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hidePivotFieldList="1"/>
  <xr:revisionPtr revIDLastSave="0" documentId="8_{F7A99D7C-50C8-4A72-9CA9-7679370831E2}" xr6:coauthVersionLast="47" xr6:coauthVersionMax="47" xr10:uidLastSave="{00000000-0000-0000-0000-000000000000}"/>
  <bookViews>
    <workbookView xWindow="0" yWindow="0" windowWidth="0" windowHeight="0" firstSheet="2" xr2:uid="{00000000-000D-0000-FFFF-FFFF00000000}"/>
  </bookViews>
  <sheets>
    <sheet name="Members" sheetId="1" r:id="rId1"/>
    <sheet name="Memberships" sheetId="2" r:id="rId2"/>
    <sheet name="Invoices" sheetId="3" r:id="rId3"/>
    <sheet name="Unpaid memberships " sheetId="10" r:id="rId4"/>
    <sheet name="Match and Training Fees" sheetId="9" r:id="rId5"/>
    <sheet name="Descriptive Analytics" sheetId="4" r:id="rId6"/>
    <sheet name="Predicitive Analytics" sheetId="6" r:id="rId7"/>
    <sheet name="Time Based Analysis" sheetId="7" r:id="rId8"/>
    <sheet name="What I should do" sheetId="8" r:id="rId9"/>
  </sheets>
  <definedNames>
    <definedName name="_xlnm._FilterDatabase" localSheetId="0" hidden="1">Members!$A$1:$H$278</definedName>
    <definedName name="_xlnm._FilterDatabase" localSheetId="1" hidden="1">Memberships!$A$1:$M$262</definedName>
    <definedName name="_xlnm._FilterDatabase" localSheetId="2" hidden="1">Invoices!$A$1:$Q$4175</definedName>
    <definedName name="Slicer_Product_Type">#N/A</definedName>
  </definedNames>
  <calcPr calcId="191028"/>
  <pivotCaches>
    <pivotCache cacheId="6747" r:id="rId10"/>
    <pivotCache cacheId="6748" r:id="rId11"/>
    <pivotCache cacheId="6749" r:id="rId12"/>
  </pivotCaches>
  <extLst>
    <ext xmlns:x14="http://schemas.microsoft.com/office/spreadsheetml/2009/9/main" uri="{BBE1A952-AA13-448e-AADC-164F8A28A991}">
      <x14:slicerCaches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" i="2"/>
  <c r="C2" i="1"/>
  <c r="C3" i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2" i="3"/>
  <c r="J3" i="2"/>
  <c r="J4" i="2"/>
  <c r="J6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" i="2"/>
  <c r="I7" i="2"/>
  <c r="J7" i="2" s="1"/>
  <c r="L9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2" i="3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N14" i="6"/>
  <c r="N15" i="6"/>
  <c r="N16" i="6"/>
  <c r="N3" i="6"/>
  <c r="N4" i="6"/>
  <c r="N5" i="6"/>
  <c r="N6" i="6"/>
  <c r="N7" i="6"/>
  <c r="N8" i="6"/>
  <c r="N9" i="6"/>
  <c r="N10" i="6"/>
  <c r="N11" i="6"/>
  <c r="N12" i="6"/>
  <c r="N13" i="6"/>
  <c r="N2" i="6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" i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2" i="3"/>
  <c r="I5" i="2"/>
  <c r="J5" i="2" s="1"/>
  <c r="B2" i="2" l="1"/>
</calcChain>
</file>

<file path=xl/sharedStrings.xml><?xml version="1.0" encoding="utf-8"?>
<sst xmlns="http://schemas.openxmlformats.org/spreadsheetml/2006/main" count="19503" uniqueCount="7340">
  <si>
    <t>First Name</t>
  </si>
  <si>
    <t>Last Name</t>
  </si>
  <si>
    <t>Full Name</t>
  </si>
  <si>
    <t>Playing Team(s)</t>
  </si>
  <si>
    <t>Age</t>
  </si>
  <si>
    <t>Age Group</t>
  </si>
  <si>
    <t>Gender</t>
  </si>
  <si>
    <t>Product</t>
  </si>
  <si>
    <t>Casey</t>
  </si>
  <si>
    <t>Johnson</t>
  </si>
  <si>
    <t>Aspirations, M2 Summer , Mens 4, Mens 5</t>
  </si>
  <si>
    <t>male</t>
  </si>
  <si>
    <t>Mens Subscriptions 24-25 Under 16 Membership</t>
  </si>
  <si>
    <t>Morgan</t>
  </si>
  <si>
    <t>Riley</t>
  </si>
  <si>
    <t>M2 Summer , Mens 4, Mens 5</t>
  </si>
  <si>
    <t>Mens Subscriptions 24-25</t>
  </si>
  <si>
    <t>Avery</t>
  </si>
  <si>
    <t>Sunday Training</t>
  </si>
  <si>
    <t>female</t>
  </si>
  <si>
    <t>Wright</t>
  </si>
  <si>
    <t>Mens 1, Mens 2</t>
  </si>
  <si>
    <t>Lee</t>
  </si>
  <si>
    <t>Ahsan</t>
  </si>
  <si>
    <t>Mens 1</t>
  </si>
  <si>
    <t>Mens Subscriptions 24-25 Sponsored player Membership</t>
  </si>
  <si>
    <t>Hamza</t>
  </si>
  <si>
    <t>Rahemeen</t>
  </si>
  <si>
    <t>Ladies 1</t>
  </si>
  <si>
    <t>Drew</t>
  </si>
  <si>
    <t>Turner</t>
  </si>
  <si>
    <t>M2 Summer , Mens 5</t>
  </si>
  <si>
    <t>Clare</t>
  </si>
  <si>
    <t>Ladies 2, Summer</t>
  </si>
  <si>
    <t>Cameron</t>
  </si>
  <si>
    <t>Parker</t>
  </si>
  <si>
    <t>Ladies Subscriptions 24-25 Sponsored player Membership</t>
  </si>
  <si>
    <t>Mens Subscriptions 24-25 Student Membership</t>
  </si>
  <si>
    <t>Taylor</t>
  </si>
  <si>
    <t>Bennett</t>
  </si>
  <si>
    <t>Aspirations, M2 Summer , Mens 4, Sunday Training</t>
  </si>
  <si>
    <t>Ladies Subscriptions 24-25 Student Membership</t>
  </si>
  <si>
    <t>Jordan</t>
  </si>
  <si>
    <t>M2 Summer , Mens 3</t>
  </si>
  <si>
    <t>Ladies Subscriptions 24-25 Unemployed/Retired Membership</t>
  </si>
  <si>
    <t>Mens Subscriptions 24-25 Unemployed/Retired Membership</t>
  </si>
  <si>
    <t>Pavan</t>
  </si>
  <si>
    <t>Social</t>
  </si>
  <si>
    <t>Daya</t>
  </si>
  <si>
    <t>Abbas</t>
  </si>
  <si>
    <t>Walker</t>
  </si>
  <si>
    <t>Aspirations</t>
  </si>
  <si>
    <t>Ladies Subscriptions 24-25</t>
  </si>
  <si>
    <t>Smith</t>
  </si>
  <si>
    <t>Aspirations, M2 Summer , Mens 5, Sunday Training</t>
  </si>
  <si>
    <t>Avraj</t>
  </si>
  <si>
    <t>Guvraj</t>
  </si>
  <si>
    <t>M2 Summer , Social</t>
  </si>
  <si>
    <t>david</t>
  </si>
  <si>
    <t>Badgers Subscriptions 24-25</t>
  </si>
  <si>
    <t>florianne</t>
  </si>
  <si>
    <t>Mens 2, Mens 3</t>
  </si>
  <si>
    <t>Aspirations, Mens 2</t>
  </si>
  <si>
    <t>dilveer</t>
  </si>
  <si>
    <t>Angad</t>
  </si>
  <si>
    <t>Aspirations, M2 Summer , Mens 3, Sunday Training</t>
  </si>
  <si>
    <t>Mandeep</t>
  </si>
  <si>
    <t>M2 Summer , Mens 3, Mens 4</t>
  </si>
  <si>
    <t>Ratan</t>
  </si>
  <si>
    <t>Jamie</t>
  </si>
  <si>
    <t>Evans</t>
  </si>
  <si>
    <t>Finn</t>
  </si>
  <si>
    <t>Ladies Subscriptions 24-25 ASTON/BCU (YEAR 2) Membership</t>
  </si>
  <si>
    <t>Mens Subscriptions 24-25 ASTON/BCU (YEAR 1) Membership</t>
  </si>
  <si>
    <t>Left the club</t>
  </si>
  <si>
    <t>Ladies 1, Ladies 2, Summer</t>
  </si>
  <si>
    <t>Sukhjot</t>
  </si>
  <si>
    <t>Badgers, Sunday Training</t>
  </si>
  <si>
    <t>Cooper</t>
  </si>
  <si>
    <t>Aspirations, Badgers, Sunday Training</t>
  </si>
  <si>
    <t>Aspirations, Sunday Training</t>
  </si>
  <si>
    <t>Ethan</t>
  </si>
  <si>
    <t>Mens 5, Social</t>
  </si>
  <si>
    <t>Finley</t>
  </si>
  <si>
    <t>Gurpreet</t>
  </si>
  <si>
    <t>M2 Summer , Mens 4, Sunday Training</t>
  </si>
  <si>
    <t>Nihal</t>
  </si>
  <si>
    <t>Rohanpreet</t>
  </si>
  <si>
    <t>Sukhmani</t>
  </si>
  <si>
    <t>Avaran</t>
  </si>
  <si>
    <t>Jaeveer</t>
  </si>
  <si>
    <t>Pierre</t>
  </si>
  <si>
    <t>Mens 2</t>
  </si>
  <si>
    <t>M2 Summer , Mens 4, Social</t>
  </si>
  <si>
    <t>Steve</t>
  </si>
  <si>
    <t>Mens 5</t>
  </si>
  <si>
    <t>Amarjit</t>
  </si>
  <si>
    <t>Aspirations, M2 Summer , Mens 1, Mens 3</t>
  </si>
  <si>
    <t>Jagjit</t>
  </si>
  <si>
    <t>Aspirations, Mens 1, Mens 2</t>
  </si>
  <si>
    <t>Aspirations, M2 Summer , Mens 1, Mens 4</t>
  </si>
  <si>
    <t>Aspirations, Mens 1</t>
  </si>
  <si>
    <t>Aspirations, Mens 2, Mens 3</t>
  </si>
  <si>
    <t>Aspirations, Badgers, Mens 4, Sunday Training</t>
  </si>
  <si>
    <t>Alex</t>
  </si>
  <si>
    <t>Govind</t>
  </si>
  <si>
    <t>Narayan</t>
  </si>
  <si>
    <t>M2 Summer , Mens 5, Social</t>
  </si>
  <si>
    <t>Alix</t>
  </si>
  <si>
    <t>Stacey</t>
  </si>
  <si>
    <t>Summer</t>
  </si>
  <si>
    <t>Badgers Subscriptions 24-25 Sponsored player Membership</t>
  </si>
  <si>
    <t>Athsari</t>
  </si>
  <si>
    <t>Badgers</t>
  </si>
  <si>
    <t>M2 Summer , Mens 4</t>
  </si>
  <si>
    <t>prabhjot</t>
  </si>
  <si>
    <t>veer</t>
  </si>
  <si>
    <t>Archie</t>
  </si>
  <si>
    <t>Bonnie</t>
  </si>
  <si>
    <t>Hugo</t>
  </si>
  <si>
    <t>Inderpal</t>
  </si>
  <si>
    <t>Connor</t>
  </si>
  <si>
    <t>Sharndeep</t>
  </si>
  <si>
    <t>Ummul</t>
  </si>
  <si>
    <t>wasim</t>
  </si>
  <si>
    <t>Mens 3</t>
  </si>
  <si>
    <t>Ladies Subscriptions 24-25 Under 16 Membership</t>
  </si>
  <si>
    <t>Jay Singh</t>
  </si>
  <si>
    <t>M2 Summer , Mens 3, Mens 4, Mens 5</t>
  </si>
  <si>
    <t>Vinaypreet</t>
  </si>
  <si>
    <t>Ste</t>
  </si>
  <si>
    <t>M2 Summer</t>
  </si>
  <si>
    <t>Kara</t>
  </si>
  <si>
    <t>Ladies 1, Ladies 2, Summer , Sunday Training</t>
  </si>
  <si>
    <t>Dharm</t>
  </si>
  <si>
    <t>Sehaj</t>
  </si>
  <si>
    <t>Vahreena</t>
  </si>
  <si>
    <t>Aayan</t>
  </si>
  <si>
    <t>katie</t>
  </si>
  <si>
    <t>Taran</t>
  </si>
  <si>
    <t>Aspirations, M2 Summer , Mens 3</t>
  </si>
  <si>
    <t>Raajan</t>
  </si>
  <si>
    <t>Charles</t>
  </si>
  <si>
    <t>Sophie</t>
  </si>
  <si>
    <t>Anuki</t>
  </si>
  <si>
    <t>Aadam</t>
  </si>
  <si>
    <t>Aneel</t>
  </si>
  <si>
    <t>Aspirations, Badgers</t>
  </si>
  <si>
    <t>Jaspal</t>
  </si>
  <si>
    <t>Rajveer</t>
  </si>
  <si>
    <t>saihej</t>
  </si>
  <si>
    <t>Karam Singh</t>
  </si>
  <si>
    <t>kishan</t>
  </si>
  <si>
    <t>Sukhdeep</t>
  </si>
  <si>
    <t>Aspirations, M2 Summer , Mens 3, Mens 4</t>
  </si>
  <si>
    <t>Amar</t>
  </si>
  <si>
    <t>Amardeep</t>
  </si>
  <si>
    <t>Gurcharan</t>
  </si>
  <si>
    <t>M2 Summer , Mens 3, Sunday Training</t>
  </si>
  <si>
    <t>Ladies Subscriptions 24-25 ASTON/BCU (YEAR 1) Membership</t>
  </si>
  <si>
    <t>James</t>
  </si>
  <si>
    <t>Axel</t>
  </si>
  <si>
    <t>Gunnar</t>
  </si>
  <si>
    <t>Ravdeep</t>
  </si>
  <si>
    <t>Irfan</t>
  </si>
  <si>
    <t>Ian</t>
  </si>
  <si>
    <t>M2 Summer , Mens 2, Mens 4, Mens 5</t>
  </si>
  <si>
    <t>Social subscription 24-25</t>
  </si>
  <si>
    <t>JACK</t>
  </si>
  <si>
    <t>Janak</t>
  </si>
  <si>
    <t>Dhiyaan</t>
  </si>
  <si>
    <t>Aspirations, Badgers, M2 Summer , Mens 5, Sunday Training</t>
  </si>
  <si>
    <t>Saurav</t>
  </si>
  <si>
    <t>Ashish</t>
  </si>
  <si>
    <t>Gurmej</t>
  </si>
  <si>
    <t>Naraya</t>
  </si>
  <si>
    <t>Jasmine Kaur</t>
  </si>
  <si>
    <t>Karina</t>
  </si>
  <si>
    <t>Nitin</t>
  </si>
  <si>
    <t>Nav</t>
  </si>
  <si>
    <t>Harveer Singh</t>
  </si>
  <si>
    <t>Jovan Singh</t>
  </si>
  <si>
    <t>Rasika</t>
  </si>
  <si>
    <t>Ladies 2</t>
  </si>
  <si>
    <t>Ali</t>
  </si>
  <si>
    <t>Peter</t>
  </si>
  <si>
    <t>Nayan Singh</t>
  </si>
  <si>
    <t>Rikki</t>
  </si>
  <si>
    <t>Aspirations, M2 Summer , Mens 4</t>
  </si>
  <si>
    <t>armaan</t>
  </si>
  <si>
    <t>Ladies 2, Summer , Sunday Training</t>
  </si>
  <si>
    <t>M2 Summer , Mens 3, Social, Sunday Training</t>
  </si>
  <si>
    <t>Rajpreet</t>
  </si>
  <si>
    <t>jeevan</t>
  </si>
  <si>
    <t>Jeevan</t>
  </si>
  <si>
    <t>Karampreet</t>
  </si>
  <si>
    <t>Kian</t>
  </si>
  <si>
    <t>Kyle</t>
  </si>
  <si>
    <t>Aspirations, M2 Summer , Mens 3, Mens 4, Mens 5, Sunday Training</t>
  </si>
  <si>
    <t>Aspirations, M2 Summer , Mens 5</t>
  </si>
  <si>
    <t>Milveen</t>
  </si>
  <si>
    <t>Aspirations, Ladies 2, Summer , Sunday Training</t>
  </si>
  <si>
    <t>Gagan</t>
  </si>
  <si>
    <t>Aspirations, Badgers, Summer , Sunday Training</t>
  </si>
  <si>
    <t>Gurmukh</t>
  </si>
  <si>
    <t>SJ</t>
  </si>
  <si>
    <t>Aspirations, M2 Summer , Mens 3, Mens 5, Sunday Training</t>
  </si>
  <si>
    <t>Aspirations, Mens 3, Social, Sunday Training</t>
  </si>
  <si>
    <t>Social, Sunday Training</t>
  </si>
  <si>
    <t>Giaan</t>
  </si>
  <si>
    <t>Harpreet</t>
  </si>
  <si>
    <t>chayden</t>
  </si>
  <si>
    <t>Abhijeet</t>
  </si>
  <si>
    <t>Navdeep</t>
  </si>
  <si>
    <t>Sanraj Singh</t>
  </si>
  <si>
    <t>jasveer</t>
  </si>
  <si>
    <t>veerpal</t>
  </si>
  <si>
    <t>avani kaur</t>
  </si>
  <si>
    <t>Amritpal</t>
  </si>
  <si>
    <t>Raj</t>
  </si>
  <si>
    <t>Veer</t>
  </si>
  <si>
    <t>Diluka</t>
  </si>
  <si>
    <t>Amiruz</t>
  </si>
  <si>
    <t>sukhwinder</t>
  </si>
  <si>
    <t>Playing team</t>
  </si>
  <si>
    <t>Teams/Groups</t>
  </si>
  <si>
    <t>Method</t>
  </si>
  <si>
    <t>Amount</t>
  </si>
  <si>
    <t>Total</t>
  </si>
  <si>
    <t>Requested</t>
  </si>
  <si>
    <t>Status</t>
  </si>
  <si>
    <t>New Status</t>
  </si>
  <si>
    <t>Aspirations, Mens 4, Mens 5</t>
  </si>
  <si>
    <t>BACS</t>
  </si>
  <si>
    <t>Paid</t>
  </si>
  <si>
    <t>Aspirations, M2 Summer , Mens, Mens 4, Mens 5</t>
  </si>
  <si>
    <t>M2 Summer , Mens, Mens 4, Mens 5</t>
  </si>
  <si>
    <t>Junior Section, Sunday Training</t>
  </si>
  <si>
    <t>15/09/24</t>
  </si>
  <si>
    <t>M1 Summer, Mens, Mens 1, Mens 2</t>
  </si>
  <si>
    <t>Mens, Mens 1</t>
  </si>
  <si>
    <t>CASH</t>
  </si>
  <si>
    <t>Ladies, Ladies 1</t>
  </si>
  <si>
    <t>M2 Summer , Mens, Mens 5</t>
  </si>
  <si>
    <t>Ladies, Ladies 2, Summer</t>
  </si>
  <si>
    <t>16/09/24</t>
  </si>
  <si>
    <t>Aspirations, Junior Section, M2 Summer , Mens, Mens 4, Sunday Training</t>
  </si>
  <si>
    <t>18/03/25</t>
  </si>
  <si>
    <t>M2 Summer , Mens, Mens 3</t>
  </si>
  <si>
    <t>25/11/24</t>
  </si>
  <si>
    <t>Ladies, Social</t>
  </si>
  <si>
    <t>Mens, Mens 1, Mens 2</t>
  </si>
  <si>
    <t>Aspirations, Junior Section, Mens 5, Sunday Training</t>
  </si>
  <si>
    <t>Committee, Level 1 assessed, Level 1 Unaccessed, M1 Summer, Mens, Mens 1, Umpires</t>
  </si>
  <si>
    <t>M2 Summer , Mens, Social</t>
  </si>
  <si>
    <t>Level 1 Unaccessed, M1 Summer, M2 Summer (C), Mens, Mens 2, Mens 3, Umpires</t>
  </si>
  <si>
    <t>M1 Summer(C), Mens, Mens 2(C)</t>
  </si>
  <si>
    <t>Junior Section, M2 Summer , Mens, Mens 3, Sunday Training</t>
  </si>
  <si>
    <t>M2 Summer , Mens, Mens 3, Mens 4</t>
  </si>
  <si>
    <t>Ladies, Ladies 2(C), Summer</t>
  </si>
  <si>
    <t>Assigned</t>
  </si>
  <si>
    <t>Mens, Mens 3, Mens 4</t>
  </si>
  <si>
    <t>Ladies, Left the club</t>
  </si>
  <si>
    <t>28/09/24</t>
  </si>
  <si>
    <t>Ladies, Ladies 1, Ladies 2, Summer</t>
  </si>
  <si>
    <t>22/09/24</t>
  </si>
  <si>
    <t>Aspirations, Badgers, Junior Section, Sunday Training</t>
  </si>
  <si>
    <t>Aspirations, Junior Section, Sunday Training</t>
  </si>
  <si>
    <t>Badgers, Junior Section, Sunday Training</t>
  </si>
  <si>
    <t>M2 Summer , Mens, Mens 5, Social</t>
  </si>
  <si>
    <t>Committee, M2 Summer , Mens, Mens 4(C), Sunday Training(M)</t>
  </si>
  <si>
    <t>Mens, Mens 5</t>
  </si>
  <si>
    <t>14/10/24</t>
  </si>
  <si>
    <t>Mens, Mens 2</t>
  </si>
  <si>
    <t>M2 Summer , Mens, Mens 4, Social</t>
  </si>
  <si>
    <t>Level 1 assessed, Level 1 Unaccessed, Mens, Mens 5, Umpires</t>
  </si>
  <si>
    <t>Aspirations, Coach, Interested, Level 1 assessed, M2 Summer , Mens, Mens 1(M), Mens 3, Umpires</t>
  </si>
  <si>
    <t>Aspirations, Level 1 assessed, M1 Summer, Mens, Mens 1, Mens 2, Umpires</t>
  </si>
  <si>
    <t>Aspirations, Coach, Committee, Level 1 assessed, M2 Summer , Mens, Mens 1(M), Mens 4, Umpires</t>
  </si>
  <si>
    <t>Aspirations(M), Committee, M1 Summer(C), Mens, Mens 1(C), Umpires</t>
  </si>
  <si>
    <t>Aspirations, Level 1 Unaccessed, M1 Summer, Mens, Mens 2, Mens 3, Test, Umpires</t>
  </si>
  <si>
    <t>Aspirations(M), Badgers(M), Coach, Committee, Junior Section(M), Level 1 assessed, M2 Summer , Mens, Mens 4, Sunday Training(M), Test, Umpires</t>
  </si>
  <si>
    <t>Committee</t>
  </si>
  <si>
    <t>Mens, Mens 2, Mens 3</t>
  </si>
  <si>
    <t>Aspirations, M2 Summer , Mens, Mens 3, Sunday Training</t>
  </si>
  <si>
    <t>Committee, M2 Summer , Mens, Mens 5, Social</t>
  </si>
  <si>
    <t>Ladies, Summer</t>
  </si>
  <si>
    <t>Badgers, Junior Section</t>
  </si>
  <si>
    <t>Junior Section, Mens 4</t>
  </si>
  <si>
    <t>Mens, Mens 4</t>
  </si>
  <si>
    <t>Committee, Ladies, Ladies 2, Level 1 assessed, Summer , Umpires</t>
  </si>
  <si>
    <t>Committee, Level 1 assessed, M2 Summer , Mens, Mens 5, Umpires</t>
  </si>
  <si>
    <t>Ladies, Ladies 1(C), Ladies 2, Summer (C)</t>
  </si>
  <si>
    <t>Mens, Mens 3</t>
  </si>
  <si>
    <t>Committee, Ladies, Ladies 2(C), Summer (C)</t>
  </si>
  <si>
    <t>M1 Summer, Mens, Mens 1</t>
  </si>
  <si>
    <t>M1 Summer, Mens, Mens 3</t>
  </si>
  <si>
    <t>Level 1 Unaccessed, M2 Summer , Mens, Mens 3, Mens 4, Mens 5, Umpires</t>
  </si>
  <si>
    <t>Ladies, Ladies 1, Ladies 2, Level 1 Unaccessed, Summer , Umpires</t>
  </si>
  <si>
    <t>Junior Section, Ladies, Ladies 1, Ladies 2, Summer , Sunday Training</t>
  </si>
  <si>
    <t>Junior Section, Ladies, Level 1 Unaccessed, Sunday Training</t>
  </si>
  <si>
    <t>Aspirations, M2 Summer , Mens, Mens 3</t>
  </si>
  <si>
    <t>Aspirations, Badgers, Junior Section</t>
  </si>
  <si>
    <t>Junior Section, M2 Summer , Mens, Mens 4</t>
  </si>
  <si>
    <t>Level 1 assessed, M2 Summer , Mens, Mens 5, Umpires</t>
  </si>
  <si>
    <t>M2 Summer , Mens, Mens 4</t>
  </si>
  <si>
    <t>Aspirations, Badgers, Junior Section, Level 1 Unaccessed, Sunday Training</t>
  </si>
  <si>
    <t>Coach, M1 Summer, Mens, Mens 2, Mens 3</t>
  </si>
  <si>
    <t>Aspirations, Mens 3, Mens 4</t>
  </si>
  <si>
    <t>BTHC, Mens 2</t>
  </si>
  <si>
    <t>BTHC, Social</t>
  </si>
  <si>
    <t>BTHC</t>
  </si>
  <si>
    <t>M2 Summer , Mens, Mens 3, Mens 4, Mens 5</t>
  </si>
  <si>
    <t>Committee, Mens 5(C)</t>
  </si>
  <si>
    <t>Level 1 assessed, M2 Summer , Mens, Mens 3, Sunday Training(M)</t>
  </si>
  <si>
    <t>Coach, Interested, Mens, Social, Umpires</t>
  </si>
  <si>
    <t>M1 Summer, Mens, Mens 2, Mens 3</t>
  </si>
  <si>
    <t>Aspirations, Coach, M1 Summer, Mens, Mens 1</t>
  </si>
  <si>
    <t>Coach, Level 1 assessed, M2 Summer , Mens, Mens 2(M), Mens 4, Mens 5, Umpires</t>
  </si>
  <si>
    <t>Aspirations, Badgers, Junior Section, Mens 5, Sunday Training</t>
  </si>
  <si>
    <t>22/10/24</t>
  </si>
  <si>
    <t>Ladies, Ladies 2, Level 1 Unaccessed, Summer , Umpires</t>
  </si>
  <si>
    <t>Committee, Mens 3</t>
  </si>
  <si>
    <t>M2 Summer , Mens</t>
  </si>
  <si>
    <t>Ladies, Ladies 2</t>
  </si>
  <si>
    <t>Coach, Ladies</t>
  </si>
  <si>
    <t>Level 1 Unaccessed, Mens, Social, Umpires</t>
  </si>
  <si>
    <t>Aspirations, Junior Section, Mens, Mens 4</t>
  </si>
  <si>
    <t>Coach, Ladies, Ladies 2, Summer , Sunday Training(M)</t>
  </si>
  <si>
    <t>Coach, Junior Section, Mens 3, Social, Sunday Training(M)</t>
  </si>
  <si>
    <t>Junior Section, Ladies, Ladies 1, Ladies 2, Summer , Sunday Training(M)</t>
  </si>
  <si>
    <t>Coach, Committee, Level 1 assessed, M2 Summer , Mens, Mens 5, Umpires</t>
  </si>
  <si>
    <t>Junior Section, Social</t>
  </si>
  <si>
    <t>Aspirations, M2 Summer , Mens, Mens 3, Mens 4</t>
  </si>
  <si>
    <t>Mens, Test</t>
  </si>
  <si>
    <t>Aspirations, Level 1 assessed, M2 Summer , Mens, Mens 3(C), Umpires</t>
  </si>
  <si>
    <t>Aspirations, Junior Section, M2 Summer , Mens, Mens 3, Mens 4, Mens 5, Sunday Training</t>
  </si>
  <si>
    <t>Aspirations, Coach, Interested, M1 Summer, Mens, Mens 1, Mens 2, Umpires</t>
  </si>
  <si>
    <t>Junior Section, Ladies, Ladies 2, Summer , Sunday Training</t>
  </si>
  <si>
    <t>Committee, M2 Summer , Mens, Mens 5</t>
  </si>
  <si>
    <t>Badgers, Junior Section, Ladies, Summer , Sunday Training</t>
  </si>
  <si>
    <t>M2 Summer , Mens, Mens 3, Sunday Training(M)</t>
  </si>
  <si>
    <t>Coach, Committee, Level 1 assessed, Mens, Mens 3(M), Mens 5, Sunday Training(M), Umpires</t>
  </si>
  <si>
    <t>Aspirations, Coach, Committee, Mens, Mens 3, Social, Sunday Training(M)</t>
  </si>
  <si>
    <t>Coach, Junior Section(M), Social, Sunday Training(M)</t>
  </si>
  <si>
    <t>28/10/24</t>
  </si>
  <si>
    <t>M2 Summer (C), Mens, Mens 3, Mens 4</t>
  </si>
  <si>
    <t>M1 Summer, Mens, Mens 2</t>
  </si>
  <si>
    <t>Committee, M1 Summer, Mens, Mens 1, Mens 2(C)</t>
  </si>
  <si>
    <t>26/09/24</t>
  </si>
  <si>
    <t>Coach, Junior Section, M2 Summer , Mens, Mens 4, Mens 5</t>
  </si>
  <si>
    <t>Level 1 assessed, M2 Summer , Mens 5(M), Social, Umpires</t>
  </si>
  <si>
    <t>Committee, Social</t>
  </si>
  <si>
    <t>Sunday Training(M)</t>
  </si>
  <si>
    <t>Mens, Social</t>
  </si>
  <si>
    <t>Aspirations, Mens, Mens 3, Mens 4</t>
  </si>
  <si>
    <t>Created</t>
  </si>
  <si>
    <t>Date Difference</t>
  </si>
  <si>
    <t>Paid Date</t>
  </si>
  <si>
    <t>Year</t>
  </si>
  <si>
    <t>Month</t>
  </si>
  <si>
    <t>Invoice Period</t>
  </si>
  <si>
    <t>Reference</t>
  </si>
  <si>
    <t>Member Name</t>
  </si>
  <si>
    <t>Product Detail</t>
  </si>
  <si>
    <t>Product Type</t>
  </si>
  <si>
    <t>Trans Fee</t>
  </si>
  <si>
    <t>Teamo Fee</t>
  </si>
  <si>
    <t>VAT</t>
  </si>
  <si>
    <t>Net Amount</t>
  </si>
  <si>
    <t>SPS-9912465</t>
  </si>
  <si>
    <t>SJ Sihota</t>
  </si>
  <si>
    <t>Mens 23-24 Unemployed/Retired Match Fee, 02/03 vs. vs Kingswinford 1</t>
  </si>
  <si>
    <t>STRIPE</t>
  </si>
  <si>
    <t>SPS-9966434</t>
  </si>
  <si>
    <t>Mens 23-24 Unemployed/Retired Match Fee, 16/03 vs. vs Ludlow 1</t>
  </si>
  <si>
    <t>SPS-9908108</t>
  </si>
  <si>
    <t>Amardeep Matharu</t>
  </si>
  <si>
    <t>Mens 23-24, 02/03 vs. vs Stourport 6</t>
  </si>
  <si>
    <t>SPS-9944880</t>
  </si>
  <si>
    <t>Mens 23-24, 09/03 vs. vs Hampton in Arden 5</t>
  </si>
  <si>
    <t>SPS-9965958</t>
  </si>
  <si>
    <t>Mens 23-24, 16/03 vs. vs Sutton 8</t>
  </si>
  <si>
    <t>SPS-9914076</t>
  </si>
  <si>
    <t>Karampreet Sandhu</t>
  </si>
  <si>
    <t>Mens 23-24 Unemployed/Retired Match Fee, 02/03 vs. vs Leek 4</t>
  </si>
  <si>
    <t>SPS-9949405</t>
  </si>
  <si>
    <t>Mens 23-24 Unemployed/Retired Match Fee, 09/03 vs. vs Finchfield 4</t>
  </si>
  <si>
    <t>SPS-9968450</t>
  </si>
  <si>
    <t>Mens 23-24 Unemployed/Retired Match Fee, 16/03 vs. vs Shrewsbury 3</t>
  </si>
  <si>
    <t>SPS-10039060</t>
  </si>
  <si>
    <t>Mens 23-24 Unemployed/Retired Match Fee, 23/03 vs. vs Warwick 1</t>
  </si>
  <si>
    <t>SPS-9912461</t>
  </si>
  <si>
    <t>-1. DELETED --</t>
  </si>
  <si>
    <t>Mens 23-24 Student Match Fee, 02/03 vs. vs Kingswinford 1</t>
  </si>
  <si>
    <t>SPS-9945518</t>
  </si>
  <si>
    <t>Mens 23-24 Student Match Fee, 09/03 vs. vs Old Hales 2</t>
  </si>
  <si>
    <t>SPS-9912464</t>
  </si>
  <si>
    <t>Taran Kooner</t>
  </si>
  <si>
    <t>Mens 23-24 Under 16 Match Fee, paid by Surjit Kooner, 02/03 vs. vs Kingswinford 1</t>
  </si>
  <si>
    <t>SPS-9945522</t>
  </si>
  <si>
    <t>Mens 23-24 Under 16 Match Fee, paid by Surjit Kooner, 09/03 vs. vs Old Hales 2</t>
  </si>
  <si>
    <t>SPS-9965968</t>
  </si>
  <si>
    <t>Surjit Kooner</t>
  </si>
  <si>
    <t>SPS-9966431</t>
  </si>
  <si>
    <t>Mens 23-24 Under 16 Match Fee, paid by Surjit Kooner, 16/03 vs. vs Ludlow 1</t>
  </si>
  <si>
    <t>SPS-10028366</t>
  </si>
  <si>
    <t>Mens 23-24 Under 16 Match Fee, paid by Surjit Kooner, 23/03 vs. vs Bromsgrove 2</t>
  </si>
  <si>
    <t>SPS-9764861</t>
  </si>
  <si>
    <t>Charanjeev Singh Palahay</t>
  </si>
  <si>
    <t>Badgers 23-24, paid by Charanjeet Singh Palahay, 27/01 vs. vs Edgbaston</t>
  </si>
  <si>
    <t>SPS-9854276</t>
  </si>
  <si>
    <t>Sunday Training 23-24, paid by Charanjeet Singh Palahay, 18/02 vs. Sunday Training</t>
  </si>
  <si>
    <t>SPS-9883895</t>
  </si>
  <si>
    <t>Badgers 23-24, paid by Charanjeet Singh Palahay, 24/02 vs. vs Beacon</t>
  </si>
  <si>
    <t>SPS-9914085</t>
  </si>
  <si>
    <t>Badgers 23-24, paid by Charanjeet Singh Palahay, 02/03 vs. vs Wednesbury 1</t>
  </si>
  <si>
    <t>SPS-9968427</t>
  </si>
  <si>
    <t>Badgers 23-24, paid by Charanjeet Singh Palahay, 16/03 vs. vs Wolverhampton &amp; Tettenhall</t>
  </si>
  <si>
    <t>SPS-9914083</t>
  </si>
  <si>
    <t>Husayn Loonat</t>
  </si>
  <si>
    <t>Badgers 23-24, paid by Javeria Ahmad, 02/03 vs. vs Wednesbury 1</t>
  </si>
  <si>
    <t>SPS-10035349</t>
  </si>
  <si>
    <t>Sunday Training 23-24, paid by Javeria Ahmad, 24/03 vs. Sunday Training</t>
  </si>
  <si>
    <t>SPS-10035350</t>
  </si>
  <si>
    <t>Aadam Loonat</t>
  </si>
  <si>
    <t>SPS-9824460</t>
  </si>
  <si>
    <t>annette Rimmer</t>
  </si>
  <si>
    <t>Ladies 23-24 Unemployed Match Fee, confirmed by Charn Gill, 10/02 vs. vs Redditch</t>
  </si>
  <si>
    <t>SPS-9946247</t>
  </si>
  <si>
    <t>Ladies 23-24 Unemployed Match Fee, confirmed by Charn Gill, 09/03 vs. vs Old Silhs</t>
  </si>
  <si>
    <t>SPS-9970061</t>
  </si>
  <si>
    <t>Ladies 23-24 Unemployed Match Fee, confirmed by Charn Gill, 16/03 vs. vs Bromsgrove 2</t>
  </si>
  <si>
    <t>SPS-10038260</t>
  </si>
  <si>
    <t>Pavan Bains</t>
  </si>
  <si>
    <t>Ladies 23-24, confirmed by Charn Gill, 23/03 vs. vs Hampton in Arden</t>
  </si>
  <si>
    <t>SPS-9714637</t>
  </si>
  <si>
    <t>Ladies 23-24 Student Match Fee, confirmed by Charn Gill, 20/01 vs. vs Bridgnorth 2</t>
  </si>
  <si>
    <t>SPS-9886983</t>
  </si>
  <si>
    <t>Ladies 23-24 Student Match Fee, confirmed by Charn Gill, 24/02 vs. vs Edgbaston 2</t>
  </si>
  <si>
    <t>SPS-9915580</t>
  </si>
  <si>
    <t>Ladies 23-24 Student Match Fee, confirmed by Charn Gill, 02/03 vs. vs Harborne 2</t>
  </si>
  <si>
    <t>SPS-9915572</t>
  </si>
  <si>
    <t>Amanpreet Johal</t>
  </si>
  <si>
    <t>SPS-9909643</t>
  </si>
  <si>
    <t>Tarvinder Dogra</t>
  </si>
  <si>
    <t>SPS-9944878</t>
  </si>
  <si>
    <t>SPS-9965957</t>
  </si>
  <si>
    <t>SPS-9915799</t>
  </si>
  <si>
    <t>Kara Kandola</t>
  </si>
  <si>
    <t>Sunday Training 23-24, paid by Mendip Kandola, 03/03 vs. Sunday Training</t>
  </si>
  <si>
    <t>SPS-9936658</t>
  </si>
  <si>
    <t>Ladies 23-24 Under 16 Match Fee, paid by Mendip Kandola, 02/03 vs. vs Sutton</t>
  </si>
  <si>
    <t>SPS-10036005</t>
  </si>
  <si>
    <t>Ladies 23-24 Under 16 Match Fee, paid by Mendip Kandola, 23/03 vs. vs Bournville</t>
  </si>
  <si>
    <t>SPS-9854299</t>
  </si>
  <si>
    <t>chayden singh sahota</t>
  </si>
  <si>
    <t>Sunday Training 23-24, paid by susie Sahota, 18/02 vs. Sunday Training</t>
  </si>
  <si>
    <t>SPS-9915822</t>
  </si>
  <si>
    <t>Sunday Training 23-24, paid by susie Sahota, 03/03 vs. Sunday Training</t>
  </si>
  <si>
    <t>SPS-9973629</t>
  </si>
  <si>
    <t>Sunday Training 23-24, paid by susie Sahota, 17/03 vs. Sunday Training</t>
  </si>
  <si>
    <t>SPS-9915825</t>
  </si>
  <si>
    <t>Kian Sandhu</t>
  </si>
  <si>
    <t>Sunday Training 23-24, paid by Hardeep SANDHU, 03/03 vs. Sunday Training</t>
  </si>
  <si>
    <t>SPS-9915826</t>
  </si>
  <si>
    <t>Kai Sandhu</t>
  </si>
  <si>
    <t>SPS-9955452</t>
  </si>
  <si>
    <t>Sunday Training 23-24, paid by Hardeep SANDHU, 10/03 vs. Sunday Training</t>
  </si>
  <si>
    <t>SPS-9955458</t>
  </si>
  <si>
    <t>SPS-9968425</t>
  </si>
  <si>
    <t>Badgers 23-24, paid by Hardeep SANDHU, 16/03 vs. vs Wolverhampton &amp; Tettenhall</t>
  </si>
  <si>
    <t>SPS-9968428</t>
  </si>
  <si>
    <t>Kyle Sandhu</t>
  </si>
  <si>
    <t>SPS-10034844</t>
  </si>
  <si>
    <t>Mens 23-24 Under 16 Match Fee, paid by Hardeep SANDHU, 23/03 vs. vs Stone 3</t>
  </si>
  <si>
    <t>SPS-9914088</t>
  </si>
  <si>
    <t>Anand Sihota</t>
  </si>
  <si>
    <t>Badgers 23-24, paid by Dal Sihota, 02/03 vs. vs Wednesbury 1</t>
  </si>
  <si>
    <t>SPS-9915782</t>
  </si>
  <si>
    <t>Sunday Training 23-24, paid by Dal Sihota, 03/03 vs. Sunday Training</t>
  </si>
  <si>
    <t>SPS-9955454</t>
  </si>
  <si>
    <t>Sunday Training 23-24, paid by Dal Sihota, 10/03 vs. Sunday Training</t>
  </si>
  <si>
    <t>SPS-9968430</t>
  </si>
  <si>
    <t>Badgers 23-24, paid by Dal Sihota, 16/03 vs. vs Wolverhampton &amp; Tettenhall</t>
  </si>
  <si>
    <t>SPS-9973598</t>
  </si>
  <si>
    <t>Sunday Training 23-24, paid by Dal Sihota, 17/03 vs. Sunday Training</t>
  </si>
  <si>
    <t>SPS-9914771</t>
  </si>
  <si>
    <t>Sati Mann</t>
  </si>
  <si>
    <t>Mens 23-24, 02/03 vs. vs Khalsa Leamington 2</t>
  </si>
  <si>
    <t>SPS-9953390</t>
  </si>
  <si>
    <t>Mens 23-24, 09/03 vs. vs Lichfield 2</t>
  </si>
  <si>
    <t>SPS-9969646</t>
  </si>
  <si>
    <t>Mens 23-24, 16/03 vs. vs University of Nottingham 3</t>
  </si>
  <si>
    <t>SPS-10028359</t>
  </si>
  <si>
    <t>Mens 23-24, 23/03 vs. vs Bromsgrove 2</t>
  </si>
  <si>
    <t>SPS-9800487</t>
  </si>
  <si>
    <t>Veer Virdi</t>
  </si>
  <si>
    <t>Sunday Training 23-24, paid by Verneek Virdi, 04/02 vs. Sunday Training</t>
  </si>
  <si>
    <t>SPS-9854277</t>
  </si>
  <si>
    <t>Sunday Training 23-24, paid by Verneek Virdi, 18/02 vs. Sunday Training</t>
  </si>
  <si>
    <t>SPS-9888906</t>
  </si>
  <si>
    <t>Sunday Training 23-24, paid by Verneek Virdi, 25/02 vs. Sunday Training</t>
  </si>
  <si>
    <t>SPS-9914086</t>
  </si>
  <si>
    <t>Badgers 23-24, paid by Verneek Virdi, 02/03 vs. vs Wednesbury 1</t>
  </si>
  <si>
    <t>SPS-9915831</t>
  </si>
  <si>
    <t>Sunday Training 23-24, paid by Verneek Virdi, 03/03 vs. Sunday Training</t>
  </si>
  <si>
    <t>SPS-9955447</t>
  </si>
  <si>
    <t>Sunday Training 23-24, paid by Verneek Virdi, 10/03 vs. Sunday Training</t>
  </si>
  <si>
    <t>SPS-9968421</t>
  </si>
  <si>
    <t>Badgers 23-24, paid by Verneek Virdi, 16/03 vs. vs Wolverhampton &amp; Tettenhall</t>
  </si>
  <si>
    <t>SPS-9973646</t>
  </si>
  <si>
    <t>Sunday Training 23-24, paid by Verneek Virdi, 17/03 vs. Sunday Training</t>
  </si>
  <si>
    <t>SPS-9719020</t>
  </si>
  <si>
    <t>Ahsan Ali</t>
  </si>
  <si>
    <t>Sunday Training 23-24, paid by Rojon Ali, 21/01 vs. Sunday Training</t>
  </si>
  <si>
    <t>SPS-9719031</t>
  </si>
  <si>
    <t>Adam Ali</t>
  </si>
  <si>
    <t>SPS-9766435</t>
  </si>
  <si>
    <t>Sunday Training 23-24, paid by Rojon Ali, 28/01 vs. Sunday Training</t>
  </si>
  <si>
    <t>SPS-9766438</t>
  </si>
  <si>
    <t>SPS-9888905</t>
  </si>
  <si>
    <t>Sunday Training 23-24, paid by Rojon Ali, 25/02 vs. Sunday Training</t>
  </si>
  <si>
    <t>SPS-9888915</t>
  </si>
  <si>
    <t>SPS-9915798</t>
  </si>
  <si>
    <t>Sunday Training 23-24, paid by Rojon Ali, 03/03 vs. Sunday Training</t>
  </si>
  <si>
    <t>SPS-9915802</t>
  </si>
  <si>
    <t>SPS-9917171</t>
  </si>
  <si>
    <t>Sammie Ring</t>
  </si>
  <si>
    <t>Ladies 23-24 Student Match Fee, 02/03 vs. vs Sutton</t>
  </si>
  <si>
    <t>SPS-10036004</t>
  </si>
  <si>
    <t>Ladies 23-24 Student Match Fee, 23/03 vs. vs Bournville</t>
  </si>
  <si>
    <t>SPS-10036009</t>
  </si>
  <si>
    <t>Tania Gilbert</t>
  </si>
  <si>
    <t>Ladies 23-24 Student Match Fee, confirmed by Charn Gill, 23/03 vs. vs Bournville</t>
  </si>
  <si>
    <t>SPS-9824490</t>
  </si>
  <si>
    <t>Vinaypreet Johal</t>
  </si>
  <si>
    <t>Ladies 23-24 Student Match Fee, confirmed by Charn Gill, 10/02 vs. vs University of Birmingham 6</t>
  </si>
  <si>
    <t>SPS-9886985</t>
  </si>
  <si>
    <t>SPS-9915582</t>
  </si>
  <si>
    <t>SPS-9946968</t>
  </si>
  <si>
    <t>Ladies 23-24 Student Match Fee, confirmed by Charn Gill, 09/03 vs. vs Olton &amp; West Warwickshire 3</t>
  </si>
  <si>
    <t>SPS-9798624</t>
  </si>
  <si>
    <t>simran sohal</t>
  </si>
  <si>
    <t>Ladies 23-24 Under 16 Match Fee, confirmed by Charn Gill, 03/02 vs. vs Stourport 3</t>
  </si>
  <si>
    <t>SPS-9824485</t>
  </si>
  <si>
    <t>Ladies 23-24 Under 16 Match Fee, confirmed by Charn Gill, 10/02 vs. vs University of Birmingham 6</t>
  </si>
  <si>
    <t>SPS-9854239</t>
  </si>
  <si>
    <t>Ladies 23-24 Under 16 Match Fee, confirmed by Charn Gill, 17/02 vs. vs Telford</t>
  </si>
  <si>
    <t>SPS-9970057</t>
  </si>
  <si>
    <t>Ladies 23-24 Under 16 Match Fee, confirmed by Charn Gill, 16/03 vs. vs Bromsgrove 2</t>
  </si>
  <si>
    <t>SPS-10038262</t>
  </si>
  <si>
    <t>Ladies 23-24 Under 16 Match Fee, confirmed by Charn Gill, 23/03 vs. vs Hampton in Arden</t>
  </si>
  <si>
    <t>SPS-9946251</t>
  </si>
  <si>
    <t>Ladies 23-24, confirmed by Charn Gill, 09/03 vs. vs Old Silhs</t>
  </si>
  <si>
    <t>SPS-10038261</t>
  </si>
  <si>
    <t>SPS-10071623</t>
  </si>
  <si>
    <t>Arzu Azam</t>
  </si>
  <si>
    <t>Social subscription 23-24, confirmed by Charn Gill</t>
  </si>
  <si>
    <t>SPS-9883898</t>
  </si>
  <si>
    <t>prabhjot ghag</t>
  </si>
  <si>
    <t>Badgers 23-24, paid by mandip kaur, 24/02 vs. vs Beacon</t>
  </si>
  <si>
    <t>SPS-9914089</t>
  </si>
  <si>
    <t>Badgers 23-24, paid by mandip kaur, 02/03 vs. vs Wednesbury 1</t>
  </si>
  <si>
    <t>SPS-9915828</t>
  </si>
  <si>
    <t>Sunday Training 23-24, paid by mandip kaur, 03/03 vs. Sunday Training</t>
  </si>
  <si>
    <t>SPS-9968431</t>
  </si>
  <si>
    <t>Badgers 23-24, paid by mandip kaur, 16/03 vs. vs Wolverhampton &amp; Tettenhall</t>
  </si>
  <si>
    <t>SPS-9973649</t>
  </si>
  <si>
    <t>Sunday Training 23-24, paid by mandip kaur, 17/03 vs. Sunday Training</t>
  </si>
  <si>
    <t>SPS-9798460</t>
  </si>
  <si>
    <t>Govind Dhillon</t>
  </si>
  <si>
    <t>Badgers 23-24, paid by Chan Dhillon, 03/02 vs. vs Sutton Coldfield</t>
  </si>
  <si>
    <t>SPS-9823819</t>
  </si>
  <si>
    <t>Narayan Dhillon</t>
  </si>
  <si>
    <t>Mens 23-24 Under 16 Match Fee, paid by Chan Dhillon, 10/02 vs. vs Wolverhampton &amp; Tettenhall 2</t>
  </si>
  <si>
    <t>SPS-9828527</t>
  </si>
  <si>
    <t>SPS-9882946</t>
  </si>
  <si>
    <t>Mens 23-24 Under 16 Match Fee, paid by Chan Dhillon, 24/02 vs. vs Stone 2</t>
  </si>
  <si>
    <t>SPS-9885877</t>
  </si>
  <si>
    <t>Mens 23-24 Under 16 Match Fee, paid by Chan Dhillon, 24/02 vs. vs Wednesbury 1</t>
  </si>
  <si>
    <t>SPS-9914078</t>
  </si>
  <si>
    <t>Mens 23-24 Under 16 Match Fee, paid by Chan Dhillon, 02/03 vs. vs Leek 4</t>
  </si>
  <si>
    <t>SPS-9918149</t>
  </si>
  <si>
    <t>SPS-9949409</t>
  </si>
  <si>
    <t>Mens 23-24 Under 16 Match Fee, paid by Chan Dhillon, 09/03 vs. vs Finchfield 4</t>
  </si>
  <si>
    <t>SPS-9949411</t>
  </si>
  <si>
    <t>SPS-9966430</t>
  </si>
  <si>
    <t>Mens 23-24 Under 16 Match Fee, paid by Chan Dhillon, 16/03 vs. vs Ludlow 1</t>
  </si>
  <si>
    <t>SPS-9966432</t>
  </si>
  <si>
    <t>SPS-10034730</t>
  </si>
  <si>
    <t>Mens 23-24 Under 16 Match Fee, paid by Chan Dhillon, 23/03 vs. vs Stone 3</t>
  </si>
  <si>
    <t>SPS-9914091</t>
  </si>
  <si>
    <t>Dharam Padda</t>
  </si>
  <si>
    <t>Badgers 23-24, paid by Harj Padda, 02/03 vs. vs Wednesbury 1</t>
  </si>
  <si>
    <t>SPS-9915820</t>
  </si>
  <si>
    <t>Dhiyaan Padda</t>
  </si>
  <si>
    <t>Sunday Training 23-24, paid by Harj Padda, 03/03 vs. Sunday Training</t>
  </si>
  <si>
    <t>SPS-9915821</t>
  </si>
  <si>
    <t>SPS-9944885</t>
  </si>
  <si>
    <t>Mens 23-24 Under 16 Match Fee, paid by Harj Padda, 09/03 vs. vs Hampton in Arden 5</t>
  </si>
  <si>
    <t>SPS-9968433</t>
  </si>
  <si>
    <t>Badgers 23-24, paid by Harj Padda, 16/03 vs. vs Wolverhampton &amp; Tettenhall</t>
  </si>
  <si>
    <t>SPS-9973574</t>
  </si>
  <si>
    <t>Sunday Training 23-24, paid by Harj Padda, 17/03 vs. Sunday Training</t>
  </si>
  <si>
    <t>SPS-9973575</t>
  </si>
  <si>
    <t>SPS-10035340</t>
  </si>
  <si>
    <t>Sunday Training 23-24, paid by Harj Padda, 24/03 vs. Sunday Training</t>
  </si>
  <si>
    <t>SPS-10035341</t>
  </si>
  <si>
    <t>SPS-10088293</t>
  </si>
  <si>
    <t>Savraj Singh Chana</t>
  </si>
  <si>
    <t>Sunday Training 24-25, collected by Satpal Degun, 07/04 vs. Sunday Training</t>
  </si>
  <si>
    <t>SPS-10088294</t>
  </si>
  <si>
    <t>Arjan Singh Chana</t>
  </si>
  <si>
    <t>SPS-10088292</t>
  </si>
  <si>
    <t>Nivaan Pawar</t>
  </si>
  <si>
    <t>SPS-10088295</t>
  </si>
  <si>
    <t>Naraya Pawar</t>
  </si>
  <si>
    <t>SPS-10035389</t>
  </si>
  <si>
    <t>Sunday Training 23-24, collected by Satpal Degun, 24/03 vs. Sunday Training</t>
  </si>
  <si>
    <t>SPS-10035390</t>
  </si>
  <si>
    <t>SPS-9945523</t>
  </si>
  <si>
    <t>Amarjit Degun</t>
  </si>
  <si>
    <t>Mens 23-24, 09/03 vs. vs Old Hales 2</t>
  </si>
  <si>
    <t>SPS-9966433</t>
  </si>
  <si>
    <t>Mens 23-24, 16/03 vs. vs Ludlow 1</t>
  </si>
  <si>
    <t>SPS-10028367</t>
  </si>
  <si>
    <t>SPS-9946970</t>
  </si>
  <si>
    <t>Ladies 23-24, 09/03 vs. vs Olton &amp; West Warwickshire 3</t>
  </si>
  <si>
    <t>SPS-10038265</t>
  </si>
  <si>
    <t>Ladies 23-24, 23/03 vs. vs Hampton in Arden</t>
  </si>
  <si>
    <t>SPS-9946250</t>
  </si>
  <si>
    <t>Neha Sharma</t>
  </si>
  <si>
    <t>Ladies 23-24 Unemployed Match Fee, 09/03 vs. vs Old Silhs</t>
  </si>
  <si>
    <t>SPS-10036007</t>
  </si>
  <si>
    <t>Ladies 23-24 Unemployed Match Fee, 23/03 vs. vs Bournville</t>
  </si>
  <si>
    <t>SPS-9966436</t>
  </si>
  <si>
    <t>wasim iqbal</t>
  </si>
  <si>
    <t>SPS-9966429</t>
  </si>
  <si>
    <t>Surinderpal Matharu</t>
  </si>
  <si>
    <t>AMENDED: (Lift for Harpreet and Nitin )Mens 23-24, 16/03 vs. vs Ludlow 1</t>
  </si>
  <si>
    <t>SPS-9973627</t>
  </si>
  <si>
    <t>Hansveer Matharu</t>
  </si>
  <si>
    <t>Sunday Training 23-24, paid by Surinderpal Matharu, 17/03 vs. Sunday Training</t>
  </si>
  <si>
    <t>SPS-10028365</t>
  </si>
  <si>
    <t>SPS-10035313</t>
  </si>
  <si>
    <t>Sunday Training 23-24, paid by Surinderpal Matharu, 24/03 vs. Sunday Training</t>
  </si>
  <si>
    <t>SPS-9965959</t>
  </si>
  <si>
    <t>bhupinder mann</t>
  </si>
  <si>
    <t>SPS-9968451</t>
  </si>
  <si>
    <t>Sukhdeep Mann</t>
  </si>
  <si>
    <t>Mens 23-24 Under 16 Match Fee, paid by bhupinder mann, 16/03 vs. vs Shrewsbury 3</t>
  </si>
  <si>
    <t>SPS-9969645</t>
  </si>
  <si>
    <t>Mens 23-24 Student Match Fee, paid by bhupinder mann, 16/03 vs. vs University of Nottingham 3</t>
  </si>
  <si>
    <t>SPS-10028358</t>
  </si>
  <si>
    <t>Mens 23-24 Student Match Fee, paid by bhupinder mann, 23/03 vs. vs Bromsgrove 2</t>
  </si>
  <si>
    <t>SPS-10039061</t>
  </si>
  <si>
    <t>Mens 23-24 Under 16 Match Fee, paid by bhupinder mann, 23/03 vs. vs Warwick 1</t>
  </si>
  <si>
    <t>SPS-10088268</t>
  </si>
  <si>
    <t>Sunday Training 24-25, paid by bhupinder mann, 07/04 vs. Sunday Training</t>
  </si>
  <si>
    <t>SPS-9968424</t>
  </si>
  <si>
    <t>Harjap Dhinjan</t>
  </si>
  <si>
    <t>Badgers 23-24, paid by Avninder Dhinjan, 16/03 vs. vs Wolverhampton &amp; Tettenhall</t>
  </si>
  <si>
    <t>SPS-10035352</t>
  </si>
  <si>
    <t>Sunday Training 23-24, paid by Avninder Dhinjan, 24/03 vs. Sunday Training</t>
  </si>
  <si>
    <t>SPS-10088305</t>
  </si>
  <si>
    <t>Sunday Training 24-25, paid by Avninder Dhinjan, 07/04 vs. Sunday Training</t>
  </si>
  <si>
    <t>SPS-9823815</t>
  </si>
  <si>
    <t>Andy Furber</t>
  </si>
  <si>
    <t>Mens 23-24, 10/02 vs. vs Wolverhampton &amp; Tettenhall 2</t>
  </si>
  <si>
    <t>SPS-9885876</t>
  </si>
  <si>
    <t>Mens 23-24, 24/02 vs. vs Wednesbury 1</t>
  </si>
  <si>
    <t>SPS-9949407</t>
  </si>
  <si>
    <t>Mens 23-24, 09/03 vs. vs Finchfield 4</t>
  </si>
  <si>
    <t>SPS-10034727</t>
  </si>
  <si>
    <t>Mens 23-24, 23/03 vs. vs Stone 3</t>
  </si>
  <si>
    <t>SPS-9975601</t>
  </si>
  <si>
    <t>Manoj Chohan</t>
  </si>
  <si>
    <t>Sunday Training 23-24, 24/03 vs. Sunday Training</t>
  </si>
  <si>
    <t>SPS-10083386</t>
  </si>
  <si>
    <t>Sunday Training 24-25, 07/04 vs. Sunday Training</t>
  </si>
  <si>
    <t>SPS-10099133</t>
  </si>
  <si>
    <t>Sunday Training 24-25, 14/04 vs. Sunday Training</t>
  </si>
  <si>
    <t>SPS-9968426</t>
  </si>
  <si>
    <t>Ethan Chohan</t>
  </si>
  <si>
    <t>Badgers 23-24, paid by Manoj Chohan, 16/03 vs. vs Wolverhampton &amp; Tettenhall</t>
  </si>
  <si>
    <t>SPS-9765074</t>
  </si>
  <si>
    <t>Amanpreet Sokhi</t>
  </si>
  <si>
    <t>Ladies 23-24 Student Match Fee, 27/01 vs. vs Worcester 2</t>
  </si>
  <si>
    <t>SPS-9798630</t>
  </si>
  <si>
    <t>Ladies 23-24 Student Match Fee, 03/02 vs. vs Stourport 3</t>
  </si>
  <si>
    <t>SPS-9824491</t>
  </si>
  <si>
    <t>Ladies 23-24 Student Match Fee, 10/02 vs. vs University of Birmingham 6</t>
  </si>
  <si>
    <t>SPS-9886986</t>
  </si>
  <si>
    <t>Ladies 23-24 Student Match Fee, 24/02 vs. vs Edgbaston 2</t>
  </si>
  <si>
    <t>SPS-9965960</t>
  </si>
  <si>
    <t>Inderjit Sathi</t>
  </si>
  <si>
    <t>Mens 23-24 Unemployed/Retired Match Fee, 16/03 vs. vs Sutton 8</t>
  </si>
  <si>
    <t>SPS-9715227</t>
  </si>
  <si>
    <t>Shaurya Maheshwari</t>
  </si>
  <si>
    <t>Mens 23-24, 20/01 vs. vs Beacon 4</t>
  </si>
  <si>
    <t>SPS-9885882</t>
  </si>
  <si>
    <t>SPS-9915868</t>
  </si>
  <si>
    <t>Veer Badesha</t>
  </si>
  <si>
    <t>Sunday Training 23-24, paid by Gurminder Badesha, 03/03 vs. Sunday Training</t>
  </si>
  <si>
    <t>SPS-10035485</t>
  </si>
  <si>
    <t>Sunday Training 23-24, paid by Gurminder Badesha, 24/03 vs. Sunday Training</t>
  </si>
  <si>
    <t>SPS-9803728</t>
  </si>
  <si>
    <t>Sanraj Singh Sohal</t>
  </si>
  <si>
    <t>Mens 23-24 Student Match Fee, 03/02 vs. vs Harborne 2</t>
  </si>
  <si>
    <t>SPS-9857663</t>
  </si>
  <si>
    <t>Mens 23-24 Student Match Fee, 10/02 vs. vs Finchfield 1</t>
  </si>
  <si>
    <t>SPS-9969655</t>
  </si>
  <si>
    <t>Mens 23-24 Student Match Fee, 16/03 vs. vs University of Nottingham 3</t>
  </si>
  <si>
    <t>SPS-10039066</t>
  </si>
  <si>
    <t>Mens 23-24 Student Match Fee, 23/03 vs. vs Warwick 1</t>
  </si>
  <si>
    <t>SPS-9857659</t>
  </si>
  <si>
    <t>Dilraj Sohal</t>
  </si>
  <si>
    <t>SPS-9969651</t>
  </si>
  <si>
    <t>SPS-10039058</t>
  </si>
  <si>
    <t>SPS-9715067</t>
  </si>
  <si>
    <t>kyle barker</t>
  </si>
  <si>
    <t>Mens 23-24 Aston/BCU Match Fee, 20/01 vs. vs Beeston 3</t>
  </si>
  <si>
    <t>SPS-9810719</t>
  </si>
  <si>
    <t>Mens 23-24 Aston/BCU Match Fee, 04/02 vs. vs Banbury</t>
  </si>
  <si>
    <t>SPS-9830993</t>
  </si>
  <si>
    <t>Mens 23-24 Aston/BCU Match Fee, 10/02 vs. vs City of Peterborough</t>
  </si>
  <si>
    <t>SPS-9891980</t>
  </si>
  <si>
    <t>Mens 23-24 Aston/BCU Match Fee, 24/02 vs. vs Worcester 1</t>
  </si>
  <si>
    <t>SPS-9953388</t>
  </si>
  <si>
    <t>Mens 23-24 Aston/BCU Match Fee, 09/03 vs. vs Lichfield 2</t>
  </si>
  <si>
    <t>SPS-9766597</t>
  </si>
  <si>
    <t>Jasmine Kaur Poonia</t>
  </si>
  <si>
    <t>Sunday Training 23-24, paid by jaspal poonia, 28/01 vs. Sunday Training</t>
  </si>
  <si>
    <t>SPS-9800493</t>
  </si>
  <si>
    <t>Karina Poonia</t>
  </si>
  <si>
    <t>Sunday Training 23-24, paid by jaspal poonia, 04/02 vs. Sunday Training</t>
  </si>
  <si>
    <t>SPS-9800499</t>
  </si>
  <si>
    <t>SPS-9828609</t>
  </si>
  <si>
    <t>Sunday Training 23-24, paid by jaspal poonia, 11/02 vs. Sunday Training</t>
  </si>
  <si>
    <t>SPS-9854247</t>
  </si>
  <si>
    <t>Ladies 23-24 Under 16 Match Fee, paid by jaspal poonia, 17/02 vs. vs Telford</t>
  </si>
  <si>
    <t>SPS-9854279</t>
  </si>
  <si>
    <t>Sunday Training 23-24, paid by jaspal poonia, 18/02 vs. Sunday Training</t>
  </si>
  <si>
    <t>SPS-9854282</t>
  </si>
  <si>
    <t>SPS-9888913</t>
  </si>
  <si>
    <t>Sunday Training 23-24, paid by jaspal poonia, 25/02 vs. Sunday Training</t>
  </si>
  <si>
    <t>SPS-9888920</t>
  </si>
  <si>
    <t>SPS-9955457</t>
  </si>
  <si>
    <t>Sunday Training 23-24, paid by jaspal poonia, 10/03 vs. Sunday Training</t>
  </si>
  <si>
    <t>SPS-9955462</t>
  </si>
  <si>
    <t>SPS-9800570</t>
  </si>
  <si>
    <t>Nihal Cooner</t>
  </si>
  <si>
    <t>Sunday Training 23-24, paid by Sandeep Cooner, 04/02 vs. Sunday Training</t>
  </si>
  <si>
    <t>SPS-9828737</t>
  </si>
  <si>
    <t>Sunday Training 23-24, paid by Sandeep Cooner, 11/02 vs. Sunday Training</t>
  </si>
  <si>
    <t>SPS-9854324</t>
  </si>
  <si>
    <t>Sunday Training 23-24, paid by Sandeep Cooner, 18/02 vs. Sunday Training</t>
  </si>
  <si>
    <t>SPS-9888899</t>
  </si>
  <si>
    <t>Sunday Training 23-24, paid by Sandeep Cooner, 25/02 vs. Sunday Training</t>
  </si>
  <si>
    <t>SPS-9915805</t>
  </si>
  <si>
    <t>Sunday Training 23-24, paid by Sandeep Cooner, 03/03 vs. Sunday Training</t>
  </si>
  <si>
    <t>SPS-9973614</t>
  </si>
  <si>
    <t>Sunday Training 23-24, paid by Sandeep Cooner, 17/03 vs. Sunday Training</t>
  </si>
  <si>
    <t>SPS-10034412</t>
  </si>
  <si>
    <t>Inderjeet Singh</t>
  </si>
  <si>
    <t>SPS-10082884</t>
  </si>
  <si>
    <t>SPS-9888895</t>
  </si>
  <si>
    <t>Ekkam Singh</t>
  </si>
  <si>
    <t>Sunday Training 23-24, paid by Inderjeet Singh, 25/02 vs. Sunday Training</t>
  </si>
  <si>
    <t>SPS-10028362</t>
  </si>
  <si>
    <t>Aryan Massey Arora</t>
  </si>
  <si>
    <t>Mens 23-24 Student Match Fee, 23/03 vs. vs Bromsgrove 2</t>
  </si>
  <si>
    <t>SPS-10034726</t>
  </si>
  <si>
    <t>Mulla Samra</t>
  </si>
  <si>
    <t>SPS-10123941</t>
  </si>
  <si>
    <t>AARIYAN BANGE</t>
  </si>
  <si>
    <t>Sunday Training 24-25, collected by Satpal Degun, 14/04 vs. Sunday Training</t>
  </si>
  <si>
    <t>SPS-10123953</t>
  </si>
  <si>
    <t>SPS-10123960</t>
  </si>
  <si>
    <t>SPS-10123942</t>
  </si>
  <si>
    <t>Yuvraj Sihota</t>
  </si>
  <si>
    <t>Sunday Training 24-25, confirmed by Satpal Degun, 14/04 vs. Sunday Training</t>
  </si>
  <si>
    <t>SPS-10124041</t>
  </si>
  <si>
    <t>Sunday Training 24-25, collected by Satpal Degun, 21/04 vs. Sunday Training</t>
  </si>
  <si>
    <t>SPS-10124049</t>
  </si>
  <si>
    <t>SPS-10124035</t>
  </si>
  <si>
    <t>Sunday Training 24-25, confirmed by Satpal Degun, 21/04 vs. Sunday Training</t>
  </si>
  <si>
    <t>SPS-10124023</t>
  </si>
  <si>
    <t>SPS-10124031</t>
  </si>
  <si>
    <t>SPS-10124024</t>
  </si>
  <si>
    <t>Harman Rajania</t>
  </si>
  <si>
    <t>SPS-10034731</t>
  </si>
  <si>
    <t>Peter Madeley</t>
  </si>
  <si>
    <t>SPS-10034733</t>
  </si>
  <si>
    <t>-1. DELETED VN</t>
  </si>
  <si>
    <t>SPS-10035343</t>
  </si>
  <si>
    <t>-1. DELETED KS</t>
  </si>
  <si>
    <t>SPS-10133973</t>
  </si>
  <si>
    <t>Apsi Gunarathne</t>
  </si>
  <si>
    <t>Ladies 24-25 Sponsored player Match Fee, 25/04 vs. vs Kings Heath</t>
  </si>
  <si>
    <t>SPS-10133962</t>
  </si>
  <si>
    <t>Ladies 24-25 Unemployed/Retired Match Fee, collected by Charn Gill, 25/04 vs. vs Kings Heath</t>
  </si>
  <si>
    <t>SPS-10035315</t>
  </si>
  <si>
    <t>Arjan Matharu</t>
  </si>
  <si>
    <t>Sunday Training 23-24, paid by Dapinder Matharu, 24/03 vs. Sunday Training</t>
  </si>
  <si>
    <t>SPS-10035318</t>
  </si>
  <si>
    <t>Amar Matharu</t>
  </si>
  <si>
    <t>SPS-10088266</t>
  </si>
  <si>
    <t>Sunday Training 24-25, paid by Dapinder Matharu, 07/04 vs. Sunday Training</t>
  </si>
  <si>
    <t>SPS-10088270</t>
  </si>
  <si>
    <t>SPS-10133972</t>
  </si>
  <si>
    <t>Susan Paterson</t>
  </si>
  <si>
    <t>Ladies 24-25 Unemployed/Retired Match Fee, confirmed by Charn Gill, 25/04 vs. vs Kings Heath</t>
  </si>
  <si>
    <t>SPS-10035190</t>
  </si>
  <si>
    <t>Sukhpal Rajania</t>
  </si>
  <si>
    <t>Sunday Training 23-24, 24/03 vs. Sunday Training, Sunday Training 23-24, 24/03 vs. Sunday Training, Sunday Training 23-24, 24/03 vs. Sunday Training</t>
  </si>
  <si>
    <t>SPS-10102252</t>
  </si>
  <si>
    <t>Sunday Training 24-25, 14/04 vs. Sunday Training, Sunday Training 24-25, 14/04 vs. Sunday Training, Sunday Training 24-25, 14/04 vs. Sunday Training</t>
  </si>
  <si>
    <t>SPS-10121379</t>
  </si>
  <si>
    <t>Sunday Training 24-25, 21/04 vs. Sunday Training, Sunday Training 24-25, 21/04 vs. Sunday Training</t>
  </si>
  <si>
    <t>SPS-10135982</t>
  </si>
  <si>
    <t>Sunday Training 24-25, 28/04 vs. Sunday Training, Sunday Training 24-25, 28/04 vs. Sunday Training, Sunday Training 24-25, 28/04 vs. Sunday Training</t>
  </si>
  <si>
    <t>SPS-9800509</t>
  </si>
  <si>
    <t>Sunday Training 23-24, paid by Sukhpal Rajania, 04/02 vs. Sunday Training</t>
  </si>
  <si>
    <t>SPS-9800510</t>
  </si>
  <si>
    <t>Taran Rajania</t>
  </si>
  <si>
    <t>SPS-9828616</t>
  </si>
  <si>
    <t>Sunday Training 23-24, paid by Sukhpal Rajania, 11/02 vs. Sunday Training</t>
  </si>
  <si>
    <t>SPS-9828617</t>
  </si>
  <si>
    <t>SPS-10136637</t>
  </si>
  <si>
    <t>Sunday Training 24-25, collected by Satpal Degun, 28/04 vs. Sunday Training</t>
  </si>
  <si>
    <t>SPS-10136642</t>
  </si>
  <si>
    <t>SPS-10136634</t>
  </si>
  <si>
    <t>Sunday Training 24-25, confirmed by Satpal Degun, 28/04 vs. Sunday Training</t>
  </si>
  <si>
    <t>SPS-9714632</t>
  </si>
  <si>
    <t>lucy castle</t>
  </si>
  <si>
    <t>Ladies 23-24 Student Match Fee, 20/01 vs. vs Bridgnorth 2</t>
  </si>
  <si>
    <t>SPS-9798625</t>
  </si>
  <si>
    <t>SPS-9886975</t>
  </si>
  <si>
    <t>SPS-9915573</t>
  </si>
  <si>
    <t>Ladies 23-24 Student Match Fee, 02/03 vs. vs Harborne 2</t>
  </si>
  <si>
    <t>SPS-9946965</t>
  </si>
  <si>
    <t>Ladies 23-24 Student Match Fee, 09/03 vs. vs Olton &amp; West Warwickshire 3</t>
  </si>
  <si>
    <t>SPS-9854245</t>
  </si>
  <si>
    <t>Ladies 23-24 Unemployed Match Fee, 17/02 vs. vs Telford</t>
  </si>
  <si>
    <t>SPS-10133967</t>
  </si>
  <si>
    <t>Ladies 24-25 Unemployed/Retired Match Fee, 25/04 vs. vs Kings Heath</t>
  </si>
  <si>
    <t>SPS-9912463</t>
  </si>
  <si>
    <t>Maanav Sawhney</t>
  </si>
  <si>
    <t>Mens 23-24 Student Match Fee, paid by Raminder Sawhney, 02/03 vs. vs Kingswinford 1</t>
  </si>
  <si>
    <t>SPS-10039063</t>
  </si>
  <si>
    <t>Mens 23-24 Student Match Fee, paid by Raminder Sawhney, 23/03 vs. vs Warwick 1</t>
  </si>
  <si>
    <t>SPS-9917178</t>
  </si>
  <si>
    <t>Emily Brown</t>
  </si>
  <si>
    <t>SPS-9946255</t>
  </si>
  <si>
    <t>Ladies 23-24 Student Match Fee, 09/03 vs. vs Old Silhs</t>
  </si>
  <si>
    <t>SPS-9970058</t>
  </si>
  <si>
    <t>Ladies 23-24 Student Match Fee, 16/03 vs. vs Bromsgrove 2</t>
  </si>
  <si>
    <t>SPS-10038263</t>
  </si>
  <si>
    <t>Ladies 23-24 Student Match Fee, 23/03 vs. vs Hampton in Arden</t>
  </si>
  <si>
    <t>SPS-10028357</t>
  </si>
  <si>
    <t>Praveer Degun</t>
  </si>
  <si>
    <t>SPS-9966435</t>
  </si>
  <si>
    <t>Nitin Puligari</t>
  </si>
  <si>
    <t>Mens 23-24 Under 16 Match Fee, 16/03 vs. vs Ludlow 1</t>
  </si>
  <si>
    <t>SPS-10028360</t>
  </si>
  <si>
    <t>Mens 23-24 Under 16 Match Fee, 23/03 vs. vs Bromsgrove 2</t>
  </si>
  <si>
    <t>SPS-10028361</t>
  </si>
  <si>
    <t>Gian Sehra</t>
  </si>
  <si>
    <t>Mens 23-24 Under 16 Match Fee, paid by Gurmukh Sehra, 23/03 vs. vs Bromsgrove 2</t>
  </si>
  <si>
    <t>SPS-10028364</t>
  </si>
  <si>
    <t>Gurmukh Sehra</t>
  </si>
  <si>
    <t>SPS-10148016</t>
  </si>
  <si>
    <t>Jovan Singh Randhawa</t>
  </si>
  <si>
    <t>Sunday Training 24-25, collected by Satpal Degun, 05/05 vs. Sunday Training</t>
  </si>
  <si>
    <t>SPS-10147955</t>
  </si>
  <si>
    <t>Sunday Training 24-25, confirmed by Satpal Degun, 05/05 vs. Sunday Training</t>
  </si>
  <si>
    <t>SPS-10148015</t>
  </si>
  <si>
    <t>SPS-10148017</t>
  </si>
  <si>
    <t>SPS-10123944</t>
  </si>
  <si>
    <t>SPS-10123961</t>
  </si>
  <si>
    <t>SPS-9715068</t>
  </si>
  <si>
    <t>SPS-9766635</t>
  </si>
  <si>
    <t>Mens 23-24 Aston/BCU Match Fee, 27/01 vs. vs Coventry &amp; North Warwickshire 1</t>
  </si>
  <si>
    <t>SPS-9803727</t>
  </si>
  <si>
    <t>Mens 23-24 Aston/BCU Match Fee, 03/02 vs. vs Harborne 2</t>
  </si>
  <si>
    <t>SPS-9857655</t>
  </si>
  <si>
    <t>Mens 23-24 Aston/BCU Match Fee, 10/02 vs. vs Finchfield 1</t>
  </si>
  <si>
    <t>SPS-9891983</t>
  </si>
  <si>
    <t>SPS-9914772</t>
  </si>
  <si>
    <t>Mens 23-24 Aston/BCU Match Fee, 02/03 vs. vs Khalsa Leamington 2</t>
  </si>
  <si>
    <t>SPS-9953391</t>
  </si>
  <si>
    <t>SPS-9969647</t>
  </si>
  <si>
    <t>Mens 23-24 Aston/BCU Match Fee, 16/03 vs. vs University of Nottingham 3</t>
  </si>
  <si>
    <t>SPS-10039065</t>
  </si>
  <si>
    <t>Mens 23-24 Aston/BCU Match Fee, 23/03 vs. vs Warwick 1</t>
  </si>
  <si>
    <t>SPS-10088271</t>
  </si>
  <si>
    <t>Rohanpreet cooner</t>
  </si>
  <si>
    <t>Sunday Training 24-25, paid by Gurpreet Cooner, 07/04 vs. Sunday Training</t>
  </si>
  <si>
    <t>SPS-10088272</t>
  </si>
  <si>
    <t>Sukhmani Cooner</t>
  </si>
  <si>
    <t>SPS-10123957</t>
  </si>
  <si>
    <t>Sunday Training 24-25, paid by Gurpreet Cooner, 14/04 vs. Sunday Training</t>
  </si>
  <si>
    <t>SPS-10123959</t>
  </si>
  <si>
    <t>SPS-10124046</t>
  </si>
  <si>
    <t>Sunday Training 24-25, paid by Gurpreet Cooner, 21/04 vs. Sunday Training</t>
  </si>
  <si>
    <t>SPS-10124047</t>
  </si>
  <si>
    <t>SPS-10136639</t>
  </si>
  <si>
    <t>Sunday Training 24-25, paid by Gurpreet Cooner, 28/04 vs. Sunday Training</t>
  </si>
  <si>
    <t>SPS-10088264</t>
  </si>
  <si>
    <t>Baljeevan Sangha</t>
  </si>
  <si>
    <t>Sunday Training 24-25, paid by Amarpreet Sangha, 07/04 vs. Sunday Training</t>
  </si>
  <si>
    <t>SPS-10088267</t>
  </si>
  <si>
    <t>Harveen Sangha</t>
  </si>
  <si>
    <t>SPS-10123945</t>
  </si>
  <si>
    <t>Sunday Training 24-25, paid by Amarpreet Sangha, 14/04 vs. Sunday Training</t>
  </si>
  <si>
    <t>SPS-10123946</t>
  </si>
  <si>
    <t>Milveen Sangha</t>
  </si>
  <si>
    <t>SPS-10123949</t>
  </si>
  <si>
    <t>SPS-10124036</t>
  </si>
  <si>
    <t>Sunday Training 24-25, paid by Amarpreet Sangha, 21/04 vs. Sunday Training</t>
  </si>
  <si>
    <t>SPS-10124037</t>
  </si>
  <si>
    <t>SPS-10124040</t>
  </si>
  <si>
    <t>SPS-10133963</t>
  </si>
  <si>
    <t>Ladies 24-25 Under 16 Match Fee, paid by Amarpreet Sangha, 25/04 vs. vs Kings Heath</t>
  </si>
  <si>
    <t>SPS-10088282</t>
  </si>
  <si>
    <t>Sunday Training 24-25, paid by Hardeep SANDHU, 07/04 vs. Sunday Training</t>
  </si>
  <si>
    <t>SPS-10088284</t>
  </si>
  <si>
    <t>SPS-10088288</t>
  </si>
  <si>
    <t>SPS-10123947</t>
  </si>
  <si>
    <t>Sunday Training 24-25, paid by Hardeep SANDHU, 14/04 vs. Sunday Training</t>
  </si>
  <si>
    <t>SPS-10123948</t>
  </si>
  <si>
    <t>SPS-10123956</t>
  </si>
  <si>
    <t>SPS-10124026</t>
  </si>
  <si>
    <t>Sunday Training 24-25, paid by Hardeep SANDHU, 21/04 vs. Sunday Training</t>
  </si>
  <si>
    <t>SPS-10124029</t>
  </si>
  <si>
    <t>SPS-10124039</t>
  </si>
  <si>
    <t>SPS-10088262</t>
  </si>
  <si>
    <t>Sunday Training 24-25, paid by Verneek Virdi, 07/04 vs. Sunday Training</t>
  </si>
  <si>
    <t>SPS-10124033</t>
  </si>
  <si>
    <t>Sunday Training 24-25, paid by Verneek Virdi, 21/04 vs. Sunday Training</t>
  </si>
  <si>
    <t>SPS-10136632</t>
  </si>
  <si>
    <t>Sunday Training 24-25, paid by Verneek Virdi, 28/04 vs. Sunday Training</t>
  </si>
  <si>
    <t>SPS-10147952</t>
  </si>
  <si>
    <t>Sunday Training 24-25, paid by Verneek Virdi, 05/05 vs. Sunday Training</t>
  </si>
  <si>
    <t>SPS-10088285</t>
  </si>
  <si>
    <t>Sunday Training 24-25, paid by mandip kaur, 07/04 vs. Sunday Training</t>
  </si>
  <si>
    <t>SPS-10123952</t>
  </si>
  <si>
    <t>Sunday Training 24-25, paid by mandip kaur, 14/04 vs. Sunday Training</t>
  </si>
  <si>
    <t>SPS-10088289</t>
  </si>
  <si>
    <t>Nayan Singh Ruprah</t>
  </si>
  <si>
    <t>Sunday Training 24-25, paid by BALJIT RUPRAH, 07/04 vs. Sunday Training</t>
  </si>
  <si>
    <t>SPS-10088290</t>
  </si>
  <si>
    <t>Naina Kaur Ruprah</t>
  </si>
  <si>
    <t>SPS-10123958</t>
  </si>
  <si>
    <t>Sunday Training 24-25, paid by BALJIT RUPRAH, 14/04 vs. Sunday Training</t>
  </si>
  <si>
    <t>SPS-10123962</t>
  </si>
  <si>
    <t>SPS-10124030</t>
  </si>
  <si>
    <t>Sunday Training 24-25, paid by BALJIT RUPRAH, 21/04 vs. Sunday Training</t>
  </si>
  <si>
    <t>SPS-10154046</t>
  </si>
  <si>
    <t>Ladies 24-25 Unemployed/Retired Match Fee, confirmed by Charn Gill, 08/05 vs. vs Bromsgrove</t>
  </si>
  <si>
    <t>SPS-9946969</t>
  </si>
  <si>
    <t>Jamie Richards</t>
  </si>
  <si>
    <t>SPS-10038264</t>
  </si>
  <si>
    <t>SPS-10154049</t>
  </si>
  <si>
    <t>Ladies 24-25 Unemployed/Retired Match Fee, 08/05 vs. vs Bromsgrove</t>
  </si>
  <si>
    <t>SPS-10088265</t>
  </si>
  <si>
    <t>Ronak Singh Mann</t>
  </si>
  <si>
    <t>Sunday Training 24-25, paid by Amardeep Mann, 07/04 vs. Sunday Training</t>
  </si>
  <si>
    <t>SPS-10124017</t>
  </si>
  <si>
    <t>Sunday Training 24-25, paid by Amardeep Mann, 21/04 vs. Sunday Training</t>
  </si>
  <si>
    <t>SPS-10154047</t>
  </si>
  <si>
    <t>Ladies 24-25 Student Match Fee, confirmed by Charn Gill, 08/05 vs. vs Bromsgrove</t>
  </si>
  <si>
    <t>SPS-10154056</t>
  </si>
  <si>
    <t>SPS-9917173</t>
  </si>
  <si>
    <t>Sukhvinder Kaur Khera</t>
  </si>
  <si>
    <t>Ladies 23-24, 02/03 vs. vs Sutton</t>
  </si>
  <si>
    <t>SPS-9917176</t>
  </si>
  <si>
    <t>Muneet Kaur Khera</t>
  </si>
  <si>
    <t>Ladies 23-24 Under 16 Match Fee, paid by Sukhvinder Kaur Khera, 02/03 vs. vs Sutton</t>
  </si>
  <si>
    <t>SPS-9946249</t>
  </si>
  <si>
    <t>Ladies 23-24, 09/03 vs. vs Old Silhs</t>
  </si>
  <si>
    <t>SPS-9946252</t>
  </si>
  <si>
    <t>Ladies 23-24 Under 16 Match Fee, paid by Sukhvinder Kaur Khera, 09/03 vs. vs Old Silhs</t>
  </si>
  <si>
    <t>SPS-10088306</t>
  </si>
  <si>
    <t>Sunday Training 24-25, paid by Harj Padda, 07/04 vs. Sunday Training</t>
  </si>
  <si>
    <t>SPS-10124018</t>
  </si>
  <si>
    <t>Sunday Training 24-25, paid by Harj Padda, 21/04 vs. Sunday Training</t>
  </si>
  <si>
    <t>SPS-10136631</t>
  </si>
  <si>
    <t>Sunday Training 24-25, paid by Harj Padda, 28/04 vs. Sunday Training</t>
  </si>
  <si>
    <t>SPS-10136640</t>
  </si>
  <si>
    <t>SPS-10147951</t>
  </si>
  <si>
    <t>Sunday Training 24-25, paid by Harj Padda, 05/05 vs. Sunday Training</t>
  </si>
  <si>
    <t>SPS-10147967</t>
  </si>
  <si>
    <t>SPS-10178368</t>
  </si>
  <si>
    <t>Sikandar Aizaz</t>
  </si>
  <si>
    <t>Mens 24-25 Sponsored player Match Fee, 14/05 vs. vs Harborne</t>
  </si>
  <si>
    <t>SPS-10028355</t>
  </si>
  <si>
    <t>Jeevan Basi</t>
  </si>
  <si>
    <t>Mens 23-24 Student Match Fee, paid by Jeevan Basi, 23/03 vs. vs Bromsgrove 2</t>
  </si>
  <si>
    <t>SPS-10113366</t>
  </si>
  <si>
    <t>Sunday Training 24-25, 21/04 vs. Sunday Training</t>
  </si>
  <si>
    <t>SPS-10132429</t>
  </si>
  <si>
    <t>Sunday Training 24-25, 28/04 vs. Sunday Training</t>
  </si>
  <si>
    <t>SPS-10143326</t>
  </si>
  <si>
    <t>Sunday Training 24-25, 05/05 vs. Sunday Training</t>
  </si>
  <si>
    <t>SPS-10180895</t>
  </si>
  <si>
    <t>Ladies 24-25 Student Match Fee, confirmed by Charn Gill, 16/05 vs. vs Harborne</t>
  </si>
  <si>
    <t>SPS-10184481</t>
  </si>
  <si>
    <t>Angad Birring</t>
  </si>
  <si>
    <t>Sunday Training 24-25, confirmed by Satpal Degun, 19/05 vs. Sunday Training</t>
  </si>
  <si>
    <t>SPS-10184501</t>
  </si>
  <si>
    <t>SPS-10184548</t>
  </si>
  <si>
    <t>SPS-10184552</t>
  </si>
  <si>
    <t>SPS-10184500</t>
  </si>
  <si>
    <t>Sunday Training 24-25, collected by Satpal Degun, 19/05 vs. Sunday Training</t>
  </si>
  <si>
    <t>SPS-10184502</t>
  </si>
  <si>
    <t>SPS-10121775</t>
  </si>
  <si>
    <t>Javeria Ahmad</t>
  </si>
  <si>
    <t>SPS-10124034</t>
  </si>
  <si>
    <t>Sunday Training 24-25, paid by Mendip Kandola, 21/04 vs. Sunday Training</t>
  </si>
  <si>
    <t>SPS-10133968</t>
  </si>
  <si>
    <t>Ladies 24-25 Under 16 Match Fee, paid by Mendip Kandola, 25/04 vs. vs Kings Heath</t>
  </si>
  <si>
    <t>SPS-10147953</t>
  </si>
  <si>
    <t>Sunday Training 24-25, paid by Mendip Kandola, 05/05 vs. Sunday Training</t>
  </si>
  <si>
    <t>SPS-10180893</t>
  </si>
  <si>
    <t>Ladies 24-25 Under 16 Match Fee, paid by Mendip Kandola, 16/05 vs. vs Harborne</t>
  </si>
  <si>
    <t>SPS-10184550</t>
  </si>
  <si>
    <t>Sunday Training 24-25, paid by Mendip Kandola, 19/05 vs. Sunday Training</t>
  </si>
  <si>
    <t>SPS-10123950</t>
  </si>
  <si>
    <t>Sunday Training 24-25, paid by Dal Sihota, 14/04 vs. Sunday Training</t>
  </si>
  <si>
    <t>SPS-10136644</t>
  </si>
  <si>
    <t>Sunday Training 24-25, paid by Dal Sihota, 28/04 vs. Sunday Training</t>
  </si>
  <si>
    <t>SPS-10147962</t>
  </si>
  <si>
    <t>Sunday Training 24-25, paid by Dal Sihota, 05/05 vs. Sunday Training</t>
  </si>
  <si>
    <t>SPS-10184432</t>
  </si>
  <si>
    <t>Sunday Training 24-25, paid by Dal Sihota, 19/05 vs. Sunday Training</t>
  </si>
  <si>
    <t>SPS-10088323</t>
  </si>
  <si>
    <t>Naampreet Bahra</t>
  </si>
  <si>
    <t>Sunday Training 24-25, paid by Raminder Bahra, 07/04 vs. Sunday Training</t>
  </si>
  <si>
    <t>SPS-10123951</t>
  </si>
  <si>
    <t>Sunday Training 24-25, paid by Raminder Bahra, 14/04 vs. Sunday Training</t>
  </si>
  <si>
    <t>SPS-10124027</t>
  </si>
  <si>
    <t>Sunday Training 24-25, paid by Raminder Bahra, 21/04 vs. Sunday Training</t>
  </si>
  <si>
    <t>SPS-10199319</t>
  </si>
  <si>
    <t>Ladies 24-25 Unemployed/Retired Match Fee, collected by Charn Gill, 23/05 vs. vs Finchfield</t>
  </si>
  <si>
    <t>SPS-10136368</t>
  </si>
  <si>
    <t>SPS-10147551</t>
  </si>
  <si>
    <t>SPS-10184417</t>
  </si>
  <si>
    <t>Sunday Training 24-25, 19/05 vs. Sunday Training</t>
  </si>
  <si>
    <t>SPS-10123940</t>
  </si>
  <si>
    <t>Sunday Training 24-25, paid by Inderjeet Singh, 14/04 vs. Sunday Training</t>
  </si>
  <si>
    <t>SPS-10124019</t>
  </si>
  <si>
    <t>Sunday Training 24-25, paid by Inderjeet Singh, 21/04 vs. Sunday Training</t>
  </si>
  <si>
    <t>SPS-10039064</t>
  </si>
  <si>
    <t>Mens 23-24 Under 16 Match Fee, paid by Chan Dhillon, 23/03 vs. vs Warwick 1</t>
  </si>
  <si>
    <t>SPS-10124025</t>
  </si>
  <si>
    <t>Sunday Training 24-25, paid by Surinderpal Matharu, 21/04 vs. Sunday Training</t>
  </si>
  <si>
    <t>SPS-10123955</t>
  </si>
  <si>
    <t>Sunday Training 24-25, paid by Dapinder Matharu, 14/04 vs. Sunday Training</t>
  </si>
  <si>
    <t>SPS-10124020</t>
  </si>
  <si>
    <t>Sunday Training 24-25, paid by Dapinder Matharu, 21/04 vs. Sunday Training</t>
  </si>
  <si>
    <t>SPS-10124045</t>
  </si>
  <si>
    <t>SPS-10136633</t>
  </si>
  <si>
    <t>Sunday Training 24-25, paid by Dapinder Matharu, 28/04 vs. Sunday Training</t>
  </si>
  <si>
    <t>SPS-10136638</t>
  </si>
  <si>
    <t>SPS-10147954</t>
  </si>
  <si>
    <t>Sunday Training 24-25, paid by Dapinder Matharu, 05/05 vs. Sunday Training</t>
  </si>
  <si>
    <t>SPS-10147964</t>
  </si>
  <si>
    <t>SPS-10184425</t>
  </si>
  <si>
    <t>Sunday Training 24-25, paid by Dapinder Matharu, 19/05 vs. Sunday Training</t>
  </si>
  <si>
    <t>SPS-10184428</t>
  </si>
  <si>
    <t>SPS-10136635</t>
  </si>
  <si>
    <t>Sunday Training 24-25, paid by Avninder Dhinjan, 28/04 vs. Sunday Training</t>
  </si>
  <si>
    <t>SPS-10184554</t>
  </si>
  <si>
    <t>Sunday Training 24-25, paid by Avninder Dhinjan, 19/05 vs. Sunday Training</t>
  </si>
  <si>
    <t>SPS-10212679</t>
  </si>
  <si>
    <t>Mens 24-25 Sponsored player Match Fee, 22/05 vs. vs Worcester</t>
  </si>
  <si>
    <t>SPS-10136636</t>
  </si>
  <si>
    <t>Sunday Training 24-25, paid by bhupinder mann, 28/04 vs. Sunday Training</t>
  </si>
  <si>
    <t>SPS-10178111</t>
  </si>
  <si>
    <t>Mens 24-25, 15/05 vs. vs Bournville</t>
  </si>
  <si>
    <t>SPS-10178113</t>
  </si>
  <si>
    <t>Mens 24-25 Student Match Fee, paid by bhupinder mann, 15/05 vs. vs Bournville</t>
  </si>
  <si>
    <t>SPS-10178119</t>
  </si>
  <si>
    <t>Mens 24-25 Under 16 Match Fee, paid by bhupinder mann, 15/05 vs. vs Bournville</t>
  </si>
  <si>
    <t>SPS-10178357</t>
  </si>
  <si>
    <t>Mens 24-25 Student Match Fee, paid by bhupinder mann, 14/05 vs. vs Harborne</t>
  </si>
  <si>
    <t>SPS-10184427</t>
  </si>
  <si>
    <t>Sunday Training 24-25, paid by bhupinder mann, 19/05 vs. Sunday Training</t>
  </si>
  <si>
    <t>SPS-10088283</t>
  </si>
  <si>
    <t>Sunday Training 24-25, paid by Rojon Ali, 07/04 vs. Sunday Training</t>
  </si>
  <si>
    <t>SPS-10088287</t>
  </si>
  <si>
    <t>SPS-10124032</t>
  </si>
  <si>
    <t>Sunday Training 24-25, paid by Rojon Ali, 21/04 vs. Sunday Training</t>
  </si>
  <si>
    <t>SPS-10124044</t>
  </si>
  <si>
    <t>SPS-10199311</t>
  </si>
  <si>
    <t>Amarpreet Sahi</t>
  </si>
  <si>
    <t>Ladies 24-25 Student Match Fee, confirmed by Charn Gill, 23/05 vs. vs Finchfield</t>
  </si>
  <si>
    <t>SPS-10088286</t>
  </si>
  <si>
    <t>Jovan sandhu</t>
  </si>
  <si>
    <t>Sunday Training 24-25, paid by Amandeep Sandhu, 07/04 vs. Sunday Training</t>
  </si>
  <si>
    <t>SPS-10123954</t>
  </si>
  <si>
    <t>Sunday Training 24-25, paid by Amandeep Sandhu, 14/04 vs. Sunday Training</t>
  </si>
  <si>
    <t>SPS-10124043</t>
  </si>
  <si>
    <t>Sunday Training 24-25, paid by Amandeep Sandhu, 21/04 vs. Sunday Training</t>
  </si>
  <si>
    <t>SPS-10136754</t>
  </si>
  <si>
    <t>Sunday Training 24-25, paid by Amandeep Sandhu, 28/04 vs. Sunday Training</t>
  </si>
  <si>
    <t>SPS-10147972</t>
  </si>
  <si>
    <t>Amrik Gill</t>
  </si>
  <si>
    <t>Sunday Training 24-25, 05/05 vs. Sunday Training, Sunday Training 24-25, 05/05 vs. Sunday Training</t>
  </si>
  <si>
    <t>SPS-10124038</t>
  </si>
  <si>
    <t>Taran Singh Gill</t>
  </si>
  <si>
    <t>Sunday Training 24-25, paid by Amrik Gill, 21/04 vs. Sunday Training</t>
  </si>
  <si>
    <t>SPS-10124048</t>
  </si>
  <si>
    <t>Giaan Singh Gill</t>
  </si>
  <si>
    <t>SPS-10147960</t>
  </si>
  <si>
    <t>-1. DELETED NS</t>
  </si>
  <si>
    <t>SPS-10226166</t>
  </si>
  <si>
    <t>Mens 24-25 Sponsored player Match Fee, 04/06 vs. vs Olton</t>
  </si>
  <si>
    <t>SPS-10147315</t>
  </si>
  <si>
    <t>Sunday Training 24-25, 05/05 vs. Sunday Training, Sunday Training 24-25, 05/05 vs. Sunday Training, Sunday Training 24-25, 05/05 vs. Sunday Training</t>
  </si>
  <si>
    <t>SPS-10184206</t>
  </si>
  <si>
    <t>SPS-10088304</t>
  </si>
  <si>
    <t>Sunday Training 24-25, paid by Sukhpal Rajania, 07/04 vs. Sunday Training</t>
  </si>
  <si>
    <t>SPS-10088307</t>
  </si>
  <si>
    <t>SPS-10226449</t>
  </si>
  <si>
    <t>Ladies 24-25 Unemployed/Retired Match Fee, confirmed by Charn Gill, 04/06 vs. vs Old Hales</t>
  </si>
  <si>
    <t>SPS-10226443</t>
  </si>
  <si>
    <t>Ladies 24-25 Unemployed/Retired Match Fee, collected by Charn Gill, 04/06 vs. vs Old Hales</t>
  </si>
  <si>
    <t>SPS-10199322</t>
  </si>
  <si>
    <t>-1. DELETED -G</t>
  </si>
  <si>
    <t>Ladies 24-25 Student Match Fee, collected by Charn Gill, 23/05 vs. vs Finchfield</t>
  </si>
  <si>
    <t>SPS-10180896</t>
  </si>
  <si>
    <t>Ladies 24-25 Student Match Fee, collected by Charn Gill, 16/05 vs. vs Harborne</t>
  </si>
  <si>
    <t>SPS-10226453</t>
  </si>
  <si>
    <t>SPS-10123943</t>
  </si>
  <si>
    <t>Sunday Training 24-25, paid by Sandeep Cooner, 14/04 vs. Sunday Training</t>
  </si>
  <si>
    <t>SPS-10124022</t>
  </si>
  <si>
    <t>Sunday Training 24-25, paid by Sandeep Cooner, 21/04 vs. Sunday Training</t>
  </si>
  <si>
    <t>SPS-10147956</t>
  </si>
  <si>
    <t>Sunday Training 24-25, paid by Sandeep Cooner, 05/05 vs. Sunday Training</t>
  </si>
  <si>
    <t>SPS-10184485</t>
  </si>
  <si>
    <t>Sunday Training 24-25, paid by Sandeep Cooner, 19/05 vs. Sunday Training</t>
  </si>
  <si>
    <t>SPS-10224302</t>
  </si>
  <si>
    <t>Sunday Training 24-25, paid by Sandeep Cooner, 02/06 vs. Sunday Training</t>
  </si>
  <si>
    <t>SPS-10154052</t>
  </si>
  <si>
    <t>Ladies 24-25 Under 16 Match Fee, paid by Amarpreet Sangha, 08/05 vs. vs Bromsgrove</t>
  </si>
  <si>
    <t>SPS-10154045</t>
  </si>
  <si>
    <t>SPS-10180892</t>
  </si>
  <si>
    <t>Ladies 24-25 Unemployed/Retired Match Fee, 16/05 vs. vs Harborne</t>
  </si>
  <si>
    <t>SPS-10237102</t>
  </si>
  <si>
    <t>Sehaj Kaur</t>
  </si>
  <si>
    <t>Sunday Training 24-25, collected by Satpal Degun, 26/05 vs. Sunday Training</t>
  </si>
  <si>
    <t>SPS-10237105</t>
  </si>
  <si>
    <t>Anmol Kaur</t>
  </si>
  <si>
    <t>SPS-10237107</t>
  </si>
  <si>
    <t>Sunday Training 24-25, confirmed by Satpal Degun, 26/05 vs. Sunday Training</t>
  </si>
  <si>
    <t>SPS-10239332</t>
  </si>
  <si>
    <t>Sunday Training 24-25, confirmed by Satpal Degun, 09/06 vs. Sunday Training</t>
  </si>
  <si>
    <t>SPS-10239360</t>
  </si>
  <si>
    <t>Sunday Training 24-25, collected by Satpal Degun, 09/06 vs. Sunday Training</t>
  </si>
  <si>
    <t>SPS-10239361</t>
  </si>
  <si>
    <t>SPS-10239392</t>
  </si>
  <si>
    <t>Paarus Dhillon</t>
  </si>
  <si>
    <t>SPS-10239394</t>
  </si>
  <si>
    <t>SPS-10224305</t>
  </si>
  <si>
    <t>Sunday Training 24-25, collected by Satpal Degun, 02/06 vs. Sunday Training</t>
  </si>
  <si>
    <t>SPS-10237103</t>
  </si>
  <si>
    <t>SPS-10224313</t>
  </si>
  <si>
    <t>SPS-10239345</t>
  </si>
  <si>
    <t>SPS-10239346</t>
  </si>
  <si>
    <t>SPS-10239388</t>
  </si>
  <si>
    <t>SPS-10147966</t>
  </si>
  <si>
    <t>Sunday Training 24-25, paid by Gurpreet Cooner, 05/05 vs. Sunday Training</t>
  </si>
  <si>
    <t>SPS-10147969</t>
  </si>
  <si>
    <t>SPS-10184479</t>
  </si>
  <si>
    <t>Sunday Training 24-25, paid by Gurpreet Cooner, 19/05 vs. Sunday Training</t>
  </si>
  <si>
    <t>SPS-10224309</t>
  </si>
  <si>
    <t>Sunday Training 24-25, paid by Gurpreet Cooner, 02/06 vs. Sunday Training</t>
  </si>
  <si>
    <t>SPS-10224312</t>
  </si>
  <si>
    <t>SPS-10237108</t>
  </si>
  <si>
    <t>Sunday Training 24-25, paid by Gurpreet Cooner, 26/05 vs. Sunday Training</t>
  </si>
  <si>
    <t>SPS-10239329</t>
  </si>
  <si>
    <t>Sunday Training 24-25, paid by Gurpreet Cooner, 09/06 vs. Sunday Training</t>
  </si>
  <si>
    <t>SPS-10239331</t>
  </si>
  <si>
    <t>SPS-10133971</t>
  </si>
  <si>
    <t>Charn Gill</t>
  </si>
  <si>
    <t>SPS-10154048</t>
  </si>
  <si>
    <t>SPS-10180897</t>
  </si>
  <si>
    <t>Ladies 24-25 Unemployed/Retired Match Fee, confirmed by Charn Gill, 16/05 vs. vs Harborne</t>
  </si>
  <si>
    <t>SPS-10199316</t>
  </si>
  <si>
    <t>Ladies 24-25 Unemployed/Retired Match Fee, confirmed by Charn Gill, 23/05 vs. vs Finchfield</t>
  </si>
  <si>
    <t>SPS-10226452</t>
  </si>
  <si>
    <t>SPS-10154051</t>
  </si>
  <si>
    <t>Ladies 24-25 Unemployed/Retired Match Fee, collected by Charn Gill, 08/05 vs. vs Bromsgrove</t>
  </si>
  <si>
    <t>SPS-10180887</t>
  </si>
  <si>
    <t>Ladies 24-25 Unemployed/Retired Match Fee, collected by Charn Gill, 16/05 vs. vs Harborne</t>
  </si>
  <si>
    <t>SPS-10136641</t>
  </si>
  <si>
    <t>Sunday Training 24-25, paid by BALJIT RUPRAH, 28/04 vs. Sunday Training</t>
  </si>
  <si>
    <t>SPS-10136643</t>
  </si>
  <si>
    <t>SPS-10147968</t>
  </si>
  <si>
    <t>Sunday Training 24-25, paid by BALJIT RUPRAH, 05/05 vs. Sunday Training</t>
  </si>
  <si>
    <t>SPS-10147970</t>
  </si>
  <si>
    <t>SPS-10184480</t>
  </si>
  <si>
    <t>Sunday Training 24-25, paid by BALJIT RUPRAH, 19/05 vs. Sunday Training</t>
  </si>
  <si>
    <t>SPS-10184483</t>
  </si>
  <si>
    <t>SPS-10260462</t>
  </si>
  <si>
    <t>Ladies 24-25 Sponsored player Match Fee, 13/06 vs. vs Redditch</t>
  </si>
  <si>
    <t>SPS-10154054</t>
  </si>
  <si>
    <t>Sharndeep Hanspal</t>
  </si>
  <si>
    <t>SPS-10180890</t>
  </si>
  <si>
    <t>SPS-10260463</t>
  </si>
  <si>
    <t>Ladies 24-25 Unemployed/Retired Match Fee, confirmed by Charn Gill, 13/06 vs. vs Redditch</t>
  </si>
  <si>
    <t>SPS-10178114</t>
  </si>
  <si>
    <t>Mens 24-25 Unemployed/Retired Match Fee, 15/05 vs. vs Bournville</t>
  </si>
  <si>
    <t>SPS-10178110</t>
  </si>
  <si>
    <t>Harjit Samra</t>
  </si>
  <si>
    <t>SPS-10195965</t>
  </si>
  <si>
    <t>Mens 24-25, 21/05 vs. vs Edgbaston</t>
  </si>
  <si>
    <t>SPS-10260232</t>
  </si>
  <si>
    <t>Mens 24-25, 13/06 vs. vs Kings Heath</t>
  </si>
  <si>
    <t>SPS-10178112</t>
  </si>
  <si>
    <t>SPS-10195967</t>
  </si>
  <si>
    <t>Mens 24-25 Unemployed/Retired Match Fee, 21/05 vs. vs Edgbaston</t>
  </si>
  <si>
    <t>SPS-10147959</t>
  </si>
  <si>
    <t>Sunday Training 24-25, paid by Hardeep SANDHU, 05/05 vs. Sunday Training</t>
  </si>
  <si>
    <t>SPS-10147961</t>
  </si>
  <si>
    <t>SPS-10147965</t>
  </si>
  <si>
    <t>SPS-10178118</t>
  </si>
  <si>
    <t>Mens 24-25 Under 16 Match Fee, paid by Hardeep SANDHU, 15/05 vs. vs Bournville</t>
  </si>
  <si>
    <t>SPS-10184424</t>
  </si>
  <si>
    <t>Sunday Training 24-25, paid by Hardeep SANDHU, 19/05 vs. Sunday Training</t>
  </si>
  <si>
    <t>SPS-10184426</t>
  </si>
  <si>
    <t>SPS-10184429</t>
  </si>
  <si>
    <t>SPS-10195973</t>
  </si>
  <si>
    <t>Mens 24-25 Under 16 Match Fee, paid by Hardeep SANDHU, 21/05 vs. vs Edgbaston</t>
  </si>
  <si>
    <t>SPS-10178117</t>
  </si>
  <si>
    <t>Satpal Degun</t>
  </si>
  <si>
    <t>SPS-10178360</t>
  </si>
  <si>
    <t>Mens 24-25, 14/05 vs. vs Harborne</t>
  </si>
  <si>
    <t>SPS-10226159</t>
  </si>
  <si>
    <t>Mens 24-25, 04/06 vs. vs Olton</t>
  </si>
  <si>
    <t>SPS-10179299</t>
  </si>
  <si>
    <t>Verneek Virdi</t>
  </si>
  <si>
    <t>SPS-10214514</t>
  </si>
  <si>
    <t>Sunday Training 24-25, 02/06 vs. Sunday Training</t>
  </si>
  <si>
    <t>SPS-10261184</t>
  </si>
  <si>
    <t>Jay Campbell</t>
  </si>
  <si>
    <t>Aspirations 24-25, 21/06 vs. Aspirations Programme</t>
  </si>
  <si>
    <t>SPS-10178367</t>
  </si>
  <si>
    <t>SPS-10212678</t>
  </si>
  <si>
    <t>Mens 24-25, 22/05 vs. vs Worcester</t>
  </si>
  <si>
    <t>SPS-10180891</t>
  </si>
  <si>
    <t>SPS-10199320</t>
  </si>
  <si>
    <t>Ladies 24-25 Unemployed/Retired Match Fee, 23/05 vs. vs Finchfield</t>
  </si>
  <si>
    <t>SPS-10226447</t>
  </si>
  <si>
    <t>Ladies 24-25 Unemployed/Retired Match Fee, 04/06 vs. vs Old Hales</t>
  </si>
  <si>
    <t>SPS-10263672</t>
  </si>
  <si>
    <t>Sunday Training 24-25, confirmed by Satpal Degun, 16/06 vs. Sunday Training</t>
  </si>
  <si>
    <t>SPS-10263659</t>
  </si>
  <si>
    <t>Sunday Training 24-25, collected by Satpal Degun, 16/06 vs. Sunday Training</t>
  </si>
  <si>
    <t>SPS-10263661</t>
  </si>
  <si>
    <t>SPS-10263656</t>
  </si>
  <si>
    <t>SPS-10263662</t>
  </si>
  <si>
    <t>SPS-10263846</t>
  </si>
  <si>
    <t>SPS-10263718</t>
  </si>
  <si>
    <t>SPS-10263719</t>
  </si>
  <si>
    <t>SPS-10263663</t>
  </si>
  <si>
    <t>Devjyot Singh Ghhagh</t>
  </si>
  <si>
    <t>SPS-10180894</t>
  </si>
  <si>
    <t>SPS-10199321</t>
  </si>
  <si>
    <t>SPS-10260465</t>
  </si>
  <si>
    <t>Ladies 24-25 Unemployed/Retired Match Fee, 13/06 vs. vs Redditch</t>
  </si>
  <si>
    <t>SPS-10178109</t>
  </si>
  <si>
    <t>Harpreet Singh Kalia</t>
  </si>
  <si>
    <t>Mens 24-25 Student Match Fee, paid by dav Kalia, 15/05 vs. vs Bournville</t>
  </si>
  <si>
    <t>SPS-10195964</t>
  </si>
  <si>
    <t>Mens 24-25 Student Match Fee, paid by dav Kalia, 21/05 vs. vs Edgbaston</t>
  </si>
  <si>
    <t>SPS-10212671</t>
  </si>
  <si>
    <t>Mens 24-25 Student Match Fee, paid by dav Kalia, 22/05 vs. vs Worcester</t>
  </si>
  <si>
    <t>SPS-10226155</t>
  </si>
  <si>
    <t>Mens 24-25 Student Match Fee, paid by dav Kalia, 04/06 vs. vs Olton</t>
  </si>
  <si>
    <t>SPS-10178121</t>
  </si>
  <si>
    <t>Mens 24-25 Under 16 Match Fee, paid by Jeswinder Kaur, 15/05 vs. vs Bournville</t>
  </si>
  <si>
    <t>SPS-10195976</t>
  </si>
  <si>
    <t>Mens 24-25 Under 16 Match Fee, paid by Jeswinder Kaur, 21/05 vs. vs Edgbaston</t>
  </si>
  <si>
    <t>SPS-10184484</t>
  </si>
  <si>
    <t>Sunday Training 24-25, paid by Amardeep Mann, 19/05 vs. Sunday Training</t>
  </si>
  <si>
    <t>SPS-10260455</t>
  </si>
  <si>
    <t>Ladies 24-25 Student Match Fee, confirmed by Charn Gill, 13/06 vs. vs Redditch</t>
  </si>
  <si>
    <t>SPS-10283301</t>
  </si>
  <si>
    <t>SPS-10195966</t>
  </si>
  <si>
    <t>SPS-10195968</t>
  </si>
  <si>
    <t>Mens 24-25 Student Match Fee, paid by bhupinder mann, 21/05 vs. vs Edgbaston</t>
  </si>
  <si>
    <t>SPS-10195974</t>
  </si>
  <si>
    <t>Mens 24-25 Under 16 Match Fee, paid by bhupinder mann, 21/05 vs. vs Edgbaston</t>
  </si>
  <si>
    <t>SPS-10212676</t>
  </si>
  <si>
    <t>Mens 24-25 Student Match Fee, paid by bhupinder mann, 22/05 vs. vs Worcester</t>
  </si>
  <si>
    <t>SPS-10260233</t>
  </si>
  <si>
    <t>SPS-10260240</t>
  </si>
  <si>
    <t>Mens 24-25 Under 16 Match Fee, paid by bhupinder mann, 13/06 vs. vs Kings Heath</t>
  </si>
  <si>
    <t>SPS-10280326</t>
  </si>
  <si>
    <t>Mens 24-25 Under 16 Match Fee, paid by bhupinder mann, 18/06 vs. vs Old Hales</t>
  </si>
  <si>
    <t>SPS-10184549</t>
  </si>
  <si>
    <t>Sunday Training 24-25, paid by Harj Padda, 19/05 vs. Sunday Training</t>
  </si>
  <si>
    <t>SPS-10184551</t>
  </si>
  <si>
    <t>SPS-10224298</t>
  </si>
  <si>
    <t>Sunday Training 24-25, paid by Harj Padda, 02/06 vs. Sunday Training</t>
  </si>
  <si>
    <t>SPS-10224310</t>
  </si>
  <si>
    <t>SPS-10239325</t>
  </si>
  <si>
    <t>Sunday Training 24-25, paid by Harj Padda, 09/06 vs. Sunday Training</t>
  </si>
  <si>
    <t>SPS-10239330</t>
  </si>
  <si>
    <t>SPS-10136851</t>
  </si>
  <si>
    <t>Sunday Training 24-25, paid by Raminder Bahra, 28/04 vs. Sunday Training</t>
  </si>
  <si>
    <t>SPS-10148039</t>
  </si>
  <si>
    <t>Sunday Training 24-25, paid by Raminder Bahra, 05/05 vs. Sunday Training</t>
  </si>
  <si>
    <t>SPS-10195970</t>
  </si>
  <si>
    <t>Haydar Ismaeel Abbasi</t>
  </si>
  <si>
    <t>Mens 24-25 Under 16 Match Fee, paid by Mohammad Ibrar Abbasi, 21/05 vs. vs Edgbaston</t>
  </si>
  <si>
    <t>SPS-10260235</t>
  </si>
  <si>
    <t>Mohammad Ibrar Abbasi</t>
  </si>
  <si>
    <t>SPS-10260237</t>
  </si>
  <si>
    <t>Mens 24-25 Under 16 Match Fee, paid by Mohammad Ibrar Abbasi, 13/06 vs. vs Kings Heath</t>
  </si>
  <si>
    <t>SPS-10280322</t>
  </si>
  <si>
    <t>Mens 24-25 Under 16 Match Fee, paid by Mohammad Ibrar Abbasi, 18/06 vs. vs Old Hales</t>
  </si>
  <si>
    <t>SPS-10178369</t>
  </si>
  <si>
    <t>Yuvender Prashar</t>
  </si>
  <si>
    <t>SPS-10282059</t>
  </si>
  <si>
    <t>Mens 24-25, 19/06 vs. vs Bournville</t>
  </si>
  <si>
    <t>SPS-10199313</t>
  </si>
  <si>
    <t>Ladies 24-25 Under 16 Match Fee, paid by Mendip Kandola, 23/05 vs. vs Finchfield</t>
  </si>
  <si>
    <t>SPS-10226448</t>
  </si>
  <si>
    <t>Ladies 24-25 Under 16 Match Fee, paid by Mendip Kandola, 04/06 vs. vs Old Hales</t>
  </si>
  <si>
    <t>SPS-10287571</t>
  </si>
  <si>
    <t>Sunday Training 24-25, confirmed by Satpal Degun, 23/06 vs. Sunday Training</t>
  </si>
  <si>
    <t>SPS-10287563</t>
  </si>
  <si>
    <t>Sunday Training 24-25, collected by Satpal Degun, 23/06 vs. Sunday Training</t>
  </si>
  <si>
    <t>SPS-10287566</t>
  </si>
  <si>
    <t>SPS-10287570</t>
  </si>
  <si>
    <t>SPS-10287616</t>
  </si>
  <si>
    <t>SPS-10287618</t>
  </si>
  <si>
    <t>SPS-10287644</t>
  </si>
  <si>
    <t>SPS-10287648</t>
  </si>
  <si>
    <t>SPS-10287649</t>
  </si>
  <si>
    <t>SPS-10287650</t>
  </si>
  <si>
    <t>SPS-10287654</t>
  </si>
  <si>
    <t>SPS-10287856</t>
  </si>
  <si>
    <t>arvin singh thind</t>
  </si>
  <si>
    <t>Sunday Training 24-25 New Starter Ticket, 23/06 vs. Sunday Training</t>
  </si>
  <si>
    <t>SPS-10287857</t>
  </si>
  <si>
    <t>avani kaur thind</t>
  </si>
  <si>
    <t>SPS-10178366</t>
  </si>
  <si>
    <t>Jagjit Degun</t>
  </si>
  <si>
    <t>SPS-10212674</t>
  </si>
  <si>
    <t>SPS-10226164</t>
  </si>
  <si>
    <t>SPS-10260239</t>
  </si>
  <si>
    <t>SPS-10282055</t>
  </si>
  <si>
    <t>SPS-10284448</t>
  </si>
  <si>
    <t>SPS-10284456</t>
  </si>
  <si>
    <t>AMENDED: (Paid for 10 sessions)Aspirations 24-25 External Ticket, confirmed by Satpal Degun, 21/06 vs. Aspirations Programme</t>
  </si>
  <si>
    <t>SPS-10239389</t>
  </si>
  <si>
    <t>Aneel Loyal</t>
  </si>
  <si>
    <t>SPS-10287583</t>
  </si>
  <si>
    <t>SPS-10292073</t>
  </si>
  <si>
    <t>Aspirations 24-25 External One Payment Ticket, confirmed by Satpal Degun, 21/06 vs. Aspirations Programme</t>
  </si>
  <si>
    <t>SPS-10208207</t>
  </si>
  <si>
    <t>Sunday Training 24-25, 26/05 vs. Sunday Training</t>
  </si>
  <si>
    <t>SPS-10219782</t>
  </si>
  <si>
    <t>SPS-10239131</t>
  </si>
  <si>
    <t>Sunday Training 24-25, 09/06 vs. Sunday Training</t>
  </si>
  <si>
    <t>SPS-10263768</t>
  </si>
  <si>
    <t>Sunday Training 24-25, 23/06 vs. Sunday Training</t>
  </si>
  <si>
    <t>SPS-10263925</t>
  </si>
  <si>
    <t>Sunday Training 24-25, 16/06 vs. Sunday Training</t>
  </si>
  <si>
    <t>SPS-10263657</t>
  </si>
  <si>
    <t>Sunday Training 24-25, paid by Inderjeet Singh, 16/06 vs. Sunday Training</t>
  </si>
  <si>
    <t>SPS-10209313</t>
  </si>
  <si>
    <t>SPS-10211146</t>
  </si>
  <si>
    <t>SPS-10233741</t>
  </si>
  <si>
    <t>SPS-10258855</t>
  </si>
  <si>
    <t>SPS-10283071</t>
  </si>
  <si>
    <t>SPS-10291719</t>
  </si>
  <si>
    <t>Sunday Training 24-25, 30/06 vs. Sunday Training</t>
  </si>
  <si>
    <t>SPS-10147957</t>
  </si>
  <si>
    <t>Sunday Training 24-25, paid by Surinderpal Matharu, 05/05 vs. Sunday Training</t>
  </si>
  <si>
    <t>SPS-10184489</t>
  </si>
  <si>
    <t>Sunday Training 24-25, paid by Surinderpal Matharu, 19/05 vs. Sunday Training</t>
  </si>
  <si>
    <t>SPS-10224303</t>
  </si>
  <si>
    <t>Sunday Training 24-25, paid by Surinderpal Matharu, 02/06 vs. Sunday Training</t>
  </si>
  <si>
    <t>SPS-10239355</t>
  </si>
  <si>
    <t>Sunday Training 24-25, paid by Surinderpal Matharu, 09/06 vs. Sunday Training</t>
  </si>
  <si>
    <t>SPS-10263664</t>
  </si>
  <si>
    <t>Sunday Training 24-25, paid by Surinderpal Matharu, 16/06 vs. Sunday Training</t>
  </si>
  <si>
    <t>SPS-10284446</t>
  </si>
  <si>
    <t>Aspirations 24-25, paid by Surinderpal Matharu, 21/06 vs. Aspirations Programme</t>
  </si>
  <si>
    <t>SPS-10287561</t>
  </si>
  <si>
    <t>Sunday Training 24-25, paid by Surinderpal Matharu, 23/06 vs. Sunday Training</t>
  </si>
  <si>
    <t>SPS-10212680</t>
  </si>
  <si>
    <t>Mens 24-25 Student Match Fee, 22/05 vs. vs Worcester</t>
  </si>
  <si>
    <t>SPS-10226167</t>
  </si>
  <si>
    <t>Mens 24-25 Student Match Fee, 04/06 vs. vs Olton</t>
  </si>
  <si>
    <t>SPS-10282058</t>
  </si>
  <si>
    <t>Mens 24-25 Student Match Fee, 19/06 vs. vs Bournville</t>
  </si>
  <si>
    <t>SPS-10195972</t>
  </si>
  <si>
    <t>Mens 24-25 Student Match Fee, 21/05 vs. vs Edgbaston</t>
  </si>
  <si>
    <t>SPS-10314249</t>
  </si>
  <si>
    <t>Aspirations 24-25 External One Payment Ticket, confirmed by Satpal Degun, 28/06 vs. Aspirations Programme</t>
  </si>
  <si>
    <t>SPS-10314250</t>
  </si>
  <si>
    <t>SPS-10314273</t>
  </si>
  <si>
    <t>Abbas Bandali</t>
  </si>
  <si>
    <t>Mens 24-25 Double Team Match Fee, 27/06 vs. vs Harborne</t>
  </si>
  <si>
    <t>SPS-10314278</t>
  </si>
  <si>
    <t>Mens 24-25 Sponsored player Match Fee, 27/06 vs. vs Harborne</t>
  </si>
  <si>
    <t>SPS-10317315</t>
  </si>
  <si>
    <t>Priya Cooner</t>
  </si>
  <si>
    <t>Sunday Training 24-25 New Starter Ticket, 30/06 vs. Sunday Training</t>
  </si>
  <si>
    <t>SPS-10317309</t>
  </si>
  <si>
    <t>Sunday Training 24-25, collected by Satpal Degun, 30/06 vs. Sunday Training</t>
  </si>
  <si>
    <t>SPS-10317313</t>
  </si>
  <si>
    <t>SPS-10317300</t>
  </si>
  <si>
    <t>SPS-10317301</t>
  </si>
  <si>
    <t>SPS-10317303</t>
  </si>
  <si>
    <t>Sunday Training 24-25, confirmed by Satpal Degun, 30/06 vs. Sunday Training</t>
  </si>
  <si>
    <t>SPS-10317464</t>
  </si>
  <si>
    <t>SPS-10317465</t>
  </si>
  <si>
    <t>SPS-10317494</t>
  </si>
  <si>
    <t>SPS-10317347</t>
  </si>
  <si>
    <t>Rajveer Malhi</t>
  </si>
  <si>
    <t>SPS-10088269</t>
  </si>
  <si>
    <t>Sunday Training 24-25, paid by jaspal poonia, 07/04 vs. Sunday Training</t>
  </si>
  <si>
    <t>SPS-10088273</t>
  </si>
  <si>
    <t>SPS-10124042</t>
  </si>
  <si>
    <t>Sunday Training 24-25, paid by jaspal poonia, 21/04 vs. Sunday Training</t>
  </si>
  <si>
    <t>SPS-10124050</t>
  </si>
  <si>
    <t>SPS-10184478</t>
  </si>
  <si>
    <t>Sunday Training 24-25, paid by jaspal poonia, 19/05 vs. Sunday Training</t>
  </si>
  <si>
    <t>SPS-10184482</t>
  </si>
  <si>
    <t>SPS-10224306</t>
  </si>
  <si>
    <t>Sunday Training 24-25, paid by jaspal poonia, 02/06 vs. Sunday Training</t>
  </si>
  <si>
    <t>SPS-10237110</t>
  </si>
  <si>
    <t>Sunday Training 24-25, paid by jaspal poonia, 26/05 vs. Sunday Training</t>
  </si>
  <si>
    <t>SPS-10239327</t>
  </si>
  <si>
    <t>Sunday Training 24-25, paid by jaspal poonia, 09/06 vs. Sunday Training</t>
  </si>
  <si>
    <t>SPS-10239333</t>
  </si>
  <si>
    <t>SPS-10147963</t>
  </si>
  <si>
    <t>Sunday Training 24-25, paid by mandip kaur, 05/05 vs. Sunday Training</t>
  </si>
  <si>
    <t>SPS-10184555</t>
  </si>
  <si>
    <t>Sunday Training 24-25, paid by mandip kaur, 19/05 vs. Sunday Training</t>
  </si>
  <si>
    <t>SPS-10224304</t>
  </si>
  <si>
    <t>Sunday Training 24-25, paid by mandip kaur, 02/06 vs. Sunday Training</t>
  </si>
  <si>
    <t>SPS-10239359</t>
  </si>
  <si>
    <t>Sunday Training 24-25, paid by mandip kaur, 09/06 vs. Sunday Training</t>
  </si>
  <si>
    <t>SPS-10284452</t>
  </si>
  <si>
    <t>Aspirations 24-25, paid by mandip kaur, 21/06 vs. Aspirations Programme</t>
  </si>
  <si>
    <t>SPS-10287651</t>
  </si>
  <si>
    <t>Sunday Training 24-25, paid by mandip kaur, 23/06 vs. Sunday Training</t>
  </si>
  <si>
    <t>SPS-10317348</t>
  </si>
  <si>
    <t>Sunday Training 24-25, paid by mandip kaur, 30/06 vs. Sunday Training</t>
  </si>
  <si>
    <t>SPS-10199317</t>
  </si>
  <si>
    <t>SPS-10260466</t>
  </si>
  <si>
    <t>SPS-10328374</t>
  </si>
  <si>
    <t>Athsari Gangabadage</t>
  </si>
  <si>
    <t>Ladies 24-25 Sponsored player Match Fee, 03/07 vs. vs Bournville</t>
  </si>
  <si>
    <t>SPS-10328384</t>
  </si>
  <si>
    <t>SPS-10328377</t>
  </si>
  <si>
    <t>Ladies 24-25 Unemployed/Retired Match Fee, confirmed by Charn Gill, 03/07 vs. vs Bournville</t>
  </si>
  <si>
    <t>SPS-10328381</t>
  </si>
  <si>
    <t>SPS-10178356</t>
  </si>
  <si>
    <t>Navraj Degun</t>
  </si>
  <si>
    <t>SPS-10226157</t>
  </si>
  <si>
    <t>SPS-10226450</t>
  </si>
  <si>
    <t>Ladies 24-25 Student Match Fee, 04/06 vs. vs Old Hales</t>
  </si>
  <si>
    <t>SPS-10331851</t>
  </si>
  <si>
    <t>Aspirations 24-25 External One Payment Ticket, confirmed by Satpal Degun, 05/07 vs. Aspirations Programme</t>
  </si>
  <si>
    <t>SPS-10314243</t>
  </si>
  <si>
    <t>Aspirations 24-25, confirmed by Satpal Degun, 28/06 vs. Aspirations Programme</t>
  </si>
  <si>
    <t>SPS-10331843</t>
  </si>
  <si>
    <t>Aspirations 24-25, confirmed by Satpal Degun, 05/07 vs. Aspirations Programme</t>
  </si>
  <si>
    <t>SPS-10124028</t>
  </si>
  <si>
    <t>Gagan Sehra</t>
  </si>
  <si>
    <t>Sunday Training 24-25, paid by Gurmukh Sehra, 21/04 vs. Sunday Training</t>
  </si>
  <si>
    <t>SPS-10178115</t>
  </si>
  <si>
    <t>Mens 24-25 Under 16 Match Fee, paid by Gurmukh Sehra, 15/05 vs. vs Bournville</t>
  </si>
  <si>
    <t>SPS-10184487</t>
  </si>
  <si>
    <t>Sunday Training 24-25, paid by Gurmukh Sehra, 19/05 vs. Sunday Training</t>
  </si>
  <si>
    <t>SPS-10184488</t>
  </si>
  <si>
    <t>SPS-10195971</t>
  </si>
  <si>
    <t>Mens 24-25 Under 16 Match Fee, paid by Gurmukh Sehra, 21/05 vs. vs Edgbaston</t>
  </si>
  <si>
    <t>SPS-10263717</t>
  </si>
  <si>
    <t>Sunday Training 24-25, paid by Gurmukh Sehra, 16/06 vs. Sunday Training</t>
  </si>
  <si>
    <t>SPS-10263721</t>
  </si>
  <si>
    <t>SPS-10284445</t>
  </si>
  <si>
    <t>Aspirations 24-25, paid by Gurmukh Sehra, 21/06 vs. Aspirations Programme</t>
  </si>
  <si>
    <t>SPS-10284469</t>
  </si>
  <si>
    <t>SPS-10305207</t>
  </si>
  <si>
    <t>Mens 24-25 Under 16 Match Fee, paid by Gurmukh Sehra, 25/06 vs. vs Bournville</t>
  </si>
  <si>
    <t>SPS-10314233</t>
  </si>
  <si>
    <t>Aspirations 24-25, paid by Gurmukh Sehra, 28/06 vs. Aspirations Programme</t>
  </si>
  <si>
    <t>SPS-10314244</t>
  </si>
  <si>
    <t>SPS-10224299</t>
  </si>
  <si>
    <t>Sunday Training 24-25, paid by Dapinder Matharu, 02/06 vs. Sunday Training</t>
  </si>
  <si>
    <t>SPS-10224308</t>
  </si>
  <si>
    <t>SPS-10239326</t>
  </si>
  <si>
    <t>Sunday Training 24-25, paid by Dapinder Matharu, 09/06 vs. Sunday Training</t>
  </si>
  <si>
    <t>SPS-10239328</t>
  </si>
  <si>
    <t>SPS-10263660</t>
  </si>
  <si>
    <t>Sunday Training 24-25, paid by Dapinder Matharu, 16/06 vs. Sunday Training</t>
  </si>
  <si>
    <t>SPS-10263668</t>
  </si>
  <si>
    <t>SPS-10287564</t>
  </si>
  <si>
    <t>Sunday Training 24-25, paid by Dapinder Matharu, 23/06 vs. Sunday Training</t>
  </si>
  <si>
    <t>SPS-10287567</t>
  </si>
  <si>
    <t>SPS-10331819</t>
  </si>
  <si>
    <t>Aspirations 24-25, paid by Dapinder Matharu, 05/07 vs. Aspirations Programme</t>
  </si>
  <si>
    <t>SPS-10331850</t>
  </si>
  <si>
    <t>SPS-10237109</t>
  </si>
  <si>
    <t>Sunday Training 24-25, paid by Sandeep Cooner, 26/05 vs. Sunday Training</t>
  </si>
  <si>
    <t>SPS-10239362</t>
  </si>
  <si>
    <t>Sunday Training 24-25, paid by Sandeep Cooner, 09/06 vs. Sunday Training</t>
  </si>
  <si>
    <t>SPS-10263678</t>
  </si>
  <si>
    <t>Sunday Training 24-25, paid by Sandeep Cooner, 16/06 vs. Sunday Training</t>
  </si>
  <si>
    <t>SPS-10287620</t>
  </si>
  <si>
    <t>Sunday Training 24-25, paid by Sandeep Cooner, 23/06 vs. Sunday Training</t>
  </si>
  <si>
    <t>SPS-10338125</t>
  </si>
  <si>
    <t>dilveer bedi</t>
  </si>
  <si>
    <t>Sunday Training 24-25, collected by Satpal Degun, 07/07 vs. Sunday Training</t>
  </si>
  <si>
    <t>SPS-10338112</t>
  </si>
  <si>
    <t>SPS-10338113</t>
  </si>
  <si>
    <t>SPS-10338116</t>
  </si>
  <si>
    <t>SPS-10338131</t>
  </si>
  <si>
    <t>SPS-10338119</t>
  </si>
  <si>
    <t>SPS-10338126</t>
  </si>
  <si>
    <t>SPS-10338136</t>
  </si>
  <si>
    <t>Sunday Training 24-25 New Starter Ticket, 07/07 vs. Sunday Training</t>
  </si>
  <si>
    <t>SPS-10338145</t>
  </si>
  <si>
    <t>SPS-10338150</t>
  </si>
  <si>
    <t>SPS-10239354</t>
  </si>
  <si>
    <t>Sunday Training 24-25, paid by Amarpreet Sangha, 09/06 vs. Sunday Training</t>
  </si>
  <si>
    <t>SPS-10239356</t>
  </si>
  <si>
    <t>SPS-10239357</t>
  </si>
  <si>
    <t>SPS-10280325</t>
  </si>
  <si>
    <t>Mens 24-25 Under 16 Match Fee, paid by Amarpreet Sangha, 18/06 vs. vs Old Hales</t>
  </si>
  <si>
    <t>SPS-10305209</t>
  </si>
  <si>
    <t>Mens 24-25 Under 16 Match Fee, paid by Amarpreet Sangha, 25/06 vs. vs Bournville</t>
  </si>
  <si>
    <t>SPS-10317308</t>
  </si>
  <si>
    <t>Sunday Training 24-25, paid by Amarpreet Sangha, 30/06 vs. Sunday Training</t>
  </si>
  <si>
    <t>SPS-10328375</t>
  </si>
  <si>
    <t>Ladies 24-25 Under 16 Match Fee, paid by Amarpreet Sangha, 03/07 vs. vs Bournville</t>
  </si>
  <si>
    <t>SPS-10331845</t>
  </si>
  <si>
    <t>Aspirations 24-25, paid by Amarpreet Sangha, 05/07 vs. Aspirations Programme</t>
  </si>
  <si>
    <t>SPS-10239358</t>
  </si>
  <si>
    <t>Sunday Training 24-25, paid by Dal Sihota, 09/06 vs. Sunday Training</t>
  </si>
  <si>
    <t>SPS-10263667</t>
  </si>
  <si>
    <t>Sunday Training 24-25, paid by Dal Sihota, 16/06 vs. Sunday Training</t>
  </si>
  <si>
    <t>SPS-10284451</t>
  </si>
  <si>
    <t>Aspirations 24-25, paid by Dal Sihota, 21/06 vs. Aspirations Programme</t>
  </si>
  <si>
    <t>SPS-10287565</t>
  </si>
  <si>
    <t>Sunday Training 24-25, paid by Dal Sihota, 23/06 vs. Sunday Training</t>
  </si>
  <si>
    <t>SPS-10239348</t>
  </si>
  <si>
    <t>SPS-10195969</t>
  </si>
  <si>
    <t>Sukhdev Gill</t>
  </si>
  <si>
    <t>SPS-10260236</t>
  </si>
  <si>
    <t>Mens 24-25 Unemployed/Retired Match Fee, 13/06 vs. vs Kings Heath</t>
  </si>
  <si>
    <t>SPS-10263665</t>
  </si>
  <si>
    <t>Sunday Training 24-25, paid by Hardeep SANDHU, 16/06 vs. Sunday Training</t>
  </si>
  <si>
    <t>SPS-10263666</t>
  </si>
  <si>
    <t>SPS-10263669</t>
  </si>
  <si>
    <t>SPS-10284450</t>
  </si>
  <si>
    <t>Aspirations 24-25, paid by Hardeep SANDHU, 21/06 vs. Aspirations Programme</t>
  </si>
  <si>
    <t>SPS-10305211</t>
  </si>
  <si>
    <t>Mens 24-25 Under 16 Match Fee, paid by Hardeep SANDHU, 25/06 vs. vs Bournville</t>
  </si>
  <si>
    <t>SPS-10314229</t>
  </si>
  <si>
    <t>Aspirations 24-25, paid by Hardeep SANDHU, 28/06 vs. Aspirations Programme</t>
  </si>
  <si>
    <t>SPS-10314246</t>
  </si>
  <si>
    <t>SPS-10317345</t>
  </si>
  <si>
    <t>Sunday Training 24-25, paid by Hardeep SANDHU, 30/06 vs. Sunday Training</t>
  </si>
  <si>
    <t>SPS-10317346</t>
  </si>
  <si>
    <t>SPS-10317349</t>
  </si>
  <si>
    <t>SPS-10338117</t>
  </si>
  <si>
    <t>Sunday Training 24-25, paid by Hardeep SANDHU, 07/07 vs. Sunday Training</t>
  </si>
  <si>
    <t>SPS-10338120</t>
  </si>
  <si>
    <t>SPS-10338130</t>
  </si>
  <si>
    <t>SPS-10352394</t>
  </si>
  <si>
    <t>Mens 24-25 Under 16 Match Fee, paid by Hardeep SANDHU, 10/07 vs. vs Edgbaston</t>
  </si>
  <si>
    <t>SPS-10224311</t>
  </si>
  <si>
    <t>Sunday Training 24-25, paid by BALJIT RUPRAH, 02/06 vs. Sunday Training</t>
  </si>
  <si>
    <t>SPS-10224314</t>
  </si>
  <si>
    <t>SPS-10239351</t>
  </si>
  <si>
    <t>Sunday Training 24-25, paid by BALJIT RUPRAH, 09/06 vs. Sunday Training</t>
  </si>
  <si>
    <t>SPS-10239352</t>
  </si>
  <si>
    <t>SPS-10287569</t>
  </si>
  <si>
    <t>Sunday Training 24-25, paid by BALJIT RUPRAH, 23/06 vs. Sunday Training</t>
  </si>
  <si>
    <t>SPS-10354019</t>
  </si>
  <si>
    <t>Aspirations 24-25 External One Payment Ticket, confirmed by Satpal Degun, 12/07 vs. Aspirations Programme</t>
  </si>
  <si>
    <t>SPS-10354070</t>
  </si>
  <si>
    <t>Aspirations 24-25 Volunteer Ticket, 12/07 vs. Aspirations Programme</t>
  </si>
  <si>
    <t>SPS-10314216</t>
  </si>
  <si>
    <t>Aspirations 24-25, paid by Amardeep Mann, 28/06 vs. Aspirations Programme</t>
  </si>
  <si>
    <t>SPS-10314235</t>
  </si>
  <si>
    <t>Kartar Singh Mann</t>
  </si>
  <si>
    <t>SPS-10314240</t>
  </si>
  <si>
    <t>Karam Singh Mann</t>
  </si>
  <si>
    <t>SPS-10317239</t>
  </si>
  <si>
    <t>Sunday Training 24-25, paid by Amardeep Mann, 30/06 vs. Sunday Training</t>
  </si>
  <si>
    <t>SPS-10317241</t>
  </si>
  <si>
    <t>SPS-10317242</t>
  </si>
  <si>
    <t>SPS-10331817</t>
  </si>
  <si>
    <t>Aspirations 24-25, paid by Amardeep Mann, 05/07 vs. Aspirations Programme</t>
  </si>
  <si>
    <t>SPS-10331835</t>
  </si>
  <si>
    <t>SPS-10331839</t>
  </si>
  <si>
    <t>SPS-10338108</t>
  </si>
  <si>
    <t>Sunday Training 24-25, paid by Amardeep Mann, 07/07 vs. Sunday Training</t>
  </si>
  <si>
    <t>SPS-10353988</t>
  </si>
  <si>
    <t>Aspirations 24-25, paid by Amardeep Mann, 12/07 vs. Aspirations Programme</t>
  </si>
  <si>
    <t>SPS-10354006</t>
  </si>
  <si>
    <t>SPS-10354010</t>
  </si>
  <si>
    <t>SPS-10260242</t>
  </si>
  <si>
    <t>Guvraj Bansal</t>
  </si>
  <si>
    <t>Mens 24-25 Student Match Fee, 13/06 vs. vs Kings Heath</t>
  </si>
  <si>
    <t>SPS-10280329</t>
  </si>
  <si>
    <t>Mens 24-25 Student Match Fee, 18/06 vs. vs Old Hales</t>
  </si>
  <si>
    <t>SPS-10314232</t>
  </si>
  <si>
    <t>AMENDED: (used credit from previous week when he did not attend. )Aspirations 24-25, collected by Satpal Degun, 28/06 vs. Aspirations Programme</t>
  </si>
  <si>
    <t>SPS-10356856</t>
  </si>
  <si>
    <t>Sunday Training 24-25 New Starter Ticket, 14/07 vs. Sunday Training</t>
  </si>
  <si>
    <t>SPS-10284440</t>
  </si>
  <si>
    <t>Aspirations 24-25, paid by indy singh, 21/06 vs. Aspirations Programme</t>
  </si>
  <si>
    <t>SPS-10284442</t>
  </si>
  <si>
    <t>SPS-10314220</t>
  </si>
  <si>
    <t>Aspirations 24-25, paid by indy singh, 28/06 vs. Aspirations Programme</t>
  </si>
  <si>
    <t>SPS-10314221</t>
  </si>
  <si>
    <t>SPS-10331822</t>
  </si>
  <si>
    <t>Aspirations 24-25, paid by indy singh, 05/07 vs. Aspirations Programme</t>
  </si>
  <si>
    <t>SPS-10331823</t>
  </si>
  <si>
    <t>SPS-10353994</t>
  </si>
  <si>
    <t>Aspirations 24-25, paid by indy singh, 12/07 vs. Aspirations Programme</t>
  </si>
  <si>
    <t>SPS-10356824</t>
  </si>
  <si>
    <t>Sunday Training 24-25, paid by indy singh, 14/07 vs. Sunday Training</t>
  </si>
  <si>
    <t>SPS-10356825</t>
  </si>
  <si>
    <t>SPS-10356849</t>
  </si>
  <si>
    <t>Sunday Training 24-25, collected by Satpal Degun, 14/07 vs. Sunday Training</t>
  </si>
  <si>
    <t>SPS-10356855</t>
  </si>
  <si>
    <t>SPS-10356848</t>
  </si>
  <si>
    <t>SPS-10356845</t>
  </si>
  <si>
    <t>SPS-10356827</t>
  </si>
  <si>
    <t>Sunday Training 24-25, confirmed by Satpal Degun, 14/07 vs. Sunday Training</t>
  </si>
  <si>
    <t>SPS-10356837</t>
  </si>
  <si>
    <t>SPS-10356844</t>
  </si>
  <si>
    <t>SPS-10224301</t>
  </si>
  <si>
    <t>SPS-10263670</t>
  </si>
  <si>
    <t>Sunday Training 24-25, paid by Gurpreet Cooner, 16/06 vs. Sunday Training</t>
  </si>
  <si>
    <t>SPS-10263671</t>
  </si>
  <si>
    <t>SPS-10287576</t>
  </si>
  <si>
    <t>Sunday Training 24-25, paid by Gurpreet Cooner, 23/06 vs. Sunday Training</t>
  </si>
  <si>
    <t>SPS-10287577</t>
  </si>
  <si>
    <t>SPS-10317311</t>
  </si>
  <si>
    <t>Sunday Training 24-25, paid by Gurpreet Cooner, 30/06 vs. Sunday Training</t>
  </si>
  <si>
    <t>SPS-10317312</t>
  </si>
  <si>
    <t>SPS-10263546</t>
  </si>
  <si>
    <t>SPS-10367905</t>
  </si>
  <si>
    <t>Mens 24-25 Sponsored player Match Fee, 16/07 vs. vs Olton</t>
  </si>
  <si>
    <t>SPS-10212672</t>
  </si>
  <si>
    <t>SPS-10226162</t>
  </si>
  <si>
    <t>SPS-10280318</t>
  </si>
  <si>
    <t>Mens 24-25, 18/06 vs. vs Old Hales</t>
  </si>
  <si>
    <t>SPS-10280330</t>
  </si>
  <si>
    <t>Mens 24-25 Under 16 Match Fee, paid by Jeswinder Kaur, 18/06 vs. vs Old Hales</t>
  </si>
  <si>
    <t>SPS-10284459</t>
  </si>
  <si>
    <t>Aspirations 24-25, paid by Jeswinder Kaur, 21/06 vs. Aspirations Programme</t>
  </si>
  <si>
    <t>SPS-10305216</t>
  </si>
  <si>
    <t>Mens 24-25 Under 16 Match Fee, paid by Jeswinder Kaur, 25/06 vs. vs Bournville</t>
  </si>
  <si>
    <t>SPS-10314238</t>
  </si>
  <si>
    <t>Aspirations 24-25, paid by Jeswinder Kaur, 28/06 vs. Aspirations Programme</t>
  </si>
  <si>
    <t>SPS-10317294</t>
  </si>
  <si>
    <t>Sunday Training 24-25, paid by Jeswinder Kaur, 30/06 vs. Sunday Training</t>
  </si>
  <si>
    <t>SPS-10331837</t>
  </si>
  <si>
    <t>Aspirations 24-25, paid by Jeswinder Kaur, 05/07 vs. Aspirations Programme</t>
  </si>
  <si>
    <t>SPS-10352397</t>
  </si>
  <si>
    <t>Mens 24-25 Under 16 Match Fee, paid by Jeswinder Kaur, 10/07 vs. vs Edgbaston</t>
  </si>
  <si>
    <t>SPS-10356835</t>
  </si>
  <si>
    <t>Sunday Training 24-25, paid by Jeswinder Kaur, 14/07 vs. Sunday Training</t>
  </si>
  <si>
    <t>SPS-10359990</t>
  </si>
  <si>
    <t>Mens 24-25 Under 16 Match Fee, paid by Jeswinder Kaur, 02/07 vs. vs Bromsgrove</t>
  </si>
  <si>
    <t>SPS-10260537</t>
  </si>
  <si>
    <t>SPS-10328383</t>
  </si>
  <si>
    <t>Ladies 24-25 Unemployed/Retired Match Fee, 03/07 vs. vs Bournville</t>
  </si>
  <si>
    <t>SPS-10382548</t>
  </si>
  <si>
    <t>Aspirations 24-25 External One Payment Ticket, confirmed by Satpal Degun, 19/07 vs. Aspirations Programme</t>
  </si>
  <si>
    <t>SPS-10382538</t>
  </si>
  <si>
    <t>Aspirations 24-25, confirmed by Satpal Degun, 19/07 vs. Aspirations Programme</t>
  </si>
  <si>
    <t>SPS-10282056</t>
  </si>
  <si>
    <t>Josh Russell</t>
  </si>
  <si>
    <t>Mens 24-25 Under 16 Match Fee, paid by Steve Russell, 19/06 vs. vs Bournville</t>
  </si>
  <si>
    <t>SPS-10314277</t>
  </si>
  <si>
    <t>Mens 24-25 Under 16 Match Fee, paid by Steve Russell, 27/06 vs. vs Harborne</t>
  </si>
  <si>
    <t>SPS-10283248</t>
  </si>
  <si>
    <t>Joanne McCormack</t>
  </si>
  <si>
    <t>SPS-10314219</t>
  </si>
  <si>
    <t>Aspirations 24-25 External Ticket, paid by Joanne McCormack, 28/06 vs. Aspirations Programme</t>
  </si>
  <si>
    <t>SPS-10284447</t>
  </si>
  <si>
    <t>Aspirations 24-25 External Ticket, 21/06 vs. Aspirations Programme</t>
  </si>
  <si>
    <t>SPS-10314228</t>
  </si>
  <si>
    <t>Aspirations 24-25 External Ticket, 28/06 vs. Aspirations Programme</t>
  </si>
  <si>
    <t>SPS-10331852</t>
  </si>
  <si>
    <t>Aspirations 24-25 External Ticket, 05/07 vs. Aspirations Programme</t>
  </si>
  <si>
    <t>SPS-10354000</t>
  </si>
  <si>
    <t>Aspirations 24-25 External Ticket, 12/07 vs. Aspirations Programme</t>
  </si>
  <si>
    <t>SPS-10382526</t>
  </si>
  <si>
    <t>Aspirations 24-25 External Ticket, 19/07 vs. Aspirations Programme</t>
  </si>
  <si>
    <t>SPS-10383501</t>
  </si>
  <si>
    <t>Ladies 24-25 Sponsored player Match Fee, 16/07 vs. vs Wildcard</t>
  </si>
  <si>
    <t>SPS-10383511</t>
  </si>
  <si>
    <t>SPS-10383510</t>
  </si>
  <si>
    <t>Ladies 24-25 Unemployed/Retired Match Fee, confirmed by Charn Gill, 16/07 vs. vs Wildcard</t>
  </si>
  <si>
    <t>SPS-10383507</t>
  </si>
  <si>
    <t>Ladies 24-25 Student Match Fee, confirmed by Charn Gill, 16/07 vs. vs Wildcard</t>
  </si>
  <si>
    <t>SPS-10314227</t>
  </si>
  <si>
    <t>Aspirations 24-25, paid by Surinderpal Matharu, 28/06 vs. Aspirations Programme</t>
  </si>
  <si>
    <t>SPS-10317238</t>
  </si>
  <si>
    <t>Sunday Training 24-25, paid by Surinderpal Matharu, 30/06 vs. Sunday Training</t>
  </si>
  <si>
    <t>SPS-10331828</t>
  </si>
  <si>
    <t>Aspirations 24-25, paid by Surinderpal Matharu, 05/07 vs. Aspirations Programme</t>
  </si>
  <si>
    <t>SPS-10338115</t>
  </si>
  <si>
    <t>Sunday Training 24-25, paid by Surinderpal Matharu, 07/07 vs. Sunday Training</t>
  </si>
  <si>
    <t>SPS-10352395</t>
  </si>
  <si>
    <t>Mens 24-25, 10/07 vs. vs Edgbaston</t>
  </si>
  <si>
    <t>SPS-10353999</t>
  </si>
  <si>
    <t>Aspirations 24-25, paid by Surinderpal Matharu, 12/07 vs. Aspirations Programme</t>
  </si>
  <si>
    <t>SPS-10356828</t>
  </si>
  <si>
    <t>Sunday Training 24-25, paid by Surinderpal Matharu, 14/07 vs. Sunday Training</t>
  </si>
  <si>
    <t>SPS-10359986</t>
  </si>
  <si>
    <t>Mens 24-25, 02/07 vs. vs Bromsgrove</t>
  </si>
  <si>
    <t>SPS-10280323</t>
  </si>
  <si>
    <t>Mens 24-25 Under 16 Match Fee, 18/06 vs. vs Old Hales</t>
  </si>
  <si>
    <t>SPS-10284444</t>
  </si>
  <si>
    <t>SPS-10284449</t>
  </si>
  <si>
    <t>Gurcharan Matharu</t>
  </si>
  <si>
    <t>SPS-10354015</t>
  </si>
  <si>
    <t>Aspirations 24-25, 12/07 vs. Aspirations Programme</t>
  </si>
  <si>
    <t>SPS-10284457</t>
  </si>
  <si>
    <t>Aspirations 24-25, paid by Harj Padda, 21/06 vs. Aspirations Programme</t>
  </si>
  <si>
    <t>SPS-10314236</t>
  </si>
  <si>
    <t>Aspirations 24-25, paid by Harj Padda, 28/06 vs. Aspirations Programme</t>
  </si>
  <si>
    <t>SPS-10317254</t>
  </si>
  <si>
    <t>Sunday Training 24-25, paid by Harj Padda, 30/06 vs. Sunday Training</t>
  </si>
  <si>
    <t>SPS-10317255</t>
  </si>
  <si>
    <t>SPS-10331836</t>
  </si>
  <si>
    <t>Aspirations 24-25, paid by Harj Padda, 05/07 vs. Aspirations Programme</t>
  </si>
  <si>
    <t>SPS-10284454</t>
  </si>
  <si>
    <t>kishan mann</t>
  </si>
  <si>
    <t>Aspirations 24-25, paid by manmohan mann, 21/06 vs. Aspirations Programme</t>
  </si>
  <si>
    <t>SPS-10314248</t>
  </si>
  <si>
    <t>Aspirations 24-25, paid by manmohan mann, 28/06 vs. Aspirations Programme</t>
  </si>
  <si>
    <t>SPS-10331849</t>
  </si>
  <si>
    <t>Aspirations 24-25, paid by manmohan mann, 05/07 vs. Aspirations Programme</t>
  </si>
  <si>
    <t>SPS-10382546</t>
  </si>
  <si>
    <t>Aspirations 24-25, paid by manmohan mann, 19/07 vs. Aspirations Programme</t>
  </si>
  <si>
    <t>SPS-10284453</t>
  </si>
  <si>
    <t>Aspirations 24-25, paid by Surjit Kooner, 21/06 vs. Aspirations Programme</t>
  </si>
  <si>
    <t>SPS-10354017</t>
  </si>
  <si>
    <t>Aspirations 24-25, paid by Surjit Kooner, 12/07 vs. Aspirations Programme</t>
  </si>
  <si>
    <t>SPS-10282057</t>
  </si>
  <si>
    <t>SPS-10314234</t>
  </si>
  <si>
    <t>Aspirations 24-25, 28/06 vs. Aspirations Programme</t>
  </si>
  <si>
    <t>SPS-10331834</t>
  </si>
  <si>
    <t>Aspirations 24-25, 05/07 vs. Aspirations Programme</t>
  </si>
  <si>
    <t>SPS-10354005</t>
  </si>
  <si>
    <t>SPS-10367904</t>
  </si>
  <si>
    <t>Mens 24-25, 16/07 vs. vs Olton</t>
  </si>
  <si>
    <t>SPS-10382532</t>
  </si>
  <si>
    <t>Aspirations 24-25, 19/07 vs. Aspirations Programme</t>
  </si>
  <si>
    <t>SPS-10385829</t>
  </si>
  <si>
    <t>Sunday Training 24-25, collected by Satpal Degun, 21/07 vs. Sunday Training</t>
  </si>
  <si>
    <t>SPS-10385837</t>
  </si>
  <si>
    <t>SPS-10385826</t>
  </si>
  <si>
    <t>SPS-10385827</t>
  </si>
  <si>
    <t>SPS-10385821</t>
  </si>
  <si>
    <t>SPS-10385819</t>
  </si>
  <si>
    <t>Sunday Training 24-25, confirmed by Satpal Degun, 21/07 vs. Sunday Training</t>
  </si>
  <si>
    <t>SPS-10354001</t>
  </si>
  <si>
    <t>Aspirations 24-25, paid by Hardeep SANDHU, 12/07 vs. Aspirations Programme</t>
  </si>
  <si>
    <t>SPS-10354016</t>
  </si>
  <si>
    <t>SPS-10356830</t>
  </si>
  <si>
    <t>Sunday Training 24-25, paid by Hardeep SANDHU, 14/07 vs. Sunday Training</t>
  </si>
  <si>
    <t>SPS-10356832</t>
  </si>
  <si>
    <t>SPS-10356847</t>
  </si>
  <si>
    <t>SPS-10359983</t>
  </si>
  <si>
    <t>Mens 24-25 Under 16 Match Fee, paid by Hardeep SANDHU, 02/07 vs. vs Bromsgrove</t>
  </si>
  <si>
    <t>SPS-10382527</t>
  </si>
  <si>
    <t>Aspirations 24-25, paid by Hardeep SANDHU, 19/07 vs. Aspirations Programme</t>
  </si>
  <si>
    <t>SPS-10382543</t>
  </si>
  <si>
    <t>SPS-10385824</t>
  </si>
  <si>
    <t>Sunday Training 24-25, paid by Hardeep SANDHU, 21/07 vs. Sunday Training</t>
  </si>
  <si>
    <t>SPS-10385825</t>
  </si>
  <si>
    <t>SPS-10385832</t>
  </si>
  <si>
    <t>SPS-10284460</t>
  </si>
  <si>
    <t>Hukam Rooprai</t>
  </si>
  <si>
    <t>Aspirations 24-25 External Ticket, paid by Meena Rooprai, 21/06 vs. Aspirations Programme</t>
  </si>
  <si>
    <t>SPS-10314239</t>
  </si>
  <si>
    <t>Aspirations 24-25 External Ticket, paid by Meena Rooprai, 28/06 vs. Aspirations Programme</t>
  </si>
  <si>
    <t>SPS-10331838</t>
  </si>
  <si>
    <t>Aspirations 24-25, paid by Meena Rooprai, 05/07 vs. Aspirations Programme</t>
  </si>
  <si>
    <t>SPS-10354009</t>
  </si>
  <si>
    <t>Aspirations 24-25 External Ticket, paid by Meena Rooprai, 12/07 vs. Aspirations Programme</t>
  </si>
  <si>
    <t>SPS-10282052</t>
  </si>
  <si>
    <t>Mens 24-25 Aston/BCU Match Fee, 19/06 vs. vs Bournville</t>
  </si>
  <si>
    <t>SPS-10314270</t>
  </si>
  <si>
    <t>Mens 24-25 Aston/BCU Match Fee, 27/06 vs. vs Harborne</t>
  </si>
  <si>
    <t>SPS-10260231</t>
  </si>
  <si>
    <t>Mens 24-25 Student Match Fee, paid by dav Kalia, 13/06 vs. vs Kings Heath</t>
  </si>
  <si>
    <t>SPS-10280317</t>
  </si>
  <si>
    <t>Mens 24-25 Student Match Fee, paid by dav Kalia, 18/06 vs. vs Old Hales</t>
  </si>
  <si>
    <t>SPS-10260456</t>
  </si>
  <si>
    <t>Ladies 24-25 Under 16 Match Fee, paid by Mendip Kandola, 13/06 vs. vs Redditch</t>
  </si>
  <si>
    <t>SPS-10287575</t>
  </si>
  <si>
    <t>Sunday Training 24-25, paid by Mendip Kandola, 23/06 vs. Sunday Training</t>
  </si>
  <si>
    <t>SPS-10338149</t>
  </si>
  <si>
    <t>Sunday Training 24-25, paid by Mendip Kandola, 07/07 vs. Sunday Training</t>
  </si>
  <si>
    <t>SPS-10356842</t>
  </si>
  <si>
    <t>Sunday Training 24-25, paid by Mendip Kandola, 14/07 vs. Sunday Training</t>
  </si>
  <si>
    <t>SPS-10383506</t>
  </si>
  <si>
    <t>Ladies 24-25 Under 16 Match Fee, paid by Mendip Kandola, 16/07 vs. vs Wildcard</t>
  </si>
  <si>
    <t>SPS-10385817</t>
  </si>
  <si>
    <t>Sunday Training 24-25, paid by Mendip Kandola, 21/07 vs. Sunday Training</t>
  </si>
  <si>
    <t>SPS-10321079</t>
  </si>
  <si>
    <t>SPS-10287562</t>
  </si>
  <si>
    <t>Sunday Training 24-25, paid by Verneek Virdi, 23/06 vs. Sunday Training</t>
  </si>
  <si>
    <t>SPS-10317551</t>
  </si>
  <si>
    <t>Sunday Training 24-25, paid by Verneek Virdi, 30/06 vs. Sunday Training</t>
  </si>
  <si>
    <t>SPS-10331841</t>
  </si>
  <si>
    <t>Aspirations 24-25, paid by Verneek Virdi, 05/07 vs. Aspirations Programme</t>
  </si>
  <si>
    <t>SPS-10287615</t>
  </si>
  <si>
    <t>Sunday Training 24-25, paid by Amrik Gill, 23/06 vs. Sunday Training</t>
  </si>
  <si>
    <t>SPS-10287617</t>
  </si>
  <si>
    <t>SPS-10124021</t>
  </si>
  <si>
    <t>Sunday Training 24-25, paid by susie Sahota, 21/04 vs. Sunday Training</t>
  </si>
  <si>
    <t>SPS-10263797</t>
  </si>
  <si>
    <t>Sunday Training 24-25, paid by susie Sahota, 16/06 vs. Sunday Training</t>
  </si>
  <si>
    <t>SPS-10287653</t>
  </si>
  <si>
    <t>Sunday Training 24-25, paid by susie Sahota, 23/06 vs. Sunday Training</t>
  </si>
  <si>
    <t>SPS-10317304</t>
  </si>
  <si>
    <t>Sunday Training 24-25, paid by susie Sahota, 30/06 vs. Sunday Training</t>
  </si>
  <si>
    <t>SPS-10184589</t>
  </si>
  <si>
    <t>Sunday Training 24-25, paid by Gurminder Badesha, 19/05 vs. Sunday Training</t>
  </si>
  <si>
    <t>SPS-10209908</t>
  </si>
  <si>
    <t>Mens 24-25 Under 16 Match Fee, paid by Gurminder Badesha, 21/05 vs. vs Edgbaston</t>
  </si>
  <si>
    <t>SPS-10385836</t>
  </si>
  <si>
    <t>Sunday Training 24-25, paid by Gurminder Badesha, 21/07 vs. Sunday Training</t>
  </si>
  <si>
    <t>SPS-10305210</t>
  </si>
  <si>
    <t>Mens 24-25, 25/06 vs. vs Bournville</t>
  </si>
  <si>
    <t>SPS-10352392</t>
  </si>
  <si>
    <t>SPS-10305202</t>
  </si>
  <si>
    <t>Mens 24-25 Student Match Fee, paid by bhupinder mann, 25/06 vs. vs Bournville</t>
  </si>
  <si>
    <t>SPS-10305212</t>
  </si>
  <si>
    <t>Mens 24-25 Under 16 Match Fee, paid by bhupinder mann, 25/06 vs. vs Bournville</t>
  </si>
  <si>
    <t>SPS-10314268</t>
  </si>
  <si>
    <t>Mens 24-25 Student Match Fee, paid by bhupinder mann, 27/06 vs. vs Harborne</t>
  </si>
  <si>
    <t>SPS-10359985</t>
  </si>
  <si>
    <t>Mens 24-25 Under 16 Match Fee, paid by bhupinder mann, 02/07 vs. vs Bromsgrove</t>
  </si>
  <si>
    <t>SPS-10367895</t>
  </si>
  <si>
    <t>Mens 24-25 Student Match Fee, paid by bhupinder mann, 16/07 vs. vs Olton</t>
  </si>
  <si>
    <t>SPS-10392062</t>
  </si>
  <si>
    <t>Mens 24-25 Student Match Fee, paid by bhupinder mann, 23/07 vs. vs Kings Heath</t>
  </si>
  <si>
    <t>SPS-10392067</t>
  </si>
  <si>
    <t>Mens 24-25 Under 16 Match Fee, paid by bhupinder mann, 23/07 vs. vs Kings Heath</t>
  </si>
  <si>
    <t>SPS-10178120</t>
  </si>
  <si>
    <t>jasminder  singh matharu</t>
  </si>
  <si>
    <t>SPS-10260241</t>
  </si>
  <si>
    <t>SPS-10305213</t>
  </si>
  <si>
    <t>SPS-9715069</t>
  </si>
  <si>
    <t>Amarpreet singh Assi</t>
  </si>
  <si>
    <t>Mens 23-24 Student Match Fee, 20/01 vs. vs Beeston 3</t>
  </si>
  <si>
    <t>SPS-9803717</t>
  </si>
  <si>
    <t>SPS-9857656</t>
  </si>
  <si>
    <t>SPS-9891974</t>
  </si>
  <si>
    <t>Mens 23-24 Student Match Fee, 24/02 vs. vs Worcester 1</t>
  </si>
  <si>
    <t>SPS-9914764</t>
  </si>
  <si>
    <t>Mens 23-24 Student Match Fee, 02/03 vs. vs Khalsa Leamington 2</t>
  </si>
  <si>
    <t>SPS-9953383</t>
  </si>
  <si>
    <t>Mens 23-24 Student Match Fee, 09/03 vs. vs Lichfield 2</t>
  </si>
  <si>
    <t>SPS-9969648</t>
  </si>
  <si>
    <t>SPS-10039056</t>
  </si>
  <si>
    <t>SPS-10178361</t>
  </si>
  <si>
    <t>SPS-10226160</t>
  </si>
  <si>
    <t>SPS-10367899</t>
  </si>
  <si>
    <t>SPS-10413609</t>
  </si>
  <si>
    <t>Aspirations 24-25 External One Payment Ticket, confirmed by Satpal Degun, 26/07 vs. Aspirations Programme</t>
  </si>
  <si>
    <t>SPS-10314225</t>
  </si>
  <si>
    <t>Aspirations 24-25 External Ticket, paid by Bruce McWilliam, 28/06 vs. Aspirations Programme</t>
  </si>
  <si>
    <t>SPS-10331826</t>
  </si>
  <si>
    <t>Aspirations 24-25 External Ticket, paid by Bruce McWilliam, 05/07 vs. Aspirations Programme</t>
  </si>
  <si>
    <t>SPS-10353997</t>
  </si>
  <si>
    <t>Aspirations 24-25 External Ticket, paid by Bruce McWilliam, 12/07 vs. Aspirations Programme</t>
  </si>
  <si>
    <t>SPS-10382524</t>
  </si>
  <si>
    <t>Aspirations 24-25 External Ticket, paid by Bruce McWilliam, 19/07 vs. Aspirations Programme</t>
  </si>
  <si>
    <t>SPS-10413582</t>
  </si>
  <si>
    <t>Aspirations 24-25 External Ticket, paid by Bruce McWilliam, 26/07 vs. Aspirations Programme</t>
  </si>
  <si>
    <t>SPS-10413610</t>
  </si>
  <si>
    <t>SPS-10413599</t>
  </si>
  <si>
    <t>Aspirations 24-25, confirmed by Satpal Degun, 26/07 vs. Aspirations Programme</t>
  </si>
  <si>
    <t>SPS-10314247</t>
  </si>
  <si>
    <t>SPS-10331848</t>
  </si>
  <si>
    <t>SPS-10419878</t>
  </si>
  <si>
    <t>Sunday Training 24-25, collected by Satpal Degun, 28/07 vs. Sunday Training</t>
  </si>
  <si>
    <t>SPS-10419883</t>
  </si>
  <si>
    <t>SPS-10419888</t>
  </si>
  <si>
    <t>SPS-10419863</t>
  </si>
  <si>
    <t>SPS-10419865</t>
  </si>
  <si>
    <t>SPS-10419882</t>
  </si>
  <si>
    <t>SPS-10419869</t>
  </si>
  <si>
    <t>SPS-10419879</t>
  </si>
  <si>
    <t>Sunday Training 24-25, confirmed by Satpal Degun, 28/07 vs. Sunday Training</t>
  </si>
  <si>
    <t>SPS-10314266</t>
  </si>
  <si>
    <t>Sahib Dhanjal</t>
  </si>
  <si>
    <t>Mens 24-25 Student Match Fee, 27/06 vs. vs Harborne</t>
  </si>
  <si>
    <t>SPS-10314226</t>
  </si>
  <si>
    <t>Luke Douglas</t>
  </si>
  <si>
    <t>SPS-10331827</t>
  </si>
  <si>
    <t>SPS-10212673</t>
  </si>
  <si>
    <t>SPS-10226156</t>
  </si>
  <si>
    <t>SPS-10282048</t>
  </si>
  <si>
    <t>SPS-10284438</t>
  </si>
  <si>
    <t>SPS-10314217</t>
  </si>
  <si>
    <t>SPS-10314265</t>
  </si>
  <si>
    <t>SPS-10331818</t>
  </si>
  <si>
    <t>SPS-10314231</t>
  </si>
  <si>
    <t>Aspirations 24-25, paid by navtej singh randhawa, 28/06 vs. Aspirations Programme</t>
  </si>
  <si>
    <t>SPS-10331831</t>
  </si>
  <si>
    <t>Aspirations 24-25, paid by navtej singh randhawa, 05/07 vs. Aspirations Programme</t>
  </si>
  <si>
    <t>SPS-10354003</t>
  </si>
  <si>
    <t>Aspirations 24-25, paid by navtej singh randhawa, 12/07 vs. Aspirations Programme</t>
  </si>
  <si>
    <t>SPS-10382529</t>
  </si>
  <si>
    <t>Aspirations 24-25, paid by navtej singh randhawa, 19/07 vs. Aspirations Programme</t>
  </si>
  <si>
    <t>SPS-10413588</t>
  </si>
  <si>
    <t>Aspirations 24-25, paid by navtej singh randhawa, 26/07 vs. Aspirations Programme</t>
  </si>
  <si>
    <t>SPS-10314667</t>
  </si>
  <si>
    <t>SPS-10334134</t>
  </si>
  <si>
    <t>Sunday Training 24-25, 07/07 vs. Sunday Training</t>
  </si>
  <si>
    <t>SPS-10356686</t>
  </si>
  <si>
    <t>Sunday Training 24-25, 14/07 vs. Sunday Training</t>
  </si>
  <si>
    <t>SPS-10416390</t>
  </si>
  <si>
    <t>Sunday Training 24-25, 28/07 vs. Sunday Training</t>
  </si>
  <si>
    <t>SPS-10314279</t>
  </si>
  <si>
    <t>-1. DELETED JL</t>
  </si>
  <si>
    <t>SPS-10359987</t>
  </si>
  <si>
    <t>AMENDED: (didn\'t play)Mens 24-25, collected by Satpal Degun, 02/07 vs. vs Bromsgrove</t>
  </si>
  <si>
    <t>SPS-10317237</t>
  </si>
  <si>
    <t>Sunday Training 24-25, paid by Avninder Dhinjan, 30/06 vs. Sunday Training</t>
  </si>
  <si>
    <t>SPS-10331846</t>
  </si>
  <si>
    <t>Aspirations 24-25, paid by Avninder Dhinjan, 05/07 vs. Aspirations Programme</t>
  </si>
  <si>
    <t>SPS-10338127</t>
  </si>
  <si>
    <t>Sunday Training 24-25, paid by Avninder Dhinjan, 07/07 vs. Sunday Training</t>
  </si>
  <si>
    <t>SPS-10356846</t>
  </si>
  <si>
    <t>Sunday Training 24-25, paid by Avninder Dhinjan, 14/07 vs. Sunday Training</t>
  </si>
  <si>
    <t>SPS-10382540</t>
  </si>
  <si>
    <t>Aspirations 24-25, paid by Avninder Dhinjan, 19/07 vs. Aspirations Programme</t>
  </si>
  <si>
    <t>SPS-10385968</t>
  </si>
  <si>
    <t>Sunday Training 24-25, paid by Avninder Dhinjan, 21/07 vs. Sunday Training</t>
  </si>
  <si>
    <t>SPS-10419880</t>
  </si>
  <si>
    <t>Sunday Training 24-25, paid by Avninder Dhinjan, 28/07 vs. Sunday Training</t>
  </si>
  <si>
    <t>SPS-10314242</t>
  </si>
  <si>
    <t>Neevan Amish Dudhia</t>
  </si>
  <si>
    <t>Aspirations 24-25, paid by Amish Dudhia, 28/06 vs. Aspirations Programme</t>
  </si>
  <si>
    <t>SPS-10305205</t>
  </si>
  <si>
    <t>Mens 24-25 Under 16 Match Fee, paid by Mohammad Ibrar Abbasi, 25/06 vs. vs Bournville</t>
  </si>
  <si>
    <t>SPS-10352388</t>
  </si>
  <si>
    <t>SPS-10352389</t>
  </si>
  <si>
    <t>Mens 24-25 Under 16 Match Fee, paid by Mohammad Ibrar Abbasi, 10/07 vs. vs Edgbaston</t>
  </si>
  <si>
    <t>SPS-10359975</t>
  </si>
  <si>
    <t>SPS-10359979</t>
  </si>
  <si>
    <t>Mens 24-25 Under 16 Match Fee, paid by Mohammad Ibrar Abbasi, 02/07 vs. vs Bromsgrove</t>
  </si>
  <si>
    <t>SPS-10428603</t>
  </si>
  <si>
    <t>Mens 24-25, 30/07 vs. vs Old Hales</t>
  </si>
  <si>
    <t>SPS-10428605</t>
  </si>
  <si>
    <t>Mens 24-25 Under 16 Match Fee, paid by Mohammad Ibrar Abbasi, 30/07 vs. vs Old Hales</t>
  </si>
  <si>
    <t>SPS-10314224</t>
  </si>
  <si>
    <t>SPS-10413581</t>
  </si>
  <si>
    <t>Aspirations 24-25 External Ticket, 26/07 vs. Aspirations Programme</t>
  </si>
  <si>
    <t>SPS-10324706</t>
  </si>
  <si>
    <t>SPS-10351909</t>
  </si>
  <si>
    <t>SPS-10360305</t>
  </si>
  <si>
    <t>Sunday Training 24-25, 21/07 vs. Sunday Training</t>
  </si>
  <si>
    <t>SPS-10390458</t>
  </si>
  <si>
    <t>SPS-10314230</t>
  </si>
  <si>
    <t>Aspirations 24-25, paid by Manoj Chohan, 28/06 vs. Aspirations Programme</t>
  </si>
  <si>
    <t>SPS-10331830</t>
  </si>
  <si>
    <t>Aspirations 24-25, paid by Manoj Chohan, 05/07 vs. Aspirations Programme</t>
  </si>
  <si>
    <t>SPS-10354002</t>
  </si>
  <si>
    <t>Aspirations 24-25, paid by Manoj Chohan, 12/07 vs. Aspirations Programme</t>
  </si>
  <si>
    <t>SPS-10382528</t>
  </si>
  <si>
    <t>Aspirations 24-25, paid by Manoj Chohan, 19/07 vs. Aspirations Programme</t>
  </si>
  <si>
    <t>SPS-10413587</t>
  </si>
  <si>
    <t>Aspirations 24-25, paid by Manoj Chohan, 26/07 vs. Aspirations Programme</t>
  </si>
  <si>
    <t>SPS-10437637</t>
  </si>
  <si>
    <t>Aspirations 24-25 Volunteer Ticket, 02/08 vs. Aspirations Programme</t>
  </si>
  <si>
    <t>SPS-10437659</t>
  </si>
  <si>
    <t>Aspirations 24-25 External One Payment Ticket, confirmed by Satpal Degun, 02/08 vs. Aspirations Programme</t>
  </si>
  <si>
    <t>SPS-10437661</t>
  </si>
  <si>
    <t>SPS-10437652</t>
  </si>
  <si>
    <t>Aspirations 24-25, confirmed by Satpal Degun, 02/08 vs. Aspirations Programme</t>
  </si>
  <si>
    <t>SPS-10437665</t>
  </si>
  <si>
    <t>SPS-10356853</t>
  </si>
  <si>
    <t>Sunday Training 24-25, paid by Gurpreet Cooner, 14/07 vs. Sunday Training</t>
  </si>
  <si>
    <t>SPS-10356854</t>
  </si>
  <si>
    <t>SPS-10385833</t>
  </si>
  <si>
    <t>Sunday Training 24-25, paid by Gurpreet Cooner, 21/07 vs. Sunday Training</t>
  </si>
  <si>
    <t>SPS-10385835</t>
  </si>
  <si>
    <t>SPS-10392057</t>
  </si>
  <si>
    <t>Gurpreet Cooner</t>
  </si>
  <si>
    <t>Mens 24-25, 23/07 vs. vs Kings Heath</t>
  </si>
  <si>
    <t>SPS-10419886</t>
  </si>
  <si>
    <t>Sunday Training 24-25, paid by Gurpreet Cooner, 28/07 vs. Sunday Training</t>
  </si>
  <si>
    <t>SPS-10419887</t>
  </si>
  <si>
    <t>SPS-10428601</t>
  </si>
  <si>
    <t>SPS-10437660</t>
  </si>
  <si>
    <t>Aspirations 24-25, paid by Gurpreet Cooner, 02/08 vs. Aspirations Programme</t>
  </si>
  <si>
    <t>SPS-10437662</t>
  </si>
  <si>
    <t>SPS-10338109</t>
  </si>
  <si>
    <t>Sunday Training 24-25, paid by Dapinder Matharu, 07/07 vs. Sunday Training</t>
  </si>
  <si>
    <t>SPS-10338134</t>
  </si>
  <si>
    <t>SPS-10353990</t>
  </si>
  <si>
    <t>Aspirations 24-25, paid by Dapinder Matharu, 12/07 vs. Aspirations Programme</t>
  </si>
  <si>
    <t>SPS-10354018</t>
  </si>
  <si>
    <t>SPS-10356823</t>
  </si>
  <si>
    <t>Sunday Training 24-25, paid by Dapinder Matharu, 14/07 vs. Sunday Training</t>
  </si>
  <si>
    <t>SPS-10356852</t>
  </si>
  <si>
    <t>SPS-10382519</t>
  </si>
  <si>
    <t>Aspirations 24-25, paid by Dapinder Matharu, 19/07 vs. Aspirations Programme</t>
  </si>
  <si>
    <t>SPS-10382547</t>
  </si>
  <si>
    <t>SPS-10385818</t>
  </si>
  <si>
    <t>Sunday Training 24-25, paid by Dapinder Matharu, 21/07 vs. Sunday Training</t>
  </si>
  <si>
    <t>SPS-10385831</t>
  </si>
  <si>
    <t>SPS-10413577</t>
  </si>
  <si>
    <t>Aspirations 24-25, paid by Dapinder Matharu, 26/07 vs. Aspirations Programme</t>
  </si>
  <si>
    <t>SPS-10413608</t>
  </si>
  <si>
    <t>SPS-10419864</t>
  </si>
  <si>
    <t>Sunday Training 24-25, paid by Dapinder Matharu, 28/07 vs. Sunday Training</t>
  </si>
  <si>
    <t>SPS-10419885</t>
  </si>
  <si>
    <t>SPS-10437636</t>
  </si>
  <si>
    <t>Aspirations 24-25, paid by Dapinder Matharu, 02/08 vs. Aspirations Programme</t>
  </si>
  <si>
    <t>SPS-10437658</t>
  </si>
  <si>
    <t>SPS-10338122</t>
  </si>
  <si>
    <t>Sunday Training 24-25, paid by BALJIT RUPRAH, 07/07 vs. Sunday Training</t>
  </si>
  <si>
    <t>SPS-10338123</t>
  </si>
  <si>
    <t>SPS-10354007</t>
  </si>
  <si>
    <t>Aspirations 24-25, paid by BALJIT RUPRAH, 12/07 vs. Aspirations Programme</t>
  </si>
  <si>
    <t>SPS-10356834</t>
  </si>
  <si>
    <t>Sunday Training 24-25, paid by BALJIT RUPRAH, 14/07 vs. Sunday Training</t>
  </si>
  <si>
    <t>SPS-10356838</t>
  </si>
  <si>
    <t>SPS-10382533</t>
  </si>
  <si>
    <t>Aspirations 24-25, paid by BALJIT RUPRAH, 19/07 vs. Aspirations Programme</t>
  </si>
  <si>
    <t>SPS-10385834</t>
  </si>
  <si>
    <t>Sunday Training 24-25, paid by BALJIT RUPRAH, 21/07 vs. Sunday Training</t>
  </si>
  <si>
    <t>SPS-10385838</t>
  </si>
  <si>
    <t>SPS-10413593</t>
  </si>
  <si>
    <t>Aspirations 24-25, paid by BALJIT RUPRAH, 26/07 vs. Aspirations Programme</t>
  </si>
  <si>
    <t>SPS-10419873</t>
  </si>
  <si>
    <t>Sunday Training 24-25, paid by BALJIT RUPRAH, 28/07 vs. Sunday Training</t>
  </si>
  <si>
    <t>SPS-10419876</t>
  </si>
  <si>
    <t>SPS-10437679</t>
  </si>
  <si>
    <t>Aspirations 24-25, paid by BALJIT RUPRAH, 02/08 vs. Aspirations Programme</t>
  </si>
  <si>
    <t>SPS-10282050</t>
  </si>
  <si>
    <t>SPS-10314218</t>
  </si>
  <si>
    <t>SPS-10314267</t>
  </si>
  <si>
    <t>Mens 24-25, 27/06 vs. vs Harborne</t>
  </si>
  <si>
    <t>SPS-10331820</t>
  </si>
  <si>
    <t>SPS-10367894</t>
  </si>
  <si>
    <t>SPS-10385017</t>
  </si>
  <si>
    <t>indy singh</t>
  </si>
  <si>
    <t>Sunday Training 24-25, 21/07 vs. Sunday Training, Sunday Training 24-25, 21/07 vs. Sunday Training</t>
  </si>
  <si>
    <t>SPS-10442244</t>
  </si>
  <si>
    <t>Sunday Training 24-25, 04/08 vs. Sunday Training, Sunday Training 24-25, 04/08 vs. Sunday Training</t>
  </si>
  <si>
    <t>SPS-10382521</t>
  </si>
  <si>
    <t>Aspirations 24-25, paid by indy singh, 19/07 vs. Aspirations Programme</t>
  </si>
  <si>
    <t>SPS-10382522</t>
  </si>
  <si>
    <t>SPS-10413579</t>
  </si>
  <si>
    <t>Aspirations 24-25, paid by indy singh, 26/07 vs. Aspirations Programme</t>
  </si>
  <si>
    <t>SPS-10413580</t>
  </si>
  <si>
    <t>SPS-10437639</t>
  </si>
  <si>
    <t>Aspirations 24-25, paid by indy singh, 02/08 vs. Aspirations Programme</t>
  </si>
  <si>
    <t>SPS-10437640</t>
  </si>
  <si>
    <t>SPS-10444120</t>
  </si>
  <si>
    <t>Sunday Training 24-25, collected by Satpal Degun, 04/08 vs. Sunday Training</t>
  </si>
  <si>
    <t>SPS-10444127</t>
  </si>
  <si>
    <t>SPS-10444112</t>
  </si>
  <si>
    <t>Sunday Training 24-25, confirmed by Satpal Degun, 04/08 vs. Sunday Training</t>
  </si>
  <si>
    <t>SPS-10444119</t>
  </si>
  <si>
    <t>SPS-10317401</t>
  </si>
  <si>
    <t>Sunday Training 24-25, paid by Gurmukh Sehra, 30/06 vs. Sunday Training</t>
  </si>
  <si>
    <t>SPS-10331833</t>
  </si>
  <si>
    <t>Aspirations 24-25, paid by Gurmukh Sehra, 05/07 vs. Aspirations Programme</t>
  </si>
  <si>
    <t>SPS-10331844</t>
  </si>
  <si>
    <t>SPS-10331832</t>
  </si>
  <si>
    <t>Aspirations 24-25, paid by mandip kaur, 05/07 vs. Aspirations Programme</t>
  </si>
  <si>
    <t>SPS-10419871</t>
  </si>
  <si>
    <t>Sunday Training 24-25, paid by mandip kaur, 28/07 vs. Sunday Training</t>
  </si>
  <si>
    <t>SPS-10353989</t>
  </si>
  <si>
    <t>Aspirations 24-25, confirmed by Satpal Degun, 12/07 vs. Aspirations Programme</t>
  </si>
  <si>
    <t>SPS-10367892</t>
  </si>
  <si>
    <t>Mens 24-25 Student Match Fee, confirmed by Satpal Degun, 16/07 vs. vs Olton</t>
  </si>
  <si>
    <t>SPS-10382518</t>
  </si>
  <si>
    <t>SPS-10392059</t>
  </si>
  <si>
    <t>Mens 24-25 Student Match Fee, confirmed by Satpal Degun, 23/07 vs. vs Kings Heath</t>
  </si>
  <si>
    <t>SPS-10314245</t>
  </si>
  <si>
    <t>SPS-10314276</t>
  </si>
  <si>
    <t>SPS-10331847</t>
  </si>
  <si>
    <t>SPS-10354014</t>
  </si>
  <si>
    <t>SPS-10367903</t>
  </si>
  <si>
    <t>SPS-10382541</t>
  </si>
  <si>
    <t>SPS-10428610</t>
  </si>
  <si>
    <t>SPS-10280320</t>
  </si>
  <si>
    <t>Mens 24-25 Under 16 Match Fee, paid by Chan Dhillon, 18/06 vs. vs Old Hales</t>
  </si>
  <si>
    <t>SPS-10280321</t>
  </si>
  <si>
    <t>SPS-10284443</t>
  </si>
  <si>
    <t>Aspirations 24-25, paid by Chan Dhillon, 21/06 vs. Aspirations Programme</t>
  </si>
  <si>
    <t>SPS-10305203</t>
  </si>
  <si>
    <t>Mens 24-25 Under 16 Match Fee, paid by Chan Dhillon, 25/06 vs. vs Bournville</t>
  </si>
  <si>
    <t>SPS-10305204</t>
  </si>
  <si>
    <t>SPS-10314222</t>
  </si>
  <si>
    <t>Aspirations 24-25, paid by Chan Dhillon, 28/06 vs. Aspirations Programme</t>
  </si>
  <si>
    <t>SPS-10314223</t>
  </si>
  <si>
    <t>SPS-10331824</t>
  </si>
  <si>
    <t>Aspirations 24-25, paid by Chan Dhillon, 05/07 vs. Aspirations Programme</t>
  </si>
  <si>
    <t>SPS-10331825</t>
  </si>
  <si>
    <t>SPS-10465216</t>
  </si>
  <si>
    <t>Aspirations 24-25 External One Payment Ticket, confirmed by Satpal Degun, 09/08 vs. Aspirations Programme</t>
  </si>
  <si>
    <t>SPS-10465217</t>
  </si>
  <si>
    <t>SPS-10465206</t>
  </si>
  <si>
    <t>Aspirations 24-25, confirmed by Satpal Degun, 09/08 vs. Aspirations Programme</t>
  </si>
  <si>
    <t>SPS-10353993</t>
  </si>
  <si>
    <t>Hussein Bandali</t>
  </si>
  <si>
    <t>SPS-10382520</t>
  </si>
  <si>
    <t>SPS-10413578</t>
  </si>
  <si>
    <t>SPS-10437638</t>
  </si>
  <si>
    <t>Aspirations 24-25 External Ticket, 02/08 vs. Aspirations Programme</t>
  </si>
  <si>
    <t>SPS-10465179</t>
  </si>
  <si>
    <t>Aspirations 24-25 External Ticket, 09/08 vs. Aspirations Programme</t>
  </si>
  <si>
    <t>SPS-10338128</t>
  </si>
  <si>
    <t>Sunday Training 24-25, paid by Amarpreet Sangha, 07/07 vs. Sunday Training</t>
  </si>
  <si>
    <t>SPS-10338132</t>
  </si>
  <si>
    <t>SPS-10352391</t>
  </si>
  <si>
    <t>Mens 24-25 Under 16 Match Fee, paid by Amarpreet Sangha, 10/07 vs. vs Edgbaston</t>
  </si>
  <si>
    <t>SPS-10359981</t>
  </si>
  <si>
    <t>Mens 24-25 Under 16 Match Fee, paid by Amarpreet Sangha, 02/07 vs. vs Bromsgrove</t>
  </si>
  <si>
    <t>SPS-10354004</t>
  </si>
  <si>
    <t>Aspirations 24-25, paid by Dal Sihota, 12/07 vs. Aspirations Programme</t>
  </si>
  <si>
    <t>SPS-10356831</t>
  </si>
  <si>
    <t>Sunday Training 24-25, paid by Dal Sihota, 14/07 vs. Sunday Training</t>
  </si>
  <si>
    <t>SPS-10382530</t>
  </si>
  <si>
    <t>Aspirations 24-25, paid by Dal Sihota, 19/07 vs. Aspirations Programme</t>
  </si>
  <si>
    <t>SPS-10385828</t>
  </si>
  <si>
    <t>Sunday Training 24-25, paid by Dal Sihota, 21/07 vs. Sunday Training</t>
  </si>
  <si>
    <t>SPS-10413589</t>
  </si>
  <si>
    <t>Aspirations 24-25, paid by Dal Sihota, 26/07 vs. Aspirations Programme</t>
  </si>
  <si>
    <t>SPS-10419870</t>
  </si>
  <si>
    <t>Sunday Training 24-25, paid by Dal Sihota, 28/07 vs. Sunday Training</t>
  </si>
  <si>
    <t>SPS-10465189</t>
  </si>
  <si>
    <t>Aspirations 24-25, paid by Dal Sihota, 09/08 vs. Aspirations Programme</t>
  </si>
  <si>
    <t>SPS-10392066</t>
  </si>
  <si>
    <t>Mens 24-25 Under 16 Match Fee, paid by Hardeep SANDHU, 23/07 vs. vs Kings Heath</t>
  </si>
  <si>
    <t>SPS-10413586</t>
  </si>
  <si>
    <t>Aspirations 24-25, paid by Hardeep SANDHU, 26/07 vs. Aspirations Programme</t>
  </si>
  <si>
    <t>SPS-10413604</t>
  </si>
  <si>
    <t>SPS-10419868</t>
  </si>
  <si>
    <t>Sunday Training 24-25, paid by Hardeep SANDHU, 28/07 vs. Sunday Training</t>
  </si>
  <si>
    <t>SPS-10419872</t>
  </si>
  <si>
    <t>SPS-10419881</t>
  </si>
  <si>
    <t>SPS-10428611</t>
  </si>
  <si>
    <t>Mens 24-25 Under 16 Match Fee, paid by Hardeep SANDHU, 30/07 vs. vs Old Hales</t>
  </si>
  <si>
    <t>SPS-10437654</t>
  </si>
  <si>
    <t>Aspirations 24-25, paid by Hardeep SANDHU, 02/08 vs. Aspirations Programme</t>
  </si>
  <si>
    <t>SPS-10444116</t>
  </si>
  <si>
    <t>Sunday Training 24-25, paid by Hardeep SANDHU, 04/08 vs. Sunday Training</t>
  </si>
  <si>
    <t>SPS-10444118</t>
  </si>
  <si>
    <t>SPS-10444122</t>
  </si>
  <si>
    <t>SPS-10465187</t>
  </si>
  <si>
    <t>Aspirations 24-25, paid by Hardeep SANDHU, 09/08 vs. Aspirations Programme</t>
  </si>
  <si>
    <t>SPS-10465210</t>
  </si>
  <si>
    <t>SPS-10469570</t>
  </si>
  <si>
    <t>Sunday Training 24-25, collected by Satpal Degun, 11/08 vs. Sunday Training</t>
  </si>
  <si>
    <t>SPS-10469575</t>
  </si>
  <si>
    <t>SPS-10469546</t>
  </si>
  <si>
    <t>SPS-10469548</t>
  </si>
  <si>
    <t>SPS-10469563</t>
  </si>
  <si>
    <t>SPS-10469544</t>
  </si>
  <si>
    <t>SPS-10469547</t>
  </si>
  <si>
    <t>SPS-10469569</t>
  </si>
  <si>
    <t>SPS-10469565</t>
  </si>
  <si>
    <t>Sunday Training 24-25, confirmed by Satpal Degun, 11/08 vs. Sunday Training</t>
  </si>
  <si>
    <t>SPS-10469566</t>
  </si>
  <si>
    <t>SPS-10353996</t>
  </si>
  <si>
    <t>SPS-10382523</t>
  </si>
  <si>
    <t>SPS-10465182</t>
  </si>
  <si>
    <t>SPS-10239363</t>
  </si>
  <si>
    <t>Sunday Training 24-25, paid by Rojon Ali, 09/06 vs. Sunday Training</t>
  </si>
  <si>
    <t>SPS-10239364</t>
  </si>
  <si>
    <t>SPS-10317298</t>
  </si>
  <si>
    <t>Sunday Training 24-25, paid by Rojon Ali, 30/06 vs. Sunday Training</t>
  </si>
  <si>
    <t>SPS-10317310</t>
  </si>
  <si>
    <t>SPS-10356839</t>
  </si>
  <si>
    <t>Sunday Training 24-25, paid by Rojon Ali, 14/07 vs. Sunday Training</t>
  </si>
  <si>
    <t>SPS-10356840</t>
  </si>
  <si>
    <t>Hamza Ali</t>
  </si>
  <si>
    <t>SPS-10356851</t>
  </si>
  <si>
    <t>SPS-10147958</t>
  </si>
  <si>
    <t>Sunday Training 24-25, paid by Javeria Ahmad, 05/05 vs. Sunday Training</t>
  </si>
  <si>
    <t>SPS-10356829</t>
  </si>
  <si>
    <t>Sunday Training 24-25, paid by Javeria Ahmad, 14/07 vs. Sunday Training</t>
  </si>
  <si>
    <t>SPS-10469552</t>
  </si>
  <si>
    <t>Sunday Training 24-25, paid by Javeria Ahmad, 11/08 vs. Sunday Training</t>
  </si>
  <si>
    <t>SPS-10305208</t>
  </si>
  <si>
    <t>Mens 24-25 Under 16 Match Fee, 25/06 vs. vs Bournville</t>
  </si>
  <si>
    <t>SPS-10500997</t>
  </si>
  <si>
    <t>Aspirations 24-25 External One Payment Ticket, confirmed by Satpal Degun, 16/08 vs. Aspirations Programme</t>
  </si>
  <si>
    <t>SPS-10500988</t>
  </si>
  <si>
    <t>Aspirations 24-25, confirmed by Satpal Degun, 16/08 vs. Aspirations Programme</t>
  </si>
  <si>
    <t>SPS-10505476</t>
  </si>
  <si>
    <t>Sunday Training 24-25, collected by Satpal Degun, 18/08 vs. Sunday Training</t>
  </si>
  <si>
    <t>SPS-10505474</t>
  </si>
  <si>
    <t>Sunday Training 24-25, confirmed by Satpal Degun, 18/08 vs. Sunday Training</t>
  </si>
  <si>
    <t>SPS-10359977</t>
  </si>
  <si>
    <t>Mens 24-25 Unemployed/Retired Match Fee, 02/07 vs. vs Bromsgrove</t>
  </si>
  <si>
    <t>SPS-10428604</t>
  </si>
  <si>
    <t>Mens 24-25 Unemployed/Retired Match Fee, 30/07 vs. vs Old Hales</t>
  </si>
  <si>
    <t>SPS-10199312</t>
  </si>
  <si>
    <t>SPS-10383505</t>
  </si>
  <si>
    <t>Ladies 24-25 Unemployed/Retired Match Fee, 16/07 vs. vs Wildcard</t>
  </si>
  <si>
    <t>SPS-10317240</t>
  </si>
  <si>
    <t>Sunday Training 24-25, paid by jaspal poonia, 30/06 vs. Sunday Training</t>
  </si>
  <si>
    <t>SPS-10237101</t>
  </si>
  <si>
    <t>Sunday Training 24-25, paid by Gurmej Pawar, 26/05 vs. Sunday Training</t>
  </si>
  <si>
    <t>SPS-10237111</t>
  </si>
  <si>
    <t>SPS-10239391</t>
  </si>
  <si>
    <t>Sunday Training 24-25, paid by Gurmej Pawar, 09/06 vs. Sunday Training</t>
  </si>
  <si>
    <t>SPS-10239393</t>
  </si>
  <si>
    <t>SPS-10263716</t>
  </si>
  <si>
    <t>Sunday Training 24-25, paid by Gurmej Pawar, 16/06 vs. Sunday Training</t>
  </si>
  <si>
    <t>SPS-10263720</t>
  </si>
  <si>
    <t>SPS-10317344</t>
  </si>
  <si>
    <t>Sunday Training 24-25, paid by Gurmej Pawar, 30/06 vs. Sunday Training</t>
  </si>
  <si>
    <t>SPS-10317350</t>
  </si>
  <si>
    <t>SPS-10385823</t>
  </si>
  <si>
    <t>Sunday Training 24-25, paid by Surinderpal Matharu, 21/07 vs. Sunday Training</t>
  </si>
  <si>
    <t>SPS-10413584</t>
  </si>
  <si>
    <t>Aspirations 24-25, paid by Surinderpal Matharu, 26/07 vs. Aspirations Programme</t>
  </si>
  <si>
    <t>SPS-10419867</t>
  </si>
  <si>
    <t>Sunday Training 24-25, paid by Surinderpal Matharu, 28/07 vs. Sunday Training</t>
  </si>
  <si>
    <t>SPS-10437642</t>
  </si>
  <si>
    <t>Aspirations 24-25, paid by Surinderpal Matharu, 02/08 vs. Aspirations Programme</t>
  </si>
  <si>
    <t>SPS-10444115</t>
  </si>
  <si>
    <t>Sunday Training 24-25, paid by Surinderpal Matharu, 04/08 vs. Sunday Training</t>
  </si>
  <si>
    <t>SPS-10465185</t>
  </si>
  <si>
    <t>Aspirations 24-25, paid by Surinderpal Matharu, 09/08 vs. Aspirations Programme</t>
  </si>
  <si>
    <t>SPS-10469551</t>
  </si>
  <si>
    <t>Sunday Training 24-25, paid by Surinderpal Matharu, 11/08 vs. Sunday Training</t>
  </si>
  <si>
    <t>SPS-10500972</t>
  </si>
  <si>
    <t>Aspirations 24-25, paid by Surinderpal Matharu, 16/08 vs. Aspirations Programme</t>
  </si>
  <si>
    <t>SPS-10382542</t>
  </si>
  <si>
    <t>SPS-10413603</t>
  </si>
  <si>
    <t>Aspirations 24-25, 26/07 vs. Aspirations Programme</t>
  </si>
  <si>
    <t>SPS-10465209</t>
  </si>
  <si>
    <t>Aspirations 24-25, 09/08 vs. Aspirations Programme</t>
  </si>
  <si>
    <t>SPS-10317305</t>
  </si>
  <si>
    <t>Sunday Training 24-25, paid by Sandeep Cooner, 30/06 vs. Sunday Training</t>
  </si>
  <si>
    <t>SPS-10356826</t>
  </si>
  <si>
    <t>Sunday Training 24-25, paid by Sandeep Cooner, 14/07 vs. Sunday Training</t>
  </si>
  <si>
    <t>SPS-10385816</t>
  </si>
  <si>
    <t>Sunday Training 24-25, paid by Sandeep Cooner, 21/07 vs. Sunday Training</t>
  </si>
  <si>
    <t>SPS-10385822</t>
  </si>
  <si>
    <t>SPS-10419862</t>
  </si>
  <si>
    <t>Sunday Training 24-25, paid by Sandeep Cooner, 28/07 vs. Sunday Training</t>
  </si>
  <si>
    <t>SPS-10419866</t>
  </si>
  <si>
    <t>SPS-10505457</t>
  </si>
  <si>
    <t>Sunday Training 24-25, paid by Sandeep Cooner, 18/08 vs. Sunday Training</t>
  </si>
  <si>
    <t>SPS-10505462</t>
  </si>
  <si>
    <t>SPS-10382544</t>
  </si>
  <si>
    <t>SPS-10413605</t>
  </si>
  <si>
    <t>SPS-10437655</t>
  </si>
  <si>
    <t>SPS-10465211</t>
  </si>
  <si>
    <t>SPS-10500992</t>
  </si>
  <si>
    <t>Aspirations 24-25 External Ticket, 16/08 vs. Aspirations Programme</t>
  </si>
  <si>
    <t>SPS-10383504</t>
  </si>
  <si>
    <t>SPS-10260459</t>
  </si>
  <si>
    <t>SPS-10328380</t>
  </si>
  <si>
    <t>SPS-10383509</t>
  </si>
  <si>
    <t>SPS-10133964</t>
  </si>
  <si>
    <t>kiran gill</t>
  </si>
  <si>
    <t>SPS-10199310</t>
  </si>
  <si>
    <t>SPS-10226445</t>
  </si>
  <si>
    <t>SPS-10260454</t>
  </si>
  <si>
    <t>SPS-10328376</t>
  </si>
  <si>
    <t>SPS-10383503</t>
  </si>
  <si>
    <t>SPS-10356820</t>
  </si>
  <si>
    <t>Sunday Training 24-25, paid by Amardeep Mann, 14/07 vs. Sunday Training</t>
  </si>
  <si>
    <t>SPS-10356833</t>
  </si>
  <si>
    <t>SPS-10356836</t>
  </si>
  <si>
    <t>SPS-10385815</t>
  </si>
  <si>
    <t>Sunday Training 24-25, paid by Amardeep Mann, 21/07 vs. Sunday Training</t>
  </si>
  <si>
    <t>SPS-10444108</t>
  </si>
  <si>
    <t>Sunday Training 24-25, paid by Amardeep Mann, 04/08 vs. Sunday Training</t>
  </si>
  <si>
    <t>SPS-10444124</t>
  </si>
  <si>
    <t>SPS-10444128</t>
  </si>
  <si>
    <t>SPS-10465174</t>
  </si>
  <si>
    <t>Aspirations 24-25, paid by Amardeep Mann, 09/08 vs. Aspirations Programme</t>
  </si>
  <si>
    <t>SPS-10465193</t>
  </si>
  <si>
    <t>SPS-10465198</t>
  </si>
  <si>
    <t>SPS-10500962</t>
  </si>
  <si>
    <t>Aspirations 24-25, paid by Amardeep Mann, 16/08 vs. Aspirations Programme</t>
  </si>
  <si>
    <t>SPS-10500976</t>
  </si>
  <si>
    <t>SPS-10500981</t>
  </si>
  <si>
    <t>SPS-10505455</t>
  </si>
  <si>
    <t>Sunday Training 24-25, paid by Amardeep Mann, 18/08 vs. Sunday Training</t>
  </si>
  <si>
    <t>SPS-10505469</t>
  </si>
  <si>
    <t>SPS-10505471</t>
  </si>
  <si>
    <t>SPS-10212681</t>
  </si>
  <si>
    <t>SPS-10226168</t>
  </si>
  <si>
    <t>SPS-10392071</t>
  </si>
  <si>
    <t>Mens 24-25 Under 16 Match Fee, paid by Jeswinder Kaur, 23/07 vs. vs Kings Heath</t>
  </si>
  <si>
    <t>SPS-10419875</t>
  </si>
  <si>
    <t>Sunday Training 24-25, paid by Jeswinder Kaur, 28/07 vs. Sunday Training</t>
  </si>
  <si>
    <t>SPS-10428615</t>
  </si>
  <si>
    <t>Mens 24-25 Under 16 Match Fee, paid by Jeswinder Kaur, 30/07 vs. vs Old Hales</t>
  </si>
  <si>
    <t>SPS-10437647</t>
  </si>
  <si>
    <t>Aspirations 24-25, paid by Jeswinder Kaur, 02/08 vs. Aspirations Programme</t>
  </si>
  <si>
    <t>SPS-10444126</t>
  </si>
  <si>
    <t>Sunday Training 24-25, paid by Jeswinder Kaur, 04/08 vs. Sunday Training</t>
  </si>
  <si>
    <t>SPS-10465197</t>
  </si>
  <si>
    <t>Aspirations 24-25, paid by Jeswinder Kaur, 09/08 vs. Aspirations Programme</t>
  </si>
  <si>
    <t>SPS-10500979</t>
  </si>
  <si>
    <t>Aspirations 24-25, paid by Jeswinder Kaur, 16/08 vs. Aspirations Programme</t>
  </si>
  <si>
    <t>SPS-10263658</t>
  </si>
  <si>
    <t>Sunday Training 24-25, paid by Verneek Virdi, 16/06 vs. Sunday Training</t>
  </si>
  <si>
    <t>SPS-10314241</t>
  </si>
  <si>
    <t>Aspirations 24-25, paid by Verneek Virdi, 28/06 vs. Aspirations Programme</t>
  </si>
  <si>
    <t>SPS-10338124</t>
  </si>
  <si>
    <t>Sunday Training 24-25, paid by Verneek Virdi, 07/07 vs. Sunday Training</t>
  </si>
  <si>
    <t>SPS-10356841</t>
  </si>
  <si>
    <t>Sunday Training 24-25, paid by Verneek Virdi, 14/07 vs. Sunday Training</t>
  </si>
  <si>
    <t>SPS-10437650</t>
  </si>
  <si>
    <t>Aspirations 24-25, paid by Verneek Virdi, 02/08 vs. Aspirations Programme</t>
  </si>
  <si>
    <t>SPS-10444109</t>
  </si>
  <si>
    <t>Sunday Training 24-25, paid by Verneek Virdi, 04/08 vs. Sunday Training</t>
  </si>
  <si>
    <t>SPS-10465201</t>
  </si>
  <si>
    <t>Aspirations 24-25, paid by Verneek Virdi, 09/08 vs. Aspirations Programme</t>
  </si>
  <si>
    <t>SPS-10359980</t>
  </si>
  <si>
    <t>Mens 24-25 Under 16 Match Fee, paid by Gurmukh Sehra, 02/07 vs. vs Bromsgrove</t>
  </si>
  <si>
    <t>SPS-10359984</t>
  </si>
  <si>
    <t>SPS-10382531</t>
  </si>
  <si>
    <t>Aspirations 24-25, paid by Gurmukh Sehra, 19/07 vs. Aspirations Programme</t>
  </si>
  <si>
    <t>SPS-10382539</t>
  </si>
  <si>
    <t>SPS-10392063</t>
  </si>
  <si>
    <t>Mens 24-25 Under 16 Match Fee, paid by Gurmukh Sehra, 23/07 vs. vs Kings Heath</t>
  </si>
  <si>
    <t>SPS-10413590</t>
  </si>
  <si>
    <t>Aspirations 24-25, paid by Gurmukh Sehra, 26/07 vs. Aspirations Programme</t>
  </si>
  <si>
    <t>SPS-10413601</t>
  </si>
  <si>
    <t>SPS-10428606</t>
  </si>
  <si>
    <t>Mens 24-25 Under 16 Match Fee, paid by Gurmukh Sehra, 30/07 vs. vs Old Hales</t>
  </si>
  <si>
    <t>SPS-10465191</t>
  </si>
  <si>
    <t>Aspirations 24-25, paid by Gurmukh Sehra, 09/08 vs. Aspirations Programme</t>
  </si>
  <si>
    <t>SPS-9759433</t>
  </si>
  <si>
    <t>Pavan Basi</t>
  </si>
  <si>
    <t>Mens 23-24 Student Match Fee, 27/01 vs. vs Burton 2</t>
  </si>
  <si>
    <t>SPS-9803719</t>
  </si>
  <si>
    <t>SPS-9857657</t>
  </si>
  <si>
    <t>SPS-9891975</t>
  </si>
  <si>
    <t>SPS-9914765</t>
  </si>
  <si>
    <t>SPS-9953384</t>
  </si>
  <si>
    <t>SPS-9969649</t>
  </si>
  <si>
    <t>SPS-10028363</t>
  </si>
  <si>
    <t>SPS-10178362</t>
  </si>
  <si>
    <t>Mens 24-25 Student Match Fee, 14/05 vs. vs Harborne</t>
  </si>
  <si>
    <t>SPS-10284439</t>
  </si>
  <si>
    <t>SPS-10305201</t>
  </si>
  <si>
    <t>Mens 24-25 Unemployed/Retired Match Fee, 25/06 vs. vs Bournville</t>
  </si>
  <si>
    <t>SPS-10352387</t>
  </si>
  <si>
    <t>Mens 24-25 Unemployed/Retired Match Fee, 10/07 vs. vs Edgbaston</t>
  </si>
  <si>
    <t>SPS-10392061</t>
  </si>
  <si>
    <t>Mens 24-25 Unemployed/Retired Match Fee, 23/07 vs. vs Kings Heath</t>
  </si>
  <si>
    <t>SPS-10535092</t>
  </si>
  <si>
    <t>Aspirations 24-25 External One Payment Ticket, confirmed by Satpal Degun, 23/08 vs. Aspirations Programme</t>
  </si>
  <si>
    <t>SPS-10535089</t>
  </si>
  <si>
    <t>Aspirations 24-25, confirmed by Satpal Degun, 23/08 vs. Aspirations Programme</t>
  </si>
  <si>
    <t>SPS-10535070</t>
  </si>
  <si>
    <t>SPS-10444111</t>
  </si>
  <si>
    <t>Sunday Training 24-25, paid by Dapinder Matharu, 04/08 vs. Sunday Training</t>
  </si>
  <si>
    <t>SPS-10444121</t>
  </si>
  <si>
    <t>SPS-10465176</t>
  </si>
  <si>
    <t>Aspirations 24-25, paid by Dapinder Matharu, 09/08 vs. Aspirations Programme</t>
  </si>
  <si>
    <t>SPS-10465215</t>
  </si>
  <si>
    <t>SPS-10469545</t>
  </si>
  <si>
    <t>Sunday Training 24-25, paid by Dapinder Matharu, 11/08 vs. Sunday Training</t>
  </si>
  <si>
    <t>SPS-10469572</t>
  </si>
  <si>
    <t>SPS-10500963</t>
  </si>
  <si>
    <t>Aspirations 24-25, paid by Dapinder Matharu, 16/08 vs. Aspirations Programme</t>
  </si>
  <si>
    <t>SPS-10500995</t>
  </si>
  <si>
    <t>SPS-10505458</t>
  </si>
  <si>
    <t>Sunday Training 24-25, paid by Dapinder Matharu, 18/08 vs. Sunday Training</t>
  </si>
  <si>
    <t>SPS-10505478</t>
  </si>
  <si>
    <t>SPS-10535071</t>
  </si>
  <si>
    <t>Aspirations 24-25, paid by Dapinder Matharu, 23/08 vs. Aspirations Programme</t>
  </si>
  <si>
    <t>SPS-10535091</t>
  </si>
  <si>
    <t>SPS-10331821</t>
  </si>
  <si>
    <t>Aspirations 24-25 External Ticket, paid by Joanne McCormack, 05/07 vs. Aspirations Programme</t>
  </si>
  <si>
    <t>SPS-10353992</t>
  </si>
  <si>
    <t>Aspirations 24-25 External Ticket, paid by Joanne McCormack, 12/07 vs. Aspirations Programme</t>
  </si>
  <si>
    <t>SPS-10465178</t>
  </si>
  <si>
    <t>Aspirations 24-25 External Ticket, paid by Joanne McCormack, 09/08 vs. Aspirations Programme</t>
  </si>
  <si>
    <t>SPS-10500964</t>
  </si>
  <si>
    <t>Aspirations 24-25 External Ticket, paid by Joanne McCormack, 16/08 vs. Aspirations Programme</t>
  </si>
  <si>
    <t>SPS-10535072</t>
  </si>
  <si>
    <t>Aspirations 24-25 External Ticket, paid by Joanne McCormack, 23/08 vs. Aspirations Programme</t>
  </si>
  <si>
    <t>SPS-9917170</t>
  </si>
  <si>
    <t>Clare allan</t>
  </si>
  <si>
    <t>Ladies 23-24, confirmed by Charn Gill, 02/03 vs. vs Sutton</t>
  </si>
  <si>
    <t>SPS-9946248</t>
  </si>
  <si>
    <t>SPS-10226444</t>
  </si>
  <si>
    <t>SPS-10383502</t>
  </si>
  <si>
    <t>SPS-10338121</t>
  </si>
  <si>
    <t>Sunday Training 24-25, paid by Harj Padda, 07/07 vs. Sunday Training</t>
  </si>
  <si>
    <t>SPS-10356821</t>
  </si>
  <si>
    <t>Sunday Training 24-25, paid by Harj Padda, 14/07 vs. Sunday Training</t>
  </si>
  <si>
    <t>SPS-10413592</t>
  </si>
  <si>
    <t>Aspirations 24-25, paid by Harj Padda, 26/07 vs. Aspirations Programme</t>
  </si>
  <si>
    <t>SPS-10419861</t>
  </si>
  <si>
    <t>Sunday Training 24-25, paid by Harj Padda, 28/07 vs. Sunday Training</t>
  </si>
  <si>
    <t>SPS-10465194</t>
  </si>
  <si>
    <t>Aspirations 24-25, paid by Harj Padda, 09/08 vs. Aspirations Programme</t>
  </si>
  <si>
    <t>SPS-10469543</t>
  </si>
  <si>
    <t>Sunday Training 24-25, paid by Harj Padda, 11/08 vs. Sunday Training</t>
  </si>
  <si>
    <t>SPS-10469557</t>
  </si>
  <si>
    <t>SPS-10500977</t>
  </si>
  <si>
    <t>Aspirations 24-25, paid by Harj Padda, 16/08 vs. Aspirations Programme</t>
  </si>
  <si>
    <t>SPS-10505456</t>
  </si>
  <si>
    <t>Sunday Training 24-25, paid by Harj Padda, 18/08 vs. Sunday Training</t>
  </si>
  <si>
    <t>SPS-10505470</t>
  </si>
  <si>
    <t>SPS-10413585</t>
  </si>
  <si>
    <t>SPS-10437643</t>
  </si>
  <si>
    <t>SPS-10465186</t>
  </si>
  <si>
    <t>SPS-10535077</t>
  </si>
  <si>
    <t>Aspirations 24-25 External Ticket, 23/08 vs. Aspirations Programme</t>
  </si>
  <si>
    <t>SPS-10413594</t>
  </si>
  <si>
    <t>Aspirations 24-25 External Ticket, paid by Meena Rooprai, 26/07 vs. Aspirations Programme</t>
  </si>
  <si>
    <t>SPS-10500980</t>
  </si>
  <si>
    <t>Aspirations 24-25 External Ticket, paid by Meena Rooprai, 16/08 vs. Aspirations Programme</t>
  </si>
  <si>
    <t>SPS-10535085</t>
  </si>
  <si>
    <t>Aspirations 24-25 External Ticket, paid by Meena Rooprai, 23/08 vs. Aspirations Programme</t>
  </si>
  <si>
    <t>SPS-10419877</t>
  </si>
  <si>
    <t>Sunday Training 24-25, paid by Mendip Kandola, 28/07 vs. Sunday Training</t>
  </si>
  <si>
    <t>SPS-10444110</t>
  </si>
  <si>
    <t>Sunday Training 24-25, paid by Mendip Kandola, 04/08 vs. Sunday Training</t>
  </si>
  <si>
    <t>SPS-10469564</t>
  </si>
  <si>
    <t>Sunday Training 24-25, paid by Mendip Kandola, 11/08 vs. Sunday Training</t>
  </si>
  <si>
    <t>SPS-10505473</t>
  </si>
  <si>
    <t>Sunday Training 24-25, paid by Mendip Kandola, 18/08 vs. Sunday Training</t>
  </si>
  <si>
    <t>SPS-10413607</t>
  </si>
  <si>
    <t>Aspirations 24-25, paid by manmohan mann, 26/07 vs. Aspirations Programme</t>
  </si>
  <si>
    <t>SPS-10437657</t>
  </si>
  <si>
    <t>Aspirations 24-25, paid by manmohan mann, 02/08 vs. Aspirations Programme</t>
  </si>
  <si>
    <t>SPS-10465214</t>
  </si>
  <si>
    <t>Aspirations 24-25, paid by manmohan mann, 09/08 vs. Aspirations Programme</t>
  </si>
  <si>
    <t>SPS-10428609</t>
  </si>
  <si>
    <t>SPS-10428612</t>
  </si>
  <si>
    <t>Mens 24-25 Under 16 Match Fee, paid by bhupinder mann, 30/07 vs. vs Old Hales</t>
  </si>
  <si>
    <t>SPS-10437644</t>
  </si>
  <si>
    <t>Aspirations 24-25, paid by bhupinder mann, 02/08 vs. Aspirations Programme</t>
  </si>
  <si>
    <t>SPS-10437651</t>
  </si>
  <si>
    <t>SPS-10465190</t>
  </si>
  <si>
    <t>Aspirations 24-25, paid by bhupinder mann, 09/08 vs. Aspirations Programme</t>
  </si>
  <si>
    <t>SPS-10465203</t>
  </si>
  <si>
    <t>SPS-10500974</t>
  </si>
  <si>
    <t>Aspirations 24-25, paid by bhupinder mann, 16/08 vs. Aspirations Programme</t>
  </si>
  <si>
    <t>SPS-10500984</t>
  </si>
  <si>
    <t>SPS-10428602</t>
  </si>
  <si>
    <t>Mens 24-25 Student Match Fee, 30/07 vs. vs Old Hales</t>
  </si>
  <si>
    <t>SPS-10367906</t>
  </si>
  <si>
    <t>SPS-10178364</t>
  </si>
  <si>
    <t>Avraj Bansal</t>
  </si>
  <si>
    <t>SPS-10226163</t>
  </si>
  <si>
    <t>SPS-10282054</t>
  </si>
  <si>
    <t>SPS-10367901</t>
  </si>
  <si>
    <t>Mens 24-25 Student Match Fee, 16/07 vs. vs Olton</t>
  </si>
  <si>
    <t>SPS-10437666</t>
  </si>
  <si>
    <t>-1. DELETED AD</t>
  </si>
  <si>
    <t>Aspirations 24-25, 02/08 vs. Aspirations Programme</t>
  </si>
  <si>
    <t>SPS-10437646</t>
  </si>
  <si>
    <t>-1. DELETED -S</t>
  </si>
  <si>
    <t>SPS-10535081</t>
  </si>
  <si>
    <t>Aspirations 24-25, 23/08 vs. Aspirations Programme</t>
  </si>
  <si>
    <t>SPS-10588536</t>
  </si>
  <si>
    <t>Sunday Training 24-25, collected by Satpal Degun, 01/09 vs. Sunday Training</t>
  </si>
  <si>
    <t>SPS-10588541</t>
  </si>
  <si>
    <t>SPS-10588513</t>
  </si>
  <si>
    <t>SPS-10588516</t>
  </si>
  <si>
    <t>SPS-10588534</t>
  </si>
  <si>
    <t>SPS-10413591</t>
  </si>
  <si>
    <t>SPS-10437645</t>
  </si>
  <si>
    <t>SPS-10465192</t>
  </si>
  <si>
    <t>SPS-10501156</t>
  </si>
  <si>
    <t>Aspirations 24-25, 16/08 vs. Aspirations Programme</t>
  </si>
  <si>
    <t>SPS-9891978</t>
  </si>
  <si>
    <t>Manraj Sira</t>
  </si>
  <si>
    <t>AMENDED: (Gave Lifts)Mens 23-24, confirmed by Charn Gill, 24/02 vs. vs Worcester 1</t>
  </si>
  <si>
    <t>SPS-9953386</t>
  </si>
  <si>
    <t>AMENDED: (Gave Lifts)Mens 23-24, confirmed by Charn Gill, 09/03 vs. vs Lichfield 2</t>
  </si>
  <si>
    <t>SPS-10600768</t>
  </si>
  <si>
    <t>Rahemeen Ali</t>
  </si>
  <si>
    <t>Ladies 24-25 Sponsored player Match Fee, 31/08 vs. vs Bromsgrove 2/3</t>
  </si>
  <si>
    <t>SPS-10600771</t>
  </si>
  <si>
    <t>SPS-10600781</t>
  </si>
  <si>
    <t>Rajpreet Sahi</t>
  </si>
  <si>
    <t>Ladies 24-25 Student Match Fee, confirmed by Charn Gill, 31/08 vs. vs Bromsgrove 2/3</t>
  </si>
  <si>
    <t>SPS-9715074</t>
  </si>
  <si>
    <t>AMENDED: (Expenses from last season - petrol, taxis etc. for away games. Navraj confirmed. )Mens 23-24, confirmed by Charn Gill, 20/01 vs. vs Beeston 3</t>
  </si>
  <si>
    <t>SPS-9766642</t>
  </si>
  <si>
    <t>AMENDED: (Expenses from last season - petrol, taxis etc. for away games. Navraj confirmed. (total £70) )Mens 23-24, confirmed by Charn Gill, 27/01 vs. vs Coventry &amp; North Warwickshire 1</t>
  </si>
  <si>
    <t>SPS-9803725</t>
  </si>
  <si>
    <t>AMENDED: (Expenses from last season - petrol, taxis etc. for away games. Navraj confirmed. (total £70) )Mens 23-24, confirmed by Charn Gill, 03/02 vs. vs Harborne 2</t>
  </si>
  <si>
    <t>SPS-9857660</t>
  </si>
  <si>
    <t>AMENDED: (Expenses from last season - petrol, taxis etc. for away games. Navraj confirmed. (total £70) )Mens 23-24, confirmed by Charn Gill, 10/02 vs. vs Finchfield 1</t>
  </si>
  <si>
    <t>SPS-9914768</t>
  </si>
  <si>
    <t>AMENDED: (Expenses from last season - petrol, taxis etc. for away games. Navraj confirmed. (total £70) )Mens 23-24, confirmed by Charn Gill, 02/03 vs. vs Khalsa Leamington 2</t>
  </si>
  <si>
    <t>SPS-9969654</t>
  </si>
  <si>
    <t>AMENDED: (Expenses from last season - petrol, taxis etc. for away games. Navraj confirmed. (total £70) )Mens 23-24, confirmed by Charn Gill, 16/03 vs. vs University of Nottingham 3</t>
  </si>
  <si>
    <t>SPS-10039062</t>
  </si>
  <si>
    <t>AMENDED: (Expenses from last season - petrol, taxis etc. for away games. Navraj confirmed. (total £70) )Mens 23-24, confirmed by Charn Gill, 23/03 vs. vs Warwick 1</t>
  </si>
  <si>
    <t>SPS-9824486</t>
  </si>
  <si>
    <t>Vahreena Kaur</t>
  </si>
  <si>
    <t>SPS-9886982</t>
  </si>
  <si>
    <t>SPS-9915579</t>
  </si>
  <si>
    <t>SPS-9946964</t>
  </si>
  <si>
    <t>SPS-10133969</t>
  </si>
  <si>
    <t>Ladies 24-25 Student Match Fee, confirmed by Charn Gill, 25/04 vs. vs Kings Heath</t>
  </si>
  <si>
    <t>SPS-10328378</t>
  </si>
  <si>
    <t>Ladies 24-25 Student Match Fee, confirmed by Charn Gill, 03/07 vs. vs Bournville</t>
  </si>
  <si>
    <t>SPS-9970062</t>
  </si>
  <si>
    <t>Ladies 23-24, confirmed by Charn Gill, 16/03 vs. vs Bromsgrove 2</t>
  </si>
  <si>
    <t>SPS-9946253</t>
  </si>
  <si>
    <t>Ladies 23-24 Student Match Fee, confirmed by Charn Gill, 09/03 vs. vs Old Silhs</t>
  </si>
  <si>
    <t>SPS-10444123</t>
  </si>
  <si>
    <t>Sunday Training 24-25, paid by Gurpreet Cooner, 04/08 vs. Sunday Training</t>
  </si>
  <si>
    <t>SPS-10444125</t>
  </si>
  <si>
    <t>SPS-10469573</t>
  </si>
  <si>
    <t>Sunday Training 24-25, paid by Gurpreet Cooner, 11/08 vs. Sunday Training</t>
  </si>
  <si>
    <t>SPS-10469574</t>
  </si>
  <si>
    <t>SPS-10500996</t>
  </si>
  <si>
    <t>Aspirations 24-25, paid by Gurpreet Cooner, 16/08 vs. Aspirations Programme</t>
  </si>
  <si>
    <t>SPS-10500998</t>
  </si>
  <si>
    <t>SPS-10505479</t>
  </si>
  <si>
    <t>Sunday Training 24-25, paid by Gurpreet Cooner, 18/08 vs. Sunday Training</t>
  </si>
  <si>
    <t>SPS-10505480</t>
  </si>
  <si>
    <t>SPS-10535093</t>
  </si>
  <si>
    <t>Aspirations 24-25, paid by Gurpreet Cooner, 23/08 vs. Aspirations Programme</t>
  </si>
  <si>
    <t>SPS-10588539</t>
  </si>
  <si>
    <t>Sunday Training 24-25, paid by Gurpreet Cooner, 01/09 vs. Sunday Training</t>
  </si>
  <si>
    <t>SPS-10588540</t>
  </si>
  <si>
    <t>SPS-10444114</t>
  </si>
  <si>
    <t>Sunday Training 24-25, paid by Avninder Dhinjan, 04/08 vs. Sunday Training</t>
  </si>
  <si>
    <t>SPS-10469567</t>
  </si>
  <si>
    <t>Sunday Training 24-25, paid by Avninder Dhinjan, 11/08 vs. Sunday Training</t>
  </si>
  <si>
    <t>SPS-10505475</t>
  </si>
  <si>
    <t>Sunday Training 24-25, paid by Avninder Dhinjan, 18/08 vs. Sunday Training</t>
  </si>
  <si>
    <t>SPS-10588531</t>
  </si>
  <si>
    <t>Sunday Training 24-25, paid by Avninder Dhinjan, 01/09 vs. Sunday Training</t>
  </si>
  <si>
    <t>SPS-10280327</t>
  </si>
  <si>
    <t>Manjeet Degun</t>
  </si>
  <si>
    <t>Mens 24-25, confirmed by Charn Gill, 18/06 vs. vs Old Hales</t>
  </si>
  <si>
    <t>SPS-10305214</t>
  </si>
  <si>
    <t>Mens 24-25, confirmed by Charn Gill, 25/06 vs. vs Bournville</t>
  </si>
  <si>
    <t>SPS-10392069</t>
  </si>
  <si>
    <t>Mens 24-25, confirmed by Charn Gill, 23/07 vs. vs Kings Heath</t>
  </si>
  <si>
    <t>SPS-10428613</t>
  </si>
  <si>
    <t>Mens 24-25, confirmed by Charn Gill, 30/07 vs. vs Old Hales</t>
  </si>
  <si>
    <t>SPS-9271305</t>
  </si>
  <si>
    <t>Mens Subscriptions 23-24 Aston/BCU Membership, confirmed by Charn Gill</t>
  </si>
  <si>
    <t>SPS-9821403</t>
  </si>
  <si>
    <t>Peter Redfern</t>
  </si>
  <si>
    <t>AMENDED: (Retired! Overpaid last game)Mens 23-24, collected by Charn Gill, 10/02 vs. vs Worcester 7</t>
  </si>
  <si>
    <t>SPS-9500303</t>
  </si>
  <si>
    <t>Mens 23-24, confirmed by Charn Gill, 04/11 vs. vs Worcester 1</t>
  </si>
  <si>
    <t>SPS-9500317</t>
  </si>
  <si>
    <t>Mens 23-24, confirmed by Charn Gill, 21/10 vs. vs Finchfield 1</t>
  </si>
  <si>
    <t>SPS-9545026</t>
  </si>
  <si>
    <t>Mens 23-24, confirmed by Charn Gill, 18/11 vs. vs Lichfield 2</t>
  </si>
  <si>
    <t>SPS-9561084</t>
  </si>
  <si>
    <t>Mens 23-24, confirmed by Charn Gill, 25/11 vs. vs West Bridgford 2</t>
  </si>
  <si>
    <t>SPS-9602291</t>
  </si>
  <si>
    <t>Mens 23-24, confirmed by Charn Gill, 09/12 vs. vs Warwick 1</t>
  </si>
  <si>
    <t>SPS-9646553</t>
  </si>
  <si>
    <t>Mens 23-24, confirmed by Charn Gill, 11/11 vs. vs Khalsa Leamington 2</t>
  </si>
  <si>
    <t>SPS-9689112</t>
  </si>
  <si>
    <t>Mens 23-24, confirmed by Charn Gill, 13/01 vs. vs Atherstone 1</t>
  </si>
  <si>
    <t>SPS-9689126</t>
  </si>
  <si>
    <t>Mens 23-24, confirmed by Charn Gill, 14/01 vs. vs University of Nottingham 3s</t>
  </si>
  <si>
    <t>SPS-9714026</t>
  </si>
  <si>
    <t>Mens 23-24, confirmed by Charn Gill, 20/01 vs. vs Nuneaton 1</t>
  </si>
  <si>
    <t>SPS-9766637</t>
  </si>
  <si>
    <t>Mens 23-24, confirmed by Charn Gill, 27/01 vs. vs Coventry &amp; North Warwickshire 1</t>
  </si>
  <si>
    <t>SPS-9803720</t>
  </si>
  <si>
    <t>Mens 23-24, confirmed by Charn Gill, 03/02 vs. vs Harborne 2</t>
  </si>
  <si>
    <t>SPS-9857658</t>
  </si>
  <si>
    <t>Mens 23-24, confirmed by Charn Gill, 10/02 vs. vs Finchfield 1</t>
  </si>
  <si>
    <t>SPS-9891976</t>
  </si>
  <si>
    <t>Mens 23-24, confirmed by Charn Gill, 24/02 vs. vs Worcester 1</t>
  </si>
  <si>
    <t>SPS-9919986</t>
  </si>
  <si>
    <t>Mens 23-24, confirmed by Charn Gill, 02/03 vs. vs Bedford</t>
  </si>
  <si>
    <t>SPS-9957993</t>
  </si>
  <si>
    <t>Mens 23-24, confirmed by Charn Gill, 10/03 vs. vs Stourport</t>
  </si>
  <si>
    <t>SPS-9969650</t>
  </si>
  <si>
    <t>Mens 23-24, confirmed by Charn Gill, 16/03 vs. vs University of Nottingham 3</t>
  </si>
  <si>
    <t>SPS-9980928</t>
  </si>
  <si>
    <t>Mens 23-24, confirmed by Charn Gill, 17/03 vs. vs Harleston Magpies</t>
  </si>
  <si>
    <t>SPS-10039057</t>
  </si>
  <si>
    <t>Mens 23-24, confirmed by Charn Gill, 23/03 vs. vs Warwick 1</t>
  </si>
  <si>
    <t>SPS-10178363</t>
  </si>
  <si>
    <t>Mens 24-25, confirmed by Charn Gill, 14/05 vs. vs Harborne</t>
  </si>
  <si>
    <t>SPS-10314274</t>
  </si>
  <si>
    <t>Mens 24-25, confirmed by Charn Gill, 27/06 vs. vs Harborne</t>
  </si>
  <si>
    <t>SPS-9766643</t>
  </si>
  <si>
    <t>Mens 23-24 Student Match Fee, confirmed by Charn Gill, 27/01 vs. vs Coventry &amp; North Warwickshire 1</t>
  </si>
  <si>
    <t>SPS-9821252</t>
  </si>
  <si>
    <t>Mens 23-24 Aston/BCU Match Fee, confirmed by Charn Gill, 03/02 vs. vs Harborne 2</t>
  </si>
  <si>
    <t>SPS-9856627</t>
  </si>
  <si>
    <t>Mens 23-24 Aston/BCU Match Fee, confirmed by Charn Gill, 18/02 vs. vs St Albans</t>
  </si>
  <si>
    <t>SPS-9857661</t>
  </si>
  <si>
    <t>Mens 23-24 Aston/BCU Match Fee, confirmed by Charn Gill, 10/02 vs. vs Finchfield 1</t>
  </si>
  <si>
    <t>SPS-9891981</t>
  </si>
  <si>
    <t>Mens 23-24 Aston/BCU Match Fee, confirmed by Charn Gill, 24/02 vs. vs Worcester 1</t>
  </si>
  <si>
    <t>SPS-9914770</t>
  </si>
  <si>
    <t>Mens 23-24 Aston/BCU Match Fee, confirmed by Charn Gill, 02/03 vs. vs Khalsa Leamington 2</t>
  </si>
  <si>
    <t>SPS-9953389</t>
  </si>
  <si>
    <t>Mens 23-24 Aston/BCU Match Fee, confirmed by Charn Gill, 09/03 vs. vs Lichfield 2</t>
  </si>
  <si>
    <t>SPS-10392068</t>
  </si>
  <si>
    <t>AMENDED: (early injury so only played a couple of mins )Mens 24-25, confirmed by Charn Gill, 23/07 vs. vs Kings Heath</t>
  </si>
  <si>
    <t>SPS-10413583</t>
  </si>
  <si>
    <t>Aspirations 24-25, confirmed by Charn Gill, 26/07 vs. Aspirations Programme</t>
  </si>
  <si>
    <t>SPS-9192611</t>
  </si>
  <si>
    <t>Abhijeet Singh</t>
  </si>
  <si>
    <t>Mens Subscriptions 23-24 Student Membership, confirmed by Charn Gill</t>
  </si>
  <si>
    <t>SPS-9688483</t>
  </si>
  <si>
    <t>Dave Sandhu</t>
  </si>
  <si>
    <t>AMENDED: (Driven and umpiring )Mens 23-24 Unemployed/Retired Match Fee, collected by Charn Gill, 13/01 vs. vs Old Silhillians 5</t>
  </si>
  <si>
    <t>SPS-10447405</t>
  </si>
  <si>
    <t>Sunday Training 24-25, 11/08 vs. Sunday Training</t>
  </si>
  <si>
    <t>SPS-10571889</t>
  </si>
  <si>
    <t>Sunday Training 24-25, 01/09 vs. Sunday Training</t>
  </si>
  <si>
    <t>SPS-10615382</t>
  </si>
  <si>
    <t>Sunday Training 24-25, 08/09 vs. Sunday Training</t>
  </si>
  <si>
    <t>SPS-9561079</t>
  </si>
  <si>
    <t>Ravdeep Mudher</t>
  </si>
  <si>
    <t>SPS-9803724</t>
  </si>
  <si>
    <t>SPS-9545022</t>
  </si>
  <si>
    <t>SPS-9189116</t>
  </si>
  <si>
    <t>SPS-10359976</t>
  </si>
  <si>
    <t>Mens 24-25 Under 16 Match Fee, paid by Chan Dhillon, 02/07 vs. vs Bromsgrove</t>
  </si>
  <si>
    <t>SPS-10359978</t>
  </si>
  <si>
    <t>SPS-10465180</t>
  </si>
  <si>
    <t>Aspirations 24-25, paid by Chan Dhillon, 09/08 vs. Aspirations Programme</t>
  </si>
  <si>
    <t>SPS-10465181</t>
  </si>
  <si>
    <t>SPS-10500965</t>
  </si>
  <si>
    <t>Aspirations 24-25, paid by Chan Dhillon, 16/08 vs. Aspirations Programme</t>
  </si>
  <si>
    <t>SPS-10500966</t>
  </si>
  <si>
    <t>SPS-10505459</t>
  </si>
  <si>
    <t>Sunday Training 24-25, paid by Chan Dhillon, 18/08 vs. Sunday Training</t>
  </si>
  <si>
    <t>SPS-10505460</t>
  </si>
  <si>
    <t>SPS-10505472</t>
  </si>
  <si>
    <t>SPS-10535074</t>
  </si>
  <si>
    <t>Aspirations 24-25, paid by Chan Dhillon, 23/08 vs. Aspirations Programme</t>
  </si>
  <si>
    <t>SPS-10535075</t>
  </si>
  <si>
    <t>SPS-9821396</t>
  </si>
  <si>
    <t>John Chong</t>
  </si>
  <si>
    <t>Mens 23-24 Unemployed/Retired Match Fee, collected by Charn Gill, 10/02 vs. vs Worcester 7</t>
  </si>
  <si>
    <t>SPS-9850424</t>
  </si>
  <si>
    <t>AMENDED: (Retired - invoiced wrong)Mens 23-24, collected by Charn Gill, 17/02 vs. vs Telford</t>
  </si>
  <si>
    <t>SPS-10356850</t>
  </si>
  <si>
    <t>Sunday Training 24-25, paid by jaspal poonia, 14/07 vs. Sunday Training</t>
  </si>
  <si>
    <t>SPS-10385830</t>
  </si>
  <si>
    <t>Sunday Training 24-25, paid by jaspal poonia, 21/07 vs. Sunday Training</t>
  </si>
  <si>
    <t>SPS-10413606</t>
  </si>
  <si>
    <t>Aspirations 24-25, paid by jaspal poonia, 26/07 vs. Aspirations Programme</t>
  </si>
  <si>
    <t>SPS-10419884</t>
  </si>
  <si>
    <t>Sunday Training 24-25, paid by jaspal poonia, 28/07 vs. Sunday Training</t>
  </si>
  <si>
    <t>SPS-10437656</t>
  </si>
  <si>
    <t>Aspirations 24-25, paid by jaspal poonia, 02/08 vs. Aspirations Programme</t>
  </si>
  <si>
    <t>SPS-10437663</t>
  </si>
  <si>
    <t>SPS-10465212</t>
  </si>
  <si>
    <t>Aspirations 24-25, paid by jaspal poonia, 09/08 vs. Aspirations Programme</t>
  </si>
  <si>
    <t>SPS-10465218</t>
  </si>
  <si>
    <t>SPS-10469571</t>
  </si>
  <si>
    <t>Sunday Training 24-25, paid by jaspal poonia, 11/08 vs. Sunday Training</t>
  </si>
  <si>
    <t>SPS-10500993</t>
  </si>
  <si>
    <t>Aspirations 24-25, paid by jaspal poonia, 16/08 vs. Aspirations Programme</t>
  </si>
  <si>
    <t>SPS-10500999</t>
  </si>
  <si>
    <t>SPS-10505477</t>
  </si>
  <si>
    <t>Sunday Training 24-25, paid by jaspal poonia, 18/08 vs. Sunday Training</t>
  </si>
  <si>
    <t>SPS-10505481</t>
  </si>
  <si>
    <t>SPS-10623525</t>
  </si>
  <si>
    <t>Mens 24-25 Double Team Match Fee, 07/09 vs. vs Bloxwich 1</t>
  </si>
  <si>
    <t>SPS-10623528</t>
  </si>
  <si>
    <t>SPS-10623529</t>
  </si>
  <si>
    <t>SPS-10623530</t>
  </si>
  <si>
    <t>SPS-10623534</t>
  </si>
  <si>
    <t>SPS-10622728</t>
  </si>
  <si>
    <t>Mens 24-25 Unemployed/Retired Match Fee, collected by Amardeep Matharu, 07/09 vs. vs Bloxwich 4/5</t>
  </si>
  <si>
    <t>SPS-10624868</t>
  </si>
  <si>
    <t>Thisaru Gangabadage</t>
  </si>
  <si>
    <t>Badgers 24-25 Sponsored player Match Fee, 07/09 vs. vs Bloxwich</t>
  </si>
  <si>
    <t>SPS-10625385</t>
  </si>
  <si>
    <t>Ladies 24-25 Sponsored player Match Fee, 07/09 vs. vs Bloxwich 1</t>
  </si>
  <si>
    <t>SPS-10625394</t>
  </si>
  <si>
    <t>SPS-10625380</t>
  </si>
  <si>
    <t>Mens Subscriptions 24-25, confirmed by Satpal Degun</t>
  </si>
  <si>
    <t>SPS-10626805</t>
  </si>
  <si>
    <t>Ladies 24-25 Sponsored player Match Fee, 07/09 vs. vs Bloxwich 3</t>
  </si>
  <si>
    <t>SPS-10239349</t>
  </si>
  <si>
    <t>Sunday Training 24-25, paid by Sukhpal Rajania, 09/06 vs. Sunday Training</t>
  </si>
  <si>
    <t>SPS-10239350</t>
  </si>
  <si>
    <t>SPS-10287581</t>
  </si>
  <si>
    <t>Sunday Training 24-25, paid by Sukhpal Rajania, 23/06 vs. Sunday Training</t>
  </si>
  <si>
    <t>SPS-10287582</t>
  </si>
  <si>
    <t>SPS-10317306</t>
  </si>
  <si>
    <t>Sunday Training 24-25, paid by Sukhpal Rajania, 30/06 vs. Sunday Training</t>
  </si>
  <si>
    <t>SPS-10338114</t>
  </si>
  <si>
    <t>Sunday Training 24-25, paid by Sukhpal Rajania, 07/07 vs. Sunday Training</t>
  </si>
  <si>
    <t>SPS-10338118</t>
  </si>
  <si>
    <t>SPS-10444113</t>
  </si>
  <si>
    <t>Sunday Training 24-25, paid by Sukhpal Rajania, 04/08 vs. Sunday Training</t>
  </si>
  <si>
    <t>SPS-10444117</t>
  </si>
  <si>
    <t>SPS-10505463</t>
  </si>
  <si>
    <t>Sunday Training 24-25, paid by Sukhpal Rajania, 18/08 vs. Sunday Training</t>
  </si>
  <si>
    <t>SPS-10505467</t>
  </si>
  <si>
    <t>SPS-10588519</t>
  </si>
  <si>
    <t>Sunday Training 24-25, paid by Sukhpal Rajania, 01/09 vs. Sunday Training</t>
  </si>
  <si>
    <t>SPS-10588522</t>
  </si>
  <si>
    <t>Jashan Rajania</t>
  </si>
  <si>
    <t>SPS-10588524</t>
  </si>
  <si>
    <t>SPS-10625383</t>
  </si>
  <si>
    <t>AMENDED: (Drove 4 players in total )Ladies 24-25, confirmed by Charn Gill, 07/09 vs. vs Bloxwich 1</t>
  </si>
  <si>
    <t>SPS-10627006</t>
  </si>
  <si>
    <t>Ladies 24-25, confirmed by Charn Gill, 07/09 vs. vs Bloxwich 3</t>
  </si>
  <si>
    <t>SPS-10465175</t>
  </si>
  <si>
    <t>SPS-10382545</t>
  </si>
  <si>
    <t>Aspirations 24-25, paid by Surjit Kooner, 19/07 vs. Aspirations Programme</t>
  </si>
  <si>
    <t>SPS-10465213</t>
  </si>
  <si>
    <t>Aspirations 24-25, paid by Surjit Kooner, 09/08 vs. Aspirations Programme</t>
  </si>
  <si>
    <t>SPS-10500994</t>
  </si>
  <si>
    <t>Aspirations 24-25, paid by Surjit Kooner, 16/08 vs. Aspirations Programme</t>
  </si>
  <si>
    <t>SPS-10465188</t>
  </si>
  <si>
    <t>Aspirations 24-25, paid by navtej singh randhawa, 09/08 vs. Aspirations Programme</t>
  </si>
  <si>
    <t>SPS-10535078</t>
  </si>
  <si>
    <t>Aspirations 24-25, paid by navtej singh randhawa, 23/08 vs. Aspirations Programme</t>
  </si>
  <si>
    <t>SPS-10626816</t>
  </si>
  <si>
    <t>Ladies 24-25 Student Match Fee, confirmed by Charn Gill, 07/09 vs. vs Bloxwich 3</t>
  </si>
  <si>
    <t>SPS-10627007</t>
  </si>
  <si>
    <t>SPS-10625326</t>
  </si>
  <si>
    <t>Badgers Subscriptions 24-25, collected by Satpal Degun</t>
  </si>
  <si>
    <t>SPS-10625334</t>
  </si>
  <si>
    <t>SPS-10624881</t>
  </si>
  <si>
    <t>Badgers 24-25, collected by Satpal Degun, 07/09 vs. vs Bloxwich</t>
  </si>
  <si>
    <t>SPS-10624876</t>
  </si>
  <si>
    <t>SPS-10631013</t>
  </si>
  <si>
    <t>Sunday Training 24-25, collected by Satpal Degun, 08/09 vs. Sunday Training</t>
  </si>
  <si>
    <t>SPS-10631017</t>
  </si>
  <si>
    <t>SPS-10631012</t>
  </si>
  <si>
    <t>SPS-10500970</t>
  </si>
  <si>
    <t>Aspirations 24-25, confirmed by Satwant Degun, 16/08 vs. Aspirations Programme</t>
  </si>
  <si>
    <t>SPS-10465183</t>
  </si>
  <si>
    <t>Aspirations 24-25, confirmed by Satwant Degun, 09/08 vs. Aspirations Programme</t>
  </si>
  <si>
    <t>SPS-10428608</t>
  </si>
  <si>
    <t>Mens 24-25 Student Match Fee, confirmed by Satwant Degun, 30/07 vs. vs Old Hales</t>
  </si>
  <si>
    <t>SPS-10631031</t>
  </si>
  <si>
    <t>morgan sign</t>
  </si>
  <si>
    <t>Mens 24-25 Sponsored player Match Fee, 31/08 vs. vs Sheffield</t>
  </si>
  <si>
    <t>SPS-10631032</t>
  </si>
  <si>
    <t>Mens 24-25 Annual Payee Match Fee, 31/08 vs. vs Sheffield</t>
  </si>
  <si>
    <t>SPS-10631033</t>
  </si>
  <si>
    <t>Manveer Sokhi</t>
  </si>
  <si>
    <t>SPS-10631036</t>
  </si>
  <si>
    <t>Matt Schofield</t>
  </si>
  <si>
    <t>SPS-10631037</t>
  </si>
  <si>
    <t>Ethan Frost</t>
  </si>
  <si>
    <t>SPS-10631039</t>
  </si>
  <si>
    <t>SPS-10631040</t>
  </si>
  <si>
    <t>SPS-10631043</t>
  </si>
  <si>
    <t>Pavinder Sandhu</t>
  </si>
  <si>
    <t>SPS-10631044</t>
  </si>
  <si>
    <t>Harmanpreet Sandhu</t>
  </si>
  <si>
    <t>SPS-10382525</t>
  </si>
  <si>
    <t>Aspirations 24-25, confirmed by Satwant Degun, 19/07 vs. Aspirations Programme</t>
  </si>
  <si>
    <t>SPS-10367900</t>
  </si>
  <si>
    <t>Mens 24-25 Student Match Fee, confirmed by Satwant Degun, 16/07 vs. vs Olton</t>
  </si>
  <si>
    <t>SPS-10353998</t>
  </si>
  <si>
    <t>Aspirations 24-25, confirmed by Satwant Degun, 12/07 vs. Aspirations Programme</t>
  </si>
  <si>
    <t>SPS-10314272</t>
  </si>
  <si>
    <t>Mens 24-25 Student Match Fee, confirmed by Satwant Degun, 27/06 vs. vs Harborne</t>
  </si>
  <si>
    <t>SPS-10282053</t>
  </si>
  <si>
    <t>Mens 24-25 Student Match Fee, confirmed by Satwant Degun, 19/06 vs. vs Bournville</t>
  </si>
  <si>
    <t>SPS-10631046</t>
  </si>
  <si>
    <t>Mens 24-25 Sponsored player Match Fee, 08/09 vs. vs Lichfield</t>
  </si>
  <si>
    <t>SPS-10631047</t>
  </si>
  <si>
    <t>Mens 24-25 Annual Payee Match Fee, 08/09 vs. vs Lichfield</t>
  </si>
  <si>
    <t>SPS-10631048</t>
  </si>
  <si>
    <t>SPS-10631052</t>
  </si>
  <si>
    <t>SPS-10631053</t>
  </si>
  <si>
    <t>SPS-10631054</t>
  </si>
  <si>
    <t>SPS-10631055</t>
  </si>
  <si>
    <t>SPS-10631056</t>
  </si>
  <si>
    <t>SPS-10631059</t>
  </si>
  <si>
    <t>SPS-10631060</t>
  </si>
  <si>
    <t>SPS-10631061</t>
  </si>
  <si>
    <t>SPS-10224300</t>
  </si>
  <si>
    <t>Taram Sandhu</t>
  </si>
  <si>
    <t>Sunday Training 24-25, confirmed by Satpal Degun, 02/06 vs. Sunday Training</t>
  </si>
  <si>
    <t>SPS-10367902</t>
  </si>
  <si>
    <t>Mens 24-25, confirmed by Satwant Degun, 16/07 vs. vs Olton</t>
  </si>
  <si>
    <t>SPS-10237106</t>
  </si>
  <si>
    <t>SPS-10314275</t>
  </si>
  <si>
    <t>Mens 24-25, confirmed by Satwant Degun, 27/06 vs. vs Harborne</t>
  </si>
  <si>
    <t>SPS-10239344</t>
  </si>
  <si>
    <t>SPS-10178365</t>
  </si>
  <si>
    <t>Mens 24-25, confirmed by Satwant Degun, 14/05 vs. vs Harborne</t>
  </si>
  <si>
    <t>SPS-10287568</t>
  </si>
  <si>
    <t>SPS-10317302</t>
  </si>
  <si>
    <t>SPS-10356843</t>
  </si>
  <si>
    <t>SPS-10353995</t>
  </si>
  <si>
    <t>-1. DELETED mi</t>
  </si>
  <si>
    <t>Aspirations 24-25 External Ticket, confirmed by Satwant Degun, 12/07 vs. Aspirations Programme</t>
  </si>
  <si>
    <t>SPS-10625332</t>
  </si>
  <si>
    <t>Badgers Subscriptions 24-25, confirmed by Satpal Degun</t>
  </si>
  <si>
    <t>SPS-10631008</t>
  </si>
  <si>
    <t>Sunday Training 24-25, confirmed by Satpal Degun, 08/09 vs. Sunday Training</t>
  </si>
  <si>
    <t>SPS-10631009</t>
  </si>
  <si>
    <t>SPS-9189101</t>
  </si>
  <si>
    <t>SPS-10465184</t>
  </si>
  <si>
    <t>SPS-10500971</t>
  </si>
  <si>
    <t>SPS-10305200</t>
  </si>
  <si>
    <t>Mens 24-25 Student Match Fee, paid by dav Kalia, 25/06 vs. vs Bournville</t>
  </si>
  <si>
    <t>SPS-10392058</t>
  </si>
  <si>
    <t>Mens 24-25 Student Match Fee, paid by dav Kalia, 23/07 vs. vs Kings Heath</t>
  </si>
  <si>
    <t>SPS-10413596</t>
  </si>
  <si>
    <t>Aspirations 24-25, paid by dav Kalia, 26/07 vs. Aspirations Programme</t>
  </si>
  <si>
    <t>SPS-10437649</t>
  </si>
  <si>
    <t>Aspirations 24-25, paid by dav Kalia, 02/08 vs. Aspirations Programme</t>
  </si>
  <si>
    <t>SPS-10465200</t>
  </si>
  <si>
    <t>Aspirations 24-25, paid by dav Kalia, 09/08 vs. Aspirations Programme</t>
  </si>
  <si>
    <t>SPS-9230099</t>
  </si>
  <si>
    <t>Amar Rehal</t>
  </si>
  <si>
    <t>Social subscription 23-24, confirmed by Satpal Degun</t>
  </si>
  <si>
    <t>SPS-10640856</t>
  </si>
  <si>
    <t>Social subscription 24-25, confirmed by Satpal Degun</t>
  </si>
  <si>
    <t>SPS-9514869</t>
  </si>
  <si>
    <t>Mens 23-24, confirmed by Satpal Degun, 11/11 vs. vs Kingswinford 1</t>
  </si>
  <si>
    <t>SPS-10623527</t>
  </si>
  <si>
    <t>Mens 24-25 Student Match Fee, confirmed by Satpal Degun, 07/09 vs. vs Bloxwich 1</t>
  </si>
  <si>
    <t>SPS-9715065</t>
  </si>
  <si>
    <t>Mens 23-24, confirmed by Satpal Degun, 20/01 vs. vs Beeston 3</t>
  </si>
  <si>
    <t>SPS-9766633</t>
  </si>
  <si>
    <t>Mens 23-24, confirmed by Satpal Degun, 27/01 vs. vs Coventry &amp; North Warwickshire 1</t>
  </si>
  <si>
    <t>SPS-9857653</t>
  </si>
  <si>
    <t>Mens 23-24, confirmed by Satpal Degun, 10/02 vs. vs Finchfield 1</t>
  </si>
  <si>
    <t>SPS-10282049</t>
  </si>
  <si>
    <t>Mens 24-25, confirmed by Satpal Degun, 19/06 vs. vs Bournville</t>
  </si>
  <si>
    <t>SPS-10367893</t>
  </si>
  <si>
    <t>Mens 24-25, confirmed by Satpal Degun, 16/07 vs. vs Olton</t>
  </si>
  <si>
    <t>SPS-10209909</t>
  </si>
  <si>
    <t>AMENDED: (Not U16)Mens 24-25 Under 16 Match Fee, 21/05 vs. vs Edgbaston</t>
  </si>
  <si>
    <t>SPS-10260230</t>
  </si>
  <si>
    <t>AMENDED: ()Mens 24-25 Under 16 Match Fee, 13/06 vs. vs Kings Heath</t>
  </si>
  <si>
    <t>SPS-10282047</t>
  </si>
  <si>
    <t>AMENDED: ()Mens 24-25 Under 16 Match Fee, 19/06 vs. vs Bournville</t>
  </si>
  <si>
    <t>SPS-10305199</t>
  </si>
  <si>
    <t>AMENDED: ()Mens 24-25 Under 16 Match Fee, 25/06 vs. vs Bournville</t>
  </si>
  <si>
    <t>SPS-10352385</t>
  </si>
  <si>
    <t>AMENDED: ()Mens 24-25 Under 16 Match Fee, 10/07 vs. vs Edgbaston</t>
  </si>
  <si>
    <t>SPS-10359973</t>
  </si>
  <si>
    <t>AMENDED: ()Mens 24-25 Under 16 Match Fee, 02/07 vs. vs Bromsgrove</t>
  </si>
  <si>
    <t>SPS-10437648</t>
  </si>
  <si>
    <t>SPS-10465199</t>
  </si>
  <si>
    <t>SPS-10623524</t>
  </si>
  <si>
    <t>Mens 24-25 Student Match Fee, 07/09 vs. vs Bloxwich 1</t>
  </si>
  <si>
    <t>SPS-9238874</t>
  </si>
  <si>
    <t>Amber Flashwood</t>
  </si>
  <si>
    <t>AMENDED: ()Ladies Subscriptions 23-24 Student Membership, confirmed by Charn Gill</t>
  </si>
  <si>
    <t>SPS-10154044</t>
  </si>
  <si>
    <t>SPS-10419874</t>
  </si>
  <si>
    <t>Sunday Training 24-25, paid by Gurminder Badesha, 28/07 vs. Sunday Training</t>
  </si>
  <si>
    <t>SPS-10469559</t>
  </si>
  <si>
    <t>Sunday Training 24-25, paid by Gurminder Badesha, 11/08 vs. Sunday Training</t>
  </si>
  <si>
    <t>SPS-10588785</t>
  </si>
  <si>
    <t>Sunday Training 24-25, paid by Gurminder Badesha, 18/08 vs. Sunday Training</t>
  </si>
  <si>
    <t>SPS-10625486</t>
  </si>
  <si>
    <t>Mens 24-25 Under 16 Match Fee, paid by Gurminder Badesha, 07/09 vs. vs Bloxwich 2/3</t>
  </si>
  <si>
    <t>SPS-9192612</t>
  </si>
  <si>
    <t>Mens Subscriptions 23-24 Student Membership, confirmed by Satpal Degun</t>
  </si>
  <si>
    <t>SPS-9192613</t>
  </si>
  <si>
    <t>SPS-10034725</t>
  </si>
  <si>
    <t>sucha sohal</t>
  </si>
  <si>
    <t>Mens 23-24, confirmed by Satpal Degun, 23/03 vs. vs Stone 3</t>
  </si>
  <si>
    <t>SPS-10331842</t>
  </si>
  <si>
    <t>SPS-10413597</t>
  </si>
  <si>
    <t>SPS-10465202</t>
  </si>
  <si>
    <t>SPS-10642443</t>
  </si>
  <si>
    <t>Jogin Johal</t>
  </si>
  <si>
    <t>Mens 24-25 Double Team Match Fee, 07/09 vs. vs Bloxwich 2/3</t>
  </si>
  <si>
    <t>SPS-10625330</t>
  </si>
  <si>
    <t>Mens Subscriptions 24-25 Student Membership, confirmed by Charn Gill</t>
  </si>
  <si>
    <t>SPS-10625329</t>
  </si>
  <si>
    <t>Mens Subscriptions 24-25 Under 16 Membership, confirmed by Charn Gill</t>
  </si>
  <si>
    <t>SPS-10465177</t>
  </si>
  <si>
    <t>SPS-10199314</t>
  </si>
  <si>
    <t>Meena Samra</t>
  </si>
  <si>
    <t>SPS-10352393</t>
  </si>
  <si>
    <t>Mandeep Boparai</t>
  </si>
  <si>
    <t>Mens 24-25 Student Match Fee, 10/07 vs. vs Edgbaston</t>
  </si>
  <si>
    <t>SPS-10392065</t>
  </si>
  <si>
    <t>Mens 24-25 Student Match Fee, 23/07 vs. vs Kings Heath</t>
  </si>
  <si>
    <t>SPS-9427977</t>
  </si>
  <si>
    <t>AMENDED: (Only played 4 games - changed to social subs )Mens Subscriptions 23-24 Student Membership, confirmed by Charn Gill</t>
  </si>
  <si>
    <t>SPS-10625333</t>
  </si>
  <si>
    <t>SPS-10624872</t>
  </si>
  <si>
    <t>Badgers 24-25, confirmed by Satpal Degun, 07/09 vs. vs Bloxwich</t>
  </si>
  <si>
    <t>SPS-9323099</t>
  </si>
  <si>
    <t>kyle bahia</t>
  </si>
  <si>
    <t>Mens 23-24 Student Match Fee, confirmed by Charn Gill, 30/09 vs. vs Bromsgrove 5</t>
  </si>
  <si>
    <t>SPS-9870137</t>
  </si>
  <si>
    <t>AMENDED: ()Mens 23-24 Double Team Match Fee, confirmed by Charn Gill, 24/02 vs. vs Sutton 8</t>
  </si>
  <si>
    <t>SPS-9908106</t>
  </si>
  <si>
    <t>AMENDED: ()Mens 23-24 Double Team Match Fee, confirmed by Charn Gill, 02/03 vs. vs Stourport 6</t>
  </si>
  <si>
    <t>SPS-9944877</t>
  </si>
  <si>
    <t>AMENDED: ()Mens 23-24 Double Team Match Fee, confirmed by Charn Gill, 09/03 vs. vs Hampton in Arden 5</t>
  </si>
  <si>
    <t>SPS-10392064</t>
  </si>
  <si>
    <t>AMENDED: ()Mens 24-25 Double Team Match Fee, confirmed by Charn Gill, 23/07 vs. vs Kings Heath</t>
  </si>
  <si>
    <t>SPS-10428607</t>
  </si>
  <si>
    <t>Mens 24-25 Student Match Fee, confirmed by Charn Gill, 30/07 vs. vs Old Hales</t>
  </si>
  <si>
    <t>SPS-10600769</t>
  </si>
  <si>
    <t>Ladies 24-25, confirmed by Charn Gill, 31/08 vs. vs Bromsgrove 2/3</t>
  </si>
  <si>
    <t>SPS-10625386</t>
  </si>
  <si>
    <t>Ladies 24-25, confirmed by Charn Gill, 07/09 vs. vs Bloxwich 1</t>
  </si>
  <si>
    <t>SPS-10665742</t>
  </si>
  <si>
    <t>Ian Murphy</t>
  </si>
  <si>
    <t>Mens 24-25 Sponsored player Match Fee, 14/09 vs. vs Cheltnham</t>
  </si>
  <si>
    <t>SPS-10665746</t>
  </si>
  <si>
    <t>SPS-10359982</t>
  </si>
  <si>
    <t>Mens 24-25, confirmed by Charn Gill, 02/07 vs. vs Bromsgrove</t>
  </si>
  <si>
    <t>SPS-10666381</t>
  </si>
  <si>
    <t>Ladies 24-25 Sponsored player Match Fee, 14/09 vs. vs Beacon 2</t>
  </si>
  <si>
    <t>SPS-10666771</t>
  </si>
  <si>
    <t>Ladies 24-25 Sponsored player Match Fee, 14/09 vs. vs Beacon 1</t>
  </si>
  <si>
    <t>SPS-10666772</t>
  </si>
  <si>
    <t>SPS-10666778</t>
  </si>
  <si>
    <t>AMENDED: (drove 3 players )Ladies 24-25 Student Match Fee, collected by Charn Gill, 14/09 vs. vs Beacon 1</t>
  </si>
  <si>
    <t>SPS-10385820</t>
  </si>
  <si>
    <t>Sunday Training 24-25, paid by susie Sahota, 21/07 vs. Sunday Training</t>
  </si>
  <si>
    <t>SPS-10469549</t>
  </si>
  <si>
    <t>Sunday Training 24-25, paid by susie Sahota, 11/08 vs. Sunday Training</t>
  </si>
  <si>
    <t>SPS-10500967</t>
  </si>
  <si>
    <t>Aspirations 24-25, paid by susie Sahota, 16/08 vs. Aspirations Programme</t>
  </si>
  <si>
    <t>SPS-10505461</t>
  </si>
  <si>
    <t>Sunday Training 24-25, paid by susie Sahota, 18/08 vs. Sunday Training</t>
  </si>
  <si>
    <t>SPS-10535076</t>
  </si>
  <si>
    <t>Aspirations 24-25, paid by susie Sahota, 23/08 vs. Aspirations Programme</t>
  </si>
  <si>
    <t>SPS-10469553</t>
  </si>
  <si>
    <t>Sunday Training 24-25, paid by Hardeep SANDHU, 11/08 vs. Sunday Training</t>
  </si>
  <si>
    <t>SPS-10469556</t>
  </si>
  <si>
    <t>SPS-10469568</t>
  </si>
  <si>
    <t>SPS-10588523</t>
  </si>
  <si>
    <t>Sunday Training 24-25, paid by Hardeep SANDHU, 01/09 vs. Sunday Training</t>
  </si>
  <si>
    <t>SPS-10588525</t>
  </si>
  <si>
    <t>SPS-10588533</t>
  </si>
  <si>
    <t>SPS-10622726</t>
  </si>
  <si>
    <t>Mens 24-25 Under 16 Match Fee, paid by Hardeep SANDHU, 07/09 vs. vs Bloxwich 4/5</t>
  </si>
  <si>
    <t>SPS-10624874</t>
  </si>
  <si>
    <t>Badgers 24-25, paid by Hardeep SANDHU, 07/09 vs. vs Bloxwich</t>
  </si>
  <si>
    <t>SPS-10631000</t>
  </si>
  <si>
    <t>Sunday Training 24-25, paid by Hardeep SANDHU, 08/09 vs. Sunday Training</t>
  </si>
  <si>
    <t>SPS-10631004</t>
  </si>
  <si>
    <t>SPS-10631011</t>
  </si>
  <si>
    <t>SPS-10661056</t>
  </si>
  <si>
    <t>Mens 24-25 Under 16 Match Fee, paid by Hardeep SANDHU, 14/09 vs. vs Droitwich</t>
  </si>
  <si>
    <t>SPS-10469554</t>
  </si>
  <si>
    <t>Sunday Training 24-25, paid by Dal Sihota, 11/08 vs. Sunday Training</t>
  </si>
  <si>
    <t>SPS-10500973</t>
  </si>
  <si>
    <t>Aspirations 24-25, paid by Dal Sihota, 16/08 vs. Aspirations Programme</t>
  </si>
  <si>
    <t>SPS-10505468</t>
  </si>
  <si>
    <t>Sunday Training 24-25, paid by Dal Sihota, 18/08 vs. Sunday Training</t>
  </si>
  <si>
    <t>SPS-10535079</t>
  </si>
  <si>
    <t>Aspirations 24-25, paid by Dal Sihota, 23/08 vs. Aspirations Programme</t>
  </si>
  <si>
    <t>SPS-10624877</t>
  </si>
  <si>
    <t>Badgers 24-25, paid by Dal Sihota, 07/09 vs. vs Bloxwich</t>
  </si>
  <si>
    <t>SPS-10631002</t>
  </si>
  <si>
    <t>Sunday Training 24-25, paid by Dal Sihota, 08/09 vs. Sunday Training</t>
  </si>
  <si>
    <t>SPS-10666100</t>
  </si>
  <si>
    <t>Badgers 24-25, paid by Dal Sihota, 14/09 vs. vs Bromsgrove</t>
  </si>
  <si>
    <t>SPS-10666104</t>
  </si>
  <si>
    <t>Badgers 24-25, collected by Satpal Degun, 14/09 vs. vs Bromsgrove</t>
  </si>
  <si>
    <t>SPS-10666098</t>
  </si>
  <si>
    <t>SPS-10669179</t>
  </si>
  <si>
    <t>Mens Subscriptions 24-25 Student Membership, confirmed by Satpal Degun</t>
  </si>
  <si>
    <t>SPS-10665735</t>
  </si>
  <si>
    <t>Mens 24-25 Student Match Fee, confirmed by Satpal Degun, 14/09 vs. vs Cheltnham</t>
  </si>
  <si>
    <t>SPS-10669307</t>
  </si>
  <si>
    <t>Sunday Training 24-25, collected by Satpal Degun, 15/09 vs. Sunday Training</t>
  </si>
  <si>
    <t>SPS-10669312</t>
  </si>
  <si>
    <t>SPS-10669304</t>
  </si>
  <si>
    <t>SPS-10669297</t>
  </si>
  <si>
    <t>Sunday Training 24-25, confirmed by Satpal Degun, 15/09 vs. Sunday Training</t>
  </si>
  <si>
    <t>SPS-10669298</t>
  </si>
  <si>
    <t>SPS-10625342</t>
  </si>
  <si>
    <t>SPS-10669078</t>
  </si>
  <si>
    <t>SPS-10500969</t>
  </si>
  <si>
    <t>Aspirations 24-25 External Ticket, paid by Bruce McWilliam, 16/08 vs. Aspirations Programme</t>
  </si>
  <si>
    <t>SPS-10500968</t>
  </si>
  <si>
    <t>SPS-9242725</t>
  </si>
  <si>
    <t>SPS-10672555</t>
  </si>
  <si>
    <t>SPS-10672581</t>
  </si>
  <si>
    <t>SPS-10672603</t>
  </si>
  <si>
    <t>SPS-10672641</t>
  </si>
  <si>
    <t>Anuki Loku-Umagiliyage</t>
  </si>
  <si>
    <t>SPS-10665745</t>
  </si>
  <si>
    <t>AMENDED: (drove to away game and collected other meme bets of the team)Mens 24-25, confirmed by Charn Gill, 14/09 vs. vs Cheltnham</t>
  </si>
  <si>
    <t>SPS-10672675</t>
  </si>
  <si>
    <t>Ladies Subscriptions 24-25 ASTON/BCU (YEAR 2) Membership, confirmed by Charn Gill</t>
  </si>
  <si>
    <t>SPS-10666388</t>
  </si>
  <si>
    <t>Ladies 24-25, confirmed by Charn Gill, 14/09 vs. vs Beacon 2</t>
  </si>
  <si>
    <t>SPS-10672577</t>
  </si>
  <si>
    <t>SPS-10672583</t>
  </si>
  <si>
    <t>SPS-10666382</t>
  </si>
  <si>
    <t>Ladies 24-25 Student Match Fee, confirmed by Charn Gill, 14/09 vs. vs Beacon 2</t>
  </si>
  <si>
    <t>SPS-10626806</t>
  </si>
  <si>
    <t>SPS-10505464</t>
  </si>
  <si>
    <t>Sunday Training 24-25, paid by Javeria Ahmad, 18/08 vs. Sunday Training</t>
  </si>
  <si>
    <t>SPS-10588521</t>
  </si>
  <si>
    <t>Sunday Training 24-25, paid by Javeria Ahmad, 01/09 vs. Sunday Training</t>
  </si>
  <si>
    <t>SPS-10630999</t>
  </si>
  <si>
    <t>Sunday Training 24-25, paid by Javeria Ahmad, 08/09 vs. Sunday Training</t>
  </si>
  <si>
    <t>SPS-10666095</t>
  </si>
  <si>
    <t>Badgers 24-25, paid by Javeria Ahmad, 14/09 vs. vs Bromsgrove</t>
  </si>
  <si>
    <t>SPS-10666777</t>
  </si>
  <si>
    <t>Ladies 24-25 Student Match Fee, confirmed by Charn Gill, 14/09 vs. vs Beacon 1</t>
  </si>
  <si>
    <t>SPS-10666243</t>
  </si>
  <si>
    <t>Mens 24-25, collected by Gurpreet Cooner, 14/09 vs. vs Beacon</t>
  </si>
  <si>
    <t>SPS-10226451</t>
  </si>
  <si>
    <t>SPS-10260457</t>
  </si>
  <si>
    <t>Ladies 24-25 Student Match Fee, 13/06 vs. vs Redditch</t>
  </si>
  <si>
    <t>SPS-10328379</t>
  </si>
  <si>
    <t>Ladies 24-25 Student Match Fee, 03/07 vs. vs Bournville</t>
  </si>
  <si>
    <t>SPS-10383508</t>
  </si>
  <si>
    <t>Ladies 24-25 Student Match Fee, 16/07 vs. vs Wildcard</t>
  </si>
  <si>
    <t>SPS-10666387</t>
  </si>
  <si>
    <t>Ladies 24-25 Student Match Fee, 14/09 vs. vs Beacon 2</t>
  </si>
  <si>
    <t>SPS-10672746</t>
  </si>
  <si>
    <t>AMENDED: (Works Saturdays and unable to make over half of the games last season due to this. Therefoe reduced subs this year. )Mens Subscriptions 24-25, confirmed by Charn Gill</t>
  </si>
  <si>
    <t>SPS-10701038</t>
  </si>
  <si>
    <t>Mens 24-25 Double Team Match Fee, 21/09 vs. vs Sutton 3</t>
  </si>
  <si>
    <t>SPS-10701089</t>
  </si>
  <si>
    <t>Mens 24-25 Double Team Match Fee, 21/09 vs. vs Harborne 6</t>
  </si>
  <si>
    <t>SPS-10701092</t>
  </si>
  <si>
    <t>SPS-10588589</t>
  </si>
  <si>
    <t>SPS-10469562</t>
  </si>
  <si>
    <t>Sunday Training 24-25, paid by Verneek Virdi, 11/08 vs. Sunday Training</t>
  </si>
  <si>
    <t>SPS-10500983</t>
  </si>
  <si>
    <t>Aspirations 24-25, paid by Verneek Virdi, 16/08 vs. Aspirations Programme</t>
  </si>
  <si>
    <t>SPS-10535087</t>
  </si>
  <si>
    <t>Aspirations 24-25, paid by Verneek Virdi, 23/08 vs. Aspirations Programme</t>
  </si>
  <si>
    <t>SPS-10588529</t>
  </si>
  <si>
    <t>Sunday Training 24-25, paid by Verneek Virdi, 01/09 vs. Sunday Training</t>
  </si>
  <si>
    <t>SPS-10624870</t>
  </si>
  <si>
    <t>Badgers 24-25, paid by Verneek Virdi, 07/09 vs. vs Bloxwich</t>
  </si>
  <si>
    <t>SPS-10666094</t>
  </si>
  <si>
    <t>Badgers 24-25, paid by Verneek Virdi, 14/09 vs. vs Bromsgrove</t>
  </si>
  <si>
    <t>SPS-10469555</t>
  </si>
  <si>
    <t>Sunday Training 24-25, paid by mandip kaur, 11/08 vs. Sunday Training</t>
  </si>
  <si>
    <t>SPS-10624878</t>
  </si>
  <si>
    <t>Badgers 24-25, paid by mandip kaur, 07/09 vs. vs Bloxwich</t>
  </si>
  <si>
    <t>SPS-10631003</t>
  </si>
  <si>
    <t>Sunday Training 24-25, paid by mandip kaur, 08/09 vs. Sunday Training</t>
  </si>
  <si>
    <t>SPS-10661057</t>
  </si>
  <si>
    <t>Mens 24-25 Under 16 Match Fee, paid by mandip kaur, 14/09 vs. vs Droitwich</t>
  </si>
  <si>
    <t>SPS-10703476</t>
  </si>
  <si>
    <t>Ladies 24-25 Sponsored player Match Fee, 21/09 vs. vs Sutton</t>
  </si>
  <si>
    <t>SPS-10703489</t>
  </si>
  <si>
    <t>Ladies 24-25, confirmed by Charn Gill, 21/09 vs. vs Sutton</t>
  </si>
  <si>
    <t>SPS-10704735</t>
  </si>
  <si>
    <t>Mens 24-25, collected by Gurpreet Cooner, 21/09 vs. vs Sutton 4</t>
  </si>
  <si>
    <t>SPS-10624879</t>
  </si>
  <si>
    <t>Badgers 24-25, paid by Gurpreet Cooner, 07/09 vs. vs Bloxwich</t>
  </si>
  <si>
    <t>SPS-10625479</t>
  </si>
  <si>
    <t>Mens 24-25, 07/09 vs. vs Bloxwich 2/3</t>
  </si>
  <si>
    <t>SPS-10631015</t>
  </si>
  <si>
    <t>Sunday Training 24-25, paid by Gurpreet Cooner, 08/09 vs. Sunday Training</t>
  </si>
  <si>
    <t>SPS-10631016</t>
  </si>
  <si>
    <t>SPS-10666101</t>
  </si>
  <si>
    <t>Badgers 24-25, paid by Gurpreet Cooner, 14/09 vs. vs Bromsgrove</t>
  </si>
  <si>
    <t>SPS-10666242</t>
  </si>
  <si>
    <t>Mens 24-25, 14/09 vs. vs Beacon</t>
  </si>
  <si>
    <t>SPS-10669309</t>
  </si>
  <si>
    <t>Sunday Training 24-25, paid by Gurpreet Cooner, 15/09 vs. Sunday Training</t>
  </si>
  <si>
    <t>SPS-10669311</t>
  </si>
  <si>
    <t>SPS-10704734</t>
  </si>
  <si>
    <t>Mens 24-25, 21/09 vs. vs Sutton 4</t>
  </si>
  <si>
    <t>SPS-10705571</t>
  </si>
  <si>
    <t>SPS-10705572</t>
  </si>
  <si>
    <t>SPS-10669190</t>
  </si>
  <si>
    <t>Taranveer (Ten) Saggo</t>
  </si>
  <si>
    <t>Mens Subscriptions 24-25 Under 16 Membership, collected by Satpal Degun</t>
  </si>
  <si>
    <t>SPS-10625315</t>
  </si>
  <si>
    <t>Mens Subscriptions 24-25 Under 16 Membership, confirmed by Satpal Degun</t>
  </si>
  <si>
    <t>SPS-10706321</t>
  </si>
  <si>
    <t>Mens 24-25 Sponsored player Match Fee, 21/09 vs. vs Sikh Union Coventry</t>
  </si>
  <si>
    <t>SPS-10706326</t>
  </si>
  <si>
    <t>SPS-10705567</t>
  </si>
  <si>
    <t>SPS-10672576</t>
  </si>
  <si>
    <t>Ladies Subscriptions 24-25, confirmed by Charn Gill</t>
  </si>
  <si>
    <t>SPS-10665740</t>
  </si>
  <si>
    <t>AMENDED: (drove to away game and collected other meme bets of the team)Mens 24-25 Student Match Fee, 14/09 vs. vs Cheltnham</t>
  </si>
  <si>
    <t>SPS-10212670</t>
  </si>
  <si>
    <t>SPS-10226161</t>
  </si>
  <si>
    <t>SPS-10706318</t>
  </si>
  <si>
    <t>Mens 24-25 Student Match Fee, 21/09 vs. vs Sikh Union Coventry</t>
  </si>
  <si>
    <t>SPS-10465207</t>
  </si>
  <si>
    <t>SPS-10500975</t>
  </si>
  <si>
    <t>Aspirations 24-25, paid by Gurmukh Sehra, 16/08 vs. Aspirations Programme</t>
  </si>
  <si>
    <t>SPS-10500989</t>
  </si>
  <si>
    <t>SPS-10623533</t>
  </si>
  <si>
    <t>Mens 24-25 Under 16 Match Fee, paid by Gurmukh Sehra, 07/09 vs. vs Bloxwich 1</t>
  </si>
  <si>
    <t>SPS-10626813</t>
  </si>
  <si>
    <t>Ladies 24-25 Under 16 Match Fee, paid by Gurmukh Sehra, 07/09 vs. vs Bloxwich 3</t>
  </si>
  <si>
    <t>SPS-10666252</t>
  </si>
  <si>
    <t>Mens 24-25 Under 16 Match Fee, paid by Gurmukh Sehra, 14/09 vs. vs Beacon</t>
  </si>
  <si>
    <t>SPS-10465195</t>
  </si>
  <si>
    <t>Aspirations 24-25, paid by BALJIT RUPRAH, 09/08 vs. Aspirations Programme</t>
  </si>
  <si>
    <t>SPS-10469558</t>
  </si>
  <si>
    <t>Sunday Training 24-25, paid by BALJIT RUPRAH, 11/08 vs. Sunday Training</t>
  </si>
  <si>
    <t>SPS-10469561</t>
  </si>
  <si>
    <t>SPS-10500978</t>
  </si>
  <si>
    <t>Aspirations 24-25, paid by BALJIT RUPRAH, 16/08 vs. Aspirations Programme</t>
  </si>
  <si>
    <t>SPS-10535084</t>
  </si>
  <si>
    <t>Aspirations 24-25, paid by BALJIT RUPRAH, 23/08 vs. Aspirations Programme</t>
  </si>
  <si>
    <t>SPS-10588527</t>
  </si>
  <si>
    <t>Sunday Training 24-25, paid by BALJIT RUPRAH, 01/09 vs. Sunday Training</t>
  </si>
  <si>
    <t>SPS-10588528</t>
  </si>
  <si>
    <t>SPS-10631005</t>
  </si>
  <si>
    <t>Sunday Training 24-25, paid by BALJIT RUPRAH, 08/09 vs. Sunday Training</t>
  </si>
  <si>
    <t>SPS-10666103</t>
  </si>
  <si>
    <t>Badgers 24-25, paid by BALJIT RUPRAH, 14/09 vs. vs Bromsgrove</t>
  </si>
  <si>
    <t>SPS-10669310</t>
  </si>
  <si>
    <t>Sunday Training 24-25, paid by BALJIT RUPRAH, 15/09 vs. Sunday Training</t>
  </si>
  <si>
    <t>SPS-10669314</t>
  </si>
  <si>
    <t>SPS-10625337</t>
  </si>
  <si>
    <t>SPS-10703490</t>
  </si>
  <si>
    <t>Ladies 24-25 Student Match Fee, confirmed by Charn Gill, 21/09 vs. vs Sutton</t>
  </si>
  <si>
    <t>SPS-10711726</t>
  </si>
  <si>
    <t>Sunday Training 24-25, collected by Satpal Degun, 22/09 vs. Sunday Training</t>
  </si>
  <si>
    <t>SPS-10711727</t>
  </si>
  <si>
    <t>SPS-10711733</t>
  </si>
  <si>
    <t>SPS-10711728</t>
  </si>
  <si>
    <t>Sunday Training 24-25, confirmed by Satpal Degun, 22/09 vs. Sunday Training</t>
  </si>
  <si>
    <t>SPS-10672623</t>
  </si>
  <si>
    <t>Ladies Subscriptions 24-25 Under 16 Membership, confirmed by Satpal Degun</t>
  </si>
  <si>
    <t>SPS-10535073</t>
  </si>
  <si>
    <t>SPS-10178358</t>
  </si>
  <si>
    <t>AMENDED: (student)Mens 24-25, confirmed by Charn Gill, 14/05 vs. vs Harborne</t>
  </si>
  <si>
    <t>SPS-10212677</t>
  </si>
  <si>
    <t>Mens 24-25 Student Match Fee, confirmed by Charn Gill, 22/05 vs. vs Worcester</t>
  </si>
  <si>
    <t>SPS-10226158</t>
  </si>
  <si>
    <t>Mens 24-25 Student Match Fee, confirmed by Charn Gill, 04/06 vs. vs Olton</t>
  </si>
  <si>
    <t>SPS-10282051</t>
  </si>
  <si>
    <t>Mens 24-25 Student Match Fee, confirmed by Charn Gill, 19/06 vs. vs Bournville</t>
  </si>
  <si>
    <t>SPS-10284441</t>
  </si>
  <si>
    <t>Aspirations 24-25, confirmed by Charn Gill, 21/06 vs. Aspirations Programme</t>
  </si>
  <si>
    <t>SPS-10314255</t>
  </si>
  <si>
    <t>Aspirations 24-25, confirmed by Charn Gill, 28/06 vs. Aspirations Programme</t>
  </si>
  <si>
    <t>SPS-10314269</t>
  </si>
  <si>
    <t>Mens 24-25 Student Match Fee, confirmed by Charn Gill, 27/06 vs. vs Harborne</t>
  </si>
  <si>
    <t>SPS-10354012</t>
  </si>
  <si>
    <t>Aspirations 24-25, confirmed by Charn Gill, 12/07 vs. Aspirations Programme</t>
  </si>
  <si>
    <t>SPS-10367896</t>
  </si>
  <si>
    <t>Mens 24-25 Student Match Fee, confirmed by Charn Gill, 16/07 vs. vs Olton</t>
  </si>
  <si>
    <t>SPS-10500985</t>
  </si>
  <si>
    <t>Aspirations 24-25, confirmed by Charn Gill, 16/08 vs. Aspirations Programme</t>
  </si>
  <si>
    <t>SPS-10465219</t>
  </si>
  <si>
    <t>Aspirations 24-25, confirmed by Charn Gill, 09/08 vs. Aspirations Programme</t>
  </si>
  <si>
    <t>SPS-10382535</t>
  </si>
  <si>
    <t>Aspirations 24-25, confirmed by Charn Gill, 19/07 vs. Aspirations Programme</t>
  </si>
  <si>
    <t>SPS-10703485</t>
  </si>
  <si>
    <t>SPS-10721306</t>
  </si>
  <si>
    <t>Mens 24-25 Sponsored player Match Fee, 22/09 vs. vs University of Birmingham 2</t>
  </si>
  <si>
    <t>SPS-10721307</t>
  </si>
  <si>
    <t>Mens 24-25 Annual Payee Match Fee, 22/09 vs. vs University of Birmingham 2</t>
  </si>
  <si>
    <t>SPS-10721308</t>
  </si>
  <si>
    <t>Irfan Muhammad</t>
  </si>
  <si>
    <t>SPS-10721309</t>
  </si>
  <si>
    <t>SPS-10721310</t>
  </si>
  <si>
    <t>Satvir Sahota</t>
  </si>
  <si>
    <t>SPS-10721312</t>
  </si>
  <si>
    <t>SPS-10721314</t>
  </si>
  <si>
    <t>SPS-10721315</t>
  </si>
  <si>
    <t>SPS-10721316</t>
  </si>
  <si>
    <t>Moin Shakeel</t>
  </si>
  <si>
    <t>SPS-10721318</t>
  </si>
  <si>
    <t>LE-NEAL JACKSON</t>
  </si>
  <si>
    <t>SPS-10721319</t>
  </si>
  <si>
    <t>SPS-10721320</t>
  </si>
  <si>
    <t>SPS-10721321</t>
  </si>
  <si>
    <t>SPS-10413602</t>
  </si>
  <si>
    <t>Dilraj Singh Dhamrait</t>
  </si>
  <si>
    <t>SPS-10437653</t>
  </si>
  <si>
    <t>SPS-10535090</t>
  </si>
  <si>
    <t>SPS-10669390</t>
  </si>
  <si>
    <t>SPS-10672659</t>
  </si>
  <si>
    <t>SPS-10672703</t>
  </si>
  <si>
    <t>SPS-10672643</t>
  </si>
  <si>
    <t>Ladies Subscriptions 24-25 Student Membership, confirmed by Charn Gill</t>
  </si>
  <si>
    <t>SPS-10199315</t>
  </si>
  <si>
    <t>Ladies 24-25 Student Match Fee, 23/05 vs. vs Finchfield</t>
  </si>
  <si>
    <t>SPS-10260458</t>
  </si>
  <si>
    <t>SPS-10625390</t>
  </si>
  <si>
    <t>Ladies 24-25, 07/09 vs. vs Bloxwich 1</t>
  </si>
  <si>
    <t>SPS-10666769</t>
  </si>
  <si>
    <t>Ladies 24-25, 14/09 vs. vs Beacon 1</t>
  </si>
  <si>
    <t>SPS-10465208</t>
  </si>
  <si>
    <t>SPS-10500990</t>
  </si>
  <si>
    <t>SPS-10672575</t>
  </si>
  <si>
    <t>Ladies Subscriptions 24-25 Unemployed/Retired Membership, confirmed by Charn Gill</t>
  </si>
  <si>
    <t>SPS-10739513</t>
  </si>
  <si>
    <t>Badgers 24-25 Sponsored player Match Fee, 28/09 vs. vs Cannock</t>
  </si>
  <si>
    <t>SPS-10741516</t>
  </si>
  <si>
    <t>Mens 24-25 Double Team Match Fee, 28/09 vs. vs City of Birmingham</t>
  </si>
  <si>
    <t>SPS-10742527</t>
  </si>
  <si>
    <t>Ladies 24-25 Sponsored player Match Fee, 28/09 vs. vs Solihull Blossomfield 4</t>
  </si>
  <si>
    <t>SPS-10661050</t>
  </si>
  <si>
    <t>Mens 24-25, 14/09 vs. vs Droitwich</t>
  </si>
  <si>
    <t>SPS-10661051</t>
  </si>
  <si>
    <t>Mens 24-25 Under 16 Match Fee, paid by Mohammad Ibrar Abbasi, 14/09 vs. vs Droitwich</t>
  </si>
  <si>
    <t>SPS-10661053</t>
  </si>
  <si>
    <t>Haydar Ibrahim Abbasi</t>
  </si>
  <si>
    <t>SPS-10701093</t>
  </si>
  <si>
    <t>Mens 24-25 Under 16 Match Fee, paid by Mohammad Ibrar Abbasi, 21/09 vs. vs Harborne 6</t>
  </si>
  <si>
    <t>SPS-10704737</t>
  </si>
  <si>
    <t>SPS-10704739</t>
  </si>
  <si>
    <t>Mens 24-25 Under 16 Match Fee, paid by Mohammad Ibrar Abbasi, 21/09 vs. vs Sutton 4</t>
  </si>
  <si>
    <t>SPS-10737220</t>
  </si>
  <si>
    <t>Mens 24-25 Under 16 Match Fee, paid by Mohammad Ibrar Abbasi, 28/09 vs. vs City of Birmingham</t>
  </si>
  <si>
    <t>SPS-10742692</t>
  </si>
  <si>
    <t>Mens 24-25, 28/09 vs. vs Bournville &amp; Kings Heath 4</t>
  </si>
  <si>
    <t>SPS-10669166</t>
  </si>
  <si>
    <t>SPS-10744618</t>
  </si>
  <si>
    <t>Ladies 24-25 Sponsored player Match Fee, 28/09 vs. vs Olton &amp; West Warwickshire 3</t>
  </si>
  <si>
    <t>SPS-10744619</t>
  </si>
  <si>
    <t>SPS-10742530</t>
  </si>
  <si>
    <t>Ladies 24-25 Student Match Fee, confirmed by Charn Gill, 28/09 vs. vs Solihull Blossomfield 4</t>
  </si>
  <si>
    <t>SPS-10625339</t>
  </si>
  <si>
    <t>SPS-10666097</t>
  </si>
  <si>
    <t>Badgers 24-25, confirmed by Satpal Degun, 14/09 vs. vs Bromsgrove</t>
  </si>
  <si>
    <t>SPS-10739515</t>
  </si>
  <si>
    <t>Badgers 24-25, confirmed by Satpal Degun, 28/09 vs. vs Cannock</t>
  </si>
  <si>
    <t>SPS-10745263</t>
  </si>
  <si>
    <t>Kaylim Bowers</t>
  </si>
  <si>
    <t>SPS-10745265</t>
  </si>
  <si>
    <t>Stacey Fenton</t>
  </si>
  <si>
    <t>SPS-10133965</t>
  </si>
  <si>
    <t>Naveen Mann</t>
  </si>
  <si>
    <t>Ladies 24-25 Student Match Fee, 25/04 vs. vs Kings Heath</t>
  </si>
  <si>
    <t>SPS-10154053</t>
  </si>
  <si>
    <t>Ladies 24-25 Student Match Fee, 08/05 vs. vs Bromsgrove</t>
  </si>
  <si>
    <t>SPS-10180888</t>
  </si>
  <si>
    <t>Ladies 24-25 Student Match Fee, 16/05 vs. vs Harborne</t>
  </si>
  <si>
    <t>SPS-10226446</t>
  </si>
  <si>
    <t>SPS-10500991</t>
  </si>
  <si>
    <t>SPS-10647840</t>
  </si>
  <si>
    <t>Ladies 24-25 Student Match Fee, 31/08 vs. vs Bromsgrove 2/3</t>
  </si>
  <si>
    <t>SPS-10666773</t>
  </si>
  <si>
    <t>Ladies 24-25 Student Match Fee, 14/09 vs. vs Beacon 1</t>
  </si>
  <si>
    <t>SPS-10705573</t>
  </si>
  <si>
    <t>Ladies 24-25 Student Match Fee, 21/09 vs. vs Sutton</t>
  </si>
  <si>
    <t>SPS-10742533</t>
  </si>
  <si>
    <t>Ladies 24-25 Student Match Fee, 28/09 vs. vs Solihull Blossomfield 4</t>
  </si>
  <si>
    <t>SPS-10535083</t>
  </si>
  <si>
    <t>Aspirations 24-25, paid by Harj Padda, 23/08 vs. Aspirations Programme</t>
  </si>
  <si>
    <t>SPS-10588511</t>
  </si>
  <si>
    <t>Sunday Training 24-25, paid by Harj Padda, 01/09 vs. Sunday Training</t>
  </si>
  <si>
    <t>SPS-10588526</t>
  </si>
  <si>
    <t>SPS-10624880</t>
  </si>
  <si>
    <t>Badgers 24-25, paid by Harj Padda, 07/09 vs. vs Bloxwich</t>
  </si>
  <si>
    <t>SPS-10630992</t>
  </si>
  <si>
    <t>Sunday Training 24-25, paid by Harj Padda, 08/09 vs. Sunday Training</t>
  </si>
  <si>
    <t>SPS-10661059</t>
  </si>
  <si>
    <t>Mens 24-25 Under 16 Match Fee, paid by Harj Padda, 14/09 vs. vs Droitwich</t>
  </si>
  <si>
    <t>SPS-10535069</t>
  </si>
  <si>
    <t>Aspirations 24-25, paid by Amardeep Mann, 23/08 vs. Aspirations Programme</t>
  </si>
  <si>
    <t>SPS-10535082</t>
  </si>
  <si>
    <t>SPS-10535086</t>
  </si>
  <si>
    <t>SPS-10624869</t>
  </si>
  <si>
    <t>Badgers 24-25, paid by Amardeep Mann, 07/09 vs. vs Bloxwich</t>
  </si>
  <si>
    <t>SPS-10666093</t>
  </si>
  <si>
    <t>Badgers 24-25, paid by Amardeep Mann, 14/09 vs. vs Bromsgrove</t>
  </si>
  <si>
    <t>SPS-10666102</t>
  </si>
  <si>
    <t>SPS-10666105</t>
  </si>
  <si>
    <t>SPS-10742538</t>
  </si>
  <si>
    <t>Ladies 24-25, confirmed by Charn Gill, 28/09 vs. vs Solihull Blossomfield 4</t>
  </si>
  <si>
    <t>SPS-10625478</t>
  </si>
  <si>
    <t>Rikki Saggo</t>
  </si>
  <si>
    <t>SPS-10666241</t>
  </si>
  <si>
    <t>SPS-10704733</t>
  </si>
  <si>
    <t>SPS-10704742</t>
  </si>
  <si>
    <t>Mens 24-25 Under 16 Match Fee, paid by Rikki Saggo, 21/09 vs. vs Sutton 4</t>
  </si>
  <si>
    <t>SPS-10742685</t>
  </si>
  <si>
    <t>SPS-10260460</t>
  </si>
  <si>
    <t>SPS-10600780</t>
  </si>
  <si>
    <t>Ladies 24-25, 31/08 vs. vs Bromsgrove 2/3</t>
  </si>
  <si>
    <t>SPS-10625392</t>
  </si>
  <si>
    <t>SPS-10666770</t>
  </si>
  <si>
    <t>SPS-10705569</t>
  </si>
  <si>
    <t>Ladies 24-25, 21/09 vs. vs Sutton</t>
  </si>
  <si>
    <t>SPS-10750058</t>
  </si>
  <si>
    <t>Mens 24-25 Annual Payee Match Fee, 28/09 vs. vs Wolverhampton &amp; Tettenhall 1</t>
  </si>
  <si>
    <t>SPS-10750068</t>
  </si>
  <si>
    <t>Mens 24-25 Sponsored player Match Fee, 28/09 vs. vs Wolverhampton &amp; Tettenhall 1</t>
  </si>
  <si>
    <t>SPS-10750772</t>
  </si>
  <si>
    <t>Ghazanfar Ali</t>
  </si>
  <si>
    <t>Mens 24-25 Sponsored player Match Fee, 28/09 vs. vs St Albans</t>
  </si>
  <si>
    <t>SPS-10750773</t>
  </si>
  <si>
    <t>SPS-10750774</t>
  </si>
  <si>
    <t>Mens 24-25 Annual Payee Match Fee, 28/09 vs. vs St Albans</t>
  </si>
  <si>
    <t>SPS-10750775</t>
  </si>
  <si>
    <t>SPS-10750776</t>
  </si>
  <si>
    <t>SPS-10750777</t>
  </si>
  <si>
    <t>SPS-10750779</t>
  </si>
  <si>
    <t>SPS-10750780</t>
  </si>
  <si>
    <t>SPS-10750781</t>
  </si>
  <si>
    <t>SPS-10750782</t>
  </si>
  <si>
    <t>SPS-10750783</t>
  </si>
  <si>
    <t>SPS-10750784</t>
  </si>
  <si>
    <t>SPS-10750785</t>
  </si>
  <si>
    <t>SPS-10750786</t>
  </si>
  <si>
    <t>SPS-10744612</t>
  </si>
  <si>
    <t>AMENDED: (Gave lifts to 2 players. )Ladies 24-25, confirmed by Charn Gill, 28/09 vs. vs Olton &amp; West Warwickshire 3</t>
  </si>
  <si>
    <t>SPS-10750931</t>
  </si>
  <si>
    <t>SPS-10669168</t>
  </si>
  <si>
    <t>SPS-10669254</t>
  </si>
  <si>
    <t>SPS-10669169</t>
  </si>
  <si>
    <t>SPS-10742689</t>
  </si>
  <si>
    <t>Mens 24-25, confirmed by Satpal Degun, 28/09 vs. vs Bournville &amp; Kings Heath 4</t>
  </si>
  <si>
    <t>SPS-10588520</t>
  </si>
  <si>
    <t>Sunday Training 24-25, paid by Surinderpal Matharu, 01/09 vs. Sunday Training</t>
  </si>
  <si>
    <t>SPS-10588532</t>
  </si>
  <si>
    <t>Sunday Training 24-25, paid by Amarpreet Sangha, 01/09 vs. Sunday Training</t>
  </si>
  <si>
    <t>SPS-10588535</t>
  </si>
  <si>
    <t>SPS-10666099</t>
  </si>
  <si>
    <t>Badgers 24-25, paid by Amarpreet Sangha, 14/09 vs. vs Bromsgrove</t>
  </si>
  <si>
    <t>SPS-10666389</t>
  </si>
  <si>
    <t>Ladies 24-25 Under 16 Match Fee, paid by Amarpreet Sangha, 14/09 vs. vs Beacon 2</t>
  </si>
  <si>
    <t>SPS-10669303</t>
  </si>
  <si>
    <t>Sunday Training 24-25, paid by Amarpreet Sangha, 15/09 vs. Sunday Training</t>
  </si>
  <si>
    <t>SPS-10669305</t>
  </si>
  <si>
    <t>SPS-10737213</t>
  </si>
  <si>
    <t>Mens 24-25 Under 16 Match Fee, paid by Amarpreet Sangha, 28/09 vs. vs City of Birmingham</t>
  </si>
  <si>
    <t>SPS-10742528</t>
  </si>
  <si>
    <t>Ladies 24-25 Under 16 Match Fee, paid by Amarpreet Sangha, 28/09 vs. vs Solihull Blossomfield 4</t>
  </si>
  <si>
    <t>SPS-10305206</t>
  </si>
  <si>
    <t>SPS-10352390</t>
  </si>
  <si>
    <t>Mens 24-25 Under 16 Match Fee, 10/07 vs. vs Edgbaston</t>
  </si>
  <si>
    <t>SPS-10382537</t>
  </si>
  <si>
    <t>SPS-10465205</t>
  </si>
  <si>
    <t>SPS-10500987</t>
  </si>
  <si>
    <t>SPS-10666248</t>
  </si>
  <si>
    <t>Mens 24-25 Under 16 Match Fee, 14/09 vs. vs Beacon</t>
  </si>
  <si>
    <t>SPS-10588514</t>
  </si>
  <si>
    <t>Sunday Training 24-25, paid by Dapinder Matharu, 01/09 vs. Sunday Training</t>
  </si>
  <si>
    <t>SPS-10588538</t>
  </si>
  <si>
    <t>SPS-10624871</t>
  </si>
  <si>
    <t>Badgers 24-25, paid by Dapinder Matharu, 07/09 vs. vs Bloxwich</t>
  </si>
  <si>
    <t>SPS-10630994</t>
  </si>
  <si>
    <t>Sunday Training 24-25, paid by Dapinder Matharu, 08/09 vs. Sunday Training</t>
  </si>
  <si>
    <t>SPS-10631014</t>
  </si>
  <si>
    <t>SPS-10669296</t>
  </si>
  <si>
    <t>Sunday Training 24-25, paid by Dapinder Matharu, 15/09 vs. Sunday Training</t>
  </si>
  <si>
    <t>SPS-10669308</t>
  </si>
  <si>
    <t>SPS-10739517</t>
  </si>
  <si>
    <t>Badgers 24-25, paid by Dapinder Matharu, 28/09 vs. vs Cannock</t>
  </si>
  <si>
    <t>SPS-10588512</t>
  </si>
  <si>
    <t>Sunday Training 24-25, paid by Sandeep Cooner, 01/09 vs. Sunday Training</t>
  </si>
  <si>
    <t>SPS-10588518</t>
  </si>
  <si>
    <t>SPS-10630993</t>
  </si>
  <si>
    <t>Sunday Training 24-25, paid by Sandeep Cooner, 08/09 vs. Sunday Training</t>
  </si>
  <si>
    <t>SPS-10630996</t>
  </si>
  <si>
    <t>SPS-10669295</t>
  </si>
  <si>
    <t>Sunday Training 24-25, paid by Sandeep Cooner, 15/09 vs. Sunday Training</t>
  </si>
  <si>
    <t>SPS-10669299</t>
  </si>
  <si>
    <t>SPS-10711730</t>
  </si>
  <si>
    <t>Sunday Training 24-25, paid by Sandeep Cooner, 22/09 vs. Sunday Training</t>
  </si>
  <si>
    <t>SPS-10587287</t>
  </si>
  <si>
    <t>Sunday Training 24-25, 01/09 vs. Sunday Training, Sunday Training 24-25, 01/09 vs. Sunday Training</t>
  </si>
  <si>
    <t>SPS-10317386</t>
  </si>
  <si>
    <t>Sunday Training 24-25, paid by Amrik Gill, 30/06 vs. Sunday Training</t>
  </si>
  <si>
    <t>SPS-10317387</t>
  </si>
  <si>
    <t>SPS-10338129</t>
  </si>
  <si>
    <t>Sunday Training 24-25, paid by Amrik Gill, 07/07 vs. Sunday Training</t>
  </si>
  <si>
    <t>SPS-10338135</t>
  </si>
  <si>
    <t>SPS-10588515</t>
  </si>
  <si>
    <t>Sunday Training 24-25, paid by indy singh, 01/09 vs. Sunday Training</t>
  </si>
  <si>
    <t>SPS-10672578</t>
  </si>
  <si>
    <t>SPS-10588530</t>
  </si>
  <si>
    <t>Sunday Training 24-25, paid by Mendip Kandola, 01/09 vs. Sunday Training</t>
  </si>
  <si>
    <t>SPS-10631007</t>
  </si>
  <si>
    <t>Sunday Training 24-25, paid by Mendip Kandola, 08/09 vs. Sunday Training</t>
  </si>
  <si>
    <t>SPS-10666383</t>
  </si>
  <si>
    <t>Ladies 24-25 Under 16 Match Fee, paid by Mendip Kandola, 14/09 vs. vs Beacon 2</t>
  </si>
  <si>
    <t>SPS-10703478</t>
  </si>
  <si>
    <t>Ladies 24-25 Under 16 Match Fee, paid by Mendip Kandola, 21/09 vs. vs Sutton</t>
  </si>
  <si>
    <t>SPS-10600784</t>
  </si>
  <si>
    <t>SPS-10625393</t>
  </si>
  <si>
    <t>SPS-10705570</t>
  </si>
  <si>
    <t>SPS-10744617</t>
  </si>
  <si>
    <t>Ladies 24-25, 28/09 vs. vs Olton &amp; West Warwickshire 3</t>
  </si>
  <si>
    <t>SPS-10260464</t>
  </si>
  <si>
    <t>SPS-10626807</t>
  </si>
  <si>
    <t>Ladies 24-25 Unemployed/Retired Match Fee, 07/09 vs. vs Bloxwich 3</t>
  </si>
  <si>
    <t>SPS-10666391</t>
  </si>
  <si>
    <t>Ladies 24-25 Unemployed/Retired Match Fee, 14/09 vs. vs Beacon 2</t>
  </si>
  <si>
    <t>SPS-10742531</t>
  </si>
  <si>
    <t>Ladies 24-25 Unemployed/Retired Match Fee, 28/09 vs. vs Solihull Blossomfield 4</t>
  </si>
  <si>
    <t>SPS-10672660</t>
  </si>
  <si>
    <t>Ladies Subscriptions 24-25 Under 16 Membership, confirmed by Charn Gill</t>
  </si>
  <si>
    <t>SPS-10704745</t>
  </si>
  <si>
    <t>Mens 24-25 Student Match Fee, collected by Gurpreet Cooner, 21/09 vs. vs Sutton 4</t>
  </si>
  <si>
    <t>SPS-10772589</t>
  </si>
  <si>
    <t>Sunday Training 24-25, collected by Satpal Degun, 29/09 vs. Sunday Training</t>
  </si>
  <si>
    <t>SPS-10772595</t>
  </si>
  <si>
    <t>SPS-10772569</t>
  </si>
  <si>
    <t>SPS-10772571</t>
  </si>
  <si>
    <t>SPS-10772584</t>
  </si>
  <si>
    <t>Sunday Training 24-25, confirmed by Satpal Degun, 29/09 vs. Sunday Training</t>
  </si>
  <si>
    <t>SPS-9969653</t>
  </si>
  <si>
    <t>SPS-10226165</t>
  </si>
  <si>
    <t>SPS-10665743</t>
  </si>
  <si>
    <t>Mens 24-25, 14/09 vs. vs Cheltnham</t>
  </si>
  <si>
    <t>SPS-10505466</t>
  </si>
  <si>
    <t>Sunday Training 24-25, paid by Charanjeet Singh Palahay, 18/08 vs. Sunday Training</t>
  </si>
  <si>
    <t>SPS-10624875</t>
  </si>
  <si>
    <t>Badgers 24-25, paid by Charanjeet Singh Palahay, 07/09 vs. vs Bloxwich</t>
  </si>
  <si>
    <t>SPS-10133966</t>
  </si>
  <si>
    <t>SPS-10180889</t>
  </si>
  <si>
    <t>SPS-10737217</t>
  </si>
  <si>
    <t>Mens 24-25 Unemployed/Retired Match Fee, collected by Amardeep Matharu, 28/09 vs. vs City of Birmingham</t>
  </si>
  <si>
    <t>SPS-10775396</t>
  </si>
  <si>
    <t>Mens 24-25 Double Team Match Fee, 05/10 vs. vs Edgbaston 2</t>
  </si>
  <si>
    <t>SPS-10777440</t>
  </si>
  <si>
    <t>Ladies 24-25 Sponsored player Match Fee, 05/10 vs. vs City of Birmingham 1</t>
  </si>
  <si>
    <t>SPS-10777444</t>
  </si>
  <si>
    <t>AMENDED: (did not play )Ladies 24-25, confirmed by Charn Gill, 05/10 vs. vs City of Birmingham 1</t>
  </si>
  <si>
    <t>SPS-10622727</t>
  </si>
  <si>
    <t>Mens 24-25, 07/09 vs. vs Bloxwich 4/5</t>
  </si>
  <si>
    <t>SPS-10661048</t>
  </si>
  <si>
    <t>SPS-10701088</t>
  </si>
  <si>
    <t>Mens 24-25, 21/09 vs. vs Harborne 6</t>
  </si>
  <si>
    <t>SPS-10737216</t>
  </si>
  <si>
    <t>Mens 24-25, 28/09 vs. vs City of Birmingham</t>
  </si>
  <si>
    <t>SPS-10775052</t>
  </si>
  <si>
    <t>Mens 24-25, 05/10 vs. vs Tamworth 3</t>
  </si>
  <si>
    <t>SPS-9759094</t>
  </si>
  <si>
    <t>Cameron Allan</t>
  </si>
  <si>
    <t>Mens 23-24 Under 16 Match Fee, paid by Cameron allan, 27/01 vs. vs Beacon 6</t>
  </si>
  <si>
    <t>SPS-9794157</t>
  </si>
  <si>
    <t>Mens 23-24 Under 16 Match Fee, paid by Cameron allan, 03/02 vs. vs Old Wulfrunians 4</t>
  </si>
  <si>
    <t>SPS-9850431</t>
  </si>
  <si>
    <t>Mens 23-24 Under 16 Match Fee, paid by Cameron allan, 17/02 vs. vs Telford</t>
  </si>
  <si>
    <t>SPS-9908114</t>
  </si>
  <si>
    <t>Mens 23-24 Under 16 Match Fee, paid by Cameron allan, 02/03 vs. vs Stourport 6</t>
  </si>
  <si>
    <t>SPS-9944887</t>
  </si>
  <si>
    <t>Mens 23-24 Under 16 Match Fee, paid by Cameron allan, 09/03 vs. vs Hampton in Arden 5</t>
  </si>
  <si>
    <t>SPS-9965969</t>
  </si>
  <si>
    <t>Mens 23-24 Under 16 Match Fee, paid by Cameron allan, 16/03 vs. vs Sutton 8</t>
  </si>
  <si>
    <t>SPS-10280328</t>
  </si>
  <si>
    <t>Mens 24-25 Under 16 Match Fee, paid by Cameron allan, 18/06 vs. vs Old Hales</t>
  </si>
  <si>
    <t>SPS-10305215</t>
  </si>
  <si>
    <t>Mens 24-25 Under 16 Match Fee, paid by Cameron allan, 25/06 vs. vs Bournville</t>
  </si>
  <si>
    <t>SPS-10359988</t>
  </si>
  <si>
    <t>Mens 24-25 Under 16 Match Fee, paid by Cameron allan, 02/07 vs. vs Bromsgrove</t>
  </si>
  <si>
    <t>SPS-10661060</t>
  </si>
  <si>
    <t>Mens 24-25 Student Match Fee, paid by Cameron allan, 14/09 vs. vs Droitwich</t>
  </si>
  <si>
    <t>SPS-10701099</t>
  </si>
  <si>
    <t>Mens 24-25 Student Match Fee, paid by Cameron allan, 21/09 vs. vs Harborne 6</t>
  </si>
  <si>
    <t>SPS-10737223</t>
  </si>
  <si>
    <t>Mens 24-25 Student Match Fee, paid by Cameron allan, 28/09 vs. vs City of Birmingham</t>
  </si>
  <si>
    <t>SPS-10775053</t>
  </si>
  <si>
    <t>Mens 24-25 Unemployed/Retired Match Fee, collected by Amardeep Matharu, 05/10 vs. vs Tamworth 3</t>
  </si>
  <si>
    <t>SPS-10669261</t>
  </si>
  <si>
    <t>Mens Subscriptions 24-25 Unemployed/Retired Membership, confirmed by Charn Gill</t>
  </si>
  <si>
    <t>SPS-10669192</t>
  </si>
  <si>
    <t>SPS-10782582</t>
  </si>
  <si>
    <t>Mens 24-25 Sponsored player Match Fee, 05/10 vs. vs Old Halesonians 3</t>
  </si>
  <si>
    <t>SPS-10780525</t>
  </si>
  <si>
    <t>om gaur</t>
  </si>
  <si>
    <t>SPS-10780320</t>
  </si>
  <si>
    <t>Mens 24-25 Under 16 Match Fee, confirmed by Satpal Degun, 05/10 vs. vs Old Halesonians 3</t>
  </si>
  <si>
    <t>SPS-9888914</t>
  </si>
  <si>
    <t>Sumayah Ahmed</t>
  </si>
  <si>
    <t>Sunday Training 23-24, paid by Zabear Ahmed, 25/02 vs. Sunday Training</t>
  </si>
  <si>
    <t>SPS-10035317</t>
  </si>
  <si>
    <t>Sunday Training 23-24, paid by Zabear Ahmed, 24/03 vs. Sunday Training</t>
  </si>
  <si>
    <t>SPS-10777450</t>
  </si>
  <si>
    <t>Ladies 24-25 Student Match Fee, confirmed by Charn Gill, 05/10 vs. vs City of Birmingham 1</t>
  </si>
  <si>
    <t>SPS-10784386</t>
  </si>
  <si>
    <t>AMENDED: (Collected 4 players )Ladies 24-25 Student Match Fee, confirmed by Charn Gill, 05/10 vs. vs City of Birmingham 1</t>
  </si>
  <si>
    <t>SPS-10777449</t>
  </si>
  <si>
    <t>Ladies 24-25, confirmed by Charn Gill, 05/10 vs. vs City of Birmingham 1</t>
  </si>
  <si>
    <t>SPS-10622734</t>
  </si>
  <si>
    <t>Steve Dawson</t>
  </si>
  <si>
    <t>SPS-10661061</t>
  </si>
  <si>
    <t>SPS-10701100</t>
  </si>
  <si>
    <t>SPS-10737224</t>
  </si>
  <si>
    <t>SPS-10775060</t>
  </si>
  <si>
    <t>SPS-10212675</t>
  </si>
  <si>
    <t>SPS-10666245</t>
  </si>
  <si>
    <t>SPS-10704736</t>
  </si>
  <si>
    <t>SPS-10742690</t>
  </si>
  <si>
    <t>SPS-10775055</t>
  </si>
  <si>
    <t>SPS-10788129</t>
  </si>
  <si>
    <t>Sunday Training 24-25, collected by Satpal Degun, 06/10 vs. Sunday Training</t>
  </si>
  <si>
    <t>SPS-10788134</t>
  </si>
  <si>
    <t>SPS-10788131</t>
  </si>
  <si>
    <t>SPS-10622733</t>
  </si>
  <si>
    <t>Mens 24-25 Unemployed/Retired Match Fee, 07/09 vs. vs Bloxwich 4/5</t>
  </si>
  <si>
    <t>SPS-10661052</t>
  </si>
  <si>
    <t>Mens 24-25 Unemployed/Retired Match Fee, 14/09 vs. vs Droitwich</t>
  </si>
  <si>
    <t>SPS-10737222</t>
  </si>
  <si>
    <t>Mens 24-25 Unemployed/Retired Match Fee, 28/09 vs. vs City of Birmingham</t>
  </si>
  <si>
    <t>SPS-10775058</t>
  </si>
  <si>
    <t>Mens 24-25 Unemployed/Retired Match Fee, 05/10 vs. vs Tamworth 3</t>
  </si>
  <si>
    <t>SPS-10623523</t>
  </si>
  <si>
    <t>Mens 24-25, 07/09 vs. vs Bloxwich 1</t>
  </si>
  <si>
    <t>SPS-10625483</t>
  </si>
  <si>
    <t>Mens 24-25 Under 16 Match Fee, paid by bhupinder mann, 07/09 vs. vs Bloxwich 2/3</t>
  </si>
  <si>
    <t>SPS-10624873</t>
  </si>
  <si>
    <t>Badgers 24-25, paid by Avninder Dhinjan, 07/09 vs. vs Bloxwich</t>
  </si>
  <si>
    <t>SPS-10631010</t>
  </si>
  <si>
    <t>Sunday Training 24-25, paid by Avninder Dhinjan, 08/09 vs. Sunday Training</t>
  </si>
  <si>
    <t>SPS-10661055</t>
  </si>
  <si>
    <t>Mens 24-25 Under 16 Match Fee, paid by Avninder Dhinjan, 14/09 vs. vs Droitwich</t>
  </si>
  <si>
    <t>SPS-10669302</t>
  </si>
  <si>
    <t>Sunday Training 24-25, paid by Avninder Dhinjan, 15/09 vs. Sunday Training</t>
  </si>
  <si>
    <t>SPS-10701094</t>
  </si>
  <si>
    <t>Mens 24-25 Under 16 Match Fee, paid by Avninder Dhinjan, 21/09 vs. vs Harborne 6</t>
  </si>
  <si>
    <t>SPS-10711732</t>
  </si>
  <si>
    <t>Sunday Training 24-25, paid by Avninder Dhinjan, 22/09 vs. Sunday Training</t>
  </si>
  <si>
    <t>SPS-10737214</t>
  </si>
  <si>
    <t>Mens 24-25 Under 16 Match Fee, paid by Avninder Dhinjan, 28/09 vs. vs City of Birmingham</t>
  </si>
  <si>
    <t>SPS-10772585</t>
  </si>
  <si>
    <t>Sunday Training 24-25, paid by Avninder Dhinjan, 29/09 vs. Sunday Training</t>
  </si>
  <si>
    <t>SPS-10775049</t>
  </si>
  <si>
    <t>Mens 24-25 Under 16 Match Fee, paid by Avninder Dhinjan, 05/10 vs. vs Tamworth 3</t>
  </si>
  <si>
    <t>SPS-10623537</t>
  </si>
  <si>
    <t>Mens 24-25 Under 16 Match Fee, paid by Jeswinder Kaur, 07/09 vs. vs Bloxwich 1</t>
  </si>
  <si>
    <t>SPS-10666249</t>
  </si>
  <si>
    <t>Mens 24-25 Under 16 Match Fee, paid by Jeswinder Kaur, 14/09 vs. vs Beacon</t>
  </si>
  <si>
    <t>SPS-10701047</t>
  </si>
  <si>
    <t>Mens 24-25 Under 16 Match Fee, paid by Jeswinder Kaur, 21/09 vs. vs Sutton 3</t>
  </si>
  <si>
    <t>SPS-10737470</t>
  </si>
  <si>
    <t>Mens 24-25 Under 16 Match Fee, paid by Jeswinder Kaur, 28/09 vs. vs University of Birmingham 5</t>
  </si>
  <si>
    <t>SPS-10626812</t>
  </si>
  <si>
    <t>Ummul Humayra</t>
  </si>
  <si>
    <t>Ladies 24-25, 07/09 vs. vs Bloxwich 3</t>
  </si>
  <si>
    <t>SPS-10666386</t>
  </si>
  <si>
    <t>Ladies 24-25, 14/09 vs. vs Beacon 2</t>
  </si>
  <si>
    <t>SPS-10742535</t>
  </si>
  <si>
    <t>Ladies 24-25, 28/09 vs. vs Solihull Blossomfield 4</t>
  </si>
  <si>
    <t>SPS-10789199</t>
  </si>
  <si>
    <t>Mens 24-25 Sponsored player Match Fee, 06/10 vs. vs Repton 1</t>
  </si>
  <si>
    <t>SPS-10789200</t>
  </si>
  <si>
    <t>SPS-10789201</t>
  </si>
  <si>
    <t>Mens 24-25 Annual Payee Match Fee, 06/10 vs. vs Repton 1</t>
  </si>
  <si>
    <t>SPS-10789202</t>
  </si>
  <si>
    <t>SPS-10789203</t>
  </si>
  <si>
    <t>SPS-10789204</t>
  </si>
  <si>
    <t>SPS-10789206</t>
  </si>
  <si>
    <t>SPS-10789207</t>
  </si>
  <si>
    <t>SPS-10789208</t>
  </si>
  <si>
    <t>SPS-10789209</t>
  </si>
  <si>
    <t>SPS-10789210</t>
  </si>
  <si>
    <t>SPS-10789211</t>
  </si>
  <si>
    <t>SPS-10789212</t>
  </si>
  <si>
    <t>SPS-10789213</t>
  </si>
  <si>
    <t>SPS-10790657</t>
  </si>
  <si>
    <t>Ladies 24-25 Sponsored player Match Fee, 05/10 vs. vs Solihull Blossomfield 2</t>
  </si>
  <si>
    <t>SPS-10790660</t>
  </si>
  <si>
    <t>SPS-10790661</t>
  </si>
  <si>
    <t>SPS-10631042</t>
  </si>
  <si>
    <t>Mens 24-25 Under 16 Match Fee, paid by Steve Russell, 31/08 vs. vs Sheffield</t>
  </si>
  <si>
    <t>SPS-10631058</t>
  </si>
  <si>
    <t>Mens 24-25 Under 16 Match Fee, paid by Steve Russell, 08/09 vs. vs Lichfield</t>
  </si>
  <si>
    <t>SPS-10721317</t>
  </si>
  <si>
    <t>Mens 24-25 Under 16 Match Fee, paid by Steve Russell, 22/09 vs. vs University of Birmingham 2</t>
  </si>
  <si>
    <t>SPS-10622731</t>
  </si>
  <si>
    <t>SPS-10701091</t>
  </si>
  <si>
    <t>Mens 24-25 Unemployed/Retired Match Fee, 21/09 vs. vs Harborne 6</t>
  </si>
  <si>
    <t>SPS-10737219</t>
  </si>
  <si>
    <t>SPS-10622730</t>
  </si>
  <si>
    <t>SPS-10661049</t>
  </si>
  <si>
    <t>SPS-10622724</t>
  </si>
  <si>
    <t>SPS-10775050</t>
  </si>
  <si>
    <t>SPS-10622725</t>
  </si>
  <si>
    <t>SPS-10701087</t>
  </si>
  <si>
    <t>SPS-10352396</t>
  </si>
  <si>
    <t>SPS-10359989</t>
  </si>
  <si>
    <t>Mens 24-25 Student Match Fee, 02/07 vs. vs Bromsgrove</t>
  </si>
  <si>
    <t>SPS-10392070</t>
  </si>
  <si>
    <t>SPS-10428614</t>
  </si>
  <si>
    <t>SPS-10625485</t>
  </si>
  <si>
    <t>Mens 24-25 Student Match Fee, 07/09 vs. vs Bloxwich 2/3</t>
  </si>
  <si>
    <t>SPS-10666251</t>
  </si>
  <si>
    <t>Mens 24-25 Student Match Fee, 14/09 vs. vs Beacon</t>
  </si>
  <si>
    <t>SPS-10625588</t>
  </si>
  <si>
    <t>Mens 24-25 Student Match Fee, paid by Surjit Kooner, 07/09 vs. vs Bloxwich 1</t>
  </si>
  <si>
    <t>SPS-10666246</t>
  </si>
  <si>
    <t>Mens 24-25 Student Match Fee, paid by Surjit Kooner, 14/09 vs. vs Beacon</t>
  </si>
  <si>
    <t>SPS-10701045</t>
  </si>
  <si>
    <t>Mens 24-25 Student Match Fee, paid by Surjit Kooner, 21/09 vs. vs Sutton 3</t>
  </si>
  <si>
    <t>SPS-10775403</t>
  </si>
  <si>
    <t>Mens 24-25 Student Match Fee, paid by Surjit Kooner, 05/10 vs. vs Edgbaston 2</t>
  </si>
  <si>
    <t>SPS-10628979</t>
  </si>
  <si>
    <t>Amandeep Sandhu</t>
  </si>
  <si>
    <t>SPS-10668009</t>
  </si>
  <si>
    <t>Sunday Training 24-25, 15/09 vs. Sunday Training</t>
  </si>
  <si>
    <t>SPS-10147975</t>
  </si>
  <si>
    <t>Sunday Training 24-25, paid by Amandeep Sandhu, 05/05 vs. Sunday Training</t>
  </si>
  <si>
    <t>SPS-10184556</t>
  </si>
  <si>
    <t>Sunday Training 24-25, paid by Amandeep Sandhu, 19/05 vs. Sunday Training</t>
  </si>
  <si>
    <t>SPS-10224307</t>
  </si>
  <si>
    <t>Sunday Training 24-25, paid by Amandeep Sandhu, 02/06 vs. Sunday Training</t>
  </si>
  <si>
    <t>SPS-10237104</t>
  </si>
  <si>
    <t>Sunday Training 24-25, paid by Amandeep Sandhu, 26/05 vs. Sunday Training</t>
  </si>
  <si>
    <t>SPS-10317293</t>
  </si>
  <si>
    <t>Sunday Training 24-25, paid by Amandeep Sandhu, 30/06 vs. Sunday Training</t>
  </si>
  <si>
    <t>SPS-10338133</t>
  </si>
  <si>
    <t>Sunday Training 24-25, paid by Amandeep Sandhu, 07/07 vs. Sunday Training</t>
  </si>
  <si>
    <t>SPS-10588537</t>
  </si>
  <si>
    <t>Sunday Training 24-25, paid by Amandeep Sandhu, 01/09 vs. Sunday Training</t>
  </si>
  <si>
    <t>SPS-10352386</t>
  </si>
  <si>
    <t>Ratan Boparai</t>
  </si>
  <si>
    <t>SPS-10392060</t>
  </si>
  <si>
    <t>SPS-10625481</t>
  </si>
  <si>
    <t>SPS-10535080</t>
  </si>
  <si>
    <t>SPS-10706325</t>
  </si>
  <si>
    <t>Mens 24-25, 21/09 vs. vs Sikh Union Coventry</t>
  </si>
  <si>
    <t>SPS-10750067</t>
  </si>
  <si>
    <t>Mens 24-25, 28/09 vs. vs Wolverhampton &amp; Tettenhall 1</t>
  </si>
  <si>
    <t>SPS-10799217</t>
  </si>
  <si>
    <t>Mens 24-25 Annual Payee Match Fee, 05/10 vs. vs Edgbaston 1</t>
  </si>
  <si>
    <t>SPS-10799225</t>
  </si>
  <si>
    <t>Mens 24-25 Sponsored player Match Fee, 05/10 vs. vs Edgbaston 1</t>
  </si>
  <si>
    <t>SPS-10745264</t>
  </si>
  <si>
    <t>Ladies Subscriptions 24-25 ASTON/BCU (YEAR 1) Membership, confirmed by Charn Gill</t>
  </si>
  <si>
    <t>SPS-10800333</t>
  </si>
  <si>
    <t>Ladies 24-25 Student Match Fee, collected by Charn Gill, 05/10 vs. vs City of Birmingham 1</t>
  </si>
  <si>
    <t>SPS-10625482</t>
  </si>
  <si>
    <t>SPS-10666244</t>
  </si>
  <si>
    <t>SPS-10737466</t>
  </si>
  <si>
    <t>Mens 24-25, 28/09 vs. vs University of Birmingham 5</t>
  </si>
  <si>
    <t>SPS-10775394</t>
  </si>
  <si>
    <t>Mens 24-25, 05/10 vs. vs Edgbaston 2</t>
  </si>
  <si>
    <t>SPS-10631041</t>
  </si>
  <si>
    <t>Daya Bamrah</t>
  </si>
  <si>
    <t>Mens 24-25 Student Match Fee, paid by parmjeet bamrah, 31/08 vs. vs Sheffield</t>
  </si>
  <si>
    <t>SPS-10631057</t>
  </si>
  <si>
    <t>Mens 24-25 Student Match Fee, paid by parmjeet bamrah, 08/09 vs. vs Lichfield</t>
  </si>
  <si>
    <t>SPS-10706323</t>
  </si>
  <si>
    <t>Mens 24-25 Student Match Fee, paid by parmjeet bamrah, 21/09 vs. vs Sikh Union Coventry</t>
  </si>
  <si>
    <t>SPS-10625484</t>
  </si>
  <si>
    <t>Mens 24-25 Student Match Fee, paid by Amish Dudhia, 07/09 vs. vs Bloxwich 2/3</t>
  </si>
  <si>
    <t>SPS-10631062</t>
  </si>
  <si>
    <t>Mens 24-25, 08/09 vs. vs Lichfield</t>
  </si>
  <si>
    <t>SPS-10706327</t>
  </si>
  <si>
    <t>SPS-10750069</t>
  </si>
  <si>
    <t>SPS-10625480</t>
  </si>
  <si>
    <t>Mens 24-25 Student Match Fee, paid by dav Kalia, 07/09 vs. vs Bloxwich 2/3</t>
  </si>
  <si>
    <t>SPS-10737465</t>
  </si>
  <si>
    <t>Mens 24-25 Student Match Fee, paid by dav Kalia, 28/09 vs. vs University of Birmingham 5</t>
  </si>
  <si>
    <t>SPS-10775393</t>
  </si>
  <si>
    <t>Mens 24-25 Student Match Fee, paid by dav Kalia, 05/10 vs. vs Edgbaston 2</t>
  </si>
  <si>
    <t>SPS-10821391</t>
  </si>
  <si>
    <t>Mens 24-25 Sponsored player Match Fee, 12/10 vs. vs Beacon 6</t>
  </si>
  <si>
    <t>SPS-10821678</t>
  </si>
  <si>
    <t>Mens 24-25 Double Team Match Fee, 12/10 vs. vs Cannock 2</t>
  </si>
  <si>
    <t>SPS-10666247</t>
  </si>
  <si>
    <t>SPS-10704738</t>
  </si>
  <si>
    <t>SPS-10742695</t>
  </si>
  <si>
    <t>SPS-10780324</t>
  </si>
  <si>
    <t>Mens 24-25, 05/10 vs. vs Old Halesonians 3</t>
  </si>
  <si>
    <t>SPS-10828014</t>
  </si>
  <si>
    <t>Mens 24-25, 12/10 vs. vs Olton &amp; West Warwickshire 4</t>
  </si>
  <si>
    <t>SPS-10828510</t>
  </si>
  <si>
    <t>Ladies 24-25 Sponsored player Match Fee, 12/10 vs. vs Olton &amp; West Warwickshire 5</t>
  </si>
  <si>
    <t>SPS-10828523</t>
  </si>
  <si>
    <t>Ladies 24-25 Double Team Match Fee, 12/10 vs. vs Olton &amp; West Warwickshire 5</t>
  </si>
  <si>
    <t>SPS-10703482</t>
  </si>
  <si>
    <t>SPS-10742537</t>
  </si>
  <si>
    <t>SPS-10777448</t>
  </si>
  <si>
    <t>SPS-10828517</t>
  </si>
  <si>
    <t>Ladies 24-25, confirmed by Charn Gill, 12/10 vs. vs Olton &amp; West Warwickshire 5</t>
  </si>
  <si>
    <t>SPS-10672585</t>
  </si>
  <si>
    <t>SPS-10600761</t>
  </si>
  <si>
    <t>SPS-10666767</t>
  </si>
  <si>
    <t>Ladies 24-25, confirmed by Charn Gill, 14/09 vs. vs Beacon 1</t>
  </si>
  <si>
    <t>SPS-10705566</t>
  </si>
  <si>
    <t>SPS-10790655</t>
  </si>
  <si>
    <t>Ladies 24-25, confirmed by Charn Gill, 05/10 vs. vs Solihull Blossomfield 2</t>
  </si>
  <si>
    <t>SPS-10828552</t>
  </si>
  <si>
    <t>Ladies 24-25 Sponsored player Match Fee, 12/10 vs. vs Edgbaston 3</t>
  </si>
  <si>
    <t>SPS-10828559</t>
  </si>
  <si>
    <t>SPS-10828560</t>
  </si>
  <si>
    <t>SPS-10828561</t>
  </si>
  <si>
    <t>AMENDED: (Drove 3+ players )Ladies 24-25, confirmed by Charn Gill, 12/10 vs. vs Edgbaston 3</t>
  </si>
  <si>
    <t>SPS-10828556</t>
  </si>
  <si>
    <t>SPS-10830234</t>
  </si>
  <si>
    <t>Mens 24-25 Sponsored player Match Fee, 12/10 vs. vs University of Nottingham 2</t>
  </si>
  <si>
    <t>SPS-10830235</t>
  </si>
  <si>
    <t>SPS-10830236</t>
  </si>
  <si>
    <t>Mens 24-25 Annual Payee Match Fee, 12/10 vs. vs University of Nottingham 2</t>
  </si>
  <si>
    <t>SPS-10830237</t>
  </si>
  <si>
    <t>SPS-10830238</t>
  </si>
  <si>
    <t>SPS-10830239</t>
  </si>
  <si>
    <t>SPS-10830241</t>
  </si>
  <si>
    <t>SPS-10830242</t>
  </si>
  <si>
    <t>SPS-10830243</t>
  </si>
  <si>
    <t>SPS-10830244</t>
  </si>
  <si>
    <t>SPS-10830245</t>
  </si>
  <si>
    <t>SPS-10830246</t>
  </si>
  <si>
    <t>SPS-10830247</t>
  </si>
  <si>
    <t>SPS-10830248</t>
  </si>
  <si>
    <t>SPS-10830805</t>
  </si>
  <si>
    <t>Badgers 24-25 Sponsored player Match Fee, 12/10 vs. vs Wednesbury</t>
  </si>
  <si>
    <t>SPS-10701043</t>
  </si>
  <si>
    <t>amrik singh sahi</t>
  </si>
  <si>
    <t>Mens 24-25, collected by SJ Sihota, 21/09 vs. vs Sutton 3</t>
  </si>
  <si>
    <t>SPS-10742193</t>
  </si>
  <si>
    <t>Mens 24-25, collected by SJ Sihota, 28/09 vs. vs University of Birmingham 5</t>
  </si>
  <si>
    <t>SPS-10821684</t>
  </si>
  <si>
    <t>Mens 24-25, collected by SJ Sihota, 12/10 vs. vs Cannock 2</t>
  </si>
  <si>
    <t>SPS-10821392</t>
  </si>
  <si>
    <t>Mens 24-25 Unemployed/Retired Match Fee, collected by Amardeep Matharu, 12/10 vs. vs Beacon 6</t>
  </si>
  <si>
    <t>SPS-10672705</t>
  </si>
  <si>
    <t>Mens Subscriptions 24-25, confirmed by Charn Gill</t>
  </si>
  <si>
    <t>SPS-10672658</t>
  </si>
  <si>
    <t>SPS-10665739</t>
  </si>
  <si>
    <t>Mens 24-25 Under 16 Match Fee, paid by Jonathan Frost, 14/09 vs. vs Cheltnham</t>
  </si>
  <si>
    <t>SPS-10706317</t>
  </si>
  <si>
    <t>Mens 24-25 Under 16 Match Fee, paid by Jonathan Frost, 21/09 vs. vs Sikh Union Coventry</t>
  </si>
  <si>
    <t>SPS-10721313</t>
  </si>
  <si>
    <t>Mens 24-25 Under 16 Match Fee, paid by Jonathan Frost, 22/09 vs. vs University of Birmingham 2</t>
  </si>
  <si>
    <t>SPS-10750060</t>
  </si>
  <si>
    <t>Mens 24-25 Under 16 Match Fee, paid by Jonathan Frost, 28/09 vs. vs Wolverhampton &amp; Tettenhall 1</t>
  </si>
  <si>
    <t>SPS-10799219</t>
  </si>
  <si>
    <t>Mens 24-25 Under 16 Match Fee, paid by Jonathan Frost, 05/10 vs. vs Edgbaston 1</t>
  </si>
  <si>
    <t>SPS-10287647</t>
  </si>
  <si>
    <t>Sunday Training 24-25, paid by Raminder Bahra, 23/06 vs. Sunday Training</t>
  </si>
  <si>
    <t>SPS-10661686</t>
  </si>
  <si>
    <t>SPS-10750500</t>
  </si>
  <si>
    <t>Sunday Training 24-25, 29/09 vs. Sunday Training</t>
  </si>
  <si>
    <t>SPS-10773716</t>
  </si>
  <si>
    <t>Sunday Training 24-25, 06/10 vs. Sunday Training</t>
  </si>
  <si>
    <t>SPS-10785038</t>
  </si>
  <si>
    <t>Sunday Training 24-25, 13/10 vs. Sunday Training</t>
  </si>
  <si>
    <t>SPS-10830811</t>
  </si>
  <si>
    <t>Badgers 24-25, paid by Manoj Chohan, 12/10 vs. vs Wednesbury</t>
  </si>
  <si>
    <t>SPS-10600774</t>
  </si>
  <si>
    <t>Sophie Lewis</t>
  </si>
  <si>
    <t>SPS-10625389</t>
  </si>
  <si>
    <t>SPS-10666776</t>
  </si>
  <si>
    <t>SPS-10732963</t>
  </si>
  <si>
    <t>SPS-9915583</t>
  </si>
  <si>
    <t>SPS-9970067</t>
  </si>
  <si>
    <t>SPS-10038270</t>
  </si>
  <si>
    <t>SPS-10226454</t>
  </si>
  <si>
    <t>SPS-10711737</t>
  </si>
  <si>
    <t>Sunday Training 24-25, paid by Gurpreet Cooner, 22/09 vs. Sunday Training</t>
  </si>
  <si>
    <t>SPS-10711739</t>
  </si>
  <si>
    <t>SPS-10739518</t>
  </si>
  <si>
    <t>Badgers 24-25, paid by Gurpreet Cooner, 28/09 vs. vs Cannock</t>
  </si>
  <si>
    <t>SPS-10742686</t>
  </si>
  <si>
    <t>SPS-10772593</t>
  </si>
  <si>
    <t>Sunday Training 24-25, paid by Gurpreet Cooner, 29/09 vs. Sunday Training</t>
  </si>
  <si>
    <t>SPS-10772594</t>
  </si>
  <si>
    <t>SPS-10780316</t>
  </si>
  <si>
    <t>SPS-10828007</t>
  </si>
  <si>
    <t>SPS-10830815</t>
  </si>
  <si>
    <t>Badgers 24-25, paid by Gurpreet Cooner, 12/10 vs. vs Wednesbury</t>
  </si>
  <si>
    <t>SPS-10836029</t>
  </si>
  <si>
    <t>Sunday Training 24-25, collected by Satpal Degun, 13/10 vs. Sunday Training</t>
  </si>
  <si>
    <t>SPS-10836032</t>
  </si>
  <si>
    <t>SPS-10836027</t>
  </si>
  <si>
    <t>SPS-10836024</t>
  </si>
  <si>
    <t>Sunday Training 24-25, confirmed by Satpal Degun, 13/10 vs. Sunday Training</t>
  </si>
  <si>
    <t>SPS-10836010</t>
  </si>
  <si>
    <t>SPS-10836012</t>
  </si>
  <si>
    <t>SPS-10830817</t>
  </si>
  <si>
    <t>Badgers 24-25, collected by Satpal Degun, 12/10 vs. vs Wednesbury</t>
  </si>
  <si>
    <t>SPS-10830813</t>
  </si>
  <si>
    <t>SPS-10836150</t>
  </si>
  <si>
    <t>SPS-10828522</t>
  </si>
  <si>
    <t>SPS-10469550</t>
  </si>
  <si>
    <t>Sunday Training 24-25, paid by Gurmej Pawar, 11/08 vs. Sunday Training</t>
  </si>
  <si>
    <t>SPS-10469560</t>
  </si>
  <si>
    <t>SPS-10631006</t>
  </si>
  <si>
    <t>Sunday Training 24-25, paid by Gurmej Pawar, 08/09 vs. Sunday Training</t>
  </si>
  <si>
    <t>SPS-10666096</t>
  </si>
  <si>
    <t>Badgers 24-25, paid by Hardeep SANDHU, 14/09 vs. vs Bromsgrove</t>
  </si>
  <si>
    <t>SPS-10737215</t>
  </si>
  <si>
    <t>Mens 24-25 Under 16 Match Fee, paid by Hardeep SANDHU, 28/09 vs. vs City of Birmingham</t>
  </si>
  <si>
    <t>SPS-10739512</t>
  </si>
  <si>
    <t>Badgers 24-25, paid by Hardeep SANDHU, 28/09 vs. vs Cannock</t>
  </si>
  <si>
    <t>SPS-10772577</t>
  </si>
  <si>
    <t>Sunday Training 24-25, paid by Hardeep SANDHU, 29/09 vs. Sunday Training</t>
  </si>
  <si>
    <t>SPS-10772581</t>
  </si>
  <si>
    <t>SPS-10772587</t>
  </si>
  <si>
    <t>SPS-10775051</t>
  </si>
  <si>
    <t>Mens 24-25 Under 16 Match Fee, paid by Hardeep SANDHU, 05/10 vs. vs Tamworth 3</t>
  </si>
  <si>
    <t>SPS-10626808</t>
  </si>
  <si>
    <t>AMENDED: (played less than half game )Ladies 24-25, 07/09 vs. vs Bloxwich 3</t>
  </si>
  <si>
    <t>SPS-10626810</t>
  </si>
  <si>
    <t>Ladies 24-25 Under 16 Match Fee, paid by Sukhvinder Kaur Khera, 07/09 vs. vs Bloxwich 3</t>
  </si>
  <si>
    <t>SPS-10666392</t>
  </si>
  <si>
    <t>AMENDED: (played less than half )Ladies 24-25, 14/09 vs. vs Beacon 2</t>
  </si>
  <si>
    <t>SPS-10666393</t>
  </si>
  <si>
    <t>Ladies 24-25 Under 16 Match Fee, paid by Sukhvinder Kaur Khera, 14/09 vs. vs Beacon 2</t>
  </si>
  <si>
    <t>SPS-10703487</t>
  </si>
  <si>
    <t>AMENDED: ()Ladies 24-25, 21/09 vs. vs Sutton</t>
  </si>
  <si>
    <t>SPS-10703488</t>
  </si>
  <si>
    <t>Ladies 24-25 Under 16 Match Fee, paid by Sukhvinder Kaur Khera, 21/09 vs. vs Sutton</t>
  </si>
  <si>
    <t>SPS-10742534</t>
  </si>
  <si>
    <t>Ladies 24-25 Under 16 Match Fee, paid by Sukhvinder Kaur Khera, 28/09 vs. vs Solihull Blossomfield 4</t>
  </si>
  <si>
    <t>SPS-10777445</t>
  </si>
  <si>
    <t>Ladies 24-25 Under 16 Match Fee, paid by Sukhvinder Kaur Khera, 05/10 vs. vs City of Birmingham 1</t>
  </si>
  <si>
    <t>SPS-10666250</t>
  </si>
  <si>
    <t>Mens 24-25 Under 16 Match Fee, paid by Gurminder Badesha, 14/09 vs. vs Beacon</t>
  </si>
  <si>
    <t>SPS-10704744</t>
  </si>
  <si>
    <t>Mens 24-25 Under 16 Match Fee, paid by Gurminder Badesha, 21/09 vs. vs Sutton 4</t>
  </si>
  <si>
    <t>SPS-10780325</t>
  </si>
  <si>
    <t>Mens 24-25 Under 16 Match Fee, paid by Gurminder Badesha, 05/10 vs. vs Old Halesonians 3</t>
  </si>
  <si>
    <t>SPS-10828016</t>
  </si>
  <si>
    <t>Mens 24-25 Under 16 Match Fee, paid by Gurminder Badesha, 12/10 vs. vs Olton &amp; West Warwickshire 4</t>
  </si>
  <si>
    <t>SPS-10845025</t>
  </si>
  <si>
    <t>Mens 24-25 Sponsored player Match Fee, 12/10 vs. vs Beacon 2</t>
  </si>
  <si>
    <t>SPS-10672618</t>
  </si>
  <si>
    <t>SPS-10847033</t>
  </si>
  <si>
    <t>Mens 24-25 Double Team Match Fee, 19/10 vs. vs Newport 1</t>
  </si>
  <si>
    <t>SPS-10849415</t>
  </si>
  <si>
    <t>Badgers 24-25 Sponsored player Match Fee, 19/10 vs. vs WaTs</t>
  </si>
  <si>
    <t>SPS-10836132</t>
  </si>
  <si>
    <t>SPS-10852441</t>
  </si>
  <si>
    <t>Ladies 24-25 Sponsored player Match Fee, 19/10 vs. vs Olton &amp; West Warwickshire 6</t>
  </si>
  <si>
    <t>SPS-10852652</t>
  </si>
  <si>
    <t>Mens 24-25 Double Team Match Fee, 19/10 vs. vs West Bromwich 2</t>
  </si>
  <si>
    <t>SPS-10854465</t>
  </si>
  <si>
    <t>Ladies 24-25 Sponsored player Match Fee, 19/10 vs. vs Stourport 3</t>
  </si>
  <si>
    <t>SPS-10854468</t>
  </si>
  <si>
    <t>SPS-10854469</t>
  </si>
  <si>
    <t>SPS-10854473</t>
  </si>
  <si>
    <t>Ladies 24-25 Student Match Fee, confirmed by Charn Gill, 19/10 vs. vs Stourport 3</t>
  </si>
  <si>
    <t>SPS-10828562</t>
  </si>
  <si>
    <t>Ladies 24-25 Student Match Fee, confirmed by Charn Gill, 12/10 vs. vs Edgbaston 3</t>
  </si>
  <si>
    <t>SPS-10852446</t>
  </si>
  <si>
    <t>Ladies 24-25 Student Match Fee, confirmed by Charn Gill, 19/10 vs. vs Olton &amp; West Warwickshire 6</t>
  </si>
  <si>
    <t>SPS-10828511</t>
  </si>
  <si>
    <t>Ladies 24-25 Student Match Fee, confirmed by Charn Gill, 12/10 vs. vs Olton &amp; West Warwickshire 5</t>
  </si>
  <si>
    <t>SPS-10852655</t>
  </si>
  <si>
    <t>Mens 24-25 Under 16 Match Fee, confirmed by Satpal Degun, 19/10 vs. vs West Bromwich 2</t>
  </si>
  <si>
    <t>SPS-10665736</t>
  </si>
  <si>
    <t>Mens 24-25, confirmed by Satpal Degun, 14/09 vs. vs Cheltnham</t>
  </si>
  <si>
    <t>SPS-10706313</t>
  </si>
  <si>
    <t>Mens 24-25, confirmed by Satpal Degun, 21/09 vs. vs Sikh Union Coventry</t>
  </si>
  <si>
    <t>SPS-10750056</t>
  </si>
  <si>
    <t>Mens 24-25, confirmed by Satpal Degun, 28/09 vs. vs Wolverhampton &amp; Tettenhall 1</t>
  </si>
  <si>
    <t>SPS-10799215</t>
  </si>
  <si>
    <t>Mens 24-25, confirmed by Satpal Degun, 05/10 vs. vs Edgbaston 1</t>
  </si>
  <si>
    <t>SPS-10845016</t>
  </si>
  <si>
    <t>Mens 24-25, confirmed by Satpal Degun, 12/10 vs. vs Beacon 2</t>
  </si>
  <si>
    <t>SPS-10859223</t>
  </si>
  <si>
    <t>Mens 24-25 Sponsored player Match Fee, 20/10 vs. vs Norwich City 1</t>
  </si>
  <si>
    <t>SPS-10859224</t>
  </si>
  <si>
    <t>SPS-10859225</t>
  </si>
  <si>
    <t>Mens 24-25 Annual Payee Match Fee, 20/10 vs. vs Norwich City 1</t>
  </si>
  <si>
    <t>SPS-10859226</t>
  </si>
  <si>
    <t>SPS-10859227</t>
  </si>
  <si>
    <t>SPS-10859228</t>
  </si>
  <si>
    <t>SPS-10859230</t>
  </si>
  <si>
    <t>SPS-10859232</t>
  </si>
  <si>
    <t>SPS-10859233</t>
  </si>
  <si>
    <t>SPS-10859234</t>
  </si>
  <si>
    <t>SPS-10859235</t>
  </si>
  <si>
    <t>SPS-10859236</t>
  </si>
  <si>
    <t>SPS-10859237</t>
  </si>
  <si>
    <t>SPS-10859238</t>
  </si>
  <si>
    <t>SPS-10704741</t>
  </si>
  <si>
    <t>SPS-10742687</t>
  </si>
  <si>
    <t>SPS-10780317</t>
  </si>
  <si>
    <t>SPS-10852661</t>
  </si>
  <si>
    <t>Mens 24-25, 19/10 vs. vs West Bromwich 2</t>
  </si>
  <si>
    <t>SPS-10701037</t>
  </si>
  <si>
    <t>Mens 24-25, 21/09 vs. vs Sutton 3</t>
  </si>
  <si>
    <t>SPS-10821677</t>
  </si>
  <si>
    <t>Mens 24-25, 12/10 vs. vs Cannock 2</t>
  </si>
  <si>
    <t>SPS-10701048</t>
  </si>
  <si>
    <t>Mens 24-25 Student Match Fee, 21/09 vs. vs Sutton 3</t>
  </si>
  <si>
    <t>SPS-10737471</t>
  </si>
  <si>
    <t>Mens 24-25 Student Match Fee, 28/09 vs. vs University of Birmingham 5</t>
  </si>
  <si>
    <t>SPS-10799227</t>
  </si>
  <si>
    <t>Mens 24-25 Student Match Fee, 05/10 vs. vs Edgbaston 1</t>
  </si>
  <si>
    <t>SPS-10845027</t>
  </si>
  <si>
    <t>Mens 24-25 Student Match Fee, 12/10 vs. vs Beacon 2</t>
  </si>
  <si>
    <t>SPS-10703486</t>
  </si>
  <si>
    <t>Ladies 24-25 Unemployed/Retired Match Fee, 21/09 vs. vs Sutton</t>
  </si>
  <si>
    <t>SPS-10622732</t>
  </si>
  <si>
    <t>Mens 24-25 Under 16 Match Fee, paid by manmohan mann, 07/09 vs. vs Bloxwich 4/5</t>
  </si>
  <si>
    <t>SPS-10661058</t>
  </si>
  <si>
    <t>Mens 24-25 Under 16 Match Fee, paid by manmohan mann, 14/09 vs. vs Droitwich</t>
  </si>
  <si>
    <t>SPS-10701097</t>
  </si>
  <si>
    <t>Mens 24-25 Under 16 Match Fee, paid by manmohan mann, 21/09 vs. vs Harborne 6</t>
  </si>
  <si>
    <t>SPS-10742694</t>
  </si>
  <si>
    <t>Mens 24-25 Student Match Fee, paid by manmohan mann, 28/09 vs. vs Bournville &amp; Kings Heath 4</t>
  </si>
  <si>
    <t>SPS-10780322</t>
  </si>
  <si>
    <t>Mens 24-25 Student Match Fee, paid by manmohan mann, 05/10 vs. vs Old Halesonians 3</t>
  </si>
  <si>
    <t>SPS-10847699</t>
  </si>
  <si>
    <t>Mens 24-25 Student Match Fee, paid by manmohan mann, 19/10 vs. vs Sutton Coldfield 8</t>
  </si>
  <si>
    <t>SPS-10711734</t>
  </si>
  <si>
    <t>Sunday Training 24-25, paid by Dal Sihota, 22/09 vs. Sunday Training</t>
  </si>
  <si>
    <t>SPS-10849425</t>
  </si>
  <si>
    <t>Badgers 24-25, paid by Dal Sihota, 19/10 vs. vs WaTs</t>
  </si>
  <si>
    <t>SPS-10701096</t>
  </si>
  <si>
    <t>Mens 24-25 Under 16 Match Fee, paid by mandip kaur, 21/09 vs. vs Harborne 6</t>
  </si>
  <si>
    <t>SPS-10711735</t>
  </si>
  <si>
    <t>Sunday Training 24-25, paid by mandip kaur, 22/09 vs. Sunday Training</t>
  </si>
  <si>
    <t>SPS-10737218</t>
  </si>
  <si>
    <t>Mens 24-25 Under 16 Match Fee, paid by mandip kaur, 28/09 vs. vs City of Birmingham</t>
  </si>
  <si>
    <t>SPS-10772579</t>
  </si>
  <si>
    <t>Sunday Training 24-25, paid by mandip kaur, 29/09 vs. Sunday Training</t>
  </si>
  <si>
    <t>SPS-10775054</t>
  </si>
  <si>
    <t>Mens 24-25 Under 16 Match Fee, paid by mandip kaur, 05/10 vs. vs Tamworth 3</t>
  </si>
  <si>
    <t>SPS-10821394</t>
  </si>
  <si>
    <t>Mens 24-25 Under 16 Match Fee, paid by mandip kaur, 12/10 vs. vs Beacon 6</t>
  </si>
  <si>
    <t>SPS-10847698</t>
  </si>
  <si>
    <t>Mens 24-25 Under 16 Match Fee, paid by mandip kaur, 19/10 vs. vs Sutton Coldfield 8</t>
  </si>
  <si>
    <t>SPS-10711738</t>
  </si>
  <si>
    <t>Sunday Training 24-25, paid by BALJIT RUPRAH, 22/09 vs. Sunday Training</t>
  </si>
  <si>
    <t>SPS-10711741</t>
  </si>
  <si>
    <t>SPS-10739519</t>
  </si>
  <si>
    <t>Badgers 24-25, paid by BALJIT RUPRAH, 28/09 vs. vs Cannock</t>
  </si>
  <si>
    <t>SPS-10788135</t>
  </si>
  <si>
    <t>Sunday Training 24-25, paid by BALJIT RUPRAH, 06/10 vs. Sunday Training</t>
  </si>
  <si>
    <t>SPS-10788137</t>
  </si>
  <si>
    <t>SPS-10849429</t>
  </si>
  <si>
    <t>Badgers 24-25, paid by BALJIT RUPRAH, 19/10 vs. vs WaTs</t>
  </si>
  <si>
    <t>SPS-10856180</t>
  </si>
  <si>
    <t>Sunday Training 24-25, paid by BALJIT RUPRAH, 20/10 vs. Sunday Training</t>
  </si>
  <si>
    <t>SPS-10856181</t>
  </si>
  <si>
    <t>SPS-10705565</t>
  </si>
  <si>
    <t>Amy Watson</t>
  </si>
  <si>
    <t>SPS-10744611</t>
  </si>
  <si>
    <t>SPS-10790654</t>
  </si>
  <si>
    <t>Ladies 24-25, 05/10 vs. vs Solihull Blossomfield 2</t>
  </si>
  <si>
    <t>SPS-10665744</t>
  </si>
  <si>
    <t>SPS-10750066</t>
  </si>
  <si>
    <t>AMENDED: (drove to away game )Mens 24-25, confirmed by Charn Gill, 28/09 vs. vs Wolverhampton &amp; Tettenhall 1</t>
  </si>
  <si>
    <t>SPS-10799223</t>
  </si>
  <si>
    <t>AMENDED: (drove picked up Praveer, Pierre, jeevan Sandhu and Daya. Discussed with Navraj )Mens 24-25, confirmed by Charn Gill, 05/10 vs. vs Edgbaston 1</t>
  </si>
  <si>
    <t>SPS-10845023</t>
  </si>
  <si>
    <t>AMENDED: (picked up sahib Conor and Pierre from
town. approved by Navraj )Mens 24-25, confirmed by Charn Gill, 12/10 vs. vs Beacon 2</t>
  </si>
  <si>
    <t>SPS-10669279</t>
  </si>
  <si>
    <t>SPS-10780319</t>
  </si>
  <si>
    <t>SPS-10828009</t>
  </si>
  <si>
    <t>SPS-10828514</t>
  </si>
  <si>
    <t>Ladies 24-25 Under 16 Match Fee, paid by sucha sohal, 12/10 vs. vs Olton &amp; West Warwickshire 5</t>
  </si>
  <si>
    <t>SPS-10626811</t>
  </si>
  <si>
    <t>Ladies 24-25 Under 16 Match Fee, 07/09 vs. vs Bloxwich 3</t>
  </si>
  <si>
    <t>SPS-10666385</t>
  </si>
  <si>
    <t>Ladies 24-25 Under 16 Match Fee, paid by sucha sohal, 14/09 vs. vs Beacon 2</t>
  </si>
  <si>
    <t>SPS-10703480</t>
  </si>
  <si>
    <t>Ladies 24-25 Under 16 Match Fee, paid by sucha sohal, 21/09 vs. vs Sutton</t>
  </si>
  <si>
    <t>SPS-10863423</t>
  </si>
  <si>
    <t>SPS-10625338</t>
  </si>
  <si>
    <t>Badgers Subscriptions 24-25, confirmed by Charn Gill</t>
  </si>
  <si>
    <t>SPS-10669185</t>
  </si>
  <si>
    <t>Mens Subscriptions 24-25 Unemployed/Retired Membership, confirmed by Satpal Degun</t>
  </si>
  <si>
    <t>SPS-10669211</t>
  </si>
  <si>
    <t>SPS-10768587</t>
  </si>
  <si>
    <t>SPS-10669184</t>
  </si>
  <si>
    <t>SPS-10669177</t>
  </si>
  <si>
    <t>SPS-10625340</t>
  </si>
  <si>
    <t>SPS-10836133</t>
  </si>
  <si>
    <t>SPS-10669195</t>
  </si>
  <si>
    <t>SPS-10701095</t>
  </si>
  <si>
    <t>SPS-10821393</t>
  </si>
  <si>
    <t>Mens 24-25, 12/10 vs. vs Beacon 6</t>
  </si>
  <si>
    <t>SPS-10847697</t>
  </si>
  <si>
    <t>Mens 24-25, 19/10 vs. vs Sutton Coldfield 8</t>
  </si>
  <si>
    <t>SPS-10701036</t>
  </si>
  <si>
    <t>Mens 24-25 Student Match Fee, paid by Raminder Sawhney, 21/09 vs. vs Sutton 3</t>
  </si>
  <si>
    <t>SPS-10737467</t>
  </si>
  <si>
    <t>Mens 24-25 Student Match Fee, paid by Raminder Sawhney, 28/09 vs. vs University of Birmingham 5</t>
  </si>
  <si>
    <t>SPS-10704740</t>
  </si>
  <si>
    <t>Nick Brummitt-Brown</t>
  </si>
  <si>
    <t>Mens 24-25 Aston/BCU Match Fee, 21/09 vs. vs Sutton 4</t>
  </si>
  <si>
    <t>SPS-10775398</t>
  </si>
  <si>
    <t>Mens 24-25 Aston/BCU Match Fee, 05/10 vs. vs Edgbaston 2</t>
  </si>
  <si>
    <t>SPS-10865122</t>
  </si>
  <si>
    <t>SPS-10746828</t>
  </si>
  <si>
    <t>Sunday Training 24-25, 22/09 vs. Sunday Training, Sunday Training 24-25, 22/09 vs. Sunday Training</t>
  </si>
  <si>
    <t>SPS-10630997</t>
  </si>
  <si>
    <t>Sunday Training 24-25, paid by Sukhpal Rajania, 08/09 vs. Sunday Training</t>
  </si>
  <si>
    <t>SPS-10849419</t>
  </si>
  <si>
    <t>Badgers 24-25, confirmed by Satpal Degun, 19/10 vs. vs WaTs</t>
  </si>
  <si>
    <t>SPS-10706320</t>
  </si>
  <si>
    <t>SPS-10750063</t>
  </si>
  <si>
    <t>Mens 24-25 Student Match Fee, 28/09 vs. vs Wolverhampton &amp; Tettenhall 1</t>
  </si>
  <si>
    <t>SPS-10799220</t>
  </si>
  <si>
    <t>SPS-10672657</t>
  </si>
  <si>
    <t>SPS-10666752</t>
  </si>
  <si>
    <t>SPS-10703484</t>
  </si>
  <si>
    <t>SPS-10852444</t>
  </si>
  <si>
    <t>Ladies 24-25, 19/10 vs. vs Olton &amp; West Warwickshire 6</t>
  </si>
  <si>
    <t>SPS-10870713</t>
  </si>
  <si>
    <t>Sunday Training 24-25, collected by Satpal Degun, 27/10 vs. Sunday Training</t>
  </si>
  <si>
    <t>SPS-10870716</t>
  </si>
  <si>
    <t>SPS-10870692</t>
  </si>
  <si>
    <t>SPS-10870693</t>
  </si>
  <si>
    <t>SPS-10849424</t>
  </si>
  <si>
    <t>Badgers 24-25, collected by Satpal Degun, 19/10 vs. vs WaTs</t>
  </si>
  <si>
    <t>SPS-10739521</t>
  </si>
  <si>
    <t>Badgers 24-25, collected by Satpal Degun, 28/09 vs. vs Cannock</t>
  </si>
  <si>
    <t>SPS-10744615</t>
  </si>
  <si>
    <t>SPS-10790659</t>
  </si>
  <si>
    <t>SPS-10704743</t>
  </si>
  <si>
    <t>Mens 24-25, confirmed by Satwant Degun, 21/09 vs. vs Sutton 4</t>
  </si>
  <si>
    <t>SPS-10780323</t>
  </si>
  <si>
    <t>Mens 24-25, confirmed by Satwant Degun, 05/10 vs. vs Old Halesonians 3</t>
  </si>
  <si>
    <t>SPS-10852664</t>
  </si>
  <si>
    <t>Mens 24-25, confirmed by Satwant Degun, 19/10 vs. vs West Bromwich 2</t>
  </si>
  <si>
    <t>SPS-10672656</t>
  </si>
  <si>
    <t>Simone Rowley</t>
  </si>
  <si>
    <t>SPS-10872973</t>
  </si>
  <si>
    <t>Sukh Sihota</t>
  </si>
  <si>
    <t>Social subscription 24-25, confirmed by Charn Gill</t>
  </si>
  <si>
    <t>SPS-10672654</t>
  </si>
  <si>
    <t>SPS-10873881</t>
  </si>
  <si>
    <t>Surjit Sihota</t>
  </si>
  <si>
    <t>SPS-10744616</t>
  </si>
  <si>
    <t>SPS-10828557</t>
  </si>
  <si>
    <t>Ladies 24-25, 12/10 vs. vs Edgbaston 3</t>
  </si>
  <si>
    <t>SPS-10701040</t>
  </si>
  <si>
    <t>Mens 24-25 Under 16 Match Fee, paid by Gurmukh Sehra, 21/09 vs. vs Sutton 3</t>
  </si>
  <si>
    <t>SPS-10701044</t>
  </si>
  <si>
    <t>SPS-10711736</t>
  </si>
  <si>
    <t>Sunday Training 24-25, paid by Gurmukh Sehra, 22/09 vs. Sunday Training</t>
  </si>
  <si>
    <t>SPS-10772580</t>
  </si>
  <si>
    <t>Sunday Training 24-25, paid by Gurmukh Sehra, 29/09 vs. Sunday Training</t>
  </si>
  <si>
    <t>SPS-10821680</t>
  </si>
  <si>
    <t>Mens 24-25 Under 16 Match Fee, paid by Gurmukh Sehra, 12/10 vs. vs Cannock 2</t>
  </si>
  <si>
    <t>SPS-10821685</t>
  </si>
  <si>
    <t>SPS-10847036</t>
  </si>
  <si>
    <t>Mens 24-25 Under 16 Match Fee, paid by Gurmukh Sehra, 19/10 vs. vs Newport 1</t>
  </si>
  <si>
    <t>SPS-10849426</t>
  </si>
  <si>
    <t>Badgers 24-25, paid by Gurmukh Sehra, 19/10 vs. vs WaTs</t>
  </si>
  <si>
    <t>SPS-10870711</t>
  </si>
  <si>
    <t>SPS-10870707</t>
  </si>
  <si>
    <t>SPS-10780326</t>
  </si>
  <si>
    <t>Mens 24-25 Student Match Fee, collected by Gurpreet Cooner, 05/10 vs. vs Old Halesonians 3</t>
  </si>
  <si>
    <t>SPS-10828017</t>
  </si>
  <si>
    <t>Mens 24-25 Student Match Fee, collected by Gurpreet Cooner, 12/10 vs. vs Olton &amp; West Warwickshire 4</t>
  </si>
  <si>
    <t>SPS-10706311</t>
  </si>
  <si>
    <t>SPS-10750054</t>
  </si>
  <si>
    <t>SPS-10672640</t>
  </si>
  <si>
    <t>SPS-10701039</t>
  </si>
  <si>
    <t>SPS-10737469</t>
  </si>
  <si>
    <t>SPS-10742691</t>
  </si>
  <si>
    <t>Mens 24-25 Under 16 Match Fee, paid by Rikki Saggo, 28/09 vs. vs Bournville &amp; Kings Heath 4</t>
  </si>
  <si>
    <t>SPS-10780315</t>
  </si>
  <si>
    <t>SPS-10780321</t>
  </si>
  <si>
    <t>Mens 24-25 Under 16 Match Fee, paid by Rikki Saggo, 05/10 vs. vs Old Halesonians 3</t>
  </si>
  <si>
    <t>SPS-10828006</t>
  </si>
  <si>
    <t>SPS-10828012</t>
  </si>
  <si>
    <t>Mens 24-25 Under 16 Match Fee, paid by Rikki Saggo, 12/10 vs. vs Olton &amp; West Warwickshire 4</t>
  </si>
  <si>
    <t>SPS-10852663</t>
  </si>
  <si>
    <t>Mens 24-25 Under 16 Match Fee, paid by Rikki Saggo, 19/10 vs. vs West Bromwich 2</t>
  </si>
  <si>
    <t>SPS-10887903</t>
  </si>
  <si>
    <t>Mens 24-25 Sponsored player Match Fee, 02/11 vs. vs Sutton Coldfield 9</t>
  </si>
  <si>
    <t>SPS-10672704</t>
  </si>
  <si>
    <t>Harmeet Sandhu</t>
  </si>
  <si>
    <t>SPS-10888562</t>
  </si>
  <si>
    <t>Mens 24-25 Double Team Match Fee, 02/11 vs. vs Burton 2</t>
  </si>
  <si>
    <t>SPS-10772586</t>
  </si>
  <si>
    <t>Sunday Training 24-25, paid by Amarpreet Sangha, 29/09 vs. Sunday Training</t>
  </si>
  <si>
    <t>SPS-10772588</t>
  </si>
  <si>
    <t>SPS-10828519</t>
  </si>
  <si>
    <t>Ladies 24-25 Under 16 Match Fee, paid by Amarpreet Sangha, 12/10 vs. vs Olton &amp; West Warwickshire 5</t>
  </si>
  <si>
    <t>SPS-10836026</t>
  </si>
  <si>
    <t>Sunday Training 24-25, paid by Amarpreet Sangha, 13/10 vs. Sunday Training</t>
  </si>
  <si>
    <t>SPS-10836028</t>
  </si>
  <si>
    <t>SPS-10852443</t>
  </si>
  <si>
    <t>Ladies 24-25 Under 16 Match Fee, paid by Amarpreet Sangha, 19/10 vs. vs Olton &amp; West Warwickshire 6</t>
  </si>
  <si>
    <t>SPS-10870709</t>
  </si>
  <si>
    <t>Sunday Training 24-25, paid by Amarpreet Sangha, 27/10 vs. Sunday Training</t>
  </si>
  <si>
    <t>SPS-10870712</t>
  </si>
  <si>
    <t>SPS-10742688</t>
  </si>
  <si>
    <t>SPS-10828008</t>
  </si>
  <si>
    <t>SPS-10772570</t>
  </si>
  <si>
    <t>Sunday Training 24-25, paid by Dapinder Matharu, 29/09 vs. Sunday Training</t>
  </si>
  <si>
    <t>SPS-10772592</t>
  </si>
  <si>
    <t>SPS-10788128</t>
  </si>
  <si>
    <t>Sunday Training 24-25, paid by Dapinder Matharu, 06/10 vs. Sunday Training</t>
  </si>
  <si>
    <t>SPS-10830807</t>
  </si>
  <si>
    <t>Badgers 24-25, paid by Dapinder Matharu, 12/10 vs. vs Wednesbury</t>
  </si>
  <si>
    <t>SPS-10836011</t>
  </si>
  <si>
    <t>Sunday Training 24-25, paid by Dapinder Matharu, 13/10 vs. Sunday Training</t>
  </si>
  <si>
    <t>SPS-10836031</t>
  </si>
  <si>
    <t>SPS-10772568</t>
  </si>
  <si>
    <t>Sunday Training 24-25, paid by Sandeep Cooner, 29/09 vs. Sunday Training</t>
  </si>
  <si>
    <t>SPS-10772572</t>
  </si>
  <si>
    <t>SPS-10788126</t>
  </si>
  <si>
    <t>Sunday Training 24-25, paid by Sandeep Cooner, 06/10 vs. Sunday Training</t>
  </si>
  <si>
    <t>SPS-10788132</t>
  </si>
  <si>
    <t>SPS-10836009</t>
  </si>
  <si>
    <t>Sunday Training 24-25, paid by Sandeep Cooner, 13/10 vs. Sunday Training</t>
  </si>
  <si>
    <t>SPS-10836013</t>
  </si>
  <si>
    <t>SPS-10870691</t>
  </si>
  <si>
    <t>Sunday Training 24-25, paid by Sandeep Cooner, 27/10 vs. Sunday Training</t>
  </si>
  <si>
    <t>SPS-10870695</t>
  </si>
  <si>
    <t>SPS-10828013</t>
  </si>
  <si>
    <t>SPS-10828015</t>
  </si>
  <si>
    <t>Mens 24-25 Under 16 Match Fee, paid by Mohammad Ibrar Abbasi, 12/10 vs. vs Olton &amp; West Warwickshire 4</t>
  </si>
  <si>
    <t>SPS-10852656</t>
  </si>
  <si>
    <t>SPS-10852659</t>
  </si>
  <si>
    <t>Mens 24-25 Under 16 Match Fee, paid by Mohammad Ibrar Abbasi, 19/10 vs. vs West Bromwich 2</t>
  </si>
  <si>
    <t>SPS-10891322</t>
  </si>
  <si>
    <t>Mens 24-25, 02/11 vs. vs Stourport 4</t>
  </si>
  <si>
    <t>SPS-10891324</t>
  </si>
  <si>
    <t>Mens 24-25 Under 16 Match Fee, paid by Mohammad Ibrar Abbasi, 02/11 vs. vs Stourport 4</t>
  </si>
  <si>
    <t>SPS-10891325</t>
  </si>
  <si>
    <t>SPS-10887905</t>
  </si>
  <si>
    <t>Mens 24-25 Unemployed/Retired Match Fee, collected by Amardeep Matharu, 02/11 vs. vs Sutton Coldfield 9</t>
  </si>
  <si>
    <t>SPS-10847696</t>
  </si>
  <si>
    <t>Mens 24-25 Unemployed/Retired Match Fee, collected by Amardeep Matharu, 19/10 vs. vs Sutton Coldfield 8</t>
  </si>
  <si>
    <t>SPS-10669187</t>
  </si>
  <si>
    <t>SPS-10891318</t>
  </si>
  <si>
    <t>Mens 24-25, collected by Satpal Degun, 02/11 vs. vs Stourport 4</t>
  </si>
  <si>
    <t>SPS-10891327</t>
  </si>
  <si>
    <t>Mens 24-25 Student Match Fee, confirmed by Satpal Degun, 02/11 vs. vs Stourport 4</t>
  </si>
  <si>
    <t>SPS-10669186</t>
  </si>
  <si>
    <t>SPS-10742532</t>
  </si>
  <si>
    <t>Ladies 24-25 Under 16 Match Fee, paid by Mendip Kandola, 28/09 vs. vs Solihull Blossomfield 4</t>
  </si>
  <si>
    <t>SPS-10777443</t>
  </si>
  <si>
    <t>Ladies 24-25 Under 16 Match Fee, paid by Mendip Kandola, 05/10 vs. vs City of Birmingham 1</t>
  </si>
  <si>
    <t>SPS-10788127</t>
  </si>
  <si>
    <t>Sunday Training 24-25, paid by Mendip Kandola, 06/10 vs. Sunday Training</t>
  </si>
  <si>
    <t>SPS-10828512</t>
  </si>
  <si>
    <t>Ladies 24-25 Under 16 Match Fee, paid by Mendip Kandola, 12/10 vs. vs Olton &amp; West Warwickshire 5</t>
  </si>
  <si>
    <t>SPS-10836023</t>
  </si>
  <si>
    <t>Sunday Training 24-25, paid by Mendip Kandola, 13/10 vs. Sunday Training</t>
  </si>
  <si>
    <t>SPS-10852447</t>
  </si>
  <si>
    <t>Ladies 24-25 Under 16 Match Fee, paid by Mendip Kandola, 19/10 vs. vs Olton &amp; West Warwickshire 6</t>
  </si>
  <si>
    <t>SPS-10870705</t>
  </si>
  <si>
    <t>Sunday Training 24-25, paid by Mendip Kandola, 27/10 vs. Sunday Training</t>
  </si>
  <si>
    <t>SPS-10701042</t>
  </si>
  <si>
    <t>SPS-10737464</t>
  </si>
  <si>
    <t>SPS-10775402</t>
  </si>
  <si>
    <t>Mens 24-25 Student Match Fee, 05/10 vs. vs Edgbaston 2</t>
  </si>
  <si>
    <t>SPS-10821682</t>
  </si>
  <si>
    <t>Mens 24-25 Student Match Fee, 12/10 vs. vs Cannock 2</t>
  </si>
  <si>
    <t>SPS-10847039</t>
  </si>
  <si>
    <t>Mens 24-25 Student Match Fee, 19/10 vs. vs Newport 1</t>
  </si>
  <si>
    <t>SPS-10888557</t>
  </si>
  <si>
    <t>Mens 24-25 Student Match Fee, 02/11 vs. vs Burton 2</t>
  </si>
  <si>
    <t>SPS-10899071</t>
  </si>
  <si>
    <t>Mens 24-25 Sponsored player Match Fee, 02/11 vs. vs Chelmsford 1</t>
  </si>
  <si>
    <t>SPS-10899072</t>
  </si>
  <si>
    <t>SPS-10899073</t>
  </si>
  <si>
    <t>Mens 24-25 Annual Payee Match Fee, 02/11 vs. vs Chelmsford 1</t>
  </si>
  <si>
    <t>SPS-10899074</t>
  </si>
  <si>
    <t>SPS-10899075</t>
  </si>
  <si>
    <t>SPS-10899076</t>
  </si>
  <si>
    <t>SPS-10899077</t>
  </si>
  <si>
    <t>Johnny Hie</t>
  </si>
  <si>
    <t>SPS-10899079</t>
  </si>
  <si>
    <t>SPS-10899080</t>
  </si>
  <si>
    <t>SPS-10899081</t>
  </si>
  <si>
    <t>SPS-10899082</t>
  </si>
  <si>
    <t>SPS-10899083</t>
  </si>
  <si>
    <t>SPS-10899084</t>
  </si>
  <si>
    <t>SPS-10623536</t>
  </si>
  <si>
    <t>SPS-10701046</t>
  </si>
  <si>
    <t>SPS-10775404</t>
  </si>
  <si>
    <t>SPS-10777442</t>
  </si>
  <si>
    <t>Ladies 24-25 Unemployed/Retired Match Fee, 05/10 vs. vs City of Birmingham 1</t>
  </si>
  <si>
    <t>SPS-10775059</t>
  </si>
  <si>
    <t>Mens 24-25 Student Match Fee, paid by Cameron allan, 05/10 vs. vs Tamworth 3</t>
  </si>
  <si>
    <t>SPS-10821396</t>
  </si>
  <si>
    <t>Mens 24-25 Student Match Fee, paid by Cameron allan, 12/10 vs. vs Beacon 6</t>
  </si>
  <si>
    <t>SPS-10901230</t>
  </si>
  <si>
    <t>Ladies 24-25 Sponsored player Match Fee, 02/11 vs. vs Bournville &amp; Kings Heath 4</t>
  </si>
  <si>
    <t>SPS-10901240</t>
  </si>
  <si>
    <t>Ladies 24-25, confirmed by Charn Gill, 02/11 vs. vs Bournville &amp; Kings Heath 4</t>
  </si>
  <si>
    <t>SPS-10901232</t>
  </si>
  <si>
    <t>AMENDED: (drove )Ladies 24-25, confirmed by Charn Gill, 02/11 vs. vs Bournville &amp; Kings Heath 4</t>
  </si>
  <si>
    <t>SPS-10901481</t>
  </si>
  <si>
    <t>Ladies 24-25 Sponsored player Match Fee, 02/11 vs. vs University of Birmingham 6</t>
  </si>
  <si>
    <t>SPS-10901486</t>
  </si>
  <si>
    <t>SPS-10901487</t>
  </si>
  <si>
    <t>SPS-10630998</t>
  </si>
  <si>
    <t>Sunday Training 24-25, paid by Surinderpal Matharu, 08/09 vs. Sunday Training</t>
  </si>
  <si>
    <t>SPS-10772575</t>
  </si>
  <si>
    <t>Sunday Training 24-25, paid by Surinderpal Matharu, 29/09 vs. Sunday Training</t>
  </si>
  <si>
    <t>SPS-10830809</t>
  </si>
  <si>
    <t>Badgers 24-25, paid by Surinderpal Matharu, 12/10 vs. vs Wednesbury</t>
  </si>
  <si>
    <t>SPS-10849420</t>
  </si>
  <si>
    <t>Badgers 24-25, paid by Surinderpal Matharu, 19/10 vs. vs WaTs</t>
  </si>
  <si>
    <t>SPS-10870697</t>
  </si>
  <si>
    <t>Sunday Training 24-25, paid by Surinderpal Matharu, 27/10 vs. Sunday Training</t>
  </si>
  <si>
    <t>SPS-10777451</t>
  </si>
  <si>
    <t>Ladies 24-25, 05/10 vs. vs City of Birmingham 1</t>
  </si>
  <si>
    <t>SPS-10828558</t>
  </si>
  <si>
    <t>SPS-10625388</t>
  </si>
  <si>
    <t>SPS-10666768</t>
  </si>
  <si>
    <t>SPS-10705568</t>
  </si>
  <si>
    <t>SPS-10744614</t>
  </si>
  <si>
    <t>SPS-10784507</t>
  </si>
  <si>
    <t>Inderpal Gujral</t>
  </si>
  <si>
    <t>SPS-10829797</t>
  </si>
  <si>
    <t>SPS-10830814</t>
  </si>
  <si>
    <t>Japmeh Gujral</t>
  </si>
  <si>
    <t>Badgers 24-25, paid by Inderpal Gujral, 12/10 vs. vs Wednesbury</t>
  </si>
  <si>
    <t>SPS-10790656</t>
  </si>
  <si>
    <t>Ladies 24-25 Student Match Fee, 05/10 vs. vs Solihull Blossomfield 2</t>
  </si>
  <si>
    <t>SPS-10701098</t>
  </si>
  <si>
    <t>Mens 24-25 Under 16 Match Fee, paid by Harj Padda, 21/09 vs. vs Harborne 6</t>
  </si>
  <si>
    <t>SPS-10775057</t>
  </si>
  <si>
    <t>Mens 24-25 Under 16 Match Fee, paid by Harj Padda, 05/10 vs. vs Tamworth 3</t>
  </si>
  <si>
    <t>SPS-10821395</t>
  </si>
  <si>
    <t>Mens 24-25 Under 16 Match Fee, paid by Harj Padda, 12/10 vs. vs Beacon 6</t>
  </si>
  <si>
    <t>SPS-10836008</t>
  </si>
  <si>
    <t>Sunday Training 24-25, paid by Harj Padda, 13/10 vs. Sunday Training</t>
  </si>
  <si>
    <t>SPS-10836018</t>
  </si>
  <si>
    <t>SPS-10847700</t>
  </si>
  <si>
    <t>Mens 24-25 Under 16 Match Fee, paid by Harj Padda, 19/10 vs. vs Sutton Coldfield 8</t>
  </si>
  <si>
    <t>SPS-10856179</t>
  </si>
  <si>
    <t>Sunday Training 24-25, paid by Harj Padda, 20/10 vs. Sunday Training</t>
  </si>
  <si>
    <t>SPS-10887909</t>
  </si>
  <si>
    <t>Mens 24-25 Under 16 Match Fee, paid by Harj Padda, 02/11 vs. vs Sutton Coldfield 9</t>
  </si>
  <si>
    <t>SPS-10895950</t>
  </si>
  <si>
    <t>Sunday Training 24-25, paid by Harj Padda, 03/11 vs. Sunday Training</t>
  </si>
  <si>
    <t>SPS-10895959</t>
  </si>
  <si>
    <t>SPS-10750787</t>
  </si>
  <si>
    <t>saihej Mangat</t>
  </si>
  <si>
    <t>Mens 24-25, 28/09 vs. vs St Albans</t>
  </si>
  <si>
    <t>SPS-10789214</t>
  </si>
  <si>
    <t>Mens 24-25, 06/10 vs. vs Repton 1</t>
  </si>
  <si>
    <t>SPS-10588517</t>
  </si>
  <si>
    <t>Sunday Training 24-25, paid by susie Sahota, 01/09 vs. Sunday Training</t>
  </si>
  <si>
    <t>SPS-10630995</t>
  </si>
  <si>
    <t>Sunday Training 24-25, paid by susie Sahota, 08/09 vs. Sunday Training</t>
  </si>
  <si>
    <t>SPS-10711729</t>
  </si>
  <si>
    <t>Sunday Training 24-25, paid by susie Sahota, 22/09 vs. Sunday Training</t>
  </si>
  <si>
    <t>SPS-10739520</t>
  </si>
  <si>
    <t>Badgers 24-25, paid by susie Sahota, 28/09 vs. vs Cannock</t>
  </si>
  <si>
    <t>SPS-10788130</t>
  </si>
  <si>
    <t>Sunday Training 24-25, paid by susie Sahota, 06/10 vs. Sunday Training</t>
  </si>
  <si>
    <t>SPS-10830808</t>
  </si>
  <si>
    <t>Badgers 24-25, paid by susie Sahota, 12/10 vs. vs Wednesbury</t>
  </si>
  <si>
    <t>SPS-10836084</t>
  </si>
  <si>
    <t>Sunday Training 24-25, paid by susie Sahota, 13/10 vs. Sunday Training</t>
  </si>
  <si>
    <t>SPS-10849418</t>
  </si>
  <si>
    <t>Badgers 24-25, paid by susie Sahota, 19/10 vs. vs WaTs</t>
  </si>
  <si>
    <t>SPS-10870694</t>
  </si>
  <si>
    <t>Sunday Training 24-25, paid by susie Sahota, 27/10 vs. Sunday Training</t>
  </si>
  <si>
    <t>SPS-10799224</t>
  </si>
  <si>
    <t>Mens 24-25, 05/10 vs. vs Edgbaston 1</t>
  </si>
  <si>
    <t>SPS-10845024</t>
  </si>
  <si>
    <t>Mens 24-25, 12/10 vs. vs Beacon 2</t>
  </si>
  <si>
    <t>SPS-10916637</t>
  </si>
  <si>
    <t>Mens 24-25 Sponsored player Match Fee, 09/11 vs. vs Bloxwich 4</t>
  </si>
  <si>
    <t>SPS-10916645</t>
  </si>
  <si>
    <t>Mens 24-25 Double Team Match Fee, 09/11 vs. vs Bloxwich 4</t>
  </si>
  <si>
    <t>SPS-10917007</t>
  </si>
  <si>
    <t>Mens 24-25 Double Team Match Fee, 09/11 vs. vs Lichfield 3</t>
  </si>
  <si>
    <t>SPS-10737463</t>
  </si>
  <si>
    <t>Connor Haigh</t>
  </si>
  <si>
    <t>Mens 24-25 Aston/BCU Match Fee, 28/09 vs. vs University of Birmingham 5</t>
  </si>
  <si>
    <t>SPS-10775400</t>
  </si>
  <si>
    <t>SPS-10888556</t>
  </si>
  <si>
    <t>Mens 24-25 Aston/BCU Match Fee, 02/11 vs. vs Burton 2</t>
  </si>
  <si>
    <t>SPS-10917463</t>
  </si>
  <si>
    <t>Mens 24-25, collected by SJ Sihota, 09/11 vs. vs Lichfield 3</t>
  </si>
  <si>
    <t>SPS-10849427</t>
  </si>
  <si>
    <t>Badgers 24-25, paid by Gurpreet Cooner, 19/10 vs. vs WaTs</t>
  </si>
  <si>
    <t>SPS-10852654</t>
  </si>
  <si>
    <t>SPS-10856178</t>
  </si>
  <si>
    <t>Sunday Training 24-25, paid by Gurpreet Cooner, 20/10 vs. Sunday Training</t>
  </si>
  <si>
    <t>SPS-10870715</t>
  </si>
  <si>
    <t>Sunday Training 24-25, paid by Gurpreet Cooner, 27/10 vs. Sunday Training</t>
  </si>
  <si>
    <t>SPS-10891317</t>
  </si>
  <si>
    <t>SPS-10895972</t>
  </si>
  <si>
    <t>Sunday Training 24-25, paid by Gurpreet Cooner, 03/11 vs. Sunday Training</t>
  </si>
  <si>
    <t>SPS-10895973</t>
  </si>
  <si>
    <t>SPS-10918143</t>
  </si>
  <si>
    <t>Badgers 24-25, paid by Gurpreet Cooner, 09/11 vs. vs Beacon</t>
  </si>
  <si>
    <t>SPS-10921290</t>
  </si>
  <si>
    <t>Mens 24-25, 09/11 vs. vs Edgbaston</t>
  </si>
  <si>
    <t>SPS-10775405</t>
  </si>
  <si>
    <t>Mens 24-25 Under 16 Match Fee, paid by Jeswinder Kaur, 05/10 vs. vs Edgbaston 2</t>
  </si>
  <si>
    <t>SPS-10821687</t>
  </si>
  <si>
    <t>Mens 24-25 Under 16 Match Fee, paid by Jeswinder Kaur, 12/10 vs. vs Cannock 2</t>
  </si>
  <si>
    <t>SPS-10847041</t>
  </si>
  <si>
    <t>Mens 24-25 Under 16 Match Fee, paid by Jeswinder Kaur, 19/10 vs. vs Newport 1</t>
  </si>
  <si>
    <t>SPS-10888564</t>
  </si>
  <si>
    <t>Mens 24-25 Under 16 Match Fee, paid by Jeswinder Kaur, 02/11 vs. vs Burton 2</t>
  </si>
  <si>
    <t>SPS-10917016</t>
  </si>
  <si>
    <t>Mens 24-25 Under 16 Match Fee, paid by Jeswinder Kaur, 09/11 vs. vs Lichfield 3</t>
  </si>
  <si>
    <t>SPS-10701032</t>
  </si>
  <si>
    <t>SPS-10821671</t>
  </si>
  <si>
    <t>Mens 24-25 Unemployed/Retired Match Fee, 12/10 vs. vs Cannock 2</t>
  </si>
  <si>
    <t>SPS-10821385</t>
  </si>
  <si>
    <t>SPS-10847689</t>
  </si>
  <si>
    <t>SPS-10887904</t>
  </si>
  <si>
    <t>Mens 24-25, 02/11 vs. vs Sutton Coldfield 9</t>
  </si>
  <si>
    <t>SPS-10916638</t>
  </si>
  <si>
    <t>Mens 24-25, 09/11 vs. vs Bloxwich 4</t>
  </si>
  <si>
    <t>SPS-10821387</t>
  </si>
  <si>
    <t>Mens 24-25 Unemployed/Retired Match Fee, 12/10 vs. vs Beacon 6</t>
  </si>
  <si>
    <t>SPS-10847691</t>
  </si>
  <si>
    <t>Mens 24-25 Unemployed/Retired Match Fee, 19/10 vs. vs Sutton Coldfield 8</t>
  </si>
  <si>
    <t>SPS-10887908</t>
  </si>
  <si>
    <t>Mens 24-25 Unemployed/Retired Match Fee, 02/11 vs. vs Sutton Coldfield 9</t>
  </si>
  <si>
    <t>SPS-10916641</t>
  </si>
  <si>
    <t>Mens 24-25 Unemployed/Retired Match Fee, 09/11 vs. vs Bloxwich 4</t>
  </si>
  <si>
    <t>SPS-10821686</t>
  </si>
  <si>
    <t>Mens 24-25 Student Match Fee, paid by Surjit Kooner, 12/10 vs. vs Cannock 2</t>
  </si>
  <si>
    <t>SPS-10888561</t>
  </si>
  <si>
    <t>Mens 24-25 Student Match Fee, paid by Surjit Kooner, 02/11 vs. vs Burton 2</t>
  </si>
  <si>
    <t>SPS-10917014</t>
  </si>
  <si>
    <t>Mens 24-25 Student Match Fee, paid by Surjit Kooner, 09/11 vs. vs Lichfield 3</t>
  </si>
  <si>
    <t>SPS-10929918</t>
  </si>
  <si>
    <t>Ladies 24-25 Sponsored player Match Fee, 09/11 vs. vs Harborne 4</t>
  </si>
  <si>
    <t>SPS-10929929</t>
  </si>
  <si>
    <t>AMENDED: (BACS)Ladies 24-25, confirmed by Charn Gill, 09/11 vs. vs Harborne 4</t>
  </si>
  <si>
    <t>SPS-10929936</t>
  </si>
  <si>
    <t>Ladies 24-25 Sponsored player Match Fee, 09/11 vs. vs Bridgnorth 1</t>
  </si>
  <si>
    <t>SPS-10929940</t>
  </si>
  <si>
    <t>SPS-10929941</t>
  </si>
  <si>
    <t>SPS-10934735</t>
  </si>
  <si>
    <t>AMENDED: (Drove 4 in total )Ladies 24-25, confirmed by Charn Gill, 09/11 vs. vs Bridgnorth 1</t>
  </si>
  <si>
    <t>SPS-10934794</t>
  </si>
  <si>
    <t>Mens 24-25 Annual Payee Match Fee, 09/11 vs. vs Bloxwich 1</t>
  </si>
  <si>
    <t>SPS-10934800</t>
  </si>
  <si>
    <t>SPS-10934801</t>
  </si>
  <si>
    <t>Mens 24-25 Sponsored player Match Fee, 09/11 vs. vs Bloxwich 1</t>
  </si>
  <si>
    <t>SPS-10935137</t>
  </si>
  <si>
    <t>SPS-10935139</t>
  </si>
  <si>
    <t>SPS-10935140</t>
  </si>
  <si>
    <t>SPS-10935141</t>
  </si>
  <si>
    <t>SPS-10935142</t>
  </si>
  <si>
    <t>SPS-10935143</t>
  </si>
  <si>
    <t>SPS-10935144</t>
  </si>
  <si>
    <t>Kavaldeep Jabbal</t>
  </si>
  <si>
    <t>SPS-10935145</t>
  </si>
  <si>
    <t>SPS-10935146</t>
  </si>
  <si>
    <t>SPS-10935147</t>
  </si>
  <si>
    <t>SPS-10935148</t>
  </si>
  <si>
    <t>SPS-10935149</t>
  </si>
  <si>
    <t>SPS-10935151</t>
  </si>
  <si>
    <t>SPS-10935152</t>
  </si>
  <si>
    <t>SPS-10821388</t>
  </si>
  <si>
    <t>SPS-10847692</t>
  </si>
  <si>
    <t>SPS-10887910</t>
  </si>
  <si>
    <t>SPS-10821384</t>
  </si>
  <si>
    <t>SPS-10847688</t>
  </si>
  <si>
    <t>SPS-10916636</t>
  </si>
  <si>
    <t>SPS-10821674</t>
  </si>
  <si>
    <t>SPS-10847029</t>
  </si>
  <si>
    <t>Mens 24-25, 19/10 vs. vs Newport 1</t>
  </si>
  <si>
    <t>SPS-10917004</t>
  </si>
  <si>
    <t>Mens 24-25, 09/11 vs. vs Lichfield 3</t>
  </si>
  <si>
    <t>SPS-10828515</t>
  </si>
  <si>
    <t>Ladies 24-25, 12/10 vs. vs Olton &amp; West Warwickshire 5</t>
  </si>
  <si>
    <t>SPS-10852449</t>
  </si>
  <si>
    <t>SPS-10901238</t>
  </si>
  <si>
    <t>Ladies 24-25, 02/11 vs. vs Bournville &amp; Kings Heath 4</t>
  </si>
  <si>
    <t>SPS-10821390</t>
  </si>
  <si>
    <t>Mens 24-25 Under 16 Match Fee, paid by Avninder Dhinjan, 12/10 vs. vs Beacon 6</t>
  </si>
  <si>
    <t>SPS-10836025</t>
  </si>
  <si>
    <t>Sunday Training 24-25, paid by Avninder Dhinjan, 13/10 vs. Sunday Training</t>
  </si>
  <si>
    <t>SPS-10847695</t>
  </si>
  <si>
    <t>Mens 24-25 Under 16 Match Fee, paid by Avninder Dhinjan, 19/10 vs. vs Sutton Coldfield 8</t>
  </si>
  <si>
    <t>SPS-10856174</t>
  </si>
  <si>
    <t>Sunday Training 24-25, paid by Avninder Dhinjan, 20/10 vs. Sunday Training</t>
  </si>
  <si>
    <t>SPS-10870708</t>
  </si>
  <si>
    <t>Sunday Training 24-25, paid by Avninder Dhinjan, 27/10 vs. Sunday Training</t>
  </si>
  <si>
    <t>SPS-10887902</t>
  </si>
  <si>
    <t>Mens 24-25 Under 16 Match Fee, paid by Avninder Dhinjan, 02/11 vs. vs Sutton Coldfield 9</t>
  </si>
  <si>
    <t>SPS-10895967</t>
  </si>
  <si>
    <t>Sunday Training 24-25, paid by Avninder Dhinjan, 03/11 vs. Sunday Training</t>
  </si>
  <si>
    <t>SPS-10828011</t>
  </si>
  <si>
    <t>SPS-10830398</t>
  </si>
  <si>
    <t>Sunday Training 24-25, 13/10 vs. Sunday Training, Sunday Training 24-25, 13/10 vs. Sunday Training</t>
  </si>
  <si>
    <t>SPS-10870638</t>
  </si>
  <si>
    <t>Sunday Training 24-25, 27/10 vs. Sunday Training, Sunday Training 24-25, 27/10 vs. Sunday Training</t>
  </si>
  <si>
    <t>SPS-10870639</t>
  </si>
  <si>
    <t>SPS-10936863</t>
  </si>
  <si>
    <t>Mens 24-25 Sponsored player Match Fee, 10/11 vs. vs Banbury 1</t>
  </si>
  <si>
    <t>SPS-10936864</t>
  </si>
  <si>
    <t>SPS-10936865</t>
  </si>
  <si>
    <t>Mens 24-25 Annual Payee Match Fee, 10/11 vs. vs Banbury 1</t>
  </si>
  <si>
    <t>SPS-10936866</t>
  </si>
  <si>
    <t>SPS-10936867</t>
  </si>
  <si>
    <t>SPS-10936868</t>
  </si>
  <si>
    <t>SPS-10936870</t>
  </si>
  <si>
    <t>SPS-10936872</t>
  </si>
  <si>
    <t>SPS-10936873</t>
  </si>
  <si>
    <t>SPS-10936874</t>
  </si>
  <si>
    <t>SPS-10936875</t>
  </si>
  <si>
    <t>SPS-10936876</t>
  </si>
  <si>
    <t>SPS-10936877</t>
  </si>
  <si>
    <t>SPS-10821397</t>
  </si>
  <si>
    <t>SPS-10847702</t>
  </si>
  <si>
    <t>SPS-10887912</t>
  </si>
  <si>
    <t>SPS-10916646</t>
  </si>
  <si>
    <t>SPS-10821672</t>
  </si>
  <si>
    <t>Mens 24-25 Student Match Fee, paid by dav Kalia, 12/10 vs. vs Cannock 2</t>
  </si>
  <si>
    <t>SPS-10847027</t>
  </si>
  <si>
    <t>Mens 24-25 Student Match Fee, paid by dav Kalia, 19/10 vs. vs Newport 1</t>
  </si>
  <si>
    <t>SPS-10888558</t>
  </si>
  <si>
    <t>Mens 24-25 Student Match Fee, paid by dav Kalia, 02/11 vs. vs Burton 2</t>
  </si>
  <si>
    <t>SPS-10917003</t>
  </si>
  <si>
    <t>Mens 24-25 Student Match Fee, paid by dav Kalia, 09/11 vs. vs Lichfield 3</t>
  </si>
  <si>
    <t>SPS-10739514</t>
  </si>
  <si>
    <t>Badgers 24-25, paid by Amardeep Mann, 28/09 vs. vs Cannock</t>
  </si>
  <si>
    <t>SPS-10739522</t>
  </si>
  <si>
    <t>SPS-10830806</t>
  </si>
  <si>
    <t>Badgers 24-25, paid by Amardeep Mann, 12/10 vs. vs Wednesbury</t>
  </si>
  <si>
    <t>SPS-10830816</t>
  </si>
  <si>
    <t>SPS-10830818</t>
  </si>
  <si>
    <t>SPS-10849416</t>
  </si>
  <si>
    <t>Badgers 24-25, paid by Amardeep Mann, 19/10 vs. vs WaTs</t>
  </si>
  <si>
    <t>SPS-10849428</t>
  </si>
  <si>
    <t>SPS-10849430</t>
  </si>
  <si>
    <t>SPS-10918141</t>
  </si>
  <si>
    <t>Badgers 24-25, collected by Satpal Degun, 09/11 vs. vs Beacon</t>
  </si>
  <si>
    <t>SPS-10742529</t>
  </si>
  <si>
    <t>SPS-10799226</t>
  </si>
  <si>
    <t>SPS-10845026</t>
  </si>
  <si>
    <t>SPS-10934802</t>
  </si>
  <si>
    <t>Mens 24-25, 09/11 vs. vs Bloxwich 1</t>
  </si>
  <si>
    <t>SPS-10828524</t>
  </si>
  <si>
    <t>sara nikookam</t>
  </si>
  <si>
    <t>Ladies 24-25 Student Match Fee, 12/10 vs. vs Olton &amp; West Warwickshire 5</t>
  </si>
  <si>
    <t>SPS-10852452</t>
  </si>
  <si>
    <t>Ladies 24-25 Student Match Fee, 19/10 vs. vs Olton &amp; West Warwickshire 6</t>
  </si>
  <si>
    <t>SPS-10945061</t>
  </si>
  <si>
    <t>Mens 24-25 Double Team Match Fee, 16/11 vs. vs Worcester 2</t>
  </si>
  <si>
    <t>SPS-10828553</t>
  </si>
  <si>
    <t>Ladies 24-25, confirmed by Charn Gill, 12/10 vs. vs Edgbaston 3</t>
  </si>
  <si>
    <t>SPS-10854466</t>
  </si>
  <si>
    <t>Ladies 24-25, confirmed by Charn Gill, 19/10 vs. vs Stourport 3</t>
  </si>
  <si>
    <t>SPS-10901482</t>
  </si>
  <si>
    <t>Ladies 24-25, confirmed by Charn Gill, 02/11 vs. vs University of Birmingham 6</t>
  </si>
  <si>
    <t>SPS-10845019</t>
  </si>
  <si>
    <t>Mens 24-25 Under 16 Match Fee, paid by Jonathan Frost, 12/10 vs. vs Beacon 2</t>
  </si>
  <si>
    <t>SPS-10859231</t>
  </si>
  <si>
    <t>Mens 24-25 Under 16 Match Fee, paid by Jonathan Frost, 20/10 vs. vs Norwich City 1</t>
  </si>
  <si>
    <t>SPS-10934795</t>
  </si>
  <si>
    <t>Mens 24-25 Under 16 Match Fee, paid by Jonathan Frost, 09/11 vs. vs Bloxwich 1</t>
  </si>
  <si>
    <t>SPS-10948429</t>
  </si>
  <si>
    <t>Badgers 24-25 Sponsored player Match Fee, 16/11 vs. vs West Brom</t>
  </si>
  <si>
    <t>SPS-10666775</t>
  </si>
  <si>
    <t>SPS-10672626</t>
  </si>
  <si>
    <t>SPS-10705575</t>
  </si>
  <si>
    <t>SPS-10744621</t>
  </si>
  <si>
    <t>Ladies 24-25 Student Match Fee, confirmed by Charn Gill, 28/09 vs. vs Olton &amp; West Warwickshire 3</t>
  </si>
  <si>
    <t>SPS-10790664</t>
  </si>
  <si>
    <t>Ladies 24-25 Student Match Fee, confirmed by Charn Gill, 05/10 vs. vs Solihull Blossomfield 2</t>
  </si>
  <si>
    <t>SPS-10854471</t>
  </si>
  <si>
    <t>SPS-10901490</t>
  </si>
  <si>
    <t>Ladies 24-25 Student Match Fee, confirmed by Charn Gill, 02/11 vs. vs University of Birmingham 6</t>
  </si>
  <si>
    <t>SPS-10929944</t>
  </si>
  <si>
    <t>Ladies 24-25 Student Match Fee, confirmed by Charn Gill, 09/11 vs. vs Bridgnorth 1</t>
  </si>
  <si>
    <t>SPS-10901241</t>
  </si>
  <si>
    <t>Ladies 24-25 Student Match Fee, confirmed by Charn Gill, 02/11 vs. vs Bournville &amp; Kings Heath 4</t>
  </si>
  <si>
    <t>SPS-10929930</t>
  </si>
  <si>
    <t>Ladies 24-25 Student Match Fee, confirmed by Charn Gill, 09/11 vs. vs Harborne 4</t>
  </si>
  <si>
    <t>SPS-10750061</t>
  </si>
  <si>
    <t>SPS-10845020</t>
  </si>
  <si>
    <t>SPS-10852653</t>
  </si>
  <si>
    <t>SPS-10891316</t>
  </si>
  <si>
    <t>SPS-10891321</t>
  </si>
  <si>
    <t>Mens 24-25 Under 16 Match Fee, paid by Rikki Saggo, 02/11 vs. vs Stourport 4</t>
  </si>
  <si>
    <t>SPS-10921289</t>
  </si>
  <si>
    <t>SPS-10921294</t>
  </si>
  <si>
    <t>Mens 24-25 Under 16 Match Fee, paid by Rikki Saggo, 09/11 vs. vs Edgbaston</t>
  </si>
  <si>
    <t>SPS-10948512</t>
  </si>
  <si>
    <t>Mens 24-25, 16/11 vs. vs Kingswinford 2</t>
  </si>
  <si>
    <t>SPS-10852662</t>
  </si>
  <si>
    <t>Mens 24-25 Under 16 Match Fee, paid by Hardeep SANDHU, 19/10 vs. vs West Bromwich 2</t>
  </si>
  <si>
    <t>SPS-10856175</t>
  </si>
  <si>
    <t>Sunday Training 24-25, paid by Hardeep SANDHU, 20/10 vs. Sunday Training</t>
  </si>
  <si>
    <t>SPS-10856176</t>
  </si>
  <si>
    <t>SPS-10856177</t>
  </si>
  <si>
    <t>SPS-10870698</t>
  </si>
  <si>
    <t>Sunday Training 24-25, paid by Hardeep SANDHU, 27/10 vs. Sunday Training</t>
  </si>
  <si>
    <t>SPS-10870702</t>
  </si>
  <si>
    <t>SPS-10870710</t>
  </si>
  <si>
    <t>SPS-10918137</t>
  </si>
  <si>
    <t>Badgers 24-25, paid by Hardeep SANDHU, 09/11 vs. vs Beacon</t>
  </si>
  <si>
    <t>SPS-10921291</t>
  </si>
  <si>
    <t>Mens 24-25 Under 16 Match Fee, paid by Hardeep SANDHU, 09/11 vs. vs Edgbaston</t>
  </si>
  <si>
    <t>SPS-10925346</t>
  </si>
  <si>
    <t>Sunday Training 24-25, paid by Hardeep SANDHU, 10/11 vs. Sunday Training</t>
  </si>
  <si>
    <t>SPS-10925348</t>
  </si>
  <si>
    <t>SPS-10948437</t>
  </si>
  <si>
    <t>Badgers 24-25, paid by Hardeep SANDHU, 16/11 vs. vs West Brom</t>
  </si>
  <si>
    <t>SPS-10948520</t>
  </si>
  <si>
    <t>Mens 24-25 Under 16 Match Fee, paid by Hardeep SANDHU, 16/11 vs. vs Kingswinford 2</t>
  </si>
  <si>
    <t>SPS-10954036</t>
  </si>
  <si>
    <t>Sunday Training 24-25, paid by Hardeep SANDHU, 17/11 vs. Sunday Training</t>
  </si>
  <si>
    <t>SPS-10954039</t>
  </si>
  <si>
    <t>SPS-10954047</t>
  </si>
  <si>
    <t>SPS-10669207</t>
  </si>
  <si>
    <t>SPS-10955696</t>
  </si>
  <si>
    <t>Ladies 24-25 Sponsored player Match Fee, 16/11 vs. vs Worcester 2</t>
  </si>
  <si>
    <t>SPS-10955699</t>
  </si>
  <si>
    <t>SPS-10955700</t>
  </si>
  <si>
    <t>SPS-10600770</t>
  </si>
  <si>
    <t>SPS-10625387</t>
  </si>
  <si>
    <t>SPS-10666774</t>
  </si>
  <si>
    <t>SPS-10705574</t>
  </si>
  <si>
    <t>SPS-10744620</t>
  </si>
  <si>
    <t>SPS-10955703</t>
  </si>
  <si>
    <t>Ladies 24-25 Student Match Fee, confirmed by Charn Gill, 16/11 vs. vs Worcester 2</t>
  </si>
  <si>
    <t>SPS-10852658</t>
  </si>
  <si>
    <t>SPS-10891323</t>
  </si>
  <si>
    <t>SPS-10916643</t>
  </si>
  <si>
    <t>SPS-10948517</t>
  </si>
  <si>
    <t>SPS-10852665</t>
  </si>
  <si>
    <t>Mens 24-25 Under 16 Match Fee, paid by Gurminder Badesha, 19/10 vs. vs West Bromwich 2</t>
  </si>
  <si>
    <t>SPS-10870703</t>
  </si>
  <si>
    <t>Sunday Training 24-25, paid by Gurminder Badesha, 27/10 vs. Sunday Training</t>
  </si>
  <si>
    <t>SPS-10891326</t>
  </si>
  <si>
    <t>Mens 24-25 Under 16 Match Fee, paid by Gurminder Badesha, 02/11 vs. vs Stourport 4</t>
  </si>
  <si>
    <t>SPS-10921299</t>
  </si>
  <si>
    <t>Mens 24-25 Under 16 Match Fee, paid by Gurminder Badesha, 09/11 vs. vs Edgbaston</t>
  </si>
  <si>
    <t>SPS-10821683</t>
  </si>
  <si>
    <t>SPS-10888559</t>
  </si>
  <si>
    <t>SPS-10917013</t>
  </si>
  <si>
    <t>Mens 24-25 Student Match Fee, 09/11 vs. vs Lichfield 3</t>
  </si>
  <si>
    <t>SPS-10669294</t>
  </si>
  <si>
    <t>Sunday Training 24-25, paid by Verneek Virdi, 15/09 vs. Sunday Training</t>
  </si>
  <si>
    <t>SPS-10739516</t>
  </si>
  <si>
    <t>Badgers 24-25, paid by Verneek Virdi, 28/09 vs. vs Cannock</t>
  </si>
  <si>
    <t>SPS-10772583</t>
  </si>
  <si>
    <t>Sunday Training 24-25, paid by Verneek Virdi, 29/09 vs. Sunday Training</t>
  </si>
  <si>
    <t>SPS-10788125</t>
  </si>
  <si>
    <t>Sunday Training 24-25, paid by Verneek Virdi, 06/10 vs. Sunday Training</t>
  </si>
  <si>
    <t>SPS-10836022</t>
  </si>
  <si>
    <t>Sunday Training 24-25, paid by Verneek Virdi, 13/10 vs. Sunday Training</t>
  </si>
  <si>
    <t>SPS-10849417</t>
  </si>
  <si>
    <t>Badgers 24-25, paid by Verneek Virdi, 19/10 vs. vs WaTs</t>
  </si>
  <si>
    <t>SPS-10870704</t>
  </si>
  <si>
    <t>Sunday Training 24-25, paid by Verneek Virdi, 27/10 vs. Sunday Training</t>
  </si>
  <si>
    <t>SPS-10895964</t>
  </si>
  <si>
    <t>Sunday Training 24-25, paid by Verneek Virdi, 03/11 vs. Sunday Training</t>
  </si>
  <si>
    <t>SPS-10918139</t>
  </si>
  <si>
    <t>Badgers 24-25, paid by Verneek Virdi, 09/11 vs. vs Beacon</t>
  </si>
  <si>
    <t>SPS-10925335</t>
  </si>
  <si>
    <t>Sunday Training 24-25, paid by Verneek Virdi, 10/11 vs. Sunday Training</t>
  </si>
  <si>
    <t>SPS-10948431</t>
  </si>
  <si>
    <t>Badgers 24-25, paid by Verneek Virdi, 16/11 vs. vs West Brom</t>
  </si>
  <si>
    <t>SPS-10858723</t>
  </si>
  <si>
    <t>Sunday Training 24-25, 27/10 vs. Sunday Training</t>
  </si>
  <si>
    <t>SPS-10881939</t>
  </si>
  <si>
    <t>Sunday Training 24-25, 03/11 vs. Sunday Training</t>
  </si>
  <si>
    <t>SPS-10925547</t>
  </si>
  <si>
    <t>Sunday Training 24-25, 17/11 vs. Sunday Training</t>
  </si>
  <si>
    <t>SPS-10849422</t>
  </si>
  <si>
    <t>Badgers 24-25, paid by Manoj Chohan, 19/10 vs. vs WaTs</t>
  </si>
  <si>
    <t>SPS-10948438</t>
  </si>
  <si>
    <t>Badgers 24-25, paid by Manoj Chohan, 16/11 vs. vs West Brom</t>
  </si>
  <si>
    <t>SPS-10959076</t>
  </si>
  <si>
    <t>Mens 24-25 Sponsored player Match Fee, 17/11 vs. vs Harleston Magpies</t>
  </si>
  <si>
    <t>SPS-10959077</t>
  </si>
  <si>
    <t>SPS-10959078</t>
  </si>
  <si>
    <t>Mens 24-25 Annual Payee Match Fee, 17/11 vs. vs Harleston Magpies</t>
  </si>
  <si>
    <t>SPS-10959079</t>
  </si>
  <si>
    <t>SPS-10959080</t>
  </si>
  <si>
    <t>SPS-10959081</t>
  </si>
  <si>
    <t>SPS-10959083</t>
  </si>
  <si>
    <t>SPS-10959085</t>
  </si>
  <si>
    <t>SPS-10959086</t>
  </si>
  <si>
    <t>SPS-10959087</t>
  </si>
  <si>
    <t>SPS-10959088</t>
  </si>
  <si>
    <t>SPS-10959089</t>
  </si>
  <si>
    <t>SPS-10959090</t>
  </si>
  <si>
    <t>SPS-10965939</t>
  </si>
  <si>
    <t>Ladies 24-25 Sponsored player Match Fee, 16/11 vs. vs Solihull Blossomfield 3</t>
  </si>
  <si>
    <t>SPS-10965980</t>
  </si>
  <si>
    <t>AMENDED: (paid cash - transfered via Sharn BACS)Ladies 24-25 Unemployed/Retired Match Fee, collected by Sharndeep Hanspal, 21/09 vs. vs Sutton</t>
  </si>
  <si>
    <t>SPS-10828518</t>
  </si>
  <si>
    <t>AMENDED: (paid cash - transfered via Sharn BACS)Ladies 24-25 Unemployed/Retired Match Fee, collected by Sharndeep Hanspal, 12/10 vs. vs Olton &amp; West Warwickshire 5</t>
  </si>
  <si>
    <t>SPS-10965984</t>
  </si>
  <si>
    <t>AMENDED: (BACS)Ladies 24-25, collected by Sharndeep Hanspal, 16/11 vs. vs Solihull Blossomfield 3</t>
  </si>
  <si>
    <t>SPS-10929928</t>
  </si>
  <si>
    <t>AMENDED: (BACS)Ladies 24-25, collected by Sharndeep Hanspal, 09/11 vs. vs Harborne 4</t>
  </si>
  <si>
    <t>SPS-10901233</t>
  </si>
  <si>
    <t>AMENDED: (BACS)Ladies 24-25, collected by Sharndeep Hanspal, 02/11 vs. vs Bournville &amp; Kings Heath 4</t>
  </si>
  <si>
    <t>SPS-10836554</t>
  </si>
  <si>
    <t>AMENDED: (BACS)Ladies 24-25, collected by Sharndeep Hanspal, 05/10 vs. vs City of Birmingham 1</t>
  </si>
  <si>
    <t>SPS-10852448</t>
  </si>
  <si>
    <t>Ladies 24-25 Under 16 Match Fee, paid by sucha sohal, 19/10 vs. vs Olton &amp; West Warwickshire 6</t>
  </si>
  <si>
    <t>SPS-10901235</t>
  </si>
  <si>
    <t>Ladies 24-25 Under 16 Match Fee, paid by sucha sohal, 02/11 vs. vs Bournville &amp; Kings Heath 4</t>
  </si>
  <si>
    <t>SPS-10929922</t>
  </si>
  <si>
    <t>Ladies 24-25 Under 16 Match Fee, paid by sucha sohal, 09/11 vs. vs Harborne 4</t>
  </si>
  <si>
    <t>SPS-10965944</t>
  </si>
  <si>
    <t>Ladies 24-25 Under 16 Match Fee, paid by sucha sohal, 16/11 vs. vs Solihull Blossomfield 3</t>
  </si>
  <si>
    <t>SPS-10705576</t>
  </si>
  <si>
    <t>SPS-10965945</t>
  </si>
  <si>
    <t>AMENDED: (BACS)Ladies 24-25 Student Match Fee, collected by Sharndeep Hanspal, 16/11 vs. vs Solihull Blossomfield 3</t>
  </si>
  <si>
    <t>SPS-10965946</t>
  </si>
  <si>
    <t>AMENDED: (drove)Ladies 24-25, 16/11 vs. vs Solihull Blossomfield 3</t>
  </si>
  <si>
    <t>SPS-10968043</t>
  </si>
  <si>
    <t>Mens 24-25 Double Team Match Fee, 23/11 vs. vs Harborne 4</t>
  </si>
  <si>
    <t>SPS-10967511</t>
  </si>
  <si>
    <t>Mens 24-25 Unemployed/Retired Match Fee, collected by Amardeep Matharu, 23/11 vs. vs Old Wulfrunians 4</t>
  </si>
  <si>
    <t>SPS-10973300</t>
  </si>
  <si>
    <t>Mens 24-25 Sponsored player Match Fee, 23/11 vs. vs Cambridge City 1</t>
  </si>
  <si>
    <t>SPS-10973301</t>
  </si>
  <si>
    <t>SPS-10973302</t>
  </si>
  <si>
    <t>Mens 24-25 Annual Payee Match Fee, 23/11 vs. vs Cambridge City 1</t>
  </si>
  <si>
    <t>SPS-10973303</t>
  </si>
  <si>
    <t>SPS-10973304</t>
  </si>
  <si>
    <t>SPS-10973305</t>
  </si>
  <si>
    <t>SPS-10973306</t>
  </si>
  <si>
    <t>SPS-10973309</t>
  </si>
  <si>
    <t>SPS-10973310</t>
  </si>
  <si>
    <t>SPS-10973311</t>
  </si>
  <si>
    <t>SPS-10973312</t>
  </si>
  <si>
    <t>SPS-10973313</t>
  </si>
  <si>
    <t>SPS-10973314</t>
  </si>
  <si>
    <t>SPS-10845021</t>
  </si>
  <si>
    <t>SPS-10899078</t>
  </si>
  <si>
    <t>Mens 24-25 Student Match Fee, 02/11 vs. vs Chelmsford 1</t>
  </si>
  <si>
    <t>SPS-10936871</t>
  </si>
  <si>
    <t>Mens 24-25 Student Match Fee, 10/11 vs. vs Banbury 1</t>
  </si>
  <si>
    <t>SPS-10959084</t>
  </si>
  <si>
    <t>Mens 24-25 Student Match Fee, 17/11 vs. vs Harleston Magpies</t>
  </si>
  <si>
    <t>SPS-10828551</t>
  </si>
  <si>
    <t>SPS-10854463</t>
  </si>
  <si>
    <t>SPS-10901480</t>
  </si>
  <si>
    <t>SPS-10955694</t>
  </si>
  <si>
    <t>Ladies 24-25, confirmed by Charn Gill, 16/11 vs. vs Worcester 2</t>
  </si>
  <si>
    <t>SPS-10672655</t>
  </si>
  <si>
    <t>SPS-10852442</t>
  </si>
  <si>
    <t>Ladies 24-25 Unemployed/Retired Match Fee, confirmed by Charn Gill, 19/10 vs. vs Olton &amp; West Warwickshire 6</t>
  </si>
  <si>
    <t>SPS-10901231</t>
  </si>
  <si>
    <t>Ladies 24-25 Unemployed/Retired Match Fee, confirmed by Charn Gill, 02/11 vs. vs Bournville &amp; Kings Heath 4</t>
  </si>
  <si>
    <t>SPS-10669188</t>
  </si>
  <si>
    <t>SPS-10828010</t>
  </si>
  <si>
    <t>Mens 24-25 Under 16 Match Fee, confirmed by Satpal Degun, 12/10 vs. vs Olton &amp; West Warwickshire 4</t>
  </si>
  <si>
    <t>SPS-10891319</t>
  </si>
  <si>
    <t>Mens 24-25 Under 16 Match Fee, confirmed by Satpal Degun, 02/11 vs. vs Stourport 4</t>
  </si>
  <si>
    <t>SPS-10921292</t>
  </si>
  <si>
    <t>Mens 24-25 Under 16 Match Fee, confirmed by Satpal Degun, 09/11 vs. vs Edgbaston</t>
  </si>
  <si>
    <t>SPS-10948515</t>
  </si>
  <si>
    <t>Mens 24-25 Under 16 Match Fee, confirmed by Satpal Degun, 16/11 vs. vs Kingswinford 2</t>
  </si>
  <si>
    <t>SPS-10669074</t>
  </si>
  <si>
    <t>SPS-10965943</t>
  </si>
  <si>
    <t>AMENDED: (broke elbow less than ten mins into game )Ladies 24-25, collected by Charn Gill, 16/11 vs. vs Solihull Blossomfield 3</t>
  </si>
  <si>
    <t>SPS-10669277</t>
  </si>
  <si>
    <t>SPS-10625379</t>
  </si>
  <si>
    <t>SPS-11000468</t>
  </si>
  <si>
    <t>Rasika Rathnayake</t>
  </si>
  <si>
    <t>SPS-11000502</t>
  </si>
  <si>
    <t>SPS-10921300</t>
  </si>
  <si>
    <t>Mens 24-25 Student Match Fee, confirmed by Satpal Degun, 09/11 vs. vs Edgbaston</t>
  </si>
  <si>
    <t>SPS-10948525</t>
  </si>
  <si>
    <t>Mens 24-25 Student Match Fee, confirmed by Satpal Degun, 16/11 vs. vs Kingswinford 2</t>
  </si>
  <si>
    <t>SPS-10631038</t>
  </si>
  <si>
    <t>Mens 24-25, confirmed by Charn Gill, 31/08 vs. vs Sheffield</t>
  </si>
  <si>
    <t>SPS-10665741</t>
  </si>
  <si>
    <t>Mens 24-25, confirmed by Charn Gill, 14/09 vs. vs Cheltnham</t>
  </si>
  <si>
    <t>SPS-10672723</t>
  </si>
  <si>
    <t>SPS-10706319</t>
  </si>
  <si>
    <t>Mens 24-25, confirmed by Charn Gill, 21/09 vs. vs Sikh Union Coventry</t>
  </si>
  <si>
    <t>SPS-10750062</t>
  </si>
  <si>
    <t>Mens 24-25, confirmed by Charn Gill, 28/09 vs. vs Wolverhampton &amp; Tettenhall 1</t>
  </si>
  <si>
    <t>SPS-10775401</t>
  </si>
  <si>
    <t>Mens 24-25, confirmed by Charn Gill, 05/10 vs. vs Edgbaston 2</t>
  </si>
  <si>
    <t>SPS-10847038</t>
  </si>
  <si>
    <t>Mens 24-25, confirmed by Charn Gill, 19/10 vs. vs Newport 1</t>
  </si>
  <si>
    <t>SPS-10917011</t>
  </si>
  <si>
    <t>Mens 24-25, confirmed by Charn Gill, 09/11 vs. vs Lichfield 3</t>
  </si>
  <si>
    <t>SPS-10945066</t>
  </si>
  <si>
    <t>Mens 24-25, confirmed by Charn Gill, 16/11 vs. vs Worcester 2</t>
  </si>
  <si>
    <t>SPS-10968048</t>
  </si>
  <si>
    <t>Mens 24-25, confirmed by Charn Gill, 23/11 vs. vs Harborne 4</t>
  </si>
  <si>
    <t>SPS-11006237</t>
  </si>
  <si>
    <t>Ladies 24-25 Sponsored player Match Fee, 23/11 vs. vs Edgbaston 2</t>
  </si>
  <si>
    <t>SPS-11006241</t>
  </si>
  <si>
    <t>SPS-11006242</t>
  </si>
  <si>
    <t>SPS-10711865</t>
  </si>
  <si>
    <t>SPS-10669175</t>
  </si>
  <si>
    <t>SPS-11006284</t>
  </si>
  <si>
    <t>Mens 24-25 Annual Payee Match Fee, 19/10 vs. vs Old Halesonians 1</t>
  </si>
  <si>
    <t>SPS-11006292</t>
  </si>
  <si>
    <t>Mens 24-25 Sponsored player Match Fee, 19/10 vs. vs Old Halesonians 1</t>
  </si>
  <si>
    <t>SPS-11006306</t>
  </si>
  <si>
    <t>Mens 24-25 Sponsored player Match Fee, 02/11 vs. vs Bridgnorth 1</t>
  </si>
  <si>
    <t>SPS-11006314</t>
  </si>
  <si>
    <t>Mens 24-25 Annual Payee Match Fee, 16/11 vs. vs Stourport  2</t>
  </si>
  <si>
    <t>SPS-11006320</t>
  </si>
  <si>
    <t>Mens 24-25 Sponsored player Match Fee, 16/11 vs. vs Stourport  2</t>
  </si>
  <si>
    <t>SPS-11006328</t>
  </si>
  <si>
    <t>Mens 24-25 Annual Payee Match Fee, 23/11 vs. vs Bromsgrove 1</t>
  </si>
  <si>
    <t>SPS-11006334</t>
  </si>
  <si>
    <t>Mens 24-25 Sponsored player Match Fee, 23/11 vs. vs Bromsgrove 1</t>
  </si>
  <si>
    <t>SPS-11006337</t>
  </si>
  <si>
    <t>SPS-10625327</t>
  </si>
  <si>
    <t>SPS-10625381</t>
  </si>
  <si>
    <t>SPS-10625382</t>
  </si>
  <si>
    <t>SPS-10669208</t>
  </si>
  <si>
    <t>SPS-10625590</t>
  </si>
  <si>
    <t>Mens 24-25 Student Match Fee, paid by Chan Dhillon, 07/09 vs. vs Bloxwich 1</t>
  </si>
  <si>
    <t>SPS-10701035</t>
  </si>
  <si>
    <t>Mens 24-25 Under 16 Match Fee, paid by Chan Dhillon, 21/09 vs. vs Sutton 3</t>
  </si>
  <si>
    <t>SPS-10737468</t>
  </si>
  <si>
    <t>Mens 24-25 Student Match Fee, paid by Chan Dhillon, 28/09 vs. vs University of Birmingham 5</t>
  </si>
  <si>
    <t>SPS-10742693</t>
  </si>
  <si>
    <t>Mens 24-25 Under 16 Match Fee, paid by Chan Dhillon, 28/09 vs. vs Bournville &amp; Kings Heath 4</t>
  </si>
  <si>
    <t>SPS-10775395</t>
  </si>
  <si>
    <t>Mens 24-25 Student Match Fee, paid by Chan Dhillon, 05/10 vs. vs Edgbaston 2</t>
  </si>
  <si>
    <t>SPS-10821676</t>
  </si>
  <si>
    <t>Mens 24-25 Student Match Fee, paid by Chan Dhillon, 12/10 vs. vs Cannock 2</t>
  </si>
  <si>
    <t>SPS-10836073</t>
  </si>
  <si>
    <t>Sunday Training 24-25, paid by Chan Dhillon, 13/10 vs. Sunday Training</t>
  </si>
  <si>
    <t>SPS-10847032</t>
  </si>
  <si>
    <t>Mens 24-25 Student Match Fee, paid by Chan Dhillon, 19/10 vs. vs Newport 1</t>
  </si>
  <si>
    <t>SPS-10852657</t>
  </si>
  <si>
    <t>Mens 24-25 Under 16 Match Fee, paid by Chan Dhillon, 19/10 vs. vs West Bromwich 2</t>
  </si>
  <si>
    <t>SPS-10917006</t>
  </si>
  <si>
    <t>Mens 24-25 Student Match Fee, paid by Chan Dhillon, 09/11 vs. vs Lichfield 3</t>
  </si>
  <si>
    <t>SPS-10921296</t>
  </si>
  <si>
    <t>Mens 24-25 Under 16 Match Fee, paid by Chan Dhillon, 09/11 vs. vs Edgbaston</t>
  </si>
  <si>
    <t>SPS-10945059</t>
  </si>
  <si>
    <t>Mens 24-25 Student Match Fee, paid by Chan Dhillon, 16/11 vs. vs Worcester 2</t>
  </si>
  <si>
    <t>SPS-10968041</t>
  </si>
  <si>
    <t>Mens 24-25 Student Match Fee, paid by Chan Dhillon, 23/11 vs. vs Harborne 4</t>
  </si>
  <si>
    <t>SPS-10970724</t>
  </si>
  <si>
    <t>Mens 24-25 Under 16 Match Fee, paid by Chan Dhillon, 23/11 vs. vs Olton &amp; West Warwickshire 5</t>
  </si>
  <si>
    <t>SPS-10665734</t>
  </si>
  <si>
    <t>Mens 24-25 Student Match Fee, 14/09 vs. vs Cheltnham</t>
  </si>
  <si>
    <t>SPS-10706310</t>
  </si>
  <si>
    <t>SPS-10799212</t>
  </si>
  <si>
    <t>SPS-10845013</t>
  </si>
  <si>
    <t>SPS-10917002</t>
  </si>
  <si>
    <t>SPS-11006279</t>
  </si>
  <si>
    <t>Mens 24-25 Student Match Fee, 19/10 vs. vs Old Halesonians 1</t>
  </si>
  <si>
    <t>SPS-11006296</t>
  </si>
  <si>
    <t>Mens 24-25 Student Match Fee, 02/11 vs. vs Bridgnorth 1</t>
  </si>
  <si>
    <t>SPS-11006309</t>
  </si>
  <si>
    <t>Mens 24-25 Student Match Fee, 16/11 vs. vs Stourport  2</t>
  </si>
  <si>
    <t>SPS-11006323</t>
  </si>
  <si>
    <t>Mens 24-25 Student Match Fee, 23/11 vs. vs Bromsgrove 1</t>
  </si>
  <si>
    <t>SPS-10972374</t>
  </si>
  <si>
    <t>Badgers 24-25, confirmed by Satpal Degun, 23/11 vs. vs Bloxwich</t>
  </si>
  <si>
    <t>SPS-10948434</t>
  </si>
  <si>
    <t>Badgers 24-25, confirmed by Satpal Degun, 16/11 vs. vs West Brom</t>
  </si>
  <si>
    <t>SPS-10918145</t>
  </si>
  <si>
    <t>Badgers 24-25, confirmed by Satpal Degun, 09/11 vs. vs Beacon</t>
  </si>
  <si>
    <t>SPS-10929919</t>
  </si>
  <si>
    <t>SPS-10703477</t>
  </si>
  <si>
    <t>SPS-10935072</t>
  </si>
  <si>
    <t>SPS-10934799</t>
  </si>
  <si>
    <t>SPS-11006291</t>
  </si>
  <si>
    <t>Mens 24-25, 19/10 vs. vs Old Halesonians 1</t>
  </si>
  <si>
    <t>SPS-11006304</t>
  </si>
  <si>
    <t>Mens 24-25, 02/11 vs. vs Bridgnorth 1</t>
  </si>
  <si>
    <t>SPS-11006319</t>
  </si>
  <si>
    <t>Mens 24-25, 16/11 vs. vs Stourport  2</t>
  </si>
  <si>
    <t>SPS-11006333</t>
  </si>
  <si>
    <t>Mens 24-25, 23/11 vs. vs Bromsgrove 1</t>
  </si>
  <si>
    <t>SPS-10948514</t>
  </si>
  <si>
    <t>Mens 24-25, confirmed by Satpal Degun, 16/11 vs. vs Kingswinford 2</t>
  </si>
  <si>
    <t>SPS-10790658</t>
  </si>
  <si>
    <t>SPS-10828554</t>
  </si>
  <si>
    <t>SPS-10854467</t>
  </si>
  <si>
    <t>Ladies 24-25, 19/10 vs. vs Stourport 3</t>
  </si>
  <si>
    <t>SPS-10929937</t>
  </si>
  <si>
    <t>Ladies 24-25, 09/11 vs. vs Bridgnorth 1</t>
  </si>
  <si>
    <t>SPS-10955697</t>
  </si>
  <si>
    <t>Ladies 24-25, 16/11 vs. vs Worcester 2</t>
  </si>
  <si>
    <t>SPS-10600772</t>
  </si>
  <si>
    <t>SPS-10625391</t>
  </si>
  <si>
    <t>Ladies 24-25 Student Match Fee, 07/09 vs. vs Bloxwich 1</t>
  </si>
  <si>
    <t>SPS-10705577</t>
  </si>
  <si>
    <t>SPS-10744623</t>
  </si>
  <si>
    <t>Ladies 24-25 Student Match Fee, 28/09 vs. vs Olton &amp; West Warwickshire 3</t>
  </si>
  <si>
    <t>SPS-10790666</t>
  </si>
  <si>
    <t>SPS-10828563</t>
  </si>
  <si>
    <t>Ladies 24-25 Student Match Fee, 12/10 vs. vs Edgbaston 3</t>
  </si>
  <si>
    <t>SPS-10854474</t>
  </si>
  <si>
    <t>Ladies 24-25 Student Match Fee, 19/10 vs. vs Stourport 3</t>
  </si>
  <si>
    <t>SPS-10870700</t>
  </si>
  <si>
    <t>Sunday Training 24-25, paid by mandip kaur, 27/10 vs. Sunday Training</t>
  </si>
  <si>
    <t>SPS-10887907</t>
  </si>
  <si>
    <t>Mens 24-25 Under 16 Match Fee, paid by mandip kaur, 02/11 vs. vs Sutton Coldfield 9</t>
  </si>
  <si>
    <t>SPS-10895957</t>
  </si>
  <si>
    <t>Sunday Training 24-25, paid by mandip kaur, 03/11 vs. Sunday Training</t>
  </si>
  <si>
    <t>SPS-10944700</t>
  </si>
  <si>
    <t>Mens 24-25 Under 16 Match Fee, paid by mandip kaur, 16/11 vs. vs Lichfield 6</t>
  </si>
  <si>
    <t>SPS-10967513</t>
  </si>
  <si>
    <t>Mens 24-25 Under 16 Match Fee, paid by mandip kaur, 23/11 vs. vs Old Wulfrunians 4</t>
  </si>
  <si>
    <t>SPS-11028846</t>
  </si>
  <si>
    <t>Ladies 24-25 Sponsored player Match Fee, 30/11 vs. vs Old Silhillians 2</t>
  </si>
  <si>
    <t>SPS-11028851</t>
  </si>
  <si>
    <t>SPS-10901479</t>
  </si>
  <si>
    <t>Ladies 24-25, 02/11 vs. vs University of Birmingham 6</t>
  </si>
  <si>
    <t>SPS-10929934</t>
  </si>
  <si>
    <t>SPS-10965940</t>
  </si>
  <si>
    <t>Ladies 24-25, 16/11 vs. vs Solihull Blossomfield 3</t>
  </si>
  <si>
    <t>SPS-11006235</t>
  </si>
  <si>
    <t>Ladies 24-25, 23/11 vs. vs Edgbaston 2</t>
  </si>
  <si>
    <t>SPS-11028844</t>
  </si>
  <si>
    <t>Ladies 24-25, 30/11 vs. vs Old Silhillians 2</t>
  </si>
  <si>
    <t>SPS-11030468</t>
  </si>
  <si>
    <t>Badgers 24-25 Sponsored player Match Fee, 30/11 vs. vs Sutton</t>
  </si>
  <si>
    <t>SPS-11031574</t>
  </si>
  <si>
    <t>Ladies 24-25 Sponsored player Match Fee, 30/11 vs. vs Old Silhillians 5</t>
  </si>
  <si>
    <t>SPS-11031575</t>
  </si>
  <si>
    <t>Ladies 24-25 Double Team Match Fee, 30/11 vs. vs Old Silhillians 5</t>
  </si>
  <si>
    <t>SPS-11031580</t>
  </si>
  <si>
    <t>SPS-11031585</t>
  </si>
  <si>
    <t>SPS-11031584</t>
  </si>
  <si>
    <t>AMENDED: (Drove 3 players )Ladies 24-25 Student Match Fee, confirmed by Charn Gill, 30/11 vs. vs Old Silhillians 5</t>
  </si>
  <si>
    <t>SPS-11031582</t>
  </si>
  <si>
    <t>AMENDED: (Drove 3 players )Ladies 24-25, confirmed by Charn Gill, 30/11 vs. vs Old Silhillians 5</t>
  </si>
  <si>
    <t>SPS-11031586</t>
  </si>
  <si>
    <t>Ladies 24-25 Double Team Match Fee, 30/11 vs. vs Old Silhillians 2</t>
  </si>
  <si>
    <t>SPS-11028845</t>
  </si>
  <si>
    <t>AMENDED: (Drove 3 players to seconds )Ladies 24-25, confirmed by Charn Gill, 30/11 vs. vs Old Silhillians 2</t>
  </si>
  <si>
    <t>SPS-10965947</t>
  </si>
  <si>
    <t>AMENDED: ()Ladies 24-25 Unemployed/Retired Match Fee, confirmed by Charn Gill, 16/11 vs. vs Solihull Blossomfield 3</t>
  </si>
  <si>
    <t>SPS-10929927</t>
  </si>
  <si>
    <t>AMENDED: ()Ladies 24-25 Unemployed/Retired Match Fee, confirmed by Charn Gill, 09/11 vs. vs Harborne 4</t>
  </si>
  <si>
    <t>SPS-10901261</t>
  </si>
  <si>
    <t>AMENDED: ()Ladies 24-25 Unemployed/Retired Match Fee, confirmed by Charn Gill, 02/11 vs. vs Bournville &amp; Kings Heath 4</t>
  </si>
  <si>
    <t>SPS-11031868</t>
  </si>
  <si>
    <t>Mens 24-25 Double Team Match Fee, 30/11 vs. vs Solihull Blossomfield 1</t>
  </si>
  <si>
    <t>SPS-10925351</t>
  </si>
  <si>
    <t>Sunday Training 24-25, paid by Gurpreet Cooner, 10/11 vs. Sunday Training</t>
  </si>
  <si>
    <t>SPS-10925353</t>
  </si>
  <si>
    <t>SPS-10948441</t>
  </si>
  <si>
    <t>Badgers 24-25, paid by Gurpreet Cooner, 16/11 vs. vs West Brom</t>
  </si>
  <si>
    <t>SPS-10948513</t>
  </si>
  <si>
    <t>SPS-10954051</t>
  </si>
  <si>
    <t>Sunday Training 24-25, paid by Gurpreet Cooner, 17/11 vs. Sunday Training</t>
  </si>
  <si>
    <t>SPS-10954052</t>
  </si>
  <si>
    <t>SPS-10970719</t>
  </si>
  <si>
    <t>Mens 24-25, 23/11 vs. vs Olton &amp; West Warwickshire 5</t>
  </si>
  <si>
    <t>SPS-10972380</t>
  </si>
  <si>
    <t>Badgers 24-25, paid by Gurpreet Cooner, 23/11 vs. vs Bloxwich</t>
  </si>
  <si>
    <t>SPS-11030479</t>
  </si>
  <si>
    <t>Badgers 24-25, paid by Gurpreet Cooner, 30/11 vs. vs Sutton</t>
  </si>
  <si>
    <t>SPS-11034935</t>
  </si>
  <si>
    <t>Sunday Training 24-25, collected by Satpal Degun, 01/12 vs. Sunday Training</t>
  </si>
  <si>
    <t>SPS-11034940</t>
  </si>
  <si>
    <t>SPS-11030476</t>
  </si>
  <si>
    <t>Badgers 24-25, confirmed by Satpal Degun, 30/11 vs. vs Sutton</t>
  </si>
  <si>
    <t>SPS-10625313</t>
  </si>
  <si>
    <t>SPS-10338147</t>
  </si>
  <si>
    <t>Sunday Training 24-25, confirmed by Satpal Degun, 07/07 vs. Sunday Training</t>
  </si>
  <si>
    <t>SPS-11030472</t>
  </si>
  <si>
    <t>SPS-10891320</t>
  </si>
  <si>
    <t>SPS-10921293</t>
  </si>
  <si>
    <t>SPS-10948516</t>
  </si>
  <si>
    <t>SPS-10970722</t>
  </si>
  <si>
    <t>SPS-11031549</t>
  </si>
  <si>
    <t>AMENDED: ()Badgers 24-25, 30/11 vs. vs Bromsgrove 4</t>
  </si>
  <si>
    <t>SPS-11039200</t>
  </si>
  <si>
    <t>Mens 24-25 Sponsored player Match Fee, 01/12 vs. vs University of Birmingham 2</t>
  </si>
  <si>
    <t>SPS-11039201</t>
  </si>
  <si>
    <t>SPS-11039202</t>
  </si>
  <si>
    <t>Mens 24-25 Annual Payee Match Fee, 01/12 vs. vs University of Birmingham 2</t>
  </si>
  <si>
    <t>SPS-11039203</t>
  </si>
  <si>
    <t>SPS-11039204</t>
  </si>
  <si>
    <t>SPS-11039205</t>
  </si>
  <si>
    <t>SPS-11039207</t>
  </si>
  <si>
    <t>SPS-11039209</t>
  </si>
  <si>
    <t>SPS-11039210</t>
  </si>
  <si>
    <t>SPS-11039211</t>
  </si>
  <si>
    <t>SPS-11039212</t>
  </si>
  <si>
    <t>SPS-11039213</t>
  </si>
  <si>
    <t>SPS-11039214</t>
  </si>
  <si>
    <t>SPS-10672974</t>
  </si>
  <si>
    <t>SPS-11031576</t>
  </si>
  <si>
    <t>Ladies 24-25 Student Match Fee, confirmed by Charn Gill, 30/11 vs. vs Old Silhillians 5</t>
  </si>
  <si>
    <t>SPS-10672619</t>
  </si>
  <si>
    <t>SPS-10887901</t>
  </si>
  <si>
    <t>Mens 24-25 Under 16 Match Fee, paid by Amarpreet Sangha, 02/11 vs. vs Sutton Coldfield 9</t>
  </si>
  <si>
    <t>SPS-10954048</t>
  </si>
  <si>
    <t>Sunday Training 24-25, paid by Amarpreet Sangha, 17/11 vs. Sunday Training</t>
  </si>
  <si>
    <t>SPS-11030477</t>
  </si>
  <si>
    <t>Badgers 24-25, paid by Amarpreet Sangha, 30/11 vs. vs Sutton</t>
  </si>
  <si>
    <t>SPS-10895971</t>
  </si>
  <si>
    <t>Sunday Training 24-25, paid by Dapinder Matharu, 03/11 vs. Sunday Training</t>
  </si>
  <si>
    <t>SPS-10918140</t>
  </si>
  <si>
    <t>Badgers 24-25, paid by Dapinder Matharu, 09/11 vs. vs Beacon</t>
  </si>
  <si>
    <t>SPS-10948432</t>
  </si>
  <si>
    <t>Badgers 24-25, paid by Dapinder Matharu, 16/11 vs. vs West Brom</t>
  </si>
  <si>
    <t>SPS-10954030</t>
  </si>
  <si>
    <t>Sunday Training 24-25, paid by Dapinder Matharu, 17/11 vs. Sunday Training</t>
  </si>
  <si>
    <t>SPS-10972372</t>
  </si>
  <si>
    <t>Badgers 24-25, paid by Dapinder Matharu, 23/11 vs. vs Bloxwich</t>
  </si>
  <si>
    <t>SPS-11030471</t>
  </si>
  <si>
    <t>Badgers 24-25, paid by Dapinder Matharu, 30/11 vs. vs Sutton</t>
  </si>
  <si>
    <t>SPS-10895954</t>
  </si>
  <si>
    <t>Sunday Training 24-25, paid by Sandeep Cooner, 03/11 vs. Sunday Training</t>
  </si>
  <si>
    <t>SPS-10925336</t>
  </si>
  <si>
    <t>Sunday Training 24-25, paid by Sandeep Cooner, 10/11 vs. Sunday Training</t>
  </si>
  <si>
    <t>SPS-10925341</t>
  </si>
  <si>
    <t>SPS-10954029</t>
  </si>
  <si>
    <t>Sunday Training 24-25, paid by Sandeep Cooner, 17/11 vs. Sunday Training</t>
  </si>
  <si>
    <t>SPS-10954032</t>
  </si>
  <si>
    <t>SPS-11034933</t>
  </si>
  <si>
    <t>Sunday Training 24-25, paid by Sandeep Cooner, 01/12 vs. Sunday Training</t>
  </si>
  <si>
    <t>SPS-11034936</t>
  </si>
  <si>
    <t>SPS-10895952</t>
  </si>
  <si>
    <t>SPS-10895951</t>
  </si>
  <si>
    <t>SPS-10772591</t>
  </si>
  <si>
    <t>Sunday Training 24-25, paid by Amandeep Sandhu, 29/09 vs. Sunday Training</t>
  </si>
  <si>
    <t>SPS-10870714</t>
  </si>
  <si>
    <t>Sunday Training 24-25, paid by Amandeep Sandhu, 27/10 vs. Sunday Training</t>
  </si>
  <si>
    <t>SPS-10895969</t>
  </si>
  <si>
    <t>Sunday Training 24-25, paid by Amandeep Sandhu, 03/11 vs. Sunday Training</t>
  </si>
  <si>
    <t>SPS-11040826</t>
  </si>
  <si>
    <t>Mens 24-25 Annual Payee Match Fee, 30/11 vs. vs University of Birmingham 4</t>
  </si>
  <si>
    <t>SPS-11040834</t>
  </si>
  <si>
    <t>Mens 24-25 Sponsored player Match Fee, 30/11 vs. vs University of Birmingham 4</t>
  </si>
  <si>
    <t>SPS-11006293</t>
  </si>
  <si>
    <t>SPS-11006307</t>
  </si>
  <si>
    <t>SPS-11006321</t>
  </si>
  <si>
    <t>SPS-11006335</t>
  </si>
  <si>
    <t>SPS-11040835</t>
  </si>
  <si>
    <t>Mens 24-25, 30/11 vs. vs University of Birmingham 4</t>
  </si>
  <si>
    <t>SPS-10887906</t>
  </si>
  <si>
    <t>SPS-10916639</t>
  </si>
  <si>
    <t>SPS-10967512</t>
  </si>
  <si>
    <t>Mens 24-25, 23/11 vs. vs Old Wulfrunians 4</t>
  </si>
  <si>
    <t>SPS-10901234</t>
  </si>
  <si>
    <t>Ladies 24-25 Under 16 Match Fee, paid by Mendip Kandola, 02/11 vs. vs Bournville &amp; Kings Heath 4</t>
  </si>
  <si>
    <t>SPS-10925337</t>
  </si>
  <si>
    <t>Sunday Training 24-25, paid by Mendip Kandola, 10/11 vs. Sunday Training</t>
  </si>
  <si>
    <t>SPS-10929920</t>
  </si>
  <si>
    <t>Ladies 24-25 Under 16 Match Fee, paid by Mendip Kandola, 09/11 vs. vs Harborne 4</t>
  </si>
  <si>
    <t>SPS-10888565</t>
  </si>
  <si>
    <t>SPS-10934803</t>
  </si>
  <si>
    <t>Mens 24-25 Student Match Fee, 09/11 vs. vs Bloxwich 1</t>
  </si>
  <si>
    <t>SPS-11006294</t>
  </si>
  <si>
    <t>SPS-11006322</t>
  </si>
  <si>
    <t>SPS-11006336</t>
  </si>
  <si>
    <t>SPS-10895960</t>
  </si>
  <si>
    <t>Sunday Training 24-25, paid by BALJIT RUPRAH, 03/11 vs. Sunday Training</t>
  </si>
  <si>
    <t>SPS-10895961</t>
  </si>
  <si>
    <t>SPS-10918144</t>
  </si>
  <si>
    <t>Badgers 24-25, paid by BALJIT RUPRAH, 09/11 vs. vs Beacon</t>
  </si>
  <si>
    <t>SPS-10925352</t>
  </si>
  <si>
    <t>Sunday Training 24-25, paid by BALJIT RUPRAH, 10/11 vs. Sunday Training</t>
  </si>
  <si>
    <t>SPS-10948484</t>
  </si>
  <si>
    <t>Badgers 24-25, paid by BALJIT RUPRAH, 16/11 vs. vs West Brom</t>
  </si>
  <si>
    <t>SPS-11030481</t>
  </si>
  <si>
    <t>Badgers 24-25, paid by BALJIT RUPRAH, 30/11 vs. vs Sutton</t>
  </si>
  <si>
    <t>SPS-11034944</t>
  </si>
  <si>
    <t>Sunday Training 24-25, paid by BALJIT RUPRAH, 01/12 vs. Sunday Training</t>
  </si>
  <si>
    <t>SPS-11034946</t>
  </si>
  <si>
    <t>SPS-10901236</t>
  </si>
  <si>
    <t>SPS-10929924</t>
  </si>
  <si>
    <t>Ladies 24-25, 09/11 vs. vs Harborne 4</t>
  </si>
  <si>
    <t>SPS-10901484</t>
  </si>
  <si>
    <t>Winnie Emery</t>
  </si>
  <si>
    <t>SPS-10929925</t>
  </si>
  <si>
    <t>SPS-10847701</t>
  </si>
  <si>
    <t>Mens 24-25 Student Match Fee, paid by Cameron allan, 19/10 vs. vs Sutton Coldfield 8</t>
  </si>
  <si>
    <t>SPS-10887911</t>
  </si>
  <si>
    <t>Mens 24-25 Student Match Fee, paid by Cameron allan, 02/11 vs. vs Sutton Coldfield 9</t>
  </si>
  <si>
    <t>SPS-10944702</t>
  </si>
  <si>
    <t>Mens 24-25 Student Match Fee, paid by Cameron allan, 16/11 vs. vs Lichfield 6</t>
  </si>
  <si>
    <t>SPS-10665747</t>
  </si>
  <si>
    <t>AMENDED: (paid in full for the season confirmed by Navraj)Mens 24-25, confirmed by Charn Gill, 14/09 vs. vs Cheltnham</t>
  </si>
  <si>
    <t>SPS-10901485</t>
  </si>
  <si>
    <t>SPS-10929939</t>
  </si>
  <si>
    <t>SPS-11006240</t>
  </si>
  <si>
    <t>SPS-11045200</t>
  </si>
  <si>
    <t>Mens 24-25 Double Team Match Fee, 07/12 vs. vs Wednesbury 2</t>
  </si>
  <si>
    <t>SPS-11046429</t>
  </si>
  <si>
    <t>Mens 24-25 Double Team Match Fee, 07/12 vs. vs Bromsgrove 2</t>
  </si>
  <si>
    <t>SPS-11046431</t>
  </si>
  <si>
    <t>SPS-10870701</t>
  </si>
  <si>
    <t>Sunday Training 24-25, paid by Gurmukh Sehra, 27/10 vs. Sunday Training</t>
  </si>
  <si>
    <t>SPS-10888566</t>
  </si>
  <si>
    <t>Mens 24-25 Under 16 Match Fee, paid by Gurmukh Sehra, 02/11 vs. vs Burton 2</t>
  </si>
  <si>
    <t>SPS-10895958</t>
  </si>
  <si>
    <t>Sunday Training 24-25, paid by Gurmukh Sehra, 03/11 vs. Sunday Training</t>
  </si>
  <si>
    <t>SPS-10917009</t>
  </si>
  <si>
    <t>Mens 24-25 Under 16 Match Fee, paid by Gurmukh Sehra, 09/11 vs. vs Lichfield 3</t>
  </si>
  <si>
    <t>SPS-10945064</t>
  </si>
  <si>
    <t>Mens 24-25 Under 16 Match Fee, paid by Gurmukh Sehra, 16/11 vs. vs Worcester 2</t>
  </si>
  <si>
    <t>SPS-10954038</t>
  </si>
  <si>
    <t>Sunday Training 24-25, paid by Gurmukh Sehra, 17/11 vs. Sunday Training</t>
  </si>
  <si>
    <t>SPS-10968045</t>
  </si>
  <si>
    <t>Mens 24-25 Under 16 Match Fee, paid by Gurmukh Sehra, 23/11 vs. vs Harborne 4</t>
  </si>
  <si>
    <t>SPS-10968051</t>
  </si>
  <si>
    <t>Mens 24-25, 23/11 vs. vs Harborne 4</t>
  </si>
  <si>
    <t>SPS-11031579</t>
  </si>
  <si>
    <t>Ladies 24-25 Under 16 Match Fee, paid by Gurmukh Sehra, 30/11 vs. vs Old Silhillians 5</t>
  </si>
  <si>
    <t>SPS-11031870</t>
  </si>
  <si>
    <t>Mens 24-25 Under 16 Match Fee, paid by Gurmukh Sehra, 30/11 vs. vs Solihull Blossomfield 1</t>
  </si>
  <si>
    <t>SPS-11031874</t>
  </si>
  <si>
    <t>Mens 24-25, 30/11 vs. vs Solihull Blossomfield 1</t>
  </si>
  <si>
    <t>SPS-10921295</t>
  </si>
  <si>
    <t>SPS-10921297</t>
  </si>
  <si>
    <t>Mens 24-25 Under 16 Match Fee, paid by Mohammad Ibrar Abbasi, 09/11 vs. vs Edgbaston</t>
  </si>
  <si>
    <t>SPS-10921298</t>
  </si>
  <si>
    <t>SPS-10948518</t>
  </si>
  <si>
    <t>Mens 24-25 Under 16 Match Fee, paid by Mohammad Ibrar Abbasi, 16/11 vs. vs Kingswinford 2</t>
  </si>
  <si>
    <t>SPS-10970727</t>
  </si>
  <si>
    <t>Mens 24-25 Under 16 Match Fee, paid by Mohammad Ibrar Abbasi, 23/11 vs. vs Olton &amp; West Warwickshire 5</t>
  </si>
  <si>
    <t>SPS-10970728</t>
  </si>
  <si>
    <t>SPS-11031550</t>
  </si>
  <si>
    <t>Badgers 24-25, 30/11 vs. vs Bromsgrove 4</t>
  </si>
  <si>
    <t>SPS-11031552</t>
  </si>
  <si>
    <t>Badgers 24-25, paid by Mohammad Ibrar Abbasi, 30/11 vs. vs Bromsgrove 4</t>
  </si>
  <si>
    <t>SPS-11048077</t>
  </si>
  <si>
    <t>AMENDED: (Outstanding from last week game )Mens 24-25, 07/12 vs. vs Worcester 3</t>
  </si>
  <si>
    <t>SPS-11048078</t>
  </si>
  <si>
    <t>Mens 24-25 Under 16 Match Fee, paid by Mohammad Ibrar Abbasi, 07/12 vs. vs Worcester 3</t>
  </si>
  <si>
    <t>SPS-11048210</t>
  </si>
  <si>
    <t>Sarjit Somal</t>
  </si>
  <si>
    <t>SPS-10948522</t>
  </si>
  <si>
    <t>Mens 24-25 Under 16 Match Fee, paid by Rikki Saggo, 16/11 vs. vs Kingswinford 2</t>
  </si>
  <si>
    <t>SPS-10970718</t>
  </si>
  <si>
    <t>SPS-10970723</t>
  </si>
  <si>
    <t>Mens 24-25 Under 16 Match Fee, paid by Rikki Saggo, 23/11 vs. vs Olton &amp; West Warwickshire 5</t>
  </si>
  <si>
    <t>SPS-11031547</t>
  </si>
  <si>
    <t>SPS-11031555</t>
  </si>
  <si>
    <t>Badgers 24-25, paid by Rikki Saggo, 30/11 vs. vs Bromsgrove 4</t>
  </si>
  <si>
    <t>SPS-11048074</t>
  </si>
  <si>
    <t>Mens 24-25, 07/12 vs. vs Worcester 3</t>
  </si>
  <si>
    <t>SPS-11048083</t>
  </si>
  <si>
    <t>Mens 24-25 Student Match Fee, paid by Rikki Saggo, 07/12 vs. vs Worcester 3</t>
  </si>
  <si>
    <t>SPS-10790662</t>
  </si>
  <si>
    <t>SPS-10901488</t>
  </si>
  <si>
    <t>Ladies 24-25 Student Match Fee, 02/11 vs. vs University of Birmingham 6</t>
  </si>
  <si>
    <t>SPS-10929942</t>
  </si>
  <si>
    <t>Ladies 24-25 Student Match Fee, 09/11 vs. vs Bridgnorth 1</t>
  </si>
  <si>
    <t>SPS-10955701</t>
  </si>
  <si>
    <t>Ladies 24-25 Student Match Fee, 16/11 vs. vs Worcester 2</t>
  </si>
  <si>
    <t>SPS-11049756</t>
  </si>
  <si>
    <t>Ladies 24-25 Sponsored player Match Fee, 07/12 vs. vs Bournville &amp; Kings Heath 1</t>
  </si>
  <si>
    <t>SPS-11049759</t>
  </si>
  <si>
    <t>SPS-11049760</t>
  </si>
  <si>
    <t>SPS-11049757</t>
  </si>
  <si>
    <t>AMENDED: (Drove from and to Portsmouth just to play )Ladies 24-25, confirmed by Charn Gill, 07/12 vs. vs Bournville &amp; Kings Heath 1</t>
  </si>
  <si>
    <t>SPS-11049753</t>
  </si>
  <si>
    <t>AMENDED: (Drove several players )Ladies 24-25, confirmed by Charn Gill, 07/12 vs. vs Bournville &amp; Kings Heath 1</t>
  </si>
  <si>
    <t>SPS-10631034</t>
  </si>
  <si>
    <t>AMENDED: (Lump sum paid, incorrectly allocated )Mens 24-25 Student Match Fee, confirmed by Charn Gill, 31/08 vs. vs Sheffield</t>
  </si>
  <si>
    <t>SPS-10631050</t>
  </si>
  <si>
    <t>AMENDED: (Lump sum paid, incorrectly allocated )Mens 24-25 Student Match Fee, confirmed by Charn Gill, 08/09 vs. vs Lichfield</t>
  </si>
  <si>
    <t>SPS-10917012</t>
  </si>
  <si>
    <t>SPS-10948519</t>
  </si>
  <si>
    <t>Mens 24-25 Student Match Fee, 16/11 vs. vs Kingswinford 2</t>
  </si>
  <si>
    <t>SPS-10968049</t>
  </si>
  <si>
    <t>Mens 24-25 Student Match Fee, 23/11 vs. vs Harborne 4</t>
  </si>
  <si>
    <t>SPS-11031873</t>
  </si>
  <si>
    <t>Mens 24-25 Student Match Fee, 30/11 vs. vs Solihull Blossomfield 1</t>
  </si>
  <si>
    <t>SPS-10918142</t>
  </si>
  <si>
    <t>Badgers 24-25, paid by Dal Sihota, 09/11 vs. vs Beacon</t>
  </si>
  <si>
    <t>SPS-11030478</t>
  </si>
  <si>
    <t>Badgers 24-25, paid by Dal Sihota, 30/11 vs. vs Sutton</t>
  </si>
  <si>
    <t>SPS-10916642</t>
  </si>
  <si>
    <t>Mens 24-25 Student Match Fee, paid by manmohan mann, 09/11 vs. vs Bloxwich 4</t>
  </si>
  <si>
    <t>SPS-10948523</t>
  </si>
  <si>
    <t>Mens 24-25 Student Match Fee, paid by manmohan mann, 16/11 vs. vs Kingswinford 2</t>
  </si>
  <si>
    <t>SPS-10970725</t>
  </si>
  <si>
    <t>Mens 24-25 Student Match Fee, paid by manmohan mann, 23/11 vs. vs Olton &amp; West Warwickshire 5</t>
  </si>
  <si>
    <t>SPS-11031556</t>
  </si>
  <si>
    <t>AMENDED: ()Badgers 24-25, paid by manmohan mann, 30/11 vs. vs Bromsgrove 4</t>
  </si>
  <si>
    <t>SPS-11048084</t>
  </si>
  <si>
    <t>Mens 24-25 Student Match Fee, paid by manmohan mann, 07/12 vs. vs Worcester 3</t>
  </si>
  <si>
    <t>SPS-11031583</t>
  </si>
  <si>
    <t>AMENDED: (BACS)Ladies 24-25 Student Match Fee, collected by Sharndeep Hanspal, 30/11 vs. vs Old Silhillians 5</t>
  </si>
  <si>
    <t>SPS-11031559</t>
  </si>
  <si>
    <t>AMENDED: (Drove 3 players to the game and back)Badgers 24-25, confirmed by Charn Gill, 30/11 vs. vs Bromsgrove 4</t>
  </si>
  <si>
    <t>SPS-10929923</t>
  </si>
  <si>
    <t>AMENDED: (BACS)Ladies 24-25 Student Match Fee, collected by Sharndeep Hanspal, 09/11 vs. vs Harborne 4</t>
  </si>
  <si>
    <t>SPS-11043333</t>
  </si>
  <si>
    <t>SPS-11031548</t>
  </si>
  <si>
    <t>Badgers 24-25, confirmed by Satpal Degun, 30/11 vs. vs Bromsgrove 4</t>
  </si>
  <si>
    <t>SPS-10672698</t>
  </si>
  <si>
    <t>SPS-10935068</t>
  </si>
  <si>
    <t>SPS-10935084</t>
  </si>
  <si>
    <t>SPS-11006236</t>
  </si>
  <si>
    <t>Ladies 24-25, confirmed by Charn Gill, 23/11 vs. vs Edgbaston 2</t>
  </si>
  <si>
    <t>SPS-11006326</t>
  </si>
  <si>
    <t>Mens 24-25, confirmed by Charn Gill, 23/11 vs. vs Bromsgrove 1</t>
  </si>
  <si>
    <t>SPS-11006312</t>
  </si>
  <si>
    <t>Mens 24-25, confirmed by Charn Gill, 16/11 vs. vs Stourport  2</t>
  </si>
  <si>
    <t>SPS-10934792</t>
  </si>
  <si>
    <t>Mens 24-25, confirmed by Charn Gill, 09/11 vs. vs Bloxwich 1</t>
  </si>
  <si>
    <t>SPS-11006282</t>
  </si>
  <si>
    <t>Mens 24-25, confirmed by Charn Gill, 19/10 vs. vs Old Halesonians 1</t>
  </si>
  <si>
    <t>SPS-10925644</t>
  </si>
  <si>
    <t>Rav Garcha</t>
  </si>
  <si>
    <t>Sunday Training 24-25, 10/11 vs. Sunday Training</t>
  </si>
  <si>
    <t>SPS-10925786</t>
  </si>
  <si>
    <t>SPS-10948521</t>
  </si>
  <si>
    <t>SPS-10970721</t>
  </si>
  <si>
    <t>SPS-11031553</t>
  </si>
  <si>
    <t>SPS-11048081</t>
  </si>
  <si>
    <t>SPS-11048086</t>
  </si>
  <si>
    <t>Mens 24-25 Student Match Fee, confirmed by Satpal Degun, 07/12 vs. vs Worcester 3</t>
  </si>
  <si>
    <t>SPS-10669077</t>
  </si>
  <si>
    <t>SPS-10669076</t>
  </si>
  <si>
    <t>SPS-10625336</t>
  </si>
  <si>
    <t>SPS-11031581</t>
  </si>
  <si>
    <t>AMENDED: (BACS)Ladies 24-25, collected by Sharndeep Hanspal, 30/11 vs. vs Old Silhillians 5</t>
  </si>
  <si>
    <t>SPS-10669181</t>
  </si>
  <si>
    <t>SPS-10701034</t>
  </si>
  <si>
    <t>Mens 24-25 Student Match Fee, confirmed by Charn Gill, 21/09 vs. vs Sutton 3</t>
  </si>
  <si>
    <t>SPS-10847030</t>
  </si>
  <si>
    <t>Mens 24-25 Student Match Fee, confirmed by Charn Gill, 19/10 vs. vs Newport 1</t>
  </si>
  <si>
    <t>SPS-10917005</t>
  </si>
  <si>
    <t>Mens 24-25 Student Match Fee, confirmed by Charn Gill, 09/11 vs. vs Lichfield 3</t>
  </si>
  <si>
    <t>SPS-10945058</t>
  </si>
  <si>
    <t>Mens 24-25 Student Match Fee, confirmed by Charn Gill, 16/11 vs. vs Worcester 2</t>
  </si>
  <si>
    <t>SPS-11031865</t>
  </si>
  <si>
    <t>Mens 24-25 Student Match Fee, confirmed by Charn Gill, 30/11 vs. vs Solihull Blossomfield 1</t>
  </si>
  <si>
    <t>SPS-11046427</t>
  </si>
  <si>
    <t>Mens 24-25 Student Match Fee, confirmed by Charn Gill, 07/12 vs. vs Bromsgrove 2</t>
  </si>
  <si>
    <t>SPS-10672722</t>
  </si>
  <si>
    <t>SPS-11000617</t>
  </si>
  <si>
    <t>SPS-10706322</t>
  </si>
  <si>
    <t>SPS-10750064</t>
  </si>
  <si>
    <t>SPS-10799221</t>
  </si>
  <si>
    <t>SPS-10845022</t>
  </si>
  <si>
    <t>SPS-10934797</t>
  </si>
  <si>
    <t>SPS-11006288</t>
  </si>
  <si>
    <t>SPS-11006301</t>
  </si>
  <si>
    <t>SPS-11006317</t>
  </si>
  <si>
    <t>SPS-11006331</t>
  </si>
  <si>
    <t>SPS-11040830</t>
  </si>
  <si>
    <t>SPS-10669173</t>
  </si>
  <si>
    <t>SPS-10706312</t>
  </si>
  <si>
    <t>Janak Pachchigar</t>
  </si>
  <si>
    <t>SPS-10750055</t>
  </si>
  <si>
    <t>SPS-10799214</t>
  </si>
  <si>
    <t>Mens 24-25, confirmed by Charn Gill, 05/10 vs. vs Edgbaston 1</t>
  </si>
  <si>
    <t>SPS-10845014</t>
  </si>
  <si>
    <t>Mens 24-25, confirmed by Charn Gill, 12/10 vs. vs Beacon 2</t>
  </si>
  <si>
    <t>SPS-10863995</t>
  </si>
  <si>
    <t>SPS-10934790</t>
  </si>
  <si>
    <t>SPS-11006280</t>
  </si>
  <si>
    <t>SPS-11006299</t>
  </si>
  <si>
    <t>Mens 24-25, confirmed by Charn Gill, 02/11 vs. vs Bridgnorth 1</t>
  </si>
  <si>
    <t>SPS-11006311</t>
  </si>
  <si>
    <t>SPS-10711867</t>
  </si>
  <si>
    <t>AMENDED: ()Mens Subscriptions 24-25 Student Membership, confirmed by Charn Gill</t>
  </si>
  <si>
    <t>SPS-10847040</t>
  </si>
  <si>
    <t>SPS-10917015</t>
  </si>
  <si>
    <t>SPS-10945068</t>
  </si>
  <si>
    <t>Mens 24-25, 16/11 vs. vs Worcester 2</t>
  </si>
  <si>
    <t>SPS-11031876</t>
  </si>
  <si>
    <t>SPS-11046436</t>
  </si>
  <si>
    <t>Mens 24-25, 07/12 vs. vs Bromsgrove 2</t>
  </si>
  <si>
    <t>SPS-10847042</t>
  </si>
  <si>
    <t>SPS-10737472</t>
  </si>
  <si>
    <t>Mens 24-25 Student Match Fee, confirmed by Charn Gill, 28/09 vs. vs University of Birmingham 5</t>
  </si>
  <si>
    <t>SPS-10661062</t>
  </si>
  <si>
    <t>Mens 24-25 Student Match Fee, confirmed by Charn Gill, 14/09 vs. vs Droitwich</t>
  </si>
  <si>
    <t>SPS-10622735</t>
  </si>
  <si>
    <t>Mens 24-25 Student Match Fee, confirmed by Charn Gill, 07/09 vs. vs Bloxwich 4/5</t>
  </si>
  <si>
    <t>SPS-10669176</t>
  </si>
  <si>
    <t>SPS-10669180</t>
  </si>
  <si>
    <t>SPS-10672679</t>
  </si>
  <si>
    <t>SPS-10790663</t>
  </si>
  <si>
    <t>SPS-10854470</t>
  </si>
  <si>
    <t>SPS-10901489</t>
  </si>
  <si>
    <t>SPS-10929943</t>
  </si>
  <si>
    <t>SPS-10955702</t>
  </si>
  <si>
    <t>SPS-10895956</t>
  </si>
  <si>
    <t>Sunday Training 24-25, paid by Surinderpal Matharu, 03/11 vs. Sunday Training</t>
  </si>
  <si>
    <t>SPS-10925345</t>
  </si>
  <si>
    <t>Sunday Training 24-25, paid by Surinderpal Matharu, 10/11 vs. Sunday Training</t>
  </si>
  <si>
    <t>SPS-10948436</t>
  </si>
  <si>
    <t>Badgers 24-25, paid by Surinderpal Matharu, 16/11 vs. vs West Brom</t>
  </si>
  <si>
    <t>SPS-10972375</t>
  </si>
  <si>
    <t>Badgers 24-25, paid by Surinderpal Matharu, 23/11 vs. vs Bloxwich</t>
  </si>
  <si>
    <t>SPS-10520966</t>
  </si>
  <si>
    <t>Sunday Training 24-25, paid by Baldev Bange, 18/08 vs. Sunday Training</t>
  </si>
  <si>
    <t>SPS-10622729</t>
  </si>
  <si>
    <t>Mens 24-25 Under 16 Match Fee, paid by Baldev Bange, 07/09 vs. vs Bloxwich 4/5</t>
  </si>
  <si>
    <t>SPS-10821386</t>
  </si>
  <si>
    <t>Mens 24-25 Under 16 Match Fee, paid by Baldev Bange, 12/10 vs. vs Beacon 6</t>
  </si>
  <si>
    <t>SPS-10847690</t>
  </si>
  <si>
    <t>Mens 24-25 Under 16 Match Fee, paid by Baldev Bange, 19/10 vs. vs Sutton Coldfield 8</t>
  </si>
  <si>
    <t>SPS-10916640</t>
  </si>
  <si>
    <t>Mens 24-25 Under 16 Match Fee, paid by Baldev Bange, 09/11 vs. vs Bloxwich 4</t>
  </si>
  <si>
    <t>SPS-10925338</t>
  </si>
  <si>
    <t>Sunday Training 24-25, paid by Baldev Bange, 10/11 vs. Sunday Training</t>
  </si>
  <si>
    <t>SPS-10944692</t>
  </si>
  <si>
    <t>Mens 24-25 Under 16 Match Fee, paid by Baldev Bange, 16/11 vs. vs Lichfield 6</t>
  </si>
  <si>
    <t>SPS-10836020</t>
  </si>
  <si>
    <t>Sunday Training 24-25, paid by Rojon Ali, 13/10 vs. Sunday Training</t>
  </si>
  <si>
    <t>SPS-10836021</t>
  </si>
  <si>
    <t>SPS-10836030</t>
  </si>
  <si>
    <t>SPS-10895962</t>
  </si>
  <si>
    <t>Sunday Training 24-25, paid by Rojon Ali, 03/11 vs. Sunday Training</t>
  </si>
  <si>
    <t>SPS-10895963</t>
  </si>
  <si>
    <t>SPS-10895970</t>
  </si>
  <si>
    <t>SPS-10925333</t>
  </si>
  <si>
    <t>Sunday Training 24-25, paid by Rojon Ali, 10/11 vs. Sunday Training</t>
  </si>
  <si>
    <t>SPS-10925334</t>
  </si>
  <si>
    <t>SPS-10925350</t>
  </si>
  <si>
    <t>SPS-11044351</t>
  </si>
  <si>
    <t>SPS-10935070</t>
  </si>
  <si>
    <t>SPS-10672651</t>
  </si>
  <si>
    <t>SPS-10669189</t>
  </si>
  <si>
    <t>SPS-10669194</t>
  </si>
  <si>
    <t>SPS-10672721</t>
  </si>
  <si>
    <t>SPS-11045204</t>
  </si>
  <si>
    <t>Mens 24-25 Unemployed/Retired Match Fee, collected by Amardeep Matharu, 07/12 vs. vs Wednesbury 2</t>
  </si>
  <si>
    <t>SPS-10625331</t>
  </si>
  <si>
    <t>SPS-11031557</t>
  </si>
  <si>
    <t>AMENDED: ()Badgers 24-25, confirmed by Charn Gill, 30/11 vs. vs Bromsgrove 4</t>
  </si>
  <si>
    <t>SPS-11048085</t>
  </si>
  <si>
    <t>Mens 24-25, confirmed by Charn Gill, 07/12 vs. vs Worcester 3</t>
  </si>
  <si>
    <t>SPS-10821675</t>
  </si>
  <si>
    <t>Mens 24-25 Student Match Fee, paid by Raminder Sawhney, 12/10 vs. vs Cannock 2</t>
  </si>
  <si>
    <t>SPS-10847031</t>
  </si>
  <si>
    <t>Mens 24-25 Student Match Fee, paid by Raminder Sawhney, 19/10 vs. vs Newport 1</t>
  </si>
  <si>
    <t>SPS-10968040</t>
  </si>
  <si>
    <t>Mens 24-25 Student Match Fee, paid by Raminder Sawhney, 23/11 vs. vs Harborne 4</t>
  </si>
  <si>
    <t>SPS-11031866</t>
  </si>
  <si>
    <t>Mens 24-25 Student Match Fee, paid by Raminder Sawhney, 30/11 vs. vs Solihull Blossomfield 1</t>
  </si>
  <si>
    <t>SPS-10916644</t>
  </si>
  <si>
    <t>Mens 24-25 Under 16 Match Fee, paid by Harj Padda, 09/11 vs. vs Bloxwich 4</t>
  </si>
  <si>
    <t>SPS-10944701</t>
  </si>
  <si>
    <t>Mens 24-25 Under 16 Match Fee, paid by Harj Padda, 16/11 vs. vs Lichfield 6</t>
  </si>
  <si>
    <t>SPS-10954040</t>
  </si>
  <si>
    <t>Sunday Training 24-25, paid by Harj Padda, 17/11 vs. Sunday Training</t>
  </si>
  <si>
    <t>SPS-11048075</t>
  </si>
  <si>
    <t>Mens 24-25, confirmed by Satpal Degun, 07/12 vs. vs Worcester 3</t>
  </si>
  <si>
    <t>SPS-11000618</t>
  </si>
  <si>
    <t>AMENDED: (not playing many games)Mens Subscriptions 24-25 Unemployed/Retired Membership, confirmed by Satpal Degun</t>
  </si>
  <si>
    <t>SPS-10948440</t>
  </si>
  <si>
    <t>Badgers 24-25, collected by Satpal Degun, 16/11 vs. vs West Brom</t>
  </si>
  <si>
    <t>SPS-10935069</t>
  </si>
  <si>
    <t>SPS-11000595</t>
  </si>
  <si>
    <t>SPS-11006281</t>
  </si>
  <si>
    <t>Mens 24-25 Student Match Fee, confirmed by Charn Gill, 19/10 vs. vs Old Halesonians 1</t>
  </si>
  <si>
    <t>SPS-11006300</t>
  </si>
  <si>
    <t>Mens 24-25 Student Match Fee, confirmed by Charn Gill, 02/11 vs. vs Bridgnorth 1</t>
  </si>
  <si>
    <t>SPS-11006325</t>
  </si>
  <si>
    <t>Mens 24-25 Student Match Fee, confirmed by Charn Gill, 23/11 vs. vs Bromsgrove 1</t>
  </si>
  <si>
    <t>SPS-11040824</t>
  </si>
  <si>
    <t>Mens 24-25 Student Match Fee, confirmed by Charn Gill, 30/11 vs. vs University of Birmingham 4</t>
  </si>
  <si>
    <t>SPS-10674030</t>
  </si>
  <si>
    <t>SPS-10354013</t>
  </si>
  <si>
    <t>jeevan sandhu</t>
  </si>
  <si>
    <t>AMENDED: ()Aspirations 24-25 External Ticket, confirmed by Charn Gill, 12/07 vs. Aspirations Programme</t>
  </si>
  <si>
    <t>SPS-10367897</t>
  </si>
  <si>
    <t>Mens 24-25 Under 16 Match Fee, confirmed by Charn Gill, 16/07 vs. vs Olton</t>
  </si>
  <si>
    <t>SPS-10382536</t>
  </si>
  <si>
    <t>AMENDED: ()Aspirations 24-25 External Ticket, confirmed by Charn Gill, 19/07 vs. Aspirations Programme</t>
  </si>
  <si>
    <t>SPS-10413598</t>
  </si>
  <si>
    <t>AMENDED: ()Aspirations 24-25 External Ticket, confirmed by Charn Gill, 26/07 vs. Aspirations Programme</t>
  </si>
  <si>
    <t>SPS-10465204</t>
  </si>
  <si>
    <t>AMENDED: (internal)Aspirations 24-25 External Ticket, confirmed by Charn Gill, 09/08 vs. Aspirations Programme</t>
  </si>
  <si>
    <t>SPS-10500986</t>
  </si>
  <si>
    <t>SPS-10535088</t>
  </si>
  <si>
    <t>Aspirations 24-25, confirmed by Charn Gill, 23/08 vs. Aspirations Programme</t>
  </si>
  <si>
    <t>SPS-10631049</t>
  </si>
  <si>
    <t>AMENDED: ()Mens 24-25 Under 16 Match Fee, confirmed by Charn Gill, 08/09 vs. vs Lichfield</t>
  </si>
  <si>
    <t>SPS-10665737</t>
  </si>
  <si>
    <t>AMENDED: ()Mens 24-25 Under 16 Match Fee, confirmed by Charn Gill, 14/09 vs. vs Cheltnham</t>
  </si>
  <si>
    <t>SPS-10706314</t>
  </si>
  <si>
    <t>Mens 24-25 Student Match Fee, confirmed by Charn Gill, 21/09 vs. vs Sikh Union Coventry</t>
  </si>
  <si>
    <t>SPS-10750057</t>
  </si>
  <si>
    <t>Mens 24-25 Student Match Fee, confirmed by Charn Gill, 28/09 vs. vs Wolverhampton &amp; Tettenhall 1</t>
  </si>
  <si>
    <t>SPS-10799216</t>
  </si>
  <si>
    <t>Mens 24-25 Student Match Fee, confirmed by Charn Gill, 05/10 vs. vs Edgbaston 1</t>
  </si>
  <si>
    <t>SPS-10845017</t>
  </si>
  <si>
    <t>Mens 24-25 Student Match Fee, confirmed by Charn Gill, 12/10 vs. vs Beacon 2</t>
  </si>
  <si>
    <t>SPS-10934793</t>
  </si>
  <si>
    <t>Mens 24-25 Student Match Fee, confirmed by Charn Gill, 09/11 vs. vs Bloxwich 1</t>
  </si>
  <si>
    <t>SPS-10935120</t>
  </si>
  <si>
    <t>AMENDED: ()Mens Subscriptions 24-25 Under 16 Membership, confirmed by Charn Gill</t>
  </si>
  <si>
    <t>SPS-11006283</t>
  </si>
  <si>
    <t>SPS-11006305</t>
  </si>
  <si>
    <t>SPS-11006313</t>
  </si>
  <si>
    <t>Mens 24-25 Student Match Fee, confirmed by Charn Gill, 16/11 vs. vs Stourport  2</t>
  </si>
  <si>
    <t>SPS-11006327</t>
  </si>
  <si>
    <t>SPS-11040825</t>
  </si>
  <si>
    <t>SPS-10775397</t>
  </si>
  <si>
    <t>SPS-10821679</t>
  </si>
  <si>
    <t>SPS-10847034</t>
  </si>
  <si>
    <t>SPS-10888563</t>
  </si>
  <si>
    <t>SPS-10917008</t>
  </si>
  <si>
    <t>SPS-10945062</t>
  </si>
  <si>
    <t>Mens 24-25 Student Match Fee, 16/11 vs. vs Worcester 2</t>
  </si>
  <si>
    <t>SPS-10968044</t>
  </si>
  <si>
    <t>SPS-11031869</t>
  </si>
  <si>
    <t>SPS-10935055</t>
  </si>
  <si>
    <t>Noah Higginson</t>
  </si>
  <si>
    <t>SPS-10672700</t>
  </si>
  <si>
    <t>SPS-10828555</t>
  </si>
  <si>
    <t>SPS-10929926</t>
  </si>
  <si>
    <t>Ladies 24-25 Student Match Fee, 09/11 vs. vs Harborne 4</t>
  </si>
  <si>
    <t>SPS-10929938</t>
  </si>
  <si>
    <t>SPS-10955698</t>
  </si>
  <si>
    <t>SPS-11006239</t>
  </si>
  <si>
    <t>SPS-11028849</t>
  </si>
  <si>
    <t>SPS-11075731</t>
  </si>
  <si>
    <t>Sunday Training 24-25, collected by Satpal Degun, 15/12 vs. Sunday Training</t>
  </si>
  <si>
    <t>SPS-11075736</t>
  </si>
  <si>
    <t>Sunday Training 24-25, confirmed by Satpal Degun, 15/12 vs. Sunday Training</t>
  </si>
  <si>
    <t>SPS-11075743</t>
  </si>
  <si>
    <t>SPS-11075716</t>
  </si>
  <si>
    <t>SPS-11075718</t>
  </si>
  <si>
    <t>SPS-10918146</t>
  </si>
  <si>
    <t>SPS-10948443</t>
  </si>
  <si>
    <t>SPS-10972382</t>
  </si>
  <si>
    <t>Badgers 24-25, collected by Satpal Degun, 23/11 vs. vs Bloxwich</t>
  </si>
  <si>
    <t>SPS-11030482</t>
  </si>
  <si>
    <t>Badgers 24-25, collected by Satpal Degun, 30/11 vs. vs Sutton</t>
  </si>
  <si>
    <t>SPS-11075732</t>
  </si>
  <si>
    <t>SPS-11075880</t>
  </si>
  <si>
    <t>Sunday Training 24-25, collected by Satpal Degun, 03/11 vs. Sunday Training</t>
  </si>
  <si>
    <t>SPS-11075882</t>
  </si>
  <si>
    <t>SPS-11075878</t>
  </si>
  <si>
    <t>SPS-11075881</t>
  </si>
  <si>
    <t>SPS-11075879</t>
  </si>
  <si>
    <t>SPS-10895965</t>
  </si>
  <si>
    <t>Sunday Training 24-25, confirmed by Satpal Degun, 03/11 vs. Sunday Training</t>
  </si>
  <si>
    <t>SPS-11075902</t>
  </si>
  <si>
    <t>Sunday Training 24-25, collected by Satpal Degun, 10/11 vs. Sunday Training</t>
  </si>
  <si>
    <t>SPS-10925349</t>
  </si>
  <si>
    <t>SPS-10925354</t>
  </si>
  <si>
    <t>SPS-11075900</t>
  </si>
  <si>
    <t>Jay Singh Joall</t>
  </si>
  <si>
    <t>SPS-11075898</t>
  </si>
  <si>
    <t>SPS-11075901</t>
  </si>
  <si>
    <t>SPS-11075899</t>
  </si>
  <si>
    <t>SPS-10925339</t>
  </si>
  <si>
    <t>Sunday Training 24-25, confirmed by Satpal Degun, 10/11 vs. Sunday Training</t>
  </si>
  <si>
    <t>SPS-11075903</t>
  </si>
  <si>
    <t>SPS-11075913</t>
  </si>
  <si>
    <t>Sunday Training 24-25, collected by Satpal Degun, 17/11 vs. Sunday Training</t>
  </si>
  <si>
    <t>SPS-11075911</t>
  </si>
  <si>
    <t>SPS-11075914</t>
  </si>
  <si>
    <t>SPS-11075910</t>
  </si>
  <si>
    <t>SPS-11075908</t>
  </si>
  <si>
    <t>SPS-11075912</t>
  </si>
  <si>
    <t>SPS-11075909</t>
  </si>
  <si>
    <t>SPS-10954045</t>
  </si>
  <si>
    <t>Sunday Training 24-25, confirmed by Satpal Degun, 17/11 vs. Sunday Training</t>
  </si>
  <si>
    <t>SPS-10870706</t>
  </si>
  <si>
    <t>Sunday Training 24-25, confirmed by Satpal Degun, 27/10 vs. Sunday Training</t>
  </si>
  <si>
    <t>SPS-10895966</t>
  </si>
  <si>
    <t>SPS-10944696</t>
  </si>
  <si>
    <t>Mens 24-25 Unemployed/Retired Match Fee, 16/11 vs. vs Lichfield 6</t>
  </si>
  <si>
    <t>SPS-10967516</t>
  </si>
  <si>
    <t>Mens 24-25 Unemployed/Retired Match Fee, 23/11 vs. vs Old Wulfrunians 4</t>
  </si>
  <si>
    <t>SPS-11045209</t>
  </si>
  <si>
    <t>Mens 24-25 Unemployed/Retired Match Fee, 07/12 vs. vs Wednesbury 2</t>
  </si>
  <si>
    <t>SPS-10944691</t>
  </si>
  <si>
    <t>Mens 24-25, 16/11 vs. vs Lichfield 6</t>
  </si>
  <si>
    <t>SPS-10967510</t>
  </si>
  <si>
    <t>SPS-11045203</t>
  </si>
  <si>
    <t>Mens 24-25, 07/12 vs. vs Wednesbury 2</t>
  </si>
  <si>
    <t>SPS-10944694</t>
  </si>
  <si>
    <t>SPS-10944703</t>
  </si>
  <si>
    <t>SPS-10967518</t>
  </si>
  <si>
    <t>SPS-11045211</t>
  </si>
  <si>
    <t>AMENDED: (Half game )Mens 24-25, 07/12 vs. vs Wednesbury 2</t>
  </si>
  <si>
    <t>SPS-10944690</t>
  </si>
  <si>
    <t>SPS-10967509</t>
  </si>
  <si>
    <t>SPS-10945057</t>
  </si>
  <si>
    <t>SPS-11031864</t>
  </si>
  <si>
    <t>SPS-11046426</t>
  </si>
  <si>
    <t>SPS-10945069</t>
  </si>
  <si>
    <t>Mens 24-25 Under 16 Match Fee, paid by Jeswinder Kaur, 16/11 vs. vs Worcester 2</t>
  </si>
  <si>
    <t>SPS-10968053</t>
  </si>
  <si>
    <t>Mens 24-25 Under 16 Match Fee, paid by Jeswinder Kaur, 23/11 vs. vs Harborne 4</t>
  </si>
  <si>
    <t>SPS-11031877</t>
  </si>
  <si>
    <t>Mens 24-25 Under 16 Match Fee, paid by Jeswinder Kaur, 30/11 vs. vs Solihull Blossomfield 1</t>
  </si>
  <si>
    <t>SPS-11046437</t>
  </si>
  <si>
    <t>Mens 24-25 Under 16 Match Fee, paid by Jeswinder Kaur, 07/12 vs. vs Bromsgrove 2</t>
  </si>
  <si>
    <t>SPS-10945067</t>
  </si>
  <si>
    <t>Mens 24-25 Student Match Fee, paid by Surjit Kooner, 16/11 vs. vs Worcester 2</t>
  </si>
  <si>
    <t>SPS-10968052</t>
  </si>
  <si>
    <t>Mens 24-25 Student Match Fee, paid by Surjit Kooner, 23/11 vs. vs Harborne 4</t>
  </si>
  <si>
    <t>SPS-11031875</t>
  </si>
  <si>
    <t>Mens 24-25 Student Match Fee, paid by Surjit Kooner, 30/11 vs. vs Solihull Blossomfield 1</t>
  </si>
  <si>
    <t>SPS-11046435</t>
  </si>
  <si>
    <t>Mens 24-25 Student Match Fee, paid by Surjit Kooner, 07/12 vs. vs Bromsgrove 2</t>
  </si>
  <si>
    <t>SPS-10701090</t>
  </si>
  <si>
    <t>SPS-10775056</t>
  </si>
  <si>
    <t>SPS-10944693</t>
  </si>
  <si>
    <t>SPS-10967514</t>
  </si>
  <si>
    <t>SPS-10895953</t>
  </si>
  <si>
    <t>Sunday Training 24-25, paid by susie Sahota, 03/11 vs. Sunday Training</t>
  </si>
  <si>
    <t>SPS-10925340</t>
  </si>
  <si>
    <t>Sunday Training 24-25, paid by susie Sahota, 10/11 vs. Sunday Training</t>
  </si>
  <si>
    <t>SPS-10948433</t>
  </si>
  <si>
    <t>Badgers 24-25, paid by susie Sahota, 16/11 vs. vs West Brom</t>
  </si>
  <si>
    <t>SPS-10954031</t>
  </si>
  <si>
    <t>Sunday Training 24-25, paid by susie Sahota, 17/11 vs. Sunday Training</t>
  </si>
  <si>
    <t>SPS-10953544</t>
  </si>
  <si>
    <t>Sunday Training 24-25, 17/11 vs. Sunday Training, Sunday Training 24-25, 17/11 vs. Sunday Training</t>
  </si>
  <si>
    <t>SPS-10854464</t>
  </si>
  <si>
    <t>SPS-10955695</t>
  </si>
  <si>
    <t>SPS-10952991</t>
  </si>
  <si>
    <t>SPS-10945056</t>
  </si>
  <si>
    <t>Mens 24-25 Student Match Fee, paid by dav Kalia, 16/11 vs. vs Worcester 2</t>
  </si>
  <si>
    <t>SPS-10968038</t>
  </si>
  <si>
    <t>Mens 24-25 Student Match Fee, paid by dav Kalia, 23/11 vs. vs Harborne 4</t>
  </si>
  <si>
    <t>SPS-11031863</t>
  </si>
  <si>
    <t>Mens 24-25 Student Match Fee, paid by dav Kalia, 30/11 vs. vs Solihull Blossomfield 1</t>
  </si>
  <si>
    <t>SPS-10739511</t>
  </si>
  <si>
    <t>Badgers 24-25, paid by Javeria Ahmad, 28/09 vs. vs Cannock</t>
  </si>
  <si>
    <t>SPS-10772576</t>
  </si>
  <si>
    <t>Sunday Training 24-25, paid by Javeria Ahmad, 29/09 vs. Sunday Training</t>
  </si>
  <si>
    <t>SPS-10830810</t>
  </si>
  <si>
    <t>Badgers 24-25, paid by Javeria Ahmad, 12/10 vs. vs Wednesbury</t>
  </si>
  <si>
    <t>SPS-10849421</t>
  </si>
  <si>
    <t>Badgers 24-25, paid by Javeria Ahmad, 19/10 vs. vs WaTs</t>
  </si>
  <si>
    <t>SPS-10918136</t>
  </si>
  <si>
    <t>Badgers 24-25, paid by Javeria Ahmad, 09/11 vs. vs Beacon</t>
  </si>
  <si>
    <t>SPS-10954035</t>
  </si>
  <si>
    <t>Sunday Training 24-25, paid by Javeria Ahmad, 17/11 vs. Sunday Training</t>
  </si>
  <si>
    <t>SPS-10972376</t>
  </si>
  <si>
    <t>Badgers 24-25, paid by Javeria Ahmad, 23/11 vs. vs Bloxwich</t>
  </si>
  <si>
    <t>SPS-11000594</t>
  </si>
  <si>
    <t>Mens Subscriptions 24-25 ASTON/BCU (YEAR 1) Membership, confirmed by Charn Gill</t>
  </si>
  <si>
    <t>SPS-11006330</t>
  </si>
  <si>
    <t>AMENDED: (picked up Aston uni students for the game )Mens 24-25 Student Match Fee, confirmed by Charn Gill, 23/11 vs. vs Bromsgrove 1</t>
  </si>
  <si>
    <t>SPS-10970720</t>
  </si>
  <si>
    <t>SPS-11048079</t>
  </si>
  <si>
    <t>SPS-10973307</t>
  </si>
  <si>
    <t>Mens 24-25 Under 16 Match Fee, paid by Jonathan Frost, 23/11 vs. vs Cambridge City 1</t>
  </si>
  <si>
    <t>SPS-11006316</t>
  </si>
  <si>
    <t>Mens 24-25 Under 16 Match Fee, paid by Jonathan Frost, 16/11 vs. vs Stourport  2</t>
  </si>
  <si>
    <t>SPS-11039208</t>
  </si>
  <si>
    <t>Mens 24-25 Under 16 Match Fee, paid by Jonathan Frost, 01/12 vs. vs University of Birmingham 2</t>
  </si>
  <si>
    <t>SPS-10970726</t>
  </si>
  <si>
    <t>SPS-11031551</t>
  </si>
  <si>
    <t>SPS-10830812</t>
  </si>
  <si>
    <t>Badgers 24-25, paid by Charanjeet Singh Palahay, 12/10 vs. vs Wednesbury</t>
  </si>
  <si>
    <t>SPS-10849423</t>
  </si>
  <si>
    <t>Badgers 24-25, paid by Charanjeet Singh Palahay, 19/10 vs. vs WaTs</t>
  </si>
  <si>
    <t>SPS-10918138</t>
  </si>
  <si>
    <t>Badgers 24-25, paid by Charanjeet Singh Palahay, 09/11 vs. vs Beacon</t>
  </si>
  <si>
    <t>SPS-10948439</t>
  </si>
  <si>
    <t>Badgers 24-25, paid by Charanjeet Singh Palahay, 16/11 vs. vs West Brom</t>
  </si>
  <si>
    <t>SPS-10972379</t>
  </si>
  <si>
    <t>Badgers 24-25, paid by Charanjeet Singh Palahay, 23/11 vs. vs Bloxwich</t>
  </si>
  <si>
    <t>SPS-11030475</t>
  </si>
  <si>
    <t>Badgers 24-25, paid by Charanjeet Singh Palahay, 30/11 vs. vs Sutton</t>
  </si>
  <si>
    <t>SPS-10968439</t>
  </si>
  <si>
    <t>Sunday Training 24-25, 24/11 vs. Sunday Training</t>
  </si>
  <si>
    <t>SPS-11072487</t>
  </si>
  <si>
    <t>Sunday Training 24-25, 15/12 vs. Sunday Training</t>
  </si>
  <si>
    <t>SPS-10972378</t>
  </si>
  <si>
    <t>Badgers 24-25, paid by Manoj Chohan, 23/11 vs. vs Bloxwich</t>
  </si>
  <si>
    <t>SPS-11030474</t>
  </si>
  <si>
    <t>Badgers 24-25, paid by Manoj Chohan, 30/11 vs. vs Sutton</t>
  </si>
  <si>
    <t>SPS-10968047</t>
  </si>
  <si>
    <t>Mens 24-25 Aston/BCU Match Fee, 23/11 vs. vs Harborne 4</t>
  </si>
  <si>
    <t>SPS-11031872</t>
  </si>
  <si>
    <t>Mens 24-25 Aston/BCU Match Fee, 30/11 vs. vs Solihull Blossomfield 1</t>
  </si>
  <si>
    <t>SPS-10944695</t>
  </si>
  <si>
    <t>SPS-10972377</t>
  </si>
  <si>
    <t>Badgers 24-25, paid by Hardeep SANDHU, 23/11 vs. vs Bloxwich</t>
  </si>
  <si>
    <t>SPS-10970729</t>
  </si>
  <si>
    <t>Mens 24-25 Under 16 Match Fee, paid by Gurminder Badesha, 23/11 vs. vs Olton &amp; West Warwickshire 5</t>
  </si>
  <si>
    <t>SPS-11031558</t>
  </si>
  <si>
    <t>Badgers 24-25, paid by Gurminder Badesha, 30/11 vs. vs Bromsgrove 4</t>
  </si>
  <si>
    <t>SPS-10948430</t>
  </si>
  <si>
    <t>Badgers 24-25, paid by Amardeep Mann, 16/11 vs. vs West Brom</t>
  </si>
  <si>
    <t>SPS-10948442</t>
  </si>
  <si>
    <t>SPS-10948444</t>
  </si>
  <si>
    <t>SPS-10972370</t>
  </si>
  <si>
    <t>Badgers 24-25, paid by Amardeep Mann, 23/11 vs. vs Bloxwich</t>
  </si>
  <si>
    <t>SPS-10972381</t>
  </si>
  <si>
    <t>SPS-10972383</t>
  </si>
  <si>
    <t>SPS-11030469</t>
  </si>
  <si>
    <t>Badgers 24-25, paid by Amardeep Mann, 30/11 vs. vs Sutton</t>
  </si>
  <si>
    <t>SPS-11030480</t>
  </si>
  <si>
    <t>SPS-11030483</t>
  </si>
  <si>
    <t>SPS-10799213</t>
  </si>
  <si>
    <t>SPS-10847028</t>
  </si>
  <si>
    <t>SPS-10934789</t>
  </si>
  <si>
    <t>SPS-11006298</t>
  </si>
  <si>
    <t>SPS-11006310</t>
  </si>
  <si>
    <t>SPS-11006324</t>
  </si>
  <si>
    <t>SPS-11040823</t>
  </si>
  <si>
    <t>Mens 24-25 Student Match Fee, 30/11 vs. vs University of Birmingham 4</t>
  </si>
  <si>
    <t>SPS-11046425</t>
  </si>
  <si>
    <t>Mens 24-25 Student Match Fee, 07/12 vs. vs Bromsgrove 2</t>
  </si>
  <si>
    <t>SPS-10944689</t>
  </si>
  <si>
    <t>SPS-10967508</t>
  </si>
  <si>
    <t>SPS-11045202</t>
  </si>
  <si>
    <t>SPS-10934796</t>
  </si>
  <si>
    <t>AMENDED: (Taking 4 additional players to away match)Mens 24-25 Student Match Fee, 09/11 vs. vs Bloxwich 1</t>
  </si>
  <si>
    <t>SPS-11006286</t>
  </si>
  <si>
    <t>SPS-11006297</t>
  </si>
  <si>
    <t>SPS-11040828</t>
  </si>
  <si>
    <t>SPS-10600773</t>
  </si>
  <si>
    <t>SPS-10626809</t>
  </si>
  <si>
    <t>Ladies 24-25 Student Match Fee, 07/09 vs. vs Bloxwich 3</t>
  </si>
  <si>
    <t>SPS-10666384</t>
  </si>
  <si>
    <t>SPS-10703479</t>
  </si>
  <si>
    <t>SPS-10828513</t>
  </si>
  <si>
    <t>SPS-10901483</t>
  </si>
  <si>
    <t>SPS-10929921</t>
  </si>
  <si>
    <t>SPS-10945060</t>
  </si>
  <si>
    <t>SPS-10968042</t>
  </si>
  <si>
    <t>SPS-10711740</t>
  </si>
  <si>
    <t>Sunday Training 24-25, paid by jaspal poonia, 22/09 vs. Sunday Training</t>
  </si>
  <si>
    <t>SPS-10772590</t>
  </si>
  <si>
    <t>Sunday Training 24-25, paid by jaspal poonia, 29/09 vs. Sunday Training</t>
  </si>
  <si>
    <t>SPS-10772596</t>
  </si>
  <si>
    <t>SPS-10788136</t>
  </si>
  <si>
    <t>Sunday Training 24-25, paid by jaspal poonia, 06/10 vs. Sunday Training</t>
  </si>
  <si>
    <t>SPS-10895968</t>
  </si>
  <si>
    <t>Sunday Training 24-25, paid by jaspal poonia, 03/11 vs. Sunday Training</t>
  </si>
  <si>
    <t>SPS-10895974</t>
  </si>
  <si>
    <t>SPS-10954049</t>
  </si>
  <si>
    <t>Sunday Training 24-25, paid by jaspal poonia, 17/11 vs. Sunday Training</t>
  </si>
  <si>
    <t>SPS-10954053</t>
  </si>
  <si>
    <t>SPS-10954044</t>
  </si>
  <si>
    <t>Sunday Training 24-25, paid by Verneek Virdi, 17/11 vs. Sunday Training</t>
  </si>
  <si>
    <t>SPS-10972371</t>
  </si>
  <si>
    <t>Badgers 24-25, paid by Verneek Virdi, 23/11 vs. vs Bloxwich</t>
  </si>
  <si>
    <t>SPS-11030470</t>
  </si>
  <si>
    <t>Badgers 24-25, paid by Verneek Virdi, 30/11 vs. vs Sutton</t>
  </si>
  <si>
    <t>SPS-11075730</t>
  </si>
  <si>
    <t>Sunday Training 24-25, paid by Verneek Virdi, 15/12 vs. Sunday Training</t>
  </si>
  <si>
    <t>SPS-10925344</t>
  </si>
  <si>
    <t>Sunday Training 24-25, paid by Avninder Dhinjan, 10/11 vs. Sunday Training</t>
  </si>
  <si>
    <t>SPS-10944698</t>
  </si>
  <si>
    <t>Mens 24-25 Under 16 Match Fee, paid by Avninder Dhinjan, 16/11 vs. vs Lichfield 6</t>
  </si>
  <si>
    <t>SPS-10954046</t>
  </si>
  <si>
    <t>Sunday Training 24-25, paid by Avninder Dhinjan, 17/11 vs. Sunday Training</t>
  </si>
  <si>
    <t>SPS-10967507</t>
  </si>
  <si>
    <t>Mens 24-25 Under 16 Match Fee, paid by Avninder Dhinjan, 23/11 vs. vs Old Wulfrunians 4</t>
  </si>
  <si>
    <t>SPS-11034938</t>
  </si>
  <si>
    <t>Sunday Training 24-25, paid by Avninder Dhinjan, 01/12 vs. Sunday Training</t>
  </si>
  <si>
    <t>SPS-11045201</t>
  </si>
  <si>
    <t>Mens 24-25 Under 16 Match Fee, paid by Avninder Dhinjan, 07/12 vs. vs Wednesbury 2</t>
  </si>
  <si>
    <t>SPS-11075734</t>
  </si>
  <si>
    <t>Sunday Training 24-25, paid by Avninder Dhinjan, 15/12 vs. Sunday Training</t>
  </si>
  <si>
    <t>SPS-10706316</t>
  </si>
  <si>
    <t>Pierre Darche</t>
  </si>
  <si>
    <t>SPS-10750059</t>
  </si>
  <si>
    <t>SPS-10799218</t>
  </si>
  <si>
    <t>SPS-10845018</t>
  </si>
  <si>
    <t>SPS-11006285</t>
  </si>
  <si>
    <t>SPS-11006315</t>
  </si>
  <si>
    <t>SPS-11006329</t>
  </si>
  <si>
    <t>SPS-11040827</t>
  </si>
  <si>
    <t>SPS-11031554</t>
  </si>
  <si>
    <t>Badgers 24-25, paid by bhupinder mann, 30/11 vs. vs Bromsgrove 4</t>
  </si>
  <si>
    <t>SPS-11048082</t>
  </si>
  <si>
    <t>Mens 24-25 Under 16 Match Fee, paid by bhupinder mann, 07/12 vs. vs Worcester 3</t>
  </si>
  <si>
    <t>SPS-11031577</t>
  </si>
  <si>
    <t>Ladies 24-25 Unemployed/Retired Match Fee, 30/11 vs. vs Old Silhillians 5</t>
  </si>
  <si>
    <t>SPS-11028852</t>
  </si>
  <si>
    <t>Ladies 24-25 Student Match Fee, 30/11 vs. vs Old Silhillians 2</t>
  </si>
  <si>
    <t>SPS-10711864</t>
  </si>
  <si>
    <t>SPS-10314271</t>
  </si>
  <si>
    <t>SPS-10367898</t>
  </si>
  <si>
    <t>Mens 24-25, confirmed by Charn Gill, 16/07 vs. vs Olton</t>
  </si>
  <si>
    <t>SPS-10631035</t>
  </si>
  <si>
    <t>SPS-10631051</t>
  </si>
  <si>
    <t>Mens 24-25, confirmed by Charn Gill, 08/09 vs. vs Lichfield</t>
  </si>
  <si>
    <t>SPS-10721311</t>
  </si>
  <si>
    <t>Mens 24-25, confirmed by Charn Gill, 22/09 vs. vs University of Birmingham 2</t>
  </si>
  <si>
    <t>SPS-10750778</t>
  </si>
  <si>
    <t>Mens 24-25, confirmed by Charn Gill, 28/09 vs. vs St Albans</t>
  </si>
  <si>
    <t>SPS-10789205</t>
  </si>
  <si>
    <t>Mens 24-25, confirmed by Charn Gill, 06/10 vs. vs Repton 1</t>
  </si>
  <si>
    <t>SPS-10830240</t>
  </si>
  <si>
    <t>Mens 24-25, confirmed by Charn Gill, 12/10 vs. vs University of Nottingham 2</t>
  </si>
  <si>
    <t>SPS-10859229</t>
  </si>
  <si>
    <t>Mens 24-25, confirmed by Charn Gill, 20/10 vs. vs Norwich City 1</t>
  </si>
  <si>
    <t>SPS-10936869</t>
  </si>
  <si>
    <t>Mens 24-25, confirmed by Charn Gill, 10/11 vs. vs Banbury 1</t>
  </si>
  <si>
    <t>SPS-10959082</t>
  </si>
  <si>
    <t>Mens 24-25, confirmed by Charn Gill, 17/11 vs. vs Harleston Magpies</t>
  </si>
  <si>
    <t>SPS-11039206</t>
  </si>
  <si>
    <t>Mens 24-25, confirmed by Charn Gill, 01/12 vs. vs University of Birmingham 2</t>
  </si>
  <si>
    <t>SPS-10901491</t>
  </si>
  <si>
    <t>SPS-10929946</t>
  </si>
  <si>
    <t>SPS-10955705</t>
  </si>
  <si>
    <t>SPS-11006246</t>
  </si>
  <si>
    <t>Ladies 24-25 Student Match Fee, 23/11 vs. vs Edgbaston 2</t>
  </si>
  <si>
    <t>SPS-11028856</t>
  </si>
  <si>
    <t>SPS-10847035</t>
  </si>
  <si>
    <t>Mens 24-25 Aston/BCU Match Fee, 19/10 vs. vs Newport 1</t>
  </si>
  <si>
    <t>SPS-10945063</t>
  </si>
  <si>
    <t>Mens 24-25 Aston/BCU Match Fee, 16/11 vs. vs Worcester 2</t>
  </si>
  <si>
    <t>SPS-10744622</t>
  </si>
  <si>
    <t>SPS-10790665</t>
  </si>
  <si>
    <t>SPS-10854472</t>
  </si>
  <si>
    <t>SPS-10929945</t>
  </si>
  <si>
    <t>SPS-10955704</t>
  </si>
  <si>
    <t>SPS-11006245</t>
  </si>
  <si>
    <t>SPS-11028855</t>
  </si>
  <si>
    <t>SPS-10711866</t>
  </si>
  <si>
    <t>SPS-10672693</t>
  </si>
  <si>
    <t>SPS-10968050</t>
  </si>
  <si>
    <t>SPS-11046433</t>
  </si>
  <si>
    <t>SPS-10672690</t>
  </si>
  <si>
    <t>Amritpal Ubhi</t>
  </si>
  <si>
    <t>SPS-10661054</t>
  </si>
  <si>
    <t>SPS-10672681</t>
  </si>
  <si>
    <t>SPS-10701041</t>
  </si>
  <si>
    <t>SPS-10737462</t>
  </si>
  <si>
    <t>SPS-10775399</t>
  </si>
  <si>
    <t>Mens 24-25 Student Match Fee, confirmed by Charn Gill, 05/10 vs. vs Edgbaston 2</t>
  </si>
  <si>
    <t>SPS-10821681</t>
  </si>
  <si>
    <t>Mens 24-25 Student Match Fee, confirmed by Charn Gill, 12/10 vs. vs Cannock 2</t>
  </si>
  <si>
    <t>SPS-10847037</t>
  </si>
  <si>
    <t>SPS-10888555</t>
  </si>
  <si>
    <t>Mens 24-25 Student Match Fee, confirmed by Charn Gill, 02/11 vs. vs Burton 2</t>
  </si>
  <si>
    <t>SPS-10917010</t>
  </si>
  <si>
    <t>SPS-10945065</t>
  </si>
  <si>
    <t>SPS-11031871</t>
  </si>
  <si>
    <t>SPS-11028850</t>
  </si>
  <si>
    <t>SPS-11049758</t>
  </si>
  <si>
    <t>Ladies 24-25, 07/12 vs. vs Bournville &amp; Kings Heath 1</t>
  </si>
  <si>
    <t>SPS-11046430</t>
  </si>
  <si>
    <t>Mens 24-25 Under 16 Match Fee, paid by Gurmukh Sehra, 07/12 vs. vs Bromsgrove 2</t>
  </si>
  <si>
    <t>SPS-11046434</t>
  </si>
  <si>
    <t>SPS-11045207</t>
  </si>
  <si>
    <t>Mens 24-25 Under 16 Match Fee, paid by mandip kaur, 07/12 vs. vs Wednesbury 2</t>
  </si>
  <si>
    <t>SPS-11048076</t>
  </si>
  <si>
    <t>SPS-10830249</t>
  </si>
  <si>
    <t>Mens 24-25, 12/10 vs. vs University of Nottingham 2</t>
  </si>
  <si>
    <t>SPS-10899085</t>
  </si>
  <si>
    <t>Mens 24-25, 02/11 vs. vs Chelmsford 1</t>
  </si>
  <si>
    <t>SPS-10331840</t>
  </si>
  <si>
    <t>SPS-10354011</t>
  </si>
  <si>
    <t>SPS-10413595</t>
  </si>
  <si>
    <t>SPS-10500982</t>
  </si>
  <si>
    <t>SPS-11049752</t>
  </si>
  <si>
    <t>SPS-11006238</t>
  </si>
  <si>
    <t>Ladies 24-25 Under 16 Match Fee, paid by sucha sohal, 23/11 vs. vs Edgbaston 2</t>
  </si>
  <si>
    <t>SPS-11031578</t>
  </si>
  <si>
    <t>Ladies 24-25 Under 16 Match Fee, paid by sucha sohal, 30/11 vs. vs Old Silhillians 5</t>
  </si>
  <si>
    <t>SPS-11049754</t>
  </si>
  <si>
    <t>Ladies 24-25 Under 16 Match Fee, paid by sucha sohal, 07/12 vs. vs Bournville &amp; Kings Heath 1</t>
  </si>
  <si>
    <t>SPS-10750065</t>
  </si>
  <si>
    <t>Mens 24-25 Student Match Fee, paid by parmjeet bamrah, 28/09 vs. vs Wolverhampton &amp; Tettenhall 1</t>
  </si>
  <si>
    <t>SPS-10799222</t>
  </si>
  <si>
    <t>Mens 24-25 Student Match Fee, paid by parmjeet bamrah, 05/10 vs. vs Edgbaston 1</t>
  </si>
  <si>
    <t>SPS-10934798</t>
  </si>
  <si>
    <t>Mens 24-25 Student Match Fee, paid by parmjeet bamrah, 09/11 vs. vs Bloxwich 1</t>
  </si>
  <si>
    <t>SPS-11006289</t>
  </si>
  <si>
    <t>Mens 24-25 Student Match Fee, paid by parmjeet bamrah, 19/10 vs. vs Old Halesonians 1</t>
  </si>
  <si>
    <t>SPS-11006302</t>
  </si>
  <si>
    <t>Mens 24-25 Student Match Fee, paid by parmjeet bamrah, 02/11 vs. vs Bridgnorth 1</t>
  </si>
  <si>
    <t>SPS-11006318</t>
  </si>
  <si>
    <t>Mens 24-25 Student Match Fee, paid by parmjeet bamrah, 16/11 vs. vs Stourport  2</t>
  </si>
  <si>
    <t>SPS-11006332</t>
  </si>
  <si>
    <t>Mens 24-25 Student Match Fee, paid by parmjeet bamrah, 23/11 vs. vs Bromsgrove 1</t>
  </si>
  <si>
    <t>SPS-11040831</t>
  </si>
  <si>
    <t>Mens 24-25 Student Match Fee, paid by parmjeet bamrah, 30/11 vs. vs University of Birmingham 4</t>
  </si>
  <si>
    <t>SPS-11046432</t>
  </si>
  <si>
    <t>SPS-10967517</t>
  </si>
  <si>
    <t>Mens 24-25 Student Match Fee, paid by Cameron allan, 23/11 vs. vs Old Wulfrunians 4</t>
  </si>
  <si>
    <t>SPS-11045210</t>
  </si>
  <si>
    <t>Mens 24-25 Student Match Fee, paid by Cameron allan, 07/12 vs. vs Wednesbury 2</t>
  </si>
  <si>
    <t>SPS-10973308</t>
  </si>
  <si>
    <t>Mens 24-25 Student Match Fee, 23/11 vs. vs Cambridge City 1</t>
  </si>
  <si>
    <t>SPS-11006287</t>
  </si>
  <si>
    <t>SPS-11040829</t>
  </si>
  <si>
    <t>SPS-10703481</t>
  </si>
  <si>
    <t>SPS-10742536</t>
  </si>
  <si>
    <t>SPS-10828516</t>
  </si>
  <si>
    <t>SPS-10852450</t>
  </si>
  <si>
    <t>SPS-10901239</t>
  </si>
  <si>
    <t>Ladies 24-25 Student Match Fee, 02/11 vs. vs Bournville &amp; Kings Heath 4</t>
  </si>
  <si>
    <t>SPS-10965949</t>
  </si>
  <si>
    <t>Ladies 24-25 Student Match Fee, 16/11 vs. vs Solihull Blossomfield 3</t>
  </si>
  <si>
    <t>SPS-11028847</t>
  </si>
  <si>
    <t>SPS-11049755</t>
  </si>
  <si>
    <t>SPS-11045205</t>
  </si>
  <si>
    <t>AMENDED: (half game )Mens 24-25, 07/12 vs. vs Wednesbury 2</t>
  </si>
  <si>
    <t>SPS-11040833</t>
  </si>
  <si>
    <t>SPS-10954042</t>
  </si>
  <si>
    <t>Sunday Training 24-25, paid by Rojon Ali, 17/11 vs. Sunday Training</t>
  </si>
  <si>
    <t>SPS-10954043</t>
  </si>
  <si>
    <t>SPS-10954050</t>
  </si>
  <si>
    <t>SPS-10845015</t>
  </si>
  <si>
    <t>SPS-10934791</t>
  </si>
  <si>
    <t>SPS-11048080</t>
  </si>
  <si>
    <t>Mens 24-25 Student Match Fee, 07/12 vs. vs Worcester 3</t>
  </si>
  <si>
    <t>SPS-10706324</t>
  </si>
  <si>
    <t>SPS-11006290</t>
  </si>
  <si>
    <t>SPS-11006303</t>
  </si>
  <si>
    <t>SPS-11040832</t>
  </si>
  <si>
    <t>SPS-11040822</t>
  </si>
  <si>
    <t>SPS-11031867</t>
  </si>
  <si>
    <t>Mens 24-25 Student Match Fee, paid by Chan Dhillon, 30/11 vs. vs Solihull Blossomfield 1</t>
  </si>
  <si>
    <t>SPS-11046428</t>
  </si>
  <si>
    <t>Mens 24-25 Student Match Fee, paid by Chan Dhillon, 07/12 vs. vs Bromsgrove 2</t>
  </si>
  <si>
    <t>SPS-11075741</t>
  </si>
  <si>
    <t>Sunday Training 24-25, paid by Gurpreet Cooner, 15/12 vs. Sunday Training</t>
  </si>
  <si>
    <t>SPS-11075742</t>
  </si>
  <si>
    <t>SPS-10669313</t>
  </si>
  <si>
    <t>Sunday Training 24-25, paid by Gurmej Pawar, 15/09 vs. Sunday Training</t>
  </si>
  <si>
    <t>SPS-10711731</t>
  </si>
  <si>
    <t>Sunday Training 24-25, paid by Gurmej Pawar, 22/09 vs. Sunday Training</t>
  </si>
  <si>
    <t>SPS-10772573</t>
  </si>
  <si>
    <t>Sunday Training 24-25, paid by Gurmej Pawar, 29/09 vs. Sunday Training</t>
  </si>
  <si>
    <t>SPS-10772582</t>
  </si>
  <si>
    <t>SPS-10836014</t>
  </si>
  <si>
    <t>Sunday Training 24-25, paid by Gurmej Pawar, 13/10 vs. Sunday Training</t>
  </si>
  <si>
    <t>SPS-10836019</t>
  </si>
  <si>
    <t>SPS-10925342</t>
  </si>
  <si>
    <t>Sunday Training 24-25, paid by Gurmej Pawar, 10/11 vs. Sunday Training</t>
  </si>
  <si>
    <t>SPS-10925355</t>
  </si>
  <si>
    <t>SPS-10954033</t>
  </si>
  <si>
    <t>Sunday Training 24-25, paid by Gurmej Pawar, 17/11 vs. Sunday Training</t>
  </si>
  <si>
    <t>SPS-10954041</t>
  </si>
  <si>
    <t>SPS-11075721</t>
  </si>
  <si>
    <t>Sunday Training 24-25, paid by Gurmej Pawar, 15/12 vs. Sunday Training</t>
  </si>
  <si>
    <t>SPS-11075727</t>
  </si>
  <si>
    <t>SPS-10669300</t>
  </si>
  <si>
    <t>SPS-11075723</t>
  </si>
  <si>
    <t>Sunday Training 24-25, paid by Surinderpal Matharu, 15/12 vs. Sunday Training</t>
  </si>
  <si>
    <t>SPS-11075735</t>
  </si>
  <si>
    <t>Sunday Training 24-25, paid by Amarpreet Sangha, 15/12 vs. Sunday Training</t>
  </si>
  <si>
    <t>SPS-11075725</t>
  </si>
  <si>
    <t>Sunday Training 24-25, paid by Dal Sihota, 15/12 vs. Sunday Training</t>
  </si>
  <si>
    <t>SPS-11075717</t>
  </si>
  <si>
    <t>Sunday Training 24-25, paid by Dapinder Matharu, 15/12 vs. Sunday Training</t>
  </si>
  <si>
    <t>SPS-11075740</t>
  </si>
  <si>
    <t>SPS-11075715</t>
  </si>
  <si>
    <t>Sunday Training 24-25, paid by Sandeep Cooner, 15/12 vs. Sunday Training</t>
  </si>
  <si>
    <t>SPS-11075720</t>
  </si>
  <si>
    <t>SPS-10667822</t>
  </si>
  <si>
    <t>SPS-11075726</t>
  </si>
  <si>
    <t>Sunday Training 24-25, paid by BALJIT RUPRAH, 15/12 vs. Sunday Training</t>
  </si>
  <si>
    <t>SPS-11075728</t>
  </si>
  <si>
    <t>SPS-11118556</t>
  </si>
  <si>
    <t>Mens 24-25 Annual Payee Match Fee, 04/01 vs. vs Telford &amp; Wrekin 2</t>
  </si>
  <si>
    <t>SPS-11118563</t>
  </si>
  <si>
    <t>Mens 24-25 Sponsored player Match Fee, 04/01 vs. vs Telford &amp; Wrekin 2</t>
  </si>
  <si>
    <t>SPS-11046424</t>
  </si>
  <si>
    <t>Mens 24-25 Student Match Fee, paid by dav Kalia, 07/12 vs. vs Bromsgrove 2</t>
  </si>
  <si>
    <t>SPS-11006244</t>
  </si>
  <si>
    <t>SPS-11028853</t>
  </si>
  <si>
    <t>SPS-11049761</t>
  </si>
  <si>
    <t>SPS-11134641</t>
  </si>
  <si>
    <t>Mens 24-25 Under 16 Match Fee, confirmed by Satpal Degun, 18/01 vs. vs Bournville &amp; Kings Heath 4</t>
  </si>
  <si>
    <t>SPS-11134810</t>
  </si>
  <si>
    <t>Badgers 24-25 Sponsored player Match Fee, 18/01 vs. vs WaTs</t>
  </si>
  <si>
    <t>SPS-11136821</t>
  </si>
  <si>
    <t>Mens 24-25 Double Team Match Fee, 18/01 vs. vs University of Birmingham 5</t>
  </si>
  <si>
    <t>SPS-11136824</t>
  </si>
  <si>
    <t>Mens 24-25 Sponsored player Match Fee, 18/01 vs. vs University of Birmingham 5</t>
  </si>
  <si>
    <t>SPS-11137747</t>
  </si>
  <si>
    <t>Ladies 24-25 Sponsored player Match Fee, 18/01 vs. vs Solihull Blossomfield 4</t>
  </si>
  <si>
    <t>SPS-11137752</t>
  </si>
  <si>
    <t>AMENDED: (Drove multiple players)Ladies 24-25, confirmed by Charn Gill, 18/01 vs. vs Solihull Blossomfield 4</t>
  </si>
  <si>
    <t>SPS-11137754</t>
  </si>
  <si>
    <t>AMENDED: (Drove back from home just to play )Ladies 24-25 Student Match Fee, collected by Charn Gill, 18/01 vs. vs Solihull Blossomfield 4</t>
  </si>
  <si>
    <t>SPS-11137749</t>
  </si>
  <si>
    <t>AMENDED: (Played as a favour due to lack of players to allow game to go ahead )Ladies 24-25 Unemployed/Retired Match Fee, collected by Charn Gill, 18/01 vs. vs Solihull Blossomfield 4</t>
  </si>
  <si>
    <t>SPS-11137793</t>
  </si>
  <si>
    <t>Ladies 24-25 Sponsored player Match Fee, 18/01 vs. vs Olton &amp; West Warwickshire 3</t>
  </si>
  <si>
    <t>SPS-11137797</t>
  </si>
  <si>
    <t>SPS-11137798</t>
  </si>
  <si>
    <t>SPS-10967515</t>
  </si>
  <si>
    <t>Mens 24-25 Under 16 Match Fee, paid by Harj Padda, 23/11 vs. vs Old Wulfrunians 4</t>
  </si>
  <si>
    <t>SPS-11034943</t>
  </si>
  <si>
    <t>Sunday Training 24-25, paid by Harj Padda, 01/12 vs. Sunday Training</t>
  </si>
  <si>
    <t>SPS-11045208</t>
  </si>
  <si>
    <t>Mens 24-25 Under 16 Match Fee, paid by Harj Padda, 07/12 vs. vs Wednesbury 2</t>
  </si>
  <si>
    <t>SPS-11139144</t>
  </si>
  <si>
    <t>Sunday Training 24-25, collected by Satpal Degun, 19/01 vs. Sunday Training</t>
  </si>
  <si>
    <t>SPS-11139152</t>
  </si>
  <si>
    <t>SPS-11139137</t>
  </si>
  <si>
    <t>Sunday Training 24-25, confirmed by Satpal Degun, 19/01 vs. Sunday Training</t>
  </si>
  <si>
    <t>SPS-11134814</t>
  </si>
  <si>
    <t>Badgers 24-25, collected by Satpal Degun, 18/01 vs. vs WaTs</t>
  </si>
  <si>
    <t>SPS-11140552</t>
  </si>
  <si>
    <t>Ladies 24-25 Sponsored player Match Fee, 19/01 vs. vs University of Birmingham 5</t>
  </si>
  <si>
    <t>SPS-11140556</t>
  </si>
  <si>
    <t>SPS-11140557</t>
  </si>
  <si>
    <t>SPS-10965948</t>
  </si>
  <si>
    <t>AMENDED: (drove)Ladies 24-25, confirmed by Charn Gill, 16/11 vs. vs Solihull Blossomfield 3</t>
  </si>
  <si>
    <t>SPS-10828521</t>
  </si>
  <si>
    <t>Ladies 24-25 Under 16 Match Fee, paid by Sukhvinder Kaur Khera, 12/10 vs. vs Olton &amp; West Warwickshire 5</t>
  </si>
  <si>
    <t>SPS-11152322</t>
  </si>
  <si>
    <t>Badgers 24-25 Sponsored player Match Fee, 25/01 vs. vs Beacon</t>
  </si>
  <si>
    <t>SPS-11155819</t>
  </si>
  <si>
    <t>Mens 24-25 Double Team Match Fee, 25/01 vs. vs Edgbaston 2</t>
  </si>
  <si>
    <t>SPS-11152334</t>
  </si>
  <si>
    <t>Badgers 24-25, collected by Satpal Degun, 25/01 vs. vs Beacon</t>
  </si>
  <si>
    <t>SPS-11152329</t>
  </si>
  <si>
    <t>SPS-11158563</t>
  </si>
  <si>
    <t>Sunday Training 24-25, collected by Satpal Degun, 26/01 vs. Sunday Training</t>
  </si>
  <si>
    <t>SPS-11158569</t>
  </si>
  <si>
    <t>SPS-11158574</t>
  </si>
  <si>
    <t>SPS-11158562</t>
  </si>
  <si>
    <t>SPS-11158606</t>
  </si>
  <si>
    <t>SPS-11157027</t>
  </si>
  <si>
    <t>SPS-11157023</t>
  </si>
  <si>
    <t>Sunday Training 24-25, confirmed by Satpal Degun, 26/01 vs. Sunday Training</t>
  </si>
  <si>
    <t>SPS-11160065</t>
  </si>
  <si>
    <t>Mens 24-25 Annual Payee Match Fee, 25/01 vs. vs Edgbaston 1</t>
  </si>
  <si>
    <t>SPS-11160073</t>
  </si>
  <si>
    <t>Mens 24-25 Sponsored player Match Fee, 25/01 vs. vs Edgbaston 1</t>
  </si>
  <si>
    <t>SPS-11006243</t>
  </si>
  <si>
    <t>SPS-11137799</t>
  </si>
  <si>
    <t>Ladies 24-25 Student Match Fee, 18/01 vs. vs Olton &amp; West Warwickshire 3</t>
  </si>
  <si>
    <t>SPS-11140558</t>
  </si>
  <si>
    <t>Ladies 24-25 Student Match Fee, 19/01 vs. vs University of Birmingham 5</t>
  </si>
  <si>
    <t>SPS-11162449</t>
  </si>
  <si>
    <t>Mens 24-25 Sponsored player Match Fee, 26/01 vs. vs UoB</t>
  </si>
  <si>
    <t>SPS-11162450</t>
  </si>
  <si>
    <t>SPS-11162451</t>
  </si>
  <si>
    <t>Mens 24-25 Annual Payee Match Fee, 26/01 vs. vs UoB</t>
  </si>
  <si>
    <t>SPS-11162452</t>
  </si>
  <si>
    <t>SPS-11162454</t>
  </si>
  <si>
    <t>SPS-11162456</t>
  </si>
  <si>
    <t>SPS-11162457</t>
  </si>
  <si>
    <t>Mens 24-25 Double Team Match Fee, 26/01 vs. vs UoB</t>
  </si>
  <si>
    <t>SPS-11162458</t>
  </si>
  <si>
    <t>SPS-11162459</t>
  </si>
  <si>
    <t>SPS-11162460</t>
  </si>
  <si>
    <t>SPS-11162461</t>
  </si>
  <si>
    <t>SPS-11162462</t>
  </si>
  <si>
    <t>SPS-11162463</t>
  </si>
  <si>
    <t>SPS-10972373</t>
  </si>
  <si>
    <t>Badgers 24-25, paid by susie Sahota, 23/11 vs. vs Bloxwich</t>
  </si>
  <si>
    <t>SPS-11075719</t>
  </si>
  <si>
    <t>Sunday Training 24-25, paid by susie Sahota, 15/12 vs. Sunday Training</t>
  </si>
  <si>
    <t>SPS-11034939</t>
  </si>
  <si>
    <t>Sunday Training 24-25, paid by Hardeep SANDHU, 01/12 vs. Sunday Training</t>
  </si>
  <si>
    <t>SPS-11034942</t>
  </si>
  <si>
    <t>SPS-11134808</t>
  </si>
  <si>
    <t>Badgers 24-25, paid by Hardeep SANDHU, 18/01 vs. vs WaTs</t>
  </si>
  <si>
    <t>SPS-11139142</t>
  </si>
  <si>
    <t>Sunday Training 24-25, paid by Hardeep SANDHU, 19/01 vs. Sunday Training</t>
  </si>
  <si>
    <t>SPS-11139143</t>
  </si>
  <si>
    <t>SPS-11139146</t>
  </si>
  <si>
    <t>SPS-11152327</t>
  </si>
  <si>
    <t>Badgers 24-25, paid by Hardeep SANDHU, 25/01 vs. vs Beacon</t>
  </si>
  <si>
    <t>SPS-11157025</t>
  </si>
  <si>
    <t>Sunday Training 24-25, paid by Hardeep SANDHU, 26/01 vs. Sunday Training</t>
  </si>
  <si>
    <t>SPS-11157026</t>
  </si>
  <si>
    <t>SPS-11157031</t>
  </si>
  <si>
    <t>SPS-11174981</t>
  </si>
  <si>
    <t>Mens 24-25 Double Team Match Fee, 01/02 vs. vs Cannock 2</t>
  </si>
  <si>
    <t>SPS-11181363</t>
  </si>
  <si>
    <t>Mens 24-25 Under 16 Match Fee, confirmed by Satpal Degun, 01/02 vs. vs Olton &amp; West Warwickshire 4</t>
  </si>
  <si>
    <t>SPS-11181418</t>
  </si>
  <si>
    <t>Mens 24-25 Double Team Match Fee, 01/02 vs. vs Olton &amp; West Warwickshire 4</t>
  </si>
  <si>
    <t>SPS-10672674</t>
  </si>
  <si>
    <t>AMENDED: (Reduced rate as &lt;8 games )Ladies Subscriptions 24-25, confirmed by Charn Gill</t>
  </si>
  <si>
    <t>SPS-11181633</t>
  </si>
  <si>
    <t>Mens 24-25 Annual Payee Match Fee, 01/02 vs. vs Beacon 2</t>
  </si>
  <si>
    <t>SPS-11181634</t>
  </si>
  <si>
    <t>Mens 24-25 Double Team Match Fee, 01/02 vs. vs Beacon 2</t>
  </si>
  <si>
    <t>SPS-11181636</t>
  </si>
  <si>
    <t>SPS-11181637</t>
  </si>
  <si>
    <t>Mens 24-25 Sponsored player Match Fee, 01/02 vs. vs Beacon 2</t>
  </si>
  <si>
    <t>SPS-11181642</t>
  </si>
  <si>
    <t>SPS-11134639</t>
  </si>
  <si>
    <t>Mens 24-25, 18/01 vs. vs Bournville &amp; Kings Heath 4</t>
  </si>
  <si>
    <t>SPS-11134812</t>
  </si>
  <si>
    <t>Badgers 24-25, paid by Gurpreet Cooner, 18/01 vs. vs WaTs</t>
  </si>
  <si>
    <t>SPS-11139148</t>
  </si>
  <si>
    <t>Sunday Training 24-25, paid by Gurpreet Cooner, 19/01 vs. Sunday Training</t>
  </si>
  <si>
    <t>SPS-11139151</t>
  </si>
  <si>
    <t>SPS-11152331</t>
  </si>
  <si>
    <t>Badgers 24-25, paid by Gurpreet Cooner, 25/01 vs. vs Beacon</t>
  </si>
  <si>
    <t>SPS-11157032</t>
  </si>
  <si>
    <t>Sunday Training 24-25, paid by Gurpreet Cooner, 26/01 vs. Sunday Training</t>
  </si>
  <si>
    <t>SPS-11157034</t>
  </si>
  <si>
    <t>SPS-11181355</t>
  </si>
  <si>
    <t>Badgers 24-25, paid by Gurpreet Cooner, 01/02 vs. vs Sutton Coldfield</t>
  </si>
  <si>
    <t>SPS-11181362</t>
  </si>
  <si>
    <t>Mens 24-25, 01/02 vs. vs Olton &amp; West Warwickshire 4</t>
  </si>
  <si>
    <t>SPS-11183727</t>
  </si>
  <si>
    <t>Ladies 24-25 Sponsored player Match Fee, 25/01 vs. vs City of Birmingham 1</t>
  </si>
  <si>
    <t>SPS-11183736</t>
  </si>
  <si>
    <t>Ladies 24-25 Student Match Fee, confirmed by Charn Gill, 25/01 vs. vs City of Birmingham 1</t>
  </si>
  <si>
    <t>SPS-11183764</t>
  </si>
  <si>
    <t>Ladies 24-25 Sponsored player Match Fee, 01/02 vs. vs Olton &amp; West Warwickshire 5</t>
  </si>
  <si>
    <t>SPS-11183768</t>
  </si>
  <si>
    <t>Ladies 24-25 Double Team Match Fee, 01/02 vs. vs Olton &amp; West Warwickshire 5</t>
  </si>
  <si>
    <t>SPS-11183770</t>
  </si>
  <si>
    <t>AMENDED: (Drove multiple players and GK kit )Ladies 24-25, confirmed by Charn Gill, 01/02 vs. vs Olton &amp; West Warwickshire 5</t>
  </si>
  <si>
    <t>SPS-11183772</t>
  </si>
  <si>
    <t>AMENDED: (Drove multiple players )Ladies 24-25, confirmed by Charn Gill, 01/02 vs. vs Olton &amp; West Warwickshire 5</t>
  </si>
  <si>
    <t>SPS-11183773</t>
  </si>
  <si>
    <t>Ladies 24-25 Student Match Fee, confirmed by Charn Gill, 01/02 vs. vs Olton &amp; West Warwickshire 5</t>
  </si>
  <si>
    <t>SPS-11140562</t>
  </si>
  <si>
    <t>Ladies 24-25 Student Match Fee, confirmed by Charn Gill, 19/01 vs. vs University of Birmingham 5</t>
  </si>
  <si>
    <t>SPS-11183778</t>
  </si>
  <si>
    <t>Ladies 24-25 Sponsored player Match Fee, 01/02 vs. vs Edgbaston 3</t>
  </si>
  <si>
    <t>SPS-11183779</t>
  </si>
  <si>
    <t>SPS-11183787</t>
  </si>
  <si>
    <t>SPS-11137792</t>
  </si>
  <si>
    <t>Ladies 24-25, confirmed by Charn Gill, 18/01 vs. vs Olton &amp; West Warwickshire 3</t>
  </si>
  <si>
    <t>SPS-11140551</t>
  </si>
  <si>
    <t>Ladies 24-25, confirmed by Charn Gill, 19/01 vs. vs University of Birmingham 5</t>
  </si>
  <si>
    <t>SPS-11183777</t>
  </si>
  <si>
    <t>Ladies 24-25, confirmed by Charn Gill, 01/02 vs. vs Edgbaston 3</t>
  </si>
  <si>
    <t>SPS-11184842</t>
  </si>
  <si>
    <t>Mens 24-25 Sponsored player Match Fee, 01/02 vs. vs St Albans</t>
  </si>
  <si>
    <t>SPS-11184843</t>
  </si>
  <si>
    <t>SPS-11184844</t>
  </si>
  <si>
    <t>Mens 24-25 Annual Payee Match Fee, 01/02 vs. vs St Albans</t>
  </si>
  <si>
    <t>SPS-11184845</t>
  </si>
  <si>
    <t>SPS-11184846</t>
  </si>
  <si>
    <t>SPS-11184847</t>
  </si>
  <si>
    <t>SPS-11184848</t>
  </si>
  <si>
    <t>SPS-11184851</t>
  </si>
  <si>
    <t>SPS-11184852</t>
  </si>
  <si>
    <t>SPS-11184853</t>
  </si>
  <si>
    <t>SPS-11184854</t>
  </si>
  <si>
    <t>SPS-11184855</t>
  </si>
  <si>
    <t>SPS-11184856</t>
  </si>
  <si>
    <t>SPS-11049763</t>
  </si>
  <si>
    <t>Ladies 24-25 Student Match Fee, 07/12 vs. vs Bournville &amp; Kings Heath 1</t>
  </si>
  <si>
    <t>SPS-11183731</t>
  </si>
  <si>
    <t>SPS-11183766</t>
  </si>
  <si>
    <t>SPS-10669174</t>
  </si>
  <si>
    <t>SPS-11183735</t>
  </si>
  <si>
    <t>AMENDED: (collected players for badgers then took them home and then collected for L2 also )Ladies 24-25, collected by Charn Gill, 25/01 vs. vs City of Birmingham 1</t>
  </si>
  <si>
    <t>SPS-11204792</t>
  </si>
  <si>
    <t>Mens 24-25 Double Team Match Fee, 08/02 vs. vs Sutton Coldfield 8</t>
  </si>
  <si>
    <t>SPS-11204800</t>
  </si>
  <si>
    <t>SPS-11208667</t>
  </si>
  <si>
    <t>Mens 24-25 Double Team Match Fee, 08/02 vs. vs Newport 1</t>
  </si>
  <si>
    <t>SPS-11208669</t>
  </si>
  <si>
    <t>SPS-11208672</t>
  </si>
  <si>
    <t>SPS-11208673</t>
  </si>
  <si>
    <t>SPS-11209177</t>
  </si>
  <si>
    <t>Badgers 24-25 Sponsored player Match Fee, 08/02 vs. vs Bloxwich</t>
  </si>
  <si>
    <t>SPS-11209187</t>
  </si>
  <si>
    <t>Badgers 24-25 Double Team Match Fee, 08/02 vs. vs Bloxwich</t>
  </si>
  <si>
    <t>SPS-11210211</t>
  </si>
  <si>
    <t>Sunday Training 24-25, collected by Satpal Degun, 02/02 vs. Sunday Training</t>
  </si>
  <si>
    <t>SPS-11210218</t>
  </si>
  <si>
    <t>SPS-11210223</t>
  </si>
  <si>
    <t>SPS-11210216</t>
  </si>
  <si>
    <t>SPS-11210212</t>
  </si>
  <si>
    <t>Sunday Training 24-25, confirmed by Satpal Degun, 02/02 vs. Sunday Training</t>
  </si>
  <si>
    <t>SPS-11181357</t>
  </si>
  <si>
    <t>Badgers 24-25, collected by Satpal Degun, 01/02 vs. vs Sutton Coldfield</t>
  </si>
  <si>
    <t>SPS-11181352</t>
  </si>
  <si>
    <t>SPS-11209193</t>
  </si>
  <si>
    <t>Badgers 24-25, collected by Satpal Degun, 08/02 vs. vs Bloxwich</t>
  </si>
  <si>
    <t>SPS-11213006</t>
  </si>
  <si>
    <t>Sukhjot Chaggar</t>
  </si>
  <si>
    <t>Sunday Training 24-25, collected by Satpal Degun, 09/02 vs. Sunday Training</t>
  </si>
  <si>
    <t>SPS-11213007</t>
  </si>
  <si>
    <t>SPS-11213012</t>
  </si>
  <si>
    <t>SPS-11212989</t>
  </si>
  <si>
    <t>SPS-11212991</t>
  </si>
  <si>
    <t>SPS-11213002</t>
  </si>
  <si>
    <t>Sunday Training 24-25, confirmed by Satpal Degun, 09/02 vs. Sunday Training</t>
  </si>
  <si>
    <t>SPS-11209186</t>
  </si>
  <si>
    <t>SPS-11213003</t>
  </si>
  <si>
    <t>SPS-11134645</t>
  </si>
  <si>
    <t>SPS-11134648</t>
  </si>
  <si>
    <t>Mens 24-25 Under 16 Match Fee, paid by Mohammad Ibrar Abbasi, 18/01 vs. vs Bournville &amp; Kings Heath 4</t>
  </si>
  <si>
    <t>SPS-11181365</t>
  </si>
  <si>
    <t>SPS-11181366</t>
  </si>
  <si>
    <t>Mens 24-25 Under 16 Match Fee, paid by Mohammad Ibrar Abbasi, 01/02 vs. vs Olton &amp; West Warwickshire 4</t>
  </si>
  <si>
    <t>SPS-11181367</t>
  </si>
  <si>
    <t>SPS-11207637</t>
  </si>
  <si>
    <t>Mens 24-25 Under 16 Match Fee, paid by Mohammad Ibrar Abbasi, 08/02 vs. vs West Bromwich 2</t>
  </si>
  <si>
    <t>SPS-11207638</t>
  </si>
  <si>
    <t>SPS-11215291</t>
  </si>
  <si>
    <t>Mens 24-25, 09/02 vs. vs Bromsgrove 3</t>
  </si>
  <si>
    <t>SPS-11215293</t>
  </si>
  <si>
    <t>Mens 24-25 Under 16 Match Fee, paid by Mohammad Ibrar Abbasi, 09/02 vs. vs Bromsgrove 3</t>
  </si>
  <si>
    <t>SPS-11215294</t>
  </si>
  <si>
    <t>SPS-11134638</t>
  </si>
  <si>
    <t>SPS-11134644</t>
  </si>
  <si>
    <t>Mens 24-25 Student Match Fee, paid by Rikki Saggo, 18/01 vs. vs Bournville &amp; Kings Heath 4</t>
  </si>
  <si>
    <t>SPS-11181361</t>
  </si>
  <si>
    <t>SPS-11181370</t>
  </si>
  <si>
    <t>Mens 24-25 Student Match Fee, paid by Rikki Saggo, 01/02 vs. vs Olton &amp; West Warwickshire 4</t>
  </si>
  <si>
    <t>SPS-11207628</t>
  </si>
  <si>
    <t>Mens 24-25, 08/02 vs. vs West Bromwich 2</t>
  </si>
  <si>
    <t>SPS-11207633</t>
  </si>
  <si>
    <t>Mens 24-25 Student Match Fee, paid by Rikki Saggo, 08/02 vs. vs West Bromwich 2</t>
  </si>
  <si>
    <t>SPS-11134642</t>
  </si>
  <si>
    <t>SPS-11139147</t>
  </si>
  <si>
    <t>Karam Garcha</t>
  </si>
  <si>
    <t>Sunday Training 24-25, paid by Rav Garcha, 19/01 vs. Sunday Training</t>
  </si>
  <si>
    <t>SPS-11158571</t>
  </si>
  <si>
    <t>Sunday Training 24-25, paid by Rav Garcha, 26/01 vs. Sunday Training</t>
  </si>
  <si>
    <t>SPS-11181369</t>
  </si>
  <si>
    <t>SPS-11207631</t>
  </si>
  <si>
    <t>SPS-11210205</t>
  </si>
  <si>
    <t>Sunday Training 24-25, paid by Rav Garcha, 02/02 vs. Sunday Training</t>
  </si>
  <si>
    <t>SPS-11215288</t>
  </si>
  <si>
    <t>SPS-11215287</t>
  </si>
  <si>
    <t>Mens 24-25, collected by Satpal Degun, 09/02 vs. vs Bromsgrove 3</t>
  </si>
  <si>
    <t>SPS-11208666</t>
  </si>
  <si>
    <t>Mens 24-25 Under 16 Match Fee, confirmed by Satpal Degun, 08/02 vs. vs Newport 1</t>
  </si>
  <si>
    <t>SPS-11212332</t>
  </si>
  <si>
    <t>Mens 24-25 Under 16 Match Fee, confirmed by Satpal Degun, 09/02 vs. vs Old Silhillians 2</t>
  </si>
  <si>
    <t>SPS-11216149</t>
  </si>
  <si>
    <t>Ladies 24-25 Sponsored player Match Fee, 08/02 vs. vs Olton &amp; West Warwickshire 6</t>
  </si>
  <si>
    <t>SPS-11216160</t>
  </si>
  <si>
    <t>SPS-11216156</t>
  </si>
  <si>
    <t>AMENDED: (PAID VIA BACS)Ladies 24-25, collected by Sharndeep Hanspal, 08/02 vs. vs Olton &amp; West Warwickshire 6</t>
  </si>
  <si>
    <t>SPS-11216164</t>
  </si>
  <si>
    <t>Ladies 24-25 Sponsored player Match Fee, 09/02 vs. vs Old Silhillians 4</t>
  </si>
  <si>
    <t>SPS-11216173</t>
  </si>
  <si>
    <t>AMENDED: (PAID VIA BACS)Ladies 24-25, collected by Sharndeep Hanspal, 09/02 vs. vs Old Silhillians 4</t>
  </si>
  <si>
    <t>SPS-11216175</t>
  </si>
  <si>
    <t>AMENDED: (Drove)Ladies 24-25 Student Match Fee, collected by Sharndeep Hanspal, 09/02 vs. vs Old Silhillians 4</t>
  </si>
  <si>
    <t>SPS-11216170</t>
  </si>
  <si>
    <t>AMENDED: (drove)Ladies 24-25, collected by Sharndeep Hanspal, 09/02 vs. vs Old Silhillians 4</t>
  </si>
  <si>
    <t>SPS-11216878</t>
  </si>
  <si>
    <t>Ladies 24-25 Double Team Match Fee, 08/02 vs. vs Olton &amp; West Warwickshire 6</t>
  </si>
  <si>
    <t>SPS-11216879</t>
  </si>
  <si>
    <t>SPS-11216158</t>
  </si>
  <si>
    <t>AMENDED: (drove)Ladies 24-25 Student Match Fee, collected by Sharndeep Hanspal, 08/02 vs. vs Olton &amp; West Warwickshire 6</t>
  </si>
  <si>
    <t>SPS-11216882</t>
  </si>
  <si>
    <t>Ladies 24-25 Sponsored player Match Fee, 08/02 vs. vs Stourport 3</t>
  </si>
  <si>
    <t>SPS-11216883</t>
  </si>
  <si>
    <t>SPS-11216891</t>
  </si>
  <si>
    <t>SPS-11216152</t>
  </si>
  <si>
    <t>AMENDED: (drove )Ladies 24-25, collected by Sharndeep Hanspal, 08/02 vs. vs Olton &amp; West Warwickshire 6</t>
  </si>
  <si>
    <t>SPS-11217078</t>
  </si>
  <si>
    <t>Mens 24-25 Sponsored player Match Fee, 08/02 vs. vs Repton 1</t>
  </si>
  <si>
    <t>SPS-11217079</t>
  </si>
  <si>
    <t>SPS-11217080</t>
  </si>
  <si>
    <t>Mens 24-25 Annual Payee Match Fee, 08/02 vs. vs Repton 1</t>
  </si>
  <si>
    <t>SPS-11217081</t>
  </si>
  <si>
    <t>SPS-11217082</t>
  </si>
  <si>
    <t>SPS-11217083</t>
  </si>
  <si>
    <t>SPS-11217085</t>
  </si>
  <si>
    <t>SPS-11217087</t>
  </si>
  <si>
    <t>SPS-11217088</t>
  </si>
  <si>
    <t>SPS-11217089</t>
  </si>
  <si>
    <t>SPS-11217090</t>
  </si>
  <si>
    <t>SPS-11217091</t>
  </si>
  <si>
    <t>SPS-11217092</t>
  </si>
  <si>
    <t>SPS-11134647</t>
  </si>
  <si>
    <t>Mens 24-25, confirmed by Satpal Degun, 18/01 vs. vs Bournville &amp; Kings Heath 4</t>
  </si>
  <si>
    <t>SPS-11181372</t>
  </si>
  <si>
    <t>Mens 24-25, confirmed by Satpal Degun, 01/02 vs. vs Olton &amp; West Warwickshire 4</t>
  </si>
  <si>
    <t>SPS-11207634</t>
  </si>
  <si>
    <t>Mens 24-25, confirmed by Satpal Degun, 08/02 vs. vs West Bromwich 2</t>
  </si>
  <si>
    <t>SPS-11215292</t>
  </si>
  <si>
    <t>Mens 24-25, confirmed by Satpal Degun, 09/02 vs. vs Bromsgrove 3</t>
  </si>
  <si>
    <t>SPS-11137791</t>
  </si>
  <si>
    <t>Ladies 24-25, 18/01 vs. vs Olton &amp; West Warwickshire 3</t>
  </si>
  <si>
    <t>SPS-11140550</t>
  </si>
  <si>
    <t>Ladies 24-25, 19/01 vs. vs University of Birmingham 5</t>
  </si>
  <si>
    <t>SPS-11183776</t>
  </si>
  <si>
    <t>Ladies 24-25, 01/02 vs. vs Edgbaston 3</t>
  </si>
  <si>
    <t>SPS-11216165</t>
  </si>
  <si>
    <t>Ladies 24-25, 09/02 vs. vs Old Silhillians 4</t>
  </si>
  <si>
    <t>SPS-11216880</t>
  </si>
  <si>
    <t>Ladies 24-25, 08/02 vs. vs Stourport 3</t>
  </si>
  <si>
    <t>SPS-11040836</t>
  </si>
  <si>
    <t>SPS-11118565</t>
  </si>
  <si>
    <t>Mens 24-25 Student Match Fee, 04/01 vs. vs Telford &amp; Wrekin 2</t>
  </si>
  <si>
    <t>SPS-11160075</t>
  </si>
  <si>
    <t>Mens 24-25 Student Match Fee, 25/01 vs. vs Edgbaston 1</t>
  </si>
  <si>
    <t>SPS-11118553</t>
  </si>
  <si>
    <t>SPS-11118559</t>
  </si>
  <si>
    <t>Mens 24-25, 04/01 vs. vs Telford &amp; Wrekin 2</t>
  </si>
  <si>
    <t>SPS-11160069</t>
  </si>
  <si>
    <t>Mens 24-25, 25/01 vs. vs Edgbaston 1</t>
  </si>
  <si>
    <t>SPS-11181638</t>
  </si>
  <si>
    <t>Mens 24-25, 01/02 vs. vs Beacon 2</t>
  </si>
  <si>
    <t>SPS-11207629</t>
  </si>
  <si>
    <t>SPS-11209190</t>
  </si>
  <si>
    <t>Badgers 24-25, paid by Gurpreet Cooner, 08/02 vs. vs Bloxwich</t>
  </si>
  <si>
    <t>SPS-11210221</t>
  </si>
  <si>
    <t>Sunday Training 24-25, paid by Gurpreet Cooner, 02/02 vs. Sunday Training</t>
  </si>
  <si>
    <t>SPS-11210222</t>
  </si>
  <si>
    <t>SPS-11213010</t>
  </si>
  <si>
    <t>Sunday Training 24-25, paid by Gurpreet Cooner, 09/02 vs. Sunday Training</t>
  </si>
  <si>
    <t>SPS-11213011</t>
  </si>
  <si>
    <t>SPS-11215285</t>
  </si>
  <si>
    <t>SPS-11237346</t>
  </si>
  <si>
    <t>Mens 24-25, 15/02 vs. vs Old Halesonians 3</t>
  </si>
  <si>
    <t>SPS-11134643</t>
  </si>
  <si>
    <t>SPS-11174979</t>
  </si>
  <si>
    <t>Mens 24-25, 01/02 vs. vs Cannock 2</t>
  </si>
  <si>
    <t>SPS-11207632</t>
  </si>
  <si>
    <t>SPS-11215289</t>
  </si>
  <si>
    <t>SPS-11237348</t>
  </si>
  <si>
    <t>SPS-11134640</t>
  </si>
  <si>
    <t>SPS-11181368</t>
  </si>
  <si>
    <t>SPS-11207630</t>
  </si>
  <si>
    <t>SPS-11215286</t>
  </si>
  <si>
    <t>SPS-11237352</t>
  </si>
  <si>
    <t>SPS-11237347</t>
  </si>
  <si>
    <t>Mens 24-25 Under 16 Match Fee, confirmed by Satpal Degun, 15/02 vs. vs Old Halesonians 3</t>
  </si>
  <si>
    <t>SPS-11241703</t>
  </si>
  <si>
    <t>Sunday Training 24-25, collected by Satpal Degun, 16/02 vs. Sunday Training</t>
  </si>
  <si>
    <t>SPS-11241697</t>
  </si>
  <si>
    <t>Sunday Training 24-25, confirmed by Satpal Degun, 16/02 vs. Sunday Training</t>
  </si>
  <si>
    <t>SPS-11241742</t>
  </si>
  <si>
    <t>Mens 24-25 Annual Payee Match Fee, 08/02 vs. vs Old Halesonians 1</t>
  </si>
  <si>
    <t>SPS-11241748</t>
  </si>
  <si>
    <t>Mens 24-25 Sponsored player Match Fee, 08/02 vs. vs Old Halesonians 1</t>
  </si>
  <si>
    <t>SPS-11241752</t>
  </si>
  <si>
    <t>SPS-11131517</t>
  </si>
  <si>
    <t>Mens 24-25 Unemployed/Retired Match Fee, 18/01 vs. vs City of Birmingham 2</t>
  </si>
  <si>
    <t>SPS-11212337</t>
  </si>
  <si>
    <t>Mens 24-25 Unemployed/Retired Match Fee, 09/02 vs. vs Old Silhillians 2</t>
  </si>
  <si>
    <t>SPS-11131512</t>
  </si>
  <si>
    <t>Mens 24-25, 18/01 vs. vs City of Birmingham 2</t>
  </si>
  <si>
    <t>SPS-11174069</t>
  </si>
  <si>
    <t>Mens 24-25, 01/02 vs. vs Beacon 6</t>
  </si>
  <si>
    <t>SPS-11204793</t>
  </si>
  <si>
    <t>Mens 24-25, 08/02 vs. vs Sutton Coldfield 8</t>
  </si>
  <si>
    <t>SPS-11131511</t>
  </si>
  <si>
    <t>SPS-11136819</t>
  </si>
  <si>
    <t>Mens 24-25, 18/01 vs. vs University of Birmingham 5</t>
  </si>
  <si>
    <t>SPS-11155814</t>
  </si>
  <si>
    <t>Mens 24-25, 25/01 vs. vs Edgbaston 2</t>
  </si>
  <si>
    <t>SPS-11174978</t>
  </si>
  <si>
    <t>SPS-11212333</t>
  </si>
  <si>
    <t>Mens 24-25, 09/02 vs. vs Old Silhillians 2</t>
  </si>
  <si>
    <t>SPS-11137796</t>
  </si>
  <si>
    <t>SPS-11140555</t>
  </si>
  <si>
    <t>SPS-11183786</t>
  </si>
  <si>
    <t>SPS-11216890</t>
  </si>
  <si>
    <t>SPS-11134646</t>
  </si>
  <si>
    <t>Mens 24-25 Student Match Fee, paid by manmohan mann, 18/01 vs. vs Bournville &amp; Kings Heath 4</t>
  </si>
  <si>
    <t>SPS-11181371</t>
  </si>
  <si>
    <t>Mens 24-25 Student Match Fee, paid by manmohan mann, 01/02 vs. vs Olton &amp; West Warwickshire 4</t>
  </si>
  <si>
    <t>SPS-11237355</t>
  </si>
  <si>
    <t>Mens 24-25 Student Match Fee, paid by manmohan mann, 15/02 vs. vs Old Halesonians 3</t>
  </si>
  <si>
    <t>SPS-11136827</t>
  </si>
  <si>
    <t>Mens 24-25 Student Match Fee, paid by Surjit Kooner, 18/01 vs. vs University of Birmingham 5</t>
  </si>
  <si>
    <t>SPS-11155816</t>
  </si>
  <si>
    <t>Mens 24-25 Student Match Fee, paid by Surjit Kooner, 25/01 vs. vs Edgbaston 2</t>
  </si>
  <si>
    <t>SPS-11174987</t>
  </si>
  <si>
    <t>Mens 24-25 Student Match Fee, paid by Surjit Kooner, 01/02 vs. vs Cannock 2</t>
  </si>
  <si>
    <t>SPS-11134813</t>
  </si>
  <si>
    <t>Badgers 24-25, paid by BALJIT RUPRAH, 18/01 vs. vs WaTs</t>
  </si>
  <si>
    <t>SPS-11139150</t>
  </si>
  <si>
    <t>Sunday Training 24-25, paid by BALJIT RUPRAH, 19/01 vs. Sunday Training</t>
  </si>
  <si>
    <t>SPS-11152333</t>
  </si>
  <si>
    <t>Badgers 24-25, paid by BALJIT RUPRAH, 25/01 vs. vs Beacon</t>
  </si>
  <si>
    <t>SPS-11157033</t>
  </si>
  <si>
    <t>Sunday Training 24-25, paid by BALJIT RUPRAH, 26/01 vs. Sunday Training</t>
  </si>
  <si>
    <t>SPS-11157035</t>
  </si>
  <si>
    <t>SPS-11209192</t>
  </si>
  <si>
    <t>Badgers 24-25, paid by BALJIT RUPRAH, 08/02 vs. vs Bloxwich</t>
  </si>
  <si>
    <t>SPS-11210207</t>
  </si>
  <si>
    <t>Sunday Training 24-25, paid by BALJIT RUPRAH, 02/02 vs. Sunday Training</t>
  </si>
  <si>
    <t>SPS-11210209</t>
  </si>
  <si>
    <t>SPS-11213001</t>
  </si>
  <si>
    <t>Sunday Training 24-25, paid by BALJIT RUPRAH, 09/02 vs. Sunday Training</t>
  </si>
  <si>
    <t>SPS-11137753</t>
  </si>
  <si>
    <t>Ladies 24-25, 18/01 vs. vs Solihull Blossomfield 4</t>
  </si>
  <si>
    <t>SPS-11183734</t>
  </si>
  <si>
    <t>Ladies 24-25, 25/01 vs. vs City of Birmingham 1</t>
  </si>
  <si>
    <t>SPS-11216153</t>
  </si>
  <si>
    <t>Ladies 24-25, 08/02 vs. vs Olton &amp; West Warwickshire 6</t>
  </si>
  <si>
    <t>SPS-11216171</t>
  </si>
  <si>
    <t>SPS-11134811</t>
  </si>
  <si>
    <t>Badgers 24-25, paid by Dapinder Matharu, 18/01 vs. vs WaTs</t>
  </si>
  <si>
    <t>SPS-11139136</t>
  </si>
  <si>
    <t>Sunday Training 24-25, paid by Dapinder Matharu, 19/01 vs. Sunday Training</t>
  </si>
  <si>
    <t>SPS-11139145</t>
  </si>
  <si>
    <t>SPS-11152325</t>
  </si>
  <si>
    <t>Badgers 24-25, paid by Dapinder Matharu, 25/01 vs. vs Beacon</t>
  </si>
  <si>
    <t>SPS-11157022</t>
  </si>
  <si>
    <t>Sunday Training 24-25, paid by Dapinder Matharu, 26/01 vs. Sunday Training</t>
  </si>
  <si>
    <t>SPS-11157030</t>
  </si>
  <si>
    <t>SPS-11181345</t>
  </si>
  <si>
    <t>Badgers 24-25, paid by Dapinder Matharu, 01/02 vs. vs Sutton Coldfield</t>
  </si>
  <si>
    <t>SPS-11209180</t>
  </si>
  <si>
    <t>Badgers 24-25, paid by Dapinder Matharu, 08/02 vs. vs Bloxwich</t>
  </si>
  <si>
    <t>SPS-11210193</t>
  </si>
  <si>
    <t>Sunday Training 24-25, paid by Dapinder Matharu, 02/02 vs. Sunday Training</t>
  </si>
  <si>
    <t>SPS-11210220</t>
  </si>
  <si>
    <t>SPS-11212990</t>
  </si>
  <si>
    <t>Sunday Training 24-25, paid by Dapinder Matharu, 09/02 vs. Sunday Training</t>
  </si>
  <si>
    <t>SPS-11213009</t>
  </si>
  <si>
    <t>SPS-11241693</t>
  </si>
  <si>
    <t>Sunday Training 24-25, paid by Dapinder Matharu, 16/02 vs. Sunday Training</t>
  </si>
  <si>
    <t>SPS-11241706</t>
  </si>
  <si>
    <t>SPS-11249955</t>
  </si>
  <si>
    <t>Ladies 24-25 Sponsored player Match Fee, 15/02 vs. vs Solihull Blossomfield 2</t>
  </si>
  <si>
    <t>SPS-11249956</t>
  </si>
  <si>
    <t>SPS-11249964</t>
  </si>
  <si>
    <t>SPS-11131519</t>
  </si>
  <si>
    <t>SPS-11174079</t>
  </si>
  <si>
    <t>SPS-11204802</t>
  </si>
  <si>
    <t>SPS-11131510</t>
  </si>
  <si>
    <t>Mens 24-25 Under 16 Match Fee, paid by Avninder Dhinjan, 18/01 vs. vs City of Birmingham 2</t>
  </si>
  <si>
    <t>SPS-11139141</t>
  </si>
  <si>
    <t>Sunday Training 24-25, paid by Avninder Dhinjan, 19/01 vs. Sunday Training</t>
  </si>
  <si>
    <t>SPS-11204791</t>
  </si>
  <si>
    <t>Mens 24-25 Under 16 Match Fee, paid by Avninder Dhinjan, 08/02 vs. vs Sutton Coldfield 8</t>
  </si>
  <si>
    <t>SPS-11210213</t>
  </si>
  <si>
    <t>Sunday Training 24-25, paid by Avninder Dhinjan, 02/02 vs. Sunday Training</t>
  </si>
  <si>
    <t>SPS-11241701</t>
  </si>
  <si>
    <t>Sunday Training 24-25, paid by Avninder Dhinjan, 16/02 vs. Sunday Training</t>
  </si>
  <si>
    <t>SPS-11136829</t>
  </si>
  <si>
    <t>Mens 24-25 Under 16 Match Fee, paid by Jeswinder Kaur, 18/01 vs. vs University of Birmingham 5</t>
  </si>
  <si>
    <t>SPS-11174989</t>
  </si>
  <si>
    <t>Mens 24-25 Under 16 Match Fee, paid by Jeswinder Kaur, 01/02 vs. vs Cannock 2</t>
  </si>
  <si>
    <t>SPS-11208671</t>
  </si>
  <si>
    <t>Mens 24-25 Under 16 Match Fee, paid by Jeswinder Kaur, 08/02 vs. vs Newport 1</t>
  </si>
  <si>
    <t>SPS-11131516</t>
  </si>
  <si>
    <t>Mens 24-25 Under 16 Match Fee, paid by Harj Padda, 18/01 vs. vs City of Birmingham 2</t>
  </si>
  <si>
    <t>SPS-11139149</t>
  </si>
  <si>
    <t>Sunday Training 24-25, paid by Harj Padda, 19/01 vs. Sunday Training</t>
  </si>
  <si>
    <t>SPS-11158572</t>
  </si>
  <si>
    <t>Sunday Training 24-25, paid by Harj Padda, 26/01 vs. Sunday Training</t>
  </si>
  <si>
    <t>SPS-11174077</t>
  </si>
  <si>
    <t>Mens 24-25 Under 16 Match Fee, paid by Harj Padda, 01/02 vs. vs Beacon 6</t>
  </si>
  <si>
    <t>SPS-11207636</t>
  </si>
  <si>
    <t>Mens 24-25 Under 16 Match Fee, paid by Harj Padda, 08/02 vs. vs West Bromwich 2</t>
  </si>
  <si>
    <t>SPS-11210206</t>
  </si>
  <si>
    <t>Sunday Training 24-25, paid by Harj Padda, 02/02 vs. Sunday Training</t>
  </si>
  <si>
    <t>SPS-11134649</t>
  </si>
  <si>
    <t>AMENDED: ()Mens 24-25, paid by Gurminder Badesha, 18/01 vs. vs Bournville &amp; Kings Heath 4</t>
  </si>
  <si>
    <t>SPS-11181373</t>
  </si>
  <si>
    <t>Mens 24-25 Under 16 Match Fee, paid by Gurminder Badesha, 01/02 vs. vs Olton &amp; West Warwickshire 4</t>
  </si>
  <si>
    <t>SPS-11207639</t>
  </si>
  <si>
    <t>Mens 24-25 Under 16 Match Fee, paid by Gurminder Badesha, 08/02 vs. vs West Bromwich 2</t>
  </si>
  <si>
    <t>SPS-11215295</t>
  </si>
  <si>
    <t>Mens 24-25 Under 16 Match Fee, paid by Gurminder Badesha, 09/02 vs. vs Bromsgrove 3</t>
  </si>
  <si>
    <t>SPS-11237358</t>
  </si>
  <si>
    <t>Mens 24-25 Under 16 Match Fee, paid by Gurminder Badesha, 15/02 vs. vs Old Halesonians 3</t>
  </si>
  <si>
    <t>SPS-11139134</t>
  </si>
  <si>
    <t>Sunday Training 24-25, paid by Sandeep Cooner, 19/01 vs. Sunday Training</t>
  </si>
  <si>
    <t>SPS-11139139</t>
  </si>
  <si>
    <t>SPS-11158560</t>
  </si>
  <si>
    <t>Sunday Training 24-25, paid by Sandeep Cooner, 26/01 vs. Sunday Training</t>
  </si>
  <si>
    <t>SPS-11158564</t>
  </si>
  <si>
    <t>SPS-11210192</t>
  </si>
  <si>
    <t>Sunday Training 24-25, paid by Sandeep Cooner, 02/02 vs. Sunday Training</t>
  </si>
  <si>
    <t>SPS-11210196</t>
  </si>
  <si>
    <t>SPS-11212988</t>
  </si>
  <si>
    <t>Sunday Training 24-25, paid by Sandeep Cooner, 09/02 vs. Sunday Training</t>
  </si>
  <si>
    <t>SPS-11212993</t>
  </si>
  <si>
    <t>SPS-11149735</t>
  </si>
  <si>
    <t>Sunday Training 24-25, 26/01 vs. Sunday Training</t>
  </si>
  <si>
    <t>SPS-11179235</t>
  </si>
  <si>
    <t>Sunday Training 24-25, 02/02 vs. Sunday Training</t>
  </si>
  <si>
    <t>SPS-11209472</t>
  </si>
  <si>
    <t>Sunday Training 24-25, 09/02 vs. Sunday Training</t>
  </si>
  <si>
    <t>SPS-11234462</t>
  </si>
  <si>
    <t>Sunday Training 24-25, 16/02 vs. Sunday Training</t>
  </si>
  <si>
    <t>SPS-11134809</t>
  </si>
  <si>
    <t>Badgers 24-25, paid by Manoj Chohan, 18/01 vs. vs WaTs</t>
  </si>
  <si>
    <t>SPS-11181350</t>
  </si>
  <si>
    <t>Badgers 24-25, paid by Manoj Chohan, 01/02 vs. vs Sutton Coldfield</t>
  </si>
  <si>
    <t>SPS-11144821</t>
  </si>
  <si>
    <t>Rajbinder Dhesi</t>
  </si>
  <si>
    <t>Sunday Training 24-25, 26/01 vs. Sunday Training, Sunday Training 24-25, 26/01 vs. Sunday Training</t>
  </si>
  <si>
    <t>SPS-11210190</t>
  </si>
  <si>
    <t>Mani Bains</t>
  </si>
  <si>
    <t>Sunday Training 24-25, paid by Rajbinder Dhesi, 02/02 vs. Sunday Training</t>
  </si>
  <si>
    <t>SPS-11210191</t>
  </si>
  <si>
    <t>Gagandeep Bains</t>
  </si>
  <si>
    <t>SPS-11237356</t>
  </si>
  <si>
    <t>Mens 24-25, confirmed by Satpal Degun, 15/02 vs. vs Old Halesonians 3</t>
  </si>
  <si>
    <t>SPS-11216157</t>
  </si>
  <si>
    <t>Ladies 24-25 Student Match Fee, confirmed by Charn Gill, 08/02 vs. vs Olton &amp; West Warwickshire 6</t>
  </si>
  <si>
    <t>SPS-11216174</t>
  </si>
  <si>
    <t>Ladies 24-25 Student Match Fee, confirmed by Charn Gill, 09/02 vs. vs Old Silhillians 4</t>
  </si>
  <si>
    <t>SPS-11249962</t>
  </si>
  <si>
    <t>Ladies 24-25 Student Match Fee, confirmed by Charn Gill, 15/02 vs. vs Solihull Blossomfield 2</t>
  </si>
  <si>
    <t>SPS-11118562</t>
  </si>
  <si>
    <t>SPS-11160072</t>
  </si>
  <si>
    <t>SPS-11181641</t>
  </si>
  <si>
    <t>SPS-11131514</t>
  </si>
  <si>
    <t>SPS-11136826</t>
  </si>
  <si>
    <t>Mens 24-25 Under 16 Match Fee, paid by bhupinder mann, 18/01 vs. vs University of Birmingham 5</t>
  </si>
  <si>
    <t>SPS-11155815</t>
  </si>
  <si>
    <t>Mens 24-25 Under 16 Match Fee, paid by bhupinder mann, 25/01 vs. vs Edgbaston 2</t>
  </si>
  <si>
    <t>SPS-11174071</t>
  </si>
  <si>
    <t>SPS-11174986</t>
  </si>
  <si>
    <t>Mens 24-25 Under 16 Match Fee, paid by bhupinder mann, 01/02 vs. vs Cannock 2</t>
  </si>
  <si>
    <t>SPS-11208668</t>
  </si>
  <si>
    <t>Mens 24-25 Under 16 Match Fee, paid by bhupinder mann, 08/02 vs. vs Newport 1</t>
  </si>
  <si>
    <t>SPS-11212342</t>
  </si>
  <si>
    <t>Mens 24-25 Under 16 Match Fee, paid by bhupinder mann, 09/02 vs. vs Old Silhillians 2</t>
  </si>
  <si>
    <t>SPS-11216150</t>
  </si>
  <si>
    <t>SPS-11216167</t>
  </si>
  <si>
    <t>SPS-11258957</t>
  </si>
  <si>
    <t>Mens 24-25 Under 16 Match Fee, confirmed by Satpal Degun, 22/02 vs. vs Stourport 4</t>
  </si>
  <si>
    <t>SPS-11262461</t>
  </si>
  <si>
    <t>Ladies 24-25 Sponsored player Match Fee, 22/02 vs. vs University of Birmingham 6</t>
  </si>
  <si>
    <t>SPS-11262466</t>
  </si>
  <si>
    <t>SPS-11262467</t>
  </si>
  <si>
    <t>SPS-11262469</t>
  </si>
  <si>
    <t>AMENDED: (Drove players )Ladies 24-25 Student Match Fee, confirmed by Charn Gill, 22/02 vs. vs University of Birmingham 6</t>
  </si>
  <si>
    <t>SPS-11258963</t>
  </si>
  <si>
    <t>Mens 24-25, confirmed by Satwant Degun, 22/02 vs. vs Stourport 4</t>
  </si>
  <si>
    <t>SPS-11215284</t>
  </si>
  <si>
    <t>SPS-11215290</t>
  </si>
  <si>
    <t>Mens 24-25 Student Match Fee, paid by Rikki Saggo, 09/02 vs. vs Bromsgrove 3</t>
  </si>
  <si>
    <t>SPS-11237345</t>
  </si>
  <si>
    <t>SPS-11237354</t>
  </si>
  <si>
    <t>Mens 24-25 Student Match Fee, paid by Rikki Saggo, 15/02 vs. vs Old Halesonians 3</t>
  </si>
  <si>
    <t>SPS-11258954</t>
  </si>
  <si>
    <t>Mens 24-25, 22/02 vs. vs Stourport 4</t>
  </si>
  <si>
    <t>SPS-11258960</t>
  </si>
  <si>
    <t>Mens 24-25 Student Match Fee, paid by Rikki Saggo, 22/02 vs. vs Stourport 4</t>
  </si>
  <si>
    <t>SPS-11265568</t>
  </si>
  <si>
    <t>Sunday Training 24-25, collected by Satpal Degun, 23/02 vs. Sunday Training</t>
  </si>
  <si>
    <t>SPS-11265569</t>
  </si>
  <si>
    <t>SPS-11265575</t>
  </si>
  <si>
    <t>SPS-11265559</t>
  </si>
  <si>
    <t>SPS-11265567</t>
  </si>
  <si>
    <t>SPS-11265566</t>
  </si>
  <si>
    <t>Sunday Training 24-25, confirmed by Satpal Degun, 23/02 vs. Sunday Training</t>
  </si>
  <si>
    <t>SPS-11213005</t>
  </si>
  <si>
    <t>SPS-11136817</t>
  </si>
  <si>
    <t>Mens 24-25 Student Match Fee, 18/01 vs. vs University of Birmingham 5</t>
  </si>
  <si>
    <t>SPS-11155810</t>
  </si>
  <si>
    <t>Mens 24-25 Student Match Fee, 25/01 vs. vs Edgbaston 2</t>
  </si>
  <si>
    <t>SPS-11152330</t>
  </si>
  <si>
    <t>Badgers 24-25, paid by Dal Sihota, 25/01 vs. vs Beacon</t>
  </si>
  <si>
    <t>SPS-11157029</t>
  </si>
  <si>
    <t>Sunday Training 24-25, paid by Dal Sihota, 26/01 vs. Sunday Training</t>
  </si>
  <si>
    <t>SPS-11174072</t>
  </si>
  <si>
    <t>Mens 24-25 Under 16 Match Fee, paid by Dal Sihota, 01/02 vs. vs Beacon 6</t>
  </si>
  <si>
    <t>SPS-11204797</t>
  </si>
  <si>
    <t>Mens 24-25 Under 16 Match Fee, paid by Dal Sihota, 08/02 vs. vs Sutton Coldfield 8</t>
  </si>
  <si>
    <t>SPS-11210201</t>
  </si>
  <si>
    <t>Sunday Training 24-25, paid by Dal Sihota, 02/02 vs. Sunday Training</t>
  </si>
  <si>
    <t>SPS-11212998</t>
  </si>
  <si>
    <t>Sunday Training 24-25, paid by Dal Sihota, 09/02 vs. Sunday Training</t>
  </si>
  <si>
    <t>SPS-11258456</t>
  </si>
  <si>
    <t>Mens 24-25 Under 16 Match Fee, paid by Dal Sihota, 22/02 vs. vs Sutton Coldfield 9</t>
  </si>
  <si>
    <t>SPS-11160066</t>
  </si>
  <si>
    <t>Mens 24-25 Under 16 Match Fee, paid by Jonathan Frost, 25/01 vs. vs Edgbaston 1</t>
  </si>
  <si>
    <t>SPS-11184849</t>
  </si>
  <si>
    <t>Mens 24-25 Under 16 Match Fee, paid by Jonathan Frost, 01/02 vs. vs St Albans</t>
  </si>
  <si>
    <t>SPS-11157024</t>
  </si>
  <si>
    <t>Sunday Training 24-25, paid by Amarpreet Sangha, 26/01 vs. Sunday Training</t>
  </si>
  <si>
    <t>SPS-11157028</t>
  </si>
  <si>
    <t>SPS-11183728</t>
  </si>
  <si>
    <t>Ladies 24-25 Under 16 Match Fee, paid by Amarpreet Sangha, 25/01 vs. vs City of Birmingham 1</t>
  </si>
  <si>
    <t>SPS-11210214</t>
  </si>
  <si>
    <t>Sunday Training 24-25, paid by Amarpreet Sangha, 02/02 vs. Sunday Training</t>
  </si>
  <si>
    <t>SPS-11210217</t>
  </si>
  <si>
    <t>SPS-11241704</t>
  </si>
  <si>
    <t>Sunday Training 24-25, paid by Amarpreet Sangha, 16/02 vs. Sunday Training</t>
  </si>
  <si>
    <t>SPS-11139135</t>
  </si>
  <si>
    <t>Sunday Training 24-25, paid by Mendip Kandola, 19/01 vs. Sunday Training</t>
  </si>
  <si>
    <t>SPS-11158561</t>
  </si>
  <si>
    <t>Sunday Training 24-25, paid by Mendip Kandola, 26/01 vs. Sunday Training</t>
  </si>
  <si>
    <t>SPS-11183767</t>
  </si>
  <si>
    <t>Ladies 24-25 Under 16 Match Fee, paid by Mendip Kandola, 01/02 vs. vs Olton &amp; West Warwickshire 5</t>
  </si>
  <si>
    <t>SPS-11159171</t>
  </si>
  <si>
    <t>SPS-11159172</t>
  </si>
  <si>
    <t>Sunday Training 24-25, 19/01 vs. Sunday Training</t>
  </si>
  <si>
    <t>SPS-11159173</t>
  </si>
  <si>
    <t>Sunday Training 24-25, 08/12 vs. Sunday Training</t>
  </si>
  <si>
    <t>SPS-11152324</t>
  </si>
  <si>
    <t>Badgers 24-25, paid by Verneek Virdi, 25/01 vs. vs Beacon</t>
  </si>
  <si>
    <t>SPS-11181344</t>
  </si>
  <si>
    <t>Badgers 24-25, paid by Verneek Virdi, 01/02 vs. vs Sutton Coldfield</t>
  </si>
  <si>
    <t>SPS-11209179</t>
  </si>
  <si>
    <t>Badgers 24-25, paid by Verneek Virdi, 08/02 vs. vs Bloxwich</t>
  </si>
  <si>
    <t>SPS-11210210</t>
  </si>
  <si>
    <t>Sunday Training 24-25, paid by Verneek Virdi, 02/02 vs. Sunday Training</t>
  </si>
  <si>
    <t>SPS-11152323</t>
  </si>
  <si>
    <t>Badgers 24-25, paid by Amardeep Mann, 25/01 vs. vs Beacon</t>
  </si>
  <si>
    <t>SPS-11152332</t>
  </si>
  <si>
    <t>SPS-11152335</t>
  </si>
  <si>
    <t>SPS-11181343</t>
  </si>
  <si>
    <t>Badgers 24-25, paid by Amardeep Mann, 01/02 vs. vs Sutton Coldfield</t>
  </si>
  <si>
    <t>SPS-11181356</t>
  </si>
  <si>
    <t>SPS-11181358</t>
  </si>
  <si>
    <t>SPS-11209178</t>
  </si>
  <si>
    <t>Badgers 24-25, paid by Amardeep Mann, 08/02 vs. vs Bloxwich</t>
  </si>
  <si>
    <t>SPS-11209191</t>
  </si>
  <si>
    <t>SPS-11209194</t>
  </si>
  <si>
    <t>SPS-11075724</t>
  </si>
  <si>
    <t>Sunday Training 24-25, paid by Javeria Ahmad, 15/12 vs. Sunday Training</t>
  </si>
  <si>
    <t>SPS-11134807</t>
  </si>
  <si>
    <t>Badgers 24-25, paid by Javeria Ahmad, 18/01 vs. vs WaTs</t>
  </si>
  <si>
    <t>SPS-11152326</t>
  </si>
  <si>
    <t>Badgers 24-25, paid by Javeria Ahmad, 25/01 vs. vs Beacon</t>
  </si>
  <si>
    <t>SPS-11158567</t>
  </si>
  <si>
    <t>Sunday Training 24-25, paid by Javeria Ahmad, 26/01 vs. Sunday Training</t>
  </si>
  <si>
    <t>SPS-11181348</t>
  </si>
  <si>
    <t>Badgers 24-25, paid by Javeria Ahmad, 01/02 vs. vs Sutton Coldfield</t>
  </si>
  <si>
    <t>SPS-11209183</t>
  </si>
  <si>
    <t>Badgers 24-25, paid by Javeria Ahmad, 08/02 vs. vs Bloxwich</t>
  </si>
  <si>
    <t>SPS-11210199</t>
  </si>
  <si>
    <t>Sunday Training 24-25, paid by Javeria Ahmad, 02/02 vs. Sunday Training</t>
  </si>
  <si>
    <t>SPS-11212996</t>
  </si>
  <si>
    <t>Sunday Training 24-25, paid by Javeria Ahmad, 09/02 vs. Sunday Training</t>
  </si>
  <si>
    <t>SPS-11160076</t>
  </si>
  <si>
    <t>Noah Mason</t>
  </si>
  <si>
    <t>Mens 24-25 Under 16 Match Fee, paid by Mandy Mason, 25/01 vs. vs Edgbaston 1</t>
  </si>
  <si>
    <t>SPS-11181632</t>
  </si>
  <si>
    <t>Mens 24-25 Under 16 Match Fee, paid by Mandy Mason, 01/02 vs. vs Beacon 2</t>
  </si>
  <si>
    <t>SPS-11241753</t>
  </si>
  <si>
    <t>Mens 24-25 Under 16 Match Fee, paid by Mandy Mason, 08/02 vs. vs Old Halesonians 1</t>
  </si>
  <si>
    <t>SPS-11273200</t>
  </si>
  <si>
    <t>Mens 24-25 Sponsored player Match Fee, 22/02 vs. vs University of Nottingham 2</t>
  </si>
  <si>
    <t>SPS-11273201</t>
  </si>
  <si>
    <t>SPS-11273202</t>
  </si>
  <si>
    <t>SPS-11273203</t>
  </si>
  <si>
    <t>Mens 24-25 Annual Payee Match Fee, 22/02 vs. vs University of Nottingham 2</t>
  </si>
  <si>
    <t>SPS-11273204</t>
  </si>
  <si>
    <t>SPS-11273205</t>
  </si>
  <si>
    <t>SPS-11273207</t>
  </si>
  <si>
    <t>SPS-11273209</t>
  </si>
  <si>
    <t>SPS-11273210</t>
  </si>
  <si>
    <t>SPS-11273211</t>
  </si>
  <si>
    <t>SPS-11273212</t>
  </si>
  <si>
    <t>SPS-11273213</t>
  </si>
  <si>
    <t>SPS-11273214</t>
  </si>
  <si>
    <t>SPS-11262471</t>
  </si>
  <si>
    <t>Ladies 24-25 Student Match Fee, confirmed by Charn Gill, 22/02 vs. vs University of Birmingham 6</t>
  </si>
  <si>
    <t>SPS-11118564</t>
  </si>
  <si>
    <t>SPS-11160074</t>
  </si>
  <si>
    <t>SPS-11155811</t>
  </si>
  <si>
    <t>Mens 24-25 Aston/BCU Match Fee, 25/01 vs. vs Edgbaston 2</t>
  </si>
  <si>
    <t>SPS-11174984</t>
  </si>
  <si>
    <t>Mens 24-25 Aston/BCU Match Fee, 01/02 vs. vs Cannock 2</t>
  </si>
  <si>
    <t>SPS-11208664</t>
  </si>
  <si>
    <t>Mens 24-25 Aston/BCU Match Fee, 08/02 vs. vs Newport 1</t>
  </si>
  <si>
    <t>SPS-11212340</t>
  </si>
  <si>
    <t>Mens 24-25 Aston/BCU Match Fee, 09/02 vs. vs Old Silhillians 2</t>
  </si>
  <si>
    <t>SPS-11283884</t>
  </si>
  <si>
    <t>Mens 24-25 Double Team Match Fee, 23/03 vs. vs Lichfield 3</t>
  </si>
  <si>
    <t>SPS-11283885</t>
  </si>
  <si>
    <t>Mens 24-25 Annual Payee Match Fee, 23/03 vs. vs Lichfield 3</t>
  </si>
  <si>
    <t>SPS-11131513</t>
  </si>
  <si>
    <t>Mens 24-25 Unemployed/Retired Match Fee, collected by Amardeep Matharu, 18/01 vs. vs City of Birmingham 2</t>
  </si>
  <si>
    <t>SPS-11174070</t>
  </si>
  <si>
    <t>Mens 24-25 Unemployed/Retired Match Fee, collected by Amardeep Matharu, 01/02 vs. vs Beacon 6</t>
  </si>
  <si>
    <t>SPS-11204794</t>
  </si>
  <si>
    <t>Mens 24-25 Unemployed/Retired Match Fee, collected by Amardeep Matharu, 08/02 vs. vs Sutton Coldfield 8</t>
  </si>
  <si>
    <t>SPS-11258455</t>
  </si>
  <si>
    <t>Mens 24-25 Unemployed/Retired Match Fee, collected by Amardeep Matharu, 22/02 vs. vs Sutton Coldfield 9</t>
  </si>
  <si>
    <t>SPS-11282858</t>
  </si>
  <si>
    <t>Mens 24-25 Unemployed/Retired Match Fee, collected by Amardeep Matharu, 01/03 vs. vs Bloxwich 4</t>
  </si>
  <si>
    <t>SPS-10631001</t>
  </si>
  <si>
    <t>SPS-10669301</t>
  </si>
  <si>
    <t>Sunday Training 24-25, paid by Sukhpal Rajania, 15/09 vs. Sunday Training</t>
  </si>
  <si>
    <t>SPS-10772574</t>
  </si>
  <si>
    <t>Sunday Training 24-25, paid by Sukhpal Rajania, 29/09 vs. Sunday Training</t>
  </si>
  <si>
    <t>SPS-10772578</t>
  </si>
  <si>
    <t>SPS-10788133</t>
  </si>
  <si>
    <t>Sunday Training 24-25, paid by Sukhpal Rajania, 06/10 vs. Sunday Training</t>
  </si>
  <si>
    <t>SPS-10836015</t>
  </si>
  <si>
    <t>Sunday Training 24-25, paid by Sukhpal Rajania, 13/10 vs. Sunday Training</t>
  </si>
  <si>
    <t>SPS-10836016</t>
  </si>
  <si>
    <t>SPS-10836017</t>
  </si>
  <si>
    <t>SPS-10870696</t>
  </si>
  <si>
    <t>Sunday Training 24-25, paid by Sukhpal Rajania, 27/10 vs. Sunday Training</t>
  </si>
  <si>
    <t>SPS-10870699</t>
  </si>
  <si>
    <t>SPS-10895955</t>
  </si>
  <si>
    <t>Sunday Training 24-25, paid by Sukhpal Rajania, 03/11 vs. Sunday Training</t>
  </si>
  <si>
    <t>SPS-10925343</t>
  </si>
  <si>
    <t>Sunday Training 24-25, paid by Sukhpal Rajania, 10/11 vs. Sunday Training</t>
  </si>
  <si>
    <t>SPS-10925347</t>
  </si>
  <si>
    <t>SPS-10954034</t>
  </si>
  <si>
    <t>Sunday Training 24-25, paid by Sukhpal Rajania, 17/11 vs. Sunday Training</t>
  </si>
  <si>
    <t>SPS-10954037</t>
  </si>
  <si>
    <t>SPS-11034937</t>
  </si>
  <si>
    <t>Sunday Training 24-25, paid by Sukhpal Rajania, 01/12 vs. Sunday Training</t>
  </si>
  <si>
    <t>SPS-11075722</t>
  </si>
  <si>
    <t>Sunday Training 24-25, paid by Sukhpal Rajania, 15/12 vs. Sunday Training</t>
  </si>
  <si>
    <t>SPS-11139140</t>
  </si>
  <si>
    <t>Sunday Training 24-25, paid by Sukhpal Rajania, 19/01 vs. Sunday Training</t>
  </si>
  <si>
    <t>SPS-11158566</t>
  </si>
  <si>
    <t>Sunday Training 24-25, paid by Sukhpal Rajania, 26/01 vs. Sunday Training</t>
  </si>
  <si>
    <t>SPS-11158568</t>
  </si>
  <si>
    <t>SPS-11210198</t>
  </si>
  <si>
    <t>Sunday Training 24-25, paid by Sukhpal Rajania, 02/02 vs. Sunday Training</t>
  </si>
  <si>
    <t>SPS-11212994</t>
  </si>
  <si>
    <t>Sunday Training 24-25, paid by Sukhpal Rajania, 09/02 vs. Sunday Training</t>
  </si>
  <si>
    <t>SPS-11241700</t>
  </si>
  <si>
    <t>Sunday Training 24-25, paid by Sukhpal Rajania, 16/02 vs. Sunday Training</t>
  </si>
  <si>
    <t>SPS-11265557</t>
  </si>
  <si>
    <t>Sunday Training 24-25, paid by Sukhpal Rajania, 23/02 vs. Sunday Training</t>
  </si>
  <si>
    <t>SPS-11288332</t>
  </si>
  <si>
    <t>Badgers 24-25 Double Team Match Fee, 01/03 vs. vs Sutton</t>
  </si>
  <si>
    <t>SPS-11288334</t>
  </si>
  <si>
    <t>SPS-11288729</t>
  </si>
  <si>
    <t>Mens 24-25 Sponsored player Match Fee, 01/03 vs. vs Edgbaston 3</t>
  </si>
  <si>
    <t>SPS-11288724</t>
  </si>
  <si>
    <t>Mens 24-25 Under 16 Match Fee, confirmed by Satpal Degun, 01/03 vs. vs Edgbaston 3</t>
  </si>
  <si>
    <t>SPS-11237349</t>
  </si>
  <si>
    <t>SPS-11237350</t>
  </si>
  <si>
    <t>Mens 24-25 Under 16 Match Fee, paid by Mohammad Ibrar Abbasi, 15/02 vs. vs Old Halesonians 3</t>
  </si>
  <si>
    <t>SPS-11237351</t>
  </si>
  <si>
    <t>SPS-11258961</t>
  </si>
  <si>
    <t>SPS-11258964</t>
  </si>
  <si>
    <t>Mens 24-25 Under 16 Match Fee, paid by Mohammad Ibrar Abbasi, 22/02 vs. vs Stourport 4</t>
  </si>
  <si>
    <t>SPS-11288725</t>
  </si>
  <si>
    <t>Mens 24-25, 01/03 vs. vs Edgbaston 3</t>
  </si>
  <si>
    <t>SPS-11288727</t>
  </si>
  <si>
    <t>Mens 24-25 Under 16 Match Fee, paid by Mohammad Ibrar Abbasi, 01/03 vs. vs Edgbaston 3</t>
  </si>
  <si>
    <t>SPS-11289787</t>
  </si>
  <si>
    <t>Ladies 24-25 Sponsored player Match Fee, 01/03 vs. vs Bridgnorth 1</t>
  </si>
  <si>
    <t>SPS-11289788</t>
  </si>
  <si>
    <t>SPS-11289795</t>
  </si>
  <si>
    <t>SPS-11290454</t>
  </si>
  <si>
    <t>Ladies 24-25 Sponsored player Match Fee, 01/03 vs. vs Harborne 4</t>
  </si>
  <si>
    <t>SPS-11290455</t>
  </si>
  <si>
    <t>Ladies 24-25 Double Team Match Fee, 01/03 vs. vs Harborne 4</t>
  </si>
  <si>
    <t>SPS-11290460</t>
  </si>
  <si>
    <t>SPS-11290456</t>
  </si>
  <si>
    <t>AMENDED: (Drove players )Ladies 24-25, confirmed by Charn Gill, 01/03 vs. vs Harborne 4</t>
  </si>
  <si>
    <t>SPS-11290457</t>
  </si>
  <si>
    <t>Ladies 24-25 Student Match Fee, collected by Charn Gill, 01/03 vs. vs Harborne 4</t>
  </si>
  <si>
    <t>SPS-11174073</t>
  </si>
  <si>
    <t>Mens 24-25 Under 16 Match Fee, paid by mandip kaur, 01/02 vs. vs Beacon 6</t>
  </si>
  <si>
    <t>SPS-11210202</t>
  </si>
  <si>
    <t>Sunday Training 24-25, paid by mandip kaur, 02/02 vs. Sunday Training</t>
  </si>
  <si>
    <t>SPS-11290463</t>
  </si>
  <si>
    <t>AMENDED: (PAID VIA BACS)Ladies 24-25, collected by Sharndeep Hanspal, 01/03 vs. vs Harborne 4</t>
  </si>
  <si>
    <t>SPS-11181640</t>
  </si>
  <si>
    <t>SPS-11295663</t>
  </si>
  <si>
    <t>Mens 24-25 Annual Payee Match Fee, 01/03 vs. vs Bloxwich 1</t>
  </si>
  <si>
    <t>SPS-11295665</t>
  </si>
  <si>
    <t>Mens 24-25 Sponsored player Match Fee, 01/03 vs. vs Bloxwich 1</t>
  </si>
  <si>
    <t>SPS-11295671</t>
  </si>
  <si>
    <t>SPS-11295699</t>
  </si>
  <si>
    <t>Mens 24-25 Annual Payee Match Fee, 22/02 vs. vs Bridgnorth 1</t>
  </si>
  <si>
    <t>SPS-11295705</t>
  </si>
  <si>
    <t>Mens 24-25 Sponsored player Match Fee, 22/02 vs. vs Bridgnorth 1</t>
  </si>
  <si>
    <t>SPS-11296272</t>
  </si>
  <si>
    <t>Mens 24-25 Sponsored player Match Fee, 02/03 vs. vs Norwich City 1</t>
  </si>
  <si>
    <t>SPS-11296273</t>
  </si>
  <si>
    <t>SPS-11296274</t>
  </si>
  <si>
    <t>Mens 24-25 Double Team Match Fee, 02/03 vs. vs Norwich City 1</t>
  </si>
  <si>
    <t>SPS-11296275</t>
  </si>
  <si>
    <t>SPS-11296276</t>
  </si>
  <si>
    <t>Mens 24-25 Annual Payee Match Fee, 02/03 vs. vs Norwich City 1</t>
  </si>
  <si>
    <t>SPS-11296277</t>
  </si>
  <si>
    <t>SPS-11296278</t>
  </si>
  <si>
    <t>SPS-11296279</t>
  </si>
  <si>
    <t>SPS-11296281</t>
  </si>
  <si>
    <t>SPS-11296282</t>
  </si>
  <si>
    <t>SPS-11296283</t>
  </si>
  <si>
    <t>SPS-11296284</t>
  </si>
  <si>
    <t>SPS-11296285</t>
  </si>
  <si>
    <t>SPS-11290458</t>
  </si>
  <si>
    <t>Ladies 24-25 Student Match Fee, confirmed by Charn Gill, 01/03 vs. vs Harborne 4</t>
  </si>
  <si>
    <t>SPS-11297495</t>
  </si>
  <si>
    <t>Sunday Training 24-25, collected by Satpal Degun, 02/03 vs. Sunday Training</t>
  </si>
  <si>
    <t>SPS-11297496</t>
  </si>
  <si>
    <t>SPS-11265573</t>
  </si>
  <si>
    <t>Sunday Training 24-25, 23/02 vs. Sunday Training</t>
  </si>
  <si>
    <t>SPS-11297507</t>
  </si>
  <si>
    <t>Sunday Training 24-25, 02/03 vs. Sunday Training</t>
  </si>
  <si>
    <t>SPS-11258955</t>
  </si>
  <si>
    <t>SPS-11288722</t>
  </si>
  <si>
    <t>SPS-11288337</t>
  </si>
  <si>
    <t>Badgers 24-25, 01/03 vs. vs Sutton</t>
  </si>
  <si>
    <t>SPS-11265574</t>
  </si>
  <si>
    <t>SPS-11241707</t>
  </si>
  <si>
    <t>SPS-11241708</t>
  </si>
  <si>
    <t>SPS-11297509</t>
  </si>
  <si>
    <t>SPS-11174076</t>
  </si>
  <si>
    <t>SPS-11207635</t>
  </si>
  <si>
    <t>SPS-11258450</t>
  </si>
  <si>
    <t>Mens 24-25, 22/02 vs. vs Sutton Coldfield 9</t>
  </si>
  <si>
    <t>SPS-11282853</t>
  </si>
  <si>
    <t>Mens 24-25, 01/03 vs. vs Bloxwich 4</t>
  </si>
  <si>
    <t>SPS-11183729</t>
  </si>
  <si>
    <t>SPS-11183765</t>
  </si>
  <si>
    <t>Ladies 24-25, 01/02 vs. vs Olton &amp; West Warwickshire 5</t>
  </si>
  <si>
    <t>SPS-11216166</t>
  </si>
  <si>
    <t>SPS-11183780</t>
  </si>
  <si>
    <t>Ladies 24-25 Student Match Fee, 01/02 vs. vs Edgbaston 3</t>
  </si>
  <si>
    <t>SPS-11216884</t>
  </si>
  <si>
    <t>Ladies 24-25 Student Match Fee, 08/02 vs. vs Stourport 3</t>
  </si>
  <si>
    <t>SPS-11289789</t>
  </si>
  <si>
    <t>Ladies 24-25 Student Match Fee, 01/03 vs. vs Bridgnorth 1</t>
  </si>
  <si>
    <t>SPS-11181349</t>
  </si>
  <si>
    <t>Badgers 24-25, paid by Hardeep SANDHU, 01/02 vs. vs Sutton Coldfield</t>
  </si>
  <si>
    <t>SPS-11209184</t>
  </si>
  <si>
    <t>Badgers 24-25, paid by Hardeep SANDHU, 08/02 vs. vs Bloxwich</t>
  </si>
  <si>
    <t>SPS-11210200</t>
  </si>
  <si>
    <t>Sunday Training 24-25, paid by Hardeep SANDHU, 02/02 vs. Sunday Training</t>
  </si>
  <si>
    <t>SPS-11210204</t>
  </si>
  <si>
    <t>SPS-11210215</t>
  </si>
  <si>
    <t>SPS-11212997</t>
  </si>
  <si>
    <t>Sunday Training 24-25, paid by Hardeep SANDHU, 09/02 vs. Sunday Training</t>
  </si>
  <si>
    <t>SPS-11213000</t>
  </si>
  <si>
    <t>SPS-11213004</t>
  </si>
  <si>
    <t>SPS-11288330</t>
  </si>
  <si>
    <t>Badgers 24-25, paid by Hardeep SANDHU, 01/03 vs. vs Sutton</t>
  </si>
  <si>
    <t>SPS-11297501</t>
  </si>
  <si>
    <t>Sunday Training 24-25, paid by Hardeep SANDHU, 02/03 vs. Sunday Training</t>
  </si>
  <si>
    <t>SPS-11297505</t>
  </si>
  <si>
    <t>SPS-11137750</t>
  </si>
  <si>
    <t>Ladies 24-25 Student Match Fee, 18/01 vs. vs Solihull Blossomfield 4</t>
  </si>
  <si>
    <t>SPS-11140553</t>
  </si>
  <si>
    <t>SPS-11183732</t>
  </si>
  <si>
    <t>Ladies 24-25 Student Match Fee, 25/01 vs. vs City of Birmingham 1</t>
  </si>
  <si>
    <t>SPS-11183781</t>
  </si>
  <si>
    <t>SPS-11181416</t>
  </si>
  <si>
    <t>SPS-11182628</t>
  </si>
  <si>
    <t>SPS-11212873</t>
  </si>
  <si>
    <t>SPS-11181353</t>
  </si>
  <si>
    <t>Badgers 24-25, paid by Inderpal Gujral, 01/02 vs. vs Sutton Coldfield</t>
  </si>
  <si>
    <t>SPS-11209188</t>
  </si>
  <si>
    <t>Badgers 24-25, paid by Inderpal Gujral, 08/02 vs. vs Bloxwich</t>
  </si>
  <si>
    <t>SPS-11288335</t>
  </si>
  <si>
    <t>Badgers 24-25, paid by Inderpal Gujral, 01/03 vs. vs Sutton</t>
  </si>
  <si>
    <t>SPS-11118558</t>
  </si>
  <si>
    <t>SPS-11160067</t>
  </si>
  <si>
    <t>SPS-11184850</t>
  </si>
  <si>
    <t>Mens 24-25 Student Match Fee, 01/02 vs. vs St Albans</t>
  </si>
  <si>
    <t>SPS-11217086</t>
  </si>
  <si>
    <t>Mens 24-25 Student Match Fee, 08/02 vs. vs Repton 1</t>
  </si>
  <si>
    <t>SPS-11181346</t>
  </si>
  <si>
    <t>Badgers 24-25, confirmed by Satpal Degun, 01/02 vs. vs Sutton Coldfield</t>
  </si>
  <si>
    <t>SPS-11288326</t>
  </si>
  <si>
    <t>Badgers 24-25, confirmed by Satpal Degun, 01/03 vs. vs Sutton</t>
  </si>
  <si>
    <t>SPS-11174074</t>
  </si>
  <si>
    <t>Mens 24-25 Unemployed/Retired Match Fee, 01/02 vs. vs Beacon 6</t>
  </si>
  <si>
    <t>SPS-11204798</t>
  </si>
  <si>
    <t>Mens 24-25 Unemployed/Retired Match Fee, 08/02 vs. vs Sutton Coldfield 8</t>
  </si>
  <si>
    <t>SPS-11258449</t>
  </si>
  <si>
    <t>Mens 24-25 Unemployed/Retired Match Fee, 22/02 vs. vs Sutton Coldfield 9</t>
  </si>
  <si>
    <t>SPS-11284062</t>
  </si>
  <si>
    <t>Mens 24-25 Unemployed/Retired Match Fee, 01/03 vs. vs Bloxwich 4</t>
  </si>
  <si>
    <t>SPS-11174985</t>
  </si>
  <si>
    <t>Mens 24-25 Student Match Fee, 01/02 vs. vs Cannock 2</t>
  </si>
  <si>
    <t>SPS-11212341</t>
  </si>
  <si>
    <t>Mens 24-25 Student Match Fee, 09/02 vs. vs Old Silhillians 2</t>
  </si>
  <si>
    <t>SPS-11131518</t>
  </si>
  <si>
    <t>Mens 24-25 Student Match Fee, paid by Cameron allan, 18/01 vs. vs City of Birmingham 2</t>
  </si>
  <si>
    <t>SPS-11174078</t>
  </si>
  <si>
    <t>Mens 24-25 Student Match Fee, paid by Cameron allan, 01/02 vs. vs Beacon 6</t>
  </si>
  <si>
    <t>SPS-11204801</t>
  </si>
  <si>
    <t>Mens 24-25 Student Match Fee, paid by Cameron allan, 08/02 vs. vs Sutton Coldfield 8</t>
  </si>
  <si>
    <t>SPS-11258458</t>
  </si>
  <si>
    <t>Mens 24-25 Student Match Fee, paid by Cameron allan, 22/02 vs. vs Sutton Coldfield 9</t>
  </si>
  <si>
    <t>SPS-11282862</t>
  </si>
  <si>
    <t>Mens 24-25 Student Match Fee, paid by Cameron allan, 01/03 vs. vs Bloxwich 4</t>
  </si>
  <si>
    <t>SPS-11308125</t>
  </si>
  <si>
    <t>Mens 24-25 Double Team Match Fee, 08/03 vs. vs Lichfield 6</t>
  </si>
  <si>
    <t>SPS-11308127</t>
  </si>
  <si>
    <t>SPS-11309082</t>
  </si>
  <si>
    <t>Mens 24-25 Double Team Match Fee, 08/03 vs. vs Worcester 2</t>
  </si>
  <si>
    <t>SPS-11311233</t>
  </si>
  <si>
    <t>Badgers 24-25 Sponsored player Match Fee, 08/03 vs. vs Edgbaston</t>
  </si>
  <si>
    <t>SPS-11311240</t>
  </si>
  <si>
    <t>Badgers 24-25 Double Team Match Fee, 08/03 vs. vs Edgbaston</t>
  </si>
  <si>
    <t>SPS-11311938</t>
  </si>
  <si>
    <t>Mens 24-25 Double Team Match Fee, 08/03 vs. vs Kingswinford 2</t>
  </si>
  <si>
    <t>SPS-11311937</t>
  </si>
  <si>
    <t>Mens 24-25 Under 16 Match Fee, confirmed by Satpal Degun, 08/03 vs. vs Kingswinford 2</t>
  </si>
  <si>
    <t>SPS-11316654</t>
  </si>
  <si>
    <t>Sunday Training 24-25, collected by Satpal Degun, 09/03 vs. Sunday Training</t>
  </si>
  <si>
    <t>SPS-11316645</t>
  </si>
  <si>
    <t>SPS-11316639</t>
  </si>
  <si>
    <t>SPS-11316640</t>
  </si>
  <si>
    <t>SPS-11316659</t>
  </si>
  <si>
    <t>SPS-11316655</t>
  </si>
  <si>
    <t>Sunday Training 24-25, confirmed by Satpal Degun, 09/03 vs. Sunday Training</t>
  </si>
  <si>
    <t>SPS-11316656</t>
  </si>
  <si>
    <t>SPS-11300665</t>
  </si>
  <si>
    <t>AMENDED: (Played less than 8 games )Badgers Subscriptions 24-25, collected by Satpal Degun</t>
  </si>
  <si>
    <t>SPS-11288333</t>
  </si>
  <si>
    <t>Badgers 24-25, collected by Satpal Degun, 01/03 vs. vs Sutton</t>
  </si>
  <si>
    <t>SPS-11311241</t>
  </si>
  <si>
    <t>Badgers 24-25, collected by Satpal Degun, 08/03 vs. vs Edgbaston</t>
  </si>
  <si>
    <t>SPS-11319853</t>
  </si>
  <si>
    <t>Ladies 24-25 Sponsored player Match Fee, 08/03 vs. vs Solihull Blossomfield 3</t>
  </si>
  <si>
    <t>SPS-11319860</t>
  </si>
  <si>
    <t>AMENDED: (PAID VIA BACS)Ladies 24-25, collected by Sharndeep Hanspal, 08/03 vs. vs Solihull Blossomfield 3</t>
  </si>
  <si>
    <t>SPS-11204795</t>
  </si>
  <si>
    <t>Aayan Khan</t>
  </si>
  <si>
    <t>AMENDED: (student )Mens 24-25, 08/02 vs. vs Sutton Coldfield 8</t>
  </si>
  <si>
    <t>SPS-11320888</t>
  </si>
  <si>
    <t>Mens 24-25 Sponsored player Match Fee, 09/03 vs. vs Chelmsford 1</t>
  </si>
  <si>
    <t>SPS-11320889</t>
  </si>
  <si>
    <t>SPS-11320890</t>
  </si>
  <si>
    <t>Mens 24-25 Double Team Match Fee, 09/03 vs. vs Chelmsford 1</t>
  </si>
  <si>
    <t>SPS-11320891</t>
  </si>
  <si>
    <t>SPS-11320892</t>
  </si>
  <si>
    <t>Mens 24-25 Annual Payee Match Fee, 09/03 vs. vs Chelmsford 1</t>
  </si>
  <si>
    <t>SPS-11320893</t>
  </si>
  <si>
    <t>SPS-11320894</t>
  </si>
  <si>
    <t>SPS-11320895</t>
  </si>
  <si>
    <t>SPS-11320896</t>
  </si>
  <si>
    <t>SPS-11320897</t>
  </si>
  <si>
    <t>SPS-11320899</t>
  </si>
  <si>
    <t>SPS-11320900</t>
  </si>
  <si>
    <t>SPS-11320901</t>
  </si>
  <si>
    <t>SPS-11320902</t>
  </si>
  <si>
    <t>SPS-11181347</t>
  </si>
  <si>
    <t>Badgers 24-25, paid by Surinderpal Matharu, 01/02 vs. vs Sutton Coldfield</t>
  </si>
  <si>
    <t>SPS-11209182</t>
  </si>
  <si>
    <t>Badgers 24-25, paid by Surinderpal Matharu, 08/02 vs. vs Bloxwich</t>
  </si>
  <si>
    <t>SPS-11212995</t>
  </si>
  <si>
    <t>Sunday Training 24-25, paid by Surinderpal Matharu, 09/02 vs. Sunday Training</t>
  </si>
  <si>
    <t>SPS-11241702</t>
  </si>
  <si>
    <t>Sunday Training 24-25, paid by Surinderpal Matharu, 16/02 vs. Sunday Training</t>
  </si>
  <si>
    <t>SPS-11209189</t>
  </si>
  <si>
    <t>armaan sagoo</t>
  </si>
  <si>
    <t>Badgers 24-25, paid by sundeep kalsi, 08/02 vs. vs Bloxwich</t>
  </si>
  <si>
    <t>SPS-11311243</t>
  </si>
  <si>
    <t>Badgers 24-25, paid by sundeep kalsi, 08/03 vs. vs Edgbaston</t>
  </si>
  <si>
    <t>SPS-11323024</t>
  </si>
  <si>
    <t>Mens 24-25 Double Team Match Fee, 08/03 vs. vs Stourport 2</t>
  </si>
  <si>
    <t>SPS-11323026</t>
  </si>
  <si>
    <t>SPS-11323028</t>
  </si>
  <si>
    <t>Mens 24-25 Annual Payee Match Fee, 08/03 vs. vs Stourport 2</t>
  </si>
  <si>
    <t>SPS-11323034</t>
  </si>
  <si>
    <t>SPS-11155813</t>
  </si>
  <si>
    <t>Mens 24-25, confirmed by Satpal Degun, 25/01 vs. vs Edgbaston 2</t>
  </si>
  <si>
    <t>SPS-11181630</t>
  </si>
  <si>
    <t>Mens 24-25, confirmed by Satpal Degun, 01/02 vs. vs Beacon 2</t>
  </si>
  <si>
    <t>SPS-11241746</t>
  </si>
  <si>
    <t>Mens 24-25, confirmed by Satpal Degun, 08/02 vs. vs Old Halesonians 1</t>
  </si>
  <si>
    <t>SPS-11295667</t>
  </si>
  <si>
    <t>Mens 24-25, confirmed by Satpal Degun, 01/03 vs. vs Bloxwich 1</t>
  </si>
  <si>
    <t>SPS-11295703</t>
  </si>
  <si>
    <t>Mens 24-25, confirmed by Satpal Degun, 22/02 vs. vs Bridgnorth 1</t>
  </si>
  <si>
    <t>SPS-11323025</t>
  </si>
  <si>
    <t>Mens 24-25, confirmed by Satpal Degun, 08/03 vs. vs Stourport 2</t>
  </si>
  <si>
    <t>SPS-11290464</t>
  </si>
  <si>
    <t>SPS-11319861</t>
  </si>
  <si>
    <t>Ladies 24-25 Student Match Fee, confirmed by Charn Gill, 08/03 vs. vs Solihull Blossomfield 3</t>
  </si>
  <si>
    <t>SPS-10948435</t>
  </si>
  <si>
    <t>SPS-11030473</t>
  </si>
  <si>
    <t>SPS-11209181</t>
  </si>
  <si>
    <t>SPS-11288327</t>
  </si>
  <si>
    <t>SPS-11075733</t>
  </si>
  <si>
    <t>SPS-11131515</t>
  </si>
  <si>
    <t>Mens 24-25 Under 16 Match Fee, paid by susie Sahota, 18/01 vs. vs City of Birmingham 2</t>
  </si>
  <si>
    <t>SPS-11139138</t>
  </si>
  <si>
    <t>Sunday Training 24-25, paid by susie Sahota, 19/01 vs. Sunday Training</t>
  </si>
  <si>
    <t>SPS-11174075</t>
  </si>
  <si>
    <t>Mens 24-25 Under 16 Match Fee, paid by susie Sahota, 01/02 vs. vs Beacon 6</t>
  </si>
  <si>
    <t>SPS-11204799</t>
  </si>
  <si>
    <t>Mens 24-25 Under 16 Match Fee, paid by susie Sahota, 08/02 vs. vs Sutton Coldfield 8</t>
  </si>
  <si>
    <t>SPS-11210195</t>
  </si>
  <si>
    <t>Sunday Training 24-25, paid by susie Sahota, 02/02 vs. Sunday Training</t>
  </si>
  <si>
    <t>SPS-11212992</t>
  </si>
  <si>
    <t>Sunday Training 24-25, paid by susie Sahota, 09/02 vs. Sunday Training</t>
  </si>
  <si>
    <t>SPS-11241698</t>
  </si>
  <si>
    <t>Sunday Training 24-25, paid by susie Sahota, 16/02 vs. Sunday Training</t>
  </si>
  <si>
    <t>SPS-11258452</t>
  </si>
  <si>
    <t>Mens 24-25 Under 16 Match Fee, paid by susie Sahota, 22/02 vs. vs Sutton Coldfield 9</t>
  </si>
  <si>
    <t>SPS-11265554</t>
  </si>
  <si>
    <t>Sunday Training 24-25, paid by susie Sahota, 23/02 vs. Sunday Training</t>
  </si>
  <si>
    <t>SPS-11297497</t>
  </si>
  <si>
    <t>Sunday Training 24-25, paid by susie Sahota, 02/03 vs. Sunday Training</t>
  </si>
  <si>
    <t>SPS-11308123</t>
  </si>
  <si>
    <t>Mens 24-25 Under 16 Match Fee, paid by susie Sahota, 08/03 vs. vs Lichfield 6</t>
  </si>
  <si>
    <t>SPS-11316641</t>
  </si>
  <si>
    <t>Sunday Training 24-25, paid by susie Sahota, 09/03 vs. Sunday Training</t>
  </si>
  <si>
    <t>SPS-11288723</t>
  </si>
  <si>
    <t>Mens 24-25, confirmed by Satpal Degun, 01/03 vs. vs Edgbaston 3</t>
  </si>
  <si>
    <t>SPS-11333350</t>
  </si>
  <si>
    <t>Ladies 24-25 Sponsored player Match Fee, 08/03 vs. vs Worcester 2</t>
  </si>
  <si>
    <t>SPS-11333354</t>
  </si>
  <si>
    <t>SPS-11333355</t>
  </si>
  <si>
    <t>SPS-11333359</t>
  </si>
  <si>
    <t>Ladies 24-25 Student Match Fee, confirmed by Charn Gill, 08/03 vs. vs Worcester 2</t>
  </si>
  <si>
    <t>SPS-11216881</t>
  </si>
  <si>
    <t>Ladies 24-25, confirmed by Charn Gill, 08/02 vs. vs Stourport 3</t>
  </si>
  <si>
    <t>SPS-11249954</t>
  </si>
  <si>
    <t>Ladies 24-25, confirmed by Charn Gill, 15/02 vs. vs Solihull Blossomfield 2</t>
  </si>
  <si>
    <t>SPS-11289786</t>
  </si>
  <si>
    <t>Ladies 24-25, confirmed by Charn Gill, 01/03 vs. vs Bridgnorth 1</t>
  </si>
  <si>
    <t>SPS-11333349</t>
  </si>
  <si>
    <t>Ladies 24-25, confirmed by Charn Gill, 08/03 vs. vs Worcester 2</t>
  </si>
  <si>
    <t>SPS-11334214</t>
  </si>
  <si>
    <t>Mens 24-25 Double Team Match Fee, 15/03 vs. vs Harborne 4</t>
  </si>
  <si>
    <t>SPS-11334218</t>
  </si>
  <si>
    <t>SPS-11337352</t>
  </si>
  <si>
    <t>Ladies 24-25 Sponsored player Match Fee, 15/03 vs. vs Edgbaston 2</t>
  </si>
  <si>
    <t>SPS-11337353</t>
  </si>
  <si>
    <t>SPS-11249953</t>
  </si>
  <si>
    <t>Ladies 24-25, 15/02 vs. vs Solihull Blossomfield 2</t>
  </si>
  <si>
    <t>SPS-11262460</t>
  </si>
  <si>
    <t>Ladies 24-25, 22/02 vs. vs University of Birmingham 6</t>
  </si>
  <si>
    <t>SPS-11289785</t>
  </si>
  <si>
    <t>Ladies 24-25, 01/03 vs. vs Bridgnorth 1</t>
  </si>
  <si>
    <t>SPS-11333348</t>
  </si>
  <si>
    <t>Ladies 24-25, 08/03 vs. vs Worcester 2</t>
  </si>
  <si>
    <t>SPS-11337345</t>
  </si>
  <si>
    <t>Ladies 24-25, 15/03 vs. vs Edgbaston 2</t>
  </si>
  <si>
    <t>SPS-11337535</t>
  </si>
  <si>
    <t>Mens 24-25 Unemployed/Retired Match Fee, collected by Amardeep Matharu, 15/03 vs. vs Old Wulfrunians 4</t>
  </si>
  <si>
    <t>SPS-11337842</t>
  </si>
  <si>
    <t>Badgers 24-25 Sponsored player Match Fee, 15/03 vs. vs Cannock</t>
  </si>
  <si>
    <t>SPS-11340303</t>
  </si>
  <si>
    <t>Mens 24-25 Double Team Match Fee, 15/03 vs. vs Olton &amp; West Warwickshire 5</t>
  </si>
  <si>
    <t>SPS-11340302</t>
  </si>
  <si>
    <t>Mens 24-25 Under 16 Match Fee, confirmed by Satpal Degun, 15/03 vs. vs Olton &amp; West Warwickshire 5</t>
  </si>
  <si>
    <t>SPS-11340311</t>
  </si>
  <si>
    <t>Mens 24-25, confirmed by Satwant Degun, 15/03 vs. vs Olton &amp; West Warwickshire 5</t>
  </si>
  <si>
    <t>SPS-11311946</t>
  </si>
  <si>
    <t>Mens 24-25, confirmed by Satwant Degun, 08/03 vs. vs Kingswinford 2</t>
  </si>
  <si>
    <t>SPS-11237353</t>
  </si>
  <si>
    <t>SPS-11258958</t>
  </si>
  <si>
    <t>SPS-11265561</t>
  </si>
  <si>
    <t>Sunday Training 24-25, paid by Rav Garcha, 23/02 vs. Sunday Training</t>
  </si>
  <si>
    <t>SPS-11288730</t>
  </si>
  <si>
    <t>SPS-11297506</t>
  </si>
  <si>
    <t>Sunday Training 24-25, paid by Rav Garcha, 02/03 vs. Sunday Training</t>
  </si>
  <si>
    <t>SPS-11340308</t>
  </si>
  <si>
    <t>Mens 24-25, 15/03 vs. vs Olton &amp; West Warwickshire 5</t>
  </si>
  <si>
    <t>SPS-11342842</t>
  </si>
  <si>
    <t>Sunday Training 24-25, collected by Satpal Degun, 16/03 vs. Sunday Training</t>
  </si>
  <si>
    <t>SPS-11342850</t>
  </si>
  <si>
    <t>SPS-11342856</t>
  </si>
  <si>
    <t>SPS-11342834</t>
  </si>
  <si>
    <t>SPS-11342824</t>
  </si>
  <si>
    <t>SPS-11342827</t>
  </si>
  <si>
    <t>SPS-11342848</t>
  </si>
  <si>
    <t>SPS-11342843</t>
  </si>
  <si>
    <t>Sunday Training 24-25, confirmed by Satpal Degun, 16/03 vs. Sunday Training</t>
  </si>
  <si>
    <t>SPS-11342844</t>
  </si>
  <si>
    <t>SPS-11288339</t>
  </si>
  <si>
    <t>SPS-11311246</t>
  </si>
  <si>
    <t>SPS-11337850</t>
  </si>
  <si>
    <t>Badgers 24-25, collected by Satpal Degun, 15/03 vs. vs Cannock</t>
  </si>
  <si>
    <t>SPS-11249959</t>
  </si>
  <si>
    <t>SPS-11262463</t>
  </si>
  <si>
    <t>SPS-11289791</t>
  </si>
  <si>
    <t>SPS-11333351</t>
  </si>
  <si>
    <t>SPS-11337349</t>
  </si>
  <si>
    <t>SPS-11288721</t>
  </si>
  <si>
    <t>SPS-11288731</t>
  </si>
  <si>
    <t>Mens 24-25 Student Match Fee, paid by Rikki Saggo, 01/03 vs. vs Edgbaston 3</t>
  </si>
  <si>
    <t>SPS-11311935</t>
  </si>
  <si>
    <t>Mens 24-25, 08/03 vs. vs Kingswinford 2</t>
  </si>
  <si>
    <t>SPS-11311944</t>
  </si>
  <si>
    <t>Mens 24-25 Student Match Fee, paid by Rikki Saggo, 08/03 vs. vs Kingswinford 2</t>
  </si>
  <si>
    <t>SPS-11340300</t>
  </si>
  <si>
    <t>SPS-11340309</t>
  </si>
  <si>
    <t>Mens 24-25 Student Match Fee, paid by Rikki Saggo, 15/03 vs. vs Olton &amp; West Warwickshire 5</t>
  </si>
  <si>
    <t>SPS-11241696</t>
  </si>
  <si>
    <t>SPS-11136820</t>
  </si>
  <si>
    <t>Mens 24-25 Student Match Fee, paid by Chan Dhillon, 18/01 vs. vs University of Birmingham 5</t>
  </si>
  <si>
    <t>SPS-11155818</t>
  </si>
  <si>
    <t>Mens 24-25 Student Match Fee, paid by Chan Dhillon, 25/01 vs. vs Edgbaston 2</t>
  </si>
  <si>
    <t>SPS-11174980</t>
  </si>
  <si>
    <t>Mens 24-25 Student Match Fee, paid by Chan Dhillon, 01/02 vs. vs Cannock 2</t>
  </si>
  <si>
    <t>SPS-11210194</t>
  </si>
  <si>
    <t>Sunday Training 24-25, paid by Chan Dhillon, 02/02 vs. Sunday Training</t>
  </si>
  <si>
    <t>SPS-11212336</t>
  </si>
  <si>
    <t>Mens 24-25 Student Match Fee, paid by Chan Dhillon, 09/02 vs. vs Old Silhillians 2</t>
  </si>
  <si>
    <t>SPS-11241695</t>
  </si>
  <si>
    <t>Sunday Training 24-25, paid by Chan Dhillon, 16/02 vs. Sunday Training</t>
  </si>
  <si>
    <t>SPS-11265553</t>
  </si>
  <si>
    <t>Sunday Training 24-25, paid by Chan Dhillon, 23/02 vs. Sunday Training</t>
  </si>
  <si>
    <t>SPS-11288726</t>
  </si>
  <si>
    <t>Mens 24-25 Under 16 Match Fee, paid by Chan Dhillon, 01/03 vs. vs Edgbaston 3</t>
  </si>
  <si>
    <t>SPS-11309080</t>
  </si>
  <si>
    <t>Mens 24-25 Student Match Fee, paid by Chan Dhillon, 08/03 vs. vs Worcester 2</t>
  </si>
  <si>
    <t>SPS-11311940</t>
  </si>
  <si>
    <t>Mens 24-25 Under 16 Match Fee, paid by Chan Dhillon, 08/03 vs. vs Kingswinford 2</t>
  </si>
  <si>
    <t>SPS-11334216</t>
  </si>
  <si>
    <t>Mens 24-25 Student Match Fee, paid by Chan Dhillon, 15/03 vs. vs Harborne 4</t>
  </si>
  <si>
    <t>SPS-11319856</t>
  </si>
  <si>
    <t>SPS-11346574</t>
  </si>
  <si>
    <t>Mens 24-25 Sponsored player Match Fee, 16/03 vs. vs Banbury 1</t>
  </si>
  <si>
    <t>SPS-11346575</t>
  </si>
  <si>
    <t>SPS-11346576</t>
  </si>
  <si>
    <t>SPS-11346577</t>
  </si>
  <si>
    <t>Mens 24-25 Annual Payee Match Fee, 16/03 vs. vs Banbury 1</t>
  </si>
  <si>
    <t>SPS-11346578</t>
  </si>
  <si>
    <t>SPS-11346579</t>
  </si>
  <si>
    <t>Mens 24-25 Double Team Match Fee, 16/03 vs. vs Banbury 1</t>
  </si>
  <si>
    <t>SPS-11346580</t>
  </si>
  <si>
    <t>SPS-11346582</t>
  </si>
  <si>
    <t>SPS-11346583</t>
  </si>
  <si>
    <t>SPS-11346584</t>
  </si>
  <si>
    <t>SPS-11346585</t>
  </si>
  <si>
    <t>SPS-11346586</t>
  </si>
  <si>
    <t>SPS-11346587</t>
  </si>
  <si>
    <t>SPS-11337346</t>
  </si>
  <si>
    <t>Ladies 24-25, confirmed by Charn Gill, 15/03 vs. vs Edgbaston 2</t>
  </si>
  <si>
    <t>SPS-11249963</t>
  </si>
  <si>
    <t>SPS-11262465</t>
  </si>
  <si>
    <t>SPS-11289793</t>
  </si>
  <si>
    <t>SPS-11333353</t>
  </si>
  <si>
    <t>SPS-11337351</t>
  </si>
  <si>
    <t>SPS-11337356</t>
  </si>
  <si>
    <t>Ladies 24-25 Student Match Fee, confirmed by Charn Gill, 15/03 vs. vs Edgbaston 2</t>
  </si>
  <si>
    <t>SPS-11241747</t>
  </si>
  <si>
    <t>Mens 24-25, 08/02 vs. vs Old Halesonians 1</t>
  </si>
  <si>
    <t>SPS-11216151</t>
  </si>
  <si>
    <t>Ladies 24-25 Unemployed/Retired Match Fee, 08/02 vs. vs Olton &amp; West Warwickshire 6</t>
  </si>
  <si>
    <t>SPS-11216168</t>
  </si>
  <si>
    <t>Ladies 24-25 Unemployed/Retired Match Fee, 09/02 vs. vs Old Silhillians 4</t>
  </si>
  <si>
    <t>SPS-11374307</t>
  </si>
  <si>
    <t>Ladies 24-25 Sponsored player Match Fee, 22/03 vs. vs Old Silhillians 2</t>
  </si>
  <si>
    <t>SPS-11374308</t>
  </si>
  <si>
    <t>SPS-11376439</t>
  </si>
  <si>
    <t>Mens 24-25 Double Team Match Fee, 22/03 vs. vs Solihull Blossomfield 1</t>
  </si>
  <si>
    <t>SPS-11376442</t>
  </si>
  <si>
    <t>Mens 24-25 Sponsored player Match Fee, 22/03 vs. vs Solihull Blossomfield 1</t>
  </si>
  <si>
    <t>SPS-11376879</t>
  </si>
  <si>
    <t>Mens 24-25 Under 16 Match Fee, confirmed by Satpal Degun, 22/03 vs. vs Bromsgrove 4</t>
  </si>
  <si>
    <t>SPS-11137755</t>
  </si>
  <si>
    <t>SPS-11183771</t>
  </si>
  <si>
    <t>SPS-11216155</t>
  </si>
  <si>
    <t>SPS-11216172</t>
  </si>
  <si>
    <t>SPS-11290462</t>
  </si>
  <si>
    <t>Ladies 24-25, 01/03 vs. vs Harborne 4</t>
  </si>
  <si>
    <t>SPS-11257316</t>
  </si>
  <si>
    <t>SPS-11308968</t>
  </si>
  <si>
    <t>Sunday Training 24-25, 09/03 vs. Sunday Training</t>
  </si>
  <si>
    <t>SPS-11333112</t>
  </si>
  <si>
    <t>Sunday Training 24-25, 16/03 vs. Sunday Training</t>
  </si>
  <si>
    <t>SPS-11373706</t>
  </si>
  <si>
    <t>Sunday Training 24-25, 23/03 vs. Sunday Training</t>
  </si>
  <si>
    <t>SPS-11288331</t>
  </si>
  <si>
    <t>Badgers 24-25, paid by Manoj Chohan, 01/03 vs. vs Sutton</t>
  </si>
  <si>
    <t>SPS-11311239</t>
  </si>
  <si>
    <t>Badgers 24-25, paid by Manoj Chohan, 08/03 vs. vs Edgbaston</t>
  </si>
  <si>
    <t>SPS-11337841</t>
  </si>
  <si>
    <t>Badgers 24-25, paid by Manoj Chohan, 15/03 vs. vs Cannock</t>
  </si>
  <si>
    <t>SPS-11241750</t>
  </si>
  <si>
    <t>SPS-11323033</t>
  </si>
  <si>
    <t>Mens 24-25, 08/03 vs. vs Stourport 2</t>
  </si>
  <si>
    <t>SPS-11136828</t>
  </si>
  <si>
    <t>SPS-11155817</t>
  </si>
  <si>
    <t>SPS-11174988</t>
  </si>
  <si>
    <t>SPS-11309086</t>
  </si>
  <si>
    <t>Mens 24-25, 08/03 vs. vs Worcester 2</t>
  </si>
  <si>
    <t>SPS-11376446</t>
  </si>
  <si>
    <t>Mens 24-25, 22/03 vs. vs Solihull Blossomfield 1</t>
  </si>
  <si>
    <t>SPS-11381166</t>
  </si>
  <si>
    <t>Mens 24-25 Double Team Match Fee, 22/03 vs. vs University of Birmingham 4</t>
  </si>
  <si>
    <t>SPS-11381168</t>
  </si>
  <si>
    <t>SPS-11381170</t>
  </si>
  <si>
    <t>Mens 24-25 Annual Payee Match Fee, 22/03 vs. vs University of Birmingham 4</t>
  </si>
  <si>
    <t>SPS-11381172</t>
  </si>
  <si>
    <t>SPS-11381173</t>
  </si>
  <si>
    <t>Mens 24-25 Sponsored player Match Fee, 22/03 vs. vs University of Birmingham 4</t>
  </si>
  <si>
    <t>SPS-11381176</t>
  </si>
  <si>
    <t>SPS-11381564</t>
  </si>
  <si>
    <t>Ladies 24-25 Sponsored player Match Fee, 22/03 vs. vs Old Silhillians 5</t>
  </si>
  <si>
    <t>SPS-11381569</t>
  </si>
  <si>
    <t>Ladies 24-25 Double Team Match Fee, 22/03 vs. vs Old Silhillians 5</t>
  </si>
  <si>
    <t>SPS-11381574</t>
  </si>
  <si>
    <t>SPS-11381573</t>
  </si>
  <si>
    <t>AMENDED: (PAID VIA BACS )Ladies 24-25, collected by Sharndeep Hanspal, 22/03 vs. vs Old Silhillians 5</t>
  </si>
  <si>
    <t>SPS-11258956</t>
  </si>
  <si>
    <t>SPS-11288728</t>
  </si>
  <si>
    <t>SPS-11311941</t>
  </si>
  <si>
    <t>SPS-11340306</t>
  </si>
  <si>
    <t>SPS-11258962</t>
  </si>
  <si>
    <t>Mens 24-25 Student Match Fee, paid by manmohan mann, 22/02 vs. vs Stourport 4</t>
  </si>
  <si>
    <t>SPS-11288732</t>
  </si>
  <si>
    <t>Mens 24-25 Student Match Fee, paid by manmohan mann, 01/03 vs. vs Edgbaston 3</t>
  </si>
  <si>
    <t>SPS-11311945</t>
  </si>
  <si>
    <t>Mens 24-25 Student Match Fee, paid by manmohan mann, 08/03 vs. vs Kingswinford 2</t>
  </si>
  <si>
    <t>SPS-11340310</t>
  </si>
  <si>
    <t>Mens 24-25 Student Match Fee, paid by manmohan mann, 15/03 vs. vs Olton &amp; West Warwickshire 5</t>
  </si>
  <si>
    <t>SPS-11376445</t>
  </si>
  <si>
    <t>Mens 24-25 Student Match Fee, paid by manmohan mann, 22/03 vs. vs Solihull Blossomfield 1</t>
  </si>
  <si>
    <t>SPS-11376887</t>
  </si>
  <si>
    <t>Mens 24-25, confirmed by Satwant Degun, 22/03 vs. vs Bromsgrove 4</t>
  </si>
  <si>
    <t>SPS-11376877</t>
  </si>
  <si>
    <t>Mens 24-25, confirmed by Satpal Degun, 22/03 vs. vs Bromsgrove 4</t>
  </si>
  <si>
    <t>SPS-11384193</t>
  </si>
  <si>
    <t>Mens 24-25 Sponsored player Match Fee, 23/03 vs. vs Harleston Magpies</t>
  </si>
  <si>
    <t>SPS-11384194</t>
  </si>
  <si>
    <t>SPS-11384195</t>
  </si>
  <si>
    <t>SPS-11384196</t>
  </si>
  <si>
    <t>Mens 24-25 Annual Payee Match Fee, 23/03 vs. vs Harleston Magpies</t>
  </si>
  <si>
    <t>SPS-11384197</t>
  </si>
  <si>
    <t>SPS-11384198</t>
  </si>
  <si>
    <t>Mens 24-25 Double Team Match Fee, 23/03 vs. vs Harleston Magpies</t>
  </si>
  <si>
    <t>SPS-11384200</t>
  </si>
  <si>
    <t>SPS-11384202</t>
  </si>
  <si>
    <t>SPS-11384203</t>
  </si>
  <si>
    <t>SPS-11384204</t>
  </si>
  <si>
    <t>SPS-11384205</t>
  </si>
  <si>
    <t>SPS-11384206</t>
  </si>
  <si>
    <t>SPS-11351472</t>
  </si>
  <si>
    <t>SPS-11386092</t>
  </si>
  <si>
    <t>Sunday Training 24-25, collected by Satpal Degun, 23/03 vs. Sunday Training</t>
  </si>
  <si>
    <t>SPS-11386096</t>
  </si>
  <si>
    <t>SPS-11386081</t>
  </si>
  <si>
    <t>SPS-11386083</t>
  </si>
  <si>
    <t>SPS-11386090</t>
  </si>
  <si>
    <t>SPS-11370917</t>
  </si>
  <si>
    <t>Mens 24-25 Under 16 Match Fee, collected by Satpal Degun, 22/03 vs. vs Bloxwich</t>
  </si>
  <si>
    <t>SPS-11258451</t>
  </si>
  <si>
    <t>SPS-11282854</t>
  </si>
  <si>
    <t>SPS-11337533</t>
  </si>
  <si>
    <t>Mens 24-25 Unemployed/Retired Match Fee, 15/03 vs. vs Old Wulfrunians 4</t>
  </si>
  <si>
    <t>SPS-11370922</t>
  </si>
  <si>
    <t>Mens 24-25 Unemployed/Retired Match Fee, 22/03 vs. vs Bloxwich</t>
  </si>
  <si>
    <t>SPS-11265552</t>
  </si>
  <si>
    <t>Sunday Training 24-25, paid by Dapinder Matharu, 23/02 vs. Sunday Training</t>
  </si>
  <si>
    <t>SPS-11265572</t>
  </si>
  <si>
    <t>SPS-11288325</t>
  </si>
  <si>
    <t>Badgers 24-25, paid by Dapinder Matharu, 01/03 vs. vs Sutton</t>
  </si>
  <si>
    <t>SPS-11297504</t>
  </si>
  <si>
    <t>Sunday Training 24-25, paid by Dapinder Matharu, 02/03 vs. Sunday Training</t>
  </si>
  <si>
    <t>SPS-11337845</t>
  </si>
  <si>
    <t>Badgers 24-25, paid by Dapinder Matharu, 15/03 vs. vs Cannock</t>
  </si>
  <si>
    <t>SPS-11342825</t>
  </si>
  <si>
    <t>Sunday Training 24-25, paid by Dapinder Matharu, 16/03 vs. Sunday Training</t>
  </si>
  <si>
    <t>SPS-11342853</t>
  </si>
  <si>
    <t>SPS-11386082</t>
  </si>
  <si>
    <t>Sunday Training 24-25, paid by Dapinder Matharu, 23/03 vs. Sunday Training</t>
  </si>
  <si>
    <t>SPS-11265551</t>
  </si>
  <si>
    <t>Sunday Training 24-25, paid by Sandeep Cooner, 23/02 vs. Sunday Training</t>
  </si>
  <si>
    <t>SPS-11265555</t>
  </si>
  <si>
    <t>SPS-11075729</t>
  </si>
  <si>
    <t>Sunday Training 24-25, paid by Rojon Ali, 15/12 vs. Sunday Training</t>
  </si>
  <si>
    <t>SPS-11075739</t>
  </si>
  <si>
    <t>SPS-11265564</t>
  </si>
  <si>
    <t>Sunday Training 24-25, paid by Rojon Ali, 23/02 vs. Sunday Training</t>
  </si>
  <si>
    <t>SPS-11265571</t>
  </si>
  <si>
    <t>SPS-11265562</t>
  </si>
  <si>
    <t>Sunday Training 24-25, paid by BALJIT RUPRAH, 23/02 vs. Sunday Training</t>
  </si>
  <si>
    <t>SPS-11288338</t>
  </si>
  <si>
    <t>Badgers 24-25, paid by BALJIT RUPRAH, 01/03 vs. vs Sutton</t>
  </si>
  <si>
    <t>SPS-11297511</t>
  </si>
  <si>
    <t>Sunday Training 24-25, paid by BALJIT RUPRAH, 02/03 vs. Sunday Training</t>
  </si>
  <si>
    <t>SPS-11311245</t>
  </si>
  <si>
    <t>Badgers 24-25, paid by BALJIT RUPRAH, 08/03 vs. vs Edgbaston</t>
  </si>
  <si>
    <t>SPS-11316647</t>
  </si>
  <si>
    <t>Sunday Training 24-25, paid by BALJIT RUPRAH, 09/03 vs. Sunday Training</t>
  </si>
  <si>
    <t>SPS-11316650</t>
  </si>
  <si>
    <t>SPS-11337848</t>
  </si>
  <si>
    <t>Badgers 24-25, paid by BALJIT RUPRAH, 15/03 vs. vs Cannock</t>
  </si>
  <si>
    <t>SPS-11342838</t>
  </si>
  <si>
    <t>Sunday Training 24-25, paid by BALJIT RUPRAH, 16/03 vs. Sunday Training</t>
  </si>
  <si>
    <t>SPS-11342840</t>
  </si>
  <si>
    <t>SPS-11370923</t>
  </si>
  <si>
    <t>Mens 24-25 Under 16 Match Fee, paid by BALJIT RUPRAH, 22/03 vs. vs Bloxwich</t>
  </si>
  <si>
    <t>SPS-11386094</t>
  </si>
  <si>
    <t>Sunday Training 24-25, paid by BALJIT RUPRAH, 23/03 vs. Sunday Training</t>
  </si>
  <si>
    <t>SPS-11386098</t>
  </si>
  <si>
    <t>SPS-11381568</t>
  </si>
  <si>
    <t>Ladies 24-25 Student Match Fee, confirmed by Charn Gill, 22/03 vs. vs Old Silhillians 5</t>
  </si>
  <si>
    <t>SPS-11137803</t>
  </si>
  <si>
    <t>SPS-11140563</t>
  </si>
  <si>
    <t>SPS-11183785</t>
  </si>
  <si>
    <t>SPS-11216889</t>
  </si>
  <si>
    <t>SPS-11262472</t>
  </si>
  <si>
    <t>Ladies 24-25 Student Match Fee, 22/02 vs. vs University of Birmingham 6</t>
  </si>
  <si>
    <t>SPS-11289792</t>
  </si>
  <si>
    <t>SPS-11333360</t>
  </si>
  <si>
    <t>Ladies 24-25 Student Match Fee, 08/03 vs. vs Worcester 2</t>
  </si>
  <si>
    <t>SPS-11337357</t>
  </si>
  <si>
    <t>Ladies 24-25 Student Match Fee, 15/03 vs. vs Edgbaston 2</t>
  </si>
  <si>
    <t>SPS-11374313</t>
  </si>
  <si>
    <t>Ladies 24-25 Student Match Fee, 22/03 vs. vs Old Silhillians 2</t>
  </si>
  <si>
    <t>SPS-11258447</t>
  </si>
  <si>
    <t>SPS-11308120</t>
  </si>
  <si>
    <t>Mens 24-25, 08/03 vs. vs Lichfield 6</t>
  </si>
  <si>
    <t>SPS-11309084</t>
  </si>
  <si>
    <t>Mens 24-25 Under 16 Match Fee, paid by bhupinder mann, 08/03 vs. vs Worcester 2</t>
  </si>
  <si>
    <t>SPS-11334221</t>
  </si>
  <si>
    <t>Mens 24-25 Under 16 Match Fee, paid by bhupinder mann, 15/03 vs. vs Harborne 4</t>
  </si>
  <si>
    <t>SPS-11376443</t>
  </si>
  <si>
    <t>Mens 24-25 Under 16 Match Fee, paid by bhupinder mann, 22/03 vs. vs Solihull Blossomfield 1</t>
  </si>
  <si>
    <t>SPS-11265560</t>
  </si>
  <si>
    <t>Sunday Training 24-25, paid by Dal Sihota, 23/02 vs. Sunday Training</t>
  </si>
  <si>
    <t>SPS-11282860</t>
  </si>
  <si>
    <t>Mens 24-25 Under 16 Match Fee, paid by Dal Sihota, 01/03 vs. vs Bloxwich 4</t>
  </si>
  <si>
    <t>SPS-11316646</t>
  </si>
  <si>
    <t>Sunday Training 24-25, paid by Dal Sihota, 09/03 vs. Sunday Training</t>
  </si>
  <si>
    <t>SPS-11337539</t>
  </si>
  <si>
    <t>Mens 24-25 Under 16 Match Fee, paid by Dal Sihota, 15/03 vs. vs Old Wulfrunians 4</t>
  </si>
  <si>
    <t>SPS-11237357</t>
  </si>
  <si>
    <t>Mens 24-25 Student Match Fee, 15/02 vs. vs Old Halesonians 3</t>
  </si>
  <si>
    <t>SPS-11158565</t>
  </si>
  <si>
    <t>Sunday Training 24-25, paid by Gurmej Pawar, 26/01 vs. Sunday Training</t>
  </si>
  <si>
    <t>SPS-11158575</t>
  </si>
  <si>
    <t>SPS-11210197</t>
  </si>
  <si>
    <t>Sunday Training 24-25, paid by Gurmej Pawar, 02/02 vs. Sunday Training</t>
  </si>
  <si>
    <t>SPS-11210208</t>
  </si>
  <si>
    <t>SPS-11241699</t>
  </si>
  <si>
    <t>Sunday Training 24-25, paid by Gurmej Pawar, 16/02 vs. Sunday Training</t>
  </si>
  <si>
    <t>SPS-11241709</t>
  </si>
  <si>
    <t>SPS-11265556</t>
  </si>
  <si>
    <t>Sunday Training 24-25, paid by Gurmej Pawar, 23/02 vs. Sunday Training</t>
  </si>
  <si>
    <t>SPS-11265563</t>
  </si>
  <si>
    <t>SPS-11297499</t>
  </si>
  <si>
    <t>Sunday Training 24-25, paid by Gurmej Pawar, 02/03 vs. Sunday Training</t>
  </si>
  <si>
    <t>SPS-11297510</t>
  </si>
  <si>
    <t>SPS-11342828</t>
  </si>
  <si>
    <t>Sunday Training 24-25, paid by Gurmej Pawar, 16/03 vs. Sunday Training</t>
  </si>
  <si>
    <t>SPS-11342839</t>
  </si>
  <si>
    <t>SPS-11386085</t>
  </si>
  <si>
    <t>Sunday Training 24-25, paid by Gurmej Pawar, 23/03 vs. Sunday Training</t>
  </si>
  <si>
    <t>SPS-11386097</t>
  </si>
  <si>
    <t>SPS-11058013</t>
  </si>
  <si>
    <t>Gurmej Pawar</t>
  </si>
  <si>
    <t>SPS-11273208</t>
  </si>
  <si>
    <t>Mens 24-25 Under 16 Match Fee, paid by Jonathan Frost, 22/02 vs. vs University of Nottingham 2</t>
  </si>
  <si>
    <t>SPS-11296280</t>
  </si>
  <si>
    <t>Mens 24-25 Under 16 Match Fee, paid by Jonathan Frost, 02/03 vs. vs Norwich City 1</t>
  </si>
  <si>
    <t>SPS-11320898</t>
  </si>
  <si>
    <t>Mens 24-25 Under 16 Match Fee, paid by Jonathan Frost, 09/03 vs. vs Chelmsford 1</t>
  </si>
  <si>
    <t>SPS-11346581</t>
  </si>
  <si>
    <t>Mens 24-25 Under 16 Match Fee, paid by Jonathan Frost, 16/03 vs. vs Banbury 1</t>
  </si>
  <si>
    <t>SPS-11384201</t>
  </si>
  <si>
    <t>Mens 24-25 Under 16 Match Fee, paid by Jonathan Frost, 23/03 vs. vs Harleston Magpies</t>
  </si>
  <si>
    <t>SPS-11376878</t>
  </si>
  <si>
    <t>SPS-11340301</t>
  </si>
  <si>
    <t>Mens 24-25, confirmed by Satpal Degun, 15/03 vs. vs Olton &amp; West Warwickshire 5</t>
  </si>
  <si>
    <t>SPS-11311235</t>
  </si>
  <si>
    <t>Badgers 24-25, confirmed by Satpal Degun, 08/03 vs. vs Edgbaston</t>
  </si>
  <si>
    <t>SPS-11337849</t>
  </si>
  <si>
    <t>Badgers 24-25, confirmed by Satpal Degun, 15/03 vs. vs Cannock</t>
  </si>
  <si>
    <t>SPS-11397451</t>
  </si>
  <si>
    <t>Mens 24-25 Double Team Match Fee, 29/03 vs. vs Wednesbury 2</t>
  </si>
  <si>
    <t>SPS-11397458</t>
  </si>
  <si>
    <t>SPS-11258459</t>
  </si>
  <si>
    <t>SPS-11282863</t>
  </si>
  <si>
    <t>SPS-11337543</t>
  </si>
  <si>
    <t>Mens 24-25, 15/03 vs. vs Old Wulfrunians 4</t>
  </si>
  <si>
    <t>SPS-11370925</t>
  </si>
  <si>
    <t>Mens 24-25, 22/03 vs. vs Bloxwich</t>
  </si>
  <si>
    <t>SPS-11398868</t>
  </si>
  <si>
    <t>Mens 24-25 Double Team Match Fee, 29/03 vs. vs Bromsgrove 2</t>
  </si>
  <si>
    <t>SPS-11398869</t>
  </si>
  <si>
    <t>Mens 24-25 Sponsored player Match Fee, 29/03 vs. vs Bromsgrove 2</t>
  </si>
  <si>
    <t>SPS-11398878</t>
  </si>
  <si>
    <t>SPS-11311238</t>
  </si>
  <si>
    <t>Badgers 24-25, paid by Hardeep SANDHU, 08/03 vs. vs Edgbaston</t>
  </si>
  <si>
    <t>SPS-11311943</t>
  </si>
  <si>
    <t>Mens 24-25 Under 16 Match Fee, paid by Hardeep SANDHU, 08/03 vs. vs Kingswinford 2</t>
  </si>
  <si>
    <t>SPS-11316644</t>
  </si>
  <si>
    <t>Sunday Training 24-25, paid by Hardeep SANDHU, 09/03 vs. Sunday Training</t>
  </si>
  <si>
    <t>SPS-11316658</t>
  </si>
  <si>
    <t>SPS-11337840</t>
  </si>
  <si>
    <t>Badgers 24-25, paid by Hardeep SANDHU, 15/03 vs. vs Cannock</t>
  </si>
  <si>
    <t>SPS-11340307</t>
  </si>
  <si>
    <t>Mens 24-25 Under 16 Match Fee, paid by Hardeep SANDHU, 15/03 vs. vs Olton &amp; West Warwickshire 5</t>
  </si>
  <si>
    <t>SPS-11342832</t>
  </si>
  <si>
    <t>Sunday Training 24-25, paid by Hardeep SANDHU, 16/03 vs. Sunday Training</t>
  </si>
  <si>
    <t>SPS-11342835</t>
  </si>
  <si>
    <t>SPS-11342847</t>
  </si>
  <si>
    <t>SPS-11376884</t>
  </si>
  <si>
    <t>Mens 24-25 Under 16 Match Fee, paid by Hardeep SANDHU, 22/03 vs. vs Bromsgrove 4</t>
  </si>
  <si>
    <t>SPS-11386088</t>
  </si>
  <si>
    <t>Sunday Training 24-25, paid by Hardeep SANDHU, 23/03 vs. Sunday Training</t>
  </si>
  <si>
    <t>SPS-11386089</t>
  </si>
  <si>
    <t>SPS-11386093</t>
  </si>
  <si>
    <t>SPS-11398870</t>
  </si>
  <si>
    <t>Mens 24-25 Under 16 Match Fee, paid by Hardeep SANDHU, 29/03 vs. vs Bromsgrove 2</t>
  </si>
  <si>
    <t>SPS-11401274</t>
  </si>
  <si>
    <t>Mens 24-25, confirmed by Satpal Degun, 29/03 vs. vs Worcester 3</t>
  </si>
  <si>
    <t>SPS-11155821</t>
  </si>
  <si>
    <t>Mens 24-25 Student Match Fee, collected by Amardeep Matharu, 25/01 vs. vs Edgbaston 2</t>
  </si>
  <si>
    <t>SPS-11174990</t>
  </si>
  <si>
    <t>Mens 24-25 Student Match Fee, collected by Amardeep Matharu, 01/02 vs. vs Cannock 2</t>
  </si>
  <si>
    <t>SPS-11311939</t>
  </si>
  <si>
    <t>SPS-11340304</t>
  </si>
  <si>
    <t>SPS-11340305</t>
  </si>
  <si>
    <t>Mens 24-25 Under 16 Match Fee, paid by Mohammad Ibrar Abbasi, 15/03 vs. vs Olton &amp; West Warwickshire 5</t>
  </si>
  <si>
    <t>SPS-11376881</t>
  </si>
  <si>
    <t>Mens 24-25, 22/03 vs. vs Bromsgrove 4</t>
  </si>
  <si>
    <t>SPS-11376882</t>
  </si>
  <si>
    <t>Mens 24-25 Under 16 Match Fee, paid by Mohammad Ibrar Abbasi, 22/03 vs. vs Bromsgrove 4</t>
  </si>
  <si>
    <t>SPS-11401279</t>
  </si>
  <si>
    <t>Mens 24-25, 29/03 vs. vs Worcester 3</t>
  </si>
  <si>
    <t>SPS-11401281</t>
  </si>
  <si>
    <t>Mens 24-25 Under 16 Match Fee, paid by Mohammad Ibrar Abbasi, 29/03 vs. vs Worcester 3</t>
  </si>
  <si>
    <t>SPS-11404746</t>
  </si>
  <si>
    <t>Ladies 24-25 Double Team Match Fee, 29/03 vs. vs Bournville &amp; Kings Heath 1</t>
  </si>
  <si>
    <t>SPS-11404748</t>
  </si>
  <si>
    <t>SPS-11404750</t>
  </si>
  <si>
    <t>Ladies 24-25 Sponsored player Match Fee, 29/03 vs. vs Bournville &amp; Kings Heath 1</t>
  </si>
  <si>
    <t>SPS-11404754</t>
  </si>
  <si>
    <t>SPS-11404757</t>
  </si>
  <si>
    <t>Ladies 24-25 Sponsored player Match Fee, 29/03 vs. vs Old Hales</t>
  </si>
  <si>
    <t>SPS-11404761</t>
  </si>
  <si>
    <t>Ladies 24-25 Double Team Match Fee, 29/03 vs. vs Old Hales</t>
  </si>
  <si>
    <t>SPS-11282454</t>
  </si>
  <si>
    <t>Rajinder Sood</t>
  </si>
  <si>
    <t>Sunday Training 24-25, 02/03 vs. Sunday Training, Sunday Training 24-25, 02/03 vs. Sunday Training</t>
  </si>
  <si>
    <t>SPS-11342571</t>
  </si>
  <si>
    <t>Sunday Training 24-25, 16/03 vs. Sunday Training, Sunday Training 24-25, 16/03 vs. Sunday Training</t>
  </si>
  <si>
    <t>SPS-11378675</t>
  </si>
  <si>
    <t>Sunday Training 24-25, 23/03 vs. Sunday Training, Sunday Training 24-25, 23/03 vs. Sunday Training</t>
  </si>
  <si>
    <t>SPS-11316649</t>
  </si>
  <si>
    <t>Aryan Sood</t>
  </si>
  <si>
    <t>Sunday Training 24-25, paid by Rajinder Sood, 09/03 vs. Sunday Training</t>
  </si>
  <si>
    <t>SPS-11316651</t>
  </si>
  <si>
    <t>Anaya Sood</t>
  </si>
  <si>
    <t>SPS-11137751</t>
  </si>
  <si>
    <t>Ladies 24-25 Under 16 Match Fee, paid by sucha sohal, 18/01 vs. vs Solihull Blossomfield 4</t>
  </si>
  <si>
    <t>SPS-11183733</t>
  </si>
  <si>
    <t>Ladies 24-25 Under 16 Match Fee, paid by sucha sohal, 25/01 vs. vs City of Birmingham 1</t>
  </si>
  <si>
    <t>SPS-11183769</t>
  </si>
  <si>
    <t>Ladies 24-25 Under 16 Match Fee, paid by sucha sohal, 01/02 vs. vs Olton &amp; West Warwickshire 5</t>
  </si>
  <si>
    <t>SPS-11216169</t>
  </si>
  <si>
    <t>Ladies 24-25 Under 16 Match Fee, paid by sucha sohal, 09/02 vs. vs Old Silhillians 4</t>
  </si>
  <si>
    <t>SPS-11216885</t>
  </si>
  <si>
    <t>Ladies 24-25 Under 16 Match Fee, paid by sucha sohal, 08/02 vs. vs Stourport 3</t>
  </si>
  <si>
    <t>SPS-11249957</t>
  </si>
  <si>
    <t>Ladies 24-25 Under 16 Match Fee, paid by sucha sohal, 15/02 vs. vs Solihull Blossomfield 2</t>
  </si>
  <si>
    <t>SPS-11262462</t>
  </si>
  <si>
    <t>Ladies 24-25 Under 16 Match Fee, paid by sucha sohal, 22/02 vs. vs University of Birmingham 6</t>
  </si>
  <si>
    <t>SPS-11290461</t>
  </si>
  <si>
    <t>Ladies 24-25 Under 16 Match Fee, paid by sucha sohal, 01/03 vs. vs Harborne 4</t>
  </si>
  <si>
    <t>SPS-11319859</t>
  </si>
  <si>
    <t>Ladies 24-25 Under 16 Match Fee, paid by sucha sohal, 08/03 vs. vs Solihull Blossomfield 3</t>
  </si>
  <si>
    <t>SPS-11337348</t>
  </si>
  <si>
    <t>Ladies 24-25 Under 16 Match Fee, paid by sucha sohal, 15/03 vs. vs Edgbaston 2</t>
  </si>
  <si>
    <t>SPS-11381571</t>
  </si>
  <si>
    <t>Ladies 24-25 Under 16 Match Fee, paid by sucha sohal, 22/03 vs. vs Old Silhillians 5</t>
  </si>
  <si>
    <t>SPS-11401276</t>
  </si>
  <si>
    <t>SPS-11404762</t>
  </si>
  <si>
    <t>Ladies 24-25 Under 16 Match Fee, paid by sucha sohal, 29/03 vs. vs Old Hales</t>
  </si>
  <si>
    <t>SPS-11408192</t>
  </si>
  <si>
    <t>Sunday Training 24-25, collected by Satpal Degun, 30/03 vs. Sunday Training</t>
  </si>
  <si>
    <t>SPS-11408193</t>
  </si>
  <si>
    <t>SPS-11408199</t>
  </si>
  <si>
    <t>SPS-11408182</t>
  </si>
  <si>
    <t>SPS-11408172</t>
  </si>
  <si>
    <t>SPS-11408174</t>
  </si>
  <si>
    <t>SPS-11408191</t>
  </si>
  <si>
    <t>SPS-11408188</t>
  </si>
  <si>
    <t>Sunday Training 24-25, confirmed by Satpal Degun, 30/03 vs. Sunday Training</t>
  </si>
  <si>
    <t>SPS-11408189</t>
  </si>
  <si>
    <t xml:space="preserve"> </t>
  </si>
  <si>
    <t>SPS-11397453</t>
  </si>
  <si>
    <t>Mens 24-25 Under 16 Match Fee, collected by Satpal Degun, 29/03 vs. vs Wednesbury 2</t>
  </si>
  <si>
    <t>SPS-11282851</t>
  </si>
  <si>
    <t>SPS-11308119</t>
  </si>
  <si>
    <t>SPS-11337530</t>
  </si>
  <si>
    <t>SPS-11397452</t>
  </si>
  <si>
    <t>Mens 24-25, 29/03 vs. vs Wednesbury 2</t>
  </si>
  <si>
    <t>SPS-11282859</t>
  </si>
  <si>
    <t>SPS-11308126</t>
  </si>
  <si>
    <t>SPS-11337538</t>
  </si>
  <si>
    <t>SPS-11241692</t>
  </si>
  <si>
    <t>Sunday Training 24-25, paid by Verneek Virdi, 16/02 vs. Sunday Training</t>
  </si>
  <si>
    <t>SPS-11265565</t>
  </si>
  <si>
    <t>Sunday Training 24-25, paid by Verneek Virdi, 23/02 vs. Sunday Training</t>
  </si>
  <si>
    <t>SPS-11288324</t>
  </si>
  <si>
    <t>Badgers 24-25, paid by Verneek Virdi, 01/03 vs. vs Sutton</t>
  </si>
  <si>
    <t>SPS-11311234</t>
  </si>
  <si>
    <t>Badgers 24-25, paid by Verneek Virdi, 08/03 vs. vs Edgbaston</t>
  </si>
  <si>
    <t>SPS-11316652</t>
  </si>
  <si>
    <t>Sunday Training 24-25, paid by Verneek Virdi, 09/03 vs. Sunday Training</t>
  </si>
  <si>
    <t>SPS-11337844</t>
  </si>
  <si>
    <t>Badgers 24-25, paid by Verneek Virdi, 15/03 vs. vs Cannock</t>
  </si>
  <si>
    <t>SPS-11342841</t>
  </si>
  <si>
    <t>Sunday Training 24-25, paid by Verneek Virdi, 16/03 vs. Sunday Training</t>
  </si>
  <si>
    <t>SPS-11386080</t>
  </si>
  <si>
    <t>Sunday Training 24-25, paid by Verneek Virdi, 23/03 vs. Sunday Training</t>
  </si>
  <si>
    <t>SPS-11409103</t>
  </si>
  <si>
    <t>Mens 24-25 Double Team Match Fee, 29/03 vs. vs Telford &amp; Wrekin 2</t>
  </si>
  <si>
    <t>SPS-11409105</t>
  </si>
  <si>
    <t>SPS-11409107</t>
  </si>
  <si>
    <t>SPS-11409109</t>
  </si>
  <si>
    <t>SPS-11409110</t>
  </si>
  <si>
    <t>Mens 24-25 Annual Payee Match Fee, 29/03 vs. vs Telford &amp; Wrekin 2</t>
  </si>
  <si>
    <t>SPS-11374312</t>
  </si>
  <si>
    <t>Ladies 24-25 Student Match Fee, confirmed by Charn Gill, 22/03 vs. vs Old Silhillians 2</t>
  </si>
  <si>
    <t>SPS-11404765</t>
  </si>
  <si>
    <t>Ladies 24-25 Student Match Fee, confirmed by Charn Gill, 29/03 vs. vs Old Hales</t>
  </si>
  <si>
    <t>SPS-11404764</t>
  </si>
  <si>
    <t>AMENDED: (PAID VIA BACS)Ladies 24-25, collected by Sharndeep Hanspal, 29/03 vs. vs Old Hales</t>
  </si>
  <si>
    <t>(All)</t>
  </si>
  <si>
    <t>Sum of Amount</t>
  </si>
  <si>
    <t>#N/A</t>
  </si>
  <si>
    <t>Grand Total</t>
  </si>
  <si>
    <t>Count of Amount</t>
  </si>
  <si>
    <t>April 2024</t>
  </si>
  <si>
    <t>May 2024</t>
  </si>
  <si>
    <t>June 2024</t>
  </si>
  <si>
    <t>July 2024</t>
  </si>
  <si>
    <t>August 2024</t>
  </si>
  <si>
    <t>September 2024</t>
  </si>
  <si>
    <t>October 2024</t>
  </si>
  <si>
    <t>November 2024</t>
  </si>
  <si>
    <t>December 2024</t>
  </si>
  <si>
    <t>January 2025</t>
  </si>
  <si>
    <t>February 2025</t>
  </si>
  <si>
    <t>March 2025</t>
  </si>
  <si>
    <t>Match Fee</t>
  </si>
  <si>
    <t>Membership</t>
  </si>
  <si>
    <t>Total Income</t>
  </si>
  <si>
    <t>Month Number</t>
  </si>
  <si>
    <t>Count of Paid Date</t>
  </si>
  <si>
    <t>Month2</t>
  </si>
  <si>
    <t>(blank)</t>
  </si>
  <si>
    <t>(blank) Total</t>
  </si>
  <si>
    <t>April 2024 Total</t>
  </si>
  <si>
    <t>May 2024 Total</t>
  </si>
  <si>
    <t>June 2024 Total</t>
  </si>
  <si>
    <t>July 2024 Total</t>
  </si>
  <si>
    <t>August 2024 Total</t>
  </si>
  <si>
    <t>September 2024 Total</t>
  </si>
  <si>
    <t>October 2024 Total</t>
  </si>
  <si>
    <t>November 2024 Total</t>
  </si>
  <si>
    <t>December 2024 Total</t>
  </si>
  <si>
    <t>January 2025 Total</t>
  </si>
  <si>
    <t>February 2025 Total</t>
  </si>
  <si>
    <t>March 2025 Total</t>
  </si>
  <si>
    <t>Action</t>
  </si>
  <si>
    <t>NOTES</t>
  </si>
  <si>
    <t>Membership - unpaid by Club section (Mens, Ladies, Badgers)</t>
  </si>
  <si>
    <t>Paid by days (30 and &gt;30)</t>
  </si>
  <si>
    <t>Matchfees - a2</t>
  </si>
  <si>
    <t>Training fees a2</t>
  </si>
  <si>
    <t>In invoices table theres no membership fees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</si>
</sst>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"/>
    <numFmt numFmtId="165" formatCode="dd/mm/yy\,\ hh:mm"/>
    <numFmt numFmtId="166" formatCode="[$-409]mmm\-yy;@"/>
    <numFmt numFmtId="167" formatCode="&quot;$&quot;#,##0.00"/>
    <numFmt numFmtId="168" formatCode="_-[$£-809]* #,##0.00_-;\-[$£-809]* #,##0.00_-;_-[$£-809]* &quot;-&quot;??_-;_-@_-"/>
  </numFmts>
  <fonts count="5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b/>
      <sz val="10"/>
      <color rgb="FF000000"/>
      <name val="Arial"/>
      <scheme val="minor"/>
    </font>
    <font>
      <sz val="10"/>
      <color rgb="FF000000"/>
      <name val="Arial"/>
      <charset val="1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/>
      <bottom style="thin">
        <color rgb="FFCCCCCC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4" fontId="0" fillId="0" borderId="0" xfId="0" applyNumberFormat="1"/>
    <xf numFmtId="0" fontId="0" fillId="0" borderId="0" xfId="0" pivotButton="1"/>
    <xf numFmtId="0" fontId="2" fillId="0" borderId="0" xfId="0" applyFont="1"/>
    <xf numFmtId="17" fontId="1" fillId="0" borderId="0" xfId="0" applyNumberFormat="1" applyFont="1"/>
    <xf numFmtId="166" fontId="0" fillId="0" borderId="0" xfId="0" applyNumberFormat="1"/>
    <xf numFmtId="0" fontId="3" fillId="0" borderId="0" xfId="0" applyFont="1"/>
    <xf numFmtId="17" fontId="0" fillId="0" borderId="0" xfId="0" applyNumberFormat="1"/>
    <xf numFmtId="167" fontId="0" fillId="0" borderId="0" xfId="0" applyNumberFormat="1"/>
    <xf numFmtId="0" fontId="3" fillId="0" borderId="1" xfId="0" applyFont="1" applyBorder="1"/>
    <xf numFmtId="0" fontId="0" fillId="0" borderId="1" xfId="0" applyBorder="1"/>
    <xf numFmtId="0" fontId="0" fillId="0" borderId="0" xfId="0" applyAlignment="1">
      <alignment wrapText="1"/>
    </xf>
    <xf numFmtId="49" fontId="1" fillId="0" borderId="0" xfId="0" applyNumberFormat="1" applyFont="1"/>
    <xf numFmtId="168" fontId="0" fillId="0" borderId="0" xfId="0" applyNumberFormat="1"/>
    <xf numFmtId="1" fontId="1" fillId="0" borderId="0" xfId="0" applyNumberFormat="1" applyFont="1"/>
    <xf numFmtId="0" fontId="4" fillId="0" borderId="2" xfId="0" applyFont="1" applyBorder="1" applyAlignment="1">
      <alignment readingOrder="1"/>
    </xf>
    <xf numFmtId="0" fontId="4" fillId="0" borderId="3" xfId="0" applyFont="1" applyBorder="1" applyAlignment="1">
      <alignment readingOrder="1"/>
    </xf>
    <xf numFmtId="0" fontId="4" fillId="0" borderId="4" xfId="0" applyFont="1" applyBorder="1" applyAlignment="1">
      <alignment readingOrder="1"/>
    </xf>
    <xf numFmtId="14" fontId="4" fillId="0" borderId="3" xfId="0" applyNumberFormat="1" applyFont="1" applyBorder="1" applyAlignment="1">
      <alignment readingOrder="1"/>
    </xf>
    <xf numFmtId="0" fontId="4" fillId="0" borderId="0" xfId="0" applyFont="1" applyAlignment="1">
      <alignment readingOrder="1"/>
    </xf>
    <xf numFmtId="14" fontId="4" fillId="0" borderId="0" xfId="0" applyNumberFormat="1" applyFont="1" applyAlignment="1">
      <alignment readingOrder="1"/>
    </xf>
    <xf numFmtId="0" fontId="4" fillId="0" borderId="5" xfId="0" applyFont="1" applyBorder="1" applyAlignment="1">
      <alignment readingOrder="1"/>
    </xf>
    <xf numFmtId="0" fontId="4" fillId="0" borderId="6" xfId="0" applyFont="1" applyBorder="1" applyAlignment="1">
      <alignment readingOrder="1"/>
    </xf>
    <xf numFmtId="0" fontId="4" fillId="0" borderId="7" xfId="0" applyFont="1" applyBorder="1" applyAlignment="1">
      <alignment readingOrder="1"/>
    </xf>
    <xf numFmtId="14" fontId="4" fillId="0" borderId="6" xfId="0" applyNumberFormat="1" applyFont="1" applyBorder="1" applyAlignment="1">
      <alignment readingOrder="1"/>
    </xf>
    <xf numFmtId="0" fontId="4" fillId="0" borderId="8" xfId="0" applyFont="1" applyBorder="1" applyAlignment="1">
      <alignment readingOrder="1"/>
    </xf>
    <xf numFmtId="0" fontId="4" fillId="0" borderId="9" xfId="0" applyFont="1" applyBorder="1" applyAlignment="1">
      <alignment readingOrder="1"/>
    </xf>
    <xf numFmtId="0" fontId="4" fillId="0" borderId="10" xfId="0" applyFont="1" applyBorder="1" applyAlignment="1">
      <alignment readingOrder="1"/>
    </xf>
    <xf numFmtId="14" fontId="4" fillId="0" borderId="9" xfId="0" applyNumberFormat="1" applyFont="1" applyBorder="1" applyAlignment="1">
      <alignment readingOrder="1"/>
    </xf>
    <xf numFmtId="0" fontId="4" fillId="0" borderId="11" xfId="0" applyFont="1" applyBorder="1" applyAlignment="1">
      <alignment readingOrder="1"/>
    </xf>
    <xf numFmtId="0" fontId="4" fillId="0" borderId="12" xfId="0" applyFont="1" applyBorder="1" applyAlignment="1">
      <alignment readingOrder="1"/>
    </xf>
    <xf numFmtId="0" fontId="4" fillId="0" borderId="13" xfId="0" applyFont="1" applyBorder="1" applyAlignment="1">
      <alignment readingOrder="1"/>
    </xf>
    <xf numFmtId="14" fontId="4" fillId="0" borderId="12" xfId="0" applyNumberFormat="1" applyFont="1" applyBorder="1" applyAlignment="1">
      <alignment readingOrder="1"/>
    </xf>
    <xf numFmtId="0" fontId="0" fillId="0" borderId="0" xfId="0" applyBorder="1"/>
    <xf numFmtId="0" fontId="1" fillId="0" borderId="0" xfId="0" applyFont="1" applyBorder="1"/>
    <xf numFmtId="0" fontId="4" fillId="0" borderId="0" xfId="0" applyFont="1" applyBorder="1" applyAlignment="1">
      <alignment readingOrder="1"/>
    </xf>
    <xf numFmtId="0" fontId="0" fillId="0" borderId="0" xfId="0" applyBorder="1" applyAlignment="1">
      <alignment wrapText="1"/>
    </xf>
  </cellXfs>
  <cellStyles count="1">
    <cellStyle name="Normal" xfId="0" builtinId="0"/>
  </cellStyles>
  <dxfs count="4">
    <dxf>
      <fill>
        <patternFill patternType="solid">
          <fgColor rgb="FFFFC7CE"/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[$-409]mmm\-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[Hockey Club Project.xlsx]Match and Training Fees!PivotTable1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Match and Training Fees</a:t>
            </a:r>
          </a:p>
        </c:rich>
      </c:tx>
      <c:layout>
        <c:manualLayout>
          <c:xMode val="edge"/>
          <c:yMode val="edge"/>
          <c:x val="0.38801377952755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'Match and Training Fees'!$B$3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'Match and Training Fees'!$A$4:$A$16</c:f>
              <c:strCache>
                <c:ptCount val="12"/>
                <c:pt idx="0">
                  <c:v>April 2024</c:v>
                </c:pt>
                <c:pt idx="1">
                  <c:v>May 2024</c:v>
                </c:pt>
                <c:pt idx="2">
                  <c:v>June 2024</c:v>
                </c:pt>
                <c:pt idx="3">
                  <c:v>July 2024</c:v>
                </c:pt>
                <c:pt idx="4">
                  <c:v>August 2024</c:v>
                </c:pt>
                <c:pt idx="5">
                  <c:v>September 2024</c:v>
                </c:pt>
                <c:pt idx="6">
                  <c:v>October 2024</c:v>
                </c:pt>
                <c:pt idx="7">
                  <c:v>November 2024</c:v>
                </c:pt>
                <c:pt idx="8">
                  <c:v>December 2024</c:v>
                </c:pt>
                <c:pt idx="9">
                  <c:v>January 2025</c:v>
                </c:pt>
                <c:pt idx="10">
                  <c:v>February 2025</c:v>
                </c:pt>
                <c:pt idx="11">
                  <c:v>March 2025</c:v>
                </c:pt>
              </c:strCache>
            </c:strRef>
          </c:cat>
          <c:val>
            <c:numRef>
              <c:f>'Match and Training Fees'!$B$4:$B$16</c:f>
              <c:numCache>
                <c:formatCode>General</c:formatCode>
                <c:ptCount val="12"/>
                <c:pt idx="0">
                  <c:v>125</c:v>
                </c:pt>
                <c:pt idx="1">
                  <c:v>51</c:v>
                </c:pt>
                <c:pt idx="2">
                  <c:v>72</c:v>
                </c:pt>
                <c:pt idx="3">
                  <c:v>87</c:v>
                </c:pt>
                <c:pt idx="4">
                  <c:v>61</c:v>
                </c:pt>
                <c:pt idx="5">
                  <c:v>324</c:v>
                </c:pt>
                <c:pt idx="6">
                  <c:v>352</c:v>
                </c:pt>
                <c:pt idx="7">
                  <c:v>410</c:v>
                </c:pt>
                <c:pt idx="8">
                  <c:v>376</c:v>
                </c:pt>
                <c:pt idx="9">
                  <c:v>125</c:v>
                </c:pt>
                <c:pt idx="10">
                  <c:v>271</c:v>
                </c:pt>
                <c:pt idx="11">
                  <c:v>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CE-4BAB-BD97-981616665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2576136"/>
        <c:axId val="102579208"/>
      </c:barChart>
      <c:catAx>
        <c:axId val="102576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9208"/>
        <c:crosses val="autoZero"/>
        <c:auto val="1"/>
        <c:lblAlgn val="ctr"/>
        <c:lblOffset val="100"/>
        <c:noMultiLvlLbl val="0"/>
      </c:catAx>
      <c:valAx>
        <c:axId val="10257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Money (£)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76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[Hockey Club Project.xlsx]Time Based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Income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Based Analysis'!$C$3:$C$4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'Time Based Analysis'!$A$5:$B$31</c:f>
              <c:multiLvlStrCache>
                <c:ptCount val="13"/>
                <c:lvl>
                  <c:pt idx="0">
                    <c:v>(blank)</c:v>
                  </c:pt>
                  <c:pt idx="1">
                    <c:v>4/30/2024</c:v>
                  </c:pt>
                  <c:pt idx="2">
                    <c:v>5/31/2024</c:v>
                  </c:pt>
                  <c:pt idx="3">
                    <c:v>6/30/2024</c:v>
                  </c:pt>
                  <c:pt idx="4">
                    <c:v>7/31/2024</c:v>
                  </c:pt>
                  <c:pt idx="5">
                    <c:v>8/31/2024</c:v>
                  </c:pt>
                  <c:pt idx="6">
                    <c:v>9/30/2024</c:v>
                  </c:pt>
                  <c:pt idx="7">
                    <c:v>10/31/2024</c:v>
                  </c:pt>
                  <c:pt idx="8">
                    <c:v>11/30/2024</c:v>
                  </c:pt>
                  <c:pt idx="9">
                    <c:v>12/31/2024</c:v>
                  </c:pt>
                  <c:pt idx="10">
                    <c:v>1/31/2025</c:v>
                  </c:pt>
                  <c:pt idx="11">
                    <c:v>2/28/2025</c:v>
                  </c:pt>
                  <c:pt idx="12">
                    <c:v>3/31/2025</c:v>
                  </c:pt>
                </c:lvl>
                <c:lvl>
                  <c:pt idx="0">
                    <c:v>(blank)</c:v>
                  </c:pt>
                  <c:pt idx="1">
                    <c:v>April 2024</c:v>
                  </c:pt>
                  <c:pt idx="2">
                    <c:v>May 2024</c:v>
                  </c:pt>
                  <c:pt idx="3">
                    <c:v>June 2024</c:v>
                  </c:pt>
                  <c:pt idx="4">
                    <c:v>July 2024</c:v>
                  </c:pt>
                  <c:pt idx="5">
                    <c:v>August 2024</c:v>
                  </c:pt>
                  <c:pt idx="6">
                    <c:v>September 2024</c:v>
                  </c:pt>
                  <c:pt idx="7">
                    <c:v>October 2024</c:v>
                  </c:pt>
                  <c:pt idx="8">
                    <c:v>November 2024</c:v>
                  </c:pt>
                  <c:pt idx="9">
                    <c:v>December 2024</c:v>
                  </c:pt>
                  <c:pt idx="10">
                    <c:v>January 2025</c:v>
                  </c:pt>
                  <c:pt idx="11">
                    <c:v>February 2025</c:v>
                  </c:pt>
                  <c:pt idx="12">
                    <c:v>March 2025</c:v>
                  </c:pt>
                </c:lvl>
              </c:multiLvlStrCache>
            </c:multiLvlStrRef>
          </c:cat>
          <c:val>
            <c:numRef>
              <c:f>'Time Based Analysis'!$C$5:$C$31</c:f>
              <c:numCache>
                <c:formatCode>General</c:formatCode>
                <c:ptCount val="13"/>
                <c:pt idx="1">
                  <c:v>223</c:v>
                </c:pt>
                <c:pt idx="2">
                  <c:v>143</c:v>
                </c:pt>
                <c:pt idx="3">
                  <c:v>194</c:v>
                </c:pt>
                <c:pt idx="4">
                  <c:v>324</c:v>
                </c:pt>
                <c:pt idx="5">
                  <c:v>313</c:v>
                </c:pt>
                <c:pt idx="6">
                  <c:v>506</c:v>
                </c:pt>
                <c:pt idx="7">
                  <c:v>448</c:v>
                </c:pt>
                <c:pt idx="8">
                  <c:v>484</c:v>
                </c:pt>
                <c:pt idx="9">
                  <c:v>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F5-4B31-8017-3D04543DA970}"/>
            </c:ext>
          </c:extLst>
        </c:ser>
        <c:ser>
          <c:idx val="1"/>
          <c:order val="1"/>
          <c:tx>
            <c:strRef>
              <c:f>'Time Based Analysis'!$D$3:$D$4</c:f>
              <c:strCache>
                <c:ptCount val="1"/>
                <c:pt idx="0">
                  <c:v>2025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'Time Based Analysis'!$A$5:$B$31</c:f>
              <c:multiLvlStrCache>
                <c:ptCount val="13"/>
                <c:lvl>
                  <c:pt idx="0">
                    <c:v>(blank)</c:v>
                  </c:pt>
                  <c:pt idx="1">
                    <c:v>4/30/2024</c:v>
                  </c:pt>
                  <c:pt idx="2">
                    <c:v>5/31/2024</c:v>
                  </c:pt>
                  <c:pt idx="3">
                    <c:v>6/30/2024</c:v>
                  </c:pt>
                  <c:pt idx="4">
                    <c:v>7/31/2024</c:v>
                  </c:pt>
                  <c:pt idx="5">
                    <c:v>8/31/2024</c:v>
                  </c:pt>
                  <c:pt idx="6">
                    <c:v>9/30/2024</c:v>
                  </c:pt>
                  <c:pt idx="7">
                    <c:v>10/31/2024</c:v>
                  </c:pt>
                  <c:pt idx="8">
                    <c:v>11/30/2024</c:v>
                  </c:pt>
                  <c:pt idx="9">
                    <c:v>12/31/2024</c:v>
                  </c:pt>
                  <c:pt idx="10">
                    <c:v>1/31/2025</c:v>
                  </c:pt>
                  <c:pt idx="11">
                    <c:v>2/28/2025</c:v>
                  </c:pt>
                  <c:pt idx="12">
                    <c:v>3/31/2025</c:v>
                  </c:pt>
                </c:lvl>
                <c:lvl>
                  <c:pt idx="0">
                    <c:v>(blank)</c:v>
                  </c:pt>
                  <c:pt idx="1">
                    <c:v>April 2024</c:v>
                  </c:pt>
                  <c:pt idx="2">
                    <c:v>May 2024</c:v>
                  </c:pt>
                  <c:pt idx="3">
                    <c:v>June 2024</c:v>
                  </c:pt>
                  <c:pt idx="4">
                    <c:v>July 2024</c:v>
                  </c:pt>
                  <c:pt idx="5">
                    <c:v>August 2024</c:v>
                  </c:pt>
                  <c:pt idx="6">
                    <c:v>September 2024</c:v>
                  </c:pt>
                  <c:pt idx="7">
                    <c:v>October 2024</c:v>
                  </c:pt>
                  <c:pt idx="8">
                    <c:v>November 2024</c:v>
                  </c:pt>
                  <c:pt idx="9">
                    <c:v>December 2024</c:v>
                  </c:pt>
                  <c:pt idx="10">
                    <c:v>January 2025</c:v>
                  </c:pt>
                  <c:pt idx="11">
                    <c:v>February 2025</c:v>
                  </c:pt>
                  <c:pt idx="12">
                    <c:v>March 2025</c:v>
                  </c:pt>
                </c:lvl>
              </c:multiLvlStrCache>
            </c:multiLvlStrRef>
          </c:cat>
          <c:val>
            <c:numRef>
              <c:f>'Time Based Analysis'!$D$5:$D$31</c:f>
              <c:numCache>
                <c:formatCode>General</c:formatCode>
                <c:ptCount val="13"/>
                <c:pt idx="10">
                  <c:v>178</c:v>
                </c:pt>
                <c:pt idx="11">
                  <c:v>358</c:v>
                </c:pt>
                <c:pt idx="12">
                  <c:v>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F5-4B31-8017-3D04543DA970}"/>
            </c:ext>
          </c:extLst>
        </c:ser>
        <c:ser>
          <c:idx val="2"/>
          <c:order val="2"/>
          <c:tx>
            <c:strRef>
              <c:f>'Time Based Analysis'!$E$3:$E$4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'Time Based Analysis'!$A$5:$B$31</c:f>
              <c:multiLvlStrCache>
                <c:ptCount val="13"/>
                <c:lvl>
                  <c:pt idx="0">
                    <c:v>(blank)</c:v>
                  </c:pt>
                  <c:pt idx="1">
                    <c:v>4/30/2024</c:v>
                  </c:pt>
                  <c:pt idx="2">
                    <c:v>5/31/2024</c:v>
                  </c:pt>
                  <c:pt idx="3">
                    <c:v>6/30/2024</c:v>
                  </c:pt>
                  <c:pt idx="4">
                    <c:v>7/31/2024</c:v>
                  </c:pt>
                  <c:pt idx="5">
                    <c:v>8/31/2024</c:v>
                  </c:pt>
                  <c:pt idx="6">
                    <c:v>9/30/2024</c:v>
                  </c:pt>
                  <c:pt idx="7">
                    <c:v>10/31/2024</c:v>
                  </c:pt>
                  <c:pt idx="8">
                    <c:v>11/30/2024</c:v>
                  </c:pt>
                  <c:pt idx="9">
                    <c:v>12/31/2024</c:v>
                  </c:pt>
                  <c:pt idx="10">
                    <c:v>1/31/2025</c:v>
                  </c:pt>
                  <c:pt idx="11">
                    <c:v>2/28/2025</c:v>
                  </c:pt>
                  <c:pt idx="12">
                    <c:v>3/31/2025</c:v>
                  </c:pt>
                </c:lvl>
                <c:lvl>
                  <c:pt idx="0">
                    <c:v>(blank)</c:v>
                  </c:pt>
                  <c:pt idx="1">
                    <c:v>April 2024</c:v>
                  </c:pt>
                  <c:pt idx="2">
                    <c:v>May 2024</c:v>
                  </c:pt>
                  <c:pt idx="3">
                    <c:v>June 2024</c:v>
                  </c:pt>
                  <c:pt idx="4">
                    <c:v>July 2024</c:v>
                  </c:pt>
                  <c:pt idx="5">
                    <c:v>August 2024</c:v>
                  </c:pt>
                  <c:pt idx="6">
                    <c:v>September 2024</c:v>
                  </c:pt>
                  <c:pt idx="7">
                    <c:v>October 2024</c:v>
                  </c:pt>
                  <c:pt idx="8">
                    <c:v>November 2024</c:v>
                  </c:pt>
                  <c:pt idx="9">
                    <c:v>December 2024</c:v>
                  </c:pt>
                  <c:pt idx="10">
                    <c:v>January 2025</c:v>
                  </c:pt>
                  <c:pt idx="11">
                    <c:v>February 2025</c:v>
                  </c:pt>
                  <c:pt idx="12">
                    <c:v>March 2025</c:v>
                  </c:pt>
                </c:lvl>
              </c:multiLvlStrCache>
            </c:multiLvlStrRef>
          </c:cat>
          <c:val>
            <c:numRef>
              <c:f>'Time Based Analysis'!$E$5:$E$31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5-8BF5-4B31-8017-3D04543DA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3776391"/>
        <c:axId val="1533778439"/>
      </c:barChart>
      <c:catAx>
        <c:axId val="1533776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778439"/>
        <c:crosses val="autoZero"/>
        <c:auto val="1"/>
        <c:lblAlgn val="ctr"/>
        <c:lblOffset val="100"/>
        <c:noMultiLvlLbl val="0"/>
      </c:catAx>
      <c:valAx>
        <c:axId val="1533778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776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</xdr:colOff>
      <xdr:row>2</xdr:row>
      <xdr:rowOff>0</xdr:rowOff>
    </xdr:from>
    <xdr:to>
      <xdr:col>4</xdr:col>
      <xdr:colOff>542925</xdr:colOff>
      <xdr:row>8</xdr:row>
      <xdr:rowOff>133350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duct Type">
              <a:extLst>
                <a:ext uri="{FF2B5EF4-FFF2-40B4-BE49-F238E27FC236}">
                  <a16:creationId xmlns:a16="http://schemas.microsoft.com/office/drawing/2014/main" id="{3847D068-87F7-D2B5-B3CC-EC56C5B802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2150" y="323850"/>
              <a:ext cx="18288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5</xdr:col>
      <xdr:colOff>9525</xdr:colOff>
      <xdr:row>1</xdr:row>
      <xdr:rowOff>142875</xdr:rowOff>
    </xdr:from>
    <xdr:to>
      <xdr:col>18</xdr:col>
      <xdr:colOff>390525</xdr:colOff>
      <xdr:row>36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5CA600-75FD-B0CC-3DD8-AD1FF57A1AC9}"/>
            </a:ext>
            <a:ext uri="{147F2762-F138-4A5C-976F-8EAC2B608ADB}">
              <a16:predDERef xmlns:a16="http://schemas.microsoft.com/office/drawing/2014/main" pred="{3847D068-87F7-D2B5-B3CC-EC56C5B80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152400</xdr:rowOff>
    </xdr:from>
    <xdr:to>
      <xdr:col>23</xdr:col>
      <xdr:colOff>19050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6E694E-329F-8B1F-DB62-542CB10E3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26.522242824074" createdVersion="8" refreshedVersion="8" minRefreshableVersion="3" recordCount="4173" xr:uid="{6B0E0657-69B1-411D-A11A-58977B617964}">
  <cacheSource type="worksheet">
    <worksheetSource ref="A1:Q4174" sheet="Invoices"/>
  </cacheSource>
  <cacheFields count="14">
    <cacheField name="Created" numFmtId="0">
      <sharedItems containsSemiMixedTypes="0" containsNonDate="0" containsDate="1" containsString="0" minDate="2023-09-10T00:00:00" maxDate="2025-04-01T00:00:00"/>
    </cacheField>
    <cacheField name="Paid Date" numFmtId="0">
      <sharedItems containsSemiMixedTypes="0" containsNonDate="0" containsDate="1" containsString="0" minDate="2024-04-01T08:30:00" maxDate="2025-03-31T17:56:00"/>
    </cacheField>
    <cacheField name="Invoice Period" numFmtId="165">
      <sharedItems count="2">
        <s v="After 12 Months"/>
        <s v="Last 12 Months"/>
      </sharedItems>
    </cacheField>
    <cacheField name="Reference" numFmtId="0">
      <sharedItems/>
    </cacheField>
    <cacheField name="Member Name" numFmtId="0">
      <sharedItems/>
    </cacheField>
    <cacheField name="Product Detail" numFmtId="0">
      <sharedItems/>
    </cacheField>
    <cacheField name="Month" numFmtId="17">
      <sharedItems containsNonDate="0" containsDate="1" containsMixedTypes="1" minDate="2024-04-30T00:00:00" maxDate="2025-04-01T00:00:00" count="24">
        <d v="2024-04-30T00:00:00"/>
        <d v="2024-05-31T00:00:00"/>
        <d v="2024-06-30T00:00:00"/>
        <d v="2024-07-31T00:00:00"/>
        <d v="2024-08-31T00:00:00"/>
        <d v="2024-09-30T00:00:00"/>
        <d v="2024-10-31T00:00:00"/>
        <d v="2024-11-30T00:00:00"/>
        <d v="2024-12-31T00:00:00"/>
        <d v="2025-01-31T00:00:00"/>
        <d v="2025-02-28T00:00:00"/>
        <d v="2025-03-31T00:00:00"/>
        <s v="Apr-2024" u="1"/>
        <s v="May-2024" u="1"/>
        <s v="Jun-2024" u="1"/>
        <s v="Jul-2024" u="1"/>
        <s v="Aug-2024" u="1"/>
        <s v="Sep-2024" u="1"/>
        <s v="Oct-2024" u="1"/>
        <s v="Nov-2024" u="1"/>
        <s v="Dec-2024" u="1"/>
        <s v="Jan-2025" u="1"/>
        <s v="Feb-2025" u="1"/>
        <s v="Mar-2025" u="1"/>
      </sharedItems>
    </cacheField>
    <cacheField name="Product Type" numFmtId="0">
      <sharedItems count="2">
        <s v="Match Fee"/>
        <s v="Membership"/>
      </sharedItems>
    </cacheField>
    <cacheField name="Method" numFmtId="0">
      <sharedItems count="3">
        <s v="STRIPE"/>
        <s v="BACS"/>
        <s v="CASH"/>
      </sharedItems>
    </cacheField>
    <cacheField name="Amount" numFmtId="0">
      <sharedItems containsSemiMixedTypes="0" containsString="0" containsNumber="1" containsInteger="1" minValue="0" maxValue="150"/>
    </cacheField>
    <cacheField name="Trans Fee" numFmtId="0">
      <sharedItems containsSemiMixedTypes="0" containsString="0" containsNumber="1" minValue="0" maxValue="0.79"/>
    </cacheField>
    <cacheField name="Teamo Fee" numFmtId="0">
      <sharedItems containsSemiMixedTypes="0" containsString="0" containsNumber="1" minValue="0" maxValue="0.17"/>
    </cacheField>
    <cacheField name="VAT" numFmtId="0">
      <sharedItems containsSemiMixedTypes="0" containsString="0" containsNumber="1" containsInteger="1" minValue="0" maxValue="0"/>
    </cacheField>
    <cacheField name="Net Amount" numFmtId="0">
      <sharedItems containsSemiMixedTypes="0" containsString="0" containsNumber="1" minValue="0" maxValue="150"/>
    </cacheField>
  </cacheFields>
  <extLst>
    <ext xmlns:x14="http://schemas.microsoft.com/office/spreadsheetml/2009/9/main" uri="{725AE2AE-9491-48be-B2B4-4EB974FC3084}">
      <x14:pivotCacheDefinition pivotCacheId="90801497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5.872071180558" createdVersion="8" refreshedVersion="8" minRefreshableVersion="3" recordCount="261" xr:uid="{E0727C75-C8A3-4FB7-918C-D196161FD2B1}">
  <cacheSource type="worksheet">
    <worksheetSource ref="A1:J262" sheet="Memberships"/>
  </cacheSource>
  <cacheFields count="11">
    <cacheField name="Full Name" numFmtId="0">
      <sharedItems/>
    </cacheField>
    <cacheField name="Age group" numFmtId="0">
      <sharedItems/>
    </cacheField>
    <cacheField name="Playing team" numFmtId="0">
      <sharedItems containsMixedTypes="1" containsNumber="1" containsInteger="1" minValue="0" maxValue="0" count="61">
        <s v="Aspirations, M2 Summer , Mens 4, Mens 5"/>
        <s v="M2 Summer , Mens 4, Mens 5"/>
        <s v="Sunday Training"/>
        <s v="Mens 1, Mens 2"/>
        <s v="Mens 1"/>
        <s v="Ladies 1"/>
        <s v="M2 Summer , Mens 5"/>
        <s v="Ladies 2, Summer"/>
        <s v="Aspirations, M2 Summer , Mens 4, Sunday Training"/>
        <s v="M2 Summer , Mens 3"/>
        <s v="Social"/>
        <s v="Aspirations"/>
        <s v="Aspirations, M2 Summer , Mens 5, Sunday Training"/>
        <s v="M2 Summer , Social"/>
        <s v="Mens 2, Mens 3"/>
        <s v="Aspirations, Mens 2"/>
        <s v="Aspirations, M2 Summer , Mens 3, Sunday Training"/>
        <s v="M2 Summer , Mens 3, Mens 4"/>
        <s v="Left the club"/>
        <s v="Ladies 1, Ladies 2, Summer"/>
        <s v="Badgers, Sunday Training"/>
        <s v="Aspirations, Badgers, Sunday Training"/>
        <s v="Aspirations, Sunday Training"/>
        <s v="Mens 5, Social"/>
        <s v="M2 Summer , Mens 4, Sunday Training"/>
        <s v="Mens 2"/>
        <s v="M2 Summer , Mens 4, Social"/>
        <s v="Mens 5"/>
        <s v="Aspirations, M2 Summer , Mens 1, Mens 3"/>
        <s v="Aspirations, Mens 1, Mens 2"/>
        <s v="Aspirations, M2 Summer , Mens 1, Mens 4"/>
        <s v="Aspirations, Mens 1"/>
        <s v="Aspirations, Mens 2, Mens 3"/>
        <s v="Aspirations, Badgers, Mens 4, Sunday Training"/>
        <n v="0"/>
        <s v="M2 Summer , Mens 5, Social"/>
        <s v="Summer"/>
        <s v="Badgers"/>
        <s v="M2 Summer , Mens 4"/>
        <s v="Mens 3"/>
        <s v="M2 Summer , Mens 3, Mens 4, Mens 5"/>
        <s v="Ladies 1, Ladies 2, Summer , Sunday Training"/>
        <s v="Aspirations, M2 Summer , Mens 3"/>
        <s v="Aspirations, Badgers"/>
        <s v="Aspirations, M2 Summer , Mens 3, Mens 4"/>
        <s v="M2 Summer , Mens 3, Sunday Training"/>
        <s v="M2 Summer , Mens 2, Mens 4, Mens 5"/>
        <s v="Aspirations, Badgers, M2 Summer , Mens 5, Sunday Training"/>
        <s v="M2 Summer"/>
        <s v="Ladies 2"/>
        <s v="Aspirations, M2 Summer , Mens 4"/>
        <s v="Ladies 2, Summer , Sunday Training"/>
        <s v="M2 Summer , Mens 3, Social, Sunday Training"/>
        <s v="Aspirations, M2 Summer , Mens 3, Mens 4, Mens 5, Sunday Training"/>
        <s v="Aspirations, M2 Summer , Mens 5"/>
        <s v="Aspirations, Ladies 2, Summer , Sunday Training"/>
        <s v="Aspirations, Badgers, Summer , Sunday Training"/>
        <s v="Aspirations, M2 Summer , Mens 3, Mens 5, Sunday Training"/>
        <s v="Aspirations, Mens 3, Social, Sunday Training"/>
        <s v="Social, Sunday Training"/>
        <e v="#N/A"/>
      </sharedItems>
    </cacheField>
    <cacheField name="Teams/Groups" numFmtId="0">
      <sharedItems/>
    </cacheField>
    <cacheField name="Product" numFmtId="0">
      <sharedItems containsBlank="1"/>
    </cacheField>
    <cacheField name="Method" numFmtId="0">
      <sharedItems containsBlank="1"/>
    </cacheField>
    <cacheField name="Amount" numFmtId="0">
      <sharedItems containsSemiMixedTypes="0" containsString="0" containsNumber="1" containsInteger="1" minValue="0" maxValue="150"/>
    </cacheField>
    <cacheField name="Total" numFmtId="0">
      <sharedItems containsSemiMixedTypes="0" containsString="0" containsNumber="1" containsInteger="1" minValue="0" maxValue="150"/>
    </cacheField>
    <cacheField name="Requested" numFmtId="0">
      <sharedItems containsDate="1" containsBlank="1" containsMixedTypes="1" minDate="2024-02-10T00:00:00" maxDate="2025-05-04T00:00:00"/>
    </cacheField>
    <cacheField name="Status" numFmtId="0">
      <sharedItems containsBlank="1"/>
    </cacheField>
    <cacheField name="New Status" numFmtId="0">
      <sharedItems count="3">
        <s v="Paid"/>
        <s v="Unpaid"/>
        <s v="Assign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6.522967824072" createdVersion="8" refreshedVersion="8" minRefreshableVersion="3" recordCount="4174" xr:uid="{437CE227-244C-463F-B901-795B57E9D7F8}">
  <cacheSource type="worksheet">
    <worksheetSource ref="A1:Q4175" sheet="Invoices"/>
  </cacheSource>
  <cacheFields count="18">
    <cacheField name="Created" numFmtId="14">
      <sharedItems containsNonDate="0" containsDate="1" containsString="0" containsBlank="1" minDate="2023-09-10T00:00:00" maxDate="2025-04-01T00:00:00"/>
    </cacheField>
    <cacheField name="Date Difference" numFmtId="1">
      <sharedItems containsString="0" containsBlank="1" containsNumber="1" minValue="2.0799999998416752E-2" maxValue="365.46869999999763"/>
    </cacheField>
    <cacheField name="Date Difference2" numFmtId="1">
      <sharedItems containsBlank="1"/>
    </cacheField>
    <cacheField name="Paid Date" numFmtId="14">
      <sharedItems containsNonDate="0" containsDate="1" containsString="0" containsBlank="1" minDate="2024-04-01T08:30:00" maxDate="2025-03-31T17:56:00"/>
    </cacheField>
    <cacheField name="Year" numFmtId="0">
      <sharedItems containsString="0" containsBlank="1" containsNumber="1" containsInteger="1" minValue="2024" maxValue="2025" count="3">
        <n v="2024"/>
        <n v="2025"/>
        <m/>
      </sharedItems>
    </cacheField>
    <cacheField name="Month" numFmtId="0">
      <sharedItems containsBlank="1" containsMixedTypes="1" containsNumber="1" containsInteger="1" minValue="1" maxValue="12" count="25">
        <s v="April 2024"/>
        <s v="May 2024"/>
        <s v="June 2024"/>
        <s v="July 2024"/>
        <s v="August 2024"/>
        <s v="September 2024"/>
        <s v="October 2024"/>
        <s v="November 2024"/>
        <s v="December 2024"/>
        <s v="January 2025"/>
        <s v="February 2025"/>
        <s v="March 2025"/>
        <m/>
        <n v="4" u="1"/>
        <n v="5" u="1"/>
        <n v="6" u="1"/>
        <n v="7" u="1"/>
        <n v="8" u="1"/>
        <n v="9" u="1"/>
        <n v="10" u="1"/>
        <n v="11" u="1"/>
        <n v="12" u="1"/>
        <n v="1" u="1"/>
        <n v="2" u="1"/>
        <n v="3" u="1"/>
      </sharedItems>
    </cacheField>
    <cacheField name="Invoice Period" numFmtId="0">
      <sharedItems containsBlank="1"/>
    </cacheField>
    <cacheField name="Reference" numFmtId="0">
      <sharedItems containsBlank="1"/>
    </cacheField>
    <cacheField name="Member Name" numFmtId="0">
      <sharedItems containsBlank="1"/>
    </cacheField>
    <cacheField name="Product Detail" numFmtId="0">
      <sharedItems containsBlank="1"/>
    </cacheField>
    <cacheField name="Month2" numFmtId="0">
      <sharedItems containsNonDate="0" containsDate="1" containsString="0" containsBlank="1" minDate="2024-04-30T00:00:00" maxDate="2025-04-01T00:00:00" count="13">
        <d v="2024-04-30T00:00:00"/>
        <d v="2024-05-31T00:00:00"/>
        <d v="2024-06-30T00:00:00"/>
        <d v="2024-07-31T00:00:00"/>
        <d v="2024-08-31T00:00:00"/>
        <d v="2024-09-30T00:00:00"/>
        <d v="2024-10-31T00:00:00"/>
        <d v="2024-11-30T00:00:00"/>
        <d v="2024-12-31T00:00:00"/>
        <d v="2025-01-31T00:00:00"/>
        <d v="2025-02-28T00:00:00"/>
        <d v="2025-03-31T00:00:00"/>
        <m/>
      </sharedItems>
    </cacheField>
    <cacheField name="Method" numFmtId="0">
      <sharedItems containsBlank="1"/>
    </cacheField>
    <cacheField name="Product Type" numFmtId="0">
      <sharedItems containsBlank="1" count="7">
        <s v="Match Fees"/>
        <s v="Training Fee"/>
        <s v="Social Sub"/>
        <m/>
        <s v="Match Fee" u="1"/>
        <s v="Membership" u="1"/>
        <s v="Product Type" u="1"/>
      </sharedItems>
    </cacheField>
    <cacheField name="Amount" numFmtId="0">
      <sharedItems containsString="0" containsBlank="1" containsNumber="1" containsInteger="1" minValue="0" maxValue="150"/>
    </cacheField>
    <cacheField name="Trans Fee" numFmtId="0">
      <sharedItems containsString="0" containsBlank="1" containsNumber="1" minValue="0" maxValue="0.79"/>
    </cacheField>
    <cacheField name="Teamo Fee" numFmtId="0">
      <sharedItems containsString="0" containsBlank="1" containsNumber="1" minValue="0" maxValue="0.17"/>
    </cacheField>
    <cacheField name="VAT" numFmtId="0">
      <sharedItems containsString="0" containsBlank="1" containsNumber="1" containsInteger="1" minValue="0" maxValue="0"/>
    </cacheField>
    <cacheField name="Net Amount" numFmtId="0">
      <sharedItems containsString="0" containsBlank="1" containsNumber="1" minValue="0" maxValue="150"/>
    </cacheField>
  </cacheFields>
  <extLst>
    <ext xmlns:x14="http://schemas.microsoft.com/office/spreadsheetml/2009/9/main" uri="{725AE2AE-9491-48be-B2B4-4EB974FC3084}">
      <x14:pivotCacheDefinition pivotCacheId="183520705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3">
  <r>
    <d v="2024-03-02T00:00:00"/>
    <d v="2024-04-01T08:30:00"/>
    <x v="0"/>
    <s v="SPS-9912465"/>
    <s v="SJ Sihota"/>
    <s v="Mens 23-24 Unemployed/Retired Match Fee, 02/03 vs. vs Kingswinford 1"/>
    <x v="0"/>
    <x v="0"/>
    <x v="0"/>
    <n v="5"/>
    <n v="0.17"/>
    <n v="0.05"/>
    <n v="0"/>
    <n v="4.78"/>
  </r>
  <r>
    <d v="2024-03-15T00:00:00"/>
    <d v="2024-04-01T08:30:00"/>
    <x v="0"/>
    <s v="SPS-9966434"/>
    <s v="SJ Sihota"/>
    <s v="Mens 23-24 Unemployed/Retired Match Fee, 16/03 vs. vs Ludlow 1"/>
    <x v="0"/>
    <x v="0"/>
    <x v="0"/>
    <n v="5"/>
    <n v="0.18"/>
    <n v="0.05"/>
    <n v="0"/>
    <n v="4.7699999999999996"/>
  </r>
  <r>
    <d v="2024-03-01T00:00:00"/>
    <d v="2024-04-01T08:31:00"/>
    <x v="0"/>
    <s v="SPS-9908108"/>
    <s v="Amardeep Matharu"/>
    <s v="Mens 23-24, 02/03 vs. vs Stourport 6"/>
    <x v="0"/>
    <x v="1"/>
    <x v="0"/>
    <n v="10"/>
    <n v="0.22"/>
    <n v="0.1"/>
    <n v="0"/>
    <n v="9.68"/>
  </r>
  <r>
    <d v="2024-03-08T00:00:00"/>
    <d v="2024-04-01T08:31:00"/>
    <x v="0"/>
    <s v="SPS-9944880"/>
    <s v="Amardeep Matharu"/>
    <s v="Mens 23-24, 09/03 vs. vs Hampton in Arden 5"/>
    <x v="0"/>
    <x v="1"/>
    <x v="0"/>
    <n v="10"/>
    <n v="0.22"/>
    <n v="0.1"/>
    <n v="0"/>
    <n v="9.68"/>
  </r>
  <r>
    <d v="2024-03-15T00:00:00"/>
    <d v="2024-04-01T08:31:00"/>
    <x v="0"/>
    <s v="SPS-9965958"/>
    <s v="Amardeep Matharu"/>
    <s v="Mens 23-24, 16/03 vs. vs Sutton 8"/>
    <x v="0"/>
    <x v="1"/>
    <x v="0"/>
    <n v="10"/>
    <n v="0.21"/>
    <n v="0.1"/>
    <n v="0"/>
    <n v="9.69"/>
  </r>
  <r>
    <d v="2024-03-02T00:00:00"/>
    <d v="2024-04-01T08:31:00"/>
    <x v="0"/>
    <s v="SPS-9914076"/>
    <s v="Karampreet Sandhu"/>
    <s v="Mens 23-24 Unemployed/Retired Match Fee, 02/03 vs. vs Leek 4"/>
    <x v="0"/>
    <x v="0"/>
    <x v="0"/>
    <n v="5"/>
    <n v="0.12"/>
    <n v="0.05"/>
    <n v="0"/>
    <n v="4.83"/>
  </r>
  <r>
    <d v="2024-03-09T00:00:00"/>
    <d v="2024-04-01T08:31:00"/>
    <x v="0"/>
    <s v="SPS-9949405"/>
    <s v="Karampreet Sandhu"/>
    <s v="Mens 23-24 Unemployed/Retired Match Fee, 09/03 vs. vs Finchfield 4"/>
    <x v="0"/>
    <x v="0"/>
    <x v="0"/>
    <n v="5"/>
    <n v="0.12"/>
    <n v="0.05"/>
    <n v="0"/>
    <n v="4.83"/>
  </r>
  <r>
    <d v="2024-03-16T00:00:00"/>
    <d v="2024-04-01T08:31:00"/>
    <x v="0"/>
    <s v="SPS-9968450"/>
    <s v="Karampreet Sandhu"/>
    <s v="Mens 23-24 Unemployed/Retired Match Fee, 16/03 vs. vs Shrewsbury 3"/>
    <x v="0"/>
    <x v="0"/>
    <x v="0"/>
    <n v="5"/>
    <n v="0.12"/>
    <n v="0.05"/>
    <n v="0"/>
    <n v="4.83"/>
  </r>
  <r>
    <d v="2024-03-25T00:00:00"/>
    <d v="2024-04-01T08:31:00"/>
    <x v="0"/>
    <s v="SPS-10039060"/>
    <s v="Karampreet Sandhu"/>
    <s v="Mens 23-24 Unemployed/Retired Match Fee, 23/03 vs. vs Warwick 1"/>
    <x v="0"/>
    <x v="0"/>
    <x v="0"/>
    <n v="5"/>
    <n v="0.14000000000000001"/>
    <n v="0.05"/>
    <n v="0"/>
    <n v="4.8099999999999996"/>
  </r>
  <r>
    <d v="2024-03-02T00:00:00"/>
    <d v="2024-04-01T08:31:00"/>
    <x v="0"/>
    <s v="SPS-9912461"/>
    <s v="-1. DELETED --"/>
    <s v="Mens 23-24 Student Match Fee, 02/03 vs. vs Kingswinford 1"/>
    <x v="0"/>
    <x v="0"/>
    <x v="0"/>
    <n v="5"/>
    <n v="0.17"/>
    <n v="0.05"/>
    <n v="0"/>
    <n v="4.78"/>
  </r>
  <r>
    <d v="2024-03-09T00:00:00"/>
    <d v="2024-04-01T08:31:00"/>
    <x v="0"/>
    <s v="SPS-9945518"/>
    <s v="-1. DELETED --"/>
    <s v="Mens 23-24 Student Match Fee, 09/03 vs. vs Old Hales 2"/>
    <x v="0"/>
    <x v="0"/>
    <x v="0"/>
    <n v="5"/>
    <n v="0.18"/>
    <n v="0.05"/>
    <n v="0"/>
    <n v="4.7699999999999996"/>
  </r>
  <r>
    <d v="2024-03-02T00:00:00"/>
    <d v="2024-04-01T08:31:00"/>
    <x v="0"/>
    <s v="SPS-9912464"/>
    <s v="Taran Kooner"/>
    <s v="Mens 23-24 Under 16 Match Fee, paid by Surjit Kooner, 02/03 vs. vs Kingswinford 1"/>
    <x v="0"/>
    <x v="0"/>
    <x v="0"/>
    <n v="3"/>
    <n v="7.0000000000000007E-2"/>
    <n v="0.05"/>
    <n v="0"/>
    <n v="2.88"/>
  </r>
  <r>
    <d v="2024-03-09T00:00:00"/>
    <d v="2024-04-01T08:31:00"/>
    <x v="0"/>
    <s v="SPS-9945522"/>
    <s v="Taran Kooner"/>
    <s v="Mens 23-24 Under 16 Match Fee, paid by Surjit Kooner, 09/03 vs. vs Old Hales 2"/>
    <x v="0"/>
    <x v="0"/>
    <x v="0"/>
    <n v="3"/>
    <n v="7.0000000000000007E-2"/>
    <n v="0.05"/>
    <n v="0"/>
    <n v="2.88"/>
  </r>
  <r>
    <d v="2024-03-15T00:00:00"/>
    <d v="2024-04-01T08:31:00"/>
    <x v="0"/>
    <s v="SPS-9965968"/>
    <s v="Surjit Kooner"/>
    <s v="Mens 23-24, 16/03 vs. vs Sutton 8"/>
    <x v="0"/>
    <x v="1"/>
    <x v="0"/>
    <n v="10"/>
    <n v="0.24"/>
    <n v="0.1"/>
    <n v="0"/>
    <n v="9.66"/>
  </r>
  <r>
    <d v="2024-03-15T00:00:00"/>
    <d v="2024-04-01T08:31:00"/>
    <x v="0"/>
    <s v="SPS-9966431"/>
    <s v="Taran Kooner"/>
    <s v="Mens 23-24 Under 16 Match Fee, paid by Surjit Kooner, 16/03 vs. vs Ludlow 1"/>
    <x v="0"/>
    <x v="0"/>
    <x v="0"/>
    <n v="3"/>
    <n v="7.0000000000000007E-2"/>
    <n v="0.05"/>
    <n v="0"/>
    <n v="2.88"/>
  </r>
  <r>
    <d v="2024-03-23T00:00:00"/>
    <d v="2024-04-01T08:31:00"/>
    <x v="0"/>
    <s v="SPS-10028366"/>
    <s v="Taran Kooner"/>
    <s v="Mens 23-24 Under 16 Match Fee, paid by Surjit Kooner, 23/03 vs. vs Bromsgrove 2"/>
    <x v="0"/>
    <x v="0"/>
    <x v="0"/>
    <n v="3"/>
    <n v="0.08"/>
    <n v="0.05"/>
    <n v="0"/>
    <n v="2.87"/>
  </r>
  <r>
    <d v="2024-01-27T00:00:00"/>
    <d v="2024-04-01T08:31:00"/>
    <x v="0"/>
    <s v="SPS-9764861"/>
    <s v="Charanjeev Singh Palahay"/>
    <s v="Badgers 23-24, paid by Charanjeet Singh Palahay, 27/01 vs. vs Edgbaston"/>
    <x v="0"/>
    <x v="1"/>
    <x v="0"/>
    <n v="3"/>
    <n v="0.09"/>
    <n v="0.05"/>
    <n v="0"/>
    <n v="2.86"/>
  </r>
  <r>
    <d v="2024-02-18T00:00:00"/>
    <d v="2024-04-01T08:31:00"/>
    <x v="0"/>
    <s v="SPS-9854276"/>
    <s v="Charanjeev Singh Palahay"/>
    <s v="Sunday Training 23-24, paid by Charanjeet Singh Palahay, 18/02 vs. Sunday Training"/>
    <x v="0"/>
    <x v="1"/>
    <x v="0"/>
    <n v="3"/>
    <n v="0.09"/>
    <n v="0.05"/>
    <n v="0"/>
    <n v="2.86"/>
  </r>
  <r>
    <d v="2024-02-24T00:00:00"/>
    <d v="2024-04-01T08:31:00"/>
    <x v="0"/>
    <s v="SPS-9883895"/>
    <s v="Charanjeev Singh Palahay"/>
    <s v="Badgers 23-24, paid by Charanjeet Singh Palahay, 24/02 vs. vs Beacon"/>
    <x v="0"/>
    <x v="1"/>
    <x v="0"/>
    <n v="3"/>
    <n v="0.09"/>
    <n v="0.05"/>
    <n v="0"/>
    <n v="2.86"/>
  </r>
  <r>
    <d v="2024-03-02T00:00:00"/>
    <d v="2024-04-01T08:31:00"/>
    <x v="0"/>
    <s v="SPS-9914085"/>
    <s v="Charanjeev Singh Palahay"/>
    <s v="Badgers 23-24, paid by Charanjeet Singh Palahay, 02/03 vs. vs Wednesbury 1"/>
    <x v="0"/>
    <x v="1"/>
    <x v="0"/>
    <n v="3"/>
    <n v="0.09"/>
    <n v="0.05"/>
    <n v="0"/>
    <n v="2.86"/>
  </r>
  <r>
    <d v="2024-03-16T00:00:00"/>
    <d v="2024-04-01T08:31:00"/>
    <x v="0"/>
    <s v="SPS-9968427"/>
    <s v="Charanjeev Singh Palahay"/>
    <s v="Badgers 23-24, paid by Charanjeet Singh Palahay, 16/03 vs. vs Wolverhampton &amp; Tettenhall"/>
    <x v="0"/>
    <x v="1"/>
    <x v="0"/>
    <n v="3"/>
    <n v="7.0000000000000007E-2"/>
    <n v="0.05"/>
    <n v="0"/>
    <n v="2.88"/>
  </r>
  <r>
    <d v="2024-03-02T00:00:00"/>
    <d v="2024-04-01T08:31:00"/>
    <x v="0"/>
    <s v="SPS-9914083"/>
    <s v="Husayn Loonat"/>
    <s v="Badgers 23-24, paid by Javeria Ahmad, 02/03 vs. vs Wednesbury 1"/>
    <x v="0"/>
    <x v="1"/>
    <x v="0"/>
    <n v="3"/>
    <n v="0.11"/>
    <n v="0.05"/>
    <n v="0"/>
    <n v="2.84"/>
  </r>
  <r>
    <d v="2024-03-24T00:00:00"/>
    <d v="2024-04-01T08:31:00"/>
    <x v="0"/>
    <s v="SPS-10035349"/>
    <s v="Husayn Loonat"/>
    <s v="Sunday Training 23-24, paid by Javeria Ahmad, 24/03 vs. Sunday Training"/>
    <x v="0"/>
    <x v="1"/>
    <x v="0"/>
    <n v="3"/>
    <n v="0.11"/>
    <n v="0.05"/>
    <n v="0"/>
    <n v="2.84"/>
  </r>
  <r>
    <d v="2024-03-24T00:00:00"/>
    <d v="2024-04-01T08:31:00"/>
    <x v="0"/>
    <s v="SPS-10035350"/>
    <s v="Aadam Loonat"/>
    <s v="Sunday Training 23-24, paid by Javeria Ahmad, 24/03 vs. Sunday Training"/>
    <x v="0"/>
    <x v="1"/>
    <x v="0"/>
    <n v="3"/>
    <n v="0.12"/>
    <n v="0.05"/>
    <n v="0"/>
    <n v="2.83"/>
  </r>
  <r>
    <d v="2024-02-10T00:00:00"/>
    <d v="2024-04-01T21:19:00"/>
    <x v="0"/>
    <s v="SPS-9824460"/>
    <s v="annette Rimmer"/>
    <s v="Ladies 23-24 Unemployed Match Fee, confirmed by Charn Gill, 10/02 vs. vs Redditch"/>
    <x v="0"/>
    <x v="0"/>
    <x v="1"/>
    <n v="5"/>
    <n v="0"/>
    <n v="0"/>
    <n v="0"/>
    <n v="5"/>
  </r>
  <r>
    <d v="2024-03-09T00:00:00"/>
    <d v="2024-04-01T21:19:00"/>
    <x v="0"/>
    <s v="SPS-9946247"/>
    <s v="annette Rimmer"/>
    <s v="Ladies 23-24 Unemployed Match Fee, confirmed by Charn Gill, 09/03 vs. vs Old Silhs"/>
    <x v="0"/>
    <x v="0"/>
    <x v="1"/>
    <n v="5"/>
    <n v="0"/>
    <n v="0"/>
    <n v="0"/>
    <n v="5"/>
  </r>
  <r>
    <d v="2024-03-16T00:00:00"/>
    <d v="2024-04-01T21:19:00"/>
    <x v="0"/>
    <s v="SPS-9970061"/>
    <s v="annette Rimmer"/>
    <s v="Ladies 23-24 Unemployed Match Fee, confirmed by Charn Gill, 16/03 vs. vs Bromsgrove 2"/>
    <x v="0"/>
    <x v="0"/>
    <x v="1"/>
    <n v="5"/>
    <n v="0"/>
    <n v="0"/>
    <n v="0"/>
    <n v="5"/>
  </r>
  <r>
    <d v="2024-03-24T00:00:00"/>
    <d v="2024-04-01T21:21:00"/>
    <x v="0"/>
    <s v="SPS-10038260"/>
    <s v="Pavan Bains"/>
    <s v="Ladies 23-24, confirmed by Charn Gill, 23/03 vs. vs Hampton in Arden"/>
    <x v="0"/>
    <x v="1"/>
    <x v="1"/>
    <n v="10"/>
    <n v="0"/>
    <n v="0"/>
    <n v="0"/>
    <n v="10"/>
  </r>
  <r>
    <d v="2024-01-20T00:00:00"/>
    <d v="2024-04-01T21:37:00"/>
    <x v="0"/>
    <s v="SPS-9714637"/>
    <s v="-1. DELETED --"/>
    <s v="Ladies 23-24 Student Match Fee, confirmed by Charn Gill, 20/01 vs. vs Bridgnorth 2"/>
    <x v="0"/>
    <x v="0"/>
    <x v="1"/>
    <n v="5"/>
    <n v="0"/>
    <n v="0"/>
    <n v="0"/>
    <n v="5"/>
  </r>
  <r>
    <d v="2024-02-24T00:00:00"/>
    <d v="2024-04-01T21:37:00"/>
    <x v="0"/>
    <s v="SPS-9886983"/>
    <s v="-1. DELETED --"/>
    <s v="Ladies 23-24 Student Match Fee, confirmed by Charn Gill, 24/02 vs. vs Edgbaston 2"/>
    <x v="0"/>
    <x v="0"/>
    <x v="1"/>
    <n v="5"/>
    <n v="0"/>
    <n v="0"/>
    <n v="0"/>
    <n v="5"/>
  </r>
  <r>
    <d v="2024-03-03T00:00:00"/>
    <d v="2024-04-01T21:37:00"/>
    <x v="0"/>
    <s v="SPS-9915580"/>
    <s v="-1. DELETED --"/>
    <s v="Ladies 23-24 Student Match Fee, confirmed by Charn Gill, 02/03 vs. vs Harborne 2"/>
    <x v="0"/>
    <x v="0"/>
    <x v="1"/>
    <n v="5"/>
    <n v="0"/>
    <n v="0"/>
    <n v="0"/>
    <n v="5"/>
  </r>
  <r>
    <d v="2024-03-03T00:00:00"/>
    <d v="2024-04-01T23:41:00"/>
    <x v="0"/>
    <s v="SPS-9915572"/>
    <s v="Amanpreet Johal"/>
    <s v="Ladies 23-24 Student Match Fee, confirmed by Charn Gill, 02/03 vs. vs Harborne 2"/>
    <x v="0"/>
    <x v="0"/>
    <x v="1"/>
    <n v="5"/>
    <n v="0"/>
    <n v="0"/>
    <n v="0"/>
    <n v="5"/>
  </r>
  <r>
    <d v="2024-03-02T00:00:00"/>
    <d v="2024-04-02T08:31:00"/>
    <x v="0"/>
    <s v="SPS-9909643"/>
    <s v="Tarvinder Dogra"/>
    <s v="Mens 23-24, 02/03 vs. vs Stourport 6"/>
    <x v="0"/>
    <x v="1"/>
    <x v="0"/>
    <n v="10"/>
    <n v="0.22"/>
    <n v="0.1"/>
    <n v="0"/>
    <n v="9.68"/>
  </r>
  <r>
    <d v="2024-03-08T00:00:00"/>
    <d v="2024-04-02T08:31:00"/>
    <x v="0"/>
    <s v="SPS-9944878"/>
    <s v="Tarvinder Dogra"/>
    <s v="Mens 23-24, 09/03 vs. vs Hampton in Arden 5"/>
    <x v="0"/>
    <x v="1"/>
    <x v="0"/>
    <n v="10"/>
    <n v="0.22"/>
    <n v="0.1"/>
    <n v="0"/>
    <n v="9.68"/>
  </r>
  <r>
    <d v="2024-03-15T00:00:00"/>
    <d v="2024-04-02T08:31:00"/>
    <x v="0"/>
    <s v="SPS-9965957"/>
    <s v="Tarvinder Dogra"/>
    <s v="Mens 23-24, 16/03 vs. vs Sutton 8"/>
    <x v="0"/>
    <x v="1"/>
    <x v="0"/>
    <n v="10"/>
    <n v="0.21"/>
    <n v="0.1"/>
    <n v="0"/>
    <n v="9.69"/>
  </r>
  <r>
    <d v="2024-03-03T00:00:00"/>
    <d v="2024-04-02T08:31:00"/>
    <x v="0"/>
    <s v="SPS-9915799"/>
    <s v="Kara Kandola"/>
    <s v="Sunday Training 23-24, paid by Mendip Kandola, 03/03 vs. Sunday Training"/>
    <x v="0"/>
    <x v="1"/>
    <x v="0"/>
    <n v="3"/>
    <n v="0.11"/>
    <n v="0.05"/>
    <n v="0"/>
    <n v="2.84"/>
  </r>
  <r>
    <d v="2024-03-05T00:00:00"/>
    <d v="2024-04-02T08:31:00"/>
    <x v="0"/>
    <s v="SPS-9936658"/>
    <s v="Kara Kandola"/>
    <s v="Ladies 23-24 Under 16 Match Fee, paid by Mendip Kandola, 02/03 vs. vs Sutton"/>
    <x v="0"/>
    <x v="0"/>
    <x v="0"/>
    <n v="3"/>
    <n v="0.11"/>
    <n v="0.05"/>
    <n v="0"/>
    <n v="2.84"/>
  </r>
  <r>
    <d v="2024-03-24T00:00:00"/>
    <d v="2024-04-02T08:31:00"/>
    <x v="0"/>
    <s v="SPS-10036005"/>
    <s v="Kara Kandola"/>
    <s v="Ladies 23-24 Under 16 Match Fee, paid by Mendip Kandola, 23/03 vs. vs Bournville"/>
    <x v="0"/>
    <x v="0"/>
    <x v="0"/>
    <n v="3"/>
    <n v="0.12"/>
    <n v="0.05"/>
    <n v="0"/>
    <n v="2.83"/>
  </r>
  <r>
    <d v="2024-02-18T00:00:00"/>
    <d v="2024-04-02T08:31:00"/>
    <x v="0"/>
    <s v="SPS-9854299"/>
    <s v="chayden singh sahota"/>
    <s v="Sunday Training 23-24, paid by susie Sahota, 18/02 vs. Sunday Training"/>
    <x v="0"/>
    <x v="1"/>
    <x v="0"/>
    <n v="3"/>
    <n v="0.11"/>
    <n v="0.05"/>
    <n v="0"/>
    <n v="2.84"/>
  </r>
  <r>
    <d v="2024-03-03T00:00:00"/>
    <d v="2024-04-02T08:31:00"/>
    <x v="0"/>
    <s v="SPS-9915822"/>
    <s v="chayden singh sahota"/>
    <s v="Sunday Training 23-24, paid by susie Sahota, 03/03 vs. Sunday Training"/>
    <x v="0"/>
    <x v="1"/>
    <x v="0"/>
    <n v="3"/>
    <n v="0.11"/>
    <n v="0.05"/>
    <n v="0"/>
    <n v="2.84"/>
  </r>
  <r>
    <d v="2024-03-17T00:00:00"/>
    <d v="2024-04-02T08:31:00"/>
    <x v="0"/>
    <s v="SPS-9973629"/>
    <s v="chayden singh sahota"/>
    <s v="Sunday Training 23-24, paid by susie Sahota, 17/03 vs. Sunday Training"/>
    <x v="0"/>
    <x v="1"/>
    <x v="0"/>
    <n v="3"/>
    <n v="0.12"/>
    <n v="0.05"/>
    <n v="0"/>
    <n v="2.83"/>
  </r>
  <r>
    <d v="2024-03-03T00:00:00"/>
    <d v="2024-04-02T08:31:00"/>
    <x v="0"/>
    <s v="SPS-9915825"/>
    <s v="Kian Sandhu"/>
    <s v="Sunday Training 23-24, paid by Hardeep SANDHU, 03/03 vs. Sunday Training"/>
    <x v="0"/>
    <x v="1"/>
    <x v="0"/>
    <n v="3"/>
    <n v="7.0000000000000007E-2"/>
    <n v="0.05"/>
    <n v="0"/>
    <n v="2.88"/>
  </r>
  <r>
    <d v="2024-03-03T00:00:00"/>
    <d v="2024-04-02T08:31:00"/>
    <x v="0"/>
    <s v="SPS-9915826"/>
    <s v="Kai Sandhu"/>
    <s v="Sunday Training 23-24, paid by Hardeep SANDHU, 03/03 vs. Sunday Training"/>
    <x v="0"/>
    <x v="1"/>
    <x v="0"/>
    <n v="3"/>
    <n v="7.0000000000000007E-2"/>
    <n v="0.05"/>
    <n v="0"/>
    <n v="2.88"/>
  </r>
  <r>
    <d v="2024-03-11T00:00:00"/>
    <d v="2024-04-02T08:31:00"/>
    <x v="0"/>
    <s v="SPS-9955452"/>
    <s v="Kian Sandhu"/>
    <s v="Sunday Training 23-24, paid by Hardeep SANDHU, 10/03 vs. Sunday Training"/>
    <x v="0"/>
    <x v="1"/>
    <x v="0"/>
    <n v="3"/>
    <n v="7.0000000000000007E-2"/>
    <n v="0.05"/>
    <n v="0"/>
    <n v="2.88"/>
  </r>
  <r>
    <d v="2024-03-11T00:00:00"/>
    <d v="2024-04-02T08:31:00"/>
    <x v="0"/>
    <s v="SPS-9955458"/>
    <s v="Kai Sandhu"/>
    <s v="Sunday Training 23-24, paid by Hardeep SANDHU, 10/03 vs. Sunday Training"/>
    <x v="0"/>
    <x v="1"/>
    <x v="0"/>
    <n v="3"/>
    <n v="7.0000000000000007E-2"/>
    <n v="0.05"/>
    <n v="0"/>
    <n v="2.88"/>
  </r>
  <r>
    <d v="2024-03-16T00:00:00"/>
    <d v="2024-04-02T08:31:00"/>
    <x v="0"/>
    <s v="SPS-9968425"/>
    <s v="Kian Sandhu"/>
    <s v="Badgers 23-24, paid by Hardeep SANDHU, 16/03 vs. vs Wolverhampton &amp; Tettenhall"/>
    <x v="0"/>
    <x v="1"/>
    <x v="0"/>
    <n v="3"/>
    <n v="7.0000000000000007E-2"/>
    <n v="0.05"/>
    <n v="0"/>
    <n v="2.88"/>
  </r>
  <r>
    <d v="2024-03-16T00:00:00"/>
    <d v="2024-04-02T08:31:00"/>
    <x v="0"/>
    <s v="SPS-9968428"/>
    <s v="Kyle Sandhu"/>
    <s v="Badgers 23-24, paid by Hardeep SANDHU, 16/03 vs. vs Wolverhampton &amp; Tettenhall"/>
    <x v="0"/>
    <x v="1"/>
    <x v="0"/>
    <n v="3"/>
    <n v="7.0000000000000007E-2"/>
    <n v="0.05"/>
    <n v="0"/>
    <n v="2.88"/>
  </r>
  <r>
    <d v="2024-03-24T00:00:00"/>
    <d v="2024-04-02T08:31:00"/>
    <x v="0"/>
    <s v="SPS-10034844"/>
    <s v="Kyle Sandhu"/>
    <s v="Mens 23-24 Under 16 Match Fee, paid by Hardeep SANDHU, 23/03 vs. vs Stone 3"/>
    <x v="0"/>
    <x v="0"/>
    <x v="0"/>
    <n v="3"/>
    <n v="0.1"/>
    <n v="0.05"/>
    <n v="0"/>
    <n v="2.85"/>
  </r>
  <r>
    <d v="2024-03-02T00:00:00"/>
    <d v="2024-04-02T08:31:00"/>
    <x v="0"/>
    <s v="SPS-9914088"/>
    <s v="Anand Sihota"/>
    <s v="Badgers 23-24, paid by Dal Sihota, 02/03 vs. vs Wednesbury 1"/>
    <x v="0"/>
    <x v="1"/>
    <x v="0"/>
    <n v="3"/>
    <n v="0.09"/>
    <n v="0.05"/>
    <n v="0"/>
    <n v="2.86"/>
  </r>
  <r>
    <d v="2024-03-03T00:00:00"/>
    <d v="2024-04-02T08:31:00"/>
    <x v="0"/>
    <s v="SPS-9915782"/>
    <s v="Anand Sihota"/>
    <s v="Sunday Training 23-24, paid by Dal Sihota, 03/03 vs. Sunday Training"/>
    <x v="0"/>
    <x v="1"/>
    <x v="0"/>
    <n v="3"/>
    <n v="0.09"/>
    <n v="0.05"/>
    <n v="0"/>
    <n v="2.86"/>
  </r>
  <r>
    <d v="2024-03-11T00:00:00"/>
    <d v="2024-04-02T08:31:00"/>
    <x v="0"/>
    <s v="SPS-9955454"/>
    <s v="Anand Sihota"/>
    <s v="Sunday Training 23-24, paid by Dal Sihota, 10/03 vs. Sunday Training"/>
    <x v="0"/>
    <x v="1"/>
    <x v="0"/>
    <n v="3"/>
    <n v="0.09"/>
    <n v="0.05"/>
    <n v="0"/>
    <n v="2.86"/>
  </r>
  <r>
    <d v="2024-03-16T00:00:00"/>
    <d v="2024-04-02T08:31:00"/>
    <x v="0"/>
    <s v="SPS-9968430"/>
    <s v="Anand Sihota"/>
    <s v="Badgers 23-24, paid by Dal Sihota, 16/03 vs. vs Wolverhampton &amp; Tettenhall"/>
    <x v="0"/>
    <x v="1"/>
    <x v="0"/>
    <n v="3"/>
    <n v="0.09"/>
    <n v="0.05"/>
    <n v="0"/>
    <n v="2.86"/>
  </r>
  <r>
    <d v="2024-03-17T00:00:00"/>
    <d v="2024-04-02T08:31:00"/>
    <x v="0"/>
    <s v="SPS-9973598"/>
    <s v="Anand Sihota"/>
    <s v="Sunday Training 23-24, paid by Dal Sihota, 17/03 vs. Sunday Training"/>
    <x v="0"/>
    <x v="1"/>
    <x v="0"/>
    <n v="3"/>
    <n v="7.0000000000000007E-2"/>
    <n v="0.05"/>
    <n v="0"/>
    <n v="2.88"/>
  </r>
  <r>
    <d v="2024-03-02T00:00:00"/>
    <d v="2024-04-02T08:31:00"/>
    <x v="0"/>
    <s v="SPS-9914771"/>
    <s v="Sati Mann"/>
    <s v="Mens 23-24, 02/03 vs. vs Khalsa Leamington 2"/>
    <x v="0"/>
    <x v="1"/>
    <x v="0"/>
    <n v="10"/>
    <n v="0.2"/>
    <n v="0.1"/>
    <n v="0"/>
    <n v="9.6999999999999993"/>
  </r>
  <r>
    <d v="2024-03-10T00:00:00"/>
    <d v="2024-04-02T08:31:00"/>
    <x v="0"/>
    <s v="SPS-9953390"/>
    <s v="Sati Mann"/>
    <s v="Mens 23-24, 09/03 vs. vs Lichfield 2"/>
    <x v="0"/>
    <x v="1"/>
    <x v="0"/>
    <n v="10"/>
    <n v="0.2"/>
    <n v="0.1"/>
    <n v="0"/>
    <n v="9.6999999999999993"/>
  </r>
  <r>
    <d v="2024-03-16T00:00:00"/>
    <d v="2024-04-02T08:31:00"/>
    <x v="0"/>
    <s v="SPS-9969646"/>
    <s v="Sati Mann"/>
    <s v="Mens 23-24, 16/03 vs. vs University of Nottingham 3"/>
    <x v="0"/>
    <x v="1"/>
    <x v="0"/>
    <n v="10"/>
    <n v="0.2"/>
    <n v="0.1"/>
    <n v="0"/>
    <n v="9.6999999999999993"/>
  </r>
  <r>
    <d v="2024-03-23T00:00:00"/>
    <d v="2024-04-02T08:31:00"/>
    <x v="0"/>
    <s v="SPS-10028359"/>
    <s v="Sati Mann"/>
    <s v="Mens 23-24, 23/03 vs. vs Bromsgrove 2"/>
    <x v="0"/>
    <x v="1"/>
    <x v="0"/>
    <n v="10"/>
    <n v="0.2"/>
    <n v="0.1"/>
    <n v="0"/>
    <n v="9.6999999999999993"/>
  </r>
  <r>
    <d v="2024-02-04T00:00:00"/>
    <d v="2024-04-02T08:31:00"/>
    <x v="0"/>
    <s v="SPS-9800487"/>
    <s v="Veer Virdi"/>
    <s v="Sunday Training 23-24, paid by Verneek Virdi, 04/02 vs. Sunday Training"/>
    <x v="0"/>
    <x v="1"/>
    <x v="0"/>
    <n v="3"/>
    <n v="7.0000000000000007E-2"/>
    <n v="0.05"/>
    <n v="0"/>
    <n v="2.88"/>
  </r>
  <r>
    <d v="2024-02-18T00:00:00"/>
    <d v="2024-04-02T08:31:00"/>
    <x v="0"/>
    <s v="SPS-9854277"/>
    <s v="Veer Virdi"/>
    <s v="Sunday Training 23-24, paid by Verneek Virdi, 18/02 vs. Sunday Training"/>
    <x v="0"/>
    <x v="1"/>
    <x v="0"/>
    <n v="3"/>
    <n v="7.0000000000000007E-2"/>
    <n v="0.05"/>
    <n v="0"/>
    <n v="2.88"/>
  </r>
  <r>
    <d v="2024-02-25T00:00:00"/>
    <d v="2024-04-02T08:31:00"/>
    <x v="0"/>
    <s v="SPS-9888906"/>
    <s v="Veer Virdi"/>
    <s v="Sunday Training 23-24, paid by Verneek Virdi, 25/02 vs. Sunday Training"/>
    <x v="0"/>
    <x v="1"/>
    <x v="0"/>
    <n v="3"/>
    <n v="7.0000000000000007E-2"/>
    <n v="0.05"/>
    <n v="0"/>
    <n v="2.88"/>
  </r>
  <r>
    <d v="2024-03-02T00:00:00"/>
    <d v="2024-04-02T08:31:00"/>
    <x v="0"/>
    <s v="SPS-9914086"/>
    <s v="Veer Virdi"/>
    <s v="Badgers 23-24, paid by Verneek Virdi, 02/03 vs. vs Wednesbury 1"/>
    <x v="0"/>
    <x v="1"/>
    <x v="0"/>
    <n v="3"/>
    <n v="7.0000000000000007E-2"/>
    <n v="0.05"/>
    <n v="0"/>
    <n v="2.88"/>
  </r>
  <r>
    <d v="2024-03-03T00:00:00"/>
    <d v="2024-04-02T08:31:00"/>
    <x v="0"/>
    <s v="SPS-9915831"/>
    <s v="Veer Virdi"/>
    <s v="Sunday Training 23-24, paid by Verneek Virdi, 03/03 vs. Sunday Training"/>
    <x v="0"/>
    <x v="1"/>
    <x v="0"/>
    <n v="3"/>
    <n v="7.0000000000000007E-2"/>
    <n v="0.05"/>
    <n v="0"/>
    <n v="2.88"/>
  </r>
  <r>
    <d v="2024-03-11T00:00:00"/>
    <d v="2024-04-02T08:31:00"/>
    <x v="0"/>
    <s v="SPS-9955447"/>
    <s v="Veer Virdi"/>
    <s v="Sunday Training 23-24, paid by Verneek Virdi, 10/03 vs. Sunday Training"/>
    <x v="0"/>
    <x v="1"/>
    <x v="0"/>
    <n v="3"/>
    <n v="7.0000000000000007E-2"/>
    <n v="0.05"/>
    <n v="0"/>
    <n v="2.88"/>
  </r>
  <r>
    <d v="2024-03-16T00:00:00"/>
    <d v="2024-04-02T08:31:00"/>
    <x v="0"/>
    <s v="SPS-9968421"/>
    <s v="Veer Virdi"/>
    <s v="Badgers 23-24, paid by Verneek Virdi, 16/03 vs. vs Wolverhampton &amp; Tettenhall"/>
    <x v="0"/>
    <x v="1"/>
    <x v="0"/>
    <n v="3"/>
    <n v="7.0000000000000007E-2"/>
    <n v="0.05"/>
    <n v="0"/>
    <n v="2.88"/>
  </r>
  <r>
    <d v="2024-03-17T00:00:00"/>
    <d v="2024-04-02T08:31:00"/>
    <x v="0"/>
    <s v="SPS-9973646"/>
    <s v="Veer Virdi"/>
    <s v="Sunday Training 23-24, paid by Verneek Virdi, 17/03 vs. Sunday Training"/>
    <x v="0"/>
    <x v="1"/>
    <x v="0"/>
    <n v="3"/>
    <n v="7.0000000000000007E-2"/>
    <n v="0.05"/>
    <n v="0"/>
    <n v="2.88"/>
  </r>
  <r>
    <d v="2024-01-21T00:00:00"/>
    <d v="2024-04-02T08:31:00"/>
    <x v="0"/>
    <s v="SPS-9719020"/>
    <s v="Ahsan Ali"/>
    <s v="Sunday Training 23-24, paid by Rojon Ali, 21/01 vs. Sunday Training"/>
    <x v="0"/>
    <x v="1"/>
    <x v="0"/>
    <n v="3"/>
    <n v="7.0000000000000007E-2"/>
    <n v="0.05"/>
    <n v="0"/>
    <n v="2.88"/>
  </r>
  <r>
    <d v="2024-01-21T00:00:00"/>
    <d v="2024-04-02T08:31:00"/>
    <x v="0"/>
    <s v="SPS-9719031"/>
    <s v="Adam Ali"/>
    <s v="Sunday Training 23-24, paid by Rojon Ali, 21/01 vs. Sunday Training"/>
    <x v="0"/>
    <x v="1"/>
    <x v="0"/>
    <n v="3"/>
    <n v="7.0000000000000007E-2"/>
    <n v="0.05"/>
    <n v="0"/>
    <n v="2.88"/>
  </r>
  <r>
    <d v="2024-01-28T00:00:00"/>
    <d v="2024-04-02T08:31:00"/>
    <x v="0"/>
    <s v="SPS-9766435"/>
    <s v="Ahsan Ali"/>
    <s v="Sunday Training 23-24, paid by Rojon Ali, 28/01 vs. Sunday Training"/>
    <x v="0"/>
    <x v="1"/>
    <x v="0"/>
    <n v="3"/>
    <n v="7.0000000000000007E-2"/>
    <n v="0.05"/>
    <n v="0"/>
    <n v="2.88"/>
  </r>
  <r>
    <d v="2024-01-28T00:00:00"/>
    <d v="2024-04-02T08:31:00"/>
    <x v="0"/>
    <s v="SPS-9766438"/>
    <s v="Adam Ali"/>
    <s v="Sunday Training 23-24, paid by Rojon Ali, 28/01 vs. Sunday Training"/>
    <x v="0"/>
    <x v="1"/>
    <x v="0"/>
    <n v="3"/>
    <n v="7.0000000000000007E-2"/>
    <n v="0.05"/>
    <n v="0"/>
    <n v="2.88"/>
  </r>
  <r>
    <d v="2024-02-25T00:00:00"/>
    <d v="2024-04-02T08:31:00"/>
    <x v="0"/>
    <s v="SPS-9888905"/>
    <s v="Ahsan Ali"/>
    <s v="Sunday Training 23-24, paid by Rojon Ali, 25/02 vs. Sunday Training"/>
    <x v="0"/>
    <x v="1"/>
    <x v="0"/>
    <n v="3"/>
    <n v="7.0000000000000007E-2"/>
    <n v="0.05"/>
    <n v="0"/>
    <n v="2.88"/>
  </r>
  <r>
    <d v="2024-02-25T00:00:00"/>
    <d v="2024-04-02T08:31:00"/>
    <x v="0"/>
    <s v="SPS-9888915"/>
    <s v="Adam Ali"/>
    <s v="Sunday Training 23-24, paid by Rojon Ali, 25/02 vs. Sunday Training"/>
    <x v="0"/>
    <x v="1"/>
    <x v="0"/>
    <n v="3"/>
    <n v="7.0000000000000007E-2"/>
    <n v="0.05"/>
    <n v="0"/>
    <n v="2.88"/>
  </r>
  <r>
    <d v="2024-03-03T00:00:00"/>
    <d v="2024-04-02T08:31:00"/>
    <x v="0"/>
    <s v="SPS-9915798"/>
    <s v="Ahsan Ali"/>
    <s v="Sunday Training 23-24, paid by Rojon Ali, 03/03 vs. Sunday Training"/>
    <x v="0"/>
    <x v="1"/>
    <x v="0"/>
    <n v="3"/>
    <n v="7.0000000000000007E-2"/>
    <n v="0.05"/>
    <n v="0"/>
    <n v="2.88"/>
  </r>
  <r>
    <d v="2024-03-03T00:00:00"/>
    <d v="2024-04-02T08:31:00"/>
    <x v="0"/>
    <s v="SPS-9915802"/>
    <s v="Adam Ali"/>
    <s v="Sunday Training 23-24, paid by Rojon Ali, 03/03 vs. Sunday Training"/>
    <x v="0"/>
    <x v="1"/>
    <x v="0"/>
    <n v="3"/>
    <n v="7.0000000000000007E-2"/>
    <n v="0.05"/>
    <n v="0"/>
    <n v="2.88"/>
  </r>
  <r>
    <d v="2024-03-03T00:00:00"/>
    <d v="2024-04-02T08:31:00"/>
    <x v="0"/>
    <s v="SPS-9917171"/>
    <s v="Sammie Ring"/>
    <s v="Ladies 23-24 Student Match Fee, 02/03 vs. vs Sutton"/>
    <x v="0"/>
    <x v="0"/>
    <x v="0"/>
    <n v="5"/>
    <n v="0.17"/>
    <n v="0.05"/>
    <n v="0"/>
    <n v="4.78"/>
  </r>
  <r>
    <d v="2024-03-24T00:00:00"/>
    <d v="2024-04-02T08:31:00"/>
    <x v="0"/>
    <s v="SPS-10036004"/>
    <s v="Sammie Ring"/>
    <s v="Ladies 23-24 Student Match Fee, 23/03 vs. vs Bournville"/>
    <x v="0"/>
    <x v="0"/>
    <x v="0"/>
    <n v="5"/>
    <n v="0.18"/>
    <n v="0.05"/>
    <n v="0"/>
    <n v="4.7699999999999996"/>
  </r>
  <r>
    <d v="2024-03-24T00:00:00"/>
    <d v="2024-04-02T09:33:00"/>
    <x v="0"/>
    <s v="SPS-10036009"/>
    <s v="Tania Gilbert"/>
    <s v="Ladies 23-24 Student Match Fee, confirmed by Charn Gill, 23/03 vs. vs Bournville"/>
    <x v="0"/>
    <x v="0"/>
    <x v="1"/>
    <n v="5"/>
    <n v="0"/>
    <n v="0"/>
    <n v="0"/>
    <n v="5"/>
  </r>
  <r>
    <d v="2024-02-10T00:00:00"/>
    <d v="2024-04-02T09:33:00"/>
    <x v="0"/>
    <s v="SPS-9824490"/>
    <s v="Vinaypreet Johal"/>
    <s v="Ladies 23-24 Student Match Fee, confirmed by Charn Gill, 10/02 vs. vs University of Birmingham 6"/>
    <x v="0"/>
    <x v="0"/>
    <x v="1"/>
    <n v="5"/>
    <n v="0"/>
    <n v="0"/>
    <n v="0"/>
    <n v="5"/>
  </r>
  <r>
    <d v="2024-02-24T00:00:00"/>
    <d v="2024-04-02T09:33:00"/>
    <x v="0"/>
    <s v="SPS-9886985"/>
    <s v="Vinaypreet Johal"/>
    <s v="Ladies 23-24 Student Match Fee, confirmed by Charn Gill, 24/02 vs. vs Edgbaston 2"/>
    <x v="0"/>
    <x v="0"/>
    <x v="1"/>
    <n v="5"/>
    <n v="0"/>
    <n v="0"/>
    <n v="0"/>
    <n v="5"/>
  </r>
  <r>
    <d v="2024-03-03T00:00:00"/>
    <d v="2024-04-02T09:33:00"/>
    <x v="0"/>
    <s v="SPS-9915582"/>
    <s v="Vinaypreet Johal"/>
    <s v="Ladies 23-24 Student Match Fee, confirmed by Charn Gill, 02/03 vs. vs Harborne 2"/>
    <x v="0"/>
    <x v="0"/>
    <x v="1"/>
    <n v="5"/>
    <n v="0"/>
    <n v="0"/>
    <n v="0"/>
    <n v="5"/>
  </r>
  <r>
    <d v="2024-03-09T00:00:00"/>
    <d v="2024-04-02T09:33:00"/>
    <x v="0"/>
    <s v="SPS-9946968"/>
    <s v="Vinaypreet Johal"/>
    <s v="Ladies 23-24 Student Match Fee, confirmed by Charn Gill, 09/03 vs. vs Olton &amp; West Warwickshire 3"/>
    <x v="0"/>
    <x v="0"/>
    <x v="1"/>
    <n v="5"/>
    <n v="0"/>
    <n v="0"/>
    <n v="0"/>
    <n v="5"/>
  </r>
  <r>
    <d v="2024-02-03T00:00:00"/>
    <d v="2024-04-02T17:17:00"/>
    <x v="0"/>
    <s v="SPS-9798624"/>
    <s v="simran sohal"/>
    <s v="Ladies 23-24 Under 16 Match Fee, confirmed by Charn Gill, 03/02 vs. vs Stourport 3"/>
    <x v="0"/>
    <x v="0"/>
    <x v="1"/>
    <n v="3"/>
    <n v="0"/>
    <n v="0"/>
    <n v="0"/>
    <n v="3"/>
  </r>
  <r>
    <d v="2024-02-10T00:00:00"/>
    <d v="2024-04-02T17:17:00"/>
    <x v="0"/>
    <s v="SPS-9824485"/>
    <s v="simran sohal"/>
    <s v="Ladies 23-24 Under 16 Match Fee, confirmed by Charn Gill, 10/02 vs. vs University of Birmingham 6"/>
    <x v="0"/>
    <x v="0"/>
    <x v="1"/>
    <n v="3"/>
    <n v="0"/>
    <n v="0"/>
    <n v="0"/>
    <n v="3"/>
  </r>
  <r>
    <d v="2024-02-18T00:00:00"/>
    <d v="2024-04-02T17:17:00"/>
    <x v="0"/>
    <s v="SPS-9854239"/>
    <s v="simran sohal"/>
    <s v="Ladies 23-24 Under 16 Match Fee, confirmed by Charn Gill, 17/02 vs. vs Telford"/>
    <x v="0"/>
    <x v="0"/>
    <x v="1"/>
    <n v="3"/>
    <n v="0"/>
    <n v="0"/>
    <n v="0"/>
    <n v="3"/>
  </r>
  <r>
    <d v="2024-03-16T00:00:00"/>
    <d v="2024-04-02T17:17:00"/>
    <x v="0"/>
    <s v="SPS-9970057"/>
    <s v="simran sohal"/>
    <s v="Ladies 23-24 Under 16 Match Fee, confirmed by Charn Gill, 16/03 vs. vs Bromsgrove 2"/>
    <x v="0"/>
    <x v="0"/>
    <x v="1"/>
    <n v="3"/>
    <n v="0"/>
    <n v="0"/>
    <n v="0"/>
    <n v="3"/>
  </r>
  <r>
    <d v="2024-03-24T00:00:00"/>
    <d v="2024-04-02T17:17:00"/>
    <x v="0"/>
    <s v="SPS-10038262"/>
    <s v="simran sohal"/>
    <s v="Ladies 23-24 Under 16 Match Fee, confirmed by Charn Gill, 23/03 vs. vs Hampton in Arden"/>
    <x v="0"/>
    <x v="0"/>
    <x v="1"/>
    <n v="3"/>
    <n v="0"/>
    <n v="0"/>
    <n v="0"/>
    <n v="3"/>
  </r>
  <r>
    <d v="2024-03-09T00:00:00"/>
    <d v="2024-04-02T18:57:00"/>
    <x v="0"/>
    <s v="SPS-9946251"/>
    <s v="-1. DELETED --"/>
    <s v="Ladies 23-24, confirmed by Charn Gill, 09/03 vs. vs Old Silhs"/>
    <x v="0"/>
    <x v="1"/>
    <x v="1"/>
    <n v="10"/>
    <n v="0"/>
    <n v="0"/>
    <n v="0"/>
    <n v="10"/>
  </r>
  <r>
    <d v="2024-03-24T00:00:00"/>
    <d v="2024-04-02T18:57:00"/>
    <x v="0"/>
    <s v="SPS-10038261"/>
    <s v="-1. DELETED --"/>
    <s v="Ladies 23-24, confirmed by Charn Gill, 23/03 vs. vs Hampton in Arden"/>
    <x v="0"/>
    <x v="1"/>
    <x v="1"/>
    <n v="10"/>
    <n v="0"/>
    <n v="0"/>
    <n v="0"/>
    <n v="10"/>
  </r>
  <r>
    <d v="2024-04-01T00:00:00"/>
    <d v="2024-04-02T21:01:00"/>
    <x v="0"/>
    <s v="SPS-10071623"/>
    <s v="Arzu Azam"/>
    <s v="Social subscription 23-24, confirmed by Charn Gill"/>
    <x v="0"/>
    <x v="1"/>
    <x v="1"/>
    <n v="10"/>
    <n v="0"/>
    <n v="0"/>
    <n v="0"/>
    <n v="10"/>
  </r>
  <r>
    <d v="2024-02-24T00:00:00"/>
    <d v="2024-04-03T08:31:00"/>
    <x v="0"/>
    <s v="SPS-9883898"/>
    <s v="prabhjot ghag"/>
    <s v="Badgers 23-24, paid by mandip kaur, 24/02 vs. vs Beacon"/>
    <x v="0"/>
    <x v="1"/>
    <x v="0"/>
    <n v="3"/>
    <n v="0.09"/>
    <n v="0.05"/>
    <n v="0"/>
    <n v="2.86"/>
  </r>
  <r>
    <d v="2024-03-02T00:00:00"/>
    <d v="2024-04-03T08:31:00"/>
    <x v="0"/>
    <s v="SPS-9914089"/>
    <s v="prabhjot ghag"/>
    <s v="Badgers 23-24, paid by mandip kaur, 02/03 vs. vs Wednesbury 1"/>
    <x v="0"/>
    <x v="1"/>
    <x v="0"/>
    <n v="3"/>
    <n v="0.09"/>
    <n v="0.05"/>
    <n v="0"/>
    <n v="2.86"/>
  </r>
  <r>
    <d v="2024-03-03T00:00:00"/>
    <d v="2024-04-03T08:31:00"/>
    <x v="0"/>
    <s v="SPS-9915828"/>
    <s v="prabhjot ghag"/>
    <s v="Sunday Training 23-24, paid by mandip kaur, 03/03 vs. Sunday Training"/>
    <x v="0"/>
    <x v="1"/>
    <x v="0"/>
    <n v="3"/>
    <n v="0.09"/>
    <n v="0.05"/>
    <n v="0"/>
    <n v="2.86"/>
  </r>
  <r>
    <d v="2024-03-16T00:00:00"/>
    <d v="2024-04-03T08:31:00"/>
    <x v="0"/>
    <s v="SPS-9968431"/>
    <s v="prabhjot ghag"/>
    <s v="Badgers 23-24, paid by mandip kaur, 16/03 vs. vs Wolverhampton &amp; Tettenhall"/>
    <x v="0"/>
    <x v="1"/>
    <x v="0"/>
    <n v="3"/>
    <n v="0.09"/>
    <n v="0.05"/>
    <n v="0"/>
    <n v="2.86"/>
  </r>
  <r>
    <d v="2024-03-17T00:00:00"/>
    <d v="2024-04-03T08:31:00"/>
    <x v="0"/>
    <s v="SPS-9973649"/>
    <s v="prabhjot ghag"/>
    <s v="Sunday Training 23-24, paid by mandip kaur, 17/03 vs. Sunday Training"/>
    <x v="0"/>
    <x v="1"/>
    <x v="0"/>
    <n v="3"/>
    <n v="7.0000000000000007E-2"/>
    <n v="0.05"/>
    <n v="0"/>
    <n v="2.88"/>
  </r>
  <r>
    <d v="2024-02-03T00:00:00"/>
    <d v="2024-04-04T08:31:00"/>
    <x v="0"/>
    <s v="SPS-9798460"/>
    <s v="Govind Dhillon"/>
    <s v="Badgers 23-24, paid by Chan Dhillon, 03/02 vs. vs Sutton Coldfield"/>
    <x v="0"/>
    <x v="1"/>
    <x v="0"/>
    <n v="3"/>
    <n v="0.06"/>
    <n v="0.05"/>
    <n v="0"/>
    <n v="2.89"/>
  </r>
  <r>
    <d v="2024-02-10T00:00:00"/>
    <d v="2024-04-04T08:31:00"/>
    <x v="0"/>
    <s v="SPS-9823819"/>
    <s v="Narayan Dhillon"/>
    <s v="Mens 23-24 Under 16 Match Fee, paid by Chan Dhillon, 10/02 vs. vs Wolverhampton &amp; Tettenhall 2"/>
    <x v="0"/>
    <x v="0"/>
    <x v="0"/>
    <n v="3"/>
    <n v="0.06"/>
    <n v="0.05"/>
    <n v="0"/>
    <n v="2.89"/>
  </r>
  <r>
    <d v="2024-02-11T00:00:00"/>
    <d v="2024-04-04T08:31:00"/>
    <x v="0"/>
    <s v="SPS-9828527"/>
    <s v="Govind Dhillon"/>
    <s v="Mens 23-24 Under 16 Match Fee, paid by Chan Dhillon, 10/02 vs. vs Wolverhampton &amp; Tettenhall 2"/>
    <x v="0"/>
    <x v="0"/>
    <x v="0"/>
    <n v="3"/>
    <n v="0.06"/>
    <n v="0.05"/>
    <n v="0"/>
    <n v="2.89"/>
  </r>
  <r>
    <d v="2024-02-24T00:00:00"/>
    <d v="2024-04-04T08:31:00"/>
    <x v="0"/>
    <s v="SPS-9882946"/>
    <s v="Narayan Dhillon"/>
    <s v="Mens 23-24 Under 16 Match Fee, paid by Chan Dhillon, 24/02 vs. vs Stone 2"/>
    <x v="0"/>
    <x v="0"/>
    <x v="0"/>
    <n v="3"/>
    <n v="0.06"/>
    <n v="0.05"/>
    <n v="0"/>
    <n v="2.89"/>
  </r>
  <r>
    <d v="2024-02-24T00:00:00"/>
    <d v="2024-04-04T08:31:00"/>
    <x v="0"/>
    <s v="SPS-9885877"/>
    <s v="Govind Dhillon"/>
    <s v="Mens 23-24 Under 16 Match Fee, paid by Chan Dhillon, 24/02 vs. vs Wednesbury 1"/>
    <x v="0"/>
    <x v="0"/>
    <x v="0"/>
    <n v="3"/>
    <n v="0.06"/>
    <n v="0.05"/>
    <n v="0"/>
    <n v="2.89"/>
  </r>
  <r>
    <d v="2024-03-02T00:00:00"/>
    <d v="2024-04-04T08:31:00"/>
    <x v="0"/>
    <s v="SPS-9914078"/>
    <s v="Govind Dhillon"/>
    <s v="Mens 23-24 Under 16 Match Fee, paid by Chan Dhillon, 02/03 vs. vs Leek 4"/>
    <x v="0"/>
    <x v="0"/>
    <x v="0"/>
    <n v="3"/>
    <n v="0.06"/>
    <n v="0.05"/>
    <n v="0"/>
    <n v="2.89"/>
  </r>
  <r>
    <d v="2024-03-03T00:00:00"/>
    <d v="2024-04-04T08:31:00"/>
    <x v="0"/>
    <s v="SPS-9918149"/>
    <s v="Narayan Dhillon"/>
    <s v="Mens 23-24 Under 16 Match Fee, paid by Chan Dhillon, 02/03 vs. vs Leek 4"/>
    <x v="0"/>
    <x v="0"/>
    <x v="0"/>
    <n v="3"/>
    <n v="0.06"/>
    <n v="0.05"/>
    <n v="0"/>
    <n v="2.89"/>
  </r>
  <r>
    <d v="2024-03-09T00:00:00"/>
    <d v="2024-04-04T08:31:00"/>
    <x v="0"/>
    <s v="SPS-9949409"/>
    <s v="Govind Dhillon"/>
    <s v="Mens 23-24 Under 16 Match Fee, paid by Chan Dhillon, 09/03 vs. vs Finchfield 4"/>
    <x v="0"/>
    <x v="0"/>
    <x v="0"/>
    <n v="3"/>
    <n v="0.06"/>
    <n v="0.05"/>
    <n v="0"/>
    <n v="2.89"/>
  </r>
  <r>
    <d v="2024-03-09T00:00:00"/>
    <d v="2024-04-04T08:31:00"/>
    <x v="0"/>
    <s v="SPS-9949411"/>
    <s v="Narayan Dhillon"/>
    <s v="Mens 23-24 Under 16 Match Fee, paid by Chan Dhillon, 09/03 vs. vs Finchfield 4"/>
    <x v="0"/>
    <x v="0"/>
    <x v="0"/>
    <n v="3"/>
    <n v="0.06"/>
    <n v="0.05"/>
    <n v="0"/>
    <n v="2.89"/>
  </r>
  <r>
    <d v="2024-03-15T00:00:00"/>
    <d v="2024-04-04T08:31:00"/>
    <x v="0"/>
    <s v="SPS-9966430"/>
    <s v="Govind Dhillon"/>
    <s v="Mens 23-24 Under 16 Match Fee, paid by Chan Dhillon, 16/03 vs. vs Ludlow 1"/>
    <x v="0"/>
    <x v="0"/>
    <x v="0"/>
    <n v="3"/>
    <n v="0.06"/>
    <n v="0.05"/>
    <n v="0"/>
    <n v="2.89"/>
  </r>
  <r>
    <d v="2024-03-15T00:00:00"/>
    <d v="2024-04-04T08:31:00"/>
    <x v="0"/>
    <s v="SPS-9966432"/>
    <s v="Narayan Dhillon"/>
    <s v="Mens 23-24 Under 16 Match Fee, paid by Chan Dhillon, 16/03 vs. vs Ludlow 1"/>
    <x v="0"/>
    <x v="0"/>
    <x v="0"/>
    <n v="3"/>
    <n v="0.06"/>
    <n v="0.05"/>
    <n v="0"/>
    <n v="2.89"/>
  </r>
  <r>
    <d v="2024-03-23T00:00:00"/>
    <d v="2024-04-04T08:31:00"/>
    <x v="0"/>
    <s v="SPS-10034730"/>
    <s v="Govind Dhillon"/>
    <s v="Mens 23-24 Under 16 Match Fee, paid by Chan Dhillon, 23/03 vs. vs Stone 3"/>
    <x v="0"/>
    <x v="0"/>
    <x v="0"/>
    <n v="3"/>
    <n v="0.08"/>
    <n v="0.05"/>
    <n v="0"/>
    <n v="2.87"/>
  </r>
  <r>
    <d v="2024-03-02T00:00:00"/>
    <d v="2024-04-05T08:31:00"/>
    <x v="0"/>
    <s v="SPS-9914091"/>
    <s v="Dharam Padda"/>
    <s v="Badgers 23-24, paid by Harj Padda, 02/03 vs. vs Wednesbury 1"/>
    <x v="0"/>
    <x v="1"/>
    <x v="0"/>
    <n v="3"/>
    <n v="7.0000000000000007E-2"/>
    <n v="0.05"/>
    <n v="0"/>
    <n v="2.88"/>
  </r>
  <r>
    <d v="2024-03-03T00:00:00"/>
    <d v="2024-04-05T08:31:00"/>
    <x v="0"/>
    <s v="SPS-9915820"/>
    <s v="Dhiyaan Padda"/>
    <s v="Sunday Training 23-24, paid by Harj Padda, 03/03 vs. Sunday Training"/>
    <x v="0"/>
    <x v="1"/>
    <x v="0"/>
    <n v="3"/>
    <n v="7.0000000000000007E-2"/>
    <n v="0.05"/>
    <n v="0"/>
    <n v="2.88"/>
  </r>
  <r>
    <d v="2024-03-03T00:00:00"/>
    <d v="2024-04-05T08:31:00"/>
    <x v="0"/>
    <s v="SPS-9915821"/>
    <s v="Dharam Padda"/>
    <s v="Sunday Training 23-24, paid by Harj Padda, 03/03 vs. Sunday Training"/>
    <x v="0"/>
    <x v="1"/>
    <x v="0"/>
    <n v="3"/>
    <n v="7.0000000000000007E-2"/>
    <n v="0.05"/>
    <n v="0"/>
    <n v="2.88"/>
  </r>
  <r>
    <d v="2024-03-08T00:00:00"/>
    <d v="2024-04-05T08:31:00"/>
    <x v="0"/>
    <s v="SPS-9944885"/>
    <s v="Dharam Padda"/>
    <s v="Mens 23-24 Under 16 Match Fee, paid by Harj Padda, 09/03 vs. vs Hampton in Arden 5"/>
    <x v="0"/>
    <x v="0"/>
    <x v="0"/>
    <n v="3"/>
    <n v="7.0000000000000007E-2"/>
    <n v="0.05"/>
    <n v="0"/>
    <n v="2.88"/>
  </r>
  <r>
    <d v="2024-03-16T00:00:00"/>
    <d v="2024-04-05T08:31:00"/>
    <x v="0"/>
    <s v="SPS-9968433"/>
    <s v="Dharam Padda"/>
    <s v="Badgers 23-24, paid by Harj Padda, 16/03 vs. vs Wolverhampton &amp; Tettenhall"/>
    <x v="0"/>
    <x v="1"/>
    <x v="0"/>
    <n v="3"/>
    <n v="7.0000000000000007E-2"/>
    <n v="0.05"/>
    <n v="0"/>
    <n v="2.88"/>
  </r>
  <r>
    <d v="2024-03-17T00:00:00"/>
    <d v="2024-04-05T08:31:00"/>
    <x v="0"/>
    <s v="SPS-9973574"/>
    <s v="Dhiyaan Padda"/>
    <s v="Sunday Training 23-24, paid by Harj Padda, 17/03 vs. Sunday Training"/>
    <x v="0"/>
    <x v="1"/>
    <x v="0"/>
    <n v="3"/>
    <n v="7.0000000000000007E-2"/>
    <n v="0.05"/>
    <n v="0"/>
    <n v="2.88"/>
  </r>
  <r>
    <d v="2024-03-17T00:00:00"/>
    <d v="2024-04-05T08:31:00"/>
    <x v="0"/>
    <s v="SPS-9973575"/>
    <s v="Dharam Padda"/>
    <s v="Sunday Training 23-24, paid by Harj Padda, 17/03 vs. Sunday Training"/>
    <x v="0"/>
    <x v="1"/>
    <x v="0"/>
    <n v="3"/>
    <n v="7.0000000000000007E-2"/>
    <n v="0.05"/>
    <n v="0"/>
    <n v="2.88"/>
  </r>
  <r>
    <d v="2024-03-24T00:00:00"/>
    <d v="2024-04-05T08:31:00"/>
    <x v="0"/>
    <s v="SPS-10035340"/>
    <s v="Dhiyaan Padda"/>
    <s v="Sunday Training 23-24, paid by Harj Padda, 24/03 vs. Sunday Training"/>
    <x v="0"/>
    <x v="1"/>
    <x v="0"/>
    <n v="3"/>
    <n v="7.0000000000000007E-2"/>
    <n v="0.05"/>
    <n v="0"/>
    <n v="2.88"/>
  </r>
  <r>
    <d v="2024-03-24T00:00:00"/>
    <d v="2024-04-05T08:31:00"/>
    <x v="0"/>
    <s v="SPS-10035341"/>
    <s v="Dharam Padda"/>
    <s v="Sunday Training 23-24, paid by Harj Padda, 24/03 vs. Sunday Training"/>
    <x v="0"/>
    <x v="1"/>
    <x v="0"/>
    <n v="3"/>
    <n v="0.05"/>
    <n v="0.05"/>
    <n v="0"/>
    <n v="2.9"/>
  </r>
  <r>
    <d v="2024-04-07T00:00:00"/>
    <d v="2024-04-07T10:12:00"/>
    <x v="0"/>
    <s v="SPS-10088293"/>
    <s v="Savraj Singh Chana"/>
    <s v="Sunday Training 24-25, collected by Satpal Degun, 07/04 vs. Sunday Training"/>
    <x v="0"/>
    <x v="1"/>
    <x v="2"/>
    <n v="3"/>
    <n v="0"/>
    <n v="0"/>
    <n v="0"/>
    <n v="3"/>
  </r>
  <r>
    <d v="2024-04-07T00:00:00"/>
    <d v="2024-04-07T10:12:00"/>
    <x v="0"/>
    <s v="SPS-10088294"/>
    <s v="Arjan Singh Chana"/>
    <s v="Sunday Training 24-25, collected by Satpal Degun, 07/04 vs. Sunday Training"/>
    <x v="0"/>
    <x v="1"/>
    <x v="2"/>
    <n v="3"/>
    <n v="0"/>
    <n v="0"/>
    <n v="0"/>
    <n v="3"/>
  </r>
  <r>
    <d v="2024-04-07T00:00:00"/>
    <d v="2024-04-07T10:13:00"/>
    <x v="0"/>
    <s v="SPS-10088292"/>
    <s v="Nivaan Pawar"/>
    <s v="Sunday Training 24-25, collected by Satpal Degun, 07/04 vs. Sunday Training"/>
    <x v="0"/>
    <x v="1"/>
    <x v="2"/>
    <n v="3"/>
    <n v="0"/>
    <n v="0"/>
    <n v="0"/>
    <n v="3"/>
  </r>
  <r>
    <d v="2024-04-07T00:00:00"/>
    <d v="2024-04-07T10:13:00"/>
    <x v="0"/>
    <s v="SPS-10088295"/>
    <s v="Naraya Pawar"/>
    <s v="Sunday Training 24-25, collected by Satpal Degun, 07/04 vs. Sunday Training"/>
    <x v="0"/>
    <x v="1"/>
    <x v="2"/>
    <n v="3"/>
    <n v="0"/>
    <n v="0"/>
    <n v="0"/>
    <n v="3"/>
  </r>
  <r>
    <d v="2024-03-24T00:00:00"/>
    <d v="2024-04-07T10:33:00"/>
    <x v="0"/>
    <s v="SPS-10035389"/>
    <s v="Savraj Singh Chana"/>
    <s v="Sunday Training 23-24, collected by Satpal Degun, 24/03 vs. Sunday Training"/>
    <x v="0"/>
    <x v="1"/>
    <x v="2"/>
    <n v="3"/>
    <n v="0"/>
    <n v="0"/>
    <n v="0"/>
    <n v="3"/>
  </r>
  <r>
    <d v="2024-03-24T00:00:00"/>
    <d v="2024-04-07T10:33:00"/>
    <x v="0"/>
    <s v="SPS-10035390"/>
    <s v="Arjan Singh Chana"/>
    <s v="Sunday Training 23-24, collected by Satpal Degun, 24/03 vs. Sunday Training"/>
    <x v="0"/>
    <x v="1"/>
    <x v="2"/>
    <n v="3"/>
    <n v="0"/>
    <n v="0"/>
    <n v="0"/>
    <n v="3"/>
  </r>
  <r>
    <d v="2024-03-09T00:00:00"/>
    <d v="2024-04-08T08:31:00"/>
    <x v="0"/>
    <s v="SPS-9945523"/>
    <s v="Amarjit Degun"/>
    <s v="Mens 23-24, 09/03 vs. vs Old Hales 2"/>
    <x v="0"/>
    <x v="1"/>
    <x v="0"/>
    <n v="10"/>
    <n v="0.22"/>
    <n v="0.1"/>
    <n v="0"/>
    <n v="9.68"/>
  </r>
  <r>
    <d v="2024-03-15T00:00:00"/>
    <d v="2024-04-08T08:31:00"/>
    <x v="0"/>
    <s v="SPS-9966433"/>
    <s v="Amarjit Degun"/>
    <s v="Mens 23-24, 16/03 vs. vs Ludlow 1"/>
    <x v="0"/>
    <x v="1"/>
    <x v="0"/>
    <n v="10"/>
    <n v="0.22"/>
    <n v="0.1"/>
    <n v="0"/>
    <n v="9.68"/>
  </r>
  <r>
    <d v="2024-03-23T00:00:00"/>
    <d v="2024-04-08T08:31:00"/>
    <x v="0"/>
    <s v="SPS-10028367"/>
    <s v="Amarjit Degun"/>
    <s v="Mens 23-24, 23/03 vs. vs Bromsgrove 2"/>
    <x v="0"/>
    <x v="1"/>
    <x v="0"/>
    <n v="10"/>
    <n v="0.21"/>
    <n v="0.1"/>
    <n v="0"/>
    <n v="9.69"/>
  </r>
  <r>
    <d v="2024-03-09T00:00:00"/>
    <d v="2024-04-08T08:31:00"/>
    <x v="0"/>
    <s v="SPS-9946970"/>
    <s v="-1. DELETED --"/>
    <s v="Ladies 23-24, 09/03 vs. vs Olton &amp; West Warwickshire 3"/>
    <x v="0"/>
    <x v="1"/>
    <x v="0"/>
    <n v="10"/>
    <n v="0.25"/>
    <n v="0.1"/>
    <n v="0"/>
    <n v="9.65"/>
  </r>
  <r>
    <d v="2024-03-24T00:00:00"/>
    <d v="2024-04-08T08:31:00"/>
    <x v="0"/>
    <s v="SPS-10038265"/>
    <s v="-1. DELETED --"/>
    <s v="Ladies 23-24, 23/03 vs. vs Hampton in Arden"/>
    <x v="0"/>
    <x v="1"/>
    <x v="0"/>
    <n v="10"/>
    <n v="0.25"/>
    <n v="0.1"/>
    <n v="0"/>
    <n v="9.65"/>
  </r>
  <r>
    <d v="2024-03-09T00:00:00"/>
    <d v="2024-04-08T08:31:00"/>
    <x v="0"/>
    <s v="SPS-9946250"/>
    <s v="Neha Sharma"/>
    <s v="Ladies 23-24 Unemployed Match Fee, 09/03 vs. vs Old Silhs"/>
    <x v="0"/>
    <x v="0"/>
    <x v="0"/>
    <n v="5"/>
    <n v="0.17"/>
    <n v="0.05"/>
    <n v="0"/>
    <n v="4.78"/>
  </r>
  <r>
    <d v="2024-03-24T00:00:00"/>
    <d v="2024-04-08T08:31:00"/>
    <x v="0"/>
    <s v="SPS-10036007"/>
    <s v="Neha Sharma"/>
    <s v="Ladies 23-24 Unemployed Match Fee, 23/03 vs. vs Bournville"/>
    <x v="0"/>
    <x v="0"/>
    <x v="0"/>
    <n v="5"/>
    <n v="0.18"/>
    <n v="0.05"/>
    <n v="0"/>
    <n v="4.7699999999999996"/>
  </r>
  <r>
    <d v="2024-03-15T00:00:00"/>
    <d v="2024-04-14T08:31:00"/>
    <x v="0"/>
    <s v="SPS-9966436"/>
    <s v="wasim iqbal"/>
    <s v="Mens 23-24, 16/03 vs. vs Ludlow 1"/>
    <x v="0"/>
    <x v="1"/>
    <x v="0"/>
    <n v="10"/>
    <n v="0.35"/>
    <n v="0.1"/>
    <n v="0"/>
    <n v="9.5500000000000007"/>
  </r>
  <r>
    <d v="2024-03-15T00:00:00"/>
    <d v="2024-04-15T08:32:00"/>
    <x v="0"/>
    <s v="SPS-9966429"/>
    <s v="Surinderpal Matharu"/>
    <s v="AMENDED: (Lift for Harpreet and Nitin )Mens 23-24, 16/03 vs. vs Ludlow 1"/>
    <x v="0"/>
    <x v="1"/>
    <x v="0"/>
    <n v="5"/>
    <n v="0.12"/>
    <n v="0.05"/>
    <n v="0"/>
    <n v="4.83"/>
  </r>
  <r>
    <d v="2024-03-17T00:00:00"/>
    <d v="2024-04-15T08:32:00"/>
    <x v="0"/>
    <s v="SPS-9973627"/>
    <s v="Hansveer Matharu"/>
    <s v="Sunday Training 23-24, paid by Surinderpal Matharu, 17/03 vs. Sunday Training"/>
    <x v="0"/>
    <x v="1"/>
    <x v="0"/>
    <n v="3"/>
    <n v="7.0000000000000007E-2"/>
    <n v="0.05"/>
    <n v="0"/>
    <n v="2.88"/>
  </r>
  <r>
    <d v="2024-03-23T00:00:00"/>
    <d v="2024-04-15T08:32:00"/>
    <x v="0"/>
    <s v="SPS-10028365"/>
    <s v="Surinderpal Matharu"/>
    <s v="Mens 23-24, 23/03 vs. vs Bromsgrove 2"/>
    <x v="0"/>
    <x v="1"/>
    <x v="0"/>
    <n v="10"/>
    <n v="0.25"/>
    <n v="0.1"/>
    <n v="0"/>
    <n v="9.65"/>
  </r>
  <r>
    <d v="2024-03-24T00:00:00"/>
    <d v="2024-04-15T08:32:00"/>
    <x v="0"/>
    <s v="SPS-10035313"/>
    <s v="Hansveer Matharu"/>
    <s v="Sunday Training 23-24, paid by Surinderpal Matharu, 24/03 vs. Sunday Training"/>
    <x v="0"/>
    <x v="1"/>
    <x v="0"/>
    <n v="3"/>
    <n v="0.08"/>
    <n v="0.05"/>
    <n v="0"/>
    <n v="2.87"/>
  </r>
  <r>
    <d v="2024-03-15T00:00:00"/>
    <d v="2024-04-15T08:32:00"/>
    <x v="0"/>
    <s v="SPS-9965959"/>
    <s v="bhupinder mann"/>
    <s v="Mens 23-24, 16/03 vs. vs Sutton 8"/>
    <x v="0"/>
    <x v="1"/>
    <x v="0"/>
    <n v="10"/>
    <n v="0.22"/>
    <n v="0.1"/>
    <n v="0"/>
    <n v="9.68"/>
  </r>
  <r>
    <d v="2024-03-16T00:00:00"/>
    <d v="2024-04-15T08:32:00"/>
    <x v="0"/>
    <s v="SPS-9968451"/>
    <s v="Sukhdeep Mann"/>
    <s v="Mens 23-24 Under 16 Match Fee, paid by bhupinder mann, 16/03 vs. vs Shrewsbury 3"/>
    <x v="0"/>
    <x v="0"/>
    <x v="0"/>
    <n v="3"/>
    <n v="7.0000000000000007E-2"/>
    <n v="0.05"/>
    <n v="0"/>
    <n v="2.88"/>
  </r>
  <r>
    <d v="2024-03-16T00:00:00"/>
    <d v="2024-04-15T08:32:00"/>
    <x v="0"/>
    <s v="SPS-9969645"/>
    <s v="-1. DELETED --"/>
    <s v="Mens 23-24 Student Match Fee, paid by bhupinder mann, 16/03 vs. vs University of Nottingham 3"/>
    <x v="0"/>
    <x v="0"/>
    <x v="0"/>
    <n v="5"/>
    <n v="0.11"/>
    <n v="0.05"/>
    <n v="0"/>
    <n v="4.84"/>
  </r>
  <r>
    <d v="2024-03-23T00:00:00"/>
    <d v="2024-04-15T08:32:00"/>
    <x v="0"/>
    <s v="SPS-10028358"/>
    <s v="-1. DELETED --"/>
    <s v="Mens 23-24 Student Match Fee, paid by bhupinder mann, 23/03 vs. vs Bromsgrove 2"/>
    <x v="0"/>
    <x v="0"/>
    <x v="0"/>
    <n v="5"/>
    <n v="0.11"/>
    <n v="0.05"/>
    <n v="0"/>
    <n v="4.84"/>
  </r>
  <r>
    <d v="2024-03-25T00:00:00"/>
    <d v="2024-04-15T08:32:00"/>
    <x v="0"/>
    <s v="SPS-10039061"/>
    <s v="Sukhdeep Mann"/>
    <s v="Mens 23-24 Under 16 Match Fee, paid by bhupinder mann, 23/03 vs. vs Warwick 1"/>
    <x v="0"/>
    <x v="0"/>
    <x v="0"/>
    <n v="3"/>
    <n v="7.0000000000000007E-2"/>
    <n v="0.05"/>
    <n v="0"/>
    <n v="2.88"/>
  </r>
  <r>
    <d v="2024-04-07T00:00:00"/>
    <d v="2024-04-15T08:32:00"/>
    <x v="0"/>
    <s v="SPS-10088268"/>
    <s v="Sukhdeep Mann"/>
    <s v="Sunday Training 24-25, paid by bhupinder mann, 07/04 vs. Sunday Training"/>
    <x v="0"/>
    <x v="1"/>
    <x v="0"/>
    <n v="3"/>
    <n v="0.06"/>
    <n v="0.05"/>
    <n v="0"/>
    <n v="2.89"/>
  </r>
  <r>
    <d v="2024-03-16T00:00:00"/>
    <d v="2024-04-15T08:32:00"/>
    <x v="0"/>
    <s v="SPS-9968424"/>
    <s v="Harjap Dhinjan"/>
    <s v="Badgers 23-24, paid by Avninder Dhinjan, 16/03 vs. vs Wolverhampton &amp; Tettenhall"/>
    <x v="0"/>
    <x v="1"/>
    <x v="0"/>
    <n v="3"/>
    <n v="0.11"/>
    <n v="0.05"/>
    <n v="0"/>
    <n v="2.84"/>
  </r>
  <r>
    <d v="2024-03-24T00:00:00"/>
    <d v="2024-04-15T08:32:00"/>
    <x v="0"/>
    <s v="SPS-10035352"/>
    <s v="Harjap Dhinjan"/>
    <s v="Sunday Training 23-24, paid by Avninder Dhinjan, 24/03 vs. Sunday Training"/>
    <x v="0"/>
    <x v="1"/>
    <x v="0"/>
    <n v="3"/>
    <n v="0.11"/>
    <n v="0.05"/>
    <n v="0"/>
    <n v="2.84"/>
  </r>
  <r>
    <d v="2024-04-07T00:00:00"/>
    <d v="2024-04-15T08:32:00"/>
    <x v="0"/>
    <s v="SPS-10088305"/>
    <s v="Harjap Dhinjan"/>
    <s v="Sunday Training 24-25, paid by Avninder Dhinjan, 07/04 vs. Sunday Training"/>
    <x v="0"/>
    <x v="1"/>
    <x v="0"/>
    <n v="3"/>
    <n v="0.12"/>
    <n v="0.05"/>
    <n v="0"/>
    <n v="2.83"/>
  </r>
  <r>
    <d v="2024-02-10T00:00:00"/>
    <d v="2024-04-16T08:31:00"/>
    <x v="0"/>
    <s v="SPS-9823815"/>
    <s v="Andy Furber"/>
    <s v="Mens 23-24, 10/02 vs. vs Wolverhampton &amp; Tettenhall 2"/>
    <x v="0"/>
    <x v="1"/>
    <x v="0"/>
    <n v="10"/>
    <n v="0.2"/>
    <n v="0.1"/>
    <n v="0"/>
    <n v="9.6999999999999993"/>
  </r>
  <r>
    <d v="2024-02-24T00:00:00"/>
    <d v="2024-04-16T08:31:00"/>
    <x v="0"/>
    <s v="SPS-9885876"/>
    <s v="Andy Furber"/>
    <s v="Mens 23-24, 24/02 vs. vs Wednesbury 1"/>
    <x v="0"/>
    <x v="1"/>
    <x v="0"/>
    <n v="10"/>
    <n v="0.2"/>
    <n v="0.1"/>
    <n v="0"/>
    <n v="9.6999999999999993"/>
  </r>
  <r>
    <d v="2024-03-09T00:00:00"/>
    <d v="2024-04-16T08:31:00"/>
    <x v="0"/>
    <s v="SPS-9949407"/>
    <s v="Andy Furber"/>
    <s v="Mens 23-24, 09/03 vs. vs Finchfield 4"/>
    <x v="0"/>
    <x v="1"/>
    <x v="0"/>
    <n v="10"/>
    <n v="0.2"/>
    <n v="0.1"/>
    <n v="0"/>
    <n v="9.6999999999999993"/>
  </r>
  <r>
    <d v="2024-03-23T00:00:00"/>
    <d v="2024-04-16T08:31:00"/>
    <x v="0"/>
    <s v="SPS-10034727"/>
    <s v="Andy Furber"/>
    <s v="Mens 23-24, 23/03 vs. vs Stone 3"/>
    <x v="0"/>
    <x v="1"/>
    <x v="0"/>
    <n v="10"/>
    <n v="0.2"/>
    <n v="0.1"/>
    <n v="0"/>
    <n v="9.6999999999999993"/>
  </r>
  <r>
    <d v="2024-03-17T00:00:00"/>
    <d v="2024-04-16T08:31:00"/>
    <x v="0"/>
    <s v="SPS-9975601"/>
    <s v="Manoj Chohan"/>
    <s v="Sunday Training 23-24, 24/03 vs. Sunday Training"/>
    <x v="0"/>
    <x v="1"/>
    <x v="0"/>
    <n v="3"/>
    <n v="0.1"/>
    <n v="0.05"/>
    <n v="0"/>
    <n v="2.85"/>
  </r>
  <r>
    <d v="2024-04-04T00:00:00"/>
    <d v="2024-04-16T08:31:00"/>
    <x v="0"/>
    <s v="SPS-10083386"/>
    <s v="Manoj Chohan"/>
    <s v="Sunday Training 24-25, 07/04 vs. Sunday Training"/>
    <x v="0"/>
    <x v="1"/>
    <x v="0"/>
    <n v="3"/>
    <n v="0.1"/>
    <n v="0.05"/>
    <n v="0"/>
    <n v="2.85"/>
  </r>
  <r>
    <d v="2024-04-11T00:00:00"/>
    <d v="2024-04-16T08:31:00"/>
    <x v="0"/>
    <s v="SPS-10099133"/>
    <s v="Manoj Chohan"/>
    <s v="Sunday Training 24-25, 14/04 vs. Sunday Training"/>
    <x v="0"/>
    <x v="1"/>
    <x v="0"/>
    <n v="3"/>
    <n v="0.08"/>
    <n v="0.05"/>
    <n v="0"/>
    <n v="2.87"/>
  </r>
  <r>
    <d v="2024-03-16T00:00:00"/>
    <d v="2024-04-16T08:31:00"/>
    <x v="0"/>
    <s v="SPS-9968426"/>
    <s v="Ethan Chohan"/>
    <s v="Badgers 23-24, paid by Manoj Chohan, 16/03 vs. vs Wolverhampton &amp; Tettenhall"/>
    <x v="0"/>
    <x v="1"/>
    <x v="0"/>
    <n v="3"/>
    <n v="0.1"/>
    <n v="0.05"/>
    <n v="0"/>
    <n v="2.85"/>
  </r>
  <r>
    <d v="2024-01-27T00:00:00"/>
    <d v="2024-04-17T08:31:00"/>
    <x v="0"/>
    <s v="SPS-9765074"/>
    <s v="Amanpreet Sokhi"/>
    <s v="Ladies 23-24 Student Match Fee, 27/01 vs. vs Worcester 2"/>
    <x v="0"/>
    <x v="0"/>
    <x v="0"/>
    <n v="5"/>
    <n v="0.12"/>
    <n v="0.05"/>
    <n v="0"/>
    <n v="4.83"/>
  </r>
  <r>
    <d v="2024-02-03T00:00:00"/>
    <d v="2024-04-17T08:31:00"/>
    <x v="0"/>
    <s v="SPS-9798630"/>
    <s v="Amanpreet Sokhi"/>
    <s v="Ladies 23-24 Student Match Fee, 03/02 vs. vs Stourport 3"/>
    <x v="0"/>
    <x v="0"/>
    <x v="0"/>
    <n v="5"/>
    <n v="0.12"/>
    <n v="0.05"/>
    <n v="0"/>
    <n v="4.83"/>
  </r>
  <r>
    <d v="2024-02-10T00:00:00"/>
    <d v="2024-04-17T08:31:00"/>
    <x v="0"/>
    <s v="SPS-9824491"/>
    <s v="Amanpreet Sokhi"/>
    <s v="Ladies 23-24 Student Match Fee, 10/02 vs. vs University of Birmingham 6"/>
    <x v="0"/>
    <x v="0"/>
    <x v="0"/>
    <n v="5"/>
    <n v="0.12"/>
    <n v="0.05"/>
    <n v="0"/>
    <n v="4.83"/>
  </r>
  <r>
    <d v="2024-02-24T00:00:00"/>
    <d v="2024-04-17T08:31:00"/>
    <x v="0"/>
    <s v="SPS-9886986"/>
    <s v="Amanpreet Sokhi"/>
    <s v="Ladies 23-24 Student Match Fee, 24/02 vs. vs Edgbaston 2"/>
    <x v="0"/>
    <x v="0"/>
    <x v="0"/>
    <n v="5"/>
    <n v="0.14000000000000001"/>
    <n v="0.05"/>
    <n v="0"/>
    <n v="4.8099999999999996"/>
  </r>
  <r>
    <d v="2024-03-15T00:00:00"/>
    <d v="2024-04-17T08:31:00"/>
    <x v="0"/>
    <s v="SPS-9965960"/>
    <s v="Inderjit Sathi"/>
    <s v="Mens 23-24 Unemployed/Retired Match Fee, 16/03 vs. vs Sutton 8"/>
    <x v="0"/>
    <x v="0"/>
    <x v="0"/>
    <n v="5"/>
    <n v="0.28000000000000003"/>
    <n v="0.05"/>
    <n v="0"/>
    <n v="4.67"/>
  </r>
  <r>
    <d v="2024-01-20T00:00:00"/>
    <d v="2024-04-17T08:31:00"/>
    <x v="0"/>
    <s v="SPS-9715227"/>
    <s v="Shaurya Maheshwari"/>
    <s v="Mens 23-24, 20/01 vs. vs Beacon 4"/>
    <x v="0"/>
    <x v="1"/>
    <x v="0"/>
    <n v="10"/>
    <n v="0.25"/>
    <n v="0.1"/>
    <n v="0"/>
    <n v="9.65"/>
  </r>
  <r>
    <d v="2024-02-24T00:00:00"/>
    <d v="2024-04-17T08:31:00"/>
    <x v="0"/>
    <s v="SPS-9885882"/>
    <s v="Shaurya Maheshwari"/>
    <s v="Mens 23-24, 24/02 vs. vs Wednesbury 1"/>
    <x v="0"/>
    <x v="1"/>
    <x v="0"/>
    <n v="10"/>
    <n v="0.25"/>
    <n v="0.1"/>
    <n v="0"/>
    <n v="9.65"/>
  </r>
  <r>
    <d v="2024-03-03T00:00:00"/>
    <d v="2024-04-18T08:32:00"/>
    <x v="0"/>
    <s v="SPS-9915868"/>
    <s v="Veer Badesha"/>
    <s v="Sunday Training 23-24, paid by Gurminder Badesha, 03/03 vs. Sunday Training"/>
    <x v="0"/>
    <x v="1"/>
    <x v="0"/>
    <n v="3"/>
    <n v="0.14000000000000001"/>
    <n v="0.05"/>
    <n v="0"/>
    <n v="2.81"/>
  </r>
  <r>
    <d v="2024-03-24T00:00:00"/>
    <d v="2024-04-18T08:32:00"/>
    <x v="0"/>
    <s v="SPS-10035485"/>
    <s v="Veer Badesha"/>
    <s v="Sunday Training 23-24, paid by Gurminder Badesha, 24/03 vs. Sunday Training"/>
    <x v="0"/>
    <x v="1"/>
    <x v="0"/>
    <n v="3"/>
    <n v="0.15"/>
    <n v="0.05"/>
    <n v="0"/>
    <n v="2.8"/>
  </r>
  <r>
    <d v="2024-02-04T00:00:00"/>
    <d v="2024-04-18T08:32:00"/>
    <x v="0"/>
    <s v="SPS-9803728"/>
    <s v="Sanraj Singh Sohal"/>
    <s v="Mens 23-24 Student Match Fee, 03/02 vs. vs Harborne 2"/>
    <x v="0"/>
    <x v="0"/>
    <x v="0"/>
    <n v="5"/>
    <n v="0.12"/>
    <n v="0.05"/>
    <n v="0"/>
    <n v="4.83"/>
  </r>
  <r>
    <d v="2024-02-20T00:00:00"/>
    <d v="2024-04-18T08:32:00"/>
    <x v="0"/>
    <s v="SPS-9857663"/>
    <s v="Sanraj Singh Sohal"/>
    <s v="Mens 23-24 Student Match Fee, 10/02 vs. vs Finchfield 1"/>
    <x v="0"/>
    <x v="0"/>
    <x v="0"/>
    <n v="5"/>
    <n v="0.12"/>
    <n v="0.05"/>
    <n v="0"/>
    <n v="4.83"/>
  </r>
  <r>
    <d v="2024-03-16T00:00:00"/>
    <d v="2024-04-18T08:32:00"/>
    <x v="0"/>
    <s v="SPS-9969655"/>
    <s v="Sanraj Singh Sohal"/>
    <s v="Mens 23-24 Student Match Fee, 16/03 vs. vs University of Nottingham 3"/>
    <x v="0"/>
    <x v="0"/>
    <x v="0"/>
    <n v="5"/>
    <n v="0.12"/>
    <n v="0.05"/>
    <n v="0"/>
    <n v="4.83"/>
  </r>
  <r>
    <d v="2024-03-25T00:00:00"/>
    <d v="2024-04-18T08:32:00"/>
    <x v="0"/>
    <s v="SPS-10039066"/>
    <s v="Sanraj Singh Sohal"/>
    <s v="Mens 23-24 Student Match Fee, 23/03 vs. vs Warwick 1"/>
    <x v="0"/>
    <x v="0"/>
    <x v="0"/>
    <n v="5"/>
    <n v="0.14000000000000001"/>
    <n v="0.05"/>
    <n v="0"/>
    <n v="4.8099999999999996"/>
  </r>
  <r>
    <d v="2024-02-20T00:00:00"/>
    <d v="2024-04-18T08:32:00"/>
    <x v="0"/>
    <s v="SPS-9857659"/>
    <s v="Dilraj Sohal"/>
    <s v="Mens 23-24 Student Match Fee, 10/02 vs. vs Finchfield 1"/>
    <x v="0"/>
    <x v="0"/>
    <x v="0"/>
    <n v="5"/>
    <n v="0.14000000000000001"/>
    <n v="0.05"/>
    <n v="0"/>
    <n v="4.8099999999999996"/>
  </r>
  <r>
    <d v="2024-03-16T00:00:00"/>
    <d v="2024-04-18T08:32:00"/>
    <x v="0"/>
    <s v="SPS-9969651"/>
    <s v="Dilraj Sohal"/>
    <s v="Mens 23-24 Student Match Fee, 16/03 vs. vs University of Nottingham 3"/>
    <x v="0"/>
    <x v="0"/>
    <x v="0"/>
    <n v="5"/>
    <n v="0.14000000000000001"/>
    <n v="0.05"/>
    <n v="0"/>
    <n v="4.8099999999999996"/>
  </r>
  <r>
    <d v="2024-03-25T00:00:00"/>
    <d v="2024-04-18T08:32:00"/>
    <x v="0"/>
    <s v="SPS-10039058"/>
    <s v="Dilraj Sohal"/>
    <s v="Mens 23-24 Student Match Fee, 23/03 vs. vs Warwick 1"/>
    <x v="0"/>
    <x v="0"/>
    <x v="0"/>
    <n v="5"/>
    <n v="0.15"/>
    <n v="0.05"/>
    <n v="0"/>
    <n v="4.8"/>
  </r>
  <r>
    <d v="2024-01-20T00:00:00"/>
    <d v="2024-04-18T08:32:00"/>
    <x v="0"/>
    <s v="SPS-9715067"/>
    <s v="kyle barker"/>
    <s v="Mens 23-24 Aston/BCU Match Fee, 20/01 vs. vs Beeston 3"/>
    <x v="0"/>
    <x v="0"/>
    <x v="0"/>
    <n v="5"/>
    <n v="0.12"/>
    <n v="0.05"/>
    <n v="0"/>
    <n v="4.83"/>
  </r>
  <r>
    <d v="2024-02-06T00:00:00"/>
    <d v="2024-04-18T08:32:00"/>
    <x v="0"/>
    <s v="SPS-9810719"/>
    <s v="kyle barker"/>
    <s v="Mens 23-24 Aston/BCU Match Fee, 04/02 vs. vs Banbury"/>
    <x v="0"/>
    <x v="0"/>
    <x v="0"/>
    <n v="5"/>
    <n v="0.12"/>
    <n v="0.05"/>
    <n v="0"/>
    <n v="4.83"/>
  </r>
  <r>
    <d v="2024-02-11T00:00:00"/>
    <d v="2024-04-18T08:32:00"/>
    <x v="0"/>
    <s v="SPS-9830993"/>
    <s v="kyle barker"/>
    <s v="Mens 23-24 Aston/BCU Match Fee, 10/02 vs. vs City of Peterborough"/>
    <x v="0"/>
    <x v="0"/>
    <x v="0"/>
    <n v="5"/>
    <n v="0.12"/>
    <n v="0.05"/>
    <n v="0"/>
    <n v="4.83"/>
  </r>
  <r>
    <d v="2024-02-26T00:00:00"/>
    <d v="2024-04-18T08:32:00"/>
    <x v="0"/>
    <s v="SPS-9891980"/>
    <s v="kyle barker"/>
    <s v="Mens 23-24 Aston/BCU Match Fee, 24/02 vs. vs Worcester 1"/>
    <x v="0"/>
    <x v="0"/>
    <x v="0"/>
    <n v="5"/>
    <n v="0.12"/>
    <n v="0.05"/>
    <n v="0"/>
    <n v="4.83"/>
  </r>
  <r>
    <d v="2024-03-10T00:00:00"/>
    <d v="2024-04-18T08:32:00"/>
    <x v="0"/>
    <s v="SPS-9953388"/>
    <s v="kyle barker"/>
    <s v="Mens 23-24 Aston/BCU Match Fee, 09/03 vs. vs Lichfield 2"/>
    <x v="0"/>
    <x v="0"/>
    <x v="0"/>
    <n v="5"/>
    <n v="0.1"/>
    <n v="0.05"/>
    <n v="0"/>
    <n v="4.8499999999999996"/>
  </r>
  <r>
    <d v="2024-01-28T00:00:00"/>
    <d v="2024-04-19T08:31:00"/>
    <x v="0"/>
    <s v="SPS-9766597"/>
    <s v="Jasmine Kaur Poonia"/>
    <s v="Sunday Training 23-24, paid by jaspal poonia, 28/01 vs. Sunday Training"/>
    <x v="0"/>
    <x v="1"/>
    <x v="0"/>
    <n v="3"/>
    <n v="0.06"/>
    <n v="0.05"/>
    <n v="0"/>
    <n v="2.89"/>
  </r>
  <r>
    <d v="2024-02-04T00:00:00"/>
    <d v="2024-04-19T08:31:00"/>
    <x v="0"/>
    <s v="SPS-9800493"/>
    <s v="Karina Poonia"/>
    <s v="Sunday Training 23-24, paid by jaspal poonia, 04/02 vs. Sunday Training"/>
    <x v="0"/>
    <x v="1"/>
    <x v="0"/>
    <n v="3"/>
    <n v="0.06"/>
    <n v="0.05"/>
    <n v="0"/>
    <n v="2.89"/>
  </r>
  <r>
    <d v="2024-02-04T00:00:00"/>
    <d v="2024-04-19T08:31:00"/>
    <x v="0"/>
    <s v="SPS-9800499"/>
    <s v="Jasmine Kaur Poonia"/>
    <s v="Sunday Training 23-24, paid by jaspal poonia, 04/02 vs. Sunday Training"/>
    <x v="0"/>
    <x v="1"/>
    <x v="0"/>
    <n v="3"/>
    <n v="0.06"/>
    <n v="0.05"/>
    <n v="0"/>
    <n v="2.89"/>
  </r>
  <r>
    <d v="2024-02-11T00:00:00"/>
    <d v="2024-04-19T08:31:00"/>
    <x v="0"/>
    <s v="SPS-9828609"/>
    <s v="Karina Poonia"/>
    <s v="Sunday Training 23-24, paid by jaspal poonia, 11/02 vs. Sunday Training"/>
    <x v="0"/>
    <x v="1"/>
    <x v="0"/>
    <n v="3"/>
    <n v="0.06"/>
    <n v="0.05"/>
    <n v="0"/>
    <n v="2.89"/>
  </r>
  <r>
    <d v="2024-02-18T00:00:00"/>
    <d v="2024-04-19T08:31:00"/>
    <x v="0"/>
    <s v="SPS-9854247"/>
    <s v="Karina Poonia"/>
    <s v="Ladies 23-24 Under 16 Match Fee, paid by jaspal poonia, 17/02 vs. vs Telford"/>
    <x v="0"/>
    <x v="0"/>
    <x v="0"/>
    <n v="3"/>
    <n v="0.06"/>
    <n v="0.05"/>
    <n v="0"/>
    <n v="2.89"/>
  </r>
  <r>
    <d v="2024-02-18T00:00:00"/>
    <d v="2024-04-19T08:31:00"/>
    <x v="0"/>
    <s v="SPS-9854279"/>
    <s v="Karina Poonia"/>
    <s v="Sunday Training 23-24, paid by jaspal poonia, 18/02 vs. Sunday Training"/>
    <x v="0"/>
    <x v="1"/>
    <x v="0"/>
    <n v="3"/>
    <n v="0.06"/>
    <n v="0.05"/>
    <n v="0"/>
    <n v="2.89"/>
  </r>
  <r>
    <d v="2024-02-18T00:00:00"/>
    <d v="2024-04-19T08:31:00"/>
    <x v="0"/>
    <s v="SPS-9854282"/>
    <s v="Jasmine Kaur Poonia"/>
    <s v="Sunday Training 23-24, paid by jaspal poonia, 18/02 vs. Sunday Training"/>
    <x v="0"/>
    <x v="1"/>
    <x v="0"/>
    <n v="3"/>
    <n v="0.06"/>
    <n v="0.05"/>
    <n v="0"/>
    <n v="2.89"/>
  </r>
  <r>
    <d v="2024-02-25T00:00:00"/>
    <d v="2024-04-19T08:31:00"/>
    <x v="0"/>
    <s v="SPS-9888913"/>
    <s v="Karina Poonia"/>
    <s v="Sunday Training 23-24, paid by jaspal poonia, 25/02 vs. Sunday Training"/>
    <x v="0"/>
    <x v="1"/>
    <x v="0"/>
    <n v="3"/>
    <n v="0.06"/>
    <n v="0.05"/>
    <n v="0"/>
    <n v="2.89"/>
  </r>
  <r>
    <d v="2024-02-25T00:00:00"/>
    <d v="2024-04-19T08:31:00"/>
    <x v="0"/>
    <s v="SPS-9888920"/>
    <s v="Jasmine Kaur Poonia"/>
    <s v="Sunday Training 23-24, paid by jaspal poonia, 25/02 vs. Sunday Training"/>
    <x v="0"/>
    <x v="1"/>
    <x v="0"/>
    <n v="3"/>
    <n v="0.06"/>
    <n v="0.05"/>
    <n v="0"/>
    <n v="2.89"/>
  </r>
  <r>
    <d v="2024-03-11T00:00:00"/>
    <d v="2024-04-19T08:31:00"/>
    <x v="0"/>
    <s v="SPS-9955457"/>
    <s v="Karina Poonia"/>
    <s v="Sunday Training 23-24, paid by jaspal poonia, 10/03 vs. Sunday Training"/>
    <x v="0"/>
    <x v="1"/>
    <x v="0"/>
    <n v="3"/>
    <n v="0.06"/>
    <n v="0.05"/>
    <n v="0"/>
    <n v="2.89"/>
  </r>
  <r>
    <d v="2024-03-11T00:00:00"/>
    <d v="2024-04-19T08:31:00"/>
    <x v="0"/>
    <s v="SPS-9955462"/>
    <s v="Jasmine Kaur Poonia"/>
    <s v="Sunday Training 23-24, paid by jaspal poonia, 10/03 vs. Sunday Training"/>
    <x v="0"/>
    <x v="1"/>
    <x v="0"/>
    <n v="3"/>
    <n v="0.1"/>
    <n v="0.05"/>
    <n v="0"/>
    <n v="2.85"/>
  </r>
  <r>
    <d v="2024-02-04T00:00:00"/>
    <d v="2024-04-19T08:31:00"/>
    <x v="0"/>
    <s v="SPS-9800570"/>
    <s v="Nihal Cooner"/>
    <s v="Sunday Training 23-24, paid by Sandeep Cooner, 04/02 vs. Sunday Training"/>
    <x v="0"/>
    <x v="1"/>
    <x v="0"/>
    <n v="3"/>
    <n v="0.08"/>
    <n v="0.05"/>
    <n v="0"/>
    <n v="2.87"/>
  </r>
  <r>
    <d v="2024-02-11T00:00:00"/>
    <d v="2024-04-19T08:31:00"/>
    <x v="0"/>
    <s v="SPS-9828737"/>
    <s v="Nihal Cooner"/>
    <s v="Sunday Training 23-24, paid by Sandeep Cooner, 11/02 vs. Sunday Training"/>
    <x v="0"/>
    <x v="1"/>
    <x v="0"/>
    <n v="3"/>
    <n v="0.08"/>
    <n v="0.05"/>
    <n v="0"/>
    <n v="2.87"/>
  </r>
  <r>
    <d v="2024-02-18T00:00:00"/>
    <d v="2024-04-19T08:31:00"/>
    <x v="0"/>
    <s v="SPS-9854324"/>
    <s v="Nihal Cooner"/>
    <s v="Sunday Training 23-24, paid by Sandeep Cooner, 18/02 vs. Sunday Training"/>
    <x v="0"/>
    <x v="1"/>
    <x v="0"/>
    <n v="3"/>
    <n v="0.08"/>
    <n v="0.05"/>
    <n v="0"/>
    <n v="2.87"/>
  </r>
  <r>
    <d v="2024-02-25T00:00:00"/>
    <d v="2024-04-19T08:31:00"/>
    <x v="0"/>
    <s v="SPS-9888899"/>
    <s v="Nihal Cooner"/>
    <s v="Sunday Training 23-24, paid by Sandeep Cooner, 25/02 vs. Sunday Training"/>
    <x v="0"/>
    <x v="1"/>
    <x v="0"/>
    <n v="3"/>
    <n v="0.08"/>
    <n v="0.05"/>
    <n v="0"/>
    <n v="2.87"/>
  </r>
  <r>
    <d v="2024-03-03T00:00:00"/>
    <d v="2024-04-19T08:31:00"/>
    <x v="0"/>
    <s v="SPS-9915805"/>
    <s v="Nihal Cooner"/>
    <s v="Sunday Training 23-24, paid by Sandeep Cooner, 03/03 vs. Sunday Training"/>
    <x v="0"/>
    <x v="1"/>
    <x v="0"/>
    <n v="3"/>
    <n v="0.08"/>
    <n v="0.05"/>
    <n v="0"/>
    <n v="2.87"/>
  </r>
  <r>
    <d v="2024-03-17T00:00:00"/>
    <d v="2024-04-19T08:31:00"/>
    <x v="0"/>
    <s v="SPS-9973614"/>
    <s v="Nihal Cooner"/>
    <s v="Sunday Training 23-24, paid by Sandeep Cooner, 17/03 vs. Sunday Training"/>
    <x v="0"/>
    <x v="1"/>
    <x v="0"/>
    <n v="3"/>
    <n v="7.0000000000000007E-2"/>
    <n v="0.05"/>
    <n v="0"/>
    <n v="2.88"/>
  </r>
  <r>
    <d v="2024-03-23T00:00:00"/>
    <d v="2024-04-19T08:31:00"/>
    <x v="0"/>
    <s v="SPS-10034412"/>
    <s v="Inderjeet Singh"/>
    <s v="Sunday Training 23-24, 24/03 vs. Sunday Training"/>
    <x v="0"/>
    <x v="1"/>
    <x v="0"/>
    <n v="3"/>
    <n v="0.11"/>
    <n v="0.05"/>
    <n v="0"/>
    <n v="2.84"/>
  </r>
  <r>
    <d v="2024-04-04T00:00:00"/>
    <d v="2024-04-19T08:31:00"/>
    <x v="0"/>
    <s v="SPS-10082884"/>
    <s v="Inderjeet Singh"/>
    <s v="Sunday Training 24-25, 07/04 vs. Sunday Training"/>
    <x v="0"/>
    <x v="1"/>
    <x v="0"/>
    <n v="3"/>
    <n v="0.12"/>
    <n v="0.05"/>
    <n v="0"/>
    <n v="2.83"/>
  </r>
  <r>
    <d v="2024-02-25T00:00:00"/>
    <d v="2024-04-19T08:31:00"/>
    <x v="0"/>
    <s v="SPS-9888895"/>
    <s v="Ekkam Singh"/>
    <s v="Sunday Training 23-24, paid by Inderjeet Singh, 25/02 vs. Sunday Training"/>
    <x v="0"/>
    <x v="1"/>
    <x v="0"/>
    <n v="3"/>
    <n v="0.11"/>
    <n v="0.05"/>
    <n v="0"/>
    <n v="2.84"/>
  </r>
  <r>
    <d v="2024-03-23T00:00:00"/>
    <d v="2024-04-22T08:31:00"/>
    <x v="0"/>
    <s v="SPS-10028362"/>
    <s v="Aryan Massey Arora"/>
    <s v="Mens 23-24 Student Match Fee, 23/03 vs. vs Bromsgrove 2"/>
    <x v="0"/>
    <x v="0"/>
    <x v="0"/>
    <n v="5"/>
    <n v="0.28000000000000003"/>
    <n v="0.05"/>
    <n v="0"/>
    <n v="4.67"/>
  </r>
  <r>
    <d v="2024-03-23T00:00:00"/>
    <d v="2024-04-22T08:31:00"/>
    <x v="0"/>
    <s v="SPS-10034726"/>
    <s v="Mulla Samra"/>
    <s v="Mens 23-24, 23/03 vs. vs Stone 3"/>
    <x v="0"/>
    <x v="1"/>
    <x v="0"/>
    <n v="10"/>
    <n v="0.35"/>
    <n v="0.1"/>
    <n v="0"/>
    <n v="9.5500000000000007"/>
  </r>
  <r>
    <d v="2024-04-22T00:00:00"/>
    <d v="2024-04-22T17:33:00"/>
    <x v="0"/>
    <s v="SPS-10123941"/>
    <s v="AARIYAN BANGE"/>
    <s v="Sunday Training 24-25, collected by Satpal Degun, 14/04 vs. Sunday Training"/>
    <x v="0"/>
    <x v="1"/>
    <x v="2"/>
    <n v="3"/>
    <n v="0"/>
    <n v="0"/>
    <n v="0"/>
    <n v="3"/>
  </r>
  <r>
    <d v="2024-04-22T00:00:00"/>
    <d v="2024-04-22T17:33:00"/>
    <x v="0"/>
    <s v="SPS-10123953"/>
    <s v="Savraj Singh Chana"/>
    <s v="Sunday Training 24-25, collected by Satpal Degun, 14/04 vs. Sunday Training"/>
    <x v="0"/>
    <x v="1"/>
    <x v="2"/>
    <n v="3"/>
    <n v="0"/>
    <n v="0"/>
    <n v="0"/>
    <n v="3"/>
  </r>
  <r>
    <d v="2024-04-22T00:00:00"/>
    <d v="2024-04-22T17:33:00"/>
    <x v="0"/>
    <s v="SPS-10123960"/>
    <s v="Arjan Singh Chana"/>
    <s v="Sunday Training 24-25, collected by Satpal Degun, 14/04 vs. Sunday Training"/>
    <x v="0"/>
    <x v="1"/>
    <x v="2"/>
    <n v="3"/>
    <n v="0"/>
    <n v="0"/>
    <n v="0"/>
    <n v="3"/>
  </r>
  <r>
    <d v="2024-04-22T00:00:00"/>
    <d v="2024-04-22T17:38:00"/>
    <x v="0"/>
    <s v="SPS-10123942"/>
    <s v="Yuvraj Sihota"/>
    <s v="Sunday Training 24-25, confirmed by Satpal Degun, 14/04 vs. Sunday Training"/>
    <x v="0"/>
    <x v="1"/>
    <x v="1"/>
    <n v="3"/>
    <n v="0"/>
    <n v="0"/>
    <n v="0"/>
    <n v="3"/>
  </r>
  <r>
    <d v="2024-04-22T00:00:00"/>
    <d v="2024-04-22T17:46:00"/>
    <x v="0"/>
    <s v="SPS-10124041"/>
    <s v="Savraj Singh Chana"/>
    <s v="Sunday Training 24-25, collected by Satpal Degun, 21/04 vs. Sunday Training"/>
    <x v="0"/>
    <x v="1"/>
    <x v="2"/>
    <n v="3"/>
    <n v="0"/>
    <n v="0"/>
    <n v="0"/>
    <n v="3"/>
  </r>
  <r>
    <d v="2024-04-22T00:00:00"/>
    <d v="2024-04-22T17:46:00"/>
    <x v="0"/>
    <s v="SPS-10124049"/>
    <s v="Arjan Singh Chana"/>
    <s v="Sunday Training 24-25, collected by Satpal Degun, 21/04 vs. Sunday Training"/>
    <x v="0"/>
    <x v="1"/>
    <x v="2"/>
    <n v="3"/>
    <n v="0"/>
    <n v="0"/>
    <n v="0"/>
    <n v="3"/>
  </r>
  <r>
    <d v="2024-04-22T00:00:00"/>
    <d v="2024-04-22T17:47:00"/>
    <x v="0"/>
    <s v="SPS-10124035"/>
    <s v="Yuvraj Sihota"/>
    <s v="Sunday Training 24-25, confirmed by Satpal Degun, 21/04 vs. Sunday Training"/>
    <x v="0"/>
    <x v="1"/>
    <x v="1"/>
    <n v="3"/>
    <n v="0"/>
    <n v="0"/>
    <n v="0"/>
    <n v="3"/>
  </r>
  <r>
    <d v="2024-04-22T00:00:00"/>
    <d v="2024-04-22T17:51:00"/>
    <x v="0"/>
    <s v="SPS-10124023"/>
    <s v="Nivaan Pawar"/>
    <s v="Sunday Training 24-25, confirmed by Satpal Degun, 21/04 vs. Sunday Training"/>
    <x v="0"/>
    <x v="1"/>
    <x v="1"/>
    <n v="3"/>
    <n v="0"/>
    <n v="0"/>
    <n v="0"/>
    <n v="3"/>
  </r>
  <r>
    <d v="2024-04-22T00:00:00"/>
    <d v="2024-04-22T17:51:00"/>
    <x v="0"/>
    <s v="SPS-10124031"/>
    <s v="Naraya Pawar"/>
    <s v="Sunday Training 24-25, confirmed by Satpal Degun, 21/04 vs. Sunday Training"/>
    <x v="0"/>
    <x v="1"/>
    <x v="1"/>
    <n v="3"/>
    <n v="0"/>
    <n v="0"/>
    <n v="0"/>
    <n v="3"/>
  </r>
  <r>
    <d v="2024-04-22T00:00:00"/>
    <d v="2024-04-22T17:52:00"/>
    <x v="0"/>
    <s v="SPS-10124024"/>
    <s v="Harman Rajania"/>
    <s v="Sunday Training 24-25, confirmed by Satpal Degun, 21/04 vs. Sunday Training"/>
    <x v="0"/>
    <x v="1"/>
    <x v="1"/>
    <n v="3"/>
    <n v="0"/>
    <n v="0"/>
    <n v="0"/>
    <n v="3"/>
  </r>
  <r>
    <d v="2024-03-23T00:00:00"/>
    <d v="2024-04-23T08:32:00"/>
    <x v="0"/>
    <s v="SPS-10034731"/>
    <s v="Peter Madeley"/>
    <s v="Mens 23-24, 23/03 vs. vs Stone 3"/>
    <x v="0"/>
    <x v="1"/>
    <x v="0"/>
    <n v="10"/>
    <n v="0.35"/>
    <n v="0.1"/>
    <n v="0"/>
    <n v="9.5500000000000007"/>
  </r>
  <r>
    <d v="2024-03-23T00:00:00"/>
    <d v="2024-04-24T08:32:00"/>
    <x v="0"/>
    <s v="SPS-10034733"/>
    <s v="-1. DELETED VN"/>
    <s v="Mens 23-24, 23/03 vs. vs Stone 3"/>
    <x v="0"/>
    <x v="1"/>
    <x v="0"/>
    <n v="10"/>
    <n v="0.35"/>
    <n v="0.1"/>
    <n v="0"/>
    <n v="9.5500000000000007"/>
  </r>
  <r>
    <d v="2024-03-24T00:00:00"/>
    <d v="2024-04-24T08:32:00"/>
    <x v="0"/>
    <s v="SPS-10035343"/>
    <s v="-1. DELETED KS"/>
    <s v="Sunday Training 23-24, 24/03 vs. Sunday Training"/>
    <x v="0"/>
    <x v="1"/>
    <x v="0"/>
    <n v="3"/>
    <n v="0.25"/>
    <n v="0.05"/>
    <n v="0"/>
    <n v="2.7"/>
  </r>
  <r>
    <d v="2024-04-26T00:00:00"/>
    <d v="2024-04-26T10:23:00"/>
    <x v="0"/>
    <s v="SPS-10133973"/>
    <s v="Apsi Gunarathne"/>
    <s v="Ladies 24-25 Sponsored player Match Fee, 25/04 vs. vs Kings Heath"/>
    <x v="0"/>
    <x v="0"/>
    <x v="2"/>
    <n v="0"/>
    <n v="0"/>
    <n v="0"/>
    <n v="0"/>
    <n v="0"/>
  </r>
  <r>
    <d v="2024-04-26T00:00:00"/>
    <d v="2024-04-26T10:23:00"/>
    <x v="0"/>
    <s v="SPS-10133962"/>
    <s v="annette Rimmer"/>
    <s v="Ladies 24-25 Unemployed/Retired Match Fee, collected by Charn Gill, 25/04 vs. vs Kings Heath"/>
    <x v="0"/>
    <x v="0"/>
    <x v="2"/>
    <n v="5"/>
    <n v="0"/>
    <n v="0"/>
    <n v="0"/>
    <n v="5"/>
  </r>
  <r>
    <d v="2024-03-24T00:00:00"/>
    <d v="2024-04-27T08:31:00"/>
    <x v="0"/>
    <s v="SPS-10035315"/>
    <s v="Arjan Matharu"/>
    <s v="Sunday Training 23-24, paid by Dapinder Matharu, 24/03 vs. Sunday Training"/>
    <x v="0"/>
    <x v="1"/>
    <x v="0"/>
    <n v="3"/>
    <n v="0.1"/>
    <n v="0.05"/>
    <n v="0"/>
    <n v="2.85"/>
  </r>
  <r>
    <d v="2024-03-24T00:00:00"/>
    <d v="2024-04-27T08:31:00"/>
    <x v="0"/>
    <s v="SPS-10035318"/>
    <s v="Amar Matharu"/>
    <s v="Sunday Training 23-24, paid by Dapinder Matharu, 24/03 vs. Sunday Training"/>
    <x v="0"/>
    <x v="1"/>
    <x v="0"/>
    <n v="3"/>
    <n v="0.1"/>
    <n v="0.05"/>
    <n v="0"/>
    <n v="2.85"/>
  </r>
  <r>
    <d v="2024-04-07T00:00:00"/>
    <d v="2024-04-27T08:31:00"/>
    <x v="0"/>
    <s v="SPS-10088266"/>
    <s v="Arjan Matharu"/>
    <s v="Sunday Training 24-25, paid by Dapinder Matharu, 07/04 vs. Sunday Training"/>
    <x v="0"/>
    <x v="1"/>
    <x v="0"/>
    <n v="3"/>
    <n v="0.1"/>
    <n v="0.05"/>
    <n v="0"/>
    <n v="2.85"/>
  </r>
  <r>
    <d v="2024-04-07T00:00:00"/>
    <d v="2024-04-27T08:31:00"/>
    <x v="0"/>
    <s v="SPS-10088270"/>
    <s v="Amar Matharu"/>
    <s v="Sunday Training 24-25, paid by Dapinder Matharu, 07/04 vs. Sunday Training"/>
    <x v="0"/>
    <x v="1"/>
    <x v="0"/>
    <n v="3"/>
    <n v="0.08"/>
    <n v="0.05"/>
    <n v="0"/>
    <n v="2.87"/>
  </r>
  <r>
    <d v="2024-04-26T00:00:00"/>
    <d v="2024-04-27T14:08:00"/>
    <x v="0"/>
    <s v="SPS-10133972"/>
    <s v="Susan Paterson"/>
    <s v="Ladies 24-25 Unemployed/Retired Match Fee, confirmed by Charn Gill, 25/04 vs. vs Kings Heath"/>
    <x v="0"/>
    <x v="0"/>
    <x v="1"/>
    <n v="5"/>
    <n v="0"/>
    <n v="0"/>
    <n v="0"/>
    <n v="5"/>
  </r>
  <r>
    <d v="2024-03-24T00:00:00"/>
    <d v="2024-04-27T20:03:00"/>
    <x v="0"/>
    <s v="SPS-10035190"/>
    <s v="Sukhpal Rajania"/>
    <s v="Sunday Training 23-24, 24/03 vs. Sunday Training, Sunday Training 23-24, 24/03 vs. Sunday Training, Sunday Training 23-24, 24/03 vs. Sunday Training"/>
    <x v="0"/>
    <x v="1"/>
    <x v="0"/>
    <n v="9"/>
    <n v="0.18"/>
    <n v="0.09"/>
    <n v="0"/>
    <n v="8.73"/>
  </r>
  <r>
    <d v="2024-04-13T00:00:00"/>
    <d v="2024-04-27T20:03:00"/>
    <x v="0"/>
    <s v="SPS-10102252"/>
    <s v="Sukhpal Rajania"/>
    <s v="Sunday Training 24-25, 14/04 vs. Sunday Training, Sunday Training 24-25, 14/04 vs. Sunday Training, Sunday Training 24-25, 14/04 vs. Sunday Training"/>
    <x v="0"/>
    <x v="1"/>
    <x v="0"/>
    <n v="9"/>
    <n v="0.18"/>
    <n v="0.09"/>
    <n v="0"/>
    <n v="8.73"/>
  </r>
  <r>
    <d v="2024-04-20T00:00:00"/>
    <d v="2024-04-27T20:03:00"/>
    <x v="0"/>
    <s v="SPS-10121379"/>
    <s v="Sukhpal Rajania"/>
    <s v="Sunday Training 24-25, 21/04 vs. Sunday Training, Sunday Training 24-25, 21/04 vs. Sunday Training"/>
    <x v="0"/>
    <x v="1"/>
    <x v="0"/>
    <n v="6"/>
    <n v="0.1"/>
    <n v="0.06"/>
    <n v="0"/>
    <n v="5.84"/>
  </r>
  <r>
    <d v="2024-04-27T00:00:00"/>
    <d v="2024-04-27T20:03:00"/>
    <x v="0"/>
    <s v="SPS-10135982"/>
    <s v="Sukhpal Rajania"/>
    <s v="Sunday Training 24-25, 28/04 vs. Sunday Training, Sunday Training 24-25, 28/04 vs. Sunday Training, Sunday Training 24-25, 28/04 vs. Sunday Training"/>
    <x v="0"/>
    <x v="1"/>
    <x v="0"/>
    <n v="9"/>
    <n v="0.18"/>
    <n v="0.09"/>
    <n v="0"/>
    <n v="8.73"/>
  </r>
  <r>
    <d v="2024-02-04T00:00:00"/>
    <d v="2024-04-27T20:03:00"/>
    <x v="0"/>
    <s v="SPS-9800509"/>
    <s v="Harman Rajania"/>
    <s v="Sunday Training 23-24, paid by Sukhpal Rajania, 04/02 vs. Sunday Training"/>
    <x v="0"/>
    <x v="1"/>
    <x v="0"/>
    <n v="3"/>
    <n v="0.06"/>
    <n v="0.05"/>
    <n v="0"/>
    <n v="2.89"/>
  </r>
  <r>
    <d v="2024-02-04T00:00:00"/>
    <d v="2024-04-27T20:03:00"/>
    <x v="0"/>
    <s v="SPS-9800510"/>
    <s v="Taran Rajania"/>
    <s v="Sunday Training 23-24, paid by Sukhpal Rajania, 04/02 vs. Sunday Training"/>
    <x v="0"/>
    <x v="1"/>
    <x v="0"/>
    <n v="3"/>
    <n v="0.06"/>
    <n v="0.05"/>
    <n v="0"/>
    <n v="2.89"/>
  </r>
  <r>
    <d v="2024-02-11T00:00:00"/>
    <d v="2024-04-27T20:03:00"/>
    <x v="0"/>
    <s v="SPS-9828616"/>
    <s v="Harman Rajania"/>
    <s v="Sunday Training 23-24, paid by Sukhpal Rajania, 11/02 vs. Sunday Training"/>
    <x v="0"/>
    <x v="1"/>
    <x v="0"/>
    <n v="3"/>
    <n v="0.06"/>
    <n v="0.05"/>
    <n v="0"/>
    <n v="2.89"/>
  </r>
  <r>
    <d v="2024-02-11T00:00:00"/>
    <d v="2024-04-27T20:03:00"/>
    <x v="0"/>
    <s v="SPS-9828617"/>
    <s v="Taran Rajania"/>
    <s v="Sunday Training 23-24, paid by Sukhpal Rajania, 11/02 vs. Sunday Training"/>
    <x v="0"/>
    <x v="1"/>
    <x v="0"/>
    <n v="3"/>
    <n v="0.06"/>
    <n v="0.05"/>
    <n v="0"/>
    <n v="2.89"/>
  </r>
  <r>
    <d v="2024-04-28T00:00:00"/>
    <d v="2024-04-28T10:06:00"/>
    <x v="0"/>
    <s v="SPS-10136637"/>
    <s v="Savraj Singh Chana"/>
    <s v="Sunday Training 24-25, collected by Satpal Degun, 28/04 vs. Sunday Training"/>
    <x v="0"/>
    <x v="1"/>
    <x v="2"/>
    <n v="3"/>
    <n v="0"/>
    <n v="0"/>
    <n v="0"/>
    <n v="3"/>
  </r>
  <r>
    <d v="2024-04-28T00:00:00"/>
    <d v="2024-04-28T10:06:00"/>
    <x v="0"/>
    <s v="SPS-10136642"/>
    <s v="Arjan Singh Chana"/>
    <s v="Sunday Training 24-25, collected by Satpal Degun, 28/04 vs. Sunday Training"/>
    <x v="0"/>
    <x v="1"/>
    <x v="2"/>
    <n v="3"/>
    <n v="0"/>
    <n v="0"/>
    <n v="0"/>
    <n v="3"/>
  </r>
  <r>
    <d v="2024-04-28T00:00:00"/>
    <d v="2024-04-28T10:06:00"/>
    <x v="0"/>
    <s v="SPS-10136634"/>
    <s v="Yuvraj Sihota"/>
    <s v="Sunday Training 24-25, confirmed by Satpal Degun, 28/04 vs. Sunday Training"/>
    <x v="0"/>
    <x v="1"/>
    <x v="1"/>
    <n v="3"/>
    <n v="0"/>
    <n v="0"/>
    <n v="0"/>
    <n v="3"/>
  </r>
  <r>
    <d v="2024-01-20T00:00:00"/>
    <d v="2024-05-01T08:30:00"/>
    <x v="0"/>
    <s v="SPS-9714632"/>
    <s v="lucy castle"/>
    <s v="Ladies 23-24 Student Match Fee, 20/01 vs. vs Bridgnorth 2"/>
    <x v="1"/>
    <x v="0"/>
    <x v="0"/>
    <n v="5"/>
    <n v="0.12"/>
    <n v="0.05"/>
    <n v="0"/>
    <n v="4.83"/>
  </r>
  <r>
    <d v="2024-02-03T00:00:00"/>
    <d v="2024-05-01T08:30:00"/>
    <x v="0"/>
    <s v="SPS-9798625"/>
    <s v="lucy castle"/>
    <s v="Ladies 23-24 Student Match Fee, 03/02 vs. vs Stourport 3"/>
    <x v="1"/>
    <x v="0"/>
    <x v="0"/>
    <n v="5"/>
    <n v="0.12"/>
    <n v="0.05"/>
    <n v="0"/>
    <n v="4.83"/>
  </r>
  <r>
    <d v="2024-02-24T00:00:00"/>
    <d v="2024-05-01T08:30:00"/>
    <x v="0"/>
    <s v="SPS-9886975"/>
    <s v="lucy castle"/>
    <s v="Ladies 23-24 Student Match Fee, 24/02 vs. vs Edgbaston 2"/>
    <x v="1"/>
    <x v="0"/>
    <x v="0"/>
    <n v="5"/>
    <n v="0.12"/>
    <n v="0.05"/>
    <n v="0"/>
    <n v="4.83"/>
  </r>
  <r>
    <d v="2024-03-03T00:00:00"/>
    <d v="2024-05-01T08:30:00"/>
    <x v="0"/>
    <s v="SPS-9915573"/>
    <s v="lucy castle"/>
    <s v="Ladies 23-24 Student Match Fee, 02/03 vs. vs Harborne 2"/>
    <x v="1"/>
    <x v="0"/>
    <x v="0"/>
    <n v="5"/>
    <n v="0.12"/>
    <n v="0.05"/>
    <n v="0"/>
    <n v="4.83"/>
  </r>
  <r>
    <d v="2024-03-09T00:00:00"/>
    <d v="2024-05-01T08:30:00"/>
    <x v="0"/>
    <s v="SPS-9946965"/>
    <s v="lucy castle"/>
    <s v="Ladies 23-24 Student Match Fee, 09/03 vs. vs Olton &amp; West Warwickshire 3"/>
    <x v="1"/>
    <x v="0"/>
    <x v="0"/>
    <n v="5"/>
    <n v="0.1"/>
    <n v="0.05"/>
    <n v="0"/>
    <n v="4.8499999999999996"/>
  </r>
  <r>
    <d v="2024-02-18T00:00:00"/>
    <d v="2024-05-01T08:31:00"/>
    <x v="0"/>
    <s v="SPS-9854245"/>
    <s v="Arzu Azam"/>
    <s v="Ladies 23-24 Unemployed Match Fee, 17/02 vs. vs Telford"/>
    <x v="1"/>
    <x v="0"/>
    <x v="0"/>
    <n v="5"/>
    <n v="0.17"/>
    <n v="0.05"/>
    <n v="0"/>
    <n v="4.78"/>
  </r>
  <r>
    <d v="2024-04-26T00:00:00"/>
    <d v="2024-05-01T08:31:00"/>
    <x v="0"/>
    <s v="SPS-10133967"/>
    <s v="Arzu Azam"/>
    <s v="Ladies 24-25 Unemployed/Retired Match Fee, 25/04 vs. vs Kings Heath"/>
    <x v="1"/>
    <x v="0"/>
    <x v="0"/>
    <n v="5"/>
    <n v="0.18"/>
    <n v="0.05"/>
    <n v="0"/>
    <n v="4.7699999999999996"/>
  </r>
  <r>
    <d v="2024-03-02T00:00:00"/>
    <d v="2024-05-01T08:31:00"/>
    <x v="0"/>
    <s v="SPS-9912463"/>
    <s v="Maanav Sawhney"/>
    <s v="Mens 23-24 Student Match Fee, paid by Raminder Sawhney, 02/03 vs. vs Kingswinford 1"/>
    <x v="1"/>
    <x v="0"/>
    <x v="0"/>
    <n v="5"/>
    <n v="0.17"/>
    <n v="0.05"/>
    <n v="0"/>
    <n v="4.78"/>
  </r>
  <r>
    <d v="2024-03-25T00:00:00"/>
    <d v="2024-05-01T08:31:00"/>
    <x v="0"/>
    <s v="SPS-10039063"/>
    <s v="Maanav Sawhney"/>
    <s v="Mens 23-24 Student Match Fee, paid by Raminder Sawhney, 23/03 vs. vs Warwick 1"/>
    <x v="1"/>
    <x v="0"/>
    <x v="0"/>
    <n v="5"/>
    <n v="0.18"/>
    <n v="0.05"/>
    <n v="0"/>
    <n v="4.7699999999999996"/>
  </r>
  <r>
    <d v="2024-03-03T00:00:00"/>
    <d v="2024-05-01T08:31:00"/>
    <x v="0"/>
    <s v="SPS-9917178"/>
    <s v="Emily Brown"/>
    <s v="Ladies 23-24 Student Match Fee, 02/03 vs. vs Sutton"/>
    <x v="1"/>
    <x v="0"/>
    <x v="0"/>
    <n v="5"/>
    <n v="0.12"/>
    <n v="0.05"/>
    <n v="0"/>
    <n v="4.83"/>
  </r>
  <r>
    <d v="2024-03-09T00:00:00"/>
    <d v="2024-05-01T08:31:00"/>
    <x v="0"/>
    <s v="SPS-9946255"/>
    <s v="Emily Brown"/>
    <s v="Ladies 23-24 Student Match Fee, 09/03 vs. vs Old Silhs"/>
    <x v="1"/>
    <x v="0"/>
    <x v="0"/>
    <n v="5"/>
    <n v="0.12"/>
    <n v="0.05"/>
    <n v="0"/>
    <n v="4.83"/>
  </r>
  <r>
    <d v="2024-03-16T00:00:00"/>
    <d v="2024-05-01T08:31:00"/>
    <x v="0"/>
    <s v="SPS-9970058"/>
    <s v="Emily Brown"/>
    <s v="Ladies 23-24 Student Match Fee, 16/03 vs. vs Bromsgrove 2"/>
    <x v="1"/>
    <x v="0"/>
    <x v="0"/>
    <n v="5"/>
    <n v="0.12"/>
    <n v="0.05"/>
    <n v="0"/>
    <n v="4.83"/>
  </r>
  <r>
    <d v="2024-03-24T00:00:00"/>
    <d v="2024-05-01T08:31:00"/>
    <x v="0"/>
    <s v="SPS-10038263"/>
    <s v="Emily Brown"/>
    <s v="Ladies 23-24 Student Match Fee, 23/03 vs. vs Hampton in Arden"/>
    <x v="1"/>
    <x v="0"/>
    <x v="0"/>
    <n v="5"/>
    <n v="0.14000000000000001"/>
    <n v="0.05"/>
    <n v="0"/>
    <n v="4.8099999999999996"/>
  </r>
  <r>
    <d v="2024-03-23T00:00:00"/>
    <d v="2024-05-02T08:31:00"/>
    <x v="0"/>
    <s v="SPS-10028357"/>
    <s v="Praveer Degun"/>
    <s v="Mens 23-24 Student Match Fee, 23/03 vs. vs Bromsgrove 2"/>
    <x v="1"/>
    <x v="0"/>
    <x v="0"/>
    <n v="5"/>
    <n v="0.28000000000000003"/>
    <n v="0.05"/>
    <n v="0"/>
    <n v="4.67"/>
  </r>
  <r>
    <d v="2024-03-15T00:00:00"/>
    <d v="2024-05-02T08:31:00"/>
    <x v="0"/>
    <s v="SPS-9966435"/>
    <s v="Nitin Puligari"/>
    <s v="Mens 23-24 Under 16 Match Fee, 16/03 vs. vs Ludlow 1"/>
    <x v="1"/>
    <x v="0"/>
    <x v="0"/>
    <n v="3"/>
    <n v="0.14000000000000001"/>
    <n v="0.05"/>
    <n v="0"/>
    <n v="2.81"/>
  </r>
  <r>
    <d v="2024-03-23T00:00:00"/>
    <d v="2024-05-02T08:31:00"/>
    <x v="0"/>
    <s v="SPS-10028360"/>
    <s v="Nitin Puligari"/>
    <s v="Mens 23-24 Under 16 Match Fee, 23/03 vs. vs Bromsgrove 2"/>
    <x v="1"/>
    <x v="0"/>
    <x v="0"/>
    <n v="3"/>
    <n v="0.15"/>
    <n v="0.05"/>
    <n v="0"/>
    <n v="2.8"/>
  </r>
  <r>
    <d v="2024-03-23T00:00:00"/>
    <d v="2024-05-02T08:31:00"/>
    <x v="0"/>
    <s v="SPS-10028361"/>
    <s v="Gian Sehra"/>
    <s v="Mens 23-24 Under 16 Match Fee, paid by Gurmukh Sehra, 23/03 vs. vs Bromsgrove 2"/>
    <x v="1"/>
    <x v="0"/>
    <x v="0"/>
    <n v="3"/>
    <n v="0.09"/>
    <n v="0.05"/>
    <n v="0"/>
    <n v="2.86"/>
  </r>
  <r>
    <d v="2024-03-23T00:00:00"/>
    <d v="2024-05-02T08:31:00"/>
    <x v="0"/>
    <s v="SPS-10028364"/>
    <s v="Gurmukh Sehra"/>
    <s v="Mens 23-24, 23/03 vs. vs Bromsgrove 2"/>
    <x v="1"/>
    <x v="1"/>
    <x v="0"/>
    <n v="10"/>
    <n v="0.31"/>
    <n v="0.1"/>
    <n v="0"/>
    <n v="9.59"/>
  </r>
  <r>
    <d v="2024-05-05T00:00:00"/>
    <d v="2024-05-05T10:24:00"/>
    <x v="0"/>
    <s v="SPS-10148016"/>
    <s v="Jovan Singh Randhawa"/>
    <s v="Sunday Training 24-25, collected by Satpal Degun, 05/05 vs. Sunday Training"/>
    <x v="1"/>
    <x v="1"/>
    <x v="2"/>
    <n v="3"/>
    <n v="0"/>
    <n v="0"/>
    <n v="0"/>
    <n v="3"/>
  </r>
  <r>
    <d v="2024-05-05T00:00:00"/>
    <d v="2024-05-05T10:24:00"/>
    <x v="0"/>
    <s v="SPS-10147955"/>
    <s v="Yuvraj Sihota"/>
    <s v="Sunday Training 24-25, confirmed by Satpal Degun, 05/05 vs. Sunday Training"/>
    <x v="1"/>
    <x v="1"/>
    <x v="1"/>
    <n v="3"/>
    <n v="0"/>
    <n v="0"/>
    <n v="0"/>
    <n v="3"/>
  </r>
  <r>
    <d v="2024-05-05T00:00:00"/>
    <d v="2024-05-05T10:28:00"/>
    <x v="0"/>
    <s v="SPS-10148015"/>
    <s v="Nivaan Pawar"/>
    <s v="Sunday Training 24-25, confirmed by Satpal Degun, 05/05 vs. Sunday Training"/>
    <x v="1"/>
    <x v="1"/>
    <x v="1"/>
    <n v="3"/>
    <n v="0"/>
    <n v="0"/>
    <n v="0"/>
    <n v="3"/>
  </r>
  <r>
    <d v="2024-05-05T00:00:00"/>
    <d v="2024-05-05T10:28:00"/>
    <x v="0"/>
    <s v="SPS-10148017"/>
    <s v="Naraya Pawar"/>
    <s v="Sunday Training 24-25, confirmed by Satpal Degun, 05/05 vs. Sunday Training"/>
    <x v="1"/>
    <x v="1"/>
    <x v="1"/>
    <n v="3"/>
    <n v="0"/>
    <n v="0"/>
    <n v="0"/>
    <n v="3"/>
  </r>
  <r>
    <d v="2024-04-22T00:00:00"/>
    <d v="2024-05-05T10:36:00"/>
    <x v="0"/>
    <s v="SPS-10123944"/>
    <s v="Nivaan Pawar"/>
    <s v="Sunday Training 24-25, confirmed by Satpal Degun, 14/04 vs. Sunday Training"/>
    <x v="1"/>
    <x v="1"/>
    <x v="1"/>
    <n v="3"/>
    <n v="0"/>
    <n v="0"/>
    <n v="0"/>
    <n v="3"/>
  </r>
  <r>
    <d v="2024-04-22T00:00:00"/>
    <d v="2024-05-05T10:36:00"/>
    <x v="0"/>
    <s v="SPS-10123961"/>
    <s v="Naraya Pawar"/>
    <s v="Sunday Training 24-25, confirmed by Satpal Degun, 14/04 vs. Sunday Training"/>
    <x v="1"/>
    <x v="1"/>
    <x v="1"/>
    <n v="3"/>
    <n v="0"/>
    <n v="0"/>
    <n v="0"/>
    <n v="3"/>
  </r>
  <r>
    <d v="2024-01-20T00:00:00"/>
    <d v="2024-05-06T10:46:00"/>
    <x v="0"/>
    <s v="SPS-9715068"/>
    <s v="-1. DELETED --"/>
    <s v="Mens 23-24 Aston/BCU Match Fee, 20/01 vs. vs Beeston 3"/>
    <x v="1"/>
    <x v="0"/>
    <x v="0"/>
    <n v="5"/>
    <n v="0.1"/>
    <n v="0.05"/>
    <n v="0"/>
    <n v="4.8499999999999996"/>
  </r>
  <r>
    <d v="2024-01-28T00:00:00"/>
    <d v="2024-05-06T10:46:00"/>
    <x v="0"/>
    <s v="SPS-9766635"/>
    <s v="-1. DELETED --"/>
    <s v="Mens 23-24 Aston/BCU Match Fee, 27/01 vs. vs Coventry &amp; North Warwickshire 1"/>
    <x v="1"/>
    <x v="0"/>
    <x v="0"/>
    <n v="5"/>
    <n v="0.1"/>
    <n v="0.05"/>
    <n v="0"/>
    <n v="4.8499999999999996"/>
  </r>
  <r>
    <d v="2024-02-04T00:00:00"/>
    <d v="2024-05-06T10:46:00"/>
    <x v="0"/>
    <s v="SPS-9803727"/>
    <s v="-1. DELETED --"/>
    <s v="Mens 23-24 Aston/BCU Match Fee, 03/02 vs. vs Harborne 2"/>
    <x v="1"/>
    <x v="0"/>
    <x v="0"/>
    <n v="5"/>
    <n v="0.1"/>
    <n v="0.05"/>
    <n v="0"/>
    <n v="4.8499999999999996"/>
  </r>
  <r>
    <d v="2024-02-20T00:00:00"/>
    <d v="2024-05-06T10:46:00"/>
    <x v="0"/>
    <s v="SPS-9857655"/>
    <s v="-1. DELETED --"/>
    <s v="Mens 23-24 Aston/BCU Match Fee, 10/02 vs. vs Finchfield 1"/>
    <x v="1"/>
    <x v="0"/>
    <x v="0"/>
    <n v="5"/>
    <n v="0.1"/>
    <n v="0.05"/>
    <n v="0"/>
    <n v="4.8499999999999996"/>
  </r>
  <r>
    <d v="2024-02-26T00:00:00"/>
    <d v="2024-05-06T10:46:00"/>
    <x v="0"/>
    <s v="SPS-9891983"/>
    <s v="-1. DELETED --"/>
    <s v="Mens 23-24 Aston/BCU Match Fee, 24/02 vs. vs Worcester 1"/>
    <x v="1"/>
    <x v="0"/>
    <x v="0"/>
    <n v="5"/>
    <n v="0.1"/>
    <n v="0.05"/>
    <n v="0"/>
    <n v="4.8499999999999996"/>
  </r>
  <r>
    <d v="2024-03-02T00:00:00"/>
    <d v="2024-05-06T10:46:00"/>
    <x v="0"/>
    <s v="SPS-9914772"/>
    <s v="-1. DELETED --"/>
    <s v="Mens 23-24 Aston/BCU Match Fee, 02/03 vs. vs Khalsa Leamington 2"/>
    <x v="1"/>
    <x v="0"/>
    <x v="0"/>
    <n v="5"/>
    <n v="0.1"/>
    <n v="0.05"/>
    <n v="0"/>
    <n v="4.8499999999999996"/>
  </r>
  <r>
    <d v="2024-03-10T00:00:00"/>
    <d v="2024-05-06T10:46:00"/>
    <x v="0"/>
    <s v="SPS-9953391"/>
    <s v="-1. DELETED --"/>
    <s v="Mens 23-24 Aston/BCU Match Fee, 09/03 vs. vs Lichfield 2"/>
    <x v="1"/>
    <x v="0"/>
    <x v="0"/>
    <n v="5"/>
    <n v="0.1"/>
    <n v="0.05"/>
    <n v="0"/>
    <n v="4.8499999999999996"/>
  </r>
  <r>
    <d v="2024-03-16T00:00:00"/>
    <d v="2024-05-06T10:46:00"/>
    <x v="0"/>
    <s v="SPS-9969647"/>
    <s v="-1. DELETED --"/>
    <s v="Mens 23-24 Aston/BCU Match Fee, 16/03 vs. vs University of Nottingham 3"/>
    <x v="1"/>
    <x v="0"/>
    <x v="0"/>
    <n v="5"/>
    <n v="0.08"/>
    <n v="0.05"/>
    <n v="0"/>
    <n v="4.87"/>
  </r>
  <r>
    <d v="2024-03-25T00:00:00"/>
    <d v="2024-05-06T10:46:00"/>
    <x v="0"/>
    <s v="SPS-10039065"/>
    <s v="-1. DELETED --"/>
    <s v="Mens 23-24 Aston/BCU Match Fee, 23/03 vs. vs Warwick 1"/>
    <x v="1"/>
    <x v="0"/>
    <x v="0"/>
    <n v="5"/>
    <n v="0.1"/>
    <n v="0.05"/>
    <n v="0"/>
    <n v="4.8499999999999996"/>
  </r>
  <r>
    <d v="2024-04-07T00:00:00"/>
    <d v="2024-05-07T08:30:00"/>
    <x v="0"/>
    <s v="SPS-10088271"/>
    <s v="Rohanpreet cooner"/>
    <s v="Sunday Training 24-25, paid by Gurpreet Cooner, 07/04 vs. Sunday Training"/>
    <x v="1"/>
    <x v="1"/>
    <x v="0"/>
    <n v="3"/>
    <n v="7.0000000000000007E-2"/>
    <n v="0.05"/>
    <n v="0"/>
    <n v="2.88"/>
  </r>
  <r>
    <d v="2024-04-07T00:00:00"/>
    <d v="2024-05-07T08:30:00"/>
    <x v="0"/>
    <s v="SPS-10088272"/>
    <s v="Sukhmani Cooner"/>
    <s v="Sunday Training 24-25, paid by Gurpreet Cooner, 07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57"/>
    <s v="Rohanpreet cooner"/>
    <s v="Sunday Training 24-25, paid by Gurpreet Cooner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59"/>
    <s v="Sukhmani Cooner"/>
    <s v="Sunday Training 24-25, paid by Gurpreet Cooner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46"/>
    <s v="Rohanpreet cooner"/>
    <s v="Sunday Training 24-25, paid by Gurpreet Cooner, 21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47"/>
    <s v="Sukhmani Cooner"/>
    <s v="Sunday Training 24-25, paid by Gurpreet Cooner, 21/04 vs. Sunday Training"/>
    <x v="1"/>
    <x v="1"/>
    <x v="0"/>
    <n v="3"/>
    <n v="7.0000000000000007E-2"/>
    <n v="0.05"/>
    <n v="0"/>
    <n v="2.88"/>
  </r>
  <r>
    <d v="2024-04-28T00:00:00"/>
    <d v="2024-05-07T08:30:00"/>
    <x v="0"/>
    <s v="SPS-10136639"/>
    <s v="Rohanpreet cooner"/>
    <s v="Sunday Training 24-25, paid by Gurpreet Cooner, 28/04 vs. Sunday Training"/>
    <x v="1"/>
    <x v="1"/>
    <x v="0"/>
    <n v="3"/>
    <n v="0.1"/>
    <n v="0.05"/>
    <n v="0"/>
    <n v="2.85"/>
  </r>
  <r>
    <d v="2024-04-07T00:00:00"/>
    <d v="2024-05-07T08:30:00"/>
    <x v="0"/>
    <s v="SPS-10088264"/>
    <s v="Baljeevan Sangha"/>
    <s v="Sunday Training 24-25, paid by Amarpreet Sangha, 07/04 vs. Sunday Training"/>
    <x v="1"/>
    <x v="1"/>
    <x v="0"/>
    <n v="3"/>
    <n v="7.0000000000000007E-2"/>
    <n v="0.05"/>
    <n v="0"/>
    <n v="2.88"/>
  </r>
  <r>
    <d v="2024-04-07T00:00:00"/>
    <d v="2024-05-07T08:30:00"/>
    <x v="0"/>
    <s v="SPS-10088267"/>
    <s v="Harveen Sangha"/>
    <s v="Sunday Training 24-25, paid by Amarpreet Sangha, 07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45"/>
    <s v="Baljeevan Sangha"/>
    <s v="Sunday Training 24-25, paid by Amarpreet Sangha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46"/>
    <s v="Milveen Sangha"/>
    <s v="Sunday Training 24-25, paid by Amarpreet Sangha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49"/>
    <s v="Harveen Sangha"/>
    <s v="Sunday Training 24-25, paid by Amarpreet Sangha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36"/>
    <s v="Baljeevan Sangha"/>
    <s v="Sunday Training 24-25, paid by Amarpreet Sangha, 21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37"/>
    <s v="Milveen Sangha"/>
    <s v="Sunday Training 24-25, paid by Amarpreet Sangha, 21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40"/>
    <s v="Harveen Sangha"/>
    <s v="Sunday Training 24-25, paid by Amarpreet Sangha, 21/04 vs. Sunday Training"/>
    <x v="1"/>
    <x v="1"/>
    <x v="0"/>
    <n v="3"/>
    <n v="7.0000000000000007E-2"/>
    <n v="0.05"/>
    <n v="0"/>
    <n v="2.88"/>
  </r>
  <r>
    <d v="2024-04-26T00:00:00"/>
    <d v="2024-05-07T08:30:00"/>
    <x v="0"/>
    <s v="SPS-10133963"/>
    <s v="Milveen Sangha"/>
    <s v="Ladies 24-25 Under 16 Match Fee, paid by Amarpreet Sangha, 25/04 vs. vs Kings Heath"/>
    <x v="1"/>
    <x v="0"/>
    <x v="0"/>
    <n v="3"/>
    <n v="0.05"/>
    <n v="0.05"/>
    <n v="0"/>
    <n v="2.9"/>
  </r>
  <r>
    <d v="2024-04-07T00:00:00"/>
    <d v="2024-05-07T08:30:00"/>
    <x v="0"/>
    <s v="SPS-10088282"/>
    <s v="Kian Sandhu"/>
    <s v="Sunday Training 24-25, paid by Hardeep SANDHU, 07/04 vs. Sunday Training"/>
    <x v="1"/>
    <x v="1"/>
    <x v="0"/>
    <n v="3"/>
    <n v="7.0000000000000007E-2"/>
    <n v="0.05"/>
    <n v="0"/>
    <n v="2.88"/>
  </r>
  <r>
    <d v="2024-04-07T00:00:00"/>
    <d v="2024-05-07T08:30:00"/>
    <x v="0"/>
    <s v="SPS-10088284"/>
    <s v="Kyle Sandhu"/>
    <s v="Sunday Training 24-25, paid by Hardeep SANDHU, 07/04 vs. Sunday Training"/>
    <x v="1"/>
    <x v="1"/>
    <x v="0"/>
    <n v="3"/>
    <n v="7.0000000000000007E-2"/>
    <n v="0.05"/>
    <n v="0"/>
    <n v="2.88"/>
  </r>
  <r>
    <d v="2024-04-07T00:00:00"/>
    <d v="2024-05-07T08:30:00"/>
    <x v="0"/>
    <s v="SPS-10088288"/>
    <s v="Kai Sandhu"/>
    <s v="Sunday Training 24-25, paid by Hardeep SANDHU, 07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47"/>
    <s v="Kian Sandhu"/>
    <s v="Sunday Training 24-25, paid by Hardeep SANDHU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48"/>
    <s v="Kyle Sandhu"/>
    <s v="Sunday Training 24-25, paid by Hardeep SANDHU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3956"/>
    <s v="Kai Sandhu"/>
    <s v="Sunday Training 24-25, paid by Hardeep SANDHU, 14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26"/>
    <s v="Kian Sandhu"/>
    <s v="Sunday Training 24-25, paid by Hardeep SANDHU, 21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29"/>
    <s v="Kai Sandhu"/>
    <s v="Sunday Training 24-25, paid by Hardeep SANDHU, 21/04 vs. Sunday Training"/>
    <x v="1"/>
    <x v="1"/>
    <x v="0"/>
    <n v="3"/>
    <n v="7.0000000000000007E-2"/>
    <n v="0.05"/>
    <n v="0"/>
    <n v="2.88"/>
  </r>
  <r>
    <d v="2024-04-22T00:00:00"/>
    <d v="2024-05-07T08:30:00"/>
    <x v="0"/>
    <s v="SPS-10124039"/>
    <s v="Kyle Sandhu"/>
    <s v="Sunday Training 24-25, paid by Hardeep SANDHU, 21/04 vs. Sunday Training"/>
    <x v="1"/>
    <x v="1"/>
    <x v="0"/>
    <n v="3"/>
    <n v="0.05"/>
    <n v="0.05"/>
    <n v="0"/>
    <n v="2.9"/>
  </r>
  <r>
    <d v="2024-04-07T00:00:00"/>
    <d v="2024-05-07T08:31:00"/>
    <x v="0"/>
    <s v="SPS-10088262"/>
    <s v="Veer Virdi"/>
    <s v="Sunday Training 24-25, paid by Verneek Virdi, 07/04 vs. Sunday Training"/>
    <x v="1"/>
    <x v="1"/>
    <x v="0"/>
    <n v="3"/>
    <n v="0.1"/>
    <n v="0.05"/>
    <n v="0"/>
    <n v="2.85"/>
  </r>
  <r>
    <d v="2024-04-22T00:00:00"/>
    <d v="2024-05-07T08:31:00"/>
    <x v="0"/>
    <s v="SPS-10124033"/>
    <s v="Veer Virdi"/>
    <s v="Sunday Training 24-25, paid by Verneek Virdi, 21/04 vs. Sunday Training"/>
    <x v="1"/>
    <x v="1"/>
    <x v="0"/>
    <n v="3"/>
    <n v="0.1"/>
    <n v="0.05"/>
    <n v="0"/>
    <n v="2.85"/>
  </r>
  <r>
    <d v="2024-04-28T00:00:00"/>
    <d v="2024-05-07T08:31:00"/>
    <x v="0"/>
    <s v="SPS-10136632"/>
    <s v="Veer Virdi"/>
    <s v="Sunday Training 24-25, paid by Verneek Virdi, 28/04 vs. Sunday Training"/>
    <x v="1"/>
    <x v="1"/>
    <x v="0"/>
    <n v="3"/>
    <n v="0.1"/>
    <n v="0.05"/>
    <n v="0"/>
    <n v="2.85"/>
  </r>
  <r>
    <d v="2024-05-05T00:00:00"/>
    <d v="2024-05-07T08:31:00"/>
    <x v="0"/>
    <s v="SPS-10147952"/>
    <s v="Veer Virdi"/>
    <s v="Sunday Training 24-25, paid by Verneek Virdi, 05/05 vs. Sunday Training"/>
    <x v="1"/>
    <x v="1"/>
    <x v="0"/>
    <n v="3"/>
    <n v="0.08"/>
    <n v="0.05"/>
    <n v="0"/>
    <n v="2.87"/>
  </r>
  <r>
    <d v="2024-04-07T00:00:00"/>
    <d v="2024-05-07T08:31:00"/>
    <x v="0"/>
    <s v="SPS-10088285"/>
    <s v="prabhjot ghag"/>
    <s v="Sunday Training 24-25, paid by mandip kaur, 07/04 vs. Sunday Training"/>
    <x v="1"/>
    <x v="1"/>
    <x v="0"/>
    <n v="3"/>
    <n v="0.14000000000000001"/>
    <n v="0.05"/>
    <n v="0"/>
    <n v="2.81"/>
  </r>
  <r>
    <d v="2024-04-22T00:00:00"/>
    <d v="2024-05-07T08:31:00"/>
    <x v="0"/>
    <s v="SPS-10123952"/>
    <s v="prabhjot ghag"/>
    <s v="Sunday Training 24-25, paid by mandip kaur, 14/04 vs. Sunday Training"/>
    <x v="1"/>
    <x v="1"/>
    <x v="0"/>
    <n v="3"/>
    <n v="0.15"/>
    <n v="0.05"/>
    <n v="0"/>
    <n v="2.8"/>
  </r>
  <r>
    <d v="2024-04-07T00:00:00"/>
    <d v="2024-05-07T08:31:00"/>
    <x v="0"/>
    <s v="SPS-10088289"/>
    <s v="Nayan Singh Ruprah"/>
    <s v="Sunday Training 24-25, paid by BALJIT RUPRAH, 07/04 vs. Sunday Training"/>
    <x v="1"/>
    <x v="1"/>
    <x v="0"/>
    <n v="3"/>
    <n v="0.09"/>
    <n v="0.05"/>
    <n v="0"/>
    <n v="2.86"/>
  </r>
  <r>
    <d v="2024-04-07T00:00:00"/>
    <d v="2024-05-07T08:31:00"/>
    <x v="0"/>
    <s v="SPS-10088290"/>
    <s v="Naina Kaur Ruprah"/>
    <s v="Sunday Training 24-25, paid by BALJIT RUPRAH, 07/04 vs. Sunday Training"/>
    <x v="1"/>
    <x v="1"/>
    <x v="0"/>
    <n v="3"/>
    <n v="0.09"/>
    <n v="0.05"/>
    <n v="0"/>
    <n v="2.86"/>
  </r>
  <r>
    <d v="2024-04-22T00:00:00"/>
    <d v="2024-05-07T08:31:00"/>
    <x v="0"/>
    <s v="SPS-10123958"/>
    <s v="Nayan Singh Ruprah"/>
    <s v="Sunday Training 24-25, paid by BALJIT RUPRAH, 14/04 vs. Sunday Training"/>
    <x v="1"/>
    <x v="1"/>
    <x v="0"/>
    <n v="3"/>
    <n v="0.09"/>
    <n v="0.05"/>
    <n v="0"/>
    <n v="2.86"/>
  </r>
  <r>
    <d v="2024-04-22T00:00:00"/>
    <d v="2024-05-07T08:31:00"/>
    <x v="0"/>
    <s v="SPS-10123962"/>
    <s v="Naina Kaur Ruprah"/>
    <s v="Sunday Training 24-25, paid by BALJIT RUPRAH, 14/04 vs. Sunday Training"/>
    <x v="1"/>
    <x v="1"/>
    <x v="0"/>
    <n v="3"/>
    <n v="0.09"/>
    <n v="0.05"/>
    <n v="0"/>
    <n v="2.86"/>
  </r>
  <r>
    <d v="2024-04-22T00:00:00"/>
    <d v="2024-05-07T08:31:00"/>
    <x v="0"/>
    <s v="SPS-10124030"/>
    <s v="Nayan Singh Ruprah"/>
    <s v="Sunday Training 24-25, paid by BALJIT RUPRAH, 21/04 vs. Sunday Training"/>
    <x v="1"/>
    <x v="1"/>
    <x v="0"/>
    <n v="3"/>
    <n v="7.0000000000000007E-2"/>
    <n v="0.05"/>
    <n v="0"/>
    <n v="2.88"/>
  </r>
  <r>
    <d v="2024-05-08T00:00:00"/>
    <d v="2024-05-09T07:49:00"/>
    <x v="0"/>
    <s v="SPS-10154046"/>
    <s v="-1. DELETED --"/>
    <s v="Ladies 24-25 Unemployed/Retired Match Fee, confirmed by Charn Gill, 08/05 vs. vs Bromsgrove"/>
    <x v="1"/>
    <x v="0"/>
    <x v="1"/>
    <n v="5"/>
    <n v="0"/>
    <n v="0"/>
    <n v="0"/>
    <n v="5"/>
  </r>
  <r>
    <d v="2024-03-09T00:00:00"/>
    <d v="2024-05-09T08:25:00"/>
    <x v="0"/>
    <s v="SPS-9946969"/>
    <s v="Jamie Richards"/>
    <s v="Ladies 23-24, 09/03 vs. vs Olton &amp; West Warwickshire 3"/>
    <x v="1"/>
    <x v="1"/>
    <x v="0"/>
    <n v="10"/>
    <n v="0.23"/>
    <n v="0.1"/>
    <n v="0"/>
    <n v="9.67"/>
  </r>
  <r>
    <d v="2024-03-24T00:00:00"/>
    <d v="2024-05-09T08:25:00"/>
    <x v="0"/>
    <s v="SPS-10038264"/>
    <s v="Jamie Richards"/>
    <s v="Ladies 23-24, 23/03 vs. vs Hampton in Arden"/>
    <x v="1"/>
    <x v="1"/>
    <x v="0"/>
    <n v="10"/>
    <n v="0.23"/>
    <n v="0.1"/>
    <n v="0"/>
    <n v="9.67"/>
  </r>
  <r>
    <d v="2024-05-08T00:00:00"/>
    <d v="2024-05-09T08:25:00"/>
    <x v="0"/>
    <s v="SPS-10154049"/>
    <s v="Jamie Richards"/>
    <s v="Ladies 24-25 Unemployed/Retired Match Fee, 08/05 vs. vs Bromsgrove"/>
    <x v="1"/>
    <x v="0"/>
    <x v="0"/>
    <n v="5"/>
    <n v="0.12"/>
    <n v="0.05"/>
    <n v="0"/>
    <n v="4.83"/>
  </r>
  <r>
    <d v="2024-04-07T00:00:00"/>
    <d v="2024-05-09T08:30:00"/>
    <x v="0"/>
    <s v="SPS-10088265"/>
    <s v="Ronak Singh Mann"/>
    <s v="Sunday Training 24-25, paid by Amardeep Mann, 07/04 vs. Sunday Training"/>
    <x v="1"/>
    <x v="1"/>
    <x v="0"/>
    <n v="3"/>
    <n v="0.14000000000000001"/>
    <n v="0.05"/>
    <n v="0"/>
    <n v="2.81"/>
  </r>
  <r>
    <d v="2024-04-22T00:00:00"/>
    <d v="2024-05-09T08:30:00"/>
    <x v="0"/>
    <s v="SPS-10124017"/>
    <s v="Ronak Singh Mann"/>
    <s v="Sunday Training 24-25, paid by Amardeep Mann, 21/04 vs. Sunday Training"/>
    <x v="1"/>
    <x v="1"/>
    <x v="0"/>
    <n v="3"/>
    <n v="0.15"/>
    <n v="0.05"/>
    <n v="0"/>
    <n v="2.8"/>
  </r>
  <r>
    <d v="2024-05-08T00:00:00"/>
    <d v="2024-05-09T14:00:00"/>
    <x v="0"/>
    <s v="SPS-10154047"/>
    <s v="Tania Gilbert"/>
    <s v="Ladies 24-25 Student Match Fee, confirmed by Charn Gill, 08/05 vs. vs Bromsgrove"/>
    <x v="1"/>
    <x v="0"/>
    <x v="1"/>
    <n v="5"/>
    <n v="0"/>
    <n v="0"/>
    <n v="0"/>
    <n v="5"/>
  </r>
  <r>
    <d v="2024-05-08T00:00:00"/>
    <d v="2024-05-09T14:00:00"/>
    <x v="0"/>
    <s v="SPS-10154056"/>
    <s v="Susan Paterson"/>
    <s v="Ladies 24-25 Unemployed/Retired Match Fee, confirmed by Charn Gill, 08/05 vs. vs Bromsgrove"/>
    <x v="1"/>
    <x v="0"/>
    <x v="1"/>
    <n v="5"/>
    <n v="0"/>
    <n v="0"/>
    <n v="0"/>
    <n v="5"/>
  </r>
  <r>
    <d v="2024-03-03T00:00:00"/>
    <d v="2024-05-14T08:30:00"/>
    <x v="0"/>
    <s v="SPS-9917173"/>
    <s v="Sukhvinder Kaur Khera"/>
    <s v="Ladies 23-24, 02/03 vs. vs Sutton"/>
    <x v="1"/>
    <x v="1"/>
    <x v="0"/>
    <n v="10"/>
    <n v="0.23"/>
    <n v="0.1"/>
    <n v="0"/>
    <n v="9.67"/>
  </r>
  <r>
    <d v="2024-03-03T00:00:00"/>
    <d v="2024-05-14T08:30:00"/>
    <x v="0"/>
    <s v="SPS-9917176"/>
    <s v="Muneet Kaur Khera"/>
    <s v="Ladies 23-24 Under 16 Match Fee, paid by Sukhvinder Kaur Khera, 02/03 vs. vs Sutton"/>
    <x v="1"/>
    <x v="0"/>
    <x v="0"/>
    <n v="3"/>
    <n v="7.0000000000000007E-2"/>
    <n v="0.05"/>
    <n v="0"/>
    <n v="2.88"/>
  </r>
  <r>
    <d v="2024-03-09T00:00:00"/>
    <d v="2024-05-14T08:30:00"/>
    <x v="0"/>
    <s v="SPS-9946249"/>
    <s v="Sukhvinder Kaur Khera"/>
    <s v="Ladies 23-24, 09/03 vs. vs Old Silhs"/>
    <x v="1"/>
    <x v="1"/>
    <x v="0"/>
    <n v="10"/>
    <n v="0.23"/>
    <n v="0.1"/>
    <n v="0"/>
    <n v="9.67"/>
  </r>
  <r>
    <d v="2024-03-09T00:00:00"/>
    <d v="2024-05-14T08:30:00"/>
    <x v="0"/>
    <s v="SPS-9946252"/>
    <s v="Muneet Kaur Khera"/>
    <s v="Ladies 23-24 Under 16 Match Fee, paid by Sukhvinder Kaur Khera, 09/03 vs. vs Old Silhs"/>
    <x v="1"/>
    <x v="0"/>
    <x v="0"/>
    <n v="3"/>
    <n v="0.06"/>
    <n v="0.05"/>
    <n v="0"/>
    <n v="2.89"/>
  </r>
  <r>
    <d v="2024-04-07T00:00:00"/>
    <d v="2024-05-15T08:30:00"/>
    <x v="0"/>
    <s v="SPS-10088306"/>
    <s v="Dhiyaan Padda"/>
    <s v="Sunday Training 24-25, paid by Harj Padda, 07/04 vs. Sunday Training"/>
    <x v="1"/>
    <x v="1"/>
    <x v="0"/>
    <n v="3"/>
    <n v="0.08"/>
    <n v="0.05"/>
    <n v="0"/>
    <n v="2.87"/>
  </r>
  <r>
    <d v="2024-04-22T00:00:00"/>
    <d v="2024-05-15T08:30:00"/>
    <x v="0"/>
    <s v="SPS-10124018"/>
    <s v="Dhiyaan Padda"/>
    <s v="Sunday Training 24-25, paid by Harj Padda, 21/04 vs. Sunday Training"/>
    <x v="1"/>
    <x v="1"/>
    <x v="0"/>
    <n v="3"/>
    <n v="0.08"/>
    <n v="0.05"/>
    <n v="0"/>
    <n v="2.87"/>
  </r>
  <r>
    <d v="2024-04-28T00:00:00"/>
    <d v="2024-05-15T08:30:00"/>
    <x v="0"/>
    <s v="SPS-10136631"/>
    <s v="Dhiyaan Padda"/>
    <s v="Sunday Training 24-25, paid by Harj Padda, 28/04 vs. Sunday Training"/>
    <x v="1"/>
    <x v="1"/>
    <x v="0"/>
    <n v="3"/>
    <n v="0.08"/>
    <n v="0.05"/>
    <n v="0"/>
    <n v="2.87"/>
  </r>
  <r>
    <d v="2024-04-28T00:00:00"/>
    <d v="2024-05-15T08:30:00"/>
    <x v="0"/>
    <s v="SPS-10136640"/>
    <s v="Dharam Padda"/>
    <s v="Sunday Training 24-25, paid by Harj Padda, 28/04 vs. Sunday Training"/>
    <x v="1"/>
    <x v="1"/>
    <x v="0"/>
    <n v="3"/>
    <n v="0.08"/>
    <n v="0.05"/>
    <n v="0"/>
    <n v="2.87"/>
  </r>
  <r>
    <d v="2024-05-05T00:00:00"/>
    <d v="2024-05-15T08:30:00"/>
    <x v="0"/>
    <s v="SPS-10147951"/>
    <s v="Dhiyaan Padda"/>
    <s v="Sunday Training 24-25, paid by Harj Padda, 05/05 vs. Sunday Training"/>
    <x v="1"/>
    <x v="1"/>
    <x v="0"/>
    <n v="3"/>
    <n v="0.08"/>
    <n v="0.05"/>
    <n v="0"/>
    <n v="2.87"/>
  </r>
  <r>
    <d v="2024-05-05T00:00:00"/>
    <d v="2024-05-15T08:30:00"/>
    <x v="0"/>
    <s v="SPS-10147967"/>
    <s v="Dharam Padda"/>
    <s v="Sunday Training 24-25, paid by Harj Padda, 05/05 vs. Sunday Training"/>
    <x v="1"/>
    <x v="1"/>
    <x v="0"/>
    <n v="3"/>
    <n v="7.0000000000000007E-2"/>
    <n v="0.05"/>
    <n v="0"/>
    <n v="2.88"/>
  </r>
  <r>
    <d v="2024-05-15T00:00:00"/>
    <d v="2024-05-15T21:58:00"/>
    <x v="0"/>
    <s v="SPS-10178368"/>
    <s v="Sikandar Aizaz"/>
    <s v="Mens 24-25 Sponsored player Match Fee, 14/05 vs. vs Harborne"/>
    <x v="1"/>
    <x v="0"/>
    <x v="2"/>
    <n v="0"/>
    <n v="0"/>
    <n v="0"/>
    <n v="0"/>
    <n v="0"/>
  </r>
  <r>
    <d v="2024-03-23T00:00:00"/>
    <d v="2024-05-17T08:30:00"/>
    <x v="0"/>
    <s v="SPS-10028355"/>
    <s v="Jeevan Basi"/>
    <s v="Mens 23-24 Student Match Fee, paid by Jeevan Basi, 23/03 vs. vs Bromsgrove 2"/>
    <x v="1"/>
    <x v="0"/>
    <x v="0"/>
    <n v="5"/>
    <n v="0.28000000000000003"/>
    <n v="0.05"/>
    <n v="0"/>
    <n v="4.67"/>
  </r>
  <r>
    <d v="2024-04-17T00:00:00"/>
    <d v="2024-05-17T08:30:00"/>
    <x v="0"/>
    <s v="SPS-10113366"/>
    <s v="Manoj Chohan"/>
    <s v="Sunday Training 24-25, 21/04 vs. Sunday Training"/>
    <x v="1"/>
    <x v="1"/>
    <x v="0"/>
    <n v="3"/>
    <n v="0.11"/>
    <n v="0.05"/>
    <n v="0"/>
    <n v="2.84"/>
  </r>
  <r>
    <d v="2024-04-25T00:00:00"/>
    <d v="2024-05-17T08:30:00"/>
    <x v="0"/>
    <s v="SPS-10132429"/>
    <s v="Manoj Chohan"/>
    <s v="Sunday Training 24-25, 28/04 vs. Sunday Training"/>
    <x v="1"/>
    <x v="1"/>
    <x v="0"/>
    <n v="3"/>
    <n v="0.11"/>
    <n v="0.05"/>
    <n v="0"/>
    <n v="2.84"/>
  </r>
  <r>
    <d v="2024-05-02T00:00:00"/>
    <d v="2024-05-17T08:30:00"/>
    <x v="0"/>
    <s v="SPS-10143326"/>
    <s v="Manoj Chohan"/>
    <s v="Sunday Training 24-25, 05/05 vs. Sunday Training"/>
    <x v="1"/>
    <x v="1"/>
    <x v="0"/>
    <n v="3"/>
    <n v="0.12"/>
    <n v="0.05"/>
    <n v="0"/>
    <n v="2.83"/>
  </r>
  <r>
    <d v="2024-05-17T00:00:00"/>
    <d v="2024-05-17T12:11:00"/>
    <x v="0"/>
    <s v="SPS-10180895"/>
    <s v="Tania Gilbert"/>
    <s v="Ladies 24-25 Student Match Fee, confirmed by Charn Gill, 16/05 vs. vs Harborne"/>
    <x v="1"/>
    <x v="0"/>
    <x v="1"/>
    <n v="5"/>
    <n v="0"/>
    <n v="0"/>
    <n v="0"/>
    <n v="5"/>
  </r>
  <r>
    <d v="2024-05-19T00:00:00"/>
    <d v="2024-05-19T10:03:00"/>
    <x v="0"/>
    <s v="SPS-10184481"/>
    <s v="Angad Birring"/>
    <s v="Sunday Training 24-25, confirmed by Satpal Degun, 19/05 vs. Sunday Training"/>
    <x v="1"/>
    <x v="1"/>
    <x v="1"/>
    <n v="3"/>
    <n v="0"/>
    <n v="0"/>
    <n v="0"/>
    <n v="3"/>
  </r>
  <r>
    <d v="2024-05-19T00:00:00"/>
    <d v="2024-05-19T10:11:00"/>
    <x v="0"/>
    <s v="SPS-10184501"/>
    <s v="Yuvraj Sihota"/>
    <s v="Sunday Training 24-25, confirmed by Satpal Degun, 19/05 vs. Sunday Training"/>
    <x v="1"/>
    <x v="1"/>
    <x v="1"/>
    <n v="3"/>
    <n v="0"/>
    <n v="0"/>
    <n v="0"/>
    <n v="3"/>
  </r>
  <r>
    <d v="2024-05-19T00:00:00"/>
    <d v="2024-05-19T10:25:00"/>
    <x v="0"/>
    <s v="SPS-10184548"/>
    <s v="Nivaan Pawar"/>
    <s v="Sunday Training 24-25, confirmed by Satpal Degun, 19/05 vs. Sunday Training"/>
    <x v="1"/>
    <x v="1"/>
    <x v="1"/>
    <n v="3"/>
    <n v="0"/>
    <n v="0"/>
    <n v="0"/>
    <n v="3"/>
  </r>
  <r>
    <d v="2024-05-19T00:00:00"/>
    <d v="2024-05-19T10:25:00"/>
    <x v="0"/>
    <s v="SPS-10184552"/>
    <s v="Naraya Pawar"/>
    <s v="Sunday Training 24-25, confirmed by Satpal Degun, 19/05 vs. Sunday Training"/>
    <x v="1"/>
    <x v="1"/>
    <x v="1"/>
    <n v="3"/>
    <n v="0"/>
    <n v="0"/>
    <n v="0"/>
    <n v="3"/>
  </r>
  <r>
    <d v="2024-05-19T00:00:00"/>
    <d v="2024-05-19T15:51:00"/>
    <x v="0"/>
    <s v="SPS-10184500"/>
    <s v="Savraj Singh Chana"/>
    <s v="Sunday Training 24-25, collected by Satpal Degun, 19/05 vs. Sunday Training"/>
    <x v="1"/>
    <x v="1"/>
    <x v="2"/>
    <n v="3"/>
    <n v="0"/>
    <n v="0"/>
    <n v="0"/>
    <n v="3"/>
  </r>
  <r>
    <d v="2024-05-19T00:00:00"/>
    <d v="2024-05-19T15:51:00"/>
    <x v="0"/>
    <s v="SPS-10184502"/>
    <s v="Arjan Singh Chana"/>
    <s v="Sunday Training 24-25, collected by Satpal Degun, 19/05 vs. Sunday Training"/>
    <x v="1"/>
    <x v="1"/>
    <x v="2"/>
    <n v="3"/>
    <n v="0"/>
    <n v="0"/>
    <n v="0"/>
    <n v="3"/>
  </r>
  <r>
    <d v="2024-04-21T00:00:00"/>
    <d v="2024-05-21T08:30:00"/>
    <x v="0"/>
    <s v="SPS-10121775"/>
    <s v="Javeria Ahmad"/>
    <s v="Sunday Training 24-25, 21/04 vs. Sunday Training"/>
    <x v="1"/>
    <x v="1"/>
    <x v="0"/>
    <n v="3"/>
    <n v="0.25"/>
    <n v="0.05"/>
    <n v="0"/>
    <n v="2.7"/>
  </r>
  <r>
    <d v="2024-04-22T00:00:00"/>
    <d v="2024-05-22T08:30:00"/>
    <x v="0"/>
    <s v="SPS-10124034"/>
    <s v="Kara Kandola"/>
    <s v="Sunday Training 24-25, paid by Mendip Kandola, 21/04 vs. Sunday Training"/>
    <x v="1"/>
    <x v="1"/>
    <x v="0"/>
    <n v="3"/>
    <n v="0.09"/>
    <n v="0.05"/>
    <n v="0"/>
    <n v="2.86"/>
  </r>
  <r>
    <d v="2024-04-26T00:00:00"/>
    <d v="2024-05-22T08:30:00"/>
    <x v="0"/>
    <s v="SPS-10133968"/>
    <s v="Kara Kandola"/>
    <s v="Ladies 24-25 Under 16 Match Fee, paid by Mendip Kandola, 25/04 vs. vs Kings Heath"/>
    <x v="1"/>
    <x v="0"/>
    <x v="0"/>
    <n v="3"/>
    <n v="0.09"/>
    <n v="0.05"/>
    <n v="0"/>
    <n v="2.86"/>
  </r>
  <r>
    <d v="2024-05-05T00:00:00"/>
    <d v="2024-05-22T08:30:00"/>
    <x v="0"/>
    <s v="SPS-10147953"/>
    <s v="Kara Kandola"/>
    <s v="Sunday Training 24-25, paid by Mendip Kandola, 05/05 vs. Sunday Training"/>
    <x v="1"/>
    <x v="1"/>
    <x v="0"/>
    <n v="3"/>
    <n v="0.09"/>
    <n v="0.05"/>
    <n v="0"/>
    <n v="2.86"/>
  </r>
  <r>
    <d v="2024-05-17T00:00:00"/>
    <d v="2024-05-22T08:30:00"/>
    <x v="0"/>
    <s v="SPS-10180893"/>
    <s v="Kara Kandola"/>
    <s v="Ladies 24-25 Under 16 Match Fee, paid by Mendip Kandola, 16/05 vs. vs Harborne"/>
    <x v="1"/>
    <x v="0"/>
    <x v="0"/>
    <n v="3"/>
    <n v="0.09"/>
    <n v="0.05"/>
    <n v="0"/>
    <n v="2.86"/>
  </r>
  <r>
    <d v="2024-05-19T00:00:00"/>
    <d v="2024-05-22T08:30:00"/>
    <x v="0"/>
    <s v="SPS-10184550"/>
    <s v="Kara Kandola"/>
    <s v="Sunday Training 24-25, paid by Mendip Kandola, 19/05 vs. Sunday Training"/>
    <x v="1"/>
    <x v="1"/>
    <x v="0"/>
    <n v="3"/>
    <n v="7.0000000000000007E-2"/>
    <n v="0.05"/>
    <n v="0"/>
    <n v="2.88"/>
  </r>
  <r>
    <d v="2024-04-22T00:00:00"/>
    <d v="2024-05-22T08:30:00"/>
    <x v="0"/>
    <s v="SPS-10123950"/>
    <s v="Anand Sihota"/>
    <s v="Sunday Training 24-25, paid by Dal Sihota, 14/04 vs. Sunday Training"/>
    <x v="1"/>
    <x v="1"/>
    <x v="0"/>
    <n v="3"/>
    <n v="0.1"/>
    <n v="0.05"/>
    <n v="0"/>
    <n v="2.85"/>
  </r>
  <r>
    <d v="2024-04-28T00:00:00"/>
    <d v="2024-05-22T08:30:00"/>
    <x v="0"/>
    <s v="SPS-10136644"/>
    <s v="Anand Sihota"/>
    <s v="Sunday Training 24-25, paid by Dal Sihota, 28/04 vs. Sunday Training"/>
    <x v="1"/>
    <x v="1"/>
    <x v="0"/>
    <n v="3"/>
    <n v="0.1"/>
    <n v="0.05"/>
    <n v="0"/>
    <n v="2.85"/>
  </r>
  <r>
    <d v="2024-05-05T00:00:00"/>
    <d v="2024-05-22T08:30:00"/>
    <x v="0"/>
    <s v="SPS-10147962"/>
    <s v="Anand Sihota"/>
    <s v="Sunday Training 24-25, paid by Dal Sihota, 05/05 vs. Sunday Training"/>
    <x v="1"/>
    <x v="1"/>
    <x v="0"/>
    <n v="3"/>
    <n v="0.1"/>
    <n v="0.05"/>
    <n v="0"/>
    <n v="2.85"/>
  </r>
  <r>
    <d v="2024-05-19T00:00:00"/>
    <d v="2024-05-22T08:30:00"/>
    <x v="0"/>
    <s v="SPS-10184432"/>
    <s v="Anand Sihota"/>
    <s v="Sunday Training 24-25, paid by Dal Sihota, 19/05 vs. Sunday Training"/>
    <x v="1"/>
    <x v="1"/>
    <x v="0"/>
    <n v="3"/>
    <n v="0.08"/>
    <n v="0.05"/>
    <n v="0"/>
    <n v="2.87"/>
  </r>
  <r>
    <d v="2024-04-07T00:00:00"/>
    <d v="2024-05-22T08:30:00"/>
    <x v="0"/>
    <s v="SPS-10088323"/>
    <s v="Naampreet Bahra"/>
    <s v="Sunday Training 24-25, paid by Raminder Bahra, 07/04 vs. Sunday Training"/>
    <x v="1"/>
    <x v="1"/>
    <x v="0"/>
    <n v="3"/>
    <n v="0.11"/>
    <n v="0.05"/>
    <n v="0"/>
    <n v="2.84"/>
  </r>
  <r>
    <d v="2024-04-22T00:00:00"/>
    <d v="2024-05-22T08:30:00"/>
    <x v="0"/>
    <s v="SPS-10123951"/>
    <s v="Naampreet Bahra"/>
    <s v="Sunday Training 24-25, paid by Raminder Bahra, 14/04 vs. Sunday Training"/>
    <x v="1"/>
    <x v="1"/>
    <x v="0"/>
    <n v="3"/>
    <n v="0.11"/>
    <n v="0.05"/>
    <n v="0"/>
    <n v="2.84"/>
  </r>
  <r>
    <d v="2024-04-22T00:00:00"/>
    <d v="2024-05-22T08:30:00"/>
    <x v="0"/>
    <s v="SPS-10124027"/>
    <s v="Naampreet Bahra"/>
    <s v="Sunday Training 24-25, paid by Raminder Bahra, 21/04 vs. Sunday Training"/>
    <x v="1"/>
    <x v="1"/>
    <x v="0"/>
    <n v="3"/>
    <n v="0.12"/>
    <n v="0.05"/>
    <n v="0"/>
    <n v="2.83"/>
  </r>
  <r>
    <d v="2024-05-23T00:00:00"/>
    <d v="2024-05-23T23:02:00"/>
    <x v="0"/>
    <s v="SPS-10199319"/>
    <s v="annette Rimmer"/>
    <s v="Ladies 24-25 Unemployed/Retired Match Fee, collected by Charn Gill, 23/05 vs. vs Finchfield"/>
    <x v="1"/>
    <x v="0"/>
    <x v="2"/>
    <n v="5"/>
    <n v="0"/>
    <n v="0"/>
    <n v="0"/>
    <n v="5"/>
  </r>
  <r>
    <d v="2024-04-28T00:00:00"/>
    <d v="2024-05-24T08:30:00"/>
    <x v="0"/>
    <s v="SPS-10136368"/>
    <s v="Inderjeet Singh"/>
    <s v="Sunday Training 24-25, 28/04 vs. Sunday Training"/>
    <x v="1"/>
    <x v="1"/>
    <x v="0"/>
    <n v="3"/>
    <n v="0.09"/>
    <n v="0.05"/>
    <n v="0"/>
    <n v="2.86"/>
  </r>
  <r>
    <d v="2024-05-05T00:00:00"/>
    <d v="2024-05-24T08:30:00"/>
    <x v="0"/>
    <s v="SPS-10147551"/>
    <s v="Inderjeet Singh"/>
    <s v="Sunday Training 24-25, 05/05 vs. Sunday Training"/>
    <x v="1"/>
    <x v="1"/>
    <x v="0"/>
    <n v="3"/>
    <n v="0.09"/>
    <n v="0.05"/>
    <n v="0"/>
    <n v="2.86"/>
  </r>
  <r>
    <d v="2024-05-19T00:00:00"/>
    <d v="2024-05-24T08:30:00"/>
    <x v="0"/>
    <s v="SPS-10184417"/>
    <s v="Inderjeet Singh"/>
    <s v="Sunday Training 24-25, 19/05 vs. Sunday Training"/>
    <x v="1"/>
    <x v="1"/>
    <x v="0"/>
    <n v="3"/>
    <n v="7.0000000000000007E-2"/>
    <n v="0.05"/>
    <n v="0"/>
    <n v="2.88"/>
  </r>
  <r>
    <d v="2024-04-22T00:00:00"/>
    <d v="2024-05-24T08:30:00"/>
    <x v="0"/>
    <s v="SPS-10123940"/>
    <s v="Ekkam Singh"/>
    <s v="Sunday Training 24-25, paid by Inderjeet Singh, 14/04 vs. Sunday Training"/>
    <x v="1"/>
    <x v="1"/>
    <x v="0"/>
    <n v="3"/>
    <n v="0.09"/>
    <n v="0.05"/>
    <n v="0"/>
    <n v="2.86"/>
  </r>
  <r>
    <d v="2024-04-22T00:00:00"/>
    <d v="2024-05-24T08:30:00"/>
    <x v="0"/>
    <s v="SPS-10124019"/>
    <s v="Ekkam Singh"/>
    <s v="Sunday Training 24-25, paid by Inderjeet Singh, 21/04 vs. Sunday Training"/>
    <x v="1"/>
    <x v="1"/>
    <x v="0"/>
    <n v="3"/>
    <n v="0.09"/>
    <n v="0.05"/>
    <n v="0"/>
    <n v="2.86"/>
  </r>
  <r>
    <d v="2024-03-25T00:00:00"/>
    <d v="2024-05-26T08:30:00"/>
    <x v="0"/>
    <s v="SPS-10039064"/>
    <s v="Narayan Dhillon"/>
    <s v="Mens 23-24 Under 16 Match Fee, paid by Chan Dhillon, 23/03 vs. vs Warwick 1"/>
    <x v="1"/>
    <x v="0"/>
    <x v="0"/>
    <n v="3"/>
    <n v="0.25"/>
    <n v="0.05"/>
    <n v="0"/>
    <n v="2.7"/>
  </r>
  <r>
    <d v="2024-04-22T00:00:00"/>
    <d v="2024-05-27T08:30:00"/>
    <x v="0"/>
    <s v="SPS-10124025"/>
    <s v="Hansveer Matharu"/>
    <s v="Sunday Training 24-25, paid by Surinderpal Matharu, 21/04 vs. Sunday Training"/>
    <x v="1"/>
    <x v="1"/>
    <x v="0"/>
    <n v="3"/>
    <n v="0.25"/>
    <n v="0.05"/>
    <n v="0"/>
    <n v="2.7"/>
  </r>
  <r>
    <d v="2024-04-22T00:00:00"/>
    <d v="2024-05-27T08:30:00"/>
    <x v="0"/>
    <s v="SPS-10123955"/>
    <s v="Amar Matharu"/>
    <s v="Sunday Training 24-25, paid by Dapinder Matharu, 14/04 vs. Sunday Training"/>
    <x v="1"/>
    <x v="1"/>
    <x v="0"/>
    <n v="3"/>
    <n v="7.0000000000000007E-2"/>
    <n v="0.05"/>
    <n v="0"/>
    <n v="2.88"/>
  </r>
  <r>
    <d v="2024-04-22T00:00:00"/>
    <d v="2024-05-27T08:30:00"/>
    <x v="0"/>
    <s v="SPS-10124020"/>
    <s v="Arjan Matharu"/>
    <s v="Sunday Training 24-25, paid by Dapinder Matharu, 21/04 vs. Sunday Training"/>
    <x v="1"/>
    <x v="1"/>
    <x v="0"/>
    <n v="3"/>
    <n v="7.0000000000000007E-2"/>
    <n v="0.05"/>
    <n v="0"/>
    <n v="2.88"/>
  </r>
  <r>
    <d v="2024-04-22T00:00:00"/>
    <d v="2024-05-27T08:30:00"/>
    <x v="0"/>
    <s v="SPS-10124045"/>
    <s v="Amar Matharu"/>
    <s v="Sunday Training 24-25, paid by Dapinder Matharu, 21/04 vs. Sunday Training"/>
    <x v="1"/>
    <x v="1"/>
    <x v="0"/>
    <n v="3"/>
    <n v="7.0000000000000007E-2"/>
    <n v="0.05"/>
    <n v="0"/>
    <n v="2.88"/>
  </r>
  <r>
    <d v="2024-04-28T00:00:00"/>
    <d v="2024-05-27T08:30:00"/>
    <x v="0"/>
    <s v="SPS-10136633"/>
    <s v="Arjan Matharu"/>
    <s v="Sunday Training 24-25, paid by Dapinder Matharu, 28/04 vs. Sunday Training"/>
    <x v="1"/>
    <x v="1"/>
    <x v="0"/>
    <n v="3"/>
    <n v="7.0000000000000007E-2"/>
    <n v="0.05"/>
    <n v="0"/>
    <n v="2.88"/>
  </r>
  <r>
    <d v="2024-04-28T00:00:00"/>
    <d v="2024-05-27T08:30:00"/>
    <x v="0"/>
    <s v="SPS-10136638"/>
    <s v="Amar Matharu"/>
    <s v="Sunday Training 24-25, paid by Dapinder Matharu, 28/04 vs. Sunday Training"/>
    <x v="1"/>
    <x v="1"/>
    <x v="0"/>
    <n v="3"/>
    <n v="7.0000000000000007E-2"/>
    <n v="0.05"/>
    <n v="0"/>
    <n v="2.88"/>
  </r>
  <r>
    <d v="2024-05-05T00:00:00"/>
    <d v="2024-05-27T08:30:00"/>
    <x v="0"/>
    <s v="SPS-10147954"/>
    <s v="Arjan Matharu"/>
    <s v="Sunday Training 24-25, paid by Dapinder Matharu, 05/05 vs. Sunday Training"/>
    <x v="1"/>
    <x v="1"/>
    <x v="0"/>
    <n v="3"/>
    <n v="7.0000000000000007E-2"/>
    <n v="0.05"/>
    <n v="0"/>
    <n v="2.88"/>
  </r>
  <r>
    <d v="2024-05-05T00:00:00"/>
    <d v="2024-05-27T08:30:00"/>
    <x v="0"/>
    <s v="SPS-10147964"/>
    <s v="Amar Matharu"/>
    <s v="Sunday Training 24-25, paid by Dapinder Matharu, 05/05 vs. Sunday Training"/>
    <x v="1"/>
    <x v="1"/>
    <x v="0"/>
    <n v="3"/>
    <n v="7.0000000000000007E-2"/>
    <n v="0.05"/>
    <n v="0"/>
    <n v="2.88"/>
  </r>
  <r>
    <d v="2024-05-19T00:00:00"/>
    <d v="2024-05-27T08:30:00"/>
    <x v="0"/>
    <s v="SPS-10184425"/>
    <s v="Arjan Matharu"/>
    <s v="Sunday Training 24-25, paid by Dapinder Matharu, 19/05 vs. Sunday Training"/>
    <x v="1"/>
    <x v="1"/>
    <x v="0"/>
    <n v="3"/>
    <n v="7.0000000000000007E-2"/>
    <n v="0.05"/>
    <n v="0"/>
    <n v="2.88"/>
  </r>
  <r>
    <d v="2024-05-19T00:00:00"/>
    <d v="2024-05-27T08:30:00"/>
    <x v="0"/>
    <s v="SPS-10184428"/>
    <s v="Amar Matharu"/>
    <s v="Sunday Training 24-25, paid by Dapinder Matharu, 19/05 vs. Sunday Training"/>
    <x v="1"/>
    <x v="1"/>
    <x v="0"/>
    <n v="3"/>
    <n v="0.05"/>
    <n v="0.05"/>
    <n v="0"/>
    <n v="2.9"/>
  </r>
  <r>
    <d v="2024-04-28T00:00:00"/>
    <d v="2024-05-28T08:30:00"/>
    <x v="0"/>
    <s v="SPS-10136635"/>
    <s v="Harjap Dhinjan"/>
    <s v="Sunday Training 24-25, paid by Avninder Dhinjan, 28/04 vs. Sunday Training"/>
    <x v="1"/>
    <x v="1"/>
    <x v="0"/>
    <n v="3"/>
    <n v="0.14000000000000001"/>
    <n v="0.05"/>
    <n v="0"/>
    <n v="2.81"/>
  </r>
  <r>
    <d v="2024-05-19T00:00:00"/>
    <d v="2024-05-28T08:30:00"/>
    <x v="0"/>
    <s v="SPS-10184554"/>
    <s v="Harjap Dhinjan"/>
    <s v="Sunday Training 24-25, paid by Avninder Dhinjan, 19/05 vs. Sunday Training"/>
    <x v="1"/>
    <x v="1"/>
    <x v="0"/>
    <n v="3"/>
    <n v="0.15"/>
    <n v="0.05"/>
    <n v="0"/>
    <n v="2.8"/>
  </r>
  <r>
    <d v="2024-05-29T00:00:00"/>
    <d v="2024-05-29T03:40:00"/>
    <x v="0"/>
    <s v="SPS-10212679"/>
    <s v="Sikandar Aizaz"/>
    <s v="Mens 24-25 Sponsored player Match Fee, 22/05 vs. vs Worcester"/>
    <x v="1"/>
    <x v="0"/>
    <x v="2"/>
    <n v="0"/>
    <n v="0"/>
    <n v="0"/>
    <n v="0"/>
    <n v="0"/>
  </r>
  <r>
    <d v="2024-04-28T00:00:00"/>
    <d v="2024-05-29T08:31:00"/>
    <x v="0"/>
    <s v="SPS-10136636"/>
    <s v="Sukhdeep Mann"/>
    <s v="Sunday Training 24-25, paid by bhupinder mann, 28/04 vs. Sunday Training"/>
    <x v="1"/>
    <x v="1"/>
    <x v="0"/>
    <n v="3"/>
    <n v="7.0000000000000007E-2"/>
    <n v="0.05"/>
    <n v="0"/>
    <n v="2.88"/>
  </r>
  <r>
    <d v="2024-05-15T00:00:00"/>
    <d v="2024-05-29T08:31:00"/>
    <x v="0"/>
    <s v="SPS-10178111"/>
    <s v="bhupinder mann"/>
    <s v="Mens 24-25, 15/05 vs. vs Bournville"/>
    <x v="1"/>
    <x v="1"/>
    <x v="0"/>
    <n v="10"/>
    <n v="0.22"/>
    <n v="0.1"/>
    <n v="0"/>
    <n v="9.68"/>
  </r>
  <r>
    <d v="2024-05-15T00:00:00"/>
    <d v="2024-05-29T08:31:00"/>
    <x v="0"/>
    <s v="SPS-10178113"/>
    <s v="-1. DELETED --"/>
    <s v="Mens 24-25 Student Match Fee, paid by bhupinder mann, 15/05 vs. vs Bournville"/>
    <x v="1"/>
    <x v="0"/>
    <x v="0"/>
    <n v="5"/>
    <n v="0.11"/>
    <n v="0.05"/>
    <n v="0"/>
    <n v="4.84"/>
  </r>
  <r>
    <d v="2024-05-15T00:00:00"/>
    <d v="2024-05-29T08:31:00"/>
    <x v="0"/>
    <s v="SPS-10178119"/>
    <s v="Sukhdeep Mann"/>
    <s v="Mens 24-25 Under 16 Match Fee, paid by bhupinder mann, 15/05 vs. vs Bournville"/>
    <x v="1"/>
    <x v="0"/>
    <x v="0"/>
    <n v="3"/>
    <n v="7.0000000000000007E-2"/>
    <n v="0.05"/>
    <n v="0"/>
    <n v="2.88"/>
  </r>
  <r>
    <d v="2024-05-15T00:00:00"/>
    <d v="2024-05-29T08:31:00"/>
    <x v="0"/>
    <s v="SPS-10178357"/>
    <s v="-1. DELETED --"/>
    <s v="Mens 24-25 Student Match Fee, paid by bhupinder mann, 14/05 vs. vs Harborne"/>
    <x v="1"/>
    <x v="0"/>
    <x v="0"/>
    <n v="5"/>
    <n v="0.11"/>
    <n v="0.05"/>
    <n v="0"/>
    <n v="4.84"/>
  </r>
  <r>
    <d v="2024-05-19T00:00:00"/>
    <d v="2024-05-29T08:31:00"/>
    <x v="0"/>
    <s v="SPS-10184427"/>
    <s v="Sukhdeep Mann"/>
    <s v="Sunday Training 24-25, paid by bhupinder mann, 19/05 vs. Sunday Training"/>
    <x v="1"/>
    <x v="1"/>
    <x v="0"/>
    <n v="3"/>
    <n v="0.06"/>
    <n v="0.05"/>
    <n v="0"/>
    <n v="2.89"/>
  </r>
  <r>
    <d v="2024-04-07T00:00:00"/>
    <d v="2024-05-29T08:31:00"/>
    <x v="0"/>
    <s v="SPS-10088283"/>
    <s v="Ahsan Ali"/>
    <s v="Sunday Training 24-25, paid by Rojon Ali, 07/04 vs. Sunday Training"/>
    <x v="1"/>
    <x v="1"/>
    <x v="0"/>
    <n v="3"/>
    <n v="0.1"/>
    <n v="0.05"/>
    <n v="0"/>
    <n v="2.85"/>
  </r>
  <r>
    <d v="2024-04-07T00:00:00"/>
    <d v="2024-05-29T08:31:00"/>
    <x v="0"/>
    <s v="SPS-10088287"/>
    <s v="Adam Ali"/>
    <s v="Sunday Training 24-25, paid by Rojon Ali, 07/04 vs. Sunday Training"/>
    <x v="1"/>
    <x v="1"/>
    <x v="0"/>
    <n v="3"/>
    <n v="0.1"/>
    <n v="0.05"/>
    <n v="0"/>
    <n v="2.85"/>
  </r>
  <r>
    <d v="2024-04-22T00:00:00"/>
    <d v="2024-05-29T08:31:00"/>
    <x v="0"/>
    <s v="SPS-10124032"/>
    <s v="Ahsan Ali"/>
    <s v="Sunday Training 24-25, paid by Rojon Ali, 21/04 vs. Sunday Training"/>
    <x v="1"/>
    <x v="1"/>
    <x v="0"/>
    <n v="3"/>
    <n v="0.1"/>
    <n v="0.05"/>
    <n v="0"/>
    <n v="2.85"/>
  </r>
  <r>
    <d v="2024-04-22T00:00:00"/>
    <d v="2024-05-29T08:31:00"/>
    <x v="0"/>
    <s v="SPS-10124044"/>
    <s v="Adam Ali"/>
    <s v="Sunday Training 24-25, paid by Rojon Ali, 21/04 vs. Sunday Training"/>
    <x v="1"/>
    <x v="1"/>
    <x v="0"/>
    <n v="3"/>
    <n v="0.08"/>
    <n v="0.05"/>
    <n v="0"/>
    <n v="2.87"/>
  </r>
  <r>
    <d v="2024-05-23T00:00:00"/>
    <d v="2024-05-30T09:10:00"/>
    <x v="0"/>
    <s v="SPS-10199311"/>
    <s v="Amarpreet Sahi"/>
    <s v="Ladies 24-25 Student Match Fee, confirmed by Charn Gill, 23/05 vs. vs Finchfield"/>
    <x v="1"/>
    <x v="0"/>
    <x v="1"/>
    <n v="5"/>
    <n v="0"/>
    <n v="0"/>
    <n v="0"/>
    <n v="5"/>
  </r>
  <r>
    <d v="2024-04-07T00:00:00"/>
    <d v="2024-06-01T08:30:00"/>
    <x v="0"/>
    <s v="SPS-10088286"/>
    <s v="Jovan sandhu"/>
    <s v="Sunday Training 24-25, paid by Amandeep Sandhu, 07/04 vs. Sunday Training"/>
    <x v="2"/>
    <x v="1"/>
    <x v="0"/>
    <n v="3"/>
    <n v="0.1"/>
    <n v="0.05"/>
    <n v="0"/>
    <n v="2.85"/>
  </r>
  <r>
    <d v="2024-04-22T00:00:00"/>
    <d v="2024-06-01T08:30:00"/>
    <x v="0"/>
    <s v="SPS-10123954"/>
    <s v="Jovan sandhu"/>
    <s v="Sunday Training 24-25, paid by Amandeep Sandhu, 14/04 vs. Sunday Training"/>
    <x v="2"/>
    <x v="1"/>
    <x v="0"/>
    <n v="3"/>
    <n v="0.1"/>
    <n v="0.05"/>
    <n v="0"/>
    <n v="2.85"/>
  </r>
  <r>
    <d v="2024-04-22T00:00:00"/>
    <d v="2024-06-01T08:30:00"/>
    <x v="0"/>
    <s v="SPS-10124043"/>
    <s v="Jovan sandhu"/>
    <s v="Sunday Training 24-25, paid by Amandeep Sandhu, 21/04 vs. Sunday Training"/>
    <x v="2"/>
    <x v="1"/>
    <x v="0"/>
    <n v="3"/>
    <n v="0.1"/>
    <n v="0.05"/>
    <n v="0"/>
    <n v="2.85"/>
  </r>
  <r>
    <d v="2024-04-28T00:00:00"/>
    <d v="2024-06-01T08:30:00"/>
    <x v="0"/>
    <s v="SPS-10136754"/>
    <s v="Jovan sandhu"/>
    <s v="Sunday Training 24-25, paid by Amandeep Sandhu, 28/04 vs. Sunday Training"/>
    <x v="2"/>
    <x v="1"/>
    <x v="0"/>
    <n v="3"/>
    <n v="0.08"/>
    <n v="0.05"/>
    <n v="0"/>
    <n v="2.87"/>
  </r>
  <r>
    <d v="2024-05-05T00:00:00"/>
    <d v="2024-06-04T08:31:00"/>
    <x v="0"/>
    <s v="SPS-10147972"/>
    <s v="Amrik Gill"/>
    <s v="Sunday Training 24-25, 05/05 vs. Sunday Training, Sunday Training 24-25, 05/05 vs. Sunday Training"/>
    <x v="2"/>
    <x v="1"/>
    <x v="0"/>
    <n v="6"/>
    <n v="0.18"/>
    <n v="0.06"/>
    <n v="0"/>
    <n v="5.76"/>
  </r>
  <r>
    <d v="2024-04-22T00:00:00"/>
    <d v="2024-06-04T08:31:00"/>
    <x v="0"/>
    <s v="SPS-10124038"/>
    <s v="Taran Singh Gill"/>
    <s v="Sunday Training 24-25, paid by Amrik Gill, 21/04 vs. Sunday Training"/>
    <x v="2"/>
    <x v="1"/>
    <x v="0"/>
    <n v="3"/>
    <n v="0.1"/>
    <n v="0.05"/>
    <n v="0"/>
    <n v="2.85"/>
  </r>
  <r>
    <d v="2024-04-22T00:00:00"/>
    <d v="2024-06-04T08:31:00"/>
    <x v="0"/>
    <s v="SPS-10124048"/>
    <s v="Giaan Singh Gill"/>
    <s v="Sunday Training 24-25, paid by Amrik Gill, 21/04 vs. Sunday Training"/>
    <x v="2"/>
    <x v="1"/>
    <x v="0"/>
    <n v="3"/>
    <n v="0.1"/>
    <n v="0.05"/>
    <n v="0"/>
    <n v="2.85"/>
  </r>
  <r>
    <d v="2024-05-05T00:00:00"/>
    <d v="2024-06-04T08:31:00"/>
    <x v="0"/>
    <s v="SPS-10147960"/>
    <s v="-1. DELETED NS"/>
    <s v="Sunday Training 24-25, 05/05 vs. Sunday Training"/>
    <x v="2"/>
    <x v="1"/>
    <x v="0"/>
    <n v="3"/>
    <n v="0.25"/>
    <n v="0.05"/>
    <n v="0"/>
    <n v="2.7"/>
  </r>
  <r>
    <d v="2024-06-04T00:00:00"/>
    <d v="2024-06-04T23:31:00"/>
    <x v="0"/>
    <s v="SPS-10226166"/>
    <s v="Sikandar Aizaz"/>
    <s v="Mens 24-25 Sponsored player Match Fee, 04/06 vs. vs Olton"/>
    <x v="2"/>
    <x v="0"/>
    <x v="2"/>
    <n v="0"/>
    <n v="0"/>
    <n v="0"/>
    <n v="0"/>
    <n v="0"/>
  </r>
  <r>
    <d v="2024-05-04T00:00:00"/>
    <d v="2024-06-05T08:31:00"/>
    <x v="0"/>
    <s v="SPS-10147315"/>
    <s v="Sukhpal Rajania"/>
    <s v="Sunday Training 24-25, 05/05 vs. Sunday Training, Sunday Training 24-25, 05/05 vs. Sunday Training, Sunday Training 24-25, 05/05 vs. Sunday Training"/>
    <x v="2"/>
    <x v="1"/>
    <x v="0"/>
    <n v="9"/>
    <n v="0.23"/>
    <n v="0.09"/>
    <n v="0"/>
    <n v="8.68"/>
  </r>
  <r>
    <d v="2024-05-19T00:00:00"/>
    <d v="2024-06-05T08:31:00"/>
    <x v="0"/>
    <s v="SPS-10184206"/>
    <s v="Sukhpal Rajania"/>
    <s v="Sunday Training 24-25, 19/05 vs. Sunday Training"/>
    <x v="2"/>
    <x v="1"/>
    <x v="0"/>
    <n v="3"/>
    <n v="0.08"/>
    <n v="0.05"/>
    <n v="0"/>
    <n v="2.87"/>
  </r>
  <r>
    <d v="2024-04-07T00:00:00"/>
    <d v="2024-06-05T08:31:00"/>
    <x v="0"/>
    <s v="SPS-10088304"/>
    <s v="Harman Rajania"/>
    <s v="Sunday Training 24-25, paid by Sukhpal Rajania, 07/04 vs. Sunday Training"/>
    <x v="2"/>
    <x v="1"/>
    <x v="0"/>
    <n v="3"/>
    <n v="0.08"/>
    <n v="0.05"/>
    <n v="0"/>
    <n v="2.87"/>
  </r>
  <r>
    <d v="2024-04-07T00:00:00"/>
    <d v="2024-06-05T08:31:00"/>
    <x v="0"/>
    <s v="SPS-10088307"/>
    <s v="Taran Rajania"/>
    <s v="Sunday Training 24-25, paid by Sukhpal Rajania, 07/04 vs. Sunday Training"/>
    <x v="2"/>
    <x v="1"/>
    <x v="0"/>
    <n v="3"/>
    <n v="0.08"/>
    <n v="0.05"/>
    <n v="0"/>
    <n v="2.87"/>
  </r>
  <r>
    <d v="2024-06-05T00:00:00"/>
    <d v="2024-06-05T09:22:00"/>
    <x v="0"/>
    <s v="SPS-10226449"/>
    <s v="-1. DELETED --"/>
    <s v="Ladies 24-25 Unemployed/Retired Match Fee, confirmed by Charn Gill, 04/06 vs. vs Old Hales"/>
    <x v="2"/>
    <x v="0"/>
    <x v="1"/>
    <n v="5"/>
    <n v="0"/>
    <n v="0"/>
    <n v="0"/>
    <n v="5"/>
  </r>
  <r>
    <d v="2024-06-05T00:00:00"/>
    <d v="2024-06-05T09:23:00"/>
    <x v="0"/>
    <s v="SPS-10226443"/>
    <s v="annette Rimmer"/>
    <s v="Ladies 24-25 Unemployed/Retired Match Fee, collected by Charn Gill, 04/06 vs. vs Old Hales"/>
    <x v="2"/>
    <x v="0"/>
    <x v="2"/>
    <n v="5"/>
    <n v="0"/>
    <n v="0"/>
    <n v="0"/>
    <n v="5"/>
  </r>
  <r>
    <d v="2024-05-23T00:00:00"/>
    <d v="2024-06-05T09:23:00"/>
    <x v="0"/>
    <s v="SPS-10199322"/>
    <s v="-1. DELETED -G"/>
    <s v="Ladies 24-25 Student Match Fee, collected by Charn Gill, 23/05 vs. vs Finchfield"/>
    <x v="2"/>
    <x v="0"/>
    <x v="2"/>
    <n v="5"/>
    <n v="0"/>
    <n v="0"/>
    <n v="0"/>
    <n v="5"/>
  </r>
  <r>
    <d v="2024-05-17T00:00:00"/>
    <d v="2024-06-05T09:23:00"/>
    <x v="0"/>
    <s v="SPS-10180896"/>
    <s v="-1. DELETED -G"/>
    <s v="Ladies 24-25 Student Match Fee, collected by Charn Gill, 16/05 vs. vs Harborne"/>
    <x v="2"/>
    <x v="0"/>
    <x v="2"/>
    <n v="5"/>
    <n v="0"/>
    <n v="0"/>
    <n v="0"/>
    <n v="5"/>
  </r>
  <r>
    <d v="2024-06-05T00:00:00"/>
    <d v="2024-06-05T11:15:00"/>
    <x v="0"/>
    <s v="SPS-10226453"/>
    <s v="Susan Paterson"/>
    <s v="Ladies 24-25 Unemployed/Retired Match Fee, confirmed by Charn Gill, 04/06 vs. vs Old Hales"/>
    <x v="2"/>
    <x v="0"/>
    <x v="1"/>
    <n v="5"/>
    <n v="0"/>
    <n v="0"/>
    <n v="0"/>
    <n v="5"/>
  </r>
  <r>
    <d v="2024-04-22T00:00:00"/>
    <d v="2024-06-07T08:30:00"/>
    <x v="0"/>
    <s v="SPS-10123943"/>
    <s v="Nihal Cooner"/>
    <s v="Sunday Training 24-25, paid by Sandeep Cooner, 14/04 vs. Sunday Training"/>
    <x v="2"/>
    <x v="1"/>
    <x v="0"/>
    <n v="3"/>
    <n v="0.09"/>
    <n v="0.05"/>
    <n v="0"/>
    <n v="2.86"/>
  </r>
  <r>
    <d v="2024-04-22T00:00:00"/>
    <d v="2024-06-07T08:30:00"/>
    <x v="0"/>
    <s v="SPS-10124022"/>
    <s v="Nihal Cooner"/>
    <s v="Sunday Training 24-25, paid by Sandeep Cooner, 21/04 vs. Sunday Training"/>
    <x v="2"/>
    <x v="1"/>
    <x v="0"/>
    <n v="3"/>
    <n v="0.09"/>
    <n v="0.05"/>
    <n v="0"/>
    <n v="2.86"/>
  </r>
  <r>
    <d v="2024-05-05T00:00:00"/>
    <d v="2024-06-07T08:30:00"/>
    <x v="0"/>
    <s v="SPS-10147956"/>
    <s v="Nihal Cooner"/>
    <s v="Sunday Training 24-25, paid by Sandeep Cooner, 05/05 vs. Sunday Training"/>
    <x v="2"/>
    <x v="1"/>
    <x v="0"/>
    <n v="3"/>
    <n v="0.09"/>
    <n v="0.05"/>
    <n v="0"/>
    <n v="2.86"/>
  </r>
  <r>
    <d v="2024-05-19T00:00:00"/>
    <d v="2024-06-07T08:30:00"/>
    <x v="0"/>
    <s v="SPS-10184485"/>
    <s v="Nihal Cooner"/>
    <s v="Sunday Training 24-25, paid by Sandeep Cooner, 19/05 vs. Sunday Training"/>
    <x v="2"/>
    <x v="1"/>
    <x v="0"/>
    <n v="3"/>
    <n v="0.09"/>
    <n v="0.05"/>
    <n v="0"/>
    <n v="2.86"/>
  </r>
  <r>
    <d v="2024-06-04T00:00:00"/>
    <d v="2024-06-07T08:30:00"/>
    <x v="0"/>
    <s v="SPS-10224302"/>
    <s v="Nihal Cooner"/>
    <s v="Sunday Training 24-25, paid by Sandeep Cooner, 02/06 vs. Sunday Training"/>
    <x v="2"/>
    <x v="1"/>
    <x v="0"/>
    <n v="3"/>
    <n v="7.0000000000000007E-2"/>
    <n v="0.05"/>
    <n v="0"/>
    <n v="2.88"/>
  </r>
  <r>
    <d v="2024-05-08T00:00:00"/>
    <d v="2024-06-08T08:30:00"/>
    <x v="0"/>
    <s v="SPS-10154052"/>
    <s v="Milveen Sangha"/>
    <s v="Ladies 24-25 Under 16 Match Fee, paid by Amarpreet Sangha, 08/05 vs. vs Bromsgrove"/>
    <x v="2"/>
    <x v="0"/>
    <x v="0"/>
    <n v="3"/>
    <n v="0.25"/>
    <n v="0.05"/>
    <n v="0"/>
    <n v="2.7"/>
  </r>
  <r>
    <d v="2024-05-08T00:00:00"/>
    <d v="2024-06-08T08:30:00"/>
    <x v="0"/>
    <s v="SPS-10154045"/>
    <s v="Pavan Bains"/>
    <s v="Ladies 24-25 Unemployed/Retired Match Fee, 08/05 vs. vs Bromsgrove"/>
    <x v="2"/>
    <x v="0"/>
    <x v="0"/>
    <n v="5"/>
    <n v="0.17"/>
    <n v="0.05"/>
    <n v="0"/>
    <n v="4.78"/>
  </r>
  <r>
    <d v="2024-05-17T00:00:00"/>
    <d v="2024-06-08T08:30:00"/>
    <x v="0"/>
    <s v="SPS-10180892"/>
    <s v="Pavan Bains"/>
    <s v="Ladies 24-25 Unemployed/Retired Match Fee, 16/05 vs. vs Harborne"/>
    <x v="2"/>
    <x v="0"/>
    <x v="0"/>
    <n v="5"/>
    <n v="0.18"/>
    <n v="0.05"/>
    <n v="0"/>
    <n v="4.7699999999999996"/>
  </r>
  <r>
    <d v="2024-06-08T00:00:00"/>
    <d v="2024-06-08T13:22:00"/>
    <x v="0"/>
    <s v="SPS-10237102"/>
    <s v="Sehaj Kaur"/>
    <s v="Sunday Training 24-25, collected by Satpal Degun, 26/05 vs. Sunday Training"/>
    <x v="2"/>
    <x v="1"/>
    <x v="2"/>
    <n v="3"/>
    <n v="0"/>
    <n v="0"/>
    <n v="0"/>
    <n v="3"/>
  </r>
  <r>
    <d v="2024-06-08T00:00:00"/>
    <d v="2024-06-08T13:22:00"/>
    <x v="0"/>
    <s v="SPS-10237105"/>
    <s v="Anmol Kaur"/>
    <s v="Sunday Training 24-25, collected by Satpal Degun, 26/05 vs. Sunday Training"/>
    <x v="2"/>
    <x v="1"/>
    <x v="2"/>
    <n v="3"/>
    <n v="0"/>
    <n v="0"/>
    <n v="0"/>
    <n v="3"/>
  </r>
  <r>
    <d v="2024-06-08T00:00:00"/>
    <d v="2024-06-08T13:22:00"/>
    <x v="0"/>
    <s v="SPS-10237107"/>
    <s v="Yuvraj Sihota"/>
    <s v="Sunday Training 24-25, confirmed by Satpal Degun, 26/05 vs. Sunday Training"/>
    <x v="2"/>
    <x v="1"/>
    <x v="1"/>
    <n v="3"/>
    <n v="0"/>
    <n v="0"/>
    <n v="0"/>
    <n v="3"/>
  </r>
  <r>
    <d v="2024-06-09T00:00:00"/>
    <d v="2024-06-09T09:56:00"/>
    <x v="0"/>
    <s v="SPS-10239332"/>
    <s v="Angad Birring"/>
    <s v="Sunday Training 24-25, confirmed by Satpal Degun, 09/06 vs. Sunday Training"/>
    <x v="2"/>
    <x v="1"/>
    <x v="1"/>
    <n v="3"/>
    <n v="0"/>
    <n v="0"/>
    <n v="0"/>
    <n v="3"/>
  </r>
  <r>
    <d v="2024-06-09T00:00:00"/>
    <d v="2024-06-09T10:08:00"/>
    <x v="0"/>
    <s v="SPS-10239360"/>
    <s v="Savraj Singh Chana"/>
    <s v="Sunday Training 24-25, collected by Satpal Degun, 09/06 vs. Sunday Training"/>
    <x v="2"/>
    <x v="1"/>
    <x v="2"/>
    <n v="3"/>
    <n v="0"/>
    <n v="0"/>
    <n v="0"/>
    <n v="3"/>
  </r>
  <r>
    <d v="2024-06-09T00:00:00"/>
    <d v="2024-06-09T10:08:00"/>
    <x v="0"/>
    <s v="SPS-10239361"/>
    <s v="Arjan Singh Chana"/>
    <s v="Sunday Training 24-25, collected by Satpal Degun, 09/06 vs. Sunday Training"/>
    <x v="2"/>
    <x v="1"/>
    <x v="2"/>
    <n v="3"/>
    <n v="0"/>
    <n v="0"/>
    <n v="0"/>
    <n v="3"/>
  </r>
  <r>
    <d v="2024-06-09T00:00:00"/>
    <d v="2024-06-09T10:17:00"/>
    <x v="0"/>
    <s v="SPS-10239392"/>
    <s v="Paarus Dhillon"/>
    <s v="Sunday Training 24-25, collected by Satpal Degun, 09/06 vs. Sunday Training"/>
    <x v="2"/>
    <x v="1"/>
    <x v="2"/>
    <n v="3"/>
    <n v="0"/>
    <n v="0"/>
    <n v="0"/>
    <n v="3"/>
  </r>
  <r>
    <d v="2024-06-09T00:00:00"/>
    <d v="2024-06-09T10:17:00"/>
    <x v="0"/>
    <s v="SPS-10239394"/>
    <s v="Govind Dhillon"/>
    <s v="Sunday Training 24-25, collected by Satpal Degun, 09/06 vs. Sunday Training"/>
    <x v="2"/>
    <x v="1"/>
    <x v="2"/>
    <n v="3"/>
    <n v="0"/>
    <n v="0"/>
    <n v="0"/>
    <n v="3"/>
  </r>
  <r>
    <d v="2024-06-04T00:00:00"/>
    <d v="2024-06-09T10:43:00"/>
    <x v="0"/>
    <s v="SPS-10224305"/>
    <s v="Savraj Singh Chana"/>
    <s v="Sunday Training 24-25, collected by Satpal Degun, 02/06 vs. Sunday Training"/>
    <x v="2"/>
    <x v="1"/>
    <x v="2"/>
    <n v="3"/>
    <n v="0"/>
    <n v="0"/>
    <n v="0"/>
    <n v="3"/>
  </r>
  <r>
    <d v="2024-06-08T00:00:00"/>
    <d v="2024-06-09T10:43:00"/>
    <x v="0"/>
    <s v="SPS-10237103"/>
    <s v="Savraj Singh Chana"/>
    <s v="Sunday Training 24-25, collected by Satpal Degun, 26/05 vs. Sunday Training"/>
    <x v="2"/>
    <x v="1"/>
    <x v="2"/>
    <n v="3"/>
    <n v="0"/>
    <n v="0"/>
    <n v="0"/>
    <n v="3"/>
  </r>
  <r>
    <d v="2024-06-04T00:00:00"/>
    <d v="2024-06-09T10:43:00"/>
    <x v="0"/>
    <s v="SPS-10224313"/>
    <s v="Arjan Singh Chana"/>
    <s v="Sunday Training 24-25, collected by Satpal Degun, 02/06 vs. Sunday Training"/>
    <x v="2"/>
    <x v="1"/>
    <x v="2"/>
    <n v="3"/>
    <n v="0"/>
    <n v="0"/>
    <n v="0"/>
    <n v="3"/>
  </r>
  <r>
    <d v="2024-06-09T00:00:00"/>
    <d v="2024-06-09T10:43:00"/>
    <x v="0"/>
    <s v="SPS-10239345"/>
    <s v="Sehaj Kaur"/>
    <s v="Sunday Training 24-25, collected by Satpal Degun, 09/06 vs. Sunday Training"/>
    <x v="2"/>
    <x v="1"/>
    <x v="2"/>
    <n v="3"/>
    <n v="0"/>
    <n v="0"/>
    <n v="0"/>
    <n v="3"/>
  </r>
  <r>
    <d v="2024-06-09T00:00:00"/>
    <d v="2024-06-09T10:44:00"/>
    <x v="0"/>
    <s v="SPS-10239346"/>
    <s v="Anmol Kaur"/>
    <s v="Sunday Training 24-25, collected by Satpal Degun, 09/06 vs. Sunday Training"/>
    <x v="2"/>
    <x v="1"/>
    <x v="2"/>
    <n v="3"/>
    <n v="0"/>
    <n v="0"/>
    <n v="0"/>
    <n v="3"/>
  </r>
  <r>
    <d v="2024-06-09T00:00:00"/>
    <d v="2024-06-09T10:44:00"/>
    <x v="0"/>
    <s v="SPS-10239388"/>
    <s v="Yuvraj Sihota"/>
    <s v="Sunday Training 24-25, confirmed by Satpal Degun, 09/06 vs. Sunday Training"/>
    <x v="2"/>
    <x v="1"/>
    <x v="1"/>
    <n v="3"/>
    <n v="0"/>
    <n v="0"/>
    <n v="0"/>
    <n v="3"/>
  </r>
  <r>
    <d v="2024-05-05T00:00:00"/>
    <d v="2024-06-10T08:30:00"/>
    <x v="0"/>
    <s v="SPS-10147966"/>
    <s v="Rohanpreet cooner"/>
    <s v="Sunday Training 24-25, paid by Gurpreet Cooner, 05/05 vs. Sunday Training"/>
    <x v="2"/>
    <x v="1"/>
    <x v="0"/>
    <n v="3"/>
    <n v="7.0000000000000007E-2"/>
    <n v="0.05"/>
    <n v="0"/>
    <n v="2.88"/>
  </r>
  <r>
    <d v="2024-05-05T00:00:00"/>
    <d v="2024-06-10T08:30:00"/>
    <x v="0"/>
    <s v="SPS-10147969"/>
    <s v="Sukhmani Cooner"/>
    <s v="Sunday Training 24-25, paid by Gurpreet Cooner, 05/05 vs. Sunday Training"/>
    <x v="2"/>
    <x v="1"/>
    <x v="0"/>
    <n v="3"/>
    <n v="7.0000000000000007E-2"/>
    <n v="0.05"/>
    <n v="0"/>
    <n v="2.88"/>
  </r>
  <r>
    <d v="2024-05-19T00:00:00"/>
    <d v="2024-06-10T08:30:00"/>
    <x v="0"/>
    <s v="SPS-10184479"/>
    <s v="Rohanpreet cooner"/>
    <s v="Sunday Training 24-25, paid by Gurpreet Cooner, 19/05 vs. Sunday Training"/>
    <x v="2"/>
    <x v="1"/>
    <x v="0"/>
    <n v="3"/>
    <n v="7.0000000000000007E-2"/>
    <n v="0.05"/>
    <n v="0"/>
    <n v="2.88"/>
  </r>
  <r>
    <d v="2024-06-04T00:00:00"/>
    <d v="2024-06-10T08:30:00"/>
    <x v="0"/>
    <s v="SPS-10224309"/>
    <s v="Rohanpreet cooner"/>
    <s v="Sunday Training 24-25, paid by Gurpreet Cooner, 02/06 vs. Sunday Training"/>
    <x v="2"/>
    <x v="1"/>
    <x v="0"/>
    <n v="3"/>
    <n v="7.0000000000000007E-2"/>
    <n v="0.05"/>
    <n v="0"/>
    <n v="2.88"/>
  </r>
  <r>
    <d v="2024-06-04T00:00:00"/>
    <d v="2024-06-10T08:30:00"/>
    <x v="0"/>
    <s v="SPS-10224312"/>
    <s v="Sukhmani Cooner"/>
    <s v="Sunday Training 24-25, paid by Gurpreet Cooner, 02/06 vs. Sunday Training"/>
    <x v="2"/>
    <x v="1"/>
    <x v="0"/>
    <n v="3"/>
    <n v="7.0000000000000007E-2"/>
    <n v="0.05"/>
    <n v="0"/>
    <n v="2.88"/>
  </r>
  <r>
    <d v="2024-06-08T00:00:00"/>
    <d v="2024-06-10T08:30:00"/>
    <x v="0"/>
    <s v="SPS-10237108"/>
    <s v="Sukhmani Cooner"/>
    <s v="Sunday Training 24-25, paid by Gurpreet Cooner, 26/05 vs. Sunday Training"/>
    <x v="2"/>
    <x v="1"/>
    <x v="0"/>
    <n v="3"/>
    <n v="7.0000000000000007E-2"/>
    <n v="0.05"/>
    <n v="0"/>
    <n v="2.88"/>
  </r>
  <r>
    <d v="2024-06-09T00:00:00"/>
    <d v="2024-06-10T08:30:00"/>
    <x v="0"/>
    <s v="SPS-10239329"/>
    <s v="Rohanpreet cooner"/>
    <s v="Sunday Training 24-25, paid by Gurpreet Cooner, 09/06 vs. Sunday Training"/>
    <x v="2"/>
    <x v="1"/>
    <x v="0"/>
    <n v="3"/>
    <n v="7.0000000000000007E-2"/>
    <n v="0.05"/>
    <n v="0"/>
    <n v="2.88"/>
  </r>
  <r>
    <d v="2024-06-09T00:00:00"/>
    <d v="2024-06-10T08:30:00"/>
    <x v="0"/>
    <s v="SPS-10239331"/>
    <s v="Sukhmani Cooner"/>
    <s v="Sunday Training 24-25, paid by Gurpreet Cooner, 09/06 vs. Sunday Training"/>
    <x v="2"/>
    <x v="1"/>
    <x v="0"/>
    <n v="3"/>
    <n v="7.0000000000000007E-2"/>
    <n v="0.05"/>
    <n v="0"/>
    <n v="2.88"/>
  </r>
  <r>
    <d v="2024-04-26T00:00:00"/>
    <d v="2024-06-10T16:41:00"/>
    <x v="0"/>
    <s v="SPS-10133971"/>
    <s v="Charn Gill"/>
    <s v="Ladies 24-25 Unemployed/Retired Match Fee, confirmed by Charn Gill, 25/04 vs. vs Kings Heath"/>
    <x v="2"/>
    <x v="0"/>
    <x v="1"/>
    <n v="5"/>
    <n v="0"/>
    <n v="0"/>
    <n v="0"/>
    <n v="5"/>
  </r>
  <r>
    <d v="2024-05-08T00:00:00"/>
    <d v="2024-06-10T16:41:00"/>
    <x v="0"/>
    <s v="SPS-10154048"/>
    <s v="Charn Gill"/>
    <s v="Ladies 24-25 Unemployed/Retired Match Fee, confirmed by Charn Gill, 08/05 vs. vs Bromsgrove"/>
    <x v="2"/>
    <x v="0"/>
    <x v="1"/>
    <n v="5"/>
    <n v="0"/>
    <n v="0"/>
    <n v="0"/>
    <n v="5"/>
  </r>
  <r>
    <d v="2024-05-17T00:00:00"/>
    <d v="2024-06-10T16:41:00"/>
    <x v="0"/>
    <s v="SPS-10180897"/>
    <s v="Charn Gill"/>
    <s v="Ladies 24-25 Unemployed/Retired Match Fee, confirmed by Charn Gill, 16/05 vs. vs Harborne"/>
    <x v="2"/>
    <x v="0"/>
    <x v="1"/>
    <n v="5"/>
    <n v="0"/>
    <n v="0"/>
    <n v="0"/>
    <n v="5"/>
  </r>
  <r>
    <d v="2024-05-23T00:00:00"/>
    <d v="2024-06-10T16:41:00"/>
    <x v="0"/>
    <s v="SPS-10199316"/>
    <s v="Charn Gill"/>
    <s v="Ladies 24-25 Unemployed/Retired Match Fee, confirmed by Charn Gill, 23/05 vs. vs Finchfield"/>
    <x v="2"/>
    <x v="0"/>
    <x v="1"/>
    <n v="5"/>
    <n v="0"/>
    <n v="0"/>
    <n v="0"/>
    <n v="5"/>
  </r>
  <r>
    <d v="2024-06-05T00:00:00"/>
    <d v="2024-06-10T16:41:00"/>
    <x v="0"/>
    <s v="SPS-10226452"/>
    <s v="Charn Gill"/>
    <s v="Ladies 24-25 Unemployed/Retired Match Fee, confirmed by Charn Gill, 04/06 vs. vs Old Hales"/>
    <x v="2"/>
    <x v="0"/>
    <x v="1"/>
    <n v="5"/>
    <n v="0"/>
    <n v="0"/>
    <n v="0"/>
    <n v="5"/>
  </r>
  <r>
    <d v="2024-05-08T00:00:00"/>
    <d v="2024-06-10T16:43:00"/>
    <x v="0"/>
    <s v="SPS-10154051"/>
    <s v="annette Rimmer"/>
    <s v="Ladies 24-25 Unemployed/Retired Match Fee, collected by Charn Gill, 08/05 vs. vs Bromsgrove"/>
    <x v="2"/>
    <x v="0"/>
    <x v="2"/>
    <n v="5"/>
    <n v="0"/>
    <n v="0"/>
    <n v="0"/>
    <n v="5"/>
  </r>
  <r>
    <d v="2024-05-17T00:00:00"/>
    <d v="2024-06-10T16:43:00"/>
    <x v="0"/>
    <s v="SPS-10180887"/>
    <s v="annette Rimmer"/>
    <s v="Ladies 24-25 Unemployed/Retired Match Fee, collected by Charn Gill, 16/05 vs. vs Harborne"/>
    <x v="2"/>
    <x v="0"/>
    <x v="2"/>
    <n v="5"/>
    <n v="0"/>
    <n v="0"/>
    <n v="0"/>
    <n v="5"/>
  </r>
  <r>
    <d v="2024-04-28T00:00:00"/>
    <d v="2024-06-11T08:30:00"/>
    <x v="0"/>
    <s v="SPS-10136641"/>
    <s v="Nayan Singh Ruprah"/>
    <s v="Sunday Training 24-25, paid by BALJIT RUPRAH, 28/04 vs. Sunday Training"/>
    <x v="2"/>
    <x v="1"/>
    <x v="0"/>
    <n v="3"/>
    <n v="0.08"/>
    <n v="0.05"/>
    <n v="0"/>
    <n v="2.87"/>
  </r>
  <r>
    <d v="2024-04-28T00:00:00"/>
    <d v="2024-06-11T08:30:00"/>
    <x v="0"/>
    <s v="SPS-10136643"/>
    <s v="Naina Kaur Ruprah"/>
    <s v="Sunday Training 24-25, paid by BALJIT RUPRAH, 28/04 vs. Sunday Training"/>
    <x v="2"/>
    <x v="1"/>
    <x v="0"/>
    <n v="3"/>
    <n v="0.08"/>
    <n v="0.05"/>
    <n v="0"/>
    <n v="2.87"/>
  </r>
  <r>
    <d v="2024-05-05T00:00:00"/>
    <d v="2024-06-11T08:30:00"/>
    <x v="0"/>
    <s v="SPS-10147968"/>
    <s v="Nayan Singh Ruprah"/>
    <s v="Sunday Training 24-25, paid by BALJIT RUPRAH, 05/05 vs. Sunday Training"/>
    <x v="2"/>
    <x v="1"/>
    <x v="0"/>
    <n v="3"/>
    <n v="0.08"/>
    <n v="0.05"/>
    <n v="0"/>
    <n v="2.87"/>
  </r>
  <r>
    <d v="2024-05-05T00:00:00"/>
    <d v="2024-06-11T08:30:00"/>
    <x v="0"/>
    <s v="SPS-10147970"/>
    <s v="Naina Kaur Ruprah"/>
    <s v="Sunday Training 24-25, paid by BALJIT RUPRAH, 05/05 vs. Sunday Training"/>
    <x v="2"/>
    <x v="1"/>
    <x v="0"/>
    <n v="3"/>
    <n v="0.08"/>
    <n v="0.05"/>
    <n v="0"/>
    <n v="2.87"/>
  </r>
  <r>
    <d v="2024-05-19T00:00:00"/>
    <d v="2024-06-11T08:30:00"/>
    <x v="0"/>
    <s v="SPS-10184480"/>
    <s v="Nayan Singh Ruprah"/>
    <s v="Sunday Training 24-25, paid by BALJIT RUPRAH, 19/05 vs. Sunday Training"/>
    <x v="2"/>
    <x v="1"/>
    <x v="0"/>
    <n v="3"/>
    <n v="0.08"/>
    <n v="0.05"/>
    <n v="0"/>
    <n v="2.87"/>
  </r>
  <r>
    <d v="2024-05-19T00:00:00"/>
    <d v="2024-06-11T08:30:00"/>
    <x v="0"/>
    <s v="SPS-10184483"/>
    <s v="Naina Kaur Ruprah"/>
    <s v="Sunday Training 24-25, paid by BALJIT RUPRAH, 19/05 vs. Sunday Training"/>
    <x v="2"/>
    <x v="1"/>
    <x v="0"/>
    <n v="3"/>
    <n v="7.0000000000000007E-2"/>
    <n v="0.05"/>
    <n v="0"/>
    <n v="2.88"/>
  </r>
  <r>
    <d v="2024-06-13T00:00:00"/>
    <d v="2024-06-13T22:20:00"/>
    <x v="0"/>
    <s v="SPS-10260462"/>
    <s v="Apsi Gunarathne"/>
    <s v="Ladies 24-25 Sponsored player Match Fee, 13/06 vs. vs Redditch"/>
    <x v="2"/>
    <x v="0"/>
    <x v="2"/>
    <n v="0"/>
    <n v="0"/>
    <n v="0"/>
    <n v="0"/>
    <n v="0"/>
  </r>
  <r>
    <d v="2024-05-08T00:00:00"/>
    <d v="2024-06-13T22:44:00"/>
    <x v="0"/>
    <s v="SPS-10154054"/>
    <s v="Sharndeep Hanspal"/>
    <s v="Ladies 24-25 Unemployed/Retired Match Fee, confirmed by Charn Gill, 08/05 vs. vs Bromsgrove"/>
    <x v="2"/>
    <x v="0"/>
    <x v="1"/>
    <n v="5"/>
    <n v="0"/>
    <n v="0"/>
    <n v="0"/>
    <n v="5"/>
  </r>
  <r>
    <d v="2024-05-17T00:00:00"/>
    <d v="2024-06-13T22:44:00"/>
    <x v="0"/>
    <s v="SPS-10180890"/>
    <s v="Sharndeep Hanspal"/>
    <s v="Ladies 24-25 Unemployed/Retired Match Fee, confirmed by Charn Gill, 16/05 vs. vs Harborne"/>
    <x v="2"/>
    <x v="0"/>
    <x v="1"/>
    <n v="5"/>
    <n v="0"/>
    <n v="0"/>
    <n v="0"/>
    <n v="5"/>
  </r>
  <r>
    <d v="2024-06-13T00:00:00"/>
    <d v="2024-06-13T22:44:00"/>
    <x v="0"/>
    <s v="SPS-10260463"/>
    <s v="Sharndeep Hanspal"/>
    <s v="Ladies 24-25 Unemployed/Retired Match Fee, confirmed by Charn Gill, 13/06 vs. vs Redditch"/>
    <x v="2"/>
    <x v="0"/>
    <x v="1"/>
    <n v="5"/>
    <n v="0"/>
    <n v="0"/>
    <n v="0"/>
    <n v="5"/>
  </r>
  <r>
    <d v="2024-05-15T00:00:00"/>
    <d v="2024-06-14T08:30:00"/>
    <x v="0"/>
    <s v="SPS-10178114"/>
    <s v="Inderjit Sathi"/>
    <s v="Mens 24-25 Unemployed/Retired Match Fee, 15/05 vs. vs Bournville"/>
    <x v="2"/>
    <x v="0"/>
    <x v="0"/>
    <n v="5"/>
    <n v="0.28000000000000003"/>
    <n v="0.05"/>
    <n v="0"/>
    <n v="4.67"/>
  </r>
  <r>
    <d v="2024-05-15T00:00:00"/>
    <d v="2024-06-14T08:30:00"/>
    <x v="0"/>
    <s v="SPS-10178110"/>
    <s v="Harjit Samra"/>
    <s v="Mens 24-25, 15/05 vs. vs Bournville"/>
    <x v="2"/>
    <x v="1"/>
    <x v="0"/>
    <n v="10"/>
    <n v="0.22"/>
    <n v="0.1"/>
    <n v="0"/>
    <n v="9.68"/>
  </r>
  <r>
    <d v="2024-05-21T00:00:00"/>
    <d v="2024-06-14T08:30:00"/>
    <x v="0"/>
    <s v="SPS-10195965"/>
    <s v="Harjit Samra"/>
    <s v="Mens 24-25, 21/05 vs. vs Edgbaston"/>
    <x v="2"/>
    <x v="1"/>
    <x v="0"/>
    <n v="10"/>
    <n v="0.22"/>
    <n v="0.1"/>
    <n v="0"/>
    <n v="9.68"/>
  </r>
  <r>
    <d v="2024-06-13T00:00:00"/>
    <d v="2024-06-14T08:30:00"/>
    <x v="0"/>
    <s v="SPS-10260232"/>
    <s v="Harjit Samra"/>
    <s v="Mens 24-25, 13/06 vs. vs Kings Heath"/>
    <x v="2"/>
    <x v="1"/>
    <x v="0"/>
    <n v="10"/>
    <n v="0.21"/>
    <n v="0.1"/>
    <n v="0"/>
    <n v="9.69"/>
  </r>
  <r>
    <d v="2024-05-15T00:00:00"/>
    <d v="2024-06-14T08:30:00"/>
    <x v="0"/>
    <s v="SPS-10178112"/>
    <s v="Karampreet Sandhu"/>
    <s v="Mens 24-25 Unemployed/Retired Match Fee, 15/05 vs. vs Bournville"/>
    <x v="2"/>
    <x v="0"/>
    <x v="0"/>
    <n v="5"/>
    <n v="0.17"/>
    <n v="0.05"/>
    <n v="0"/>
    <n v="4.78"/>
  </r>
  <r>
    <d v="2024-05-21T00:00:00"/>
    <d v="2024-06-14T08:30:00"/>
    <x v="0"/>
    <s v="SPS-10195967"/>
    <s v="Karampreet Sandhu"/>
    <s v="Mens 24-25 Unemployed/Retired Match Fee, 21/05 vs. vs Edgbaston"/>
    <x v="2"/>
    <x v="0"/>
    <x v="0"/>
    <n v="5"/>
    <n v="0.18"/>
    <n v="0.05"/>
    <n v="0"/>
    <n v="4.7699999999999996"/>
  </r>
  <r>
    <d v="2024-05-05T00:00:00"/>
    <d v="2024-06-14T08:30:00"/>
    <x v="0"/>
    <s v="SPS-10147959"/>
    <s v="Kian Sandhu"/>
    <s v="Sunday Training 24-25, paid by Hardeep SANDHU, 05/05 vs. Sunday Training"/>
    <x v="2"/>
    <x v="1"/>
    <x v="0"/>
    <n v="3"/>
    <n v="7.0000000000000007E-2"/>
    <n v="0.05"/>
    <n v="0"/>
    <n v="2.88"/>
  </r>
  <r>
    <d v="2024-05-05T00:00:00"/>
    <d v="2024-06-14T08:30:00"/>
    <x v="0"/>
    <s v="SPS-10147961"/>
    <s v="Kyle Sandhu"/>
    <s v="Sunday Training 24-25, paid by Hardeep SANDHU, 05/05 vs. Sunday Training"/>
    <x v="2"/>
    <x v="1"/>
    <x v="0"/>
    <n v="3"/>
    <n v="7.0000000000000007E-2"/>
    <n v="0.05"/>
    <n v="0"/>
    <n v="2.88"/>
  </r>
  <r>
    <d v="2024-05-05T00:00:00"/>
    <d v="2024-06-14T08:30:00"/>
    <x v="0"/>
    <s v="SPS-10147965"/>
    <s v="Kai Sandhu"/>
    <s v="Sunday Training 24-25, paid by Hardeep SANDHU, 05/05 vs. Sunday Training"/>
    <x v="2"/>
    <x v="1"/>
    <x v="0"/>
    <n v="3"/>
    <n v="7.0000000000000007E-2"/>
    <n v="0.05"/>
    <n v="0"/>
    <n v="2.88"/>
  </r>
  <r>
    <d v="2024-05-15T00:00:00"/>
    <d v="2024-06-14T08:30:00"/>
    <x v="0"/>
    <s v="SPS-10178118"/>
    <s v="Kyle Sandhu"/>
    <s v="Mens 24-25 Under 16 Match Fee, paid by Hardeep SANDHU, 15/05 vs. vs Bournville"/>
    <x v="2"/>
    <x v="0"/>
    <x v="0"/>
    <n v="3"/>
    <n v="7.0000000000000007E-2"/>
    <n v="0.05"/>
    <n v="0"/>
    <n v="2.88"/>
  </r>
  <r>
    <d v="2024-05-19T00:00:00"/>
    <d v="2024-06-14T08:30:00"/>
    <x v="0"/>
    <s v="SPS-10184424"/>
    <s v="Kian Sandhu"/>
    <s v="Sunday Training 24-25, paid by Hardeep SANDHU, 19/05 vs. Sunday Training"/>
    <x v="2"/>
    <x v="1"/>
    <x v="0"/>
    <n v="3"/>
    <n v="7.0000000000000007E-2"/>
    <n v="0.05"/>
    <n v="0"/>
    <n v="2.88"/>
  </r>
  <r>
    <d v="2024-05-19T00:00:00"/>
    <d v="2024-06-14T08:30:00"/>
    <x v="0"/>
    <s v="SPS-10184426"/>
    <s v="Kyle Sandhu"/>
    <s v="Sunday Training 24-25, paid by Hardeep SANDHU, 19/05 vs. Sunday Training"/>
    <x v="2"/>
    <x v="1"/>
    <x v="0"/>
    <n v="3"/>
    <n v="7.0000000000000007E-2"/>
    <n v="0.05"/>
    <n v="0"/>
    <n v="2.88"/>
  </r>
  <r>
    <d v="2024-05-19T00:00:00"/>
    <d v="2024-06-14T08:30:00"/>
    <x v="0"/>
    <s v="SPS-10184429"/>
    <s v="Kai Sandhu"/>
    <s v="Sunday Training 24-25, paid by Hardeep SANDHU, 19/05 vs. Sunday Training"/>
    <x v="2"/>
    <x v="1"/>
    <x v="0"/>
    <n v="3"/>
    <n v="7.0000000000000007E-2"/>
    <n v="0.05"/>
    <n v="0"/>
    <n v="2.88"/>
  </r>
  <r>
    <d v="2024-05-21T00:00:00"/>
    <d v="2024-06-14T08:30:00"/>
    <x v="0"/>
    <s v="SPS-10195973"/>
    <s v="Kyle Sandhu"/>
    <s v="Mens 24-25 Under 16 Match Fee, paid by Hardeep SANDHU, 21/05 vs. vs Edgbaston"/>
    <x v="2"/>
    <x v="0"/>
    <x v="0"/>
    <n v="3"/>
    <n v="7.0000000000000007E-2"/>
    <n v="0.05"/>
    <n v="0"/>
    <n v="2.88"/>
  </r>
  <r>
    <d v="2024-05-15T00:00:00"/>
    <d v="2024-06-15T08:30:00"/>
    <x v="0"/>
    <s v="SPS-10178117"/>
    <s v="Satpal Degun"/>
    <s v="Mens 24-25, 15/05 vs. vs Bournville"/>
    <x v="2"/>
    <x v="1"/>
    <x v="0"/>
    <n v="10"/>
    <n v="0.35"/>
    <n v="0.1"/>
    <n v="0"/>
    <n v="9.5500000000000007"/>
  </r>
  <r>
    <d v="2024-05-15T00:00:00"/>
    <d v="2024-06-15T08:30:00"/>
    <x v="0"/>
    <s v="SPS-10178360"/>
    <s v="Sati Mann"/>
    <s v="Mens 24-25, 14/05 vs. vs Harborne"/>
    <x v="2"/>
    <x v="1"/>
    <x v="0"/>
    <n v="10"/>
    <n v="0.25"/>
    <n v="0.1"/>
    <n v="0"/>
    <n v="9.65"/>
  </r>
  <r>
    <d v="2024-06-04T00:00:00"/>
    <d v="2024-06-15T08:30:00"/>
    <x v="0"/>
    <s v="SPS-10226159"/>
    <s v="Sati Mann"/>
    <s v="Mens 24-25, 04/06 vs. vs Olton"/>
    <x v="2"/>
    <x v="1"/>
    <x v="0"/>
    <n v="10"/>
    <n v="0.25"/>
    <n v="0.1"/>
    <n v="0"/>
    <n v="9.65"/>
  </r>
  <r>
    <d v="2024-05-16T00:00:00"/>
    <d v="2024-06-15T08:30:00"/>
    <x v="0"/>
    <s v="SPS-10179299"/>
    <s v="Verneek Virdi"/>
    <s v="Sunday Training 24-25, 19/05 vs. Sunday Training"/>
    <x v="2"/>
    <x v="1"/>
    <x v="0"/>
    <n v="3"/>
    <n v="0.14000000000000001"/>
    <n v="0.05"/>
    <n v="0"/>
    <n v="2.81"/>
  </r>
  <r>
    <d v="2024-05-30T00:00:00"/>
    <d v="2024-06-15T08:30:00"/>
    <x v="0"/>
    <s v="SPS-10214514"/>
    <s v="Verneek Virdi"/>
    <s v="Sunday Training 24-25, 02/06 vs. Sunday Training"/>
    <x v="2"/>
    <x v="1"/>
    <x v="0"/>
    <n v="3"/>
    <n v="0.15"/>
    <n v="0.05"/>
    <n v="0"/>
    <n v="2.8"/>
  </r>
  <r>
    <d v="2024-06-14T00:00:00"/>
    <d v="2024-06-15T08:30:00"/>
    <x v="0"/>
    <s v="SPS-10261184"/>
    <s v="Jay Campbell"/>
    <s v="Aspirations 24-25, 21/06 vs. Aspirations Programme"/>
    <x v="2"/>
    <x v="1"/>
    <x v="0"/>
    <n v="5"/>
    <n v="0.12"/>
    <n v="0.05"/>
    <n v="0"/>
    <n v="4.83"/>
  </r>
  <r>
    <d v="2024-05-15T00:00:00"/>
    <d v="2024-06-15T08:30:00"/>
    <x v="0"/>
    <s v="SPS-10178367"/>
    <s v="Jay Campbell"/>
    <s v="Mens 24-25, 14/05 vs. vs Harborne"/>
    <x v="2"/>
    <x v="1"/>
    <x v="0"/>
    <n v="10"/>
    <n v="0.23"/>
    <n v="0.1"/>
    <n v="0"/>
    <n v="9.67"/>
  </r>
  <r>
    <d v="2024-05-29T00:00:00"/>
    <d v="2024-06-15T08:30:00"/>
    <x v="0"/>
    <s v="SPS-10212678"/>
    <s v="Jay Campbell"/>
    <s v="Mens 24-25, 22/05 vs. vs Worcester"/>
    <x v="2"/>
    <x v="1"/>
    <x v="0"/>
    <n v="10"/>
    <n v="0.23"/>
    <n v="0.1"/>
    <n v="0"/>
    <n v="9.67"/>
  </r>
  <r>
    <d v="2024-05-17T00:00:00"/>
    <d v="2024-06-16T08:30:00"/>
    <x v="0"/>
    <s v="SPS-10180891"/>
    <s v="Arzu Azam"/>
    <s v="Ladies 24-25 Unemployed/Retired Match Fee, 16/05 vs. vs Harborne"/>
    <x v="2"/>
    <x v="0"/>
    <x v="0"/>
    <n v="5"/>
    <n v="0.14000000000000001"/>
    <n v="0.05"/>
    <n v="0"/>
    <n v="4.8099999999999996"/>
  </r>
  <r>
    <d v="2024-05-23T00:00:00"/>
    <d v="2024-06-16T08:30:00"/>
    <x v="0"/>
    <s v="SPS-10199320"/>
    <s v="Arzu Azam"/>
    <s v="Ladies 24-25 Unemployed/Retired Match Fee, 23/05 vs. vs Finchfield"/>
    <x v="2"/>
    <x v="0"/>
    <x v="0"/>
    <n v="5"/>
    <n v="0.14000000000000001"/>
    <n v="0.05"/>
    <n v="0"/>
    <n v="4.8099999999999996"/>
  </r>
  <r>
    <d v="2024-06-05T00:00:00"/>
    <d v="2024-06-16T08:30:00"/>
    <x v="0"/>
    <s v="SPS-10226447"/>
    <s v="Arzu Azam"/>
    <s v="Ladies 24-25 Unemployed/Retired Match Fee, 04/06 vs. vs Old Hales"/>
    <x v="2"/>
    <x v="0"/>
    <x v="0"/>
    <n v="5"/>
    <n v="0.15"/>
    <n v="0.05"/>
    <n v="0"/>
    <n v="4.8"/>
  </r>
  <r>
    <d v="2024-06-16T00:00:00"/>
    <d v="2024-06-16T10:03:00"/>
    <x v="0"/>
    <s v="SPS-10263672"/>
    <s v="Angad Birring"/>
    <s v="Sunday Training 24-25, confirmed by Satpal Degun, 16/06 vs. Sunday Training"/>
    <x v="2"/>
    <x v="1"/>
    <x v="1"/>
    <n v="3"/>
    <n v="0"/>
    <n v="0"/>
    <n v="0"/>
    <n v="3"/>
  </r>
  <r>
    <d v="2024-06-16T00:00:00"/>
    <d v="2024-06-16T10:03:00"/>
    <x v="0"/>
    <s v="SPS-10263659"/>
    <s v="Sehaj Kaur"/>
    <s v="Sunday Training 24-25, collected by Satpal Degun, 16/06 vs. Sunday Training"/>
    <x v="2"/>
    <x v="1"/>
    <x v="2"/>
    <n v="3"/>
    <n v="0"/>
    <n v="0"/>
    <n v="0"/>
    <n v="3"/>
  </r>
  <r>
    <d v="2024-06-16T00:00:00"/>
    <d v="2024-06-16T10:03:00"/>
    <x v="0"/>
    <s v="SPS-10263661"/>
    <s v="Anmol Kaur"/>
    <s v="Sunday Training 24-25, collected by Satpal Degun, 16/06 vs. Sunday Training"/>
    <x v="2"/>
    <x v="1"/>
    <x v="2"/>
    <n v="3"/>
    <n v="0"/>
    <n v="0"/>
    <n v="0"/>
    <n v="3"/>
  </r>
  <r>
    <d v="2024-06-16T00:00:00"/>
    <d v="2024-06-16T10:03:00"/>
    <x v="0"/>
    <s v="SPS-10263656"/>
    <s v="Ronak Singh Mann"/>
    <s v="Sunday Training 24-25, collected by Satpal Degun, 16/06 vs. Sunday Training"/>
    <x v="2"/>
    <x v="1"/>
    <x v="2"/>
    <n v="3"/>
    <n v="0"/>
    <n v="0"/>
    <n v="0"/>
    <n v="3"/>
  </r>
  <r>
    <d v="2024-06-16T00:00:00"/>
    <d v="2024-06-16T10:18:00"/>
    <x v="0"/>
    <s v="SPS-10263662"/>
    <s v="Yuvraj Sihota"/>
    <s v="Sunday Training 24-25, confirmed by Satpal Degun, 16/06 vs. Sunday Training"/>
    <x v="2"/>
    <x v="1"/>
    <x v="1"/>
    <n v="3"/>
    <n v="0"/>
    <n v="0"/>
    <n v="0"/>
    <n v="3"/>
  </r>
  <r>
    <d v="2024-06-16T00:00:00"/>
    <d v="2024-06-16T11:40:00"/>
    <x v="0"/>
    <s v="SPS-10263846"/>
    <s v="Jovan Singh Randhawa"/>
    <s v="Sunday Training 24-25, collected by Satpal Degun, 16/06 vs. Sunday Training"/>
    <x v="2"/>
    <x v="1"/>
    <x v="2"/>
    <n v="3"/>
    <n v="0"/>
    <n v="0"/>
    <n v="0"/>
    <n v="3"/>
  </r>
  <r>
    <d v="2024-06-16T00:00:00"/>
    <d v="2024-06-16T12:09:00"/>
    <x v="0"/>
    <s v="SPS-10263718"/>
    <s v="Govind Dhillon"/>
    <s v="Sunday Training 24-25, collected by Satpal Degun, 16/06 vs. Sunday Training"/>
    <x v="2"/>
    <x v="1"/>
    <x v="2"/>
    <n v="3"/>
    <n v="0"/>
    <n v="0"/>
    <n v="0"/>
    <n v="3"/>
  </r>
  <r>
    <d v="2024-06-16T00:00:00"/>
    <d v="2024-06-16T12:09:00"/>
    <x v="0"/>
    <s v="SPS-10263719"/>
    <s v="Narayan Dhillon"/>
    <s v="Sunday Training 24-25, collected by Satpal Degun, 16/06 vs. Sunday Training"/>
    <x v="2"/>
    <x v="1"/>
    <x v="2"/>
    <n v="3"/>
    <n v="0"/>
    <n v="0"/>
    <n v="0"/>
    <n v="3"/>
  </r>
  <r>
    <d v="2024-06-16T00:00:00"/>
    <d v="2024-06-16T14:17:00"/>
    <x v="0"/>
    <s v="SPS-10263663"/>
    <s v="Devjyot Singh Ghhagh"/>
    <s v="Sunday Training 24-25, collected by Satpal Degun, 16/06 vs. Sunday Training"/>
    <x v="2"/>
    <x v="1"/>
    <x v="2"/>
    <n v="3"/>
    <n v="0"/>
    <n v="0"/>
    <n v="0"/>
    <n v="3"/>
  </r>
  <r>
    <d v="2024-05-17T00:00:00"/>
    <d v="2024-06-17T08:30:00"/>
    <x v="0"/>
    <s v="SPS-10180894"/>
    <s v="Neha Sharma"/>
    <s v="Ladies 24-25 Unemployed/Retired Match Fee, 16/05 vs. vs Harborne"/>
    <x v="2"/>
    <x v="0"/>
    <x v="0"/>
    <n v="5"/>
    <n v="0.14000000000000001"/>
    <n v="0.05"/>
    <n v="0"/>
    <n v="4.8099999999999996"/>
  </r>
  <r>
    <d v="2024-05-23T00:00:00"/>
    <d v="2024-06-17T08:30:00"/>
    <x v="0"/>
    <s v="SPS-10199321"/>
    <s v="Neha Sharma"/>
    <s v="Ladies 24-25 Unemployed/Retired Match Fee, 23/05 vs. vs Finchfield"/>
    <x v="2"/>
    <x v="0"/>
    <x v="0"/>
    <n v="5"/>
    <n v="0.14000000000000001"/>
    <n v="0.05"/>
    <n v="0"/>
    <n v="4.8099999999999996"/>
  </r>
  <r>
    <d v="2024-06-13T00:00:00"/>
    <d v="2024-06-17T08:30:00"/>
    <x v="0"/>
    <s v="SPS-10260465"/>
    <s v="Neha Sharma"/>
    <s v="Ladies 24-25 Unemployed/Retired Match Fee, 13/06 vs. vs Redditch"/>
    <x v="2"/>
    <x v="0"/>
    <x v="0"/>
    <n v="5"/>
    <n v="0.15"/>
    <n v="0.05"/>
    <n v="0"/>
    <n v="4.8"/>
  </r>
  <r>
    <d v="2024-05-15T00:00:00"/>
    <d v="2024-06-18T08:30:00"/>
    <x v="1"/>
    <s v="SPS-10178109"/>
    <s v="Harpreet Singh Kalia"/>
    <s v="Mens 24-25 Student Match Fee, paid by dav Kalia, 15/05 vs. vs Bournville"/>
    <x v="2"/>
    <x v="0"/>
    <x v="0"/>
    <n v="5"/>
    <n v="0.12"/>
    <n v="0.05"/>
    <n v="0"/>
    <n v="4.83"/>
  </r>
  <r>
    <d v="2024-05-21T00:00:00"/>
    <d v="2024-06-18T08:30:00"/>
    <x v="1"/>
    <s v="SPS-10195964"/>
    <s v="Harpreet Singh Kalia"/>
    <s v="Mens 24-25 Student Match Fee, paid by dav Kalia, 21/05 vs. vs Edgbaston"/>
    <x v="2"/>
    <x v="0"/>
    <x v="0"/>
    <n v="5"/>
    <n v="0.12"/>
    <n v="0.05"/>
    <n v="0"/>
    <n v="4.83"/>
  </r>
  <r>
    <d v="2024-05-29T00:00:00"/>
    <d v="2024-06-18T08:30:00"/>
    <x v="1"/>
    <s v="SPS-10212671"/>
    <s v="Harpreet Singh Kalia"/>
    <s v="Mens 24-25 Student Match Fee, paid by dav Kalia, 22/05 vs. vs Worcester"/>
    <x v="2"/>
    <x v="0"/>
    <x v="0"/>
    <n v="5"/>
    <n v="0.12"/>
    <n v="0.05"/>
    <n v="0"/>
    <n v="4.83"/>
  </r>
  <r>
    <d v="2024-06-04T00:00:00"/>
    <d v="2024-06-18T08:30:00"/>
    <x v="1"/>
    <s v="SPS-10226155"/>
    <s v="Harpreet Singh Kalia"/>
    <s v="Mens 24-25 Student Match Fee, paid by dav Kalia, 04/06 vs. vs Olton"/>
    <x v="2"/>
    <x v="0"/>
    <x v="0"/>
    <n v="5"/>
    <n v="0.14000000000000001"/>
    <n v="0.05"/>
    <n v="0"/>
    <n v="4.8099999999999996"/>
  </r>
  <r>
    <d v="2024-05-15T00:00:00"/>
    <d v="2024-06-18T08:30:00"/>
    <x v="1"/>
    <s v="SPS-10178121"/>
    <s v="Angad Birring"/>
    <s v="Mens 24-25 Under 16 Match Fee, paid by Jeswinder Kaur, 15/05 vs. vs Bournville"/>
    <x v="2"/>
    <x v="0"/>
    <x v="0"/>
    <n v="3"/>
    <n v="0.14000000000000001"/>
    <n v="0.05"/>
    <n v="0"/>
    <n v="2.81"/>
  </r>
  <r>
    <d v="2024-05-21T00:00:00"/>
    <d v="2024-06-18T08:30:00"/>
    <x v="1"/>
    <s v="SPS-10195976"/>
    <s v="Angad Birring"/>
    <s v="Mens 24-25 Under 16 Match Fee, paid by Jeswinder Kaur, 21/05 vs. vs Edgbaston"/>
    <x v="2"/>
    <x v="0"/>
    <x v="0"/>
    <n v="3"/>
    <n v="0.15"/>
    <n v="0.05"/>
    <n v="0"/>
    <n v="2.8"/>
  </r>
  <r>
    <d v="2024-05-19T00:00:00"/>
    <d v="2024-06-18T08:30:00"/>
    <x v="1"/>
    <s v="SPS-10184484"/>
    <s v="Ronak Singh Mann"/>
    <s v="Sunday Training 24-25, paid by Amardeep Mann, 19/05 vs. Sunday Training"/>
    <x v="2"/>
    <x v="1"/>
    <x v="0"/>
    <n v="3"/>
    <n v="0.25"/>
    <n v="0.05"/>
    <n v="0"/>
    <n v="2.7"/>
  </r>
  <r>
    <d v="2024-06-13T00:00:00"/>
    <d v="2024-06-19T20:04:00"/>
    <x v="1"/>
    <s v="SPS-10260455"/>
    <s v="Amarpreet Sahi"/>
    <s v="Ladies 24-25 Student Match Fee, confirmed by Charn Gill, 13/06 vs. vs Redditch"/>
    <x v="2"/>
    <x v="0"/>
    <x v="1"/>
    <n v="5"/>
    <n v="0"/>
    <n v="0"/>
    <n v="0"/>
    <n v="5"/>
  </r>
  <r>
    <d v="2024-06-21T00:00:00"/>
    <d v="2024-06-21T07:32:00"/>
    <x v="1"/>
    <s v="SPS-10283301"/>
    <s v="bhupinder mann"/>
    <s v="Aspirations 24-25, 21/06 vs. Aspirations Programme"/>
    <x v="2"/>
    <x v="1"/>
    <x v="0"/>
    <n v="5"/>
    <n v="0.1"/>
    <n v="0.05"/>
    <n v="0"/>
    <n v="4.8499999999999996"/>
  </r>
  <r>
    <d v="2024-05-21T00:00:00"/>
    <d v="2024-06-21T07:32:00"/>
    <x v="1"/>
    <s v="SPS-10195966"/>
    <s v="bhupinder mann"/>
    <s v="Mens 24-25, 21/05 vs. vs Edgbaston"/>
    <x v="2"/>
    <x v="1"/>
    <x v="0"/>
    <n v="10"/>
    <n v="0.2"/>
    <n v="0.1"/>
    <n v="0"/>
    <n v="9.6999999999999993"/>
  </r>
  <r>
    <d v="2024-05-21T00:00:00"/>
    <d v="2024-06-21T07:32:00"/>
    <x v="1"/>
    <s v="SPS-10195968"/>
    <s v="-1. DELETED --"/>
    <s v="Mens 24-25 Student Match Fee, paid by bhupinder mann, 21/05 vs. vs Edgbaston"/>
    <x v="2"/>
    <x v="0"/>
    <x v="0"/>
    <n v="5"/>
    <n v="0.1"/>
    <n v="0.05"/>
    <n v="0"/>
    <n v="4.8499999999999996"/>
  </r>
  <r>
    <d v="2024-05-21T00:00:00"/>
    <d v="2024-06-21T07:32:00"/>
    <x v="1"/>
    <s v="SPS-10195974"/>
    <s v="Sukhdeep Mann"/>
    <s v="Mens 24-25 Under 16 Match Fee, paid by bhupinder mann, 21/05 vs. vs Edgbaston"/>
    <x v="2"/>
    <x v="0"/>
    <x v="0"/>
    <n v="3"/>
    <n v="0.06"/>
    <n v="0.05"/>
    <n v="0"/>
    <n v="2.89"/>
  </r>
  <r>
    <d v="2024-05-29T00:00:00"/>
    <d v="2024-06-21T07:32:00"/>
    <x v="1"/>
    <s v="SPS-10212676"/>
    <s v="-1. DELETED --"/>
    <s v="Mens 24-25 Student Match Fee, paid by bhupinder mann, 22/05 vs. vs Worcester"/>
    <x v="2"/>
    <x v="0"/>
    <x v="0"/>
    <n v="5"/>
    <n v="0.1"/>
    <n v="0.05"/>
    <n v="0"/>
    <n v="4.8499999999999996"/>
  </r>
  <r>
    <d v="2024-06-13T00:00:00"/>
    <d v="2024-06-21T07:32:00"/>
    <x v="1"/>
    <s v="SPS-10260233"/>
    <s v="bhupinder mann"/>
    <s v="Mens 24-25, 13/06 vs. vs Kings Heath"/>
    <x v="2"/>
    <x v="1"/>
    <x v="0"/>
    <n v="10"/>
    <n v="0.2"/>
    <n v="0.1"/>
    <n v="0"/>
    <n v="9.6999999999999993"/>
  </r>
  <r>
    <d v="2024-06-13T00:00:00"/>
    <d v="2024-06-21T07:32:00"/>
    <x v="1"/>
    <s v="SPS-10260240"/>
    <s v="Sukhdeep Mann"/>
    <s v="Mens 24-25 Under 16 Match Fee, paid by bhupinder mann, 13/06 vs. vs Kings Heath"/>
    <x v="2"/>
    <x v="0"/>
    <x v="0"/>
    <n v="3"/>
    <n v="0.06"/>
    <n v="0.05"/>
    <n v="0"/>
    <n v="2.89"/>
  </r>
  <r>
    <d v="2024-06-19T00:00:00"/>
    <d v="2024-06-21T07:32:00"/>
    <x v="1"/>
    <s v="SPS-10280326"/>
    <s v="Sukhdeep Mann"/>
    <s v="Mens 24-25 Under 16 Match Fee, paid by bhupinder mann, 18/06 vs. vs Old Hales"/>
    <x v="2"/>
    <x v="0"/>
    <x v="0"/>
    <n v="3"/>
    <n v="0.04"/>
    <n v="0.05"/>
    <n v="0"/>
    <n v="2.91"/>
  </r>
  <r>
    <d v="2024-05-19T00:00:00"/>
    <d v="2024-06-21T08:30:00"/>
    <x v="1"/>
    <s v="SPS-10184549"/>
    <s v="Dhiyaan Padda"/>
    <s v="Sunday Training 24-25, paid by Harj Padda, 19/05 vs. Sunday Training"/>
    <x v="2"/>
    <x v="1"/>
    <x v="0"/>
    <n v="3"/>
    <n v="0.08"/>
    <n v="0.05"/>
    <n v="0"/>
    <n v="2.87"/>
  </r>
  <r>
    <d v="2024-05-19T00:00:00"/>
    <d v="2024-06-21T08:30:00"/>
    <x v="1"/>
    <s v="SPS-10184551"/>
    <s v="Dharam Padda"/>
    <s v="Sunday Training 24-25, paid by Harj Padda, 19/05 vs. Sunday Training"/>
    <x v="2"/>
    <x v="1"/>
    <x v="0"/>
    <n v="3"/>
    <n v="0.08"/>
    <n v="0.05"/>
    <n v="0"/>
    <n v="2.87"/>
  </r>
  <r>
    <d v="2024-06-04T00:00:00"/>
    <d v="2024-06-21T08:30:00"/>
    <x v="1"/>
    <s v="SPS-10224298"/>
    <s v="Dhiyaan Padda"/>
    <s v="Sunday Training 24-25, paid by Harj Padda, 02/06 vs. Sunday Training"/>
    <x v="2"/>
    <x v="1"/>
    <x v="0"/>
    <n v="3"/>
    <n v="0.08"/>
    <n v="0.05"/>
    <n v="0"/>
    <n v="2.87"/>
  </r>
  <r>
    <d v="2024-06-04T00:00:00"/>
    <d v="2024-06-21T08:30:00"/>
    <x v="1"/>
    <s v="SPS-10224310"/>
    <s v="Dharam Padda"/>
    <s v="Sunday Training 24-25, paid by Harj Padda, 02/06 vs. Sunday Training"/>
    <x v="2"/>
    <x v="1"/>
    <x v="0"/>
    <n v="3"/>
    <n v="0.08"/>
    <n v="0.05"/>
    <n v="0"/>
    <n v="2.87"/>
  </r>
  <r>
    <d v="2024-06-09T00:00:00"/>
    <d v="2024-06-21T08:30:00"/>
    <x v="1"/>
    <s v="SPS-10239325"/>
    <s v="Dhiyaan Padda"/>
    <s v="Sunday Training 24-25, paid by Harj Padda, 09/06 vs. Sunday Training"/>
    <x v="2"/>
    <x v="1"/>
    <x v="0"/>
    <n v="3"/>
    <n v="0.08"/>
    <n v="0.05"/>
    <n v="0"/>
    <n v="2.87"/>
  </r>
  <r>
    <d v="2024-06-09T00:00:00"/>
    <d v="2024-06-21T08:30:00"/>
    <x v="1"/>
    <s v="SPS-10239330"/>
    <s v="Dharam Padda"/>
    <s v="Sunday Training 24-25, paid by Harj Padda, 09/06 vs. Sunday Training"/>
    <x v="2"/>
    <x v="1"/>
    <x v="0"/>
    <n v="3"/>
    <n v="7.0000000000000007E-2"/>
    <n v="0.05"/>
    <n v="0"/>
    <n v="2.88"/>
  </r>
  <r>
    <d v="2024-04-28T00:00:00"/>
    <d v="2024-06-21T08:30:00"/>
    <x v="1"/>
    <s v="SPS-10136851"/>
    <s v="Naampreet Bahra"/>
    <s v="Sunday Training 24-25, paid by Raminder Bahra, 28/04 vs. Sunday Training"/>
    <x v="2"/>
    <x v="1"/>
    <x v="0"/>
    <n v="3"/>
    <n v="0.14000000000000001"/>
    <n v="0.05"/>
    <n v="0"/>
    <n v="2.81"/>
  </r>
  <r>
    <d v="2024-05-05T00:00:00"/>
    <d v="2024-06-21T08:30:00"/>
    <x v="1"/>
    <s v="SPS-10148039"/>
    <s v="Naampreet Bahra"/>
    <s v="Sunday Training 24-25, paid by Raminder Bahra, 05/05 vs. Sunday Training"/>
    <x v="2"/>
    <x v="1"/>
    <x v="0"/>
    <n v="3"/>
    <n v="0.15"/>
    <n v="0.05"/>
    <n v="0"/>
    <n v="2.8"/>
  </r>
  <r>
    <d v="2024-05-21T00:00:00"/>
    <d v="2024-06-21T08:31:00"/>
    <x v="1"/>
    <s v="SPS-10195970"/>
    <s v="Haydar Ismaeel Abbasi"/>
    <s v="Mens 24-25 Under 16 Match Fee, paid by Mohammad Ibrar Abbasi, 21/05 vs. vs Edgbaston"/>
    <x v="2"/>
    <x v="0"/>
    <x v="0"/>
    <n v="3"/>
    <n v="0.08"/>
    <n v="0.05"/>
    <n v="0"/>
    <n v="2.87"/>
  </r>
  <r>
    <d v="2024-06-13T00:00:00"/>
    <d v="2024-06-21T08:31:00"/>
    <x v="1"/>
    <s v="SPS-10260235"/>
    <s v="Mohammad Ibrar Abbasi"/>
    <s v="Mens 24-25, 13/06 vs. vs Kings Heath"/>
    <x v="2"/>
    <x v="1"/>
    <x v="0"/>
    <n v="10"/>
    <n v="0.26"/>
    <n v="0.1"/>
    <n v="0"/>
    <n v="9.64"/>
  </r>
  <r>
    <d v="2024-06-13T00:00:00"/>
    <d v="2024-06-21T08:31:00"/>
    <x v="1"/>
    <s v="SPS-10260237"/>
    <s v="Haydar Ismaeel Abbasi"/>
    <s v="Mens 24-25 Under 16 Match Fee, paid by Mohammad Ibrar Abbasi, 13/06 vs. vs Kings Heath"/>
    <x v="2"/>
    <x v="0"/>
    <x v="0"/>
    <n v="3"/>
    <n v="0.08"/>
    <n v="0.05"/>
    <n v="0"/>
    <n v="2.87"/>
  </r>
  <r>
    <d v="2024-06-19T00:00:00"/>
    <d v="2024-06-21T08:31:00"/>
    <x v="1"/>
    <s v="SPS-10280322"/>
    <s v="Haydar Ismaeel Abbasi"/>
    <s v="Mens 24-25 Under 16 Match Fee, paid by Mohammad Ibrar Abbasi, 18/06 vs. vs Old Hales"/>
    <x v="2"/>
    <x v="0"/>
    <x v="0"/>
    <n v="3"/>
    <n v="7.0000000000000007E-2"/>
    <n v="0.05"/>
    <n v="0"/>
    <n v="2.88"/>
  </r>
  <r>
    <d v="2024-05-15T00:00:00"/>
    <d v="2024-06-22T08:31:00"/>
    <x v="1"/>
    <s v="SPS-10178369"/>
    <s v="Yuvender Prashar"/>
    <s v="Mens 24-25, 14/05 vs. vs Harborne"/>
    <x v="2"/>
    <x v="1"/>
    <x v="0"/>
    <n v="10"/>
    <n v="0.25"/>
    <n v="0.1"/>
    <n v="0"/>
    <n v="9.65"/>
  </r>
  <r>
    <d v="2024-06-20T00:00:00"/>
    <d v="2024-06-22T08:31:00"/>
    <x v="1"/>
    <s v="SPS-10282059"/>
    <s v="Yuvender Prashar"/>
    <s v="Mens 24-25, 19/06 vs. vs Bournville"/>
    <x v="2"/>
    <x v="1"/>
    <x v="0"/>
    <n v="10"/>
    <n v="0.25"/>
    <n v="0.1"/>
    <n v="0"/>
    <n v="9.65"/>
  </r>
  <r>
    <d v="2024-05-23T00:00:00"/>
    <d v="2024-06-23T08:30:00"/>
    <x v="1"/>
    <s v="SPS-10199313"/>
    <s v="Kara Kandola"/>
    <s v="Ladies 24-25 Under 16 Match Fee, paid by Mendip Kandola, 23/05 vs. vs Finchfield"/>
    <x v="2"/>
    <x v="0"/>
    <x v="0"/>
    <n v="3"/>
    <n v="0.14000000000000001"/>
    <n v="0.05"/>
    <n v="0"/>
    <n v="2.81"/>
  </r>
  <r>
    <d v="2024-06-05T00:00:00"/>
    <d v="2024-06-23T08:30:00"/>
    <x v="1"/>
    <s v="SPS-10226448"/>
    <s v="Kara Kandola"/>
    <s v="Ladies 24-25 Under 16 Match Fee, paid by Mendip Kandola, 04/06 vs. vs Old Hales"/>
    <x v="2"/>
    <x v="0"/>
    <x v="0"/>
    <n v="3"/>
    <n v="0.15"/>
    <n v="0.05"/>
    <n v="0"/>
    <n v="2.8"/>
  </r>
  <r>
    <d v="2024-06-23T00:00:00"/>
    <d v="2024-06-23T10:02:00"/>
    <x v="1"/>
    <s v="SPS-10287571"/>
    <s v="Angad Birring"/>
    <s v="Sunday Training 24-25, confirmed by Satpal Degun, 23/06 vs. Sunday Training"/>
    <x v="2"/>
    <x v="1"/>
    <x v="1"/>
    <n v="3"/>
    <n v="0"/>
    <n v="0"/>
    <n v="0"/>
    <n v="3"/>
  </r>
  <r>
    <d v="2024-06-23T00:00:00"/>
    <d v="2024-06-23T10:02:00"/>
    <x v="1"/>
    <s v="SPS-10287563"/>
    <s v="Sehaj Kaur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02:00"/>
    <x v="1"/>
    <s v="SPS-10287566"/>
    <s v="Anmol Kaur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04:00"/>
    <x v="1"/>
    <s v="SPS-10287570"/>
    <s v="Yuvraj Sihota"/>
    <s v="Sunday Training 24-25, confirmed by Satpal Degun, 23/06 vs. Sunday Training"/>
    <x v="2"/>
    <x v="1"/>
    <x v="1"/>
    <n v="3"/>
    <n v="0"/>
    <n v="0"/>
    <n v="0"/>
    <n v="3"/>
  </r>
  <r>
    <d v="2024-06-23T00:00:00"/>
    <d v="2024-06-23T10:16:00"/>
    <x v="1"/>
    <s v="SPS-10287616"/>
    <s v="Savraj Singh Chana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16:00"/>
    <x v="1"/>
    <s v="SPS-10287618"/>
    <s v="Arjan Singh Chana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23:00"/>
    <x v="1"/>
    <s v="SPS-10287644"/>
    <s v="Jovan Singh Randhawa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24:00"/>
    <x v="1"/>
    <s v="SPS-10287648"/>
    <s v="Paarus Dhillon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24:00"/>
    <x v="1"/>
    <s v="SPS-10287649"/>
    <s v="Govind Dhillon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24:00"/>
    <x v="1"/>
    <s v="SPS-10287650"/>
    <s v="Narayan Dhillon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0:26:00"/>
    <x v="1"/>
    <s v="SPS-10287654"/>
    <s v="Devjyot Singh Ghhagh"/>
    <s v="Sunday Training 24-25, collected by Satpal Degun, 23/06 vs. Sunday Training"/>
    <x v="2"/>
    <x v="1"/>
    <x v="2"/>
    <n v="3"/>
    <n v="0"/>
    <n v="0"/>
    <n v="0"/>
    <n v="3"/>
  </r>
  <r>
    <d v="2024-06-23T00:00:00"/>
    <d v="2024-06-23T11:03:00"/>
    <x v="1"/>
    <s v="SPS-10287856"/>
    <s v="arvin singh thind"/>
    <s v="Sunday Training 24-25 New Starter Ticket, 23/06 vs. Sunday Training"/>
    <x v="2"/>
    <x v="1"/>
    <x v="2"/>
    <n v="0"/>
    <n v="0"/>
    <n v="0"/>
    <n v="0"/>
    <n v="0"/>
  </r>
  <r>
    <d v="2024-06-23T00:00:00"/>
    <d v="2024-06-23T11:03:00"/>
    <x v="1"/>
    <s v="SPS-10287857"/>
    <s v="avani kaur thind"/>
    <s v="Sunday Training 24-25 New Starter Ticket, 23/06 vs. Sunday Training"/>
    <x v="2"/>
    <x v="1"/>
    <x v="2"/>
    <n v="0"/>
    <n v="0"/>
    <n v="0"/>
    <n v="0"/>
    <n v="0"/>
  </r>
  <r>
    <d v="2024-05-15T00:00:00"/>
    <d v="2024-06-23T19:28:00"/>
    <x v="1"/>
    <s v="SPS-10178366"/>
    <s v="Jagjit Degun"/>
    <s v="Mens 24-25, 14/05 vs. vs Harborne"/>
    <x v="2"/>
    <x v="1"/>
    <x v="0"/>
    <n v="10"/>
    <n v="0.19"/>
    <n v="0.1"/>
    <n v="0"/>
    <n v="9.7100000000000009"/>
  </r>
  <r>
    <d v="2024-05-29T00:00:00"/>
    <d v="2024-06-23T19:28:00"/>
    <x v="1"/>
    <s v="SPS-10212674"/>
    <s v="Jagjit Degun"/>
    <s v="Mens 24-25, 22/05 vs. vs Worcester"/>
    <x v="2"/>
    <x v="1"/>
    <x v="0"/>
    <n v="10"/>
    <n v="0.19"/>
    <n v="0.1"/>
    <n v="0"/>
    <n v="9.7100000000000009"/>
  </r>
  <r>
    <d v="2024-06-04T00:00:00"/>
    <d v="2024-06-23T19:28:00"/>
    <x v="1"/>
    <s v="SPS-10226164"/>
    <s v="Jagjit Degun"/>
    <s v="Mens 24-25, 04/06 vs. vs Olton"/>
    <x v="2"/>
    <x v="1"/>
    <x v="0"/>
    <n v="10"/>
    <n v="0.19"/>
    <n v="0.1"/>
    <n v="0"/>
    <n v="9.7100000000000009"/>
  </r>
  <r>
    <d v="2024-06-13T00:00:00"/>
    <d v="2024-06-23T19:28:00"/>
    <x v="1"/>
    <s v="SPS-10260239"/>
    <s v="Jagjit Degun"/>
    <s v="Mens 24-25, 13/06 vs. vs Kings Heath"/>
    <x v="2"/>
    <x v="1"/>
    <x v="0"/>
    <n v="10"/>
    <n v="0.19"/>
    <n v="0.1"/>
    <n v="0"/>
    <n v="9.7100000000000009"/>
  </r>
  <r>
    <d v="2024-06-20T00:00:00"/>
    <d v="2024-06-23T19:28:00"/>
    <x v="1"/>
    <s v="SPS-10282055"/>
    <s v="Jagjit Degun"/>
    <s v="Mens 24-25, 19/06 vs. vs Bournville"/>
    <x v="2"/>
    <x v="1"/>
    <x v="0"/>
    <n v="10"/>
    <n v="0.19"/>
    <n v="0.1"/>
    <n v="0"/>
    <n v="9.7100000000000009"/>
  </r>
  <r>
    <d v="2024-06-21T00:00:00"/>
    <d v="2024-06-23T19:28:00"/>
    <x v="1"/>
    <s v="SPS-10284448"/>
    <s v="Jagjit Degun"/>
    <s v="Aspirations 24-25, 21/06 vs. Aspirations Programme"/>
    <x v="2"/>
    <x v="1"/>
    <x v="0"/>
    <n v="5"/>
    <n v="0.08"/>
    <n v="0.05"/>
    <n v="0"/>
    <n v="4.87"/>
  </r>
  <r>
    <d v="2024-06-21T00:00:00"/>
    <d v="2024-06-24T10:40:00"/>
    <x v="1"/>
    <s v="SPS-10284456"/>
    <s v="-1. DELETED --"/>
    <s v="AMENDED: (Paid for 10 sessions)Aspirations 24-25 External Ticket, confirmed by Satpal Degun, 21/06 vs. Aspirations Programme"/>
    <x v="2"/>
    <x v="1"/>
    <x v="1"/>
    <n v="8"/>
    <n v="0"/>
    <n v="0"/>
    <n v="0"/>
    <n v="8"/>
  </r>
  <r>
    <d v="2024-06-09T00:00:00"/>
    <d v="2024-06-24T17:05:00"/>
    <x v="1"/>
    <s v="SPS-10239389"/>
    <s v="Aneel Loyal"/>
    <s v="Sunday Training 24-25, confirmed by Satpal Degun, 09/06 vs. Sunday Training"/>
    <x v="2"/>
    <x v="1"/>
    <x v="1"/>
    <n v="3"/>
    <n v="0"/>
    <n v="0"/>
    <n v="0"/>
    <n v="3"/>
  </r>
  <r>
    <d v="2024-06-23T00:00:00"/>
    <d v="2024-06-24T17:05:00"/>
    <x v="1"/>
    <s v="SPS-10287583"/>
    <s v="Aneel Loyal"/>
    <s v="Sunday Training 24-25, confirmed by Satpal Degun, 23/06 vs. Sunday Training"/>
    <x v="2"/>
    <x v="1"/>
    <x v="1"/>
    <n v="3"/>
    <n v="0"/>
    <n v="0"/>
    <n v="0"/>
    <n v="3"/>
  </r>
  <r>
    <d v="2024-06-24T00:00:00"/>
    <d v="2024-06-24T22:40:00"/>
    <x v="1"/>
    <s v="SPS-10292073"/>
    <s v="-1. DELETED --"/>
    <s v="Aspirations 24-25 External One Payment Ticket, confirmed by Satpal Degun, 21/06 vs. Aspirations Programme"/>
    <x v="2"/>
    <x v="1"/>
    <x v="1"/>
    <n v="8"/>
    <n v="0"/>
    <n v="0"/>
    <n v="0"/>
    <n v="8"/>
  </r>
  <r>
    <d v="2024-05-26T00:00:00"/>
    <d v="2024-06-25T08:30:00"/>
    <x v="1"/>
    <s v="SPS-10208207"/>
    <s v="Inderjeet Singh"/>
    <s v="Sunday Training 24-25, 26/05 vs. Sunday Training"/>
    <x v="2"/>
    <x v="1"/>
    <x v="0"/>
    <n v="3"/>
    <n v="0.08"/>
    <n v="0.05"/>
    <n v="0"/>
    <n v="2.87"/>
  </r>
  <r>
    <d v="2024-06-02T00:00:00"/>
    <d v="2024-06-25T08:30:00"/>
    <x v="1"/>
    <s v="SPS-10219782"/>
    <s v="Inderjeet Singh"/>
    <s v="Sunday Training 24-25, 02/06 vs. Sunday Training"/>
    <x v="2"/>
    <x v="1"/>
    <x v="0"/>
    <n v="3"/>
    <n v="0.08"/>
    <n v="0.05"/>
    <n v="0"/>
    <n v="2.87"/>
  </r>
  <r>
    <d v="2024-06-09T00:00:00"/>
    <d v="2024-06-25T08:30:00"/>
    <x v="1"/>
    <s v="SPS-10239131"/>
    <s v="Inderjeet Singh"/>
    <s v="Sunday Training 24-25, 09/06 vs. Sunday Training"/>
    <x v="2"/>
    <x v="1"/>
    <x v="0"/>
    <n v="3"/>
    <n v="0.08"/>
    <n v="0.05"/>
    <n v="0"/>
    <n v="2.87"/>
  </r>
  <r>
    <d v="2024-06-16T00:00:00"/>
    <d v="2024-06-25T08:30:00"/>
    <x v="1"/>
    <s v="SPS-10263768"/>
    <s v="Inderjeet Singh"/>
    <s v="Sunday Training 24-25, 23/06 vs. Sunday Training"/>
    <x v="2"/>
    <x v="1"/>
    <x v="0"/>
    <n v="3"/>
    <n v="0.08"/>
    <n v="0.05"/>
    <n v="0"/>
    <n v="2.87"/>
  </r>
  <r>
    <d v="2024-06-16T00:00:00"/>
    <d v="2024-06-25T08:30:00"/>
    <x v="1"/>
    <s v="SPS-10263925"/>
    <s v="Inderjeet Singh"/>
    <s v="Sunday Training 24-25, 16/06 vs. Sunday Training"/>
    <x v="2"/>
    <x v="1"/>
    <x v="0"/>
    <n v="3"/>
    <n v="7.0000000000000007E-2"/>
    <n v="0.05"/>
    <n v="0"/>
    <n v="2.88"/>
  </r>
  <r>
    <d v="2024-06-16T00:00:00"/>
    <d v="2024-06-25T08:30:00"/>
    <x v="1"/>
    <s v="SPS-10263657"/>
    <s v="Ekkam Singh"/>
    <s v="Sunday Training 24-25, paid by Inderjeet Singh, 16/06 vs. Sunday Training"/>
    <x v="2"/>
    <x v="1"/>
    <x v="0"/>
    <n v="3"/>
    <n v="0.08"/>
    <n v="0.05"/>
    <n v="0"/>
    <n v="2.87"/>
  </r>
  <r>
    <d v="2024-05-26T00:00:00"/>
    <d v="2024-06-25T08:30:00"/>
    <x v="1"/>
    <s v="SPS-10209313"/>
    <s v="Manoj Chohan"/>
    <s v="Sunday Training 24-25, 26/05 vs. Sunday Training"/>
    <x v="2"/>
    <x v="1"/>
    <x v="0"/>
    <n v="3"/>
    <n v="0.08"/>
    <n v="0.05"/>
    <n v="0"/>
    <n v="2.87"/>
  </r>
  <r>
    <d v="2024-05-28T00:00:00"/>
    <d v="2024-06-25T08:30:00"/>
    <x v="1"/>
    <s v="SPS-10211146"/>
    <s v="Manoj Chohan"/>
    <s v="Sunday Training 24-25, 02/06 vs. Sunday Training"/>
    <x v="2"/>
    <x v="1"/>
    <x v="0"/>
    <n v="3"/>
    <n v="0.08"/>
    <n v="0.05"/>
    <n v="0"/>
    <n v="2.87"/>
  </r>
  <r>
    <d v="2024-06-06T00:00:00"/>
    <d v="2024-06-25T08:30:00"/>
    <x v="1"/>
    <s v="SPS-10233741"/>
    <s v="Manoj Chohan"/>
    <s v="Sunday Training 24-25, 09/06 vs. Sunday Training"/>
    <x v="2"/>
    <x v="1"/>
    <x v="0"/>
    <n v="3"/>
    <n v="0.08"/>
    <n v="0.05"/>
    <n v="0"/>
    <n v="2.87"/>
  </r>
  <r>
    <d v="2024-06-13T00:00:00"/>
    <d v="2024-06-25T08:30:00"/>
    <x v="1"/>
    <s v="SPS-10258855"/>
    <s v="Manoj Chohan"/>
    <s v="Sunday Training 24-25, 16/06 vs. Sunday Training"/>
    <x v="2"/>
    <x v="1"/>
    <x v="0"/>
    <n v="3"/>
    <n v="0.08"/>
    <n v="0.05"/>
    <n v="0"/>
    <n v="2.87"/>
  </r>
  <r>
    <d v="2024-06-20T00:00:00"/>
    <d v="2024-06-25T08:30:00"/>
    <x v="1"/>
    <s v="SPS-10283071"/>
    <s v="Manoj Chohan"/>
    <s v="Sunday Training 24-25, 23/06 vs. Sunday Training"/>
    <x v="2"/>
    <x v="1"/>
    <x v="0"/>
    <n v="3"/>
    <n v="0.08"/>
    <n v="0.05"/>
    <n v="0"/>
    <n v="2.87"/>
  </r>
  <r>
    <d v="2024-06-24T00:00:00"/>
    <d v="2024-06-25T08:30:00"/>
    <x v="1"/>
    <s v="SPS-10291719"/>
    <s v="Manoj Chohan"/>
    <s v="Sunday Training 24-25, 30/06 vs. Sunday Training"/>
    <x v="2"/>
    <x v="1"/>
    <x v="0"/>
    <n v="3"/>
    <n v="7.0000000000000007E-2"/>
    <n v="0.05"/>
    <n v="0"/>
    <n v="2.88"/>
  </r>
  <r>
    <d v="2024-05-05T00:00:00"/>
    <d v="2024-06-26T08:32:00"/>
    <x v="1"/>
    <s v="SPS-10147957"/>
    <s v="Hansveer Matharu"/>
    <s v="Sunday Training 24-25, paid by Surinderpal Matharu, 05/05 vs. Sunday Training"/>
    <x v="2"/>
    <x v="1"/>
    <x v="0"/>
    <n v="3"/>
    <n v="7.0000000000000007E-2"/>
    <n v="0.05"/>
    <n v="0"/>
    <n v="2.88"/>
  </r>
  <r>
    <d v="2024-05-19T00:00:00"/>
    <d v="2024-06-26T08:32:00"/>
    <x v="1"/>
    <s v="SPS-10184489"/>
    <s v="Hansveer Matharu"/>
    <s v="Sunday Training 24-25, paid by Surinderpal Matharu, 19/05 vs. Sunday Training"/>
    <x v="2"/>
    <x v="1"/>
    <x v="0"/>
    <n v="3"/>
    <n v="7.0000000000000007E-2"/>
    <n v="0.05"/>
    <n v="0"/>
    <n v="2.88"/>
  </r>
  <r>
    <d v="2024-06-04T00:00:00"/>
    <d v="2024-06-26T08:32:00"/>
    <x v="1"/>
    <s v="SPS-10224303"/>
    <s v="Hansveer Matharu"/>
    <s v="Sunday Training 24-25, paid by Surinderpal Matharu, 02/06 vs. Sunday Training"/>
    <x v="2"/>
    <x v="1"/>
    <x v="0"/>
    <n v="3"/>
    <n v="7.0000000000000007E-2"/>
    <n v="0.05"/>
    <n v="0"/>
    <n v="2.88"/>
  </r>
  <r>
    <d v="2024-06-09T00:00:00"/>
    <d v="2024-06-26T08:32:00"/>
    <x v="1"/>
    <s v="SPS-10239355"/>
    <s v="Hansveer Matharu"/>
    <s v="Sunday Training 24-25, paid by Surinderpal Matharu, 09/06 vs. Sunday Training"/>
    <x v="2"/>
    <x v="1"/>
    <x v="0"/>
    <n v="3"/>
    <n v="7.0000000000000007E-2"/>
    <n v="0.05"/>
    <n v="0"/>
    <n v="2.88"/>
  </r>
  <r>
    <d v="2024-06-16T00:00:00"/>
    <d v="2024-06-26T08:32:00"/>
    <x v="1"/>
    <s v="SPS-10263664"/>
    <s v="Hansveer Matharu"/>
    <s v="Sunday Training 24-25, paid by Surinderpal Matharu, 16/06 vs. Sunday Training"/>
    <x v="2"/>
    <x v="1"/>
    <x v="0"/>
    <n v="3"/>
    <n v="7.0000000000000007E-2"/>
    <n v="0.05"/>
    <n v="0"/>
    <n v="2.88"/>
  </r>
  <r>
    <d v="2024-06-21T00:00:00"/>
    <d v="2024-06-26T08:32:00"/>
    <x v="1"/>
    <s v="SPS-10284446"/>
    <s v="Hansveer Matharu"/>
    <s v="Aspirations 24-25, paid by Surinderpal Matharu, 21/06 vs. Aspirations Programme"/>
    <x v="2"/>
    <x v="1"/>
    <x v="0"/>
    <n v="5"/>
    <n v="0.12"/>
    <n v="0.05"/>
    <n v="0"/>
    <n v="4.83"/>
  </r>
  <r>
    <d v="2024-06-23T00:00:00"/>
    <d v="2024-06-26T08:32:00"/>
    <x v="1"/>
    <s v="SPS-10287561"/>
    <s v="Hansveer Matharu"/>
    <s v="Sunday Training 24-25, paid by Surinderpal Matharu, 23/06 vs. Sunday Training"/>
    <x v="2"/>
    <x v="1"/>
    <x v="0"/>
    <n v="3"/>
    <n v="0.08"/>
    <n v="0.05"/>
    <n v="0"/>
    <n v="2.87"/>
  </r>
  <r>
    <d v="2024-05-29T00:00:00"/>
    <d v="2024-06-28T08:30:00"/>
    <x v="1"/>
    <s v="SPS-10212680"/>
    <s v="-1. DELETED --"/>
    <s v="Mens 24-25 Student Match Fee, 22/05 vs. vs Worcester"/>
    <x v="2"/>
    <x v="0"/>
    <x v="0"/>
    <n v="5"/>
    <n v="0.14000000000000001"/>
    <n v="0.05"/>
    <n v="0"/>
    <n v="4.8099999999999996"/>
  </r>
  <r>
    <d v="2024-06-04T00:00:00"/>
    <d v="2024-06-28T08:30:00"/>
    <x v="1"/>
    <s v="SPS-10226167"/>
    <s v="-1. DELETED --"/>
    <s v="Mens 24-25 Student Match Fee, 04/06 vs. vs Olton"/>
    <x v="2"/>
    <x v="0"/>
    <x v="0"/>
    <n v="5"/>
    <n v="0.14000000000000001"/>
    <n v="0.05"/>
    <n v="0"/>
    <n v="4.8099999999999996"/>
  </r>
  <r>
    <d v="2024-06-20T00:00:00"/>
    <d v="2024-06-28T08:30:00"/>
    <x v="1"/>
    <s v="SPS-10282058"/>
    <s v="-1. DELETED --"/>
    <s v="Mens 24-25 Student Match Fee, 19/06 vs. vs Bournville"/>
    <x v="2"/>
    <x v="0"/>
    <x v="0"/>
    <n v="5"/>
    <n v="0.15"/>
    <n v="0.05"/>
    <n v="0"/>
    <n v="4.8"/>
  </r>
  <r>
    <d v="2024-05-21T00:00:00"/>
    <d v="2024-06-28T08:30:00"/>
    <x v="1"/>
    <s v="SPS-10195972"/>
    <s v="Aryan Massey Arora"/>
    <s v="Mens 24-25 Student Match Fee, 21/05 vs. vs Edgbaston"/>
    <x v="2"/>
    <x v="0"/>
    <x v="0"/>
    <n v="5"/>
    <n v="0.28000000000000003"/>
    <n v="0.05"/>
    <n v="0"/>
    <n v="4.67"/>
  </r>
  <r>
    <d v="2024-06-28T00:00:00"/>
    <d v="2024-06-28T21:29:00"/>
    <x v="1"/>
    <s v="SPS-10314249"/>
    <s v="-1. DELETED --"/>
    <s v="Aspirations 24-25 External One Payment Ticket, confirmed by Satpal Degun, 28/06 vs. Aspirations Programme"/>
    <x v="2"/>
    <x v="1"/>
    <x v="1"/>
    <n v="8"/>
    <n v="0"/>
    <n v="0"/>
    <n v="0"/>
    <n v="8"/>
  </r>
  <r>
    <d v="2024-06-28T00:00:00"/>
    <d v="2024-06-28T21:29:00"/>
    <x v="1"/>
    <s v="SPS-10314250"/>
    <s v="-1. DELETED --"/>
    <s v="Aspirations 24-25 External One Payment Ticket, confirmed by Satpal Degun, 28/06 vs. Aspirations Programme"/>
    <x v="2"/>
    <x v="1"/>
    <x v="1"/>
    <n v="8"/>
    <n v="0"/>
    <n v="0"/>
    <n v="0"/>
    <n v="8"/>
  </r>
  <r>
    <d v="2024-06-28T00:00:00"/>
    <d v="2024-06-28T21:45:00"/>
    <x v="1"/>
    <s v="SPS-10314273"/>
    <s v="Abbas Bandali"/>
    <s v="Mens 24-25 Double Team Match Fee, 27/06 vs. vs Harborne"/>
    <x v="2"/>
    <x v="0"/>
    <x v="2"/>
    <n v="0"/>
    <n v="0"/>
    <n v="0"/>
    <n v="0"/>
    <n v="0"/>
  </r>
  <r>
    <d v="2024-06-28T00:00:00"/>
    <d v="2024-06-28T21:45:00"/>
    <x v="1"/>
    <s v="SPS-10314278"/>
    <s v="Sikandar Aizaz"/>
    <s v="Mens 24-25 Sponsored player Match Fee, 27/06 vs. vs Harborne"/>
    <x v="2"/>
    <x v="0"/>
    <x v="2"/>
    <n v="0"/>
    <n v="0"/>
    <n v="0"/>
    <n v="0"/>
    <n v="0"/>
  </r>
  <r>
    <d v="2024-06-30T00:00:00"/>
    <d v="2024-06-30T10:06:00"/>
    <x v="1"/>
    <s v="SPS-10317315"/>
    <s v="Priya Cooner"/>
    <s v="Sunday Training 24-25 New Starter Ticket, 30/06 vs. Sunday Training"/>
    <x v="2"/>
    <x v="1"/>
    <x v="2"/>
    <n v="0"/>
    <n v="0"/>
    <n v="0"/>
    <n v="0"/>
    <n v="0"/>
  </r>
  <r>
    <d v="2024-06-30T00:00:00"/>
    <d v="2024-06-30T10:06:00"/>
    <x v="1"/>
    <s v="SPS-10317309"/>
    <s v="Savraj Singh Chana"/>
    <s v="Sunday Training 24-25, collected by Satpal Degun, 30/06 vs. Sunday Training"/>
    <x v="2"/>
    <x v="1"/>
    <x v="2"/>
    <n v="3"/>
    <n v="0"/>
    <n v="0"/>
    <n v="0"/>
    <n v="3"/>
  </r>
  <r>
    <d v="2024-06-30T00:00:00"/>
    <d v="2024-06-30T10:06:00"/>
    <x v="1"/>
    <s v="SPS-10317313"/>
    <s v="Arjan Singh Chana"/>
    <s v="Sunday Training 24-25, collected by Satpal Degun, 30/06 vs. Sunday Training"/>
    <x v="2"/>
    <x v="1"/>
    <x v="2"/>
    <n v="3"/>
    <n v="0"/>
    <n v="0"/>
    <n v="0"/>
    <n v="3"/>
  </r>
  <r>
    <d v="2024-06-30T00:00:00"/>
    <d v="2024-06-30T10:07:00"/>
    <x v="1"/>
    <s v="SPS-10317300"/>
    <s v="Sehaj Kaur"/>
    <s v="Sunday Training 24-25, collected by Satpal Degun, 30/06 vs. Sunday Training"/>
    <x v="2"/>
    <x v="1"/>
    <x v="2"/>
    <n v="3"/>
    <n v="0"/>
    <n v="0"/>
    <n v="0"/>
    <n v="3"/>
  </r>
  <r>
    <d v="2024-06-30T00:00:00"/>
    <d v="2024-06-30T10:07:00"/>
    <x v="1"/>
    <s v="SPS-10317301"/>
    <s v="Anmol Kaur"/>
    <s v="Sunday Training 24-25, collected by Satpal Degun, 30/06 vs. Sunday Training"/>
    <x v="2"/>
    <x v="1"/>
    <x v="2"/>
    <n v="3"/>
    <n v="0"/>
    <n v="0"/>
    <n v="0"/>
    <n v="3"/>
  </r>
  <r>
    <d v="2024-06-30T00:00:00"/>
    <d v="2024-06-30T10:19:00"/>
    <x v="1"/>
    <s v="SPS-10317303"/>
    <s v="Yuvraj Sihota"/>
    <s v="Sunday Training 24-25, confirmed by Satpal Degun, 30/06 vs. Sunday Training"/>
    <x v="2"/>
    <x v="1"/>
    <x v="1"/>
    <n v="3"/>
    <n v="0"/>
    <n v="0"/>
    <n v="0"/>
    <n v="3"/>
  </r>
  <r>
    <d v="2024-06-30T00:00:00"/>
    <d v="2024-06-30T10:32:00"/>
    <x v="1"/>
    <s v="SPS-10317464"/>
    <s v="arvin singh thind"/>
    <s v="Sunday Training 24-25 New Starter Ticket, 30/06 vs. Sunday Training"/>
    <x v="2"/>
    <x v="1"/>
    <x v="2"/>
    <n v="0"/>
    <n v="0"/>
    <n v="0"/>
    <n v="0"/>
    <n v="0"/>
  </r>
  <r>
    <d v="2024-06-30T00:00:00"/>
    <d v="2024-06-30T10:32:00"/>
    <x v="1"/>
    <s v="SPS-10317465"/>
    <s v="avani kaur thind"/>
    <s v="Sunday Training 24-25 New Starter Ticket, 30/06 vs. Sunday Training"/>
    <x v="2"/>
    <x v="1"/>
    <x v="2"/>
    <n v="0"/>
    <n v="0"/>
    <n v="0"/>
    <n v="0"/>
    <n v="0"/>
  </r>
  <r>
    <d v="2024-06-30T00:00:00"/>
    <d v="2024-06-30T11:37:00"/>
    <x v="1"/>
    <s v="SPS-10317494"/>
    <s v="Jovan Singh Randhawa"/>
    <s v="Sunday Training 24-25, collected by Satpal Degun, 30/06 vs. Sunday Training"/>
    <x v="2"/>
    <x v="1"/>
    <x v="2"/>
    <n v="3"/>
    <n v="0"/>
    <n v="0"/>
    <n v="0"/>
    <n v="3"/>
  </r>
  <r>
    <d v="2024-06-30T00:00:00"/>
    <d v="2024-06-30T14:32:00"/>
    <x v="1"/>
    <s v="SPS-10317347"/>
    <s v="Rajveer Malhi"/>
    <s v="Sunday Training 24-25, collected by Satpal Degun, 30/06 vs. Sunday Training"/>
    <x v="2"/>
    <x v="1"/>
    <x v="2"/>
    <n v="3"/>
    <n v="0"/>
    <n v="0"/>
    <n v="0"/>
    <n v="3"/>
  </r>
  <r>
    <d v="2024-04-07T00:00:00"/>
    <d v="2024-07-01T08:31:00"/>
    <x v="1"/>
    <s v="SPS-10088269"/>
    <s v="Karina Poonia"/>
    <s v="Sunday Training 24-25, paid by jaspal poonia, 07/04 vs. Sunday Training"/>
    <x v="3"/>
    <x v="1"/>
    <x v="0"/>
    <n v="3"/>
    <n v="7.0000000000000007E-2"/>
    <n v="0.05"/>
    <n v="0"/>
    <n v="2.88"/>
  </r>
  <r>
    <d v="2024-04-07T00:00:00"/>
    <d v="2024-07-01T08:31:00"/>
    <x v="1"/>
    <s v="SPS-10088273"/>
    <s v="Jasmine Kaur Poonia"/>
    <s v="Sunday Training 24-25, paid by jaspal poonia, 07/04 vs. Sunday Training"/>
    <x v="3"/>
    <x v="1"/>
    <x v="0"/>
    <n v="3"/>
    <n v="7.0000000000000007E-2"/>
    <n v="0.05"/>
    <n v="0"/>
    <n v="2.88"/>
  </r>
  <r>
    <d v="2024-04-22T00:00:00"/>
    <d v="2024-07-01T08:31:00"/>
    <x v="1"/>
    <s v="SPS-10124042"/>
    <s v="Karina Poonia"/>
    <s v="Sunday Training 24-25, paid by jaspal poonia, 21/04 vs. Sunday Training"/>
    <x v="3"/>
    <x v="1"/>
    <x v="0"/>
    <n v="3"/>
    <n v="7.0000000000000007E-2"/>
    <n v="0.05"/>
    <n v="0"/>
    <n v="2.88"/>
  </r>
  <r>
    <d v="2024-04-22T00:00:00"/>
    <d v="2024-07-01T08:31:00"/>
    <x v="1"/>
    <s v="SPS-10124050"/>
    <s v="Jasmine Kaur Poonia"/>
    <s v="Sunday Training 24-25, paid by jaspal poonia, 21/04 vs. Sunday Training"/>
    <x v="3"/>
    <x v="1"/>
    <x v="0"/>
    <n v="3"/>
    <n v="7.0000000000000007E-2"/>
    <n v="0.05"/>
    <n v="0"/>
    <n v="2.88"/>
  </r>
  <r>
    <d v="2024-05-19T00:00:00"/>
    <d v="2024-07-01T08:31:00"/>
    <x v="1"/>
    <s v="SPS-10184478"/>
    <s v="Karina Poonia"/>
    <s v="Sunday Training 24-25, paid by jaspal poonia, 19/05 vs. Sunday Training"/>
    <x v="3"/>
    <x v="1"/>
    <x v="0"/>
    <n v="3"/>
    <n v="7.0000000000000007E-2"/>
    <n v="0.05"/>
    <n v="0"/>
    <n v="2.88"/>
  </r>
  <r>
    <d v="2024-05-19T00:00:00"/>
    <d v="2024-07-01T08:31:00"/>
    <x v="1"/>
    <s v="SPS-10184482"/>
    <s v="Jasmine Kaur Poonia"/>
    <s v="Sunday Training 24-25, paid by jaspal poonia, 19/05 vs. Sunday Training"/>
    <x v="3"/>
    <x v="1"/>
    <x v="0"/>
    <n v="3"/>
    <n v="7.0000000000000007E-2"/>
    <n v="0.05"/>
    <n v="0"/>
    <n v="2.88"/>
  </r>
  <r>
    <d v="2024-06-04T00:00:00"/>
    <d v="2024-07-01T08:31:00"/>
    <x v="1"/>
    <s v="SPS-10224306"/>
    <s v="Karina Poonia"/>
    <s v="Sunday Training 24-25, paid by jaspal poonia, 02/06 vs. Sunday Training"/>
    <x v="3"/>
    <x v="1"/>
    <x v="0"/>
    <n v="3"/>
    <n v="7.0000000000000007E-2"/>
    <n v="0.05"/>
    <n v="0"/>
    <n v="2.88"/>
  </r>
  <r>
    <d v="2024-06-08T00:00:00"/>
    <d v="2024-07-01T08:31:00"/>
    <x v="1"/>
    <s v="SPS-10237110"/>
    <s v="Jasmine Kaur Poonia"/>
    <s v="Sunday Training 24-25, paid by jaspal poonia, 26/05 vs. Sunday Training"/>
    <x v="3"/>
    <x v="1"/>
    <x v="0"/>
    <n v="3"/>
    <n v="7.0000000000000007E-2"/>
    <n v="0.05"/>
    <n v="0"/>
    <n v="2.88"/>
  </r>
  <r>
    <d v="2024-06-09T00:00:00"/>
    <d v="2024-07-01T08:31:00"/>
    <x v="1"/>
    <s v="SPS-10239327"/>
    <s v="Karina Poonia"/>
    <s v="Sunday Training 24-25, paid by jaspal poonia, 09/06 vs. Sunday Training"/>
    <x v="3"/>
    <x v="1"/>
    <x v="0"/>
    <n v="3"/>
    <n v="7.0000000000000007E-2"/>
    <n v="0.05"/>
    <n v="0"/>
    <n v="2.88"/>
  </r>
  <r>
    <d v="2024-06-09T00:00:00"/>
    <d v="2024-07-01T08:31:00"/>
    <x v="1"/>
    <s v="SPS-10239333"/>
    <s v="Jasmine Kaur Poonia"/>
    <s v="Sunday Training 24-25, paid by jaspal poonia, 09/06 vs. Sunday Training"/>
    <x v="3"/>
    <x v="1"/>
    <x v="0"/>
    <n v="3"/>
    <n v="0.02"/>
    <n v="0.05"/>
    <n v="0"/>
    <n v="2.93"/>
  </r>
  <r>
    <d v="2024-05-05T00:00:00"/>
    <d v="2024-07-01T08:31:00"/>
    <x v="1"/>
    <s v="SPS-10147963"/>
    <s v="prabhjot ghag"/>
    <s v="Sunday Training 24-25, paid by mandip kaur, 05/05 vs. Sunday Training"/>
    <x v="3"/>
    <x v="1"/>
    <x v="0"/>
    <n v="3"/>
    <n v="7.0000000000000007E-2"/>
    <n v="0.05"/>
    <n v="0"/>
    <n v="2.88"/>
  </r>
  <r>
    <d v="2024-05-19T00:00:00"/>
    <d v="2024-07-01T08:31:00"/>
    <x v="1"/>
    <s v="SPS-10184555"/>
    <s v="prabhjot ghag"/>
    <s v="Sunday Training 24-25, paid by mandip kaur, 19/05 vs. Sunday Training"/>
    <x v="3"/>
    <x v="1"/>
    <x v="0"/>
    <n v="3"/>
    <n v="7.0000000000000007E-2"/>
    <n v="0.05"/>
    <n v="0"/>
    <n v="2.88"/>
  </r>
  <r>
    <d v="2024-06-04T00:00:00"/>
    <d v="2024-07-01T08:31:00"/>
    <x v="1"/>
    <s v="SPS-10224304"/>
    <s v="prabhjot ghag"/>
    <s v="Sunday Training 24-25, paid by mandip kaur, 02/06 vs. Sunday Training"/>
    <x v="3"/>
    <x v="1"/>
    <x v="0"/>
    <n v="3"/>
    <n v="7.0000000000000007E-2"/>
    <n v="0.05"/>
    <n v="0"/>
    <n v="2.88"/>
  </r>
  <r>
    <d v="2024-06-09T00:00:00"/>
    <d v="2024-07-01T08:31:00"/>
    <x v="1"/>
    <s v="SPS-10239359"/>
    <s v="prabhjot ghag"/>
    <s v="Sunday Training 24-25, paid by mandip kaur, 09/06 vs. Sunday Training"/>
    <x v="3"/>
    <x v="1"/>
    <x v="0"/>
    <n v="3"/>
    <n v="7.0000000000000007E-2"/>
    <n v="0.05"/>
    <n v="0"/>
    <n v="2.88"/>
  </r>
  <r>
    <d v="2024-06-21T00:00:00"/>
    <d v="2024-07-01T08:31:00"/>
    <x v="1"/>
    <s v="SPS-10284452"/>
    <s v="prabhjot ghag"/>
    <s v="Aspirations 24-25, paid by mandip kaur, 21/06 vs. Aspirations Programme"/>
    <x v="3"/>
    <x v="1"/>
    <x v="0"/>
    <n v="5"/>
    <n v="0.12"/>
    <n v="0.05"/>
    <n v="0"/>
    <n v="4.83"/>
  </r>
  <r>
    <d v="2024-06-23T00:00:00"/>
    <d v="2024-07-01T08:31:00"/>
    <x v="1"/>
    <s v="SPS-10287651"/>
    <s v="prabhjot ghag"/>
    <s v="Sunday Training 24-25, paid by mandip kaur, 23/06 vs. Sunday Training"/>
    <x v="3"/>
    <x v="1"/>
    <x v="0"/>
    <n v="3"/>
    <n v="7.0000000000000007E-2"/>
    <n v="0.05"/>
    <n v="0"/>
    <n v="2.88"/>
  </r>
  <r>
    <d v="2024-06-30T00:00:00"/>
    <d v="2024-07-01T08:31:00"/>
    <x v="1"/>
    <s v="SPS-10317348"/>
    <s v="prabhjot ghag"/>
    <s v="Sunday Training 24-25, paid by mandip kaur, 30/06 vs. Sunday Training"/>
    <x v="3"/>
    <x v="1"/>
    <x v="0"/>
    <n v="3"/>
    <n v="0.08"/>
    <n v="0.05"/>
    <n v="0"/>
    <n v="2.87"/>
  </r>
  <r>
    <d v="2024-05-23T00:00:00"/>
    <d v="2024-07-03T08:30:00"/>
    <x v="1"/>
    <s v="SPS-10199317"/>
    <s v="Jamie Richards"/>
    <s v="Ladies 24-25 Unemployed/Retired Match Fee, 23/05 vs. vs Finchfield"/>
    <x v="3"/>
    <x v="0"/>
    <x v="0"/>
    <n v="5"/>
    <n v="0.28000000000000003"/>
    <n v="0.05"/>
    <n v="0"/>
    <n v="4.67"/>
  </r>
  <r>
    <d v="2024-06-13T00:00:00"/>
    <d v="2024-07-03T10:08:00"/>
    <x v="1"/>
    <s v="SPS-10260466"/>
    <s v="Susan Paterson"/>
    <s v="Ladies 24-25 Unemployed/Retired Match Fee, confirmed by Charn Gill, 13/06 vs. vs Redditch"/>
    <x v="3"/>
    <x v="0"/>
    <x v="1"/>
    <n v="5"/>
    <n v="0"/>
    <n v="0"/>
    <n v="0"/>
    <n v="5"/>
  </r>
  <r>
    <d v="2024-07-03T00:00:00"/>
    <d v="2024-07-03T22:32:00"/>
    <x v="1"/>
    <s v="SPS-10328374"/>
    <s v="Athsari Gangabadage"/>
    <s v="Ladies 24-25 Sponsored player Match Fee, 03/07 vs. vs Bournville"/>
    <x v="3"/>
    <x v="0"/>
    <x v="2"/>
    <n v="0"/>
    <n v="0"/>
    <n v="0"/>
    <n v="0"/>
    <n v="0"/>
  </r>
  <r>
    <d v="2024-07-03T00:00:00"/>
    <d v="2024-07-03T22:32:00"/>
    <x v="1"/>
    <s v="SPS-10328384"/>
    <s v="Apsi Gunarathne"/>
    <s v="Ladies 24-25 Sponsored player Match Fee, 03/07 vs. vs Bournville"/>
    <x v="3"/>
    <x v="0"/>
    <x v="2"/>
    <n v="0"/>
    <n v="0"/>
    <n v="0"/>
    <n v="0"/>
    <n v="0"/>
  </r>
  <r>
    <d v="2024-07-03T00:00:00"/>
    <d v="2024-07-03T23:39:00"/>
    <x v="1"/>
    <s v="SPS-10328377"/>
    <s v="-1. DELETED --"/>
    <s v="Ladies 24-25 Unemployed/Retired Match Fee, confirmed by Charn Gill, 03/07 vs. vs Bournville"/>
    <x v="3"/>
    <x v="0"/>
    <x v="1"/>
    <n v="5"/>
    <n v="0"/>
    <n v="0"/>
    <n v="0"/>
    <n v="5"/>
  </r>
  <r>
    <d v="2024-07-03T00:00:00"/>
    <d v="2024-07-03T23:40:00"/>
    <x v="1"/>
    <s v="SPS-10328381"/>
    <s v="Susan Paterson"/>
    <s v="Ladies 24-25 Unemployed/Retired Match Fee, confirmed by Charn Gill, 03/07 vs. vs Bournville"/>
    <x v="3"/>
    <x v="0"/>
    <x v="1"/>
    <n v="5"/>
    <n v="0"/>
    <n v="0"/>
    <n v="0"/>
    <n v="5"/>
  </r>
  <r>
    <d v="2024-05-15T00:00:00"/>
    <d v="2024-07-05T08:30:00"/>
    <x v="1"/>
    <s v="SPS-10178356"/>
    <s v="Navraj Degun"/>
    <s v="Mens 24-25, 14/05 vs. vs Harborne"/>
    <x v="3"/>
    <x v="1"/>
    <x v="0"/>
    <n v="10"/>
    <n v="0.25"/>
    <n v="0.1"/>
    <n v="0"/>
    <n v="9.65"/>
  </r>
  <r>
    <d v="2024-06-04T00:00:00"/>
    <d v="2024-07-05T08:30:00"/>
    <x v="1"/>
    <s v="SPS-10226157"/>
    <s v="Navraj Degun"/>
    <s v="Mens 24-25, 04/06 vs. vs Olton"/>
    <x v="3"/>
    <x v="1"/>
    <x v="0"/>
    <n v="10"/>
    <n v="0.25"/>
    <n v="0.1"/>
    <n v="0"/>
    <n v="9.65"/>
  </r>
  <r>
    <d v="2024-06-05T00:00:00"/>
    <d v="2024-07-05T08:30:00"/>
    <x v="1"/>
    <s v="SPS-10226450"/>
    <s v="Tania Gilbert"/>
    <s v="Ladies 24-25 Student Match Fee, 04/06 vs. vs Old Hales"/>
    <x v="3"/>
    <x v="0"/>
    <x v="0"/>
    <n v="5"/>
    <n v="0.28000000000000003"/>
    <n v="0.05"/>
    <n v="0"/>
    <n v="4.67"/>
  </r>
  <r>
    <d v="2024-07-05T00:00:00"/>
    <d v="2024-07-05T21:39:00"/>
    <x v="1"/>
    <s v="SPS-10331851"/>
    <s v="-1. DELETED --"/>
    <s v="Aspirations 24-25 External One Payment Ticket, confirmed by Satpal Degun, 05/07 vs. Aspirations Programme"/>
    <x v="3"/>
    <x v="1"/>
    <x v="1"/>
    <n v="8"/>
    <n v="0"/>
    <n v="0"/>
    <n v="0"/>
    <n v="8"/>
  </r>
  <r>
    <d v="2024-06-28T00:00:00"/>
    <d v="2024-07-05T21:41:00"/>
    <x v="1"/>
    <s v="SPS-10314243"/>
    <s v="Aneel Loyal"/>
    <s v="Aspirations 24-25, confirmed by Satpal Degun, 28/06 vs. Aspirations Programme"/>
    <x v="3"/>
    <x v="1"/>
    <x v="1"/>
    <n v="5"/>
    <n v="0"/>
    <n v="0"/>
    <n v="0"/>
    <n v="5"/>
  </r>
  <r>
    <d v="2024-07-05T00:00:00"/>
    <d v="2024-07-05T21:41:00"/>
    <x v="1"/>
    <s v="SPS-10331843"/>
    <s v="Aneel Loyal"/>
    <s v="Aspirations 24-25, confirmed by Satpal Degun, 05/07 vs. Aspirations Programme"/>
    <x v="3"/>
    <x v="1"/>
    <x v="1"/>
    <n v="5"/>
    <n v="0"/>
    <n v="0"/>
    <n v="0"/>
    <n v="5"/>
  </r>
  <r>
    <d v="2024-04-22T00:00:00"/>
    <d v="2024-07-06T10:48:00"/>
    <x v="1"/>
    <s v="SPS-10124028"/>
    <s v="Gagan Sehra"/>
    <s v="Sunday Training 24-25, paid by Gurmukh Sehra, 21/04 vs. Sunday Training"/>
    <x v="3"/>
    <x v="1"/>
    <x v="0"/>
    <n v="3"/>
    <n v="0.06"/>
    <n v="0.05"/>
    <n v="0"/>
    <n v="2.89"/>
  </r>
  <r>
    <d v="2024-05-15T00:00:00"/>
    <d v="2024-07-06T10:48:00"/>
    <x v="1"/>
    <s v="SPS-10178115"/>
    <s v="Gian Sehra"/>
    <s v="Mens 24-25 Under 16 Match Fee, paid by Gurmukh Sehra, 15/05 vs. vs Bournville"/>
    <x v="3"/>
    <x v="0"/>
    <x v="0"/>
    <n v="3"/>
    <n v="0.06"/>
    <n v="0.05"/>
    <n v="0"/>
    <n v="2.89"/>
  </r>
  <r>
    <d v="2024-05-19T00:00:00"/>
    <d v="2024-07-06T10:48:00"/>
    <x v="1"/>
    <s v="SPS-10184487"/>
    <s v="Gagan Sehra"/>
    <s v="Sunday Training 24-25, paid by Gurmukh Sehra, 19/05 vs. Sunday Training"/>
    <x v="3"/>
    <x v="1"/>
    <x v="0"/>
    <n v="3"/>
    <n v="0.06"/>
    <n v="0.05"/>
    <n v="0"/>
    <n v="2.89"/>
  </r>
  <r>
    <d v="2024-05-19T00:00:00"/>
    <d v="2024-07-06T10:48:00"/>
    <x v="1"/>
    <s v="SPS-10184488"/>
    <s v="Gian Sehra"/>
    <s v="Sunday Training 24-25, paid by Gurmukh Sehra, 19/05 vs. Sunday Training"/>
    <x v="3"/>
    <x v="1"/>
    <x v="0"/>
    <n v="3"/>
    <n v="0.06"/>
    <n v="0.05"/>
    <n v="0"/>
    <n v="2.89"/>
  </r>
  <r>
    <d v="2024-05-21T00:00:00"/>
    <d v="2024-07-06T10:48:00"/>
    <x v="1"/>
    <s v="SPS-10195971"/>
    <s v="Gian Sehra"/>
    <s v="Mens 24-25 Under 16 Match Fee, paid by Gurmukh Sehra, 21/05 vs. vs Edgbaston"/>
    <x v="3"/>
    <x v="0"/>
    <x v="0"/>
    <n v="3"/>
    <n v="0.06"/>
    <n v="0.05"/>
    <n v="0"/>
    <n v="2.89"/>
  </r>
  <r>
    <d v="2024-06-16T00:00:00"/>
    <d v="2024-07-06T10:48:00"/>
    <x v="1"/>
    <s v="SPS-10263717"/>
    <s v="Gagan Sehra"/>
    <s v="Sunday Training 24-25, paid by Gurmukh Sehra, 16/06 vs. Sunday Training"/>
    <x v="3"/>
    <x v="1"/>
    <x v="0"/>
    <n v="3"/>
    <n v="0.06"/>
    <n v="0.05"/>
    <n v="0"/>
    <n v="2.89"/>
  </r>
  <r>
    <d v="2024-06-16T00:00:00"/>
    <d v="2024-07-06T10:48:00"/>
    <x v="1"/>
    <s v="SPS-10263721"/>
    <s v="Gian Sehra"/>
    <s v="Sunday Training 24-25, paid by Gurmukh Sehra, 16/06 vs. Sunday Training"/>
    <x v="3"/>
    <x v="1"/>
    <x v="0"/>
    <n v="3"/>
    <n v="0.06"/>
    <n v="0.05"/>
    <n v="0"/>
    <n v="2.89"/>
  </r>
  <r>
    <d v="2024-06-21T00:00:00"/>
    <d v="2024-07-06T10:48:00"/>
    <x v="1"/>
    <s v="SPS-10284445"/>
    <s v="Gian Sehra"/>
    <s v="Aspirations 24-25, paid by Gurmukh Sehra, 21/06 vs. Aspirations Programme"/>
    <x v="3"/>
    <x v="1"/>
    <x v="0"/>
    <n v="5"/>
    <n v="0.1"/>
    <n v="0.05"/>
    <n v="0"/>
    <n v="4.8499999999999996"/>
  </r>
  <r>
    <d v="2024-06-21T00:00:00"/>
    <d v="2024-07-06T10:48:00"/>
    <x v="1"/>
    <s v="SPS-10284469"/>
    <s v="Gagan Sehra"/>
    <s v="Aspirations 24-25, paid by Gurmukh Sehra, 21/06 vs. Aspirations Programme"/>
    <x v="3"/>
    <x v="1"/>
    <x v="0"/>
    <n v="5"/>
    <n v="0.1"/>
    <n v="0.05"/>
    <n v="0"/>
    <n v="4.8499999999999996"/>
  </r>
  <r>
    <d v="2024-06-26T00:00:00"/>
    <d v="2024-07-06T10:48:00"/>
    <x v="1"/>
    <s v="SPS-10305207"/>
    <s v="Gian Sehra"/>
    <s v="Mens 24-25 Under 16 Match Fee, paid by Gurmukh Sehra, 25/06 vs. vs Bournville"/>
    <x v="3"/>
    <x v="0"/>
    <x v="0"/>
    <n v="3"/>
    <n v="0.06"/>
    <n v="0.05"/>
    <n v="0"/>
    <n v="2.89"/>
  </r>
  <r>
    <d v="2024-06-28T00:00:00"/>
    <d v="2024-07-06T10:48:00"/>
    <x v="1"/>
    <s v="SPS-10314233"/>
    <s v="Gagan Sehra"/>
    <s v="Aspirations 24-25, paid by Gurmukh Sehra, 28/06 vs. Aspirations Programme"/>
    <x v="3"/>
    <x v="1"/>
    <x v="0"/>
    <n v="5"/>
    <n v="0.08"/>
    <n v="0.05"/>
    <n v="0"/>
    <n v="4.87"/>
  </r>
  <r>
    <d v="2024-06-28T00:00:00"/>
    <d v="2024-07-06T10:48:00"/>
    <x v="1"/>
    <s v="SPS-10314244"/>
    <s v="Gian Sehra"/>
    <s v="Aspirations 24-25, paid by Gurmukh Sehra, 28/06 vs. Aspirations Programme"/>
    <x v="3"/>
    <x v="1"/>
    <x v="0"/>
    <n v="5"/>
    <n v="0.1"/>
    <n v="0.05"/>
    <n v="0"/>
    <n v="4.8499999999999996"/>
  </r>
  <r>
    <d v="2024-06-04T00:00:00"/>
    <d v="2024-07-08T08:30:00"/>
    <x v="1"/>
    <s v="SPS-10224299"/>
    <s v="Arjan Matharu"/>
    <s v="Sunday Training 24-25, paid by Dapinder Matharu, 02/06 vs. Sunday Training"/>
    <x v="3"/>
    <x v="1"/>
    <x v="0"/>
    <n v="3"/>
    <n v="0.06"/>
    <n v="0.05"/>
    <n v="0"/>
    <n v="2.89"/>
  </r>
  <r>
    <d v="2024-06-04T00:00:00"/>
    <d v="2024-07-08T08:30:00"/>
    <x v="1"/>
    <s v="SPS-10224308"/>
    <s v="Amar Matharu"/>
    <s v="Sunday Training 24-25, paid by Dapinder Matharu, 02/06 vs. Sunday Training"/>
    <x v="3"/>
    <x v="1"/>
    <x v="0"/>
    <n v="3"/>
    <n v="0.06"/>
    <n v="0.05"/>
    <n v="0"/>
    <n v="2.89"/>
  </r>
  <r>
    <d v="2024-06-09T00:00:00"/>
    <d v="2024-07-08T08:30:00"/>
    <x v="1"/>
    <s v="SPS-10239326"/>
    <s v="Arjan Matharu"/>
    <s v="Sunday Training 24-25, paid by Dapinder Matharu, 09/06 vs. Sunday Training"/>
    <x v="3"/>
    <x v="1"/>
    <x v="0"/>
    <n v="3"/>
    <n v="0.06"/>
    <n v="0.05"/>
    <n v="0"/>
    <n v="2.89"/>
  </r>
  <r>
    <d v="2024-06-09T00:00:00"/>
    <d v="2024-07-08T08:30:00"/>
    <x v="1"/>
    <s v="SPS-10239328"/>
    <s v="Amar Matharu"/>
    <s v="Sunday Training 24-25, paid by Dapinder Matharu, 09/06 vs. Sunday Training"/>
    <x v="3"/>
    <x v="1"/>
    <x v="0"/>
    <n v="3"/>
    <n v="0.06"/>
    <n v="0.05"/>
    <n v="0"/>
    <n v="2.89"/>
  </r>
  <r>
    <d v="2024-06-16T00:00:00"/>
    <d v="2024-07-08T08:30:00"/>
    <x v="1"/>
    <s v="SPS-10263660"/>
    <s v="Arjan Matharu"/>
    <s v="Sunday Training 24-25, paid by Dapinder Matharu, 16/06 vs. Sunday Training"/>
    <x v="3"/>
    <x v="1"/>
    <x v="0"/>
    <n v="3"/>
    <n v="0.06"/>
    <n v="0.05"/>
    <n v="0"/>
    <n v="2.89"/>
  </r>
  <r>
    <d v="2024-06-16T00:00:00"/>
    <d v="2024-07-08T08:30:00"/>
    <x v="1"/>
    <s v="SPS-10263668"/>
    <s v="Amar Matharu"/>
    <s v="Sunday Training 24-25, paid by Dapinder Matharu, 16/06 vs. Sunday Training"/>
    <x v="3"/>
    <x v="1"/>
    <x v="0"/>
    <n v="3"/>
    <n v="0.06"/>
    <n v="0.05"/>
    <n v="0"/>
    <n v="2.89"/>
  </r>
  <r>
    <d v="2024-06-23T00:00:00"/>
    <d v="2024-07-08T08:30:00"/>
    <x v="1"/>
    <s v="SPS-10287564"/>
    <s v="Arjan Matharu"/>
    <s v="Sunday Training 24-25, paid by Dapinder Matharu, 23/06 vs. Sunday Training"/>
    <x v="3"/>
    <x v="1"/>
    <x v="0"/>
    <n v="3"/>
    <n v="0.06"/>
    <n v="0.05"/>
    <n v="0"/>
    <n v="2.89"/>
  </r>
  <r>
    <d v="2024-06-23T00:00:00"/>
    <d v="2024-07-08T08:30:00"/>
    <x v="1"/>
    <s v="SPS-10287567"/>
    <s v="Amar Matharu"/>
    <s v="Sunday Training 24-25, paid by Dapinder Matharu, 23/06 vs. Sunday Training"/>
    <x v="3"/>
    <x v="1"/>
    <x v="0"/>
    <n v="3"/>
    <n v="0.06"/>
    <n v="0.05"/>
    <n v="0"/>
    <n v="2.89"/>
  </r>
  <r>
    <d v="2024-07-05T00:00:00"/>
    <d v="2024-07-08T08:30:00"/>
    <x v="1"/>
    <s v="SPS-10331819"/>
    <s v="Arjan Matharu"/>
    <s v="Aspirations 24-25, paid by Dapinder Matharu, 05/07 vs. Aspirations Programme"/>
    <x v="3"/>
    <x v="1"/>
    <x v="0"/>
    <n v="5"/>
    <n v="0.1"/>
    <n v="0.05"/>
    <n v="0"/>
    <n v="4.8499999999999996"/>
  </r>
  <r>
    <d v="2024-07-05T00:00:00"/>
    <d v="2024-07-08T08:30:00"/>
    <x v="1"/>
    <s v="SPS-10331850"/>
    <s v="Amar Matharu"/>
    <s v="Aspirations 24-25, paid by Dapinder Matharu, 05/07 vs. Aspirations Programme"/>
    <x v="3"/>
    <x v="1"/>
    <x v="0"/>
    <n v="5"/>
    <n v="0.13"/>
    <n v="0.05"/>
    <n v="0"/>
    <n v="4.82"/>
  </r>
  <r>
    <d v="2024-06-08T00:00:00"/>
    <d v="2024-07-08T08:30:00"/>
    <x v="1"/>
    <s v="SPS-10237109"/>
    <s v="Nihal Cooner"/>
    <s v="Sunday Training 24-25, paid by Sandeep Cooner, 26/05 vs. Sunday Training"/>
    <x v="3"/>
    <x v="1"/>
    <x v="0"/>
    <n v="3"/>
    <n v="0.1"/>
    <n v="0.05"/>
    <n v="0"/>
    <n v="2.85"/>
  </r>
  <r>
    <d v="2024-06-09T00:00:00"/>
    <d v="2024-07-08T08:30:00"/>
    <x v="1"/>
    <s v="SPS-10239362"/>
    <s v="Nihal Cooner"/>
    <s v="Sunday Training 24-25, paid by Sandeep Cooner, 09/06 vs. Sunday Training"/>
    <x v="3"/>
    <x v="1"/>
    <x v="0"/>
    <n v="3"/>
    <n v="0.1"/>
    <n v="0.05"/>
    <n v="0"/>
    <n v="2.85"/>
  </r>
  <r>
    <d v="2024-06-16T00:00:00"/>
    <d v="2024-07-08T08:30:00"/>
    <x v="1"/>
    <s v="SPS-10263678"/>
    <s v="Nihal Cooner"/>
    <s v="Sunday Training 24-25, paid by Sandeep Cooner, 16/06 vs. Sunday Training"/>
    <x v="3"/>
    <x v="1"/>
    <x v="0"/>
    <n v="3"/>
    <n v="0.1"/>
    <n v="0.05"/>
    <n v="0"/>
    <n v="2.85"/>
  </r>
  <r>
    <d v="2024-06-23T00:00:00"/>
    <d v="2024-07-08T08:30:00"/>
    <x v="1"/>
    <s v="SPS-10287620"/>
    <s v="Nihal Cooner"/>
    <s v="Sunday Training 24-25, paid by Sandeep Cooner, 23/06 vs. Sunday Training"/>
    <x v="3"/>
    <x v="1"/>
    <x v="0"/>
    <n v="3"/>
    <n v="0.08"/>
    <n v="0.05"/>
    <n v="0"/>
    <n v="2.87"/>
  </r>
  <r>
    <d v="2024-07-08T00:00:00"/>
    <d v="2024-07-08T18:29:00"/>
    <x v="1"/>
    <s v="SPS-10338125"/>
    <s v="dilveer bedi"/>
    <s v="Sunday Training 24-25, collected by Satpal Degun, 07/07 vs. Sunday Training"/>
    <x v="3"/>
    <x v="1"/>
    <x v="2"/>
    <n v="3"/>
    <n v="0"/>
    <n v="0"/>
    <n v="0"/>
    <n v="3"/>
  </r>
  <r>
    <d v="2024-07-08T00:00:00"/>
    <d v="2024-07-08T18:29:00"/>
    <x v="1"/>
    <s v="SPS-10338112"/>
    <s v="Govind Dhillon"/>
    <s v="Sunday Training 24-25, collected by Satpal Degun, 07/07 vs. Sunday Training"/>
    <x v="3"/>
    <x v="1"/>
    <x v="2"/>
    <n v="3"/>
    <n v="0"/>
    <n v="0"/>
    <n v="0"/>
    <n v="3"/>
  </r>
  <r>
    <d v="2024-07-08T00:00:00"/>
    <d v="2024-07-08T18:29:00"/>
    <x v="1"/>
    <s v="SPS-10338113"/>
    <s v="Narayan Dhillon"/>
    <s v="Sunday Training 24-25, collected by Satpal Degun, 07/07 vs. Sunday Training"/>
    <x v="3"/>
    <x v="1"/>
    <x v="2"/>
    <n v="3"/>
    <n v="0"/>
    <n v="0"/>
    <n v="0"/>
    <n v="3"/>
  </r>
  <r>
    <d v="2024-07-08T00:00:00"/>
    <d v="2024-07-08T18:29:00"/>
    <x v="1"/>
    <s v="SPS-10338116"/>
    <s v="Husayn Loonat"/>
    <s v="Sunday Training 24-25, collected by Satpal Degun, 07/07 vs. Sunday Training"/>
    <x v="3"/>
    <x v="1"/>
    <x v="2"/>
    <n v="3"/>
    <n v="0"/>
    <n v="0"/>
    <n v="0"/>
    <n v="3"/>
  </r>
  <r>
    <d v="2024-07-08T00:00:00"/>
    <d v="2024-07-08T18:29:00"/>
    <x v="1"/>
    <s v="SPS-10338131"/>
    <s v="Rajveer Malhi"/>
    <s v="Sunday Training 24-25, collected by Satpal Degun, 07/07 vs. Sunday Training"/>
    <x v="3"/>
    <x v="1"/>
    <x v="2"/>
    <n v="3"/>
    <n v="0"/>
    <n v="0"/>
    <n v="0"/>
    <n v="3"/>
  </r>
  <r>
    <d v="2024-07-08T00:00:00"/>
    <d v="2024-07-08T18:30:00"/>
    <x v="1"/>
    <s v="SPS-10338119"/>
    <s v="Jovan Singh Randhawa"/>
    <s v="Sunday Training 24-25, collected by Satpal Degun, 07/07 vs. Sunday Training"/>
    <x v="3"/>
    <x v="1"/>
    <x v="2"/>
    <n v="3"/>
    <n v="0"/>
    <n v="0"/>
    <n v="0"/>
    <n v="3"/>
  </r>
  <r>
    <d v="2024-07-08T00:00:00"/>
    <d v="2024-07-08T18:30:00"/>
    <x v="1"/>
    <s v="SPS-10338126"/>
    <s v="Devjyot Singh Ghhagh"/>
    <s v="Sunday Training 24-25, collected by Satpal Degun, 07/07 vs. Sunday Training"/>
    <x v="3"/>
    <x v="1"/>
    <x v="2"/>
    <n v="3"/>
    <n v="0"/>
    <n v="0"/>
    <n v="0"/>
    <n v="3"/>
  </r>
  <r>
    <d v="2024-07-08T00:00:00"/>
    <d v="2024-07-08T18:30:00"/>
    <x v="1"/>
    <s v="SPS-10338136"/>
    <s v="arvin singh thind"/>
    <s v="Sunday Training 24-25 New Starter Ticket, 07/07 vs. Sunday Training"/>
    <x v="3"/>
    <x v="1"/>
    <x v="2"/>
    <n v="0"/>
    <n v="0"/>
    <n v="0"/>
    <n v="0"/>
    <n v="0"/>
  </r>
  <r>
    <d v="2024-07-08T00:00:00"/>
    <d v="2024-07-08T18:30:00"/>
    <x v="1"/>
    <s v="SPS-10338145"/>
    <s v="avani kaur thind"/>
    <s v="Sunday Training 24-25 New Starter Ticket, 07/07 vs. Sunday Training"/>
    <x v="3"/>
    <x v="1"/>
    <x v="2"/>
    <n v="0"/>
    <n v="0"/>
    <n v="0"/>
    <n v="0"/>
    <n v="0"/>
  </r>
  <r>
    <d v="2024-07-08T00:00:00"/>
    <d v="2024-07-08T18:33:00"/>
    <x v="1"/>
    <s v="SPS-10338150"/>
    <s v="Anmol Kaur"/>
    <s v="Sunday Training 24-25, collected by Satpal Degun, 07/07 vs. Sunday Training"/>
    <x v="3"/>
    <x v="1"/>
    <x v="2"/>
    <n v="3"/>
    <n v="0"/>
    <n v="0"/>
    <n v="0"/>
    <n v="3"/>
  </r>
  <r>
    <d v="2024-06-09T00:00:00"/>
    <d v="2024-07-09T08:30:00"/>
    <x v="1"/>
    <s v="SPS-10239354"/>
    <s v="Baljeevan Sangha"/>
    <s v="Sunday Training 24-25, paid by Amarpreet Sangha, 09/06 vs. Sunday Training"/>
    <x v="3"/>
    <x v="1"/>
    <x v="0"/>
    <n v="3"/>
    <n v="7.0000000000000007E-2"/>
    <n v="0.05"/>
    <n v="0"/>
    <n v="2.88"/>
  </r>
  <r>
    <d v="2024-06-09T00:00:00"/>
    <d v="2024-07-09T08:30:00"/>
    <x v="1"/>
    <s v="SPS-10239356"/>
    <s v="Milveen Sangha"/>
    <s v="Sunday Training 24-25, paid by Amarpreet Sangha, 09/06 vs. Sunday Training"/>
    <x v="3"/>
    <x v="1"/>
    <x v="0"/>
    <n v="3"/>
    <n v="7.0000000000000007E-2"/>
    <n v="0.05"/>
    <n v="0"/>
    <n v="2.88"/>
  </r>
  <r>
    <d v="2024-06-09T00:00:00"/>
    <d v="2024-07-09T08:30:00"/>
    <x v="1"/>
    <s v="SPS-10239357"/>
    <s v="Harveen Sangha"/>
    <s v="Sunday Training 24-25, paid by Amarpreet Sangha, 09/06 vs. Sunday Training"/>
    <x v="3"/>
    <x v="1"/>
    <x v="0"/>
    <n v="3"/>
    <n v="7.0000000000000007E-2"/>
    <n v="0.05"/>
    <n v="0"/>
    <n v="2.88"/>
  </r>
  <r>
    <d v="2024-06-19T00:00:00"/>
    <d v="2024-07-09T08:30:00"/>
    <x v="1"/>
    <s v="SPS-10280325"/>
    <s v="Baljeevan Sangha"/>
    <s v="Mens 24-25 Under 16 Match Fee, paid by Amarpreet Sangha, 18/06 vs. vs Old Hales"/>
    <x v="3"/>
    <x v="0"/>
    <x v="0"/>
    <n v="3"/>
    <n v="7.0000000000000007E-2"/>
    <n v="0.05"/>
    <n v="0"/>
    <n v="2.88"/>
  </r>
  <r>
    <d v="2024-06-26T00:00:00"/>
    <d v="2024-07-09T08:30:00"/>
    <x v="1"/>
    <s v="SPS-10305209"/>
    <s v="Baljeevan Sangha"/>
    <s v="Mens 24-25 Under 16 Match Fee, paid by Amarpreet Sangha, 25/06 vs. vs Bournville"/>
    <x v="3"/>
    <x v="0"/>
    <x v="0"/>
    <n v="3"/>
    <n v="7.0000000000000007E-2"/>
    <n v="0.05"/>
    <n v="0"/>
    <n v="2.88"/>
  </r>
  <r>
    <d v="2024-06-30T00:00:00"/>
    <d v="2024-07-09T08:30:00"/>
    <x v="1"/>
    <s v="SPS-10317308"/>
    <s v="Harveen Sangha"/>
    <s v="Sunday Training 24-25, paid by Amarpreet Sangha, 30/06 vs. Sunday Training"/>
    <x v="3"/>
    <x v="1"/>
    <x v="0"/>
    <n v="3"/>
    <n v="7.0000000000000007E-2"/>
    <n v="0.05"/>
    <n v="0"/>
    <n v="2.88"/>
  </r>
  <r>
    <d v="2024-07-03T00:00:00"/>
    <d v="2024-07-09T08:30:00"/>
    <x v="1"/>
    <s v="SPS-10328375"/>
    <s v="Milveen Sangha"/>
    <s v="Ladies 24-25 Under 16 Match Fee, paid by Amarpreet Sangha, 03/07 vs. vs Bournville"/>
    <x v="3"/>
    <x v="0"/>
    <x v="0"/>
    <n v="3"/>
    <n v="7.0000000000000007E-2"/>
    <n v="0.05"/>
    <n v="0"/>
    <n v="2.88"/>
  </r>
  <r>
    <d v="2024-07-05T00:00:00"/>
    <d v="2024-07-09T08:30:00"/>
    <x v="1"/>
    <s v="SPS-10331845"/>
    <s v="Baljeevan Sangha"/>
    <s v="Aspirations 24-25, paid by Amarpreet Sangha, 05/07 vs. Aspirations Programme"/>
    <x v="3"/>
    <x v="1"/>
    <x v="0"/>
    <n v="5"/>
    <n v="0.1"/>
    <n v="0.05"/>
    <n v="0"/>
    <n v="4.8499999999999996"/>
  </r>
  <r>
    <d v="2024-06-09T00:00:00"/>
    <d v="2024-07-09T08:30:00"/>
    <x v="1"/>
    <s v="SPS-10239358"/>
    <s v="Anand Sihota"/>
    <s v="Sunday Training 24-25, paid by Dal Sihota, 09/06 vs. Sunday Training"/>
    <x v="3"/>
    <x v="1"/>
    <x v="0"/>
    <n v="3"/>
    <n v="0.09"/>
    <n v="0.05"/>
    <n v="0"/>
    <n v="2.86"/>
  </r>
  <r>
    <d v="2024-06-16T00:00:00"/>
    <d v="2024-07-09T08:30:00"/>
    <x v="1"/>
    <s v="SPS-10263667"/>
    <s v="Anand Sihota"/>
    <s v="Sunday Training 24-25, paid by Dal Sihota, 16/06 vs. Sunday Training"/>
    <x v="3"/>
    <x v="1"/>
    <x v="0"/>
    <n v="3"/>
    <n v="0.09"/>
    <n v="0.05"/>
    <n v="0"/>
    <n v="2.86"/>
  </r>
  <r>
    <d v="2024-06-21T00:00:00"/>
    <d v="2024-07-09T08:30:00"/>
    <x v="1"/>
    <s v="SPS-10284451"/>
    <s v="Anand Sihota"/>
    <s v="Aspirations 24-25, paid by Dal Sihota, 21/06 vs. Aspirations Programme"/>
    <x v="3"/>
    <x v="1"/>
    <x v="0"/>
    <n v="5"/>
    <n v="0.15"/>
    <n v="0.05"/>
    <n v="0"/>
    <n v="4.8"/>
  </r>
  <r>
    <d v="2024-06-23T00:00:00"/>
    <d v="2024-07-09T08:30:00"/>
    <x v="1"/>
    <s v="SPS-10287565"/>
    <s v="Anand Sihota"/>
    <s v="Sunday Training 24-25, paid by Dal Sihota, 23/06 vs. Sunday Training"/>
    <x v="3"/>
    <x v="1"/>
    <x v="0"/>
    <n v="3"/>
    <n v="0.08"/>
    <n v="0.05"/>
    <n v="0"/>
    <n v="2.87"/>
  </r>
  <r>
    <d v="2024-06-09T00:00:00"/>
    <d v="2024-07-09T08:30:00"/>
    <x v="1"/>
    <s v="SPS-10239348"/>
    <s v="Javeria Ahmad"/>
    <s v="Sunday Training 24-25, 09/06 vs. Sunday Training"/>
    <x v="3"/>
    <x v="1"/>
    <x v="0"/>
    <n v="3"/>
    <n v="0.25"/>
    <n v="0.05"/>
    <n v="0"/>
    <n v="2.7"/>
  </r>
  <r>
    <d v="2024-05-21T00:00:00"/>
    <d v="2024-07-10T08:31:00"/>
    <x v="1"/>
    <s v="SPS-10195969"/>
    <s v="Sukhdev Gill"/>
    <s v="Mens 24-25 Unemployed/Retired Match Fee, 21/05 vs. vs Edgbaston"/>
    <x v="3"/>
    <x v="0"/>
    <x v="0"/>
    <n v="5"/>
    <n v="0.17"/>
    <n v="0.05"/>
    <n v="0"/>
    <n v="4.78"/>
  </r>
  <r>
    <d v="2024-06-13T00:00:00"/>
    <d v="2024-07-10T08:31:00"/>
    <x v="1"/>
    <s v="SPS-10260236"/>
    <s v="Sukhdev Gill"/>
    <s v="Mens 24-25 Unemployed/Retired Match Fee, 13/06 vs. vs Kings Heath"/>
    <x v="3"/>
    <x v="0"/>
    <x v="0"/>
    <n v="5"/>
    <n v="0.18"/>
    <n v="0.05"/>
    <n v="0"/>
    <n v="4.7699999999999996"/>
  </r>
  <r>
    <d v="2024-06-16T00:00:00"/>
    <d v="2024-07-11T22:02:00"/>
    <x v="1"/>
    <s v="SPS-10263665"/>
    <s v="Kian Sandhu"/>
    <s v="Sunday Training 24-25, paid by Hardeep SANDHU, 16/06 vs. Sunday Training"/>
    <x v="3"/>
    <x v="1"/>
    <x v="0"/>
    <n v="3"/>
    <n v="0.06"/>
    <n v="0.05"/>
    <n v="0"/>
    <n v="2.89"/>
  </r>
  <r>
    <d v="2024-06-16T00:00:00"/>
    <d v="2024-07-11T22:02:00"/>
    <x v="1"/>
    <s v="SPS-10263666"/>
    <s v="Kyle Sandhu"/>
    <s v="Sunday Training 24-25, paid by Hardeep SANDHU, 16/06 vs. Sunday Training"/>
    <x v="3"/>
    <x v="1"/>
    <x v="0"/>
    <n v="3"/>
    <n v="0.06"/>
    <n v="0.05"/>
    <n v="0"/>
    <n v="2.89"/>
  </r>
  <r>
    <d v="2024-06-16T00:00:00"/>
    <d v="2024-07-11T22:02:00"/>
    <x v="1"/>
    <s v="SPS-10263669"/>
    <s v="Kai Sandhu"/>
    <s v="Sunday Training 24-25, paid by Hardeep SANDHU, 16/06 vs. Sunday Training"/>
    <x v="3"/>
    <x v="1"/>
    <x v="0"/>
    <n v="3"/>
    <n v="0.06"/>
    <n v="0.05"/>
    <n v="0"/>
    <n v="2.89"/>
  </r>
  <r>
    <d v="2024-06-21T00:00:00"/>
    <d v="2024-07-11T22:02:00"/>
    <x v="1"/>
    <s v="SPS-10284450"/>
    <s v="Kyle Sandhu"/>
    <s v="Aspirations 24-25, paid by Hardeep SANDHU, 21/06 vs. Aspirations Programme"/>
    <x v="3"/>
    <x v="1"/>
    <x v="0"/>
    <n v="5"/>
    <n v="0.1"/>
    <n v="0.05"/>
    <n v="0"/>
    <n v="4.8499999999999996"/>
  </r>
  <r>
    <d v="2024-06-26T00:00:00"/>
    <d v="2024-07-11T22:02:00"/>
    <x v="1"/>
    <s v="SPS-10305211"/>
    <s v="Kyle Sandhu"/>
    <s v="Mens 24-25 Under 16 Match Fee, paid by Hardeep SANDHU, 25/06 vs. vs Bournville"/>
    <x v="3"/>
    <x v="0"/>
    <x v="0"/>
    <n v="3"/>
    <n v="0.06"/>
    <n v="0.05"/>
    <n v="0"/>
    <n v="2.89"/>
  </r>
  <r>
    <d v="2024-06-28T00:00:00"/>
    <d v="2024-07-11T22:02:00"/>
    <x v="1"/>
    <s v="SPS-10314229"/>
    <s v="Kian Sandhu"/>
    <s v="Aspirations 24-25, paid by Hardeep SANDHU, 28/06 vs. Aspirations Programme"/>
    <x v="3"/>
    <x v="1"/>
    <x v="0"/>
    <n v="5"/>
    <n v="0.1"/>
    <n v="0.05"/>
    <n v="0"/>
    <n v="4.8499999999999996"/>
  </r>
  <r>
    <d v="2024-06-28T00:00:00"/>
    <d v="2024-07-11T22:02:00"/>
    <x v="1"/>
    <s v="SPS-10314246"/>
    <s v="Kyle Sandhu"/>
    <s v="Aspirations 24-25, paid by Hardeep SANDHU, 28/06 vs. Aspirations Programme"/>
    <x v="3"/>
    <x v="1"/>
    <x v="0"/>
    <n v="5"/>
    <n v="0.1"/>
    <n v="0.05"/>
    <n v="0"/>
    <n v="4.8499999999999996"/>
  </r>
  <r>
    <d v="2024-06-30T00:00:00"/>
    <d v="2024-07-11T22:02:00"/>
    <x v="1"/>
    <s v="SPS-10317345"/>
    <s v="Kian Sandhu"/>
    <s v="Sunday Training 24-25, paid by Hardeep SANDHU, 30/06 vs. Sunday Training"/>
    <x v="3"/>
    <x v="1"/>
    <x v="0"/>
    <n v="3"/>
    <n v="0.06"/>
    <n v="0.05"/>
    <n v="0"/>
    <n v="2.89"/>
  </r>
  <r>
    <d v="2024-06-30T00:00:00"/>
    <d v="2024-07-11T22:02:00"/>
    <x v="1"/>
    <s v="SPS-10317346"/>
    <s v="Kyle Sandhu"/>
    <s v="Sunday Training 24-25, paid by Hardeep SANDHU, 30/06 vs. Sunday Training"/>
    <x v="3"/>
    <x v="1"/>
    <x v="0"/>
    <n v="3"/>
    <n v="0.06"/>
    <n v="0.05"/>
    <n v="0"/>
    <n v="2.89"/>
  </r>
  <r>
    <d v="2024-06-30T00:00:00"/>
    <d v="2024-07-11T22:02:00"/>
    <x v="1"/>
    <s v="SPS-10317349"/>
    <s v="Kai Sandhu"/>
    <s v="Sunday Training 24-25, paid by Hardeep SANDHU, 30/06 vs. Sunday Training"/>
    <x v="3"/>
    <x v="1"/>
    <x v="0"/>
    <n v="3"/>
    <n v="0.02"/>
    <n v="0.05"/>
    <n v="0"/>
    <n v="2.93"/>
  </r>
  <r>
    <d v="2024-07-08T00:00:00"/>
    <d v="2024-07-11T22:02:00"/>
    <x v="1"/>
    <s v="SPS-10338117"/>
    <s v="Kian Sandhu"/>
    <s v="Sunday Training 24-25, paid by Hardeep SANDHU, 07/07 vs. Sunday Training"/>
    <x v="3"/>
    <x v="1"/>
    <x v="0"/>
    <n v="3"/>
    <n v="0.06"/>
    <n v="0.05"/>
    <n v="0"/>
    <n v="2.89"/>
  </r>
  <r>
    <d v="2024-07-08T00:00:00"/>
    <d v="2024-07-11T22:02:00"/>
    <x v="1"/>
    <s v="SPS-10338120"/>
    <s v="Kai Sandhu"/>
    <s v="Sunday Training 24-25, paid by Hardeep SANDHU, 07/07 vs. Sunday Training"/>
    <x v="3"/>
    <x v="1"/>
    <x v="0"/>
    <n v="3"/>
    <n v="0.06"/>
    <n v="0.05"/>
    <n v="0"/>
    <n v="2.89"/>
  </r>
  <r>
    <d v="2024-07-08T00:00:00"/>
    <d v="2024-07-11T22:02:00"/>
    <x v="1"/>
    <s v="SPS-10338130"/>
    <s v="Kyle Sandhu"/>
    <s v="Sunday Training 24-25, paid by Hardeep SANDHU, 07/07 vs. Sunday Training"/>
    <x v="3"/>
    <x v="1"/>
    <x v="0"/>
    <n v="3"/>
    <n v="0.06"/>
    <n v="0.05"/>
    <n v="0"/>
    <n v="2.89"/>
  </r>
  <r>
    <d v="2024-07-11T00:00:00"/>
    <d v="2024-07-11T22:02:00"/>
    <x v="1"/>
    <s v="SPS-10352394"/>
    <s v="Kyle Sandhu"/>
    <s v="Mens 24-25 Under 16 Match Fee, paid by Hardeep SANDHU, 10/07 vs. vs Edgbaston"/>
    <x v="3"/>
    <x v="0"/>
    <x v="0"/>
    <n v="3"/>
    <n v="0.06"/>
    <n v="0.05"/>
    <n v="0"/>
    <n v="2.89"/>
  </r>
  <r>
    <d v="2024-06-04T00:00:00"/>
    <d v="2024-07-12T08:30:00"/>
    <x v="1"/>
    <s v="SPS-10224311"/>
    <s v="Nayan Singh Ruprah"/>
    <s v="Sunday Training 24-25, paid by BALJIT RUPRAH, 02/06 vs. Sunday Training"/>
    <x v="3"/>
    <x v="1"/>
    <x v="0"/>
    <n v="3"/>
    <n v="0.09"/>
    <n v="0.05"/>
    <n v="0"/>
    <n v="2.86"/>
  </r>
  <r>
    <d v="2024-06-04T00:00:00"/>
    <d v="2024-07-12T08:30:00"/>
    <x v="1"/>
    <s v="SPS-10224314"/>
    <s v="Naina Kaur Ruprah"/>
    <s v="Sunday Training 24-25, paid by BALJIT RUPRAH, 02/06 vs. Sunday Training"/>
    <x v="3"/>
    <x v="1"/>
    <x v="0"/>
    <n v="3"/>
    <n v="0.09"/>
    <n v="0.05"/>
    <n v="0"/>
    <n v="2.86"/>
  </r>
  <r>
    <d v="2024-06-09T00:00:00"/>
    <d v="2024-07-12T08:30:00"/>
    <x v="1"/>
    <s v="SPS-10239351"/>
    <s v="Nayan Singh Ruprah"/>
    <s v="Sunday Training 24-25, paid by BALJIT RUPRAH, 09/06 vs. Sunday Training"/>
    <x v="3"/>
    <x v="1"/>
    <x v="0"/>
    <n v="3"/>
    <n v="0.09"/>
    <n v="0.05"/>
    <n v="0"/>
    <n v="2.86"/>
  </r>
  <r>
    <d v="2024-06-09T00:00:00"/>
    <d v="2024-07-12T08:30:00"/>
    <x v="1"/>
    <s v="SPS-10239352"/>
    <s v="Naina Kaur Ruprah"/>
    <s v="Sunday Training 24-25, paid by BALJIT RUPRAH, 09/06 vs. Sunday Training"/>
    <x v="3"/>
    <x v="1"/>
    <x v="0"/>
    <n v="3"/>
    <n v="0.09"/>
    <n v="0.05"/>
    <n v="0"/>
    <n v="2.86"/>
  </r>
  <r>
    <d v="2024-06-23T00:00:00"/>
    <d v="2024-07-12T08:30:00"/>
    <x v="1"/>
    <s v="SPS-10287569"/>
    <s v="Nayan Singh Ruprah"/>
    <s v="Sunday Training 24-25, paid by BALJIT RUPRAH, 23/06 vs. Sunday Training"/>
    <x v="3"/>
    <x v="1"/>
    <x v="0"/>
    <n v="3"/>
    <n v="7.0000000000000007E-2"/>
    <n v="0.05"/>
    <n v="0"/>
    <n v="2.88"/>
  </r>
  <r>
    <d v="2024-07-12T00:00:00"/>
    <d v="2024-07-12T21:52:00"/>
    <x v="1"/>
    <s v="SPS-10354019"/>
    <s v="-1. DELETED --"/>
    <s v="Aspirations 24-25 External One Payment Ticket, confirmed by Satpal Degun, 12/07 vs. Aspirations Programme"/>
    <x v="3"/>
    <x v="1"/>
    <x v="1"/>
    <n v="8"/>
    <n v="0"/>
    <n v="0"/>
    <n v="0"/>
    <n v="8"/>
  </r>
  <r>
    <d v="2024-07-12T00:00:00"/>
    <d v="2024-07-12T22:19:00"/>
    <x v="1"/>
    <s v="SPS-10354070"/>
    <s v="Navraj Degun"/>
    <s v="Aspirations 24-25 Volunteer Ticket, 12/07 vs. Aspirations Programme"/>
    <x v="3"/>
    <x v="1"/>
    <x v="2"/>
    <n v="0"/>
    <n v="0"/>
    <n v="0"/>
    <n v="0"/>
    <n v="0"/>
  </r>
  <r>
    <d v="2024-06-28T00:00:00"/>
    <d v="2024-07-13T08:23:00"/>
    <x v="1"/>
    <s v="SPS-10314216"/>
    <s v="Ronak Singh Mann"/>
    <s v="Aspirations 24-25, paid by Amardeep Mann, 28/06 vs. Aspirations Programme"/>
    <x v="3"/>
    <x v="1"/>
    <x v="0"/>
    <n v="5"/>
    <n v="0.09"/>
    <n v="0.05"/>
    <n v="0"/>
    <n v="4.8600000000000003"/>
  </r>
  <r>
    <d v="2024-06-28T00:00:00"/>
    <d v="2024-07-13T08:23:00"/>
    <x v="1"/>
    <s v="SPS-10314235"/>
    <s v="Kartar Singh Mann"/>
    <s v="Aspirations 24-25, paid by Amardeep Mann, 28/06 vs. Aspirations Programme"/>
    <x v="3"/>
    <x v="1"/>
    <x v="0"/>
    <n v="5"/>
    <n v="0.09"/>
    <n v="0.05"/>
    <n v="0"/>
    <n v="4.8600000000000003"/>
  </r>
  <r>
    <d v="2024-06-28T00:00:00"/>
    <d v="2024-07-13T08:23:00"/>
    <x v="1"/>
    <s v="SPS-10314240"/>
    <s v="Karam Singh Mann"/>
    <s v="Aspirations 24-25, paid by Amardeep Mann, 28/06 vs. Aspirations Programme"/>
    <x v="3"/>
    <x v="1"/>
    <x v="0"/>
    <n v="5"/>
    <n v="0.09"/>
    <n v="0.05"/>
    <n v="0"/>
    <n v="4.8600000000000003"/>
  </r>
  <r>
    <d v="2024-06-30T00:00:00"/>
    <d v="2024-07-13T08:23:00"/>
    <x v="1"/>
    <s v="SPS-10317239"/>
    <s v="Ronak Singh Mann"/>
    <s v="Sunday Training 24-25, paid by Amardeep Mann, 30/06 vs. Sunday Training"/>
    <x v="3"/>
    <x v="1"/>
    <x v="0"/>
    <n v="3"/>
    <n v="0.06"/>
    <n v="0.05"/>
    <n v="0"/>
    <n v="2.89"/>
  </r>
  <r>
    <d v="2024-06-30T00:00:00"/>
    <d v="2024-07-13T08:23:00"/>
    <x v="1"/>
    <s v="SPS-10317241"/>
    <s v="Kartar Singh Mann"/>
    <s v="Sunday Training 24-25, paid by Amardeep Mann, 30/06 vs. Sunday Training"/>
    <x v="3"/>
    <x v="1"/>
    <x v="0"/>
    <n v="3"/>
    <n v="0.06"/>
    <n v="0.05"/>
    <n v="0"/>
    <n v="2.89"/>
  </r>
  <r>
    <d v="2024-06-30T00:00:00"/>
    <d v="2024-07-13T08:23:00"/>
    <x v="1"/>
    <s v="SPS-10317242"/>
    <s v="Karam Singh Mann"/>
    <s v="Sunday Training 24-25, paid by Amardeep Mann, 30/06 vs. Sunday Training"/>
    <x v="3"/>
    <x v="1"/>
    <x v="0"/>
    <n v="3"/>
    <n v="0.06"/>
    <n v="0.05"/>
    <n v="0"/>
    <n v="2.89"/>
  </r>
  <r>
    <d v="2024-07-05T00:00:00"/>
    <d v="2024-07-13T08:23:00"/>
    <x v="1"/>
    <s v="SPS-10331817"/>
    <s v="Ronak Singh Mann"/>
    <s v="Aspirations 24-25, paid by Amardeep Mann, 05/07 vs. Aspirations Programme"/>
    <x v="3"/>
    <x v="1"/>
    <x v="0"/>
    <n v="5"/>
    <n v="0.09"/>
    <n v="0.05"/>
    <n v="0"/>
    <n v="4.8600000000000003"/>
  </r>
  <r>
    <d v="2024-07-05T00:00:00"/>
    <d v="2024-07-13T08:23:00"/>
    <x v="1"/>
    <s v="SPS-10331835"/>
    <s v="Kartar Singh Mann"/>
    <s v="Aspirations 24-25, paid by Amardeep Mann, 05/07 vs. Aspirations Programme"/>
    <x v="3"/>
    <x v="1"/>
    <x v="0"/>
    <n v="5"/>
    <n v="0.09"/>
    <n v="0.05"/>
    <n v="0"/>
    <n v="4.8600000000000003"/>
  </r>
  <r>
    <d v="2024-07-05T00:00:00"/>
    <d v="2024-07-13T08:23:00"/>
    <x v="1"/>
    <s v="SPS-10331839"/>
    <s v="Karam Singh Mann"/>
    <s v="Aspirations 24-25, paid by Amardeep Mann, 05/07 vs. Aspirations Programme"/>
    <x v="3"/>
    <x v="1"/>
    <x v="0"/>
    <n v="5"/>
    <n v="0.1"/>
    <n v="0.05"/>
    <n v="0"/>
    <n v="4.8499999999999996"/>
  </r>
  <r>
    <d v="2024-07-08T00:00:00"/>
    <d v="2024-07-13T08:23:00"/>
    <x v="1"/>
    <s v="SPS-10338108"/>
    <s v="Ronak Singh Mann"/>
    <s v="Sunday Training 24-25, paid by Amardeep Mann, 07/07 vs. Sunday Training"/>
    <x v="3"/>
    <x v="1"/>
    <x v="0"/>
    <n v="3"/>
    <n v="0.06"/>
    <n v="0.05"/>
    <n v="0"/>
    <n v="2.89"/>
  </r>
  <r>
    <d v="2024-07-12T00:00:00"/>
    <d v="2024-07-13T08:23:00"/>
    <x v="1"/>
    <s v="SPS-10353988"/>
    <s v="Ronak Singh Mann"/>
    <s v="Aspirations 24-25, paid by Amardeep Mann, 12/07 vs. Aspirations Programme"/>
    <x v="3"/>
    <x v="1"/>
    <x v="0"/>
    <n v="5"/>
    <n v="0.09"/>
    <n v="0.05"/>
    <n v="0"/>
    <n v="4.8600000000000003"/>
  </r>
  <r>
    <d v="2024-07-12T00:00:00"/>
    <d v="2024-07-13T08:23:00"/>
    <x v="1"/>
    <s v="SPS-10354006"/>
    <s v="Kartar Singh Mann"/>
    <s v="Aspirations 24-25, paid by Amardeep Mann, 12/07 vs. Aspirations Programme"/>
    <x v="3"/>
    <x v="1"/>
    <x v="0"/>
    <n v="5"/>
    <n v="0.09"/>
    <n v="0.05"/>
    <n v="0"/>
    <n v="4.8600000000000003"/>
  </r>
  <r>
    <d v="2024-07-12T00:00:00"/>
    <d v="2024-07-13T08:23:00"/>
    <x v="1"/>
    <s v="SPS-10354010"/>
    <s v="Karam Singh Mann"/>
    <s v="Aspirations 24-25, paid by Amardeep Mann, 12/07 vs. Aspirations Programme"/>
    <x v="3"/>
    <x v="1"/>
    <x v="0"/>
    <n v="5"/>
    <n v="0.09"/>
    <n v="0.05"/>
    <n v="0"/>
    <n v="4.8600000000000003"/>
  </r>
  <r>
    <d v="2024-06-13T00:00:00"/>
    <d v="2024-07-13T08:30:00"/>
    <x v="1"/>
    <s v="SPS-10260242"/>
    <s v="Guvraj Bansal"/>
    <s v="Mens 24-25 Student Match Fee, 13/06 vs. vs Kings Heath"/>
    <x v="3"/>
    <x v="0"/>
    <x v="0"/>
    <n v="5"/>
    <n v="0.17"/>
    <n v="0.05"/>
    <n v="0"/>
    <n v="4.78"/>
  </r>
  <r>
    <d v="2024-06-19T00:00:00"/>
    <d v="2024-07-13T08:30:00"/>
    <x v="1"/>
    <s v="SPS-10280329"/>
    <s v="Guvraj Bansal"/>
    <s v="Mens 24-25 Student Match Fee, 18/06 vs. vs Old Hales"/>
    <x v="3"/>
    <x v="0"/>
    <x v="0"/>
    <n v="5"/>
    <n v="0.18"/>
    <n v="0.05"/>
    <n v="0"/>
    <n v="4.7699999999999996"/>
  </r>
  <r>
    <d v="2024-06-28T00:00:00"/>
    <d v="2024-07-13T10:46:00"/>
    <x v="1"/>
    <s v="SPS-10314232"/>
    <s v="Sukhdeep Mann"/>
    <s v="AMENDED: (used credit from previous week when he did not attend. )Aspirations 24-25, collected by Satpal Degun, 28/06 vs. Aspirations Programme"/>
    <x v="3"/>
    <x v="1"/>
    <x v="2"/>
    <n v="0"/>
    <n v="0"/>
    <n v="0"/>
    <n v="0"/>
    <n v="0"/>
  </r>
  <r>
    <d v="2024-07-14T00:00:00"/>
    <d v="2024-07-14T10:15:00"/>
    <x v="1"/>
    <s v="SPS-10356856"/>
    <s v="Priya Cooner"/>
    <s v="Sunday Training 24-25 New Starter Ticket, 14/07 vs. Sunday Training"/>
    <x v="3"/>
    <x v="1"/>
    <x v="2"/>
    <n v="0"/>
    <n v="0"/>
    <n v="0"/>
    <n v="0"/>
    <n v="0"/>
  </r>
  <r>
    <d v="2024-06-21T00:00:00"/>
    <d v="2024-07-14T10:15:00"/>
    <x v="1"/>
    <s v="SPS-10284440"/>
    <s v="arvin singh thind"/>
    <s v="Aspirations 24-25, paid by indy singh, 21/06 vs. Aspirations Programme"/>
    <x v="3"/>
    <x v="1"/>
    <x v="0"/>
    <n v="5"/>
    <n v="0.1"/>
    <n v="0.05"/>
    <n v="0"/>
    <n v="4.8499999999999996"/>
  </r>
  <r>
    <d v="2024-06-21T00:00:00"/>
    <d v="2024-07-14T10:15:00"/>
    <x v="1"/>
    <s v="SPS-10284442"/>
    <s v="avani kaur thind"/>
    <s v="Aspirations 24-25, paid by indy singh, 21/06 vs. Aspirations Programme"/>
    <x v="3"/>
    <x v="1"/>
    <x v="0"/>
    <n v="5"/>
    <n v="0.1"/>
    <n v="0.05"/>
    <n v="0"/>
    <n v="4.8499999999999996"/>
  </r>
  <r>
    <d v="2024-06-28T00:00:00"/>
    <d v="2024-07-14T10:15:00"/>
    <x v="1"/>
    <s v="SPS-10314220"/>
    <s v="arvin singh thind"/>
    <s v="Aspirations 24-25, paid by indy singh, 28/06 vs. Aspirations Programme"/>
    <x v="3"/>
    <x v="1"/>
    <x v="0"/>
    <n v="5"/>
    <n v="0.1"/>
    <n v="0.05"/>
    <n v="0"/>
    <n v="4.8499999999999996"/>
  </r>
  <r>
    <d v="2024-06-28T00:00:00"/>
    <d v="2024-07-14T10:15:00"/>
    <x v="1"/>
    <s v="SPS-10314221"/>
    <s v="avani kaur thind"/>
    <s v="Aspirations 24-25, paid by indy singh, 28/06 vs. Aspirations Programme"/>
    <x v="3"/>
    <x v="1"/>
    <x v="0"/>
    <n v="5"/>
    <n v="0.1"/>
    <n v="0.05"/>
    <n v="0"/>
    <n v="4.8499999999999996"/>
  </r>
  <r>
    <d v="2024-07-05T00:00:00"/>
    <d v="2024-07-14T10:15:00"/>
    <x v="1"/>
    <s v="SPS-10331822"/>
    <s v="arvin singh thind"/>
    <s v="Aspirations 24-25, paid by indy singh, 05/07 vs. Aspirations Programme"/>
    <x v="3"/>
    <x v="1"/>
    <x v="0"/>
    <n v="5"/>
    <n v="0.1"/>
    <n v="0.05"/>
    <n v="0"/>
    <n v="4.8499999999999996"/>
  </r>
  <r>
    <d v="2024-07-05T00:00:00"/>
    <d v="2024-07-14T10:15:00"/>
    <x v="1"/>
    <s v="SPS-10331823"/>
    <s v="avani kaur thind"/>
    <s v="Aspirations 24-25, paid by indy singh, 05/07 vs. Aspirations Programme"/>
    <x v="3"/>
    <x v="1"/>
    <x v="0"/>
    <n v="5"/>
    <n v="0.1"/>
    <n v="0.05"/>
    <n v="0"/>
    <n v="4.8499999999999996"/>
  </r>
  <r>
    <d v="2024-07-12T00:00:00"/>
    <d v="2024-07-14T10:15:00"/>
    <x v="1"/>
    <s v="SPS-10353994"/>
    <s v="avani kaur thind"/>
    <s v="Aspirations 24-25, paid by indy singh, 12/07 vs. Aspirations Programme"/>
    <x v="3"/>
    <x v="1"/>
    <x v="0"/>
    <n v="5"/>
    <n v="0.1"/>
    <n v="0.05"/>
    <n v="0"/>
    <n v="4.8499999999999996"/>
  </r>
  <r>
    <d v="2024-07-14T00:00:00"/>
    <d v="2024-07-14T10:15:00"/>
    <x v="1"/>
    <s v="SPS-10356824"/>
    <s v="arvin singh thind"/>
    <s v="Sunday Training 24-25, paid by indy singh, 14/07 vs. Sunday Training"/>
    <x v="3"/>
    <x v="1"/>
    <x v="0"/>
    <n v="3"/>
    <n v="0.06"/>
    <n v="0.05"/>
    <n v="0"/>
    <n v="2.89"/>
  </r>
  <r>
    <d v="2024-07-14T00:00:00"/>
    <d v="2024-07-14T10:15:00"/>
    <x v="1"/>
    <s v="SPS-10356825"/>
    <s v="avani kaur thind"/>
    <s v="Sunday Training 24-25, paid by indy singh, 14/07 vs. Sunday Training"/>
    <x v="3"/>
    <x v="1"/>
    <x v="0"/>
    <n v="3"/>
    <n v="0.06"/>
    <n v="0.05"/>
    <n v="0"/>
    <n v="2.89"/>
  </r>
  <r>
    <d v="2024-07-14T00:00:00"/>
    <d v="2024-07-14T10:16:00"/>
    <x v="1"/>
    <s v="SPS-10356849"/>
    <s v="Savraj Singh Chana"/>
    <s v="Sunday Training 24-25, collected by Satpal Degun, 14/07 vs. Sunday Training"/>
    <x v="3"/>
    <x v="1"/>
    <x v="2"/>
    <n v="3"/>
    <n v="0"/>
    <n v="0"/>
    <n v="0"/>
    <n v="3"/>
  </r>
  <r>
    <d v="2024-07-14T00:00:00"/>
    <d v="2024-07-14T10:16:00"/>
    <x v="1"/>
    <s v="SPS-10356855"/>
    <s v="Arjan Singh Chana"/>
    <s v="Sunday Training 24-25, collected by Satpal Degun, 14/07 vs. Sunday Training"/>
    <x v="3"/>
    <x v="1"/>
    <x v="2"/>
    <n v="3"/>
    <n v="0"/>
    <n v="0"/>
    <n v="0"/>
    <n v="3"/>
  </r>
  <r>
    <d v="2024-07-14T00:00:00"/>
    <d v="2024-07-14T10:16:00"/>
    <x v="1"/>
    <s v="SPS-10356848"/>
    <s v="Rajveer Malhi"/>
    <s v="Sunday Training 24-25, collected by Satpal Degun, 14/07 vs. Sunday Training"/>
    <x v="3"/>
    <x v="1"/>
    <x v="2"/>
    <n v="3"/>
    <n v="0"/>
    <n v="0"/>
    <n v="0"/>
    <n v="3"/>
  </r>
  <r>
    <d v="2024-07-14T00:00:00"/>
    <d v="2024-07-14T10:16:00"/>
    <x v="1"/>
    <s v="SPS-10356845"/>
    <s v="Devjyot Singh Ghhagh"/>
    <s v="Sunday Training 24-25, collected by Satpal Degun, 14/07 vs. Sunday Training"/>
    <x v="3"/>
    <x v="1"/>
    <x v="2"/>
    <n v="3"/>
    <n v="0"/>
    <n v="0"/>
    <n v="0"/>
    <n v="3"/>
  </r>
  <r>
    <d v="2024-07-14T00:00:00"/>
    <d v="2024-07-15T18:58:00"/>
    <x v="1"/>
    <s v="SPS-10356827"/>
    <s v="Nivaan Pawar"/>
    <s v="Sunday Training 24-25, confirmed by Satpal Degun, 14/07 vs. Sunday Training"/>
    <x v="3"/>
    <x v="1"/>
    <x v="1"/>
    <n v="3"/>
    <n v="0"/>
    <n v="0"/>
    <n v="0"/>
    <n v="3"/>
  </r>
  <r>
    <d v="2024-07-14T00:00:00"/>
    <d v="2024-07-15T18:59:00"/>
    <x v="1"/>
    <s v="SPS-10356837"/>
    <s v="Naraya Pawar"/>
    <s v="Sunday Training 24-25, confirmed by Satpal Degun, 14/07 vs. Sunday Training"/>
    <x v="3"/>
    <x v="1"/>
    <x v="1"/>
    <n v="3"/>
    <n v="0"/>
    <n v="0"/>
    <n v="0"/>
    <n v="3"/>
  </r>
  <r>
    <d v="2024-07-14T00:00:00"/>
    <d v="2024-07-15T19:05:00"/>
    <x v="1"/>
    <s v="SPS-10356844"/>
    <s v="Yuvraj Sihota"/>
    <s v="Sunday Training 24-25, confirmed by Satpal Degun, 14/07 vs. Sunday Training"/>
    <x v="3"/>
    <x v="1"/>
    <x v="1"/>
    <n v="3"/>
    <n v="0"/>
    <n v="0"/>
    <n v="0"/>
    <n v="3"/>
  </r>
  <r>
    <d v="2024-06-04T00:00:00"/>
    <d v="2024-07-15T19:06:00"/>
    <x v="1"/>
    <s v="SPS-10224301"/>
    <s v="Devjyot Singh Ghhagh"/>
    <s v="Sunday Training 24-25, collected by Satpal Degun, 02/06 vs. Sunday Training"/>
    <x v="3"/>
    <x v="1"/>
    <x v="2"/>
    <n v="3"/>
    <n v="0"/>
    <n v="0"/>
    <n v="0"/>
    <n v="3"/>
  </r>
  <r>
    <d v="2024-06-16T00:00:00"/>
    <d v="2024-07-16T08:30:00"/>
    <x v="1"/>
    <s v="SPS-10263670"/>
    <s v="Rohanpreet cooner"/>
    <s v="Sunday Training 24-25, paid by Gurpreet Cooner, 16/06 vs. Sunday Training"/>
    <x v="3"/>
    <x v="1"/>
    <x v="0"/>
    <n v="3"/>
    <n v="0.08"/>
    <n v="0.05"/>
    <n v="0"/>
    <n v="2.87"/>
  </r>
  <r>
    <d v="2024-06-16T00:00:00"/>
    <d v="2024-07-16T08:30:00"/>
    <x v="1"/>
    <s v="SPS-10263671"/>
    <s v="Sukhmani Cooner"/>
    <s v="Sunday Training 24-25, paid by Gurpreet Cooner, 16/06 vs. Sunday Training"/>
    <x v="3"/>
    <x v="1"/>
    <x v="0"/>
    <n v="3"/>
    <n v="0.08"/>
    <n v="0.05"/>
    <n v="0"/>
    <n v="2.87"/>
  </r>
  <r>
    <d v="2024-06-23T00:00:00"/>
    <d v="2024-07-16T08:30:00"/>
    <x v="1"/>
    <s v="SPS-10287576"/>
    <s v="Rohanpreet cooner"/>
    <s v="Sunday Training 24-25, paid by Gurpreet Cooner, 23/06 vs. Sunday Training"/>
    <x v="3"/>
    <x v="1"/>
    <x v="0"/>
    <n v="3"/>
    <n v="0.08"/>
    <n v="0.05"/>
    <n v="0"/>
    <n v="2.87"/>
  </r>
  <r>
    <d v="2024-06-23T00:00:00"/>
    <d v="2024-07-16T08:30:00"/>
    <x v="1"/>
    <s v="SPS-10287577"/>
    <s v="Sukhmani Cooner"/>
    <s v="Sunday Training 24-25, paid by Gurpreet Cooner, 23/06 vs. Sunday Training"/>
    <x v="3"/>
    <x v="1"/>
    <x v="0"/>
    <n v="3"/>
    <n v="0.08"/>
    <n v="0.05"/>
    <n v="0"/>
    <n v="2.87"/>
  </r>
  <r>
    <d v="2024-06-30T00:00:00"/>
    <d v="2024-07-16T08:30:00"/>
    <x v="1"/>
    <s v="SPS-10317311"/>
    <s v="Rohanpreet cooner"/>
    <s v="Sunday Training 24-25, paid by Gurpreet Cooner, 30/06 vs. Sunday Training"/>
    <x v="3"/>
    <x v="1"/>
    <x v="0"/>
    <n v="3"/>
    <n v="0.08"/>
    <n v="0.05"/>
    <n v="0"/>
    <n v="2.87"/>
  </r>
  <r>
    <d v="2024-06-30T00:00:00"/>
    <d v="2024-07-16T08:30:00"/>
    <x v="1"/>
    <s v="SPS-10317312"/>
    <s v="Sukhmani Cooner"/>
    <s v="Sunday Training 24-25, paid by Gurpreet Cooner, 30/06 vs. Sunday Training"/>
    <x v="3"/>
    <x v="1"/>
    <x v="0"/>
    <n v="3"/>
    <n v="7.0000000000000007E-2"/>
    <n v="0.05"/>
    <n v="0"/>
    <n v="2.88"/>
  </r>
  <r>
    <d v="2024-06-16T00:00:00"/>
    <d v="2024-07-16T08:30:00"/>
    <x v="1"/>
    <s v="SPS-10263546"/>
    <s v="Sukhpal Rajania"/>
    <s v="Sunday Training 24-25, 16/06 vs. Sunday Training"/>
    <x v="3"/>
    <x v="1"/>
    <x v="0"/>
    <n v="3"/>
    <n v="0.25"/>
    <n v="0.05"/>
    <n v="0"/>
    <n v="2.7"/>
  </r>
  <r>
    <d v="2024-07-16T00:00:00"/>
    <d v="2024-07-16T22:34:00"/>
    <x v="1"/>
    <s v="SPS-10367905"/>
    <s v="Sikandar Aizaz"/>
    <s v="Mens 24-25 Sponsored player Match Fee, 16/07 vs. vs Olton"/>
    <x v="3"/>
    <x v="0"/>
    <x v="2"/>
    <n v="0"/>
    <n v="0"/>
    <n v="0"/>
    <n v="0"/>
    <n v="0"/>
  </r>
  <r>
    <d v="2024-05-29T00:00:00"/>
    <d v="2024-07-18T08:31:00"/>
    <x v="1"/>
    <s v="SPS-10212672"/>
    <s v="Dilraj Sohal"/>
    <s v="Mens 24-25 Student Match Fee, 22/05 vs. vs Worcester"/>
    <x v="3"/>
    <x v="0"/>
    <x v="0"/>
    <n v="5"/>
    <n v="0.17"/>
    <n v="0.05"/>
    <n v="0"/>
    <n v="4.78"/>
  </r>
  <r>
    <d v="2024-06-04T00:00:00"/>
    <d v="2024-07-18T08:31:00"/>
    <x v="1"/>
    <s v="SPS-10226162"/>
    <s v="Dilraj Sohal"/>
    <s v="Mens 24-25 Student Match Fee, 04/06 vs. vs Olton"/>
    <x v="3"/>
    <x v="0"/>
    <x v="0"/>
    <n v="5"/>
    <n v="0.18"/>
    <n v="0.05"/>
    <n v="0"/>
    <n v="4.7699999999999996"/>
  </r>
  <r>
    <d v="2024-06-19T00:00:00"/>
    <d v="2024-07-19T08:33:00"/>
    <x v="1"/>
    <s v="SPS-10280318"/>
    <s v="Harjit Samra"/>
    <s v="Mens 24-25, 18/06 vs. vs Old Hales"/>
    <x v="3"/>
    <x v="1"/>
    <x v="0"/>
    <n v="10"/>
    <n v="0.35"/>
    <n v="0.1"/>
    <n v="0"/>
    <n v="9.5500000000000007"/>
  </r>
  <r>
    <d v="2024-06-19T00:00:00"/>
    <d v="2024-07-19T08:33:00"/>
    <x v="1"/>
    <s v="SPS-10280330"/>
    <s v="Angad Birring"/>
    <s v="Mens 24-25 Under 16 Match Fee, paid by Jeswinder Kaur, 18/06 vs. vs Old Hales"/>
    <x v="3"/>
    <x v="0"/>
    <x v="0"/>
    <n v="3"/>
    <n v="0.06"/>
    <n v="0.05"/>
    <n v="0"/>
    <n v="2.89"/>
  </r>
  <r>
    <d v="2024-06-21T00:00:00"/>
    <d v="2024-07-19T08:33:00"/>
    <x v="1"/>
    <s v="SPS-10284459"/>
    <s v="Angad Birring"/>
    <s v="Aspirations 24-25, paid by Jeswinder Kaur, 21/06 vs. Aspirations Programme"/>
    <x v="3"/>
    <x v="1"/>
    <x v="0"/>
    <n v="5"/>
    <n v="0.11"/>
    <n v="0.05"/>
    <n v="0"/>
    <n v="4.84"/>
  </r>
  <r>
    <d v="2024-06-26T00:00:00"/>
    <d v="2024-07-19T08:33:00"/>
    <x v="1"/>
    <s v="SPS-10305216"/>
    <s v="Angad Birring"/>
    <s v="Mens 24-25 Under 16 Match Fee, paid by Jeswinder Kaur, 25/06 vs. vs Bournville"/>
    <x v="3"/>
    <x v="0"/>
    <x v="0"/>
    <n v="3"/>
    <n v="0.06"/>
    <n v="0.05"/>
    <n v="0"/>
    <n v="2.89"/>
  </r>
  <r>
    <d v="2024-06-28T00:00:00"/>
    <d v="2024-07-19T08:33:00"/>
    <x v="1"/>
    <s v="SPS-10314238"/>
    <s v="Angad Birring"/>
    <s v="Aspirations 24-25, paid by Jeswinder Kaur, 28/06 vs. Aspirations Programme"/>
    <x v="3"/>
    <x v="1"/>
    <x v="0"/>
    <n v="5"/>
    <n v="0.11"/>
    <n v="0.05"/>
    <n v="0"/>
    <n v="4.84"/>
  </r>
  <r>
    <d v="2024-06-30T00:00:00"/>
    <d v="2024-07-19T08:33:00"/>
    <x v="1"/>
    <s v="SPS-10317294"/>
    <s v="Angad Birring"/>
    <s v="Sunday Training 24-25, paid by Jeswinder Kaur, 30/06 vs. Sunday Training"/>
    <x v="3"/>
    <x v="1"/>
    <x v="0"/>
    <n v="3"/>
    <n v="0.06"/>
    <n v="0.05"/>
    <n v="0"/>
    <n v="2.89"/>
  </r>
  <r>
    <d v="2024-07-05T00:00:00"/>
    <d v="2024-07-19T08:33:00"/>
    <x v="1"/>
    <s v="SPS-10331837"/>
    <s v="Angad Birring"/>
    <s v="Aspirations 24-25, paid by Jeswinder Kaur, 05/07 vs. Aspirations Programme"/>
    <x v="3"/>
    <x v="1"/>
    <x v="0"/>
    <n v="5"/>
    <n v="0.11"/>
    <n v="0.05"/>
    <n v="0"/>
    <n v="4.84"/>
  </r>
  <r>
    <d v="2024-07-11T00:00:00"/>
    <d v="2024-07-19T08:33:00"/>
    <x v="1"/>
    <s v="SPS-10352397"/>
    <s v="Angad Birring"/>
    <s v="Mens 24-25 Under 16 Match Fee, paid by Jeswinder Kaur, 10/07 vs. vs Edgbaston"/>
    <x v="3"/>
    <x v="0"/>
    <x v="0"/>
    <n v="3"/>
    <n v="0.06"/>
    <n v="0.05"/>
    <n v="0"/>
    <n v="2.89"/>
  </r>
  <r>
    <d v="2024-07-14T00:00:00"/>
    <d v="2024-07-19T08:33:00"/>
    <x v="1"/>
    <s v="SPS-10356835"/>
    <s v="Angad Birring"/>
    <s v="Sunday Training 24-25, paid by Jeswinder Kaur, 14/07 vs. Sunday Training"/>
    <x v="3"/>
    <x v="1"/>
    <x v="0"/>
    <n v="3"/>
    <n v="0.06"/>
    <n v="0.05"/>
    <n v="0"/>
    <n v="2.89"/>
  </r>
  <r>
    <d v="2024-07-15T00:00:00"/>
    <d v="2024-07-19T08:33:00"/>
    <x v="1"/>
    <s v="SPS-10359990"/>
    <s v="Angad Birring"/>
    <s v="Mens 24-25 Under 16 Match Fee, paid by Jeswinder Kaur, 02/07 vs. vs Bromsgrove"/>
    <x v="3"/>
    <x v="0"/>
    <x v="0"/>
    <n v="3"/>
    <n v="7.0000000000000007E-2"/>
    <n v="0.05"/>
    <n v="0"/>
    <n v="2.88"/>
  </r>
  <r>
    <d v="2024-06-13T00:00:00"/>
    <d v="2024-07-19T08:33:00"/>
    <x v="1"/>
    <s v="SPS-10260537"/>
    <s v="-1. DELETED --"/>
    <s v="Ladies 24-25 Unemployed/Retired Match Fee, 13/06 vs. vs Redditch"/>
    <x v="3"/>
    <x v="0"/>
    <x v="0"/>
    <n v="5"/>
    <n v="0.17"/>
    <n v="0.05"/>
    <n v="0"/>
    <n v="4.78"/>
  </r>
  <r>
    <d v="2024-07-03T00:00:00"/>
    <d v="2024-07-19T08:33:00"/>
    <x v="1"/>
    <s v="SPS-10328383"/>
    <s v="-1. DELETED --"/>
    <s v="Ladies 24-25 Unemployed/Retired Match Fee, 03/07 vs. vs Bournville"/>
    <x v="3"/>
    <x v="0"/>
    <x v="0"/>
    <n v="5"/>
    <n v="0.18"/>
    <n v="0.05"/>
    <n v="0"/>
    <n v="4.7699999999999996"/>
  </r>
  <r>
    <d v="2024-07-19T00:00:00"/>
    <d v="2024-07-19T22:30:00"/>
    <x v="1"/>
    <s v="SPS-10382548"/>
    <s v="-1. DELETED --"/>
    <s v="Aspirations 24-25 External One Payment Ticket, confirmed by Satpal Degun, 19/07 vs. Aspirations Programme"/>
    <x v="3"/>
    <x v="1"/>
    <x v="1"/>
    <n v="8"/>
    <n v="0"/>
    <n v="0"/>
    <n v="0"/>
    <n v="8"/>
  </r>
  <r>
    <d v="2024-07-19T00:00:00"/>
    <d v="2024-07-19T22:30:00"/>
    <x v="1"/>
    <s v="SPS-10382538"/>
    <s v="Yuvraj Sihota"/>
    <s v="Aspirations 24-25, confirmed by Satpal Degun, 19/07 vs. Aspirations Programme"/>
    <x v="3"/>
    <x v="1"/>
    <x v="1"/>
    <n v="5"/>
    <n v="0"/>
    <n v="0"/>
    <n v="0"/>
    <n v="5"/>
  </r>
  <r>
    <d v="2024-06-20T00:00:00"/>
    <d v="2024-07-20T08:30:00"/>
    <x v="1"/>
    <s v="SPS-10282056"/>
    <s v="Josh Russell"/>
    <s v="Mens 24-25 Under 16 Match Fee, paid by Steve Russell, 19/06 vs. vs Bournville"/>
    <x v="3"/>
    <x v="0"/>
    <x v="0"/>
    <n v="3"/>
    <n v="0.14000000000000001"/>
    <n v="0.05"/>
    <n v="0"/>
    <n v="2.81"/>
  </r>
  <r>
    <d v="2024-06-28T00:00:00"/>
    <d v="2024-07-20T08:30:00"/>
    <x v="1"/>
    <s v="SPS-10314277"/>
    <s v="Josh Russell"/>
    <s v="Mens 24-25 Under 16 Match Fee, paid by Steve Russell, 27/06 vs. vs Harborne"/>
    <x v="3"/>
    <x v="0"/>
    <x v="0"/>
    <n v="3"/>
    <n v="0.15"/>
    <n v="0.05"/>
    <n v="0"/>
    <n v="2.8"/>
  </r>
  <r>
    <d v="2024-06-20T00:00:00"/>
    <d v="2024-07-20T08:30:00"/>
    <x v="1"/>
    <s v="SPS-10283248"/>
    <s v="Joanne McCormack"/>
    <s v="Aspirations 24-25, 21/06 vs. Aspirations Programme"/>
    <x v="3"/>
    <x v="1"/>
    <x v="0"/>
    <n v="5"/>
    <n v="0.14000000000000001"/>
    <n v="0.05"/>
    <n v="0"/>
    <n v="4.8099999999999996"/>
  </r>
  <r>
    <d v="2024-06-28T00:00:00"/>
    <d v="2024-07-20T08:30:00"/>
    <x v="1"/>
    <s v="SPS-10314219"/>
    <s v="-1. DELETED --"/>
    <s v="Aspirations 24-25 External Ticket, paid by Joanne McCormack, 28/06 vs. Aspirations Programme"/>
    <x v="3"/>
    <x v="1"/>
    <x v="0"/>
    <n v="10"/>
    <n v="0.28999999999999998"/>
    <n v="0.1"/>
    <n v="0"/>
    <n v="9.61"/>
  </r>
  <r>
    <d v="2024-06-21T00:00:00"/>
    <d v="2024-07-20T09:59:00"/>
    <x v="1"/>
    <s v="SPS-10284447"/>
    <s v="Abbas Bandali"/>
    <s v="Aspirations 24-25 External Ticket, 21/06 vs. Aspirations Programme"/>
    <x v="3"/>
    <x v="1"/>
    <x v="0"/>
    <n v="10"/>
    <n v="0.19"/>
    <n v="0.1"/>
    <n v="0"/>
    <n v="9.7100000000000009"/>
  </r>
  <r>
    <d v="2024-06-28T00:00:00"/>
    <d v="2024-07-20T09:59:00"/>
    <x v="1"/>
    <s v="SPS-10314228"/>
    <s v="Abbas Bandali"/>
    <s v="Aspirations 24-25 External Ticket, 28/06 vs. Aspirations Programme"/>
    <x v="3"/>
    <x v="1"/>
    <x v="0"/>
    <n v="10"/>
    <n v="0.19"/>
    <n v="0.1"/>
    <n v="0"/>
    <n v="9.7100000000000009"/>
  </r>
  <r>
    <d v="2024-07-05T00:00:00"/>
    <d v="2024-07-20T09:59:00"/>
    <x v="1"/>
    <s v="SPS-10331852"/>
    <s v="Abbas Bandali"/>
    <s v="Aspirations 24-25 External Ticket, 05/07 vs. Aspirations Programme"/>
    <x v="3"/>
    <x v="1"/>
    <x v="0"/>
    <n v="10"/>
    <n v="0.19"/>
    <n v="0.1"/>
    <n v="0"/>
    <n v="9.7100000000000009"/>
  </r>
  <r>
    <d v="2024-07-12T00:00:00"/>
    <d v="2024-07-20T09:59:00"/>
    <x v="1"/>
    <s v="SPS-10354000"/>
    <s v="Abbas Bandali"/>
    <s v="Aspirations 24-25 External Ticket, 12/07 vs. Aspirations Programme"/>
    <x v="3"/>
    <x v="1"/>
    <x v="0"/>
    <n v="10"/>
    <n v="0.19"/>
    <n v="0.1"/>
    <n v="0"/>
    <n v="9.7100000000000009"/>
  </r>
  <r>
    <d v="2024-07-19T00:00:00"/>
    <d v="2024-07-20T09:59:00"/>
    <x v="1"/>
    <s v="SPS-10382526"/>
    <s v="Abbas Bandali"/>
    <s v="Aspirations 24-25 External Ticket, 19/07 vs. Aspirations Programme"/>
    <x v="3"/>
    <x v="1"/>
    <x v="0"/>
    <n v="10"/>
    <n v="0.19"/>
    <n v="0.1"/>
    <n v="0"/>
    <n v="9.7100000000000009"/>
  </r>
  <r>
    <d v="2024-07-20T00:00:00"/>
    <d v="2024-07-20T16:51:00"/>
    <x v="1"/>
    <s v="SPS-10383501"/>
    <s v="Athsari Gangabadage"/>
    <s v="Ladies 24-25 Sponsored player Match Fee, 16/07 vs. vs Wildcard"/>
    <x v="3"/>
    <x v="0"/>
    <x v="2"/>
    <n v="0"/>
    <n v="0"/>
    <n v="0"/>
    <n v="0"/>
    <n v="0"/>
  </r>
  <r>
    <d v="2024-07-20T00:00:00"/>
    <d v="2024-07-20T16:51:00"/>
    <x v="1"/>
    <s v="SPS-10383511"/>
    <s v="Apsi Gunarathne"/>
    <s v="Ladies 24-25 Sponsored player Match Fee, 16/07 vs. vs Wildcard"/>
    <x v="3"/>
    <x v="0"/>
    <x v="2"/>
    <n v="0"/>
    <n v="0"/>
    <n v="0"/>
    <n v="0"/>
    <n v="0"/>
  </r>
  <r>
    <d v="2024-07-20T00:00:00"/>
    <d v="2024-07-20T16:51:00"/>
    <x v="1"/>
    <s v="SPS-10383510"/>
    <s v="Susan Paterson"/>
    <s v="Ladies 24-25 Unemployed/Retired Match Fee, confirmed by Charn Gill, 16/07 vs. vs Wildcard"/>
    <x v="3"/>
    <x v="0"/>
    <x v="1"/>
    <n v="5"/>
    <n v="0"/>
    <n v="0"/>
    <n v="0"/>
    <n v="5"/>
  </r>
  <r>
    <d v="2024-07-20T00:00:00"/>
    <d v="2024-07-20T16:51:00"/>
    <x v="1"/>
    <s v="SPS-10383507"/>
    <s v="Tania Gilbert"/>
    <s v="Ladies 24-25 Student Match Fee, confirmed by Charn Gill, 16/07 vs. vs Wildcard"/>
    <x v="3"/>
    <x v="0"/>
    <x v="1"/>
    <n v="5"/>
    <n v="0"/>
    <n v="0"/>
    <n v="0"/>
    <n v="5"/>
  </r>
  <r>
    <d v="2024-06-28T00:00:00"/>
    <d v="2024-07-20T21:51:00"/>
    <x v="1"/>
    <s v="SPS-10314227"/>
    <s v="Hansveer Matharu"/>
    <s v="Aspirations 24-25, paid by Surinderpal Matharu, 28/06 vs. Aspirations Programme"/>
    <x v="3"/>
    <x v="1"/>
    <x v="0"/>
    <n v="5"/>
    <n v="0.1"/>
    <n v="0.05"/>
    <n v="0"/>
    <n v="4.8499999999999996"/>
  </r>
  <r>
    <d v="2024-06-30T00:00:00"/>
    <d v="2024-07-20T21:51:00"/>
    <x v="1"/>
    <s v="SPS-10317238"/>
    <s v="Hansveer Matharu"/>
    <s v="Sunday Training 24-25, paid by Surinderpal Matharu, 30/06 vs. Sunday Training"/>
    <x v="3"/>
    <x v="1"/>
    <x v="0"/>
    <n v="3"/>
    <n v="0.06"/>
    <n v="0.05"/>
    <n v="0"/>
    <n v="2.89"/>
  </r>
  <r>
    <d v="2024-07-05T00:00:00"/>
    <d v="2024-07-20T21:51:00"/>
    <x v="1"/>
    <s v="SPS-10331828"/>
    <s v="Hansveer Matharu"/>
    <s v="Aspirations 24-25, paid by Surinderpal Matharu, 05/07 vs. Aspirations Programme"/>
    <x v="3"/>
    <x v="1"/>
    <x v="0"/>
    <n v="5"/>
    <n v="0.1"/>
    <n v="0.05"/>
    <n v="0"/>
    <n v="4.8499999999999996"/>
  </r>
  <r>
    <d v="2024-07-08T00:00:00"/>
    <d v="2024-07-20T21:51:00"/>
    <x v="1"/>
    <s v="SPS-10338115"/>
    <s v="Hansveer Matharu"/>
    <s v="Sunday Training 24-25, paid by Surinderpal Matharu, 07/07 vs. Sunday Training"/>
    <x v="3"/>
    <x v="1"/>
    <x v="0"/>
    <n v="3"/>
    <n v="0.06"/>
    <n v="0.05"/>
    <n v="0"/>
    <n v="2.89"/>
  </r>
  <r>
    <d v="2024-07-11T00:00:00"/>
    <d v="2024-07-20T21:51:00"/>
    <x v="1"/>
    <s v="SPS-10352395"/>
    <s v="Surinderpal Matharu"/>
    <s v="Mens 24-25, 10/07 vs. vs Edgbaston"/>
    <x v="3"/>
    <x v="1"/>
    <x v="0"/>
    <n v="10"/>
    <n v="0.2"/>
    <n v="0.1"/>
    <n v="0"/>
    <n v="9.6999999999999993"/>
  </r>
  <r>
    <d v="2024-07-12T00:00:00"/>
    <d v="2024-07-20T21:51:00"/>
    <x v="1"/>
    <s v="SPS-10353999"/>
    <s v="Hansveer Matharu"/>
    <s v="Aspirations 24-25, paid by Surinderpal Matharu, 12/07 vs. Aspirations Programme"/>
    <x v="3"/>
    <x v="1"/>
    <x v="0"/>
    <n v="5"/>
    <n v="0.1"/>
    <n v="0.05"/>
    <n v="0"/>
    <n v="4.8499999999999996"/>
  </r>
  <r>
    <d v="2024-07-14T00:00:00"/>
    <d v="2024-07-20T21:51:00"/>
    <x v="1"/>
    <s v="SPS-10356828"/>
    <s v="Hansveer Matharu"/>
    <s v="Sunday Training 24-25, paid by Surinderpal Matharu, 14/07 vs. Sunday Training"/>
    <x v="3"/>
    <x v="1"/>
    <x v="0"/>
    <n v="3"/>
    <n v="0.04"/>
    <n v="0.05"/>
    <n v="0"/>
    <n v="2.91"/>
  </r>
  <r>
    <d v="2024-07-15T00:00:00"/>
    <d v="2024-07-20T21:51:00"/>
    <x v="1"/>
    <s v="SPS-10359986"/>
    <s v="Surinderpal Matharu"/>
    <s v="Mens 24-25, 02/07 vs. vs Bromsgrove"/>
    <x v="3"/>
    <x v="1"/>
    <x v="0"/>
    <n v="10"/>
    <n v="0.2"/>
    <n v="0.1"/>
    <n v="0"/>
    <n v="9.6999999999999993"/>
  </r>
  <r>
    <d v="2024-06-19T00:00:00"/>
    <d v="2024-07-21T08:31:00"/>
    <x v="1"/>
    <s v="SPS-10280323"/>
    <s v="Nitin Puligari"/>
    <s v="Mens 24-25 Under 16 Match Fee, 18/06 vs. vs Old Hales"/>
    <x v="3"/>
    <x v="0"/>
    <x v="0"/>
    <n v="3"/>
    <n v="0.12"/>
    <n v="0.05"/>
    <n v="0"/>
    <n v="2.83"/>
  </r>
  <r>
    <d v="2024-06-21T00:00:00"/>
    <d v="2024-07-21T08:31:00"/>
    <x v="1"/>
    <s v="SPS-10284444"/>
    <s v="Nitin Puligari"/>
    <s v="Aspirations 24-25, 21/06 vs. Aspirations Programme"/>
    <x v="3"/>
    <x v="1"/>
    <x v="0"/>
    <n v="5"/>
    <n v="0.2"/>
    <n v="0.05"/>
    <n v="0"/>
    <n v="4.75"/>
  </r>
  <r>
    <d v="2024-06-21T00:00:00"/>
    <d v="2024-07-21T08:31:00"/>
    <x v="1"/>
    <s v="SPS-10284449"/>
    <s v="Gurcharan Matharu"/>
    <s v="Aspirations 24-25, 21/06 vs. Aspirations Programme"/>
    <x v="3"/>
    <x v="1"/>
    <x v="0"/>
    <n v="5"/>
    <n v="0.17"/>
    <n v="0.05"/>
    <n v="0"/>
    <n v="4.78"/>
  </r>
  <r>
    <d v="2024-07-12T00:00:00"/>
    <d v="2024-07-21T08:31:00"/>
    <x v="1"/>
    <s v="SPS-10354015"/>
    <s v="Gurcharan Matharu"/>
    <s v="Aspirations 24-25, 12/07 vs. Aspirations Programme"/>
    <x v="3"/>
    <x v="1"/>
    <x v="0"/>
    <n v="5"/>
    <n v="0.18"/>
    <n v="0.05"/>
    <n v="0"/>
    <n v="4.7699999999999996"/>
  </r>
  <r>
    <d v="2024-06-21T00:00:00"/>
    <d v="2024-07-21T08:31:00"/>
    <x v="1"/>
    <s v="SPS-10284457"/>
    <s v="Dharam Padda"/>
    <s v="Aspirations 24-25, paid by Harj Padda, 21/06 vs. Aspirations Programme"/>
    <x v="3"/>
    <x v="1"/>
    <x v="0"/>
    <n v="5"/>
    <n v="0.12"/>
    <n v="0.05"/>
    <n v="0"/>
    <n v="4.83"/>
  </r>
  <r>
    <d v="2024-06-28T00:00:00"/>
    <d v="2024-07-21T08:31:00"/>
    <x v="1"/>
    <s v="SPS-10314236"/>
    <s v="Dharam Padda"/>
    <s v="Aspirations 24-25, paid by Harj Padda, 28/06 vs. Aspirations Programme"/>
    <x v="3"/>
    <x v="1"/>
    <x v="0"/>
    <n v="5"/>
    <n v="0.12"/>
    <n v="0.05"/>
    <n v="0"/>
    <n v="4.83"/>
  </r>
  <r>
    <d v="2024-06-30T00:00:00"/>
    <d v="2024-07-21T08:31:00"/>
    <x v="1"/>
    <s v="SPS-10317254"/>
    <s v="Dhiyaan Padda"/>
    <s v="Sunday Training 24-25, paid by Harj Padda, 30/06 vs. Sunday Training"/>
    <x v="3"/>
    <x v="1"/>
    <x v="0"/>
    <n v="3"/>
    <n v="7.0000000000000007E-2"/>
    <n v="0.05"/>
    <n v="0"/>
    <n v="2.88"/>
  </r>
  <r>
    <d v="2024-06-30T00:00:00"/>
    <d v="2024-07-21T08:31:00"/>
    <x v="1"/>
    <s v="SPS-10317255"/>
    <s v="Dharam Padda"/>
    <s v="Sunday Training 24-25, paid by Harj Padda, 30/06 vs. Sunday Training"/>
    <x v="3"/>
    <x v="1"/>
    <x v="0"/>
    <n v="3"/>
    <n v="7.0000000000000007E-2"/>
    <n v="0.05"/>
    <n v="0"/>
    <n v="2.88"/>
  </r>
  <r>
    <d v="2024-07-05T00:00:00"/>
    <d v="2024-07-21T08:31:00"/>
    <x v="1"/>
    <s v="SPS-10331836"/>
    <s v="Dharam Padda"/>
    <s v="Aspirations 24-25, paid by Harj Padda, 05/07 vs. Aspirations Programme"/>
    <x v="3"/>
    <x v="1"/>
    <x v="0"/>
    <n v="5"/>
    <n v="0.14000000000000001"/>
    <n v="0.05"/>
    <n v="0"/>
    <n v="4.8099999999999996"/>
  </r>
  <r>
    <d v="2024-06-21T00:00:00"/>
    <d v="2024-07-21T08:31:00"/>
    <x v="1"/>
    <s v="SPS-10284454"/>
    <s v="kishan mann"/>
    <s v="Aspirations 24-25, paid by manmohan mann, 21/06 vs. Aspirations Programme"/>
    <x v="3"/>
    <x v="1"/>
    <x v="0"/>
    <n v="5"/>
    <n v="0.12"/>
    <n v="0.05"/>
    <n v="0"/>
    <n v="4.83"/>
  </r>
  <r>
    <d v="2024-06-28T00:00:00"/>
    <d v="2024-07-21T08:31:00"/>
    <x v="1"/>
    <s v="SPS-10314248"/>
    <s v="kishan mann"/>
    <s v="Aspirations 24-25, paid by manmohan mann, 28/06 vs. Aspirations Programme"/>
    <x v="3"/>
    <x v="1"/>
    <x v="0"/>
    <n v="5"/>
    <n v="0.12"/>
    <n v="0.05"/>
    <n v="0"/>
    <n v="4.83"/>
  </r>
  <r>
    <d v="2024-07-05T00:00:00"/>
    <d v="2024-07-21T08:31:00"/>
    <x v="1"/>
    <s v="SPS-10331849"/>
    <s v="kishan mann"/>
    <s v="Aspirations 24-25, paid by manmohan mann, 05/07 vs. Aspirations Programme"/>
    <x v="3"/>
    <x v="1"/>
    <x v="0"/>
    <n v="5"/>
    <n v="0.12"/>
    <n v="0.05"/>
    <n v="0"/>
    <n v="4.83"/>
  </r>
  <r>
    <d v="2024-07-19T00:00:00"/>
    <d v="2024-07-21T08:31:00"/>
    <x v="1"/>
    <s v="SPS-10382546"/>
    <s v="kishan mann"/>
    <s v="Aspirations 24-25, paid by manmohan mann, 19/07 vs. Aspirations Programme"/>
    <x v="3"/>
    <x v="1"/>
    <x v="0"/>
    <n v="5"/>
    <n v="0.14000000000000001"/>
    <n v="0.05"/>
    <n v="0"/>
    <n v="4.8099999999999996"/>
  </r>
  <r>
    <d v="2024-06-21T00:00:00"/>
    <d v="2024-07-21T08:31:00"/>
    <x v="1"/>
    <s v="SPS-10284453"/>
    <s v="Taran Kooner"/>
    <s v="Aspirations 24-25, paid by Surjit Kooner, 21/06 vs. Aspirations Programme"/>
    <x v="3"/>
    <x v="1"/>
    <x v="0"/>
    <n v="5"/>
    <n v="0.17"/>
    <n v="0.05"/>
    <n v="0"/>
    <n v="4.78"/>
  </r>
  <r>
    <d v="2024-07-12T00:00:00"/>
    <d v="2024-07-21T08:31:00"/>
    <x v="1"/>
    <s v="SPS-10354017"/>
    <s v="Taran Kooner"/>
    <s v="Aspirations 24-25, paid by Surjit Kooner, 12/07 vs. Aspirations Programme"/>
    <x v="3"/>
    <x v="1"/>
    <x v="0"/>
    <n v="5"/>
    <n v="0.18"/>
    <n v="0.05"/>
    <n v="0"/>
    <n v="4.7699999999999996"/>
  </r>
  <r>
    <d v="2024-06-20T00:00:00"/>
    <d v="2024-07-21T08:31:00"/>
    <x v="1"/>
    <s v="SPS-10282057"/>
    <s v="Jay Campbell"/>
    <s v="Mens 24-25, 19/06 vs. vs Bournville"/>
    <x v="3"/>
    <x v="1"/>
    <x v="0"/>
    <n v="10"/>
    <n v="0.2"/>
    <n v="0.1"/>
    <n v="0"/>
    <n v="9.6999999999999993"/>
  </r>
  <r>
    <d v="2024-06-28T00:00:00"/>
    <d v="2024-07-21T08:31:00"/>
    <x v="1"/>
    <s v="SPS-10314234"/>
    <s v="Jay Campbell"/>
    <s v="Aspirations 24-25, 28/06 vs. Aspirations Programme"/>
    <x v="3"/>
    <x v="1"/>
    <x v="0"/>
    <n v="5"/>
    <n v="0.1"/>
    <n v="0.05"/>
    <n v="0"/>
    <n v="4.8499999999999996"/>
  </r>
  <r>
    <d v="2024-07-05T00:00:00"/>
    <d v="2024-07-21T08:31:00"/>
    <x v="1"/>
    <s v="SPS-10331834"/>
    <s v="Jay Campbell"/>
    <s v="Aspirations 24-25, 05/07 vs. Aspirations Programme"/>
    <x v="3"/>
    <x v="1"/>
    <x v="0"/>
    <n v="5"/>
    <n v="0.1"/>
    <n v="0.05"/>
    <n v="0"/>
    <n v="4.8499999999999996"/>
  </r>
  <r>
    <d v="2024-07-12T00:00:00"/>
    <d v="2024-07-21T08:31:00"/>
    <x v="1"/>
    <s v="SPS-10354005"/>
    <s v="Jay Campbell"/>
    <s v="Aspirations 24-25, 12/07 vs. Aspirations Programme"/>
    <x v="3"/>
    <x v="1"/>
    <x v="0"/>
    <n v="5"/>
    <n v="0.1"/>
    <n v="0.05"/>
    <n v="0"/>
    <n v="4.8499999999999996"/>
  </r>
  <r>
    <d v="2024-07-16T00:00:00"/>
    <d v="2024-07-21T08:31:00"/>
    <x v="1"/>
    <s v="SPS-10367904"/>
    <s v="Jay Campbell"/>
    <s v="Mens 24-25, 16/07 vs. vs Olton"/>
    <x v="3"/>
    <x v="1"/>
    <x v="0"/>
    <n v="10"/>
    <n v="0.2"/>
    <n v="0.1"/>
    <n v="0"/>
    <n v="9.6999999999999993"/>
  </r>
  <r>
    <d v="2024-07-19T00:00:00"/>
    <d v="2024-07-21T08:31:00"/>
    <x v="1"/>
    <s v="SPS-10382532"/>
    <s v="Jay Campbell"/>
    <s v="Aspirations 24-25, 19/07 vs. Aspirations Programme"/>
    <x v="3"/>
    <x v="1"/>
    <x v="0"/>
    <n v="5"/>
    <n v="0.1"/>
    <n v="0.05"/>
    <n v="0"/>
    <n v="4.8499999999999996"/>
  </r>
  <r>
    <d v="2024-07-21T00:00:00"/>
    <d v="2024-07-21T14:47:00"/>
    <x v="1"/>
    <s v="SPS-10385829"/>
    <s v="Savraj Singh Chana"/>
    <s v="Sunday Training 24-25, collected by Satpal Degun, 21/07 vs. Sunday Training"/>
    <x v="3"/>
    <x v="1"/>
    <x v="2"/>
    <n v="3"/>
    <n v="0"/>
    <n v="0"/>
    <n v="0"/>
    <n v="3"/>
  </r>
  <r>
    <d v="2024-07-21T00:00:00"/>
    <d v="2024-07-21T14:47:00"/>
    <x v="1"/>
    <s v="SPS-10385837"/>
    <s v="Arjan Singh Chana"/>
    <s v="Sunday Training 24-25, collected by Satpal Degun, 21/07 vs. Sunday Training"/>
    <x v="3"/>
    <x v="1"/>
    <x v="2"/>
    <n v="3"/>
    <n v="0"/>
    <n v="0"/>
    <n v="0"/>
    <n v="3"/>
  </r>
  <r>
    <d v="2024-07-21T00:00:00"/>
    <d v="2024-07-21T14:48:00"/>
    <x v="1"/>
    <s v="SPS-10385826"/>
    <s v="Rajveer Malhi"/>
    <s v="Sunday Training 24-25, collected by Satpal Degun, 21/07 vs. Sunday Training"/>
    <x v="3"/>
    <x v="1"/>
    <x v="2"/>
    <n v="3"/>
    <n v="0"/>
    <n v="0"/>
    <n v="0"/>
    <n v="3"/>
  </r>
  <r>
    <d v="2024-07-21T00:00:00"/>
    <d v="2024-07-21T14:48:00"/>
    <x v="1"/>
    <s v="SPS-10385827"/>
    <s v="Jovan Singh Randhawa"/>
    <s v="Sunday Training 24-25, collected by Satpal Degun, 21/07 vs. Sunday Training"/>
    <x v="3"/>
    <x v="1"/>
    <x v="2"/>
    <n v="3"/>
    <n v="0"/>
    <n v="0"/>
    <n v="0"/>
    <n v="3"/>
  </r>
  <r>
    <d v="2024-07-21T00:00:00"/>
    <d v="2024-07-21T14:48:00"/>
    <x v="1"/>
    <s v="SPS-10385821"/>
    <s v="Devjyot Singh Ghhagh"/>
    <s v="Sunday Training 24-25, collected by Satpal Degun, 21/07 vs. Sunday Training"/>
    <x v="3"/>
    <x v="1"/>
    <x v="2"/>
    <n v="3"/>
    <n v="0"/>
    <n v="0"/>
    <n v="0"/>
    <n v="3"/>
  </r>
  <r>
    <d v="2024-07-21T00:00:00"/>
    <d v="2024-07-21T15:02:00"/>
    <x v="1"/>
    <s v="SPS-10385819"/>
    <s v="Yuvraj Sihota"/>
    <s v="Sunday Training 24-25, confirmed by Satpal Degun, 21/07 vs. Sunday Training"/>
    <x v="3"/>
    <x v="1"/>
    <x v="1"/>
    <n v="3"/>
    <n v="0"/>
    <n v="0"/>
    <n v="0"/>
    <n v="3"/>
  </r>
  <r>
    <d v="2024-07-12T00:00:00"/>
    <d v="2024-07-21T18:53:00"/>
    <x v="1"/>
    <s v="SPS-10354001"/>
    <s v="Kian Sandhu"/>
    <s v="Aspirations 24-25, paid by Hardeep SANDHU, 12/07 vs. Aspirations Programme"/>
    <x v="3"/>
    <x v="1"/>
    <x v="0"/>
    <n v="5"/>
    <n v="0.1"/>
    <n v="0.05"/>
    <n v="0"/>
    <n v="4.8499999999999996"/>
  </r>
  <r>
    <d v="2024-07-12T00:00:00"/>
    <d v="2024-07-21T18:53:00"/>
    <x v="1"/>
    <s v="SPS-10354016"/>
    <s v="Kyle Sandhu"/>
    <s v="Aspirations 24-25, paid by Hardeep SANDHU, 12/07 vs. Aspirations Programme"/>
    <x v="3"/>
    <x v="1"/>
    <x v="0"/>
    <n v="5"/>
    <n v="0.1"/>
    <n v="0.05"/>
    <n v="0"/>
    <n v="4.8499999999999996"/>
  </r>
  <r>
    <d v="2024-07-14T00:00:00"/>
    <d v="2024-07-21T18:53:00"/>
    <x v="1"/>
    <s v="SPS-10356830"/>
    <s v="Kian Sandhu"/>
    <s v="Sunday Training 24-25, paid by Hardeep SANDHU, 14/07 vs. Sunday Training"/>
    <x v="3"/>
    <x v="1"/>
    <x v="0"/>
    <n v="3"/>
    <n v="0.06"/>
    <n v="0.05"/>
    <n v="0"/>
    <n v="2.89"/>
  </r>
  <r>
    <d v="2024-07-14T00:00:00"/>
    <d v="2024-07-21T18:53:00"/>
    <x v="1"/>
    <s v="SPS-10356832"/>
    <s v="Kai Sandhu"/>
    <s v="Sunday Training 24-25, paid by Hardeep SANDHU, 14/07 vs. Sunday Training"/>
    <x v="3"/>
    <x v="1"/>
    <x v="0"/>
    <n v="3"/>
    <n v="0.06"/>
    <n v="0.05"/>
    <n v="0"/>
    <n v="2.89"/>
  </r>
  <r>
    <d v="2024-07-14T00:00:00"/>
    <d v="2024-07-21T18:53:00"/>
    <x v="1"/>
    <s v="SPS-10356847"/>
    <s v="Kyle Sandhu"/>
    <s v="Sunday Training 24-25, paid by Hardeep SANDHU, 14/07 vs. Sunday Training"/>
    <x v="3"/>
    <x v="1"/>
    <x v="0"/>
    <n v="3"/>
    <n v="0.06"/>
    <n v="0.05"/>
    <n v="0"/>
    <n v="2.89"/>
  </r>
  <r>
    <d v="2024-07-15T00:00:00"/>
    <d v="2024-07-21T18:53:00"/>
    <x v="1"/>
    <s v="SPS-10359983"/>
    <s v="Kyle Sandhu"/>
    <s v="Mens 24-25 Under 16 Match Fee, paid by Hardeep SANDHU, 02/07 vs. vs Bromsgrove"/>
    <x v="3"/>
    <x v="0"/>
    <x v="0"/>
    <n v="3"/>
    <n v="0.06"/>
    <n v="0.05"/>
    <n v="0"/>
    <n v="2.89"/>
  </r>
  <r>
    <d v="2024-07-19T00:00:00"/>
    <d v="2024-07-21T18:53:00"/>
    <x v="1"/>
    <s v="SPS-10382527"/>
    <s v="Kian Sandhu"/>
    <s v="Aspirations 24-25, paid by Hardeep SANDHU, 19/07 vs. Aspirations Programme"/>
    <x v="3"/>
    <x v="1"/>
    <x v="0"/>
    <n v="5"/>
    <n v="0.1"/>
    <n v="0.05"/>
    <n v="0"/>
    <n v="4.8499999999999996"/>
  </r>
  <r>
    <d v="2024-07-19T00:00:00"/>
    <d v="2024-07-21T18:53:00"/>
    <x v="1"/>
    <s v="SPS-10382543"/>
    <s v="Kyle Sandhu"/>
    <s v="Aspirations 24-25, paid by Hardeep SANDHU, 19/07 vs. Aspirations Programme"/>
    <x v="3"/>
    <x v="1"/>
    <x v="0"/>
    <n v="5"/>
    <n v="0.1"/>
    <n v="0.05"/>
    <n v="0"/>
    <n v="4.8499999999999996"/>
  </r>
  <r>
    <d v="2024-07-21T00:00:00"/>
    <d v="2024-07-21T18:53:00"/>
    <x v="1"/>
    <s v="SPS-10385824"/>
    <s v="Kian Sandhu"/>
    <s v="Sunday Training 24-25, paid by Hardeep SANDHU, 21/07 vs. Sunday Training"/>
    <x v="3"/>
    <x v="1"/>
    <x v="0"/>
    <n v="3"/>
    <n v="0.06"/>
    <n v="0.05"/>
    <n v="0"/>
    <n v="2.89"/>
  </r>
  <r>
    <d v="2024-07-21T00:00:00"/>
    <d v="2024-07-21T18:53:00"/>
    <x v="1"/>
    <s v="SPS-10385825"/>
    <s v="Kyle Sandhu"/>
    <s v="Sunday Training 24-25, paid by Hardeep SANDHU, 21/07 vs. Sunday Training"/>
    <x v="3"/>
    <x v="1"/>
    <x v="0"/>
    <n v="3"/>
    <n v="0.06"/>
    <n v="0.05"/>
    <n v="0"/>
    <n v="2.89"/>
  </r>
  <r>
    <d v="2024-07-21T00:00:00"/>
    <d v="2024-07-21T18:53:00"/>
    <x v="1"/>
    <s v="SPS-10385832"/>
    <s v="Kai Sandhu"/>
    <s v="Sunday Training 24-25, paid by Hardeep SANDHU, 21/07 vs. Sunday Training"/>
    <x v="3"/>
    <x v="1"/>
    <x v="0"/>
    <n v="3"/>
    <n v="0.06"/>
    <n v="0.05"/>
    <n v="0"/>
    <n v="2.89"/>
  </r>
  <r>
    <d v="2024-06-21T00:00:00"/>
    <d v="2024-07-22T08:30:00"/>
    <x v="1"/>
    <s v="SPS-10284460"/>
    <s v="Hukam Rooprai"/>
    <s v="Aspirations 24-25 External Ticket, paid by Meena Rooprai, 21/06 vs. Aspirations Programme"/>
    <x v="3"/>
    <x v="1"/>
    <x v="0"/>
    <n v="10"/>
    <n v="0.21"/>
    <n v="0.1"/>
    <n v="0"/>
    <n v="9.69"/>
  </r>
  <r>
    <d v="2024-06-28T00:00:00"/>
    <d v="2024-07-22T08:30:00"/>
    <x v="1"/>
    <s v="SPS-10314239"/>
    <s v="Hukam Rooprai"/>
    <s v="Aspirations 24-25 External Ticket, paid by Meena Rooprai, 28/06 vs. Aspirations Programme"/>
    <x v="3"/>
    <x v="1"/>
    <x v="0"/>
    <n v="10"/>
    <n v="0.21"/>
    <n v="0.1"/>
    <n v="0"/>
    <n v="9.69"/>
  </r>
  <r>
    <d v="2024-07-05T00:00:00"/>
    <d v="2024-07-22T08:30:00"/>
    <x v="1"/>
    <s v="SPS-10331838"/>
    <s v="Hukam Rooprai"/>
    <s v="Aspirations 24-25, paid by Meena Rooprai, 05/07 vs. Aspirations Programme"/>
    <x v="3"/>
    <x v="1"/>
    <x v="0"/>
    <n v="5"/>
    <n v="0.1"/>
    <n v="0.05"/>
    <n v="0"/>
    <n v="4.8499999999999996"/>
  </r>
  <r>
    <d v="2024-07-12T00:00:00"/>
    <d v="2024-07-22T08:30:00"/>
    <x v="1"/>
    <s v="SPS-10354009"/>
    <s v="Hukam Rooprai"/>
    <s v="Aspirations 24-25 External Ticket, paid by Meena Rooprai, 12/07 vs. Aspirations Programme"/>
    <x v="3"/>
    <x v="1"/>
    <x v="0"/>
    <n v="10"/>
    <n v="0.21"/>
    <n v="0.1"/>
    <n v="0"/>
    <n v="9.69"/>
  </r>
  <r>
    <d v="2024-06-20T00:00:00"/>
    <d v="2024-07-22T08:30:00"/>
    <x v="1"/>
    <s v="SPS-10282052"/>
    <s v="-1. DELETED --"/>
    <s v="Mens 24-25 Aston/BCU Match Fee, 19/06 vs. vs Bournville"/>
    <x v="3"/>
    <x v="0"/>
    <x v="0"/>
    <n v="5"/>
    <n v="0.17"/>
    <n v="0.05"/>
    <n v="0"/>
    <n v="4.78"/>
  </r>
  <r>
    <d v="2024-06-28T00:00:00"/>
    <d v="2024-07-22T08:30:00"/>
    <x v="1"/>
    <s v="SPS-10314270"/>
    <s v="-1. DELETED --"/>
    <s v="Mens 24-25 Aston/BCU Match Fee, 27/06 vs. vs Harborne"/>
    <x v="3"/>
    <x v="0"/>
    <x v="0"/>
    <n v="5"/>
    <n v="0.18"/>
    <n v="0.05"/>
    <n v="0"/>
    <n v="4.7699999999999996"/>
  </r>
  <r>
    <d v="2024-06-13T00:00:00"/>
    <d v="2024-07-23T08:30:00"/>
    <x v="1"/>
    <s v="SPS-10260231"/>
    <s v="Harpreet Singh Kalia"/>
    <s v="Mens 24-25 Student Match Fee, paid by dav Kalia, 13/06 vs. vs Kings Heath"/>
    <x v="3"/>
    <x v="0"/>
    <x v="0"/>
    <n v="5"/>
    <n v="0.17"/>
    <n v="0.05"/>
    <n v="0"/>
    <n v="4.78"/>
  </r>
  <r>
    <d v="2024-06-19T00:00:00"/>
    <d v="2024-07-23T08:30:00"/>
    <x v="1"/>
    <s v="SPS-10280317"/>
    <s v="Harpreet Singh Kalia"/>
    <s v="Mens 24-25 Student Match Fee, paid by dav Kalia, 18/06 vs. vs Old Hales"/>
    <x v="3"/>
    <x v="0"/>
    <x v="0"/>
    <n v="5"/>
    <n v="0.18"/>
    <n v="0.05"/>
    <n v="0"/>
    <n v="4.7699999999999996"/>
  </r>
  <r>
    <d v="2024-06-13T00:00:00"/>
    <d v="2024-07-23T08:30:00"/>
    <x v="1"/>
    <s v="SPS-10260456"/>
    <s v="Kara Kandola"/>
    <s v="Ladies 24-25 Under 16 Match Fee, paid by Mendip Kandola, 13/06 vs. vs Redditch"/>
    <x v="3"/>
    <x v="0"/>
    <x v="0"/>
    <n v="3"/>
    <n v="0.08"/>
    <n v="0.05"/>
    <n v="0"/>
    <n v="2.87"/>
  </r>
  <r>
    <d v="2024-06-23T00:00:00"/>
    <d v="2024-07-23T08:30:00"/>
    <x v="1"/>
    <s v="SPS-10287575"/>
    <s v="Kara Kandola"/>
    <s v="Sunday Training 24-25, paid by Mendip Kandola, 23/06 vs. Sunday Training"/>
    <x v="3"/>
    <x v="1"/>
    <x v="0"/>
    <n v="3"/>
    <n v="0.08"/>
    <n v="0.05"/>
    <n v="0"/>
    <n v="2.87"/>
  </r>
  <r>
    <d v="2024-07-08T00:00:00"/>
    <d v="2024-07-23T08:30:00"/>
    <x v="1"/>
    <s v="SPS-10338149"/>
    <s v="Kara Kandola"/>
    <s v="Sunday Training 24-25, paid by Mendip Kandola, 07/07 vs. Sunday Training"/>
    <x v="3"/>
    <x v="1"/>
    <x v="0"/>
    <n v="3"/>
    <n v="0.08"/>
    <n v="0.05"/>
    <n v="0"/>
    <n v="2.87"/>
  </r>
  <r>
    <d v="2024-07-14T00:00:00"/>
    <d v="2024-07-23T08:30:00"/>
    <x v="1"/>
    <s v="SPS-10356842"/>
    <s v="Kara Kandola"/>
    <s v="Sunday Training 24-25, paid by Mendip Kandola, 14/07 vs. Sunday Training"/>
    <x v="3"/>
    <x v="1"/>
    <x v="0"/>
    <n v="3"/>
    <n v="0.08"/>
    <n v="0.05"/>
    <n v="0"/>
    <n v="2.87"/>
  </r>
  <r>
    <d v="2024-07-20T00:00:00"/>
    <d v="2024-07-23T08:30:00"/>
    <x v="1"/>
    <s v="SPS-10383506"/>
    <s v="Kara Kandola"/>
    <s v="Ladies 24-25 Under 16 Match Fee, paid by Mendip Kandola, 16/07 vs. vs Wildcard"/>
    <x v="3"/>
    <x v="0"/>
    <x v="0"/>
    <n v="3"/>
    <n v="0.08"/>
    <n v="0.05"/>
    <n v="0"/>
    <n v="2.87"/>
  </r>
  <r>
    <d v="2024-07-21T00:00:00"/>
    <d v="2024-07-23T08:30:00"/>
    <x v="1"/>
    <s v="SPS-10385817"/>
    <s v="Kara Kandola"/>
    <s v="Sunday Training 24-25, paid by Mendip Kandola, 21/07 vs. Sunday Training"/>
    <x v="3"/>
    <x v="1"/>
    <x v="0"/>
    <n v="3"/>
    <n v="7.0000000000000007E-2"/>
    <n v="0.05"/>
    <n v="0"/>
    <n v="2.88"/>
  </r>
  <r>
    <d v="2024-07-01T00:00:00"/>
    <d v="2024-07-23T08:31:00"/>
    <x v="1"/>
    <s v="SPS-10321079"/>
    <s v="Verneek Virdi"/>
    <s v="Sunday Training 24-25, 30/06 vs. Sunday Training"/>
    <x v="3"/>
    <x v="1"/>
    <x v="0"/>
    <n v="3"/>
    <n v="0.09"/>
    <n v="0.05"/>
    <n v="0"/>
    <n v="2.86"/>
  </r>
  <r>
    <d v="2024-06-23T00:00:00"/>
    <d v="2024-07-23T08:31:00"/>
    <x v="1"/>
    <s v="SPS-10287562"/>
    <s v="Veer Virdi"/>
    <s v="Sunday Training 24-25, paid by Verneek Virdi, 23/06 vs. Sunday Training"/>
    <x v="3"/>
    <x v="1"/>
    <x v="0"/>
    <n v="3"/>
    <n v="0.09"/>
    <n v="0.05"/>
    <n v="0"/>
    <n v="2.86"/>
  </r>
  <r>
    <d v="2024-06-30T00:00:00"/>
    <d v="2024-07-23T08:31:00"/>
    <x v="1"/>
    <s v="SPS-10317551"/>
    <s v="Veer Virdi"/>
    <s v="Sunday Training 24-25, paid by Verneek Virdi, 30/06 vs. Sunday Training"/>
    <x v="3"/>
    <x v="1"/>
    <x v="0"/>
    <n v="3"/>
    <n v="0.09"/>
    <n v="0.05"/>
    <n v="0"/>
    <n v="2.86"/>
  </r>
  <r>
    <d v="2024-07-05T00:00:00"/>
    <d v="2024-07-23T08:31:00"/>
    <x v="1"/>
    <s v="SPS-10331841"/>
    <s v="Veer Virdi"/>
    <s v="Aspirations 24-25, paid by Verneek Virdi, 05/07 vs. Aspirations Programme"/>
    <x v="3"/>
    <x v="1"/>
    <x v="0"/>
    <n v="5"/>
    <n v="0.14000000000000001"/>
    <n v="0.05"/>
    <n v="0"/>
    <n v="4.8099999999999996"/>
  </r>
  <r>
    <d v="2024-06-23T00:00:00"/>
    <d v="2024-07-23T08:31:00"/>
    <x v="1"/>
    <s v="SPS-10287615"/>
    <s v="Taran Singh Gill"/>
    <s v="Sunday Training 24-25, paid by Amrik Gill, 23/06 vs. Sunday Training"/>
    <x v="3"/>
    <x v="1"/>
    <x v="0"/>
    <n v="3"/>
    <n v="0.14000000000000001"/>
    <n v="0.05"/>
    <n v="0"/>
    <n v="2.81"/>
  </r>
  <r>
    <d v="2024-06-23T00:00:00"/>
    <d v="2024-07-23T08:31:00"/>
    <x v="1"/>
    <s v="SPS-10287617"/>
    <s v="Giaan Singh Gill"/>
    <s v="Sunday Training 24-25, paid by Amrik Gill, 23/06 vs. Sunday Training"/>
    <x v="3"/>
    <x v="1"/>
    <x v="0"/>
    <n v="3"/>
    <n v="0.15"/>
    <n v="0.05"/>
    <n v="0"/>
    <n v="2.8"/>
  </r>
  <r>
    <d v="2024-04-22T00:00:00"/>
    <d v="2024-07-24T08:30:00"/>
    <x v="1"/>
    <s v="SPS-10124021"/>
    <s v="chayden singh sahota"/>
    <s v="Sunday Training 24-25, paid by susie Sahota, 21/04 vs. Sunday Training"/>
    <x v="3"/>
    <x v="1"/>
    <x v="0"/>
    <n v="3"/>
    <n v="0.1"/>
    <n v="0.05"/>
    <n v="0"/>
    <n v="2.85"/>
  </r>
  <r>
    <d v="2024-06-16T00:00:00"/>
    <d v="2024-07-24T08:30:00"/>
    <x v="1"/>
    <s v="SPS-10263797"/>
    <s v="chayden singh sahota"/>
    <s v="Sunday Training 24-25, paid by susie Sahota, 16/06 vs. Sunday Training"/>
    <x v="3"/>
    <x v="1"/>
    <x v="0"/>
    <n v="3"/>
    <n v="0.1"/>
    <n v="0.05"/>
    <n v="0"/>
    <n v="2.85"/>
  </r>
  <r>
    <d v="2024-06-23T00:00:00"/>
    <d v="2024-07-24T08:30:00"/>
    <x v="1"/>
    <s v="SPS-10287653"/>
    <s v="chayden singh sahota"/>
    <s v="Sunday Training 24-25, paid by susie Sahota, 23/06 vs. Sunday Training"/>
    <x v="3"/>
    <x v="1"/>
    <x v="0"/>
    <n v="3"/>
    <n v="0.1"/>
    <n v="0.05"/>
    <n v="0"/>
    <n v="2.85"/>
  </r>
  <r>
    <d v="2024-06-30T00:00:00"/>
    <d v="2024-07-24T08:30:00"/>
    <x v="1"/>
    <s v="SPS-10317304"/>
    <s v="chayden singh sahota"/>
    <s v="Sunday Training 24-25, paid by susie Sahota, 30/06 vs. Sunday Training"/>
    <x v="3"/>
    <x v="1"/>
    <x v="0"/>
    <n v="3"/>
    <n v="0.08"/>
    <n v="0.05"/>
    <n v="0"/>
    <n v="2.87"/>
  </r>
  <r>
    <d v="2024-05-19T00:00:00"/>
    <d v="2024-07-24T08:30:00"/>
    <x v="1"/>
    <s v="SPS-10184589"/>
    <s v="Veer Badesha"/>
    <s v="Sunday Training 24-25, paid by Gurminder Badesha, 19/05 vs. Sunday Training"/>
    <x v="3"/>
    <x v="1"/>
    <x v="0"/>
    <n v="3"/>
    <n v="0.11"/>
    <n v="0.05"/>
    <n v="0"/>
    <n v="2.84"/>
  </r>
  <r>
    <d v="2024-05-27T00:00:00"/>
    <d v="2024-07-24T08:30:00"/>
    <x v="1"/>
    <s v="SPS-10209908"/>
    <s v="Veer Badesha"/>
    <s v="Mens 24-25 Under 16 Match Fee, paid by Gurminder Badesha, 21/05 vs. vs Edgbaston"/>
    <x v="3"/>
    <x v="0"/>
    <x v="0"/>
    <n v="3"/>
    <n v="0.11"/>
    <n v="0.05"/>
    <n v="0"/>
    <n v="2.84"/>
  </r>
  <r>
    <d v="2024-07-21T00:00:00"/>
    <d v="2024-07-24T08:30:00"/>
    <x v="1"/>
    <s v="SPS-10385836"/>
    <s v="Veer Badesha"/>
    <s v="Sunday Training 24-25, paid by Gurminder Badesha, 21/07 vs. Sunday Training"/>
    <x v="3"/>
    <x v="1"/>
    <x v="0"/>
    <n v="3"/>
    <n v="0.12"/>
    <n v="0.05"/>
    <n v="0"/>
    <n v="2.83"/>
  </r>
  <r>
    <d v="2024-06-26T00:00:00"/>
    <d v="2024-07-26T08:30:00"/>
    <x v="1"/>
    <s v="SPS-10305210"/>
    <s v="Satpal Degun"/>
    <s v="Mens 24-25, 25/06 vs. vs Bournville"/>
    <x v="3"/>
    <x v="1"/>
    <x v="0"/>
    <n v="10"/>
    <n v="0.25"/>
    <n v="0.1"/>
    <n v="0"/>
    <n v="9.65"/>
  </r>
  <r>
    <d v="2024-07-11T00:00:00"/>
    <d v="2024-07-26T08:30:00"/>
    <x v="1"/>
    <s v="SPS-10352392"/>
    <s v="Satpal Degun"/>
    <s v="Mens 24-25, 10/07 vs. vs Edgbaston"/>
    <x v="3"/>
    <x v="1"/>
    <x v="0"/>
    <n v="10"/>
    <n v="0.25"/>
    <n v="0.1"/>
    <n v="0"/>
    <n v="9.65"/>
  </r>
  <r>
    <d v="2024-06-26T00:00:00"/>
    <d v="2024-07-26T08:30:00"/>
    <x v="1"/>
    <s v="SPS-10305202"/>
    <s v="-1. DELETED --"/>
    <s v="Mens 24-25 Student Match Fee, paid by bhupinder mann, 25/06 vs. vs Bournville"/>
    <x v="3"/>
    <x v="0"/>
    <x v="0"/>
    <n v="5"/>
    <n v="0.11"/>
    <n v="0.05"/>
    <n v="0"/>
    <n v="4.84"/>
  </r>
  <r>
    <d v="2024-06-26T00:00:00"/>
    <d v="2024-07-26T08:30:00"/>
    <x v="1"/>
    <s v="SPS-10305212"/>
    <s v="Sukhdeep Mann"/>
    <s v="Mens 24-25 Under 16 Match Fee, paid by bhupinder mann, 25/06 vs. vs Bournville"/>
    <x v="3"/>
    <x v="0"/>
    <x v="0"/>
    <n v="3"/>
    <n v="7.0000000000000007E-2"/>
    <n v="0.05"/>
    <n v="0"/>
    <n v="2.88"/>
  </r>
  <r>
    <d v="2024-06-28T00:00:00"/>
    <d v="2024-07-26T08:30:00"/>
    <x v="1"/>
    <s v="SPS-10314268"/>
    <s v="-1. DELETED --"/>
    <s v="Mens 24-25 Student Match Fee, paid by bhupinder mann, 27/06 vs. vs Harborne"/>
    <x v="3"/>
    <x v="0"/>
    <x v="0"/>
    <n v="5"/>
    <n v="0.11"/>
    <n v="0.05"/>
    <n v="0"/>
    <n v="4.84"/>
  </r>
  <r>
    <d v="2024-07-15T00:00:00"/>
    <d v="2024-07-26T08:30:00"/>
    <x v="1"/>
    <s v="SPS-10359985"/>
    <s v="Sukhdeep Mann"/>
    <s v="Mens 24-25 Under 16 Match Fee, paid by bhupinder mann, 02/07 vs. vs Bromsgrove"/>
    <x v="3"/>
    <x v="0"/>
    <x v="0"/>
    <n v="3"/>
    <n v="7.0000000000000007E-2"/>
    <n v="0.05"/>
    <n v="0"/>
    <n v="2.88"/>
  </r>
  <r>
    <d v="2024-07-16T00:00:00"/>
    <d v="2024-07-26T08:30:00"/>
    <x v="1"/>
    <s v="SPS-10367895"/>
    <s v="-1. DELETED --"/>
    <s v="Mens 24-25 Student Match Fee, paid by bhupinder mann, 16/07 vs. vs Olton"/>
    <x v="3"/>
    <x v="0"/>
    <x v="0"/>
    <n v="5"/>
    <n v="0.11"/>
    <n v="0.05"/>
    <n v="0"/>
    <n v="4.84"/>
  </r>
  <r>
    <d v="2024-07-23T00:00:00"/>
    <d v="2024-07-26T08:30:00"/>
    <x v="1"/>
    <s v="SPS-10392062"/>
    <s v="-1. DELETED --"/>
    <s v="Mens 24-25 Student Match Fee, paid by bhupinder mann, 23/07 vs. vs Kings Heath"/>
    <x v="3"/>
    <x v="0"/>
    <x v="0"/>
    <n v="5"/>
    <n v="0.11"/>
    <n v="0.05"/>
    <n v="0"/>
    <n v="4.84"/>
  </r>
  <r>
    <d v="2024-07-23T00:00:00"/>
    <d v="2024-07-26T08:30:00"/>
    <x v="1"/>
    <s v="SPS-10392067"/>
    <s v="Sukhdeep Mann"/>
    <s v="Mens 24-25 Under 16 Match Fee, paid by bhupinder mann, 23/07 vs. vs Kings Heath"/>
    <x v="3"/>
    <x v="0"/>
    <x v="0"/>
    <n v="3"/>
    <n v="0.06"/>
    <n v="0.05"/>
    <n v="0"/>
    <n v="2.89"/>
  </r>
  <r>
    <d v="2024-05-15T00:00:00"/>
    <d v="2024-07-26T08:30:00"/>
    <x v="1"/>
    <s v="SPS-10178120"/>
    <s v="jasminder  singh matharu"/>
    <s v="Mens 24-25, 15/05 vs. vs Bournville"/>
    <x v="3"/>
    <x v="1"/>
    <x v="0"/>
    <n v="10"/>
    <n v="0.22"/>
    <n v="0.1"/>
    <n v="0"/>
    <n v="9.68"/>
  </r>
  <r>
    <d v="2024-06-13T00:00:00"/>
    <d v="2024-07-26T08:30:00"/>
    <x v="1"/>
    <s v="SPS-10260241"/>
    <s v="jasminder  singh matharu"/>
    <s v="Mens 24-25, 13/06 vs. vs Kings Heath"/>
    <x v="3"/>
    <x v="1"/>
    <x v="0"/>
    <n v="10"/>
    <n v="0.22"/>
    <n v="0.1"/>
    <n v="0"/>
    <n v="9.68"/>
  </r>
  <r>
    <d v="2024-06-26T00:00:00"/>
    <d v="2024-07-26T08:30:00"/>
    <x v="1"/>
    <s v="SPS-10305213"/>
    <s v="jasminder  singh matharu"/>
    <s v="Mens 24-25, 25/06 vs. vs Bournville"/>
    <x v="3"/>
    <x v="1"/>
    <x v="0"/>
    <n v="10"/>
    <n v="0.21"/>
    <n v="0.1"/>
    <n v="0"/>
    <n v="9.69"/>
  </r>
  <r>
    <d v="2024-01-20T00:00:00"/>
    <d v="2024-07-26T14:38:00"/>
    <x v="1"/>
    <s v="SPS-9715069"/>
    <s v="Amarpreet singh Assi"/>
    <s v="Mens 23-24 Student Match Fee, 20/01 vs. vs Beeston 3"/>
    <x v="3"/>
    <x v="0"/>
    <x v="0"/>
    <n v="5"/>
    <n v="0.09"/>
    <n v="0.05"/>
    <n v="0"/>
    <n v="4.8600000000000003"/>
  </r>
  <r>
    <d v="2024-02-04T00:00:00"/>
    <d v="2024-07-26T14:38:00"/>
    <x v="1"/>
    <s v="SPS-9803717"/>
    <s v="Amarpreet singh Assi"/>
    <s v="Mens 23-24 Student Match Fee, 03/02 vs. vs Harborne 2"/>
    <x v="3"/>
    <x v="0"/>
    <x v="0"/>
    <n v="5"/>
    <n v="0.09"/>
    <n v="0.05"/>
    <n v="0"/>
    <n v="4.8600000000000003"/>
  </r>
  <r>
    <d v="2024-02-20T00:00:00"/>
    <d v="2024-07-26T14:38:00"/>
    <x v="1"/>
    <s v="SPS-9857656"/>
    <s v="Amarpreet singh Assi"/>
    <s v="Mens 23-24 Student Match Fee, 10/02 vs. vs Finchfield 1"/>
    <x v="3"/>
    <x v="0"/>
    <x v="0"/>
    <n v="5"/>
    <n v="0.09"/>
    <n v="0.05"/>
    <n v="0"/>
    <n v="4.8600000000000003"/>
  </r>
  <r>
    <d v="2024-02-26T00:00:00"/>
    <d v="2024-07-26T14:38:00"/>
    <x v="1"/>
    <s v="SPS-9891974"/>
    <s v="Amarpreet singh Assi"/>
    <s v="Mens 23-24 Student Match Fee, 24/02 vs. vs Worcester 1"/>
    <x v="3"/>
    <x v="0"/>
    <x v="0"/>
    <n v="5"/>
    <n v="0.09"/>
    <n v="0.05"/>
    <n v="0"/>
    <n v="4.8600000000000003"/>
  </r>
  <r>
    <d v="2024-03-02T00:00:00"/>
    <d v="2024-07-26T14:38:00"/>
    <x v="1"/>
    <s v="SPS-9914764"/>
    <s v="Amarpreet singh Assi"/>
    <s v="Mens 23-24 Student Match Fee, 02/03 vs. vs Khalsa Leamington 2"/>
    <x v="3"/>
    <x v="0"/>
    <x v="0"/>
    <n v="5"/>
    <n v="0.09"/>
    <n v="0.05"/>
    <n v="0"/>
    <n v="4.8600000000000003"/>
  </r>
  <r>
    <d v="2024-03-10T00:00:00"/>
    <d v="2024-07-26T14:38:00"/>
    <x v="1"/>
    <s v="SPS-9953383"/>
    <s v="Amarpreet singh Assi"/>
    <s v="Mens 23-24 Student Match Fee, 09/03 vs. vs Lichfield 2"/>
    <x v="3"/>
    <x v="0"/>
    <x v="0"/>
    <n v="5"/>
    <n v="0.09"/>
    <n v="0.05"/>
    <n v="0"/>
    <n v="4.8600000000000003"/>
  </r>
  <r>
    <d v="2024-03-16T00:00:00"/>
    <d v="2024-07-26T14:38:00"/>
    <x v="1"/>
    <s v="SPS-9969648"/>
    <s v="Amarpreet singh Assi"/>
    <s v="Mens 23-24 Student Match Fee, 16/03 vs. vs University of Nottingham 3"/>
    <x v="3"/>
    <x v="0"/>
    <x v="0"/>
    <n v="5"/>
    <n v="0.09"/>
    <n v="0.05"/>
    <n v="0"/>
    <n v="4.8600000000000003"/>
  </r>
  <r>
    <d v="2024-03-25T00:00:00"/>
    <d v="2024-07-26T14:38:00"/>
    <x v="1"/>
    <s v="SPS-10039056"/>
    <s v="Amarpreet singh Assi"/>
    <s v="Mens 23-24 Student Match Fee, 23/03 vs. vs Warwick 1"/>
    <x v="3"/>
    <x v="0"/>
    <x v="0"/>
    <n v="5"/>
    <n v="0.09"/>
    <n v="0.05"/>
    <n v="0"/>
    <n v="4.8600000000000003"/>
  </r>
  <r>
    <d v="2024-05-15T00:00:00"/>
    <d v="2024-07-26T14:38:00"/>
    <x v="1"/>
    <s v="SPS-10178361"/>
    <s v="Amarpreet singh Assi"/>
    <s v="Mens 24-25, 14/05 vs. vs Harborne"/>
    <x v="3"/>
    <x v="1"/>
    <x v="0"/>
    <n v="10"/>
    <n v="0.18"/>
    <n v="0.1"/>
    <n v="0"/>
    <n v="9.7200000000000006"/>
  </r>
  <r>
    <d v="2024-06-04T00:00:00"/>
    <d v="2024-07-26T14:38:00"/>
    <x v="1"/>
    <s v="SPS-10226160"/>
    <s v="Amarpreet singh Assi"/>
    <s v="Mens 24-25, 04/06 vs. vs Olton"/>
    <x v="3"/>
    <x v="1"/>
    <x v="0"/>
    <n v="10"/>
    <n v="0.18"/>
    <n v="0.1"/>
    <n v="0"/>
    <n v="9.7200000000000006"/>
  </r>
  <r>
    <d v="2024-07-16T00:00:00"/>
    <d v="2024-07-26T14:38:00"/>
    <x v="1"/>
    <s v="SPS-10367899"/>
    <s v="Amarpreet singh Assi"/>
    <s v="Mens 24-25, 16/07 vs. vs Olton"/>
    <x v="3"/>
    <x v="1"/>
    <x v="0"/>
    <n v="10"/>
    <n v="0.17"/>
    <n v="0.1"/>
    <n v="0"/>
    <n v="9.73"/>
  </r>
  <r>
    <d v="2024-07-26T00:00:00"/>
    <d v="2024-07-26T23:11:00"/>
    <x v="1"/>
    <s v="SPS-10413609"/>
    <s v="-1. DELETED --"/>
    <s v="Aspirations 24-25 External One Payment Ticket, confirmed by Satpal Degun, 26/07 vs. Aspirations Programme"/>
    <x v="3"/>
    <x v="1"/>
    <x v="1"/>
    <n v="8"/>
    <n v="0"/>
    <n v="0"/>
    <n v="0"/>
    <n v="8"/>
  </r>
  <r>
    <d v="2024-06-28T00:00:00"/>
    <d v="2024-07-26T23:11:00"/>
    <x v="1"/>
    <s v="SPS-10314225"/>
    <s v="-1. DELETED --"/>
    <s v="Aspirations 24-25 External Ticket, paid by Bruce McWilliam, 28/06 vs. Aspirations Programme"/>
    <x v="3"/>
    <x v="1"/>
    <x v="0"/>
    <n v="10"/>
    <n v="0.19"/>
    <n v="0.1"/>
    <n v="0"/>
    <n v="9.7100000000000009"/>
  </r>
  <r>
    <d v="2024-07-05T00:00:00"/>
    <d v="2024-07-26T23:11:00"/>
    <x v="1"/>
    <s v="SPS-10331826"/>
    <s v="-1. DELETED --"/>
    <s v="Aspirations 24-25 External Ticket, paid by Bruce McWilliam, 05/07 vs. Aspirations Programme"/>
    <x v="3"/>
    <x v="1"/>
    <x v="0"/>
    <n v="10"/>
    <n v="0.19"/>
    <n v="0.1"/>
    <n v="0"/>
    <n v="9.7100000000000009"/>
  </r>
  <r>
    <d v="2024-07-12T00:00:00"/>
    <d v="2024-07-26T23:11:00"/>
    <x v="1"/>
    <s v="SPS-10353997"/>
    <s v="-1. DELETED --"/>
    <s v="Aspirations 24-25 External Ticket, paid by Bruce McWilliam, 12/07 vs. Aspirations Programme"/>
    <x v="3"/>
    <x v="1"/>
    <x v="0"/>
    <n v="10"/>
    <n v="0.19"/>
    <n v="0.1"/>
    <n v="0"/>
    <n v="9.7100000000000009"/>
  </r>
  <r>
    <d v="2024-07-19T00:00:00"/>
    <d v="2024-07-26T23:11:00"/>
    <x v="1"/>
    <s v="SPS-10382524"/>
    <s v="-1. DELETED --"/>
    <s v="Aspirations 24-25 External Ticket, paid by Bruce McWilliam, 19/07 vs. Aspirations Programme"/>
    <x v="3"/>
    <x v="1"/>
    <x v="0"/>
    <n v="10"/>
    <n v="0.19"/>
    <n v="0.1"/>
    <n v="0"/>
    <n v="9.7100000000000009"/>
  </r>
  <r>
    <d v="2024-07-26T00:00:00"/>
    <d v="2024-07-26T23:11:00"/>
    <x v="1"/>
    <s v="SPS-10413582"/>
    <s v="-1. DELETED --"/>
    <s v="Aspirations 24-25 External Ticket, paid by Bruce McWilliam, 26/07 vs. Aspirations Programme"/>
    <x v="3"/>
    <x v="1"/>
    <x v="0"/>
    <n v="10"/>
    <n v="0.19"/>
    <n v="0.1"/>
    <n v="0"/>
    <n v="9.7100000000000009"/>
  </r>
  <r>
    <d v="2024-07-26T00:00:00"/>
    <d v="2024-07-26T23:11:00"/>
    <x v="1"/>
    <s v="SPS-10413610"/>
    <s v="-1. DELETED --"/>
    <s v="Aspirations 24-25 External One Payment Ticket, confirmed by Satpal Degun, 26/07 vs. Aspirations Programme"/>
    <x v="3"/>
    <x v="1"/>
    <x v="1"/>
    <n v="8"/>
    <n v="0"/>
    <n v="0"/>
    <n v="0"/>
    <n v="8"/>
  </r>
  <r>
    <d v="2024-07-26T00:00:00"/>
    <d v="2024-07-27T06:15:00"/>
    <x v="1"/>
    <s v="SPS-10413599"/>
    <s v="Yuvraj Sihota"/>
    <s v="Aspirations 24-25, confirmed by Satpal Degun, 26/07 vs. Aspirations Programme"/>
    <x v="3"/>
    <x v="1"/>
    <x v="1"/>
    <n v="5"/>
    <n v="0"/>
    <n v="0"/>
    <n v="0"/>
    <n v="5"/>
  </r>
  <r>
    <d v="2024-06-28T00:00:00"/>
    <d v="2024-07-28T08:31:00"/>
    <x v="1"/>
    <s v="SPS-10314247"/>
    <s v="-1. DELETED --"/>
    <s v="Aspirations 24-25 External Ticket, 28/06 vs. Aspirations Programme"/>
    <x v="3"/>
    <x v="1"/>
    <x v="0"/>
    <n v="10"/>
    <n v="0.25"/>
    <n v="0.1"/>
    <n v="0"/>
    <n v="9.65"/>
  </r>
  <r>
    <d v="2024-07-05T00:00:00"/>
    <d v="2024-07-28T08:31:00"/>
    <x v="1"/>
    <s v="SPS-10331848"/>
    <s v="-1. DELETED --"/>
    <s v="Aspirations 24-25 External Ticket, 05/07 vs. Aspirations Programme"/>
    <x v="3"/>
    <x v="1"/>
    <x v="0"/>
    <n v="10"/>
    <n v="0.25"/>
    <n v="0.1"/>
    <n v="0"/>
    <n v="9.65"/>
  </r>
  <r>
    <d v="2024-07-28T00:00:00"/>
    <d v="2024-07-28T14:53:00"/>
    <x v="1"/>
    <s v="SPS-10419878"/>
    <s v="dilveer bedi"/>
    <s v="Sunday Training 24-25, collected by Satpal Degun, 28/07 vs. Sunday Training"/>
    <x v="3"/>
    <x v="1"/>
    <x v="2"/>
    <n v="3"/>
    <n v="0"/>
    <n v="0"/>
    <n v="0"/>
    <n v="3"/>
  </r>
  <r>
    <d v="2024-07-28T00:00:00"/>
    <d v="2024-07-28T14:53:00"/>
    <x v="1"/>
    <s v="SPS-10419883"/>
    <s v="Savraj Singh Chana"/>
    <s v="Sunday Training 24-25, collected by Satpal Degun, 28/07 vs. Sunday Training"/>
    <x v="3"/>
    <x v="1"/>
    <x v="2"/>
    <n v="3"/>
    <n v="0"/>
    <n v="0"/>
    <n v="0"/>
    <n v="3"/>
  </r>
  <r>
    <d v="2024-07-28T00:00:00"/>
    <d v="2024-07-28T14:54:00"/>
    <x v="1"/>
    <s v="SPS-10419888"/>
    <s v="Arjan Singh Chana"/>
    <s v="Sunday Training 24-25, collected by Satpal Degun, 28/07 vs. Sunday Training"/>
    <x v="3"/>
    <x v="1"/>
    <x v="2"/>
    <n v="3"/>
    <n v="0"/>
    <n v="0"/>
    <n v="0"/>
    <n v="3"/>
  </r>
  <r>
    <d v="2024-07-28T00:00:00"/>
    <d v="2024-07-28T14:54:00"/>
    <x v="1"/>
    <s v="SPS-10419863"/>
    <s v="Sehaj Kaur"/>
    <s v="Sunday Training 24-25, collected by Satpal Degun, 28/07 vs. Sunday Training"/>
    <x v="3"/>
    <x v="1"/>
    <x v="2"/>
    <n v="3"/>
    <n v="0"/>
    <n v="0"/>
    <n v="0"/>
    <n v="3"/>
  </r>
  <r>
    <d v="2024-07-28T00:00:00"/>
    <d v="2024-07-28T14:54:00"/>
    <x v="1"/>
    <s v="SPS-10419865"/>
    <s v="Anmol Kaur"/>
    <s v="Sunday Training 24-25, collected by Satpal Degun, 28/07 vs. Sunday Training"/>
    <x v="3"/>
    <x v="1"/>
    <x v="2"/>
    <n v="3"/>
    <n v="0"/>
    <n v="0"/>
    <n v="0"/>
    <n v="3"/>
  </r>
  <r>
    <d v="2024-07-28T00:00:00"/>
    <d v="2024-07-28T14:54:00"/>
    <x v="1"/>
    <s v="SPS-10419882"/>
    <s v="Rajveer Malhi"/>
    <s v="Sunday Training 24-25, collected by Satpal Degun, 28/07 vs. Sunday Training"/>
    <x v="3"/>
    <x v="1"/>
    <x v="2"/>
    <n v="3"/>
    <n v="0"/>
    <n v="0"/>
    <n v="0"/>
    <n v="3"/>
  </r>
  <r>
    <d v="2024-07-28T00:00:00"/>
    <d v="2024-07-28T14:54:00"/>
    <x v="1"/>
    <s v="SPS-10419869"/>
    <s v="Jovan Singh Randhawa"/>
    <s v="Sunday Training 24-25, collected by Satpal Degun, 28/07 vs. Sunday Training"/>
    <x v="3"/>
    <x v="1"/>
    <x v="2"/>
    <n v="3"/>
    <n v="0"/>
    <n v="0"/>
    <n v="0"/>
    <n v="3"/>
  </r>
  <r>
    <d v="2024-07-28T00:00:00"/>
    <d v="2024-07-28T14:54:00"/>
    <x v="1"/>
    <s v="SPS-10419879"/>
    <s v="Yuvraj Sihota"/>
    <s v="Sunday Training 24-25, confirmed by Satpal Degun, 28/07 vs. Sunday Training"/>
    <x v="3"/>
    <x v="1"/>
    <x v="1"/>
    <n v="3"/>
    <n v="0"/>
    <n v="0"/>
    <n v="0"/>
    <n v="3"/>
  </r>
  <r>
    <d v="2024-06-28T00:00:00"/>
    <d v="2024-07-29T08:30:00"/>
    <x v="1"/>
    <s v="SPS-10314266"/>
    <s v="Sahib Dhanjal"/>
    <s v="Mens 24-25 Student Match Fee, 27/06 vs. vs Harborne"/>
    <x v="3"/>
    <x v="0"/>
    <x v="0"/>
    <n v="5"/>
    <n v="0.28000000000000003"/>
    <n v="0.05"/>
    <n v="0"/>
    <n v="4.67"/>
  </r>
  <r>
    <d v="2024-06-28T00:00:00"/>
    <d v="2024-07-29T08:30:00"/>
    <x v="1"/>
    <s v="SPS-10314226"/>
    <s v="Luke Douglas"/>
    <s v="Aspirations 24-25, 28/06 vs. Aspirations Programme"/>
    <x v="3"/>
    <x v="1"/>
    <x v="0"/>
    <n v="5"/>
    <n v="0.17"/>
    <n v="0.05"/>
    <n v="0"/>
    <n v="4.78"/>
  </r>
  <r>
    <d v="2024-07-05T00:00:00"/>
    <d v="2024-07-29T08:30:00"/>
    <x v="1"/>
    <s v="SPS-10331827"/>
    <s v="Luke Douglas"/>
    <s v="Aspirations 24-25, 05/07 vs. Aspirations Programme"/>
    <x v="3"/>
    <x v="1"/>
    <x v="0"/>
    <n v="5"/>
    <n v="0.18"/>
    <n v="0.05"/>
    <n v="0"/>
    <n v="4.7699999999999996"/>
  </r>
  <r>
    <d v="2024-05-29T00:00:00"/>
    <d v="2024-07-29T08:30:00"/>
    <x v="1"/>
    <s v="SPS-10212673"/>
    <s v="Praveer Degun"/>
    <s v="Mens 24-25 Student Match Fee, 22/05 vs. vs Worcester"/>
    <x v="3"/>
    <x v="0"/>
    <x v="0"/>
    <n v="5"/>
    <n v="0.1"/>
    <n v="0.05"/>
    <n v="0"/>
    <n v="4.8499999999999996"/>
  </r>
  <r>
    <d v="2024-06-04T00:00:00"/>
    <d v="2024-07-29T08:30:00"/>
    <x v="1"/>
    <s v="SPS-10226156"/>
    <s v="Praveer Degun"/>
    <s v="Mens 24-25 Student Match Fee, 04/06 vs. vs Olton"/>
    <x v="3"/>
    <x v="0"/>
    <x v="0"/>
    <n v="5"/>
    <n v="0.1"/>
    <n v="0.05"/>
    <n v="0"/>
    <n v="4.8499999999999996"/>
  </r>
  <r>
    <d v="2024-06-20T00:00:00"/>
    <d v="2024-07-29T08:30:00"/>
    <x v="1"/>
    <s v="SPS-10282048"/>
    <s v="Praveer Degun"/>
    <s v="Mens 24-25 Student Match Fee, 19/06 vs. vs Bournville"/>
    <x v="3"/>
    <x v="0"/>
    <x v="0"/>
    <n v="5"/>
    <n v="0.1"/>
    <n v="0.05"/>
    <n v="0"/>
    <n v="4.8499999999999996"/>
  </r>
  <r>
    <d v="2024-06-21T00:00:00"/>
    <d v="2024-07-29T08:30:00"/>
    <x v="1"/>
    <s v="SPS-10284438"/>
    <s v="Praveer Degun"/>
    <s v="Aspirations 24-25, 21/06 vs. Aspirations Programme"/>
    <x v="3"/>
    <x v="1"/>
    <x v="0"/>
    <n v="5"/>
    <n v="0.1"/>
    <n v="0.05"/>
    <n v="0"/>
    <n v="4.8499999999999996"/>
  </r>
  <r>
    <d v="2024-06-28T00:00:00"/>
    <d v="2024-07-29T08:30:00"/>
    <x v="1"/>
    <s v="SPS-10314217"/>
    <s v="Praveer Degun"/>
    <s v="Aspirations 24-25, 28/06 vs. Aspirations Programme"/>
    <x v="3"/>
    <x v="1"/>
    <x v="0"/>
 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e, 27/06 vs. vs Harborne"/>
    <x v="3"/>
    <x v="0"/>
    <x v="0"/>
    <n v="5"/>
    <n v="0.1"/>
    <n v="0.05"/>
    <n v="0"/>
    <n v="4.8499999999999996"/>
  </r>
  <r>
    <d v="2024-07-05T00:00:00"/>
    <d v="2024-07-29T08:30:00"/>
    <x v="1"/>
    <s v="SPS-10331818"/>
    <s v="Praveer Degun"/>
    <s v="Aspirations 24-25, 05/07 vs. Aspirations Programme"/>
    <x v="3"/>
    <x v="1"/>
    <x v="0"/>
    <n v="5"/>
    <n v="0.13"/>
    <n v="0.05"/>
    <n v="0"/>
    <n v="4.82"/>
  </r>
  <r>
    <d v="2024-06-28T00:00:00"/>
    <d v="2024-07-29T08:31:00"/>
    <x v="1"/>
    <s v="SPS-10314231"/>
    <s v="Jovan Singh Randhawa"/>
    <s v="Aspirations 24-25, paid by navtej singh randhawa, 28/06 vs. Aspirations Programme"/>
    <x v="3"/>
    <x v="1"/>
    <x v="0"/>
    <n v="5"/>
    <n v="0.12"/>
    <n v="0.05"/>
    <n v="0"/>
    <n v="4.83"/>
  </r>
  <r>
    <d v="2024-07-05T00:00:00"/>
    <d v="2024-07-29T08:31:00"/>
    <x v="1"/>
    <s v="SPS-10331831"/>
    <s v="Jovan Singh Randhawa"/>
    <s v="Aspirations 24-25, paid by navtej singh randhawa, 05/07 vs. Aspirations Programme"/>
    <x v="3"/>
    <x v="1"/>
    <x v="0"/>
    <n v="5"/>
    <n v="0.12"/>
    <n v="0.05"/>
    <n v="0"/>
    <n v="4.83"/>
  </r>
  <r>
    <d v="2024-07-12T00:00:00"/>
    <d v="2024-07-29T08:31:00"/>
    <x v="1"/>
    <s v="SPS-10354003"/>
    <s v="Jovan Singh Randhawa"/>
    <s v="Aspirations 24-25, paid by navtej singh randhawa, 12/07 vs. Aspirations Programme"/>
    <x v="3"/>
    <x v="1"/>
    <x v="0"/>
    <n v="5"/>
    <n v="0.12"/>
    <n v="0.05"/>
    <n v="0"/>
    <n v="4.83"/>
  </r>
  <r>
    <d v="2024-07-19T00:00:00"/>
    <d v="2024-07-29T08:31:00"/>
    <x v="1"/>
    <s v="SPS-10382529"/>
    <s v="Jovan Singh Randhawa"/>
    <s v="Aspirations 24-25, paid by navtej singh randhawa, 19/07 vs. Aspirations Programme"/>
    <x v="3"/>
    <x v="1"/>
    <x v="0"/>
    <n v="5"/>
    <n v="0.12"/>
    <n v="0.05"/>
    <n v="0"/>
    <n v="4.83"/>
  </r>
  <r>
    <d v="2024-07-26T00:00:00"/>
    <d v="2024-07-29T08:31:00"/>
    <x v="1"/>
    <s v="SPS-10413588"/>
    <s v="Jovan Singh Randhawa"/>
    <s v="Aspirations 24-25, paid by navtej singh randhawa, 26/07 vs. Aspirations Programme"/>
    <x v="3"/>
    <x v="1"/>
    <x v="0"/>
    <n v="5"/>
    <n v="0.1"/>
    <n v="0.05"/>
    <n v="0"/>
    <n v="4.8499999999999996"/>
  </r>
  <r>
    <d v="2024-06-29T00:00:00"/>
    <d v="2024-07-29T08:31:00"/>
    <x v="1"/>
    <s v="SPS-10314667"/>
    <s v="Inderjeet Singh"/>
    <s v="Sunday Training 24-25, 30/06 vs. Sunday Training"/>
    <x v="3"/>
    <x v="1"/>
    <x v="0"/>
    <n v="3"/>
    <n v="0.1"/>
    <n v="0.05"/>
    <n v="0"/>
    <n v="2.85"/>
  </r>
  <r>
    <d v="2024-07-07T00:00:00"/>
    <d v="2024-07-29T08:31:00"/>
    <x v="1"/>
    <s v="SPS-10334134"/>
    <s v="Inderjeet Singh"/>
    <s v="Sunday Training 24-25, 07/07 vs. Sunday Training"/>
    <x v="3"/>
    <x v="1"/>
    <x v="0"/>
    <n v="3"/>
    <n v="0.1"/>
    <n v="0.05"/>
    <n v="0"/>
    <n v="2.85"/>
  </r>
  <r>
    <d v="2024-07-14T00:00:00"/>
    <d v="2024-07-29T08:31:00"/>
    <x v="1"/>
    <s v="SPS-10356686"/>
    <s v="Inderjeet Singh"/>
    <s v="Sunday Training 24-25, 14/07 vs. Sunday Training"/>
    <x v="3"/>
    <x v="1"/>
    <x v="0"/>
    <n v="3"/>
    <n v="0.1"/>
    <n v="0.05"/>
    <n v="0"/>
    <n v="2.85"/>
  </r>
  <r>
    <d v="2024-07-28T00:00:00"/>
    <d v="2024-07-29T08:31:00"/>
    <x v="1"/>
    <s v="SPS-10416390"/>
    <s v="Inderjeet Singh"/>
    <s v="Sunday Training 24-25, 28/07 vs. Sunday Training"/>
    <x v="3"/>
    <x v="1"/>
    <x v="0"/>
    <n v="3"/>
    <n v="0.08"/>
    <n v="0.05"/>
    <n v="0"/>
    <n v="2.87"/>
  </r>
  <r>
    <d v="2024-06-28T00:00:00"/>
    <d v="2024-07-29T08:31:00"/>
    <x v="1"/>
    <s v="SPS-10314279"/>
    <s v="-1. DELETED JL"/>
    <s v="Mens 24-25 Aston/BCU Match Fee, 27/06 vs. vs Harborne"/>
    <x v="3"/>
    <x v="0"/>
    <x v="0"/>
    <n v="5"/>
    <n v="0.28000000000000003"/>
    <n v="0.05"/>
    <n v="0"/>
    <n v="4.67"/>
  </r>
  <r>
    <d v="2024-07-15T00:00:00"/>
    <d v="2024-07-29T15:18:00"/>
    <x v="1"/>
    <s v="SPS-10359987"/>
    <s v="jasminder  singh matharu"/>
    <s v="AMENDED: (didn\'t play)Mens 24-25, collected by Satpal Degun, 02/07 vs. vs Bromsgrove"/>
    <x v="3"/>
    <x v="1"/>
    <x v="2"/>
    <n v="0"/>
    <n v="0"/>
    <n v="0"/>
    <n v="0"/>
    <n v="0"/>
  </r>
  <r>
    <d v="2024-06-30T00:00:00"/>
    <d v="2024-07-30T08:31:00"/>
    <x v="1"/>
    <s v="SPS-10317237"/>
    <s v="Harjap Dhinjan"/>
    <s v="Sunday Training 24-25, paid by Avninder Dhinjan, 30/06 vs. Sunday Training"/>
    <x v="3"/>
    <x v="1"/>
    <x v="0"/>
    <n v="3"/>
    <n v="7.0000000000000007E-2"/>
    <n v="0.05"/>
    <n v="0"/>
    <n v="2.88"/>
  </r>
  <r>
    <d v="2024-07-05T00:00:00"/>
    <d v="2024-07-30T08:31:00"/>
    <x v="1"/>
    <s v="SPS-10331846"/>
    <s v="Harjap Dhinjan"/>
    <s v="Aspirations 24-25, paid by Avninder Dhinjan, 05/07 vs. Aspirations Programme"/>
    <x v="3"/>
    <x v="1"/>
    <x v="0"/>
    <n v="5"/>
    <n v="0.12"/>
    <n v="0.05"/>
    <n v="0"/>
    <n v="4.83"/>
  </r>
  <r>
    <d v="2024-07-08T00:00:00"/>
    <d v="2024-07-30T08:31:00"/>
    <x v="1"/>
    <s v="SPS-10338127"/>
    <s v="Harjap Dhinjan"/>
    <s v="Sunday Training 24-25, paid by Avninder Dhinjan, 07/07 vs. Sunday Training"/>
    <x v="3"/>
    <x v="1"/>
    <x v="0"/>
    <n v="3"/>
    <n v="7.0000000000000007E-2"/>
    <n v="0.05"/>
    <n v="0"/>
    <n v="2.88"/>
  </r>
  <r>
    <d v="2024-07-14T00:00:00"/>
    <d v="2024-07-30T08:31:00"/>
    <x v="1"/>
    <s v="SPS-10356846"/>
    <s v="Harjap Dhinjan"/>
    <s v="Sunday Training 24-25, paid by Avninder Dhinjan, 14/07 vs. Sunday Training"/>
    <x v="3"/>
    <x v="1"/>
    <x v="0"/>
    <n v="3"/>
    <n v="7.0000000000000007E-2"/>
    <n v="0.05"/>
    <n v="0"/>
    <n v="2.88"/>
  </r>
  <r>
    <d v="2024-07-19T00:00:00"/>
    <d v="2024-07-30T08:31:00"/>
    <x v="1"/>
    <s v="SPS-10382540"/>
    <s v="Harjap Dhinjan"/>
    <s v="Aspirations 24-25, paid by Avninder Dhinjan, 19/07 vs. Aspirations Programme"/>
    <x v="3"/>
    <x v="1"/>
    <x v="0"/>
    <n v="5"/>
    <n v="0.12"/>
    <n v="0.05"/>
    <n v="0"/>
    <n v="4.83"/>
  </r>
  <r>
    <d v="2024-07-21T00:00:00"/>
    <d v="2024-07-30T08:31:00"/>
    <x v="1"/>
    <s v="SPS-10385968"/>
    <s v="Harjap Dhinjan"/>
    <s v="Sunday Training 24-25, paid by Avninder Dhinjan, 21/07 vs. Sunday Training"/>
    <x v="3"/>
    <x v="1"/>
    <x v="0"/>
    <n v="3"/>
    <n v="7.0000000000000007E-2"/>
    <n v="0.05"/>
    <n v="0"/>
    <n v="2.88"/>
  </r>
  <r>
    <d v="2024-07-28T00:00:00"/>
    <d v="2024-07-30T08:31:00"/>
    <x v="1"/>
    <s v="SPS-10419880"/>
    <s v="Harjap Dhinjan"/>
    <s v="Sunday Training 24-25, paid by Avninder Dhinjan, 28/07 vs. Sunday Training"/>
    <x v="3"/>
    <x v="1"/>
    <x v="0"/>
    <n v="3"/>
    <n v="0.06"/>
    <n v="0.05"/>
    <n v="0"/>
    <n v="2.89"/>
  </r>
  <r>
    <d v="2024-06-28T00:00:00"/>
    <d v="2024-07-30T08:31:00"/>
    <x v="1"/>
    <s v="SPS-10314242"/>
    <s v="Neevan Amish Dudhia"/>
    <s v="Aspirations 24-25, paid by Amish Dudhia, 28/06 vs. Aspirations Programme"/>
    <x v="3"/>
    <x v="1"/>
    <x v="0"/>
    <n v="5"/>
    <n v="0.28000000000000003"/>
    <n v="0.05"/>
    <n v="0"/>
    <n v="4.67"/>
  </r>
  <r>
    <d v="2024-06-26T00:00:00"/>
    <d v="2024-07-30T21:59:00"/>
    <x v="1"/>
    <s v="SPS-10305205"/>
    <s v="Haydar Ismaeel Abbasi"/>
    <s v="Mens 24-25 Under 16 Match Fee, paid by Mohammad Ibrar Abbasi, 25/06 vs. vs Bournville"/>
    <x v="3"/>
    <x v="0"/>
    <x v="0"/>
    <n v="3"/>
    <n v="0.06"/>
    <n v="0.05"/>
    <n v="0"/>
    <n v="2.89"/>
  </r>
  <r>
    <d v="2024-07-11T00:00:00"/>
    <d v="2024-07-30T21:59:00"/>
    <x v="1"/>
    <s v="SPS-10352388"/>
    <s v="Mohammad Ibrar Abbasi"/>
    <s v="Mens 24-25, 10/07 vs. vs Edgbaston"/>
    <x v="3"/>
    <x v="1"/>
    <x v="0"/>
    <n v="10"/>
    <n v="0.2"/>
    <n v="0.1"/>
    <n v="0"/>
    <n v="9.6999999999999993"/>
  </r>
  <r>
    <d v="2024-07-11T00:00:00"/>
    <d v="2024-07-30T21:59:00"/>
    <x v="1"/>
    <s v="SPS-10352389"/>
    <s v="Haydar Ismaeel Abbasi"/>
    <s v="Mens 24-25 Under 16 Match Fee, paid by Mohammad Ibrar Abbasi, 10/07 vs. vs Edgbaston"/>
    <x v="3"/>
    <x v="0"/>
    <x v="0"/>
    <n v="3"/>
    <n v="0.06"/>
    <n v="0.05"/>
    <n v="0"/>
    <n v="2.89"/>
  </r>
  <r>
    <d v="2024-07-15T00:00:00"/>
    <d v="2024-07-30T21:59:00"/>
    <x v="1"/>
    <s v="SPS-10359975"/>
    <s v="Mohammad Ibrar Abbasi"/>
    <s v="Mens 24-25, 02/07 vs. vs Bromsgrove"/>
    <x v="3"/>
    <x v="1"/>
    <x v="0"/>
    <n v="10"/>
    <n v="0.2"/>
    <n v="0.1"/>
    <n v="0"/>
    <n v="9.6999999999999993"/>
  </r>
  <r>
    <d v="2024-07-15T00:00:00"/>
    <d v="2024-07-30T21:59:00"/>
    <x v="1"/>
    <s v="SPS-10359979"/>
    <s v="Haydar Ismaeel Abbasi"/>
    <s v="Mens 24-25 Under 16 Match Fee, paid by Mohammad Ibrar Abbasi, 02/07 vs. vs Bromsgrove"/>
    <x v="3"/>
    <x v="0"/>
    <x v="0"/>
    <n v="3"/>
    <n v="0.05"/>
    <n v="0.05"/>
    <n v="0"/>
    <n v="2.9"/>
  </r>
  <r>
    <d v="2024-07-30T00:00:00"/>
    <d v="2024-07-30T21:59:00"/>
    <x v="1"/>
    <s v="SPS-10428603"/>
    <s v="Mohammad Ibrar Abbasi"/>
    <s v="Mens 24-25, 30/07 vs. vs Old Hales"/>
    <x v="3"/>
    <x v="1"/>
    <x v="0"/>
    <n v="10"/>
    <n v="0.2"/>
    <n v="0.1"/>
    <n v="0"/>
    <n v="9.6999999999999993"/>
  </r>
  <r>
    <d v="2024-07-30T00:00:00"/>
    <d v="2024-07-30T21:59:00"/>
    <x v="1"/>
    <s v="SPS-10428605"/>
    <s v="Haydar Ismaeel Abbasi"/>
    <s v="Mens 24-25 Under 16 Match Fee, paid by Mohammad Ibrar Abbasi, 30/07 vs. vs Old Hales"/>
    <x v="3"/>
    <x v="0"/>
    <x v="0"/>
    <n v="3"/>
    <n v="0.06"/>
    <n v="0.05"/>
    <n v="0"/>
    <n v="2.89"/>
  </r>
  <r>
    <d v="2024-06-28T00:00:00"/>
    <d v="2024-07-31T08:31:00"/>
    <x v="1"/>
    <s v="SPS-10314224"/>
    <s v="-1. DELETED --"/>
    <s v="Aspirations 24-25 External Ticket, 28/06 vs. Aspirations Programme"/>
    <x v="3"/>
    <x v="1"/>
    <x v="0"/>
    <n v="10"/>
    <n v="0.25"/>
    <n v="0.1"/>
    <n v="0"/>
    <n v="9.65"/>
  </r>
  <r>
    <d v="2024-07-26T00:00:00"/>
    <d v="2024-07-31T08:31:00"/>
    <x v="1"/>
    <s v="SPS-10413581"/>
    <s v="-1. DELETED --"/>
    <s v="Aspirations 24-25 External Ticket, 26/07 vs. Aspirations Programme"/>
    <x v="3"/>
    <x v="1"/>
    <x v="0"/>
    <n v="10"/>
    <n v="0.25"/>
    <n v="0.1"/>
    <n v="0"/>
    <n v="9.65"/>
  </r>
  <r>
    <d v="2024-07-02T00:00:00"/>
    <d v="2024-08-01T08:31:00"/>
    <x v="1"/>
    <s v="SPS-10324706"/>
    <s v="Manoj Chohan"/>
    <s v="Sunday Training 24-25, 07/07 vs. Sunday Training"/>
    <x v="4"/>
    <x v="1"/>
    <x v="0"/>
    <n v="3"/>
    <n v="0.06"/>
    <n v="0.05"/>
    <n v="0"/>
    <n v="2.89"/>
  </r>
  <r>
    <d v="2024-07-11T00:00:00"/>
    <d v="2024-08-01T08:31:00"/>
    <x v="1"/>
    <s v="SPS-10351909"/>
    <s v="Manoj Chohan"/>
    <s v="Sunday Training 24-25, 14/07 vs. Sunday Training"/>
    <x v="4"/>
    <x v="1"/>
    <x v="0"/>
    <n v="3"/>
    <n v="0.06"/>
    <n v="0.05"/>
    <n v="0"/>
    <n v="2.89"/>
  </r>
  <r>
    <d v="2024-07-15T00:00:00"/>
    <d v="2024-08-01T08:31:00"/>
    <x v="1"/>
    <s v="SPS-10360305"/>
    <s v="Manoj Chohan"/>
    <s v="Sunday Training 24-25, 21/07 vs. Sunday Training"/>
    <x v="4"/>
    <x v="1"/>
    <x v="0"/>
    <n v="3"/>
    <n v="0.06"/>
    <n v="0.05"/>
    <n v="0"/>
    <n v="2.89"/>
  </r>
  <r>
    <d v="2024-07-23T00:00:00"/>
    <d v="2024-08-01T08:31:00"/>
    <x v="1"/>
    <s v="SPS-10390458"/>
    <s v="Manoj Chohan"/>
    <s v="Sunday Training 24-25, 28/07 vs. Sunday Training"/>
    <x v="4"/>
    <x v="1"/>
    <x v="0"/>
    <n v="3"/>
    <n v="0.06"/>
    <n v="0.05"/>
    <n v="0"/>
    <n v="2.89"/>
  </r>
  <r>
    <d v="2024-06-28T00:00:00"/>
    <d v="2024-08-01T08:31:00"/>
    <x v="1"/>
    <s v="SPS-10314230"/>
    <s v="Ethan Chohan"/>
    <s v="Aspirations 24-25, paid by Manoj Chohan, 28/06 vs. Aspirations Programme"/>
    <x v="4"/>
    <x v="1"/>
    <x v="0"/>
    <n v="5"/>
    <n v="0.1"/>
    <n v="0.05"/>
    <n v="0"/>
    <n v="4.8499999999999996"/>
  </r>
  <r>
    <d v="2024-07-05T00:00:00"/>
    <d v="2024-08-01T08:31:00"/>
    <x v="1"/>
    <s v="SPS-10331830"/>
    <s v="Ethan Chohan"/>
    <s v="Aspirations 24-25, paid by Manoj Chohan, 05/07 vs. Aspirations Programme"/>
    <x v="4"/>
    <x v="1"/>
    <x v="0"/>
    <n v="5"/>
    <n v="0.1"/>
    <n v="0.05"/>
    <n v="0"/>
    <n v="4.8499999999999996"/>
  </r>
  <r>
    <d v="2024-07-12T00:00:00"/>
    <d v="2024-08-01T08:31:00"/>
    <x v="1"/>
    <s v="SPS-10354002"/>
    <s v="Ethan Chohan"/>
    <s v="Aspirations 24-25, paid by Manoj Chohan, 12/07 vs. Aspirations Programme"/>
    <x v="4"/>
    <x v="1"/>
    <x v="0"/>
    <n v="5"/>
    <n v="0.1"/>
    <n v="0.05"/>
    <n v="0"/>
    <n v="4.8499999999999996"/>
  </r>
  <r>
    <d v="2024-07-19T00:00:00"/>
    <d v="2024-08-01T08:31:00"/>
    <x v="1"/>
    <s v="SPS-10382528"/>
    <s v="Ethan Chohan"/>
    <s v="Aspirations 24-25, paid by Manoj Chohan, 19/07 vs. Aspirations Programme"/>
    <x v="4"/>
    <x v="1"/>
    <x v="0"/>
    <n v="5"/>
    <n v="0.1"/>
    <n v="0.05"/>
    <n v="0"/>
    <n v="4.8499999999999996"/>
  </r>
  <r>
    <d v="2024-07-26T00:00:00"/>
    <d v="2024-08-01T08:31:00"/>
    <x v="1"/>
    <s v="SPS-10413587"/>
    <s v="Ethan Chohan"/>
    <s v="Aspirations 24-25, paid by Manoj Chohan, 26/07 vs. Aspirations Programme"/>
    <x v="4"/>
    <x v="1"/>
    <x v="0"/>
    <n v="5"/>
    <n v="0.12"/>
    <n v="0.05"/>
    <n v="0"/>
    <n v="4.83"/>
  </r>
  <r>
    <d v="2024-08-02T00:00:00"/>
    <d v="2024-08-02T21:28:00"/>
    <x v="1"/>
    <s v="SPS-10437637"/>
    <s v="-1. DELETED --"/>
    <s v="Aspirations 24-25 Volunteer Ticket, 02/08 vs. Aspirations Programme"/>
    <x v="4"/>
    <x v="1"/>
    <x v="2"/>
    <n v="0"/>
    <n v="0"/>
    <n v="0"/>
    <n v="0"/>
    <n v="0"/>
  </r>
  <r>
    <d v="2024-08-02T00:00:00"/>
    <d v="2024-08-02T21:28:00"/>
    <x v="1"/>
    <s v="SPS-10437659"/>
    <s v="-1. DELETED --"/>
    <s v="Aspirations 24-25 External One Payment Ticket, confirmed by Satpal Degun, 02/08 vs. Aspirations Programme"/>
    <x v="4"/>
    <x v="1"/>
    <x v="1"/>
    <n v="8"/>
    <n v="0"/>
    <n v="0"/>
    <n v="0"/>
    <n v="8"/>
  </r>
  <r>
    <d v="2024-08-02T00:00:00"/>
    <d v="2024-08-02T21:28:00"/>
    <x v="1"/>
    <s v="SPS-10437661"/>
    <s v="-1. DELETED --"/>
    <s v="Aspirations 24-25 External One Payment Ticket, confirmed by Satpal Degun, 02/08 vs. Aspirations Programme"/>
    <x v="4"/>
    <x v="1"/>
    <x v="1"/>
    <n v="8"/>
    <n v="0"/>
    <n v="0"/>
    <n v="0"/>
    <n v="8"/>
  </r>
  <r>
    <d v="2024-08-02T00:00:00"/>
    <d v="2024-08-02T21:29:00"/>
    <x v="1"/>
    <s v="SPS-10437652"/>
    <s v="Yuvraj Sihota"/>
    <s v="Aspirations 24-25, confirmed by Satpal Degun, 02/08 vs. Aspirations Programme"/>
    <x v="4"/>
    <x v="1"/>
    <x v="1"/>
    <n v="5"/>
    <n v="0"/>
    <n v="0"/>
    <n v="0"/>
    <n v="5"/>
  </r>
  <r>
    <d v="2024-08-02T00:00:00"/>
    <d v="2024-08-02T21:35:00"/>
    <x v="1"/>
    <s v="SPS-10437665"/>
    <s v="-1. DELETED --"/>
    <s v="Aspirations 24-25 Volunteer Ticket, 02/08 vs. Aspirations Programme"/>
    <x v="4"/>
    <x v="1"/>
    <x v="2"/>
    <n v="0"/>
    <n v="0"/>
    <n v="0"/>
    <n v="0"/>
    <n v="0"/>
  </r>
  <r>
    <d v="2024-07-14T00:00:00"/>
    <d v="2024-08-02T22:11:00"/>
    <x v="1"/>
    <s v="SPS-10356853"/>
    <s v="Rohanpreet cooner"/>
    <s v="Sunday Training 24-25, paid by Gurpreet Cooner, 14/07 vs. Sunday Training"/>
    <x v="4"/>
    <x v="1"/>
    <x v="0"/>
    <n v="3"/>
    <n v="0.06"/>
    <n v="0.05"/>
    <n v="0"/>
    <n v="2.89"/>
  </r>
  <r>
    <d v="2024-07-14T00:00:00"/>
    <d v="2024-08-02T22:11:00"/>
    <x v="1"/>
    <s v="SPS-10356854"/>
    <s v="Sukhmani Cooner"/>
    <s v="Sunday Training 24-25, paid by Gurpreet Cooner, 14/07 vs. Sunday Training"/>
    <x v="4"/>
    <x v="1"/>
    <x v="0"/>
    <n v="3"/>
    <n v="0.06"/>
    <n v="0.05"/>
    <n v="0"/>
    <n v="2.89"/>
  </r>
  <r>
    <d v="2024-07-21T00:00:00"/>
    <d v="2024-08-02T22:11:00"/>
    <x v="1"/>
    <s v="SPS-10385833"/>
    <s v="Rohanpreet cooner"/>
    <s v="Sunday Training 24-25, paid by Gurpreet Cooner, 21/07 vs. Sunday Training"/>
    <x v="4"/>
    <x v="1"/>
    <x v="0"/>
    <n v="3"/>
    <n v="0.06"/>
    <n v="0.05"/>
    <n v="0"/>
    <n v="2.89"/>
  </r>
  <r>
    <d v="2024-07-21T00:00:00"/>
    <d v="2024-08-02T22:11:00"/>
    <x v="1"/>
    <s v="SPS-10385835"/>
    <s v="Sukhmani Cooner"/>
    <s v="Sunday Training 24-25, paid by Gurpreet Cooner, 21/07 vs. Sunday Training"/>
    <x v="4"/>
    <x v="1"/>
    <x v="0"/>
    <n v="3"/>
    <n v="0.06"/>
    <n v="0.05"/>
    <n v="0"/>
    <n v="2.89"/>
  </r>
  <r>
    <d v="2024-07-23T00:00:00"/>
    <d v="2024-08-02T22:11:00"/>
    <x v="1"/>
    <s v="SPS-10392057"/>
    <s v="Gurpreet Cooner"/>
    <s v="Mens 24-25, 23/07 vs. vs Kings Heath"/>
    <x v="4"/>
    <x v="1"/>
    <x v="0"/>
    <n v="10"/>
    <n v="0.19"/>
    <n v="0.1"/>
    <n v="0"/>
    <n v="9.7100000000000009"/>
  </r>
  <r>
    <d v="2024-07-28T00:00:00"/>
    <d v="2024-08-02T22:11:00"/>
    <x v="1"/>
    <s v="SPS-10419886"/>
    <s v="Rohanpreet cooner"/>
    <s v="Sunday Training 24-25, paid by Gurpreet Cooner, 28/07 vs. Sunday Training"/>
    <x v="4"/>
    <x v="1"/>
    <x v="0"/>
    <n v="3"/>
    <n v="0.06"/>
    <n v="0.05"/>
    <n v="0"/>
    <n v="2.89"/>
  </r>
  <r>
    <d v="2024-07-28T00:00:00"/>
    <d v="2024-08-02T22:11:00"/>
    <x v="1"/>
    <s v="SPS-10419887"/>
    <s v="Sukhmani Cooner"/>
    <s v="Sunday Training 24-25, paid by Gurpreet Cooner, 28/07 vs. Sunday Training"/>
    <x v="4"/>
    <x v="1"/>
    <x v="0"/>
    <n v="3"/>
    <n v="0.06"/>
    <n v="0.05"/>
    <n v="0"/>
    <n v="2.89"/>
  </r>
  <r>
    <d v="2024-07-30T00:00:00"/>
    <d v="2024-08-02T22:11:00"/>
    <x v="1"/>
    <s v="SPS-10428601"/>
    <s v="Gurpreet Cooner"/>
    <s v="Mens 24-25, 30/07 vs. vs Old Hales"/>
    <x v="4"/>
    <x v="1"/>
    <x v="0"/>
    <n v="10"/>
    <n v="0.17"/>
    <n v="0.1"/>
    <n v="0"/>
    <n v="9.73"/>
  </r>
  <r>
    <d v="2024-08-02T00:00:00"/>
    <d v="2024-08-02T22:11:00"/>
    <x v="1"/>
    <s v="SPS-10437660"/>
    <s v="Rohanpreet cooner"/>
    <s v="Aspirations 24-25, paid by Gurpreet Cooner, 02/08 vs. Aspirations Programme"/>
    <x v="4"/>
    <x v="1"/>
    <x v="0"/>
    <n v="5"/>
    <n v="0.1"/>
    <n v="0.05"/>
    <n v="0"/>
    <n v="4.8499999999999996"/>
  </r>
  <r>
    <d v="2024-08-02T00:00:00"/>
    <d v="2024-08-02T22:11:00"/>
    <x v="1"/>
    <s v="SPS-10437662"/>
    <s v="Sukhmani Cooner"/>
    <s v="Aspirations 24-25, paid by Gurpreet Cooner, 02/08 vs. Aspirations Programme"/>
    <x v="4"/>
    <x v="1"/>
    <x v="0"/>
    <n v="5"/>
    <n v="0.1"/>
    <n v="0.05"/>
    <n v="0"/>
    <n v="4.8499999999999996"/>
  </r>
  <r>
    <d v="2024-07-08T00:00:00"/>
    <d v="2024-08-02T22:30:00"/>
    <x v="1"/>
    <s v="SPS-10338109"/>
    <s v="Arjan Matharu"/>
    <s v="Sunday Training 24-25, paid by Dapinder Matharu, 07/07 vs. Sunday Training"/>
    <x v="4"/>
    <x v="1"/>
    <x v="0"/>
    <n v="3"/>
    <n v="0.05"/>
    <n v="0.05"/>
    <n v="0"/>
    <n v="2.9"/>
  </r>
  <r>
    <d v="2024-07-08T00:00:00"/>
    <d v="2024-08-02T22:30:00"/>
    <x v="1"/>
    <s v="SPS-10338134"/>
    <s v="Amar Matharu"/>
    <s v="Sunday Training 24-25, paid by Dapinder Matharu, 07/07 vs. Sunday Training"/>
    <x v="4"/>
    <x v="1"/>
    <x v="0"/>
    <n v="3"/>
    <n v="0.05"/>
    <n v="0.05"/>
    <n v="0"/>
    <n v="2.9"/>
  </r>
  <r>
    <d v="2024-07-12T00:00:00"/>
    <d v="2024-08-02T22:30:00"/>
    <x v="1"/>
    <s v="SPS-10353990"/>
    <s v="Arjan Matharu"/>
    <s v="Aspirations 24-25, paid by Dapinder Matharu, 12/07 vs. Aspirations Programme"/>
    <x v="4"/>
    <x v="1"/>
    <x v="0"/>
    <n v="5"/>
    <n v="0.09"/>
    <n v="0.05"/>
    <n v="0"/>
    <n v="4.8600000000000003"/>
  </r>
  <r>
    <d v="2024-07-12T00:00:00"/>
    <d v="2024-08-02T22:30:00"/>
    <x v="1"/>
    <s v="SPS-10354018"/>
    <s v="Amar Matharu"/>
    <s v="Aspirations 24-25, paid by Dapinder Matharu, 12/07 vs. Aspirations Programme"/>
    <x v="4"/>
    <x v="1"/>
    <x v="0"/>
    <n v="5"/>
    <n v="0.09"/>
    <n v="0.05"/>
    <n v="0"/>
    <n v="4.8600000000000003"/>
  </r>
  <r>
    <d v="2024-07-14T00:00:00"/>
    <d v="2024-08-02T22:30:00"/>
    <x v="1"/>
    <s v="SPS-10356823"/>
    <s v="Arjan Matharu"/>
    <s v="Sunday Training 24-25, paid by Dapinder Matharu, 14/07 vs. Sunday Training"/>
    <x v="4"/>
    <x v="1"/>
    <x v="0"/>
    <n v="3"/>
    <n v="0.05"/>
    <n v="0.05"/>
    <n v="0"/>
    <n v="2.9"/>
  </r>
  <r>
    <d v="2024-07-14T00:00:00"/>
    <d v="2024-08-02T22:30:00"/>
    <x v="1"/>
    <s v="SPS-10356852"/>
    <s v="Amar Matharu"/>
    <s v="Sunday Training 24-25, paid by Dapinder Matharu, 14/07 vs. Sunday Training"/>
    <x v="4"/>
    <x v="1"/>
    <x v="0"/>
    <n v="3"/>
    <n v="0.05"/>
    <n v="0.05"/>
    <n v="0"/>
    <n v="2.9"/>
  </r>
  <r>
    <d v="2024-07-19T00:00:00"/>
    <d v="2024-08-02T22:30:00"/>
    <x v="1"/>
    <s v="SPS-10382519"/>
    <s v="Arjan Matharu"/>
    <s v="Aspirations 24-25, paid by Dapinder Matharu, 19/07 vs. Aspirations Programme"/>
    <x v="4"/>
    <x v="1"/>
    <x v="0"/>
    <n v="5"/>
    <n v="0.09"/>
    <n v="0.05"/>
    <n v="0"/>
    <n v="4.8600000000000003"/>
  </r>
  <r>
    <d v="2024-07-19T00:00:00"/>
    <d v="2024-08-02T22:30:00"/>
    <x v="1"/>
    <s v="SPS-10382547"/>
    <s v="Amar Matharu"/>
    <s v="Aspirations 24-25, paid by Dapinder Matharu, 19/07 vs. Aspirations Programme"/>
    <x v="4"/>
    <x v="1"/>
    <x v="0"/>
    <n v="5"/>
    <n v="0.09"/>
    <n v="0.05"/>
    <n v="0"/>
    <n v="4.8600000000000003"/>
  </r>
  <r>
    <d v="2024-07-21T00:00:00"/>
    <d v="2024-08-02T22:30:00"/>
    <x v="1"/>
    <s v="SPS-10385818"/>
    <s v="Arjan Matharu"/>
    <s v="Sunday Training 24-25, paid by Dapinder Matharu, 21/07 vs. Sunday Training"/>
    <x v="4"/>
    <x v="1"/>
    <x v="0"/>
    <n v="3"/>
    <n v="0.05"/>
    <n v="0.05"/>
    <n v="0"/>
    <n v="2.9"/>
  </r>
  <r>
    <d v="2024-07-21T00:00:00"/>
    <d v="2024-08-02T22:30:00"/>
    <x v="1"/>
    <s v="SPS-10385831"/>
    <s v="Amar Matharu"/>
    <s v="Sunday Training 24-25, paid by Dapinder Matharu, 21/07 vs. Sunday Training"/>
    <x v="4"/>
    <x v="1"/>
    <x v="0"/>
    <n v="3"/>
    <n v="0.09"/>
    <n v="0.05"/>
    <n v="0"/>
    <n v="2.86"/>
  </r>
  <r>
    <d v="2024-07-26T00:00:00"/>
    <d v="2024-08-02T22:30:00"/>
    <x v="1"/>
    <s v="SPS-10413577"/>
    <s v="Arjan Matharu"/>
    <s v="Aspirations 24-25, paid by Dapinder Matharu, 26/07 vs. Aspirations Programme"/>
    <x v="4"/>
    <x v="1"/>
    <x v="0"/>
    <n v="5"/>
    <n v="0.09"/>
    <n v="0.05"/>
    <n v="0"/>
    <n v="4.8600000000000003"/>
  </r>
  <r>
    <d v="2024-07-26T00:00:00"/>
    <d v="2024-08-02T22:30:00"/>
    <x v="1"/>
    <s v="SPS-10413608"/>
    <s v="Amar Matharu"/>
    <s v="Aspirations 24-25, paid by Dapinder Matharu, 26/07 vs. Aspirations Programme"/>
    <x v="4"/>
    <x v="1"/>
    <x v="0"/>
    <n v="5"/>
    <n v="0.09"/>
    <n v="0.05"/>
    <n v="0"/>
    <n v="4.8600000000000003"/>
  </r>
  <r>
    <d v="2024-07-28T00:00:00"/>
    <d v="2024-08-02T22:30:00"/>
    <x v="1"/>
    <s v="SPS-10419864"/>
    <s v="Arjan Matharu"/>
    <s v="Sunday Training 24-25, paid by Dapinder Matharu, 28/07 vs. Sunday Training"/>
    <x v="4"/>
    <x v="1"/>
    <x v="0"/>
    <n v="3"/>
    <n v="0.05"/>
    <n v="0.05"/>
    <n v="0"/>
    <n v="2.9"/>
  </r>
  <r>
    <d v="2024-07-28T00:00:00"/>
    <d v="2024-08-02T22:30:00"/>
    <x v="1"/>
    <s v="SPS-10419885"/>
    <s v="Amar Matharu"/>
    <s v="Sunday Training 24-25, paid by Dapinder Matharu, 28/07 vs. Sunday Training"/>
    <x v="4"/>
    <x v="1"/>
    <x v="0"/>
    <n v="3"/>
    <n v="0.05"/>
    <n v="0.05"/>
    <n v="0"/>
    <n v="2.9"/>
  </r>
  <r>
    <d v="2024-08-02T00:00:00"/>
    <d v="2024-08-02T22:30:00"/>
    <x v="1"/>
    <s v="SPS-10437636"/>
    <s v="Arjan Matharu"/>
    <s v="Aspirations 24-25, paid by Dapinder Matharu, 02/08 vs. Aspirations Programme"/>
    <x v="4"/>
    <x v="1"/>
    <x v="0"/>
    <n v="5"/>
    <n v="0.09"/>
    <n v="0.05"/>
    <n v="0"/>
    <n v="4.8600000000000003"/>
  </r>
  <r>
    <d v="2024-08-02T00:00:00"/>
    <d v="2024-08-02T22:30:00"/>
    <x v="1"/>
    <s v="SPS-10437658"/>
    <s v="Amar Matharu"/>
    <s v="Aspirations 24-25, paid by Dapinder Matharu, 02/08 vs. Aspirations Programme"/>
    <x v="4"/>
    <x v="1"/>
    <x v="0"/>
    <n v="5"/>
    <n v="0.09"/>
    <n v="0.05"/>
    <n v="0"/>
    <n v="4.8600000000000003"/>
  </r>
  <r>
    <d v="2024-07-08T00:00:00"/>
    <d v="2024-08-03T22:12:00"/>
    <x v="1"/>
    <s v="SPS-10338122"/>
    <s v="Nayan Singh Ruprah"/>
    <s v="Sunday Training 24-25, paid by BALJIT RUPRAH, 07/07 vs. Sunday Training"/>
    <x v="4"/>
    <x v="1"/>
    <x v="0"/>
    <n v="3"/>
    <n v="0.06"/>
    <n v="0.05"/>
    <n v="0"/>
    <n v="2.89"/>
  </r>
  <r>
    <d v="2024-07-08T00:00:00"/>
    <d v="2024-08-03T22:12:00"/>
    <x v="1"/>
    <s v="SPS-10338123"/>
    <s v="Naina Kaur Ruprah"/>
    <s v="Sunday Training 24-25, paid by BALJIT RUPRAH, 07/07 vs. Sunday Training"/>
    <x v="4"/>
    <x v="1"/>
    <x v="0"/>
    <n v="3"/>
    <n v="0.06"/>
    <n v="0.05"/>
    <n v="0"/>
    <n v="2.89"/>
  </r>
  <r>
    <d v="2024-07-12T00:00:00"/>
    <d v="2024-08-03T22:12:00"/>
    <x v="1"/>
    <s v="SPS-10354007"/>
    <s v="Nayan Singh Ruprah"/>
    <s v="Aspirations 24-25, paid by BALJIT RUPRAH, 12/07 vs. Aspirations Programme"/>
    <x v="4"/>
    <x v="1"/>
    <x v="0"/>
    <n v="5"/>
    <n v="0.1"/>
    <n v="0.05"/>
    <n v="0"/>
    <n v="4.8499999999999996"/>
  </r>
  <r>
    <d v="2024-07-14T00:00:00"/>
    <d v="2024-08-03T22:12:00"/>
    <x v="1"/>
    <s v="SPS-10356834"/>
    <s v="Nayan Singh Ruprah"/>
    <s v="Sunday Training 24-25, paid by BALJIT RUPRAH, 14/07 vs. Sunday Training"/>
    <x v="4"/>
    <x v="1"/>
    <x v="0"/>
    <n v="3"/>
    <n v="0.06"/>
    <n v="0.05"/>
    <n v="0"/>
    <n v="2.89"/>
  </r>
  <r>
    <d v="2024-07-14T00:00:00"/>
    <d v="2024-08-03T22:12:00"/>
    <x v="1"/>
    <s v="SPS-10356838"/>
    <s v="Naina Kaur Ruprah"/>
    <s v="Sunday Training 24-25, paid by BALJIT RUPRAH, 14/07 vs. Sunday Training"/>
    <x v="4"/>
    <x v="1"/>
    <x v="0"/>
    <n v="3"/>
    <n v="0.04"/>
    <n v="0.05"/>
    <n v="0"/>
    <n v="2.91"/>
  </r>
  <r>
    <d v="2024-07-19T00:00:00"/>
    <d v="2024-08-03T22:12:00"/>
    <x v="1"/>
    <s v="SPS-10382533"/>
    <s v="Nayan Singh Ruprah"/>
    <s v="Aspirations 24-25, paid by BALJIT RUPRAH, 19/07 vs. Aspirations Programme"/>
    <x v="4"/>
    <x v="1"/>
    <x v="0"/>
    <n v="5"/>
    <n v="0.1"/>
    <n v="0.05"/>
    <n v="0"/>
    <n v="4.8499999999999996"/>
  </r>
  <r>
    <d v="2024-07-21T00:00:00"/>
    <d v="2024-08-03T22:12:00"/>
    <x v="1"/>
    <s v="SPS-10385834"/>
    <s v="Nayan Singh Ruprah"/>
    <s v="Sunday Training 24-25, paid by BALJIT RUPRAH, 21/07 vs. Sunday Training"/>
    <x v="4"/>
    <x v="1"/>
    <x v="0"/>
    <n v="3"/>
    <n v="0.06"/>
    <n v="0.05"/>
    <n v="0"/>
    <n v="2.89"/>
  </r>
  <r>
    <d v="2024-07-21T00:00:00"/>
    <d v="2024-08-03T22:12:00"/>
    <x v="1"/>
    <s v="SPS-10385838"/>
    <s v="Naina Kaur Ruprah"/>
    <s v="Sunday Training 24-25, paid by BALJIT RUPRAH, 21/07 vs. Sunday Training"/>
    <x v="4"/>
    <x v="1"/>
    <x v="0"/>
    <n v="3"/>
    <n v="0.06"/>
    <n v="0.05"/>
    <n v="0"/>
    <n v="2.89"/>
  </r>
  <r>
    <d v="2024-07-26T00:00:00"/>
    <d v="2024-08-03T22:12:00"/>
    <x v="1"/>
    <s v="SPS-10413593"/>
    <s v="Nayan Singh Ruprah"/>
    <s v="Aspirations 24-25, paid by BALJIT RUPRAH, 26/07 vs. Aspirations Programme"/>
    <x v="4"/>
    <x v="1"/>
    <x v="0"/>
    <n v="5"/>
    <n v="0.1"/>
    <n v="0.05"/>
    <n v="0"/>
    <n v="4.8499999999999996"/>
  </r>
  <r>
    <d v="2024-07-28T00:00:00"/>
    <d v="2024-08-03T22:12:00"/>
    <x v="1"/>
    <s v="SPS-10419873"/>
    <s v="Nayan Singh Ruprah"/>
    <s v="Sunday Training 24-25, paid by BALJIT RUPRAH, 28/07 vs. Sunday Training"/>
    <x v="4"/>
    <x v="1"/>
    <x v="0"/>
    <n v="3"/>
    <n v="0.06"/>
    <n v="0.05"/>
    <n v="0"/>
    <n v="2.89"/>
  </r>
  <r>
    <d v="2024-07-28T00:00:00"/>
    <d v="2024-08-03T22:12:00"/>
    <x v="1"/>
    <s v="SPS-10419876"/>
    <s v="Naina Kaur Ruprah"/>
    <s v="Sunday Training 24-25, paid by BALJIT RUPRAH, 28/07 vs. Sunday Training"/>
    <x v="4"/>
    <x v="1"/>
    <x v="0"/>
    <n v="3"/>
    <n v="0.06"/>
    <n v="0.05"/>
    <n v="0"/>
    <n v="2.89"/>
  </r>
  <r>
    <d v="2024-08-02T00:00:00"/>
    <d v="2024-08-03T22:12:00"/>
    <x v="1"/>
    <s v="SPS-10437679"/>
    <s v="Nayan Singh Ruprah"/>
    <s v="Aspirations 24-25, paid by BALJIT RUPRAH, 02/08 vs. Aspirations Programme"/>
    <x v="4"/>
    <x v="1"/>
    <x v="0"/>
    <n v="5"/>
    <n v="0.1"/>
    <n v="0.05"/>
    <n v="0"/>
    <n v="4.8499999999999996"/>
  </r>
  <r>
    <d v="2024-06-20T00:00:00"/>
    <d v="2024-08-04T08:30:00"/>
    <x v="1"/>
    <s v="SPS-10282050"/>
    <s v="Navraj Degun"/>
    <s v="Mens 24-25, 19/06 vs. vs Bournville"/>
    <x v="4"/>
    <x v="1"/>
    <x v="0"/>
    <n v="10"/>
    <n v="0.2"/>
    <n v="0.1"/>
    <n v="0"/>
    <n v="9.6999999999999993"/>
  </r>
  <r>
    <d v="2024-06-28T00:00:00"/>
    <d v="2024-08-04T08:30:00"/>
    <x v="1"/>
    <s v="SPS-10314218"/>
    <s v="Navraj Degun"/>
    <s v="Aspirations 24-25, 28/06 vs. Aspirations Programme"/>
    <x v="4"/>
    <x v="1"/>
    <x v="0"/>
    <n v="5"/>
    <n v="0.1"/>
    <n v="0.05"/>
    <n v="0"/>
    <n v="4.8499999999999996"/>
  </r>
  <r>
    <d v="2024-06-28T00:00:00"/>
    <d v="2024-08-04T08:30:00"/>
    <x v="1"/>
    <s v="SPS-10314267"/>
    <s v="Navraj Degun"/>
    <s v="Mens 24-25, 27/06 vs. vs Harborne"/>
    <x v="4"/>
    <x v="1"/>
    <x v="0"/>
    <n v="10"/>
    <n v="0.2"/>
    <n v="0.1"/>
    <n v="0"/>
    <n v="9.6999999999999993"/>
  </r>
  <r>
    <d v="2024-07-05T00:00:00"/>
    <d v="2024-08-04T08:30:00"/>
    <x v="1"/>
    <s v="SPS-10331820"/>
    <s v="Navraj Degun"/>
    <s v="Aspirations 24-25, 05/07 vs. Aspirations Programme"/>
    <x v="4"/>
    <x v="1"/>
    <x v="0"/>
    <n v="5"/>
    <n v="0.1"/>
    <n v="0.05"/>
    <n v="0"/>
    <n v="4.8499999999999996"/>
  </r>
  <r>
    <d v="2024-07-16T00:00:00"/>
    <d v="2024-08-04T08:30:00"/>
    <x v="1"/>
    <s v="SPS-10367894"/>
    <s v="Navraj Degun"/>
    <s v="Mens 24-25, 16/07 vs. vs Olton"/>
    <x v="4"/>
    <x v="1"/>
    <x v="0"/>
    <n v="10"/>
    <n v="0.2"/>
    <n v="0.1"/>
    <n v="0"/>
    <n v="9.6999999999999993"/>
  </r>
  <r>
    <d v="2024-07-21T00:00:00"/>
    <d v="2024-08-04T10:09:00"/>
    <x v="1"/>
    <s v="SPS-10385017"/>
    <s v="indy singh"/>
    <s v="Sunday Training 24-25, 21/07 vs. Sunday Training, Sunday Training 24-25, 21/07 vs. Sunday Training"/>
    <x v="4"/>
    <x v="1"/>
    <x v="0"/>
    <n v="6"/>
    <n v="0.12"/>
    <n v="0.06"/>
    <n v="0"/>
    <n v="5.82"/>
  </r>
  <r>
    <d v="2024-08-04T00:00:00"/>
    <d v="2024-08-04T10:09:00"/>
    <x v="1"/>
    <s v="SPS-10442244"/>
    <s v="indy singh"/>
    <s v="Sunday Training 24-25, 04/08 vs. Sunday Training, Sunday Training 24-25, 04/08 vs. Sunday Training"/>
    <x v="4"/>
    <x v="1"/>
    <x v="0"/>
    <n v="6"/>
    <n v="0.12"/>
    <n v="0.06"/>
    <n v="0"/>
    <n v="5.82"/>
  </r>
  <r>
    <d v="2024-07-19T00:00:00"/>
    <d v="2024-08-04T10:09:00"/>
    <x v="1"/>
    <s v="SPS-10382521"/>
    <s v="arvin singh thind"/>
    <s v="Aspirations 24-25, paid by indy singh, 19/07 vs. Aspirations Programme"/>
    <x v="4"/>
    <x v="1"/>
    <x v="0"/>
    <n v="5"/>
    <n v="0.1"/>
    <n v="0.05"/>
    <n v="0"/>
    <n v="4.8499999999999996"/>
  </r>
  <r>
    <d v="2024-07-19T00:00:00"/>
    <d v="2024-08-04T10:09:00"/>
    <x v="1"/>
    <s v="SPS-10382522"/>
    <s v="avani kaur thind"/>
    <s v="Aspirations 24-25, paid by indy singh, 19/07 vs. Aspirations Programme"/>
    <x v="4"/>
    <x v="1"/>
    <x v="0"/>
    <n v="5"/>
    <n v="0.1"/>
    <n v="0.05"/>
    <n v="0"/>
    <n v="4.8499999999999996"/>
  </r>
  <r>
    <d v="2024-07-26T00:00:00"/>
    <d v="2024-08-04T10:09:00"/>
    <x v="1"/>
    <s v="SPS-10413579"/>
    <s v="arvin singh thind"/>
    <s v="Aspirations 24-25, paid by indy singh, 26/07 vs. Aspirations Programme"/>
    <x v="4"/>
    <x v="1"/>
    <x v="0"/>
    <n v="5"/>
    <n v="0.1"/>
    <n v="0.05"/>
    <n v="0"/>
    <n v="4.8499999999999996"/>
  </r>
  <r>
    <d v="2024-07-26T00:00:00"/>
    <d v="2024-08-04T10:09:00"/>
    <x v="1"/>
    <s v="SPS-10413580"/>
    <s v="avani kaur thind"/>
    <s v="Aspirations 24-25, paid by indy singh, 26/07 vs. Aspirations Programme"/>
    <x v="4"/>
    <x v="1"/>
    <x v="0"/>
    <n v="5"/>
    <n v="0.1"/>
    <n v="0.05"/>
    <n v="0"/>
    <n v="4.8499999999999996"/>
  </r>
  <r>
    <d v="2024-08-02T00:00:00"/>
    <d v="2024-08-04T10:09:00"/>
    <x v="1"/>
    <s v="SPS-10437639"/>
    <s v="arvin singh thind"/>
    <s v="Aspirations 24-25, paid by indy singh, 02/08 vs. Aspirations Programme"/>
    <x v="4"/>
    <x v="1"/>
    <x v="0"/>
    <n v="5"/>
    <n v="0.1"/>
    <n v="0.05"/>
    <n v="0"/>
    <n v="4.8499999999999996"/>
  </r>
  <r>
    <d v="2024-08-02T00:00:00"/>
    <d v="2024-08-04T10:09:00"/>
    <x v="1"/>
    <s v="SPS-10437640"/>
    <s v="avani kaur thind"/>
    <s v="Aspirations 24-25, paid by indy singh, 02/08 vs. Aspirations Programme"/>
    <x v="4"/>
    <x v="1"/>
    <x v="0"/>
    <n v="5"/>
    <n v="0.09"/>
    <n v="0.05"/>
    <n v="0"/>
    <n v="4.8600000000000003"/>
  </r>
  <r>
    <d v="2024-08-04T00:00:00"/>
    <d v="2024-08-04T22:15:00"/>
    <x v="1"/>
    <s v="SPS-10444120"/>
    <s v="Savraj Singh Chana"/>
    <s v="Sunday Training 24-25, collected by Satpal Degun, 04/08 vs. Sunday Training"/>
    <x v="4"/>
    <x v="1"/>
    <x v="2"/>
    <n v="3"/>
    <n v="0"/>
    <n v="0"/>
    <n v="0"/>
    <n v="3"/>
  </r>
  <r>
    <d v="2024-08-04T00:00:00"/>
    <d v="2024-08-04T22:15:00"/>
    <x v="1"/>
    <s v="SPS-10444127"/>
    <s v="Arjan Singh Chana"/>
    <s v="Sunday Training 24-25, collected by Satpal Degun, 04/08 vs. Sunday Training"/>
    <x v="4"/>
    <x v="1"/>
    <x v="2"/>
    <n v="3"/>
    <n v="0"/>
    <n v="0"/>
    <n v="0"/>
    <n v="3"/>
  </r>
  <r>
    <d v="2024-08-04T00:00:00"/>
    <d v="2024-08-04T22:15:00"/>
    <x v="1"/>
    <s v="SPS-10444112"/>
    <s v="Yuvraj Sihota"/>
    <s v="Sunday Training 24-25, confirmed by Satpal Degun, 04/08 vs. Sunday Training"/>
    <x v="4"/>
    <x v="1"/>
    <x v="1"/>
    <n v="3"/>
    <n v="0"/>
    <n v="0"/>
    <n v="0"/>
    <n v="3"/>
  </r>
  <r>
    <d v="2024-08-04T00:00:00"/>
    <d v="2024-08-04T22:17:00"/>
    <x v="1"/>
    <s v="SPS-10444119"/>
    <s v="Rajveer Malhi"/>
    <s v="Sunday Training 24-25, collected by Satpal Degun, 04/08 vs. Sunday Training"/>
    <x v="4"/>
    <x v="1"/>
    <x v="2"/>
    <n v="3"/>
    <n v="0"/>
    <n v="0"/>
    <n v="0"/>
    <n v="3"/>
  </r>
  <r>
    <d v="2024-06-30T00:00:00"/>
    <d v="2024-08-05T08:30:00"/>
    <x v="1"/>
    <s v="SPS-10317401"/>
    <s v="Gagan Sehra"/>
    <s v="Sunday Training 24-25, paid by Gurmukh Sehra, 30/06 vs. Sunday Training"/>
    <x v="4"/>
    <x v="1"/>
    <x v="0"/>
    <n v="3"/>
    <n v="0.09"/>
    <n v="0.05"/>
    <n v="0"/>
    <n v="2.86"/>
  </r>
  <r>
    <d v="2024-07-05T00:00:00"/>
    <d v="2024-08-05T08:30:00"/>
    <x v="1"/>
    <s v="SPS-10331833"/>
    <s v="Gagan Sehra"/>
    <s v="Aspirations 24-25, paid by Gurmukh Sehra, 05/07 vs. Aspirations Programme"/>
    <x v="4"/>
    <x v="1"/>
    <x v="0"/>
    <n v="5"/>
    <n v="0.15"/>
    <n v="0.05"/>
    <n v="0"/>
    <n v="4.8"/>
  </r>
  <r>
    <d v="2024-07-05T00:00:00"/>
    <d v="2024-08-05T08:30:00"/>
    <x v="1"/>
    <s v="SPS-10331844"/>
    <s v="Gian Sehra"/>
    <s v="Aspirations 24-25, paid by Gurmukh Sehra, 05/07 vs. Aspirations Programme"/>
    <x v="4"/>
    <x v="1"/>
    <x v="0"/>
    <n v="5"/>
    <n v="0.16"/>
    <n v="0.05"/>
    <n v="0"/>
    <n v="4.79"/>
  </r>
  <r>
    <d v="2024-07-05T00:00:00"/>
    <d v="2024-08-05T08:31:00"/>
    <x v="1"/>
    <s v="SPS-10331832"/>
    <s v="prabhjot ghag"/>
    <s v="Aspirations 24-25, paid by mandip kaur, 05/07 vs. Aspirations Programme"/>
    <x v="4"/>
    <x v="1"/>
    <x v="0"/>
    <n v="5"/>
    <n v="0.2"/>
    <n v="0.05"/>
    <n v="0"/>
    <n v="4.75"/>
  </r>
  <r>
    <d v="2024-07-28T00:00:00"/>
    <d v="2024-08-05T08:31:00"/>
    <x v="1"/>
    <s v="SPS-10419871"/>
    <s v="prabhjot ghag"/>
    <s v="Sunday Training 24-25, paid by mandip kaur, 28/07 vs. Sunday Training"/>
    <x v="4"/>
    <x v="1"/>
    <x v="0"/>
    <n v="3"/>
    <n v="0.12"/>
    <n v="0.05"/>
    <n v="0"/>
    <n v="2.83"/>
  </r>
  <r>
    <d v="2024-07-12T00:00:00"/>
    <d v="2024-08-05T14:46:00"/>
    <x v="1"/>
    <s v="SPS-10353989"/>
    <s v="Praveer Degun"/>
    <s v="Aspirations 24-25, confirmed by Satpal Degun, 12/07 vs. Aspirations Programme"/>
    <x v="4"/>
    <x v="1"/>
    <x v="1"/>
    <n v="5"/>
    <n v="0"/>
    <n v="0"/>
    <n v="0"/>
    <n v="5"/>
  </r>
  <r>
    <d v="2024-07-16T00:00:00"/>
    <d v="2024-08-05T14:46:00"/>
    <x v="1"/>
    <s v="SPS-10367892"/>
    <s v="Praveer Degun"/>
    <s v="Mens 24-25 Student Match Fee, confirmed by Satpal Degun, 16/07 vs. vs Olton"/>
    <x v="4"/>
    <x v="0"/>
    <x v="1"/>
    <n v="5"/>
    <n v="0"/>
    <n v="0"/>
    <n v="0"/>
    <n v="5"/>
  </r>
  <r>
    <d v="2024-07-19T00:00:00"/>
    <d v="2024-08-05T14:46:00"/>
    <x v="1"/>
    <s v="SPS-10382518"/>
    <s v="Praveer Degun"/>
    <s v="Aspirations 24-25, confirmed by Satpal Degun, 19/07 vs. Aspirations Programme"/>
    <x v="4"/>
    <x v="1"/>
    <x v="1"/>
    <n v="5"/>
    <n v="0"/>
    <n v="0"/>
    <n v="0"/>
    <n v="5"/>
  </r>
  <r>
    <d v="2024-07-23T00:00:00"/>
    <d v="2024-08-05T14:46:00"/>
    <x v="1"/>
    <s v="SPS-10392059"/>
    <s v="Praveer Degun"/>
    <s v="Mens 24-25 Student Match Fee, confirmed by Satpal Degun, 23/07 vs. vs Kings Heath"/>
    <x v="4"/>
    <x v="0"/>
    <x v="1"/>
    <n v="5"/>
    <n v="0"/>
    <n v="0"/>
    <n v="0"/>
    <n v="5"/>
  </r>
  <r>
    <d v="2024-06-28T00:00:00"/>
    <d v="2024-08-07T17:37:00"/>
    <x v="1"/>
    <s v="SPS-10314245"/>
    <s v="Jagjit Degun"/>
    <s v="Aspirations 24-25, 28/06 vs. Aspirations Programme"/>
    <x v="4"/>
    <x v="1"/>
    <x v="0"/>
    <n v="5"/>
    <n v="0.1"/>
    <n v="0.05"/>
    <n v="0"/>
    <n v="4.8499999999999996"/>
  </r>
  <r>
    <d v="2024-06-28T00:00:00"/>
    <d v="2024-08-07T17:37:00"/>
    <x v="1"/>
    <s v="SPS-10314276"/>
    <s v="Jagjit Degun"/>
    <s v="Mens 24-25, 27/06 vs. vs Harborne"/>
    <x v="4"/>
    <x v="1"/>
    <x v="0"/>
    <n v="10"/>
    <n v="0.19"/>
    <n v="0.1"/>
    <n v="0"/>
    <n v="9.7100000000000009"/>
  </r>
  <r>
    <d v="2024-07-05T00:00:00"/>
    <d v="2024-08-07T17:37:00"/>
    <x v="1"/>
    <s v="SPS-10331847"/>
    <s v="Jagjit Degun"/>
    <s v="Aspirations 24-25, 05/07 vs. Aspirations Programme"/>
    <x v="4"/>
    <x v="1"/>
    <x v="0"/>
    <n v="5"/>
    <n v="0.1"/>
    <n v="0.05"/>
    <n v="0"/>
    <n v="4.8499999999999996"/>
  </r>
  <r>
    <d v="2024-07-12T00:00:00"/>
    <d v="2024-08-07T17:37:00"/>
    <x v="1"/>
    <s v="SPS-10354014"/>
    <s v="Jagjit Degun"/>
    <s v="Aspirations 24-25, 12/07 vs. Aspirations Programme"/>
    <x v="4"/>
    <x v="1"/>
    <x v="0"/>
    <n v="5"/>
    <n v="0.1"/>
    <n v="0.05"/>
    <n v="0"/>
    <n v="4.8499999999999996"/>
  </r>
  <r>
    <d v="2024-07-16T00:00:00"/>
    <d v="2024-08-07T17:37:00"/>
    <x v="1"/>
    <s v="SPS-10367903"/>
    <s v="Jagjit Degun"/>
    <s v="Mens 24-25, 16/07 vs. vs Olton"/>
    <x v="4"/>
    <x v="1"/>
    <x v="0"/>
    <n v="10"/>
    <n v="0.19"/>
    <n v="0.1"/>
    <n v="0"/>
    <n v="9.7100000000000009"/>
  </r>
  <r>
    <d v="2024-07-19T00:00:00"/>
    <d v="2024-08-07T17:37:00"/>
    <x v="1"/>
    <s v="SPS-10382541"/>
    <s v="Jagjit Degun"/>
    <s v="Aspirations 24-25, 19/07 vs. Aspirations Programme"/>
    <x v="4"/>
    <x v="1"/>
    <x v="0"/>
    <n v="5"/>
    <n v="0.1"/>
    <n v="0.05"/>
    <n v="0"/>
    <n v="4.8499999999999996"/>
  </r>
  <r>
    <d v="2024-07-30T00:00:00"/>
    <d v="2024-08-07T17:37:00"/>
    <x v="1"/>
    <s v="SPS-10428610"/>
    <s v="Jagjit Degun"/>
    <s v="Mens 24-25, 30/07 vs. vs Old Hales"/>
    <x v="4"/>
    <x v="1"/>
    <x v="0"/>
    <n v="10"/>
    <n v="0.17"/>
    <n v="0.1"/>
    <n v="0"/>
    <n v="9.73"/>
  </r>
  <r>
    <d v="2024-06-19T00:00:00"/>
    <d v="2024-08-09T08:30:00"/>
    <x v="1"/>
    <s v="SPS-10280320"/>
    <s v="Govind Dhillon"/>
    <s v="Mens 24-25 Under 16 Match Fee, paid by Chan Dhillon, 18/06 vs. vs Old Hales"/>
    <x v="4"/>
    <x v="0"/>
    <x v="0"/>
    <n v="3"/>
    <n v="0.06"/>
    <n v="0.05"/>
    <n v="0"/>
    <n v="2.89"/>
  </r>
  <r>
    <d v="2024-06-19T00:00:00"/>
    <d v="2024-08-09T08:30:00"/>
    <x v="1"/>
    <s v="SPS-10280321"/>
    <s v="Narayan Dhillon"/>
    <s v="Mens 24-25 Under 16 Match Fee, paid by Chan Dhillon, 18/06 vs. vs Old Hales"/>
    <x v="4"/>
    <x v="0"/>
    <x v="0"/>
    <n v="3"/>
    <n v="0.06"/>
    <n v="0.05"/>
    <n v="0"/>
    <n v="2.89"/>
  </r>
  <r>
    <d v="2024-06-21T00:00:00"/>
    <d v="2024-08-09T08:30:00"/>
    <x v="1"/>
    <s v="SPS-10284443"/>
    <s v="Govind Dhillon"/>
    <s v="Aspirations 24-25, paid by Chan Dhillon, 21/06 vs. Aspirations Programme"/>
    <x v="4"/>
    <x v="1"/>
    <x v="0"/>
    <n v="5"/>
    <n v="0.1"/>
    <n v="0.05"/>
    <n v="0"/>
    <n v="4.8499999999999996"/>
  </r>
  <r>
    <d v="2024-06-26T00:00:00"/>
    <d v="2024-08-09T08:30:00"/>
    <x v="1"/>
    <s v="SPS-10305203"/>
    <s v="Govind Dhillon"/>
    <s v="Mens 24-25 Under 16 Match Fee, paid by Chan Dhillon, 25/06 vs. vs Bournville"/>
    <x v="4"/>
    <x v="0"/>
    <x v="0"/>
    <n v="3"/>
    <n v="0.06"/>
    <n v="0.05"/>
    <n v="0"/>
    <n v="2.89"/>
  </r>
  <r>
    <d v="2024-06-26T00:00:00"/>
    <d v="2024-08-09T08:30:00"/>
    <x v="1"/>
    <s v="SPS-10305204"/>
    <s v="Narayan Dhillon"/>
    <s v="Mens 24-25 Under 16 Match Fee, paid by Chan Dhillon, 25/06 vs. vs Bournville"/>
    <x v="4"/>
    <x v="0"/>
    <x v="0"/>
    <n v="3"/>
    <n v="0.06"/>
    <n v="0.05"/>
    <n v="0"/>
    <n v="2.89"/>
  </r>
  <r>
    <d v="2024-06-28T00:00:00"/>
    <d v="2024-08-09T08:30:00"/>
    <x v="1"/>
    <s v="SPS-10314222"/>
    <s v="Govind Dhillon"/>
    <s v="Aspirations 24-25, paid by Chan Dhillon, 28/06 vs. Aspirations Programme"/>
    <x v="4"/>
    <x v="1"/>
    <x v="0"/>
    <n v="5"/>
    <n v="0.1"/>
    <n v="0.05"/>
    <n v="0"/>
    <n v="4.8499999999999996"/>
  </r>
  <r>
    <d v="2024-06-28T00:00:00"/>
    <d v="2024-08-09T08:30:00"/>
    <x v="1"/>
    <s v="SPS-10314223"/>
    <s v="Narayan Dhillon"/>
    <s v="Aspirations 24-25, paid by Chan Dhillon, 28/06 vs. Aspirations Programme"/>
    <x v="4"/>
    <x v="1"/>
    <x v="0"/>
    <n v="5"/>
    <n v="0.1"/>
    <n v="0.05"/>
    <n v="0"/>
    <n v="4.8499999999999996"/>
  </r>
  <r>
    <d v="2024-07-05T00:00:00"/>
    <d v="2024-08-09T08:30:00"/>
    <x v="1"/>
    <s v="SPS-10331824"/>
    <s v="Govind Dhillon"/>
    <s v="Aspirations 24-25, paid by Chan Dhillon, 05/07 vs. Aspirations Programme"/>
    <x v="4"/>
    <x v="1"/>
    <x v="0"/>
    <n v="5"/>
    <n v="0.1"/>
    <n v="0.05"/>
    <n v="0"/>
    <n v="4.8499999999999996"/>
  </r>
  <r>
    <d v="2024-07-05T00:00:00"/>
    <d v="2024-08-09T08:30:00"/>
    <x v="1"/>
    <s v="SPS-10331825"/>
    <s v="Narayan Dhillon"/>
    <s v="Aspirations 24-25, paid by Chan Dhillon, 05/07 vs. Aspirations Programme"/>
    <x v="4"/>
    <x v="1"/>
    <x v="0"/>
    <n v="5"/>
    <n v="0.12"/>
    <n v="0.05"/>
    <n v="0"/>
    <n v="4.83"/>
  </r>
  <r>
    <d v="2024-08-09T00:00:00"/>
    <d v="2024-08-09T21:14:00"/>
    <x v="1"/>
    <s v="SPS-10465216"/>
    <s v="-1. DELETED --"/>
    <s v="Aspirations 24-25 External One Payment Ticket, confirmed by Satpal Degun, 09/08 vs. Aspirations Programme"/>
    <x v="4"/>
    <x v="1"/>
    <x v="1"/>
    <n v="8"/>
    <n v="0"/>
    <n v="0"/>
    <n v="0"/>
    <n v="8"/>
  </r>
  <r>
    <d v="2024-08-09T00:00:00"/>
    <d v="2024-08-09T21:14:00"/>
    <x v="1"/>
    <s v="SPS-10465217"/>
    <s v="-1. DELETED --"/>
    <s v="Aspirations 24-25 External One Payment Ticket, confirmed by Satpal Degun, 09/08 vs. Aspirations Programme"/>
    <x v="4"/>
    <x v="1"/>
    <x v="1"/>
    <n v="8"/>
    <n v="0"/>
    <n v="0"/>
    <n v="0"/>
    <n v="8"/>
  </r>
  <r>
    <d v="2024-08-09T00:00:00"/>
    <d v="2024-08-09T21:15:00"/>
    <x v="1"/>
    <s v="SPS-10465206"/>
    <s v="Yuvraj Sihota"/>
    <s v="Aspirations 24-25, confirmed by Satpal Degun, 09/08 vs. Aspirations Programme"/>
    <x v="4"/>
    <x v="1"/>
    <x v="1"/>
    <n v="5"/>
    <n v="0"/>
    <n v="0"/>
    <n v="0"/>
    <n v="5"/>
  </r>
  <r>
    <d v="2024-07-12T00:00:00"/>
    <d v="2024-08-09T21:45:00"/>
    <x v="1"/>
    <s v="SPS-10353993"/>
    <s v="Hussein Bandali"/>
    <s v="Aspirations 24-25 External Ticket, 12/07 vs. Aspirations Programme"/>
    <x v="4"/>
    <x v="1"/>
    <x v="0"/>
    <n v="10"/>
    <n v="0.19"/>
    <n v="0.1"/>
    <n v="0"/>
    <n v="9.7100000000000009"/>
  </r>
  <r>
    <d v="2024-07-19T00:00:00"/>
    <d v="2024-08-09T21:45:00"/>
    <x v="1"/>
    <s v="SPS-10382520"/>
    <s v="Hussein Bandali"/>
    <s v="Aspirations 24-25 External Ticket, 19/07 vs. Aspirations Programme"/>
    <x v="4"/>
    <x v="1"/>
    <x v="0"/>
    <n v="10"/>
    <n v="0.19"/>
    <n v="0.1"/>
    <n v="0"/>
    <n v="9.7100000000000009"/>
  </r>
  <r>
    <d v="2024-07-26T00:00:00"/>
    <d v="2024-08-09T21:45:00"/>
    <x v="1"/>
    <s v="SPS-10413578"/>
    <s v="Hussein Bandali"/>
    <s v="Aspirations 24-25 External Ticket, 26/07 vs. Aspirations Programme"/>
    <x v="4"/>
    <x v="1"/>
    <x v="0"/>
    <n v="10"/>
    <n v="0.19"/>
    <n v="0.1"/>
    <n v="0"/>
    <n v="9.7100000000000009"/>
  </r>
  <r>
    <d v="2024-08-02T00:00:00"/>
    <d v="2024-08-09T21:45:00"/>
    <x v="1"/>
    <s v="SPS-10437638"/>
    <s v="Hussein Bandali"/>
    <s v="Aspirations 24-25 External Ticket, 02/08 vs. Aspirations Programme"/>
    <x v="4"/>
    <x v="1"/>
    <x v="0"/>
    <n v="10"/>
    <n v="0.19"/>
    <n v="0.1"/>
    <n v="0"/>
    <n v="9.7100000000000009"/>
  </r>
  <r>
    <d v="2024-08-09T00:00:00"/>
    <d v="2024-08-09T21:45:00"/>
    <x v="1"/>
    <s v="SPS-10465179"/>
    <s v="Hussein Bandali"/>
    <s v="Aspirations 24-25 External Ticket, 09/08 vs. Aspirations Programme"/>
    <x v="4"/>
    <x v="1"/>
    <x v="0"/>
    <n v="10"/>
    <n v="0.19"/>
    <n v="0.1"/>
    <n v="0"/>
    <n v="9.7100000000000009"/>
  </r>
  <r>
    <d v="2024-07-08T00:00:00"/>
    <d v="2024-08-10T08:30:00"/>
    <x v="1"/>
    <s v="SPS-10338128"/>
    <s v="Milveen Sangha"/>
    <s v="Sunday Training 24-25, paid by Amarpreet Sangha, 07/07 vs. Sunday Training"/>
    <x v="4"/>
    <x v="1"/>
    <x v="0"/>
    <n v="3"/>
    <n v="0.1"/>
    <n v="0.05"/>
    <n v="0"/>
    <n v="2.85"/>
  </r>
  <r>
    <d v="2024-07-08T00:00:00"/>
    <d v="2024-08-10T08:30:00"/>
    <x v="1"/>
    <s v="SPS-10338132"/>
    <s v="Harveen Sangha"/>
    <s v="Sunday Training 24-25, paid by Amarpreet Sangha, 07/07 vs. Sunday Training"/>
    <x v="4"/>
    <x v="1"/>
    <x v="0"/>
    <n v="3"/>
    <n v="0.1"/>
    <n v="0.05"/>
    <n v="0"/>
    <n v="2.85"/>
  </r>
  <r>
    <d v="2024-07-11T00:00:00"/>
    <d v="2024-08-10T08:30:00"/>
    <x v="1"/>
    <s v="SPS-10352391"/>
    <s v="Baljeevan Sangha"/>
    <s v="Mens 24-25 Under 16 Match Fee, paid by Amarpreet Sangha, 10/07 vs. vs Edgbaston"/>
    <x v="4"/>
    <x v="0"/>
    <x v="0"/>
    <n v="3"/>
    <n v="0.1"/>
    <n v="0.05"/>
    <n v="0"/>
    <n v="2.85"/>
  </r>
  <r>
    <d v="2024-07-15T00:00:00"/>
    <d v="2024-08-10T08:30:00"/>
    <x v="1"/>
    <s v="SPS-10359981"/>
    <s v="Baljeevan Sangha"/>
    <s v="Mens 24-25 Under 16 Match Fee, paid by Amarpreet Sangha, 02/07 vs. vs Bromsgrove"/>
    <x v="4"/>
    <x v="0"/>
    <x v="0"/>
    <n v="3"/>
    <n v="0.08"/>
    <n v="0.05"/>
    <n v="0"/>
    <n v="2.87"/>
  </r>
  <r>
    <d v="2024-07-12T00:00:00"/>
    <d v="2024-08-11T08:30:00"/>
    <x v="1"/>
    <s v="SPS-10354004"/>
    <s v="Anand Sihota"/>
    <s v="Aspirations 24-25, paid by Dal Sihota, 12/07 vs. Aspirations Programme"/>
    <x v="4"/>
    <x v="1"/>
    <x v="0"/>
    <n v="5"/>
    <n v="0.11"/>
    <n v="0.05"/>
    <n v="0"/>
    <n v="4.84"/>
  </r>
  <r>
    <d v="2024-07-14T00:00:00"/>
    <d v="2024-08-11T08:30:00"/>
    <x v="1"/>
    <s v="SPS-10356831"/>
    <s v="Anand Sihota"/>
    <s v="Sunday Training 24-25, paid by Dal Sihota, 14/07 vs. Sunday Training"/>
    <x v="4"/>
    <x v="1"/>
    <x v="0"/>
    <n v="3"/>
    <n v="7.0000000000000007E-2"/>
    <n v="0.05"/>
    <n v="0"/>
    <n v="2.88"/>
  </r>
  <r>
    <d v="2024-07-19T00:00:00"/>
    <d v="2024-08-11T08:30:00"/>
    <x v="1"/>
    <s v="SPS-10382530"/>
    <s v="Anand Sihota"/>
    <s v="Aspirations 24-25, paid by Dal Sihota, 19/07 vs. Aspirations Programme"/>
    <x v="4"/>
    <x v="1"/>
    <x v="0"/>
    <n v="5"/>
    <n v="0.11"/>
    <n v="0.05"/>
    <n v="0"/>
    <n v="4.84"/>
  </r>
  <r>
    <d v="2024-07-21T00:00:00"/>
    <d v="2024-08-11T08:30:00"/>
    <x v="1"/>
    <s v="SPS-10385828"/>
    <s v="Anand Sihota"/>
    <s v="Sunday Training 24-25, paid by Dal Sihota, 21/07 vs. Sunday Training"/>
    <x v="4"/>
    <x v="1"/>
    <x v="0"/>
    <n v="3"/>
    <n v="7.0000000000000007E-2"/>
    <n v="0.05"/>
    <n v="0"/>
    <n v="2.88"/>
  </r>
  <r>
    <d v="2024-07-26T00:00:00"/>
    <d v="2024-08-11T08:30:00"/>
    <x v="1"/>
    <s v="SPS-10413589"/>
    <s v="Anand Sihota"/>
    <s v="Aspirations 24-25, paid by Dal Sihota, 26/07 vs. Aspirations Programme"/>
    <x v="4"/>
    <x v="1"/>
    <x v="0"/>
    <n v="5"/>
    <n v="0.11"/>
    <n v="0.05"/>
    <n v="0"/>
    <n v="4.84"/>
  </r>
  <r>
    <d v="2024-07-28T00:00:00"/>
    <d v="2024-08-11T08:30:00"/>
    <x v="1"/>
    <s v="SPS-10419870"/>
    <s v="Anand Sihota"/>
    <s v="Sunday Training 24-25, paid by Dal Sihota, 28/07 vs. Sunday Training"/>
    <x v="4"/>
    <x v="1"/>
    <x v="0"/>
    <n v="3"/>
    <n v="7.0000000000000007E-2"/>
    <n v="0.05"/>
    <n v="0"/>
    <n v="2.88"/>
  </r>
  <r>
    <d v="2024-08-09T00:00:00"/>
    <d v="2024-08-11T08:30:00"/>
    <x v="1"/>
    <s v="SPS-10465189"/>
    <s v="Anand Sihota"/>
    <s v="Aspirations 24-25, paid by Dal Sihota, 09/08 vs. Aspirations Programme"/>
    <x v="4"/>
    <x v="1"/>
    <x v="0"/>
    <n v="5"/>
    <n v="0.1"/>
    <n v="0.05"/>
    <n v="0"/>
    <n v="4.8499999999999996"/>
  </r>
  <r>
    <d v="2024-07-23T00:00:00"/>
    <d v="2024-08-11T09:54:00"/>
    <x v="1"/>
    <s v="SPS-10392066"/>
    <s v="Kyle Sandhu"/>
    <s v="Mens 24-25 Under 16 Match Fee, paid by Hardeep SANDHU, 23/07 vs. vs Kings Heath"/>
    <x v="4"/>
    <x v="0"/>
    <x v="0"/>
    <n v="3"/>
    <n v="0.06"/>
    <n v="0.05"/>
    <n v="0"/>
    <n v="2.89"/>
  </r>
  <r>
    <d v="2024-07-26T00:00:00"/>
    <d v="2024-08-11T09:54:00"/>
    <x v="1"/>
    <s v="SPS-10413586"/>
    <s v="Kian Sandhu"/>
    <s v="Aspirations 24-25, paid by Hardeep SANDHU, 26/07 vs. Aspirations Programme"/>
    <x v="4"/>
    <x v="1"/>
    <x v="0"/>
    <n v="5"/>
    <n v="0.1"/>
    <n v="0.05"/>
    <n v="0"/>
    <n v="4.8499999999999996"/>
  </r>
  <r>
    <d v="2024-07-26T00:00:00"/>
    <d v="2024-08-11T09:54:00"/>
    <x v="1"/>
    <s v="SPS-10413604"/>
    <s v="Kyle Sandhu"/>
    <s v="Aspirations 24-25, paid by Hardeep SANDHU, 26/07 vs. Aspirations Programme"/>
    <x v="4"/>
    <x v="1"/>
    <x v="0"/>
    <n v="5"/>
    <n v="0.1"/>
    <n v="0.05"/>
    <n v="0"/>
    <n v="4.8499999999999996"/>
  </r>
  <r>
    <d v="2024-07-28T00:00:00"/>
    <d v="2024-08-11T09:54:00"/>
    <x v="1"/>
    <s v="SPS-10419868"/>
    <s v="Kian Sandhu"/>
    <s v="Sunday Training 24-25, paid by Hardeep SANDHU, 28/07 vs. Sunday Training"/>
    <x v="4"/>
    <x v="1"/>
    <x v="0"/>
    <n v="3"/>
    <n v="0.06"/>
    <n v="0.05"/>
    <n v="0"/>
    <n v="2.89"/>
  </r>
  <r>
    <d v="2024-07-28T00:00:00"/>
    <d v="2024-08-11T09:54:00"/>
    <x v="1"/>
    <s v="SPS-10419872"/>
    <s v="Kai Sandhu"/>
    <s v="Sunday Training 24-25, paid by Hardeep SANDHU, 28/07 vs. Sunday Training"/>
    <x v="4"/>
    <x v="1"/>
    <x v="0"/>
    <n v="3"/>
    <n v="0.06"/>
    <n v="0.05"/>
    <n v="0"/>
    <n v="2.89"/>
  </r>
  <r>
    <d v="2024-07-28T00:00:00"/>
    <d v="2024-08-11T09:54:00"/>
    <x v="1"/>
    <s v="SPS-10419881"/>
    <s v="Kyle Sandhu"/>
    <s v="Sunday Training 24-25, paid by Hardeep SANDHU, 28/07 vs. Sunday Training"/>
    <x v="4"/>
    <x v="1"/>
    <x v="0"/>
    <n v="3"/>
    <n v="0.06"/>
    <n v="0.05"/>
    <n v="0"/>
    <n v="2.89"/>
  </r>
  <r>
    <d v="2024-07-30T00:00:00"/>
    <d v="2024-08-11T09:54:00"/>
    <x v="1"/>
    <s v="SPS-10428611"/>
    <s v="Kyle Sandhu"/>
    <s v="Mens 24-25 Under 16 Match Fee, paid by Hardeep SANDHU, 30/07 vs. vs Old Hales"/>
    <x v="4"/>
    <x v="0"/>
    <x v="0"/>
    <n v="3"/>
    <n v="0.06"/>
    <n v="0.05"/>
    <n v="0"/>
    <n v="2.89"/>
  </r>
  <r>
    <d v="2024-08-02T00:00:00"/>
    <d v="2024-08-11T09:54:00"/>
    <x v="1"/>
    <s v="SPS-10437654"/>
    <s v="Kyle Sandhu"/>
    <s v="Aspirations 24-25, paid by Hardeep SANDHU, 02/08 vs. Aspirations Programme"/>
    <x v="4"/>
    <x v="1"/>
    <x v="0"/>
    <n v="5"/>
    <n v="0.1"/>
    <n v="0.05"/>
    <n v="0"/>
    <n v="4.8499999999999996"/>
  </r>
  <r>
    <d v="2024-08-04T00:00:00"/>
    <d v="2024-08-11T09:54:00"/>
    <x v="1"/>
    <s v="SPS-10444116"/>
    <s v="Kian Sandhu"/>
    <s v="Sunday Training 24-25, paid by Hardeep SANDHU, 04/08 vs. Sunday Training"/>
    <x v="4"/>
    <x v="1"/>
    <x v="0"/>
    <n v="3"/>
    <n v="0.06"/>
    <n v="0.05"/>
    <n v="0"/>
    <n v="2.89"/>
  </r>
  <r>
    <d v="2024-08-04T00:00:00"/>
    <d v="2024-08-11T09:54:00"/>
    <x v="1"/>
    <s v="SPS-10444118"/>
    <s v="Kyle Sandhu"/>
    <s v="Sunday Training 24-25, paid by Hardeep SANDHU, 04/08 vs. Sunday Training"/>
    <x v="4"/>
    <x v="1"/>
    <x v="0"/>
    <n v="3"/>
    <n v="0.06"/>
    <n v="0.05"/>
    <n v="0"/>
    <n v="2.89"/>
  </r>
  <r>
    <d v="2024-08-04T00:00:00"/>
    <d v="2024-08-11T09:54:00"/>
    <x v="1"/>
    <s v="SPS-10444122"/>
    <s v="Kai Sandhu"/>
    <s v="Sunday Training 24-25, paid by Hardeep SANDHU, 04/08 vs. Sunday Training"/>
    <x v="4"/>
    <x v="1"/>
    <x v="0"/>
    <n v="3"/>
    <n v="0.02"/>
    <n v="0.05"/>
    <n v="0"/>
    <n v="2.93"/>
  </r>
  <r>
    <d v="2024-08-09T00:00:00"/>
    <d v="2024-08-11T09:54:00"/>
    <x v="1"/>
    <s v="SPS-10465187"/>
    <s v="Kian Sandhu"/>
    <s v="Aspirations 24-25, paid by Hardeep SANDHU, 09/08 vs. Aspirations Programme"/>
    <x v="4"/>
    <x v="1"/>
    <x v="0"/>
    <n v="5"/>
    <n v="0.1"/>
    <n v="0.05"/>
    <n v="0"/>
    <n v="4.8499999999999996"/>
  </r>
  <r>
    <d v="2024-08-09T00:00:00"/>
    <d v="2024-08-11T09:54:00"/>
    <x v="1"/>
    <s v="SPS-10465210"/>
    <s v="Kyle Sandhu"/>
    <s v="Aspirations 24-25, paid by Hardeep SANDHU, 09/08 vs. Aspirations Programme"/>
    <x v="4"/>
    <x v="1"/>
    <x v="0"/>
    <n v="5"/>
    <n v="0.1"/>
    <n v="0.05"/>
    <n v="0"/>
    <n v="4.8499999999999996"/>
  </r>
  <r>
    <d v="2024-08-11T00:00:00"/>
    <d v="2024-08-11T11:18:00"/>
    <x v="1"/>
    <s v="SPS-10469570"/>
    <s v="Savraj Singh Chana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8:00"/>
    <x v="1"/>
    <s v="SPS-10469575"/>
    <s v="Arjan Singh Chana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8:00"/>
    <x v="1"/>
    <s v="SPS-10469546"/>
    <s v="Govind Dhillon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8:00"/>
    <x v="1"/>
    <s v="SPS-10469548"/>
    <s v="Narayan Dhillon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8:00"/>
    <x v="1"/>
    <s v="SPS-10469563"/>
    <s v="Paarus Dhillon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8:00"/>
    <x v="1"/>
    <s v="SPS-10469544"/>
    <s v="Sehaj Kaur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9:00"/>
    <x v="1"/>
    <s v="SPS-10469547"/>
    <s v="Anmol Kaur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9:00"/>
    <x v="1"/>
    <s v="SPS-10469569"/>
    <s v="Rajveer Malhi"/>
    <s v="Sunday Training 24-25, collected by Satpal Degun, 11/08 vs. Sunday Training"/>
    <x v="4"/>
    <x v="1"/>
    <x v="2"/>
    <n v="3"/>
    <n v="0"/>
    <n v="0"/>
    <n v="0"/>
    <n v="3"/>
  </r>
  <r>
    <d v="2024-08-11T00:00:00"/>
    <d v="2024-08-11T11:19:00"/>
    <x v="1"/>
    <s v="SPS-10469565"/>
    <s v="Yuvraj Sihota"/>
    <s v="Sunday Training 24-25, confirmed by Satpal Degun, 11/08 vs. Sunday Training"/>
    <x v="4"/>
    <x v="1"/>
    <x v="1"/>
    <n v="3"/>
    <n v="0"/>
    <n v="0"/>
    <n v="0"/>
    <n v="3"/>
  </r>
  <r>
    <d v="2024-08-11T00:00:00"/>
    <d v="2024-08-11T11:19:00"/>
    <x v="1"/>
    <s v="SPS-10469566"/>
    <s v="Devjyot Singh Ghhagh"/>
    <s v="Sunday Training 24-25, collected by Satpal Degun, 11/08 vs. Sunday Training"/>
    <x v="4"/>
    <x v="1"/>
    <x v="2"/>
    <n v="3"/>
    <n v="0"/>
    <n v="0"/>
    <n v="0"/>
    <n v="3"/>
  </r>
  <r>
    <d v="2024-07-12T00:00:00"/>
    <d v="2024-08-12T08:31:00"/>
    <x v="1"/>
    <s v="SPS-10353996"/>
    <s v="-1. DELETED --"/>
    <s v="Aspirations 24-25 External Ticket, 12/07 vs. Aspirations Programme"/>
    <x v="4"/>
    <x v="1"/>
    <x v="0"/>
    <n v="10"/>
    <n v="0.22"/>
    <n v="0.1"/>
    <n v="0"/>
    <n v="9.68"/>
  </r>
  <r>
    <d v="2024-07-19T00:00:00"/>
    <d v="2024-08-12T08:31:00"/>
    <x v="1"/>
    <s v="SPS-10382523"/>
    <s v="-1. DELETED --"/>
    <s v="Aspirations 24-25 External Ticket, 19/07 vs. Aspirations Programme"/>
    <x v="4"/>
    <x v="1"/>
    <x v="0"/>
    <n v="10"/>
    <n v="0.22"/>
    <n v="0.1"/>
    <n v="0"/>
    <n v="9.68"/>
  </r>
  <r>
    <d v="2024-08-09T00:00:00"/>
    <d v="2024-08-12T08:31:00"/>
    <x v="1"/>
    <s v="SPS-10465182"/>
    <s v="-1. DELETED --"/>
    <s v="Aspirations 24-25 External Ticket, 09/08 vs. Aspirations Programme"/>
    <x v="4"/>
    <x v="1"/>
    <x v="0"/>
    <n v="10"/>
    <n v="0.21"/>
    <n v="0.1"/>
    <n v="0"/>
    <n v="9.69"/>
  </r>
  <r>
    <d v="2024-06-09T00:00:00"/>
    <d v="2024-08-13T08:30:00"/>
    <x v="1"/>
    <s v="SPS-10239363"/>
    <s v="Ahsan Ali"/>
    <s v="Sunday Training 24-25, paid by Rojon Ali, 09/06 vs. Sunday Training"/>
    <x v="4"/>
    <x v="1"/>
    <x v="0"/>
    <n v="3"/>
    <n v="7.0000000000000007E-2"/>
    <n v="0.05"/>
    <n v="0"/>
    <n v="2.88"/>
  </r>
  <r>
    <d v="2024-06-09T00:00:00"/>
    <d v="2024-08-13T08:30:00"/>
    <x v="1"/>
    <s v="SPS-10239364"/>
    <s v="Adam Ali"/>
    <s v="Sunday Training 24-25, paid by Rojon Ali, 09/06 vs. Sunday Training"/>
    <x v="4"/>
    <x v="1"/>
    <x v="0"/>
    <n v="3"/>
    <n v="7.0000000000000007E-2"/>
    <n v="0.05"/>
    <n v="0"/>
    <n v="2.88"/>
  </r>
  <r>
    <d v="2024-06-30T00:00:00"/>
    <d v="2024-08-13T08:30:00"/>
    <x v="1"/>
    <s v="SPS-10317298"/>
    <s v="Ahsan Ali"/>
    <s v="Sunday Training 24-25, paid by Rojon Ali, 30/06 vs. Sunday Training"/>
    <x v="4"/>
    <x v="1"/>
    <x v="0"/>
    <n v="3"/>
    <n v="7.0000000000000007E-2"/>
    <n v="0.05"/>
    <n v="0"/>
    <n v="2.88"/>
  </r>
  <r>
    <d v="2024-06-30T00:00:00"/>
    <d v="2024-08-13T08:30:00"/>
    <x v="1"/>
    <s v="SPS-10317310"/>
    <s v="Adam Ali"/>
    <s v="Sunday Training 24-25, paid by Rojon Ali, 30/06 vs. Sunday Training"/>
    <x v="4"/>
    <x v="1"/>
    <x v="0"/>
    <n v="3"/>
    <n v="7.0000000000000007E-2"/>
    <n v="0.05"/>
    <n v="0"/>
    <n v="2.88"/>
  </r>
  <r>
    <d v="2024-07-14T00:00:00"/>
    <d v="2024-08-13T08:30:00"/>
    <x v="1"/>
    <s v="SPS-10356839"/>
    <s v="Ahsan Ali"/>
    <s v="Sunday Training 24-25, paid by Rojon Ali, 14/07 vs. Sunday Training"/>
    <x v="4"/>
    <x v="1"/>
    <x v="0"/>
    <n v="3"/>
    <n v="7.0000000000000007E-2"/>
    <n v="0.05"/>
    <n v="0"/>
    <n v="2.88"/>
  </r>
  <r>
    <d v="2024-07-14T00:00:00"/>
    <d v="2024-08-13T08:30:00"/>
    <x v="1"/>
    <s v="SPS-10356840"/>
    <s v="Hamza Ali"/>
    <s v="Sunday Training 24-25, paid by Rojon Ali, 14/07 vs. Sunday Training"/>
    <x v="4"/>
    <x v="1"/>
    <x v="0"/>
    <n v="3"/>
    <n v="7.0000000000000007E-2"/>
    <n v="0.05"/>
    <n v="0"/>
    <n v="2.88"/>
  </r>
  <r>
    <d v="2024-07-14T00:00:00"/>
    <d v="2024-08-13T08:30:00"/>
    <x v="1"/>
    <s v="SPS-10356851"/>
    <s v="Adam Ali"/>
    <s v="Sunday Training 24-25, paid by Rojon Ali, 14/07 vs. Sunday Training"/>
    <x v="4"/>
    <x v="1"/>
    <x v="0"/>
    <n v="3"/>
    <n v="0.1"/>
    <n v="0.05"/>
    <n v="0"/>
    <n v="2.85"/>
  </r>
  <r>
    <d v="2024-05-05T00:00:00"/>
    <d v="2024-08-13T08:30:00"/>
    <x v="1"/>
    <s v="SPS-10147958"/>
    <s v="Husayn Loonat"/>
    <s v="Sunday Training 24-25, paid by Javeria Ahmad, 05/05 vs. Sunday Training"/>
    <x v="4"/>
    <x v="1"/>
    <x v="0"/>
    <n v="3"/>
    <n v="0.11"/>
    <n v="0.05"/>
    <n v="0"/>
    <n v="2.84"/>
  </r>
  <r>
    <d v="2024-07-14T00:00:00"/>
    <d v="2024-08-13T08:30:00"/>
    <x v="1"/>
    <s v="SPS-10356829"/>
    <s v="Husayn Loonat"/>
    <s v="Sunday Training 24-25, paid by Javeria Ahmad, 14/07 vs. Sunday Training"/>
    <x v="4"/>
    <x v="1"/>
    <x v="0"/>
    <n v="3"/>
    <n v="0.11"/>
    <n v="0.05"/>
    <n v="0"/>
    <n v="2.84"/>
  </r>
  <r>
    <d v="2024-08-11T00:00:00"/>
    <d v="2024-08-13T08:30:00"/>
    <x v="1"/>
    <s v="SPS-10469552"/>
    <s v="Husayn Loonat"/>
    <s v="Sunday Training 24-25, paid by Javeria Ahmad, 11/08 vs. Sunday Training"/>
    <x v="4"/>
    <x v="1"/>
    <x v="0"/>
    <n v="3"/>
    <n v="0.12"/>
    <n v="0.05"/>
    <n v="0"/>
    <n v="2.83"/>
  </r>
  <r>
    <d v="2024-06-26T00:00:00"/>
    <d v="2024-08-15T08:30:00"/>
    <x v="1"/>
    <s v="SPS-10305208"/>
    <s v="Aryan Massey Arora"/>
    <s v="Mens 24-25 Under 16 Match Fee, 25/06 vs. vs Bournville"/>
    <x v="4"/>
    <x v="0"/>
    <x v="0"/>
    <n v="3"/>
    <n v="0.25"/>
    <n v="0.05"/>
    <n v="0"/>
    <n v="2.7"/>
  </r>
  <r>
    <d v="2024-08-16T00:00:00"/>
    <d v="2024-08-16T21:25:00"/>
    <x v="1"/>
    <s v="SPS-10500997"/>
    <s v="-1. DELETED --"/>
    <s v="Aspirations 24-25 External One Payment Ticket, confirmed by Satpal Degun, 16/08 vs. Aspirations Programme"/>
    <x v="4"/>
    <x v="1"/>
    <x v="1"/>
    <n v="8"/>
    <n v="0"/>
    <n v="0"/>
    <n v="0"/>
    <n v="8"/>
  </r>
  <r>
    <d v="2024-08-16T00:00:00"/>
    <d v="2024-08-16T21:25:00"/>
    <x v="1"/>
    <s v="SPS-10500988"/>
    <s v="Yuvraj Sihota"/>
    <s v="Aspirations 24-25, confirmed by Satpal Degun, 16/08 vs. Aspirations Programme"/>
    <x v="4"/>
    <x v="1"/>
    <x v="1"/>
    <n v="5"/>
    <n v="0"/>
    <n v="0"/>
    <n v="0"/>
    <n v="5"/>
  </r>
  <r>
    <d v="2024-08-18T00:00:00"/>
    <d v="2024-08-18T21:17:00"/>
    <x v="1"/>
    <s v="SPS-10505476"/>
    <s v="Rajveer Malhi"/>
    <s v="Sunday Training 24-25, collected by Satpal Degun, 18/08 vs. Sunday Training"/>
    <x v="4"/>
    <x v="1"/>
    <x v="2"/>
    <n v="3"/>
    <n v="0"/>
    <n v="0"/>
    <n v="0"/>
    <n v="3"/>
  </r>
  <r>
    <d v="2024-08-18T00:00:00"/>
    <d v="2024-08-18T21:17:00"/>
    <x v="1"/>
    <s v="SPS-10505474"/>
    <s v="Yuvraj Sihota"/>
    <s v="Sunday Training 24-25, confirmed by Satpal Degun, 18/08 vs. Sunday Training"/>
    <x v="4"/>
    <x v="1"/>
    <x v="1"/>
    <n v="3"/>
    <n v="0"/>
    <n v="0"/>
    <n v="0"/>
    <n v="3"/>
  </r>
  <r>
    <d v="2024-07-15T00:00:00"/>
    <d v="2024-08-19T08:30:00"/>
    <x v="1"/>
    <s v="SPS-10359977"/>
    <s v="Sukhdev Gill"/>
    <s v="Mens 24-25 Unemployed/Retired Match Fee, 02/07 vs. vs Bromsgrove"/>
    <x v="4"/>
    <x v="0"/>
    <x v="0"/>
    <n v="5"/>
    <n v="0.17"/>
    <n v="0.05"/>
    <n v="0"/>
    <n v="4.78"/>
  </r>
  <r>
    <d v="2024-07-30T00:00:00"/>
    <d v="2024-08-19T08:30:00"/>
    <x v="1"/>
    <s v="SPS-10428604"/>
    <s v="Sukhdev Gill"/>
    <s v="Mens 24-25 Unemployed/Retired Match Fee, 30/07 vs. vs Old Hales"/>
    <x v="4"/>
    <x v="0"/>
    <x v="0"/>
    <n v="5"/>
    <n v="0.18"/>
    <n v="0.05"/>
    <n v="0"/>
    <n v="4.7699999999999996"/>
  </r>
  <r>
    <d v="2024-05-23T00:00:00"/>
    <d v="2024-08-19T08:30:00"/>
    <x v="1"/>
    <s v="SPS-10199312"/>
    <s v="Pavan Bains"/>
    <s v="Ladies 24-25 Unemployed/Retired Match Fee, 23/05 vs. vs Finchfield"/>
    <x v="4"/>
    <x v="0"/>
    <x v="0"/>
    <n v="5"/>
    <n v="0.17"/>
    <n v="0.05"/>
    <n v="0"/>
    <n v="4.78"/>
  </r>
  <r>
    <d v="2024-07-20T00:00:00"/>
    <d v="2024-08-19T08:30:00"/>
    <x v="1"/>
    <s v="SPS-10383505"/>
    <s v="Pavan Bains"/>
    <s v="Ladies 24-25 Unemployed/Retired Match Fee, 16/07 vs. vs Wildcard"/>
    <x v="4"/>
    <x v="0"/>
    <x v="0"/>
    <n v="5"/>
    <n v="0.18"/>
    <n v="0.05"/>
    <n v="0"/>
    <n v="4.7699999999999996"/>
  </r>
  <r>
    <d v="2024-06-30T00:00:00"/>
    <d v="2024-08-19T08:30:00"/>
    <x v="1"/>
    <s v="SPS-10317240"/>
    <s v="Karina Poonia"/>
    <s v="Sunday Training 24-25, paid by jaspal poonia, 30/06 vs. Sunday Training"/>
    <x v="4"/>
    <x v="1"/>
    <x v="0"/>
    <n v="3"/>
    <n v="0.25"/>
    <n v="0.05"/>
    <n v="0"/>
    <n v="2.7"/>
  </r>
  <r>
    <d v="2024-06-08T00:00:00"/>
    <d v="2024-08-20T08:30:00"/>
    <x v="1"/>
    <s v="SPS-10237101"/>
    <s v="Nivaan Pawar"/>
    <s v="Sunday Training 24-25, paid by Gurmej Pawar, 26/05 vs. Sunday Training"/>
    <x v="4"/>
    <x v="1"/>
    <x v="0"/>
    <n v="3"/>
    <n v="7.0000000000000007E-2"/>
    <n v="0.05"/>
    <n v="0"/>
    <n v="2.88"/>
  </r>
  <r>
    <d v="2024-06-08T00:00:00"/>
    <d v="2024-08-20T08:30:00"/>
    <x v="1"/>
    <s v="SPS-10237111"/>
    <s v="Naraya Pawar"/>
    <s v="Sunday Training 24-25, paid by Gurmej Pawar, 26/05 vs. Sunday Training"/>
    <x v="4"/>
    <x v="1"/>
    <x v="0"/>
    <n v="3"/>
    <n v="7.0000000000000007E-2"/>
    <n v="0.05"/>
    <n v="0"/>
    <n v="2.88"/>
  </r>
  <r>
    <d v="2024-06-09T00:00:00"/>
    <d v="2024-08-20T08:30:00"/>
    <x v="1"/>
    <s v="SPS-10239391"/>
    <s v="Nivaan Pawar"/>
    <s v="Sunday Training 24-25, paid by Gurmej Pawar, 09/06 vs. Sunday Training"/>
    <x v="4"/>
    <x v="1"/>
    <x v="0"/>
    <n v="3"/>
    <n v="7.0000000000000007E-2"/>
    <n v="0.05"/>
    <n v="0"/>
    <n v="2.88"/>
  </r>
  <r>
    <d v="2024-06-09T00:00:00"/>
    <d v="2024-08-20T08:30:00"/>
    <x v="1"/>
    <s v="SPS-10239393"/>
    <s v="Naraya Pawar"/>
    <s v="Sunday Training 24-25, paid by Gurmej Pawar, 09/06 vs. Sunday Training"/>
    <x v="4"/>
    <x v="1"/>
    <x v="0"/>
    <n v="3"/>
    <n v="7.0000000000000007E-2"/>
    <n v="0.05"/>
    <n v="0"/>
    <n v="2.88"/>
  </r>
  <r>
    <d v="2024-06-16T00:00:00"/>
    <d v="2024-08-20T08:30:00"/>
    <x v="1"/>
    <s v="SPS-10263716"/>
    <s v="Nivaan Pawar"/>
    <s v="Sunday Training 24-25, paid by Gurmej Pawar, 16/06 vs. Sunday Training"/>
    <x v="4"/>
    <x v="1"/>
    <x v="0"/>
    <n v="3"/>
    <n v="7.0000000000000007E-2"/>
    <n v="0.05"/>
    <n v="0"/>
    <n v="2.88"/>
  </r>
  <r>
    <d v="2024-06-16T00:00:00"/>
    <d v="2024-08-20T08:30:00"/>
    <x v="1"/>
    <s v="SPS-10263720"/>
    <s v="Naraya Pawar"/>
    <s v="Sunday Training 24-25, paid by Gurmej Pawar, 16/06 vs. Sunday Training"/>
    <x v="4"/>
    <x v="1"/>
    <x v="0"/>
    <n v="3"/>
    <n v="7.0000000000000007E-2"/>
    <n v="0.05"/>
    <n v="0"/>
    <n v="2.88"/>
  </r>
  <r>
    <d v="2024-06-30T00:00:00"/>
    <d v="2024-08-20T08:30:00"/>
    <x v="1"/>
    <s v="SPS-10317344"/>
    <s v="Nivaan Pawar"/>
    <s v="Sunday Training 24-25, paid by Gurmej Pawar, 30/06 vs. Sunday Training"/>
    <x v="4"/>
    <x v="1"/>
    <x v="0"/>
    <n v="3"/>
    <n v="7.0000000000000007E-2"/>
    <n v="0.05"/>
    <n v="0"/>
    <n v="2.88"/>
  </r>
  <r>
    <d v="2024-06-30T00:00:00"/>
    <d v="2024-08-20T08:30:00"/>
    <x v="1"/>
    <s v="SPS-10317350"/>
    <s v="Naraya Pawar"/>
    <s v="Sunday Training 24-25, paid by Gurmej Pawar, 30/06 vs. Sunday Training"/>
    <x v="4"/>
    <x v="1"/>
    <x v="0"/>
    <n v="3"/>
    <n v="7.0000000000000007E-2"/>
    <n v="0.05"/>
    <n v="0"/>
    <n v="2.88"/>
  </r>
  <r>
    <d v="2024-07-21T00:00:00"/>
    <d v="2024-08-20T08:30:00"/>
    <x v="1"/>
    <s v="SPS-10385823"/>
    <s v="Hansveer Matharu"/>
    <s v="Sunday Training 24-25, paid by Surinderpal Matharu, 21/07 vs. Sunday Training"/>
    <x v="4"/>
    <x v="1"/>
    <x v="0"/>
    <n v="3"/>
    <n v="0.06"/>
    <n v="0.05"/>
    <n v="0"/>
    <n v="2.89"/>
  </r>
  <r>
    <d v="2024-07-26T00:00:00"/>
    <d v="2024-08-20T08:30:00"/>
    <x v="1"/>
    <s v="SPS-10413584"/>
    <s v="Hansveer Matharu"/>
    <s v="Aspirations 24-25, paid by Surinderpal Matharu, 26/07 vs. Aspirations Programme"/>
    <x v="4"/>
    <x v="1"/>
    <x v="0"/>
    <n v="5"/>
    <n v="0.11"/>
    <n v="0.05"/>
    <n v="0"/>
    <n v="4.84"/>
  </r>
  <r>
    <d v="2024-07-28T00:00:00"/>
    <d v="2024-08-20T08:30:00"/>
    <x v="1"/>
    <s v="SPS-10419867"/>
    <s v="Hansveer Matharu"/>
    <s v="Sunday Training 24-25, paid by Surinderpal Matharu, 28/07 vs. Sunday Training"/>
    <x v="4"/>
    <x v="1"/>
    <x v="0"/>
    <n v="3"/>
    <n v="0.06"/>
    <n v="0.05"/>
    <n v="0"/>
    <n v="2.89"/>
  </r>
  <r>
    <d v="2024-08-02T00:00:00"/>
    <d v="2024-08-20T08:30:00"/>
    <x v="1"/>
    <s v="SPS-10437642"/>
    <s v="Hansveer Matharu"/>
    <s v="Aspirations 24-25, paid by Surinderpal Matharu, 02/08 vs. Aspirations Programme"/>
    <x v="4"/>
    <x v="1"/>
    <x v="0"/>
    <n v="5"/>
    <n v="0.11"/>
    <n v="0.05"/>
    <n v="0"/>
    <n v="4.84"/>
  </r>
  <r>
    <d v="2024-08-04T00:00:00"/>
    <d v="2024-08-20T08:30:00"/>
    <x v="1"/>
    <s v="SPS-10444115"/>
    <s v="Hansveer Matharu"/>
    <s v="Sunday Training 24-25, paid by Surinderpal Matharu, 04/08 vs. Sunday Training"/>
    <x v="4"/>
    <x v="1"/>
    <x v="0"/>
    <n v="3"/>
    <n v="0.06"/>
    <n v="0.05"/>
    <n v="0"/>
    <n v="2.89"/>
  </r>
  <r>
    <d v="2024-08-09T00:00:00"/>
    <d v="2024-08-20T08:30:00"/>
    <x v="1"/>
    <s v="SPS-10465185"/>
    <s v="Hansveer Matharu"/>
    <s v="Aspirations 24-25, paid by Surinderpal Matharu, 09/08 vs. Aspirations Programme"/>
    <x v="4"/>
    <x v="1"/>
    <x v="0"/>
    <n v="5"/>
    <n v="0.11"/>
    <n v="0.05"/>
    <n v="0"/>
    <n v="4.84"/>
  </r>
  <r>
    <d v="2024-08-11T00:00:00"/>
    <d v="2024-08-20T08:30:00"/>
    <x v="1"/>
    <s v="SPS-10469551"/>
    <s v="Hansveer Matharu"/>
    <s v="Sunday Training 24-25, paid by Surinderpal Matharu, 11/08 vs. Sunday Training"/>
    <x v="4"/>
    <x v="1"/>
    <x v="0"/>
    <n v="3"/>
    <n v="0.06"/>
    <n v="0.05"/>
    <n v="0"/>
    <n v="2.89"/>
  </r>
  <r>
    <d v="2024-08-16T00:00:00"/>
    <d v="2024-08-20T08:30:00"/>
    <x v="1"/>
    <s v="SPS-10500972"/>
    <s v="Hansveer Matharu"/>
    <s v="Aspirations 24-25, paid by Surinderpal Matharu, 16/08 vs. Aspirations Programme"/>
    <x v="4"/>
    <x v="1"/>
    <x v="0"/>
    <n v="5"/>
    <n v="0.11"/>
    <n v="0.05"/>
    <n v="0"/>
    <n v="4.84"/>
  </r>
  <r>
    <d v="2024-07-19T00:00:00"/>
    <d v="2024-08-20T08:30:00"/>
    <x v="1"/>
    <s v="SPS-10382542"/>
    <s v="Gurcharan Matharu"/>
    <s v="Aspirations 24-25, 19/07 vs. Aspirations Programme"/>
    <x v="4"/>
    <x v="1"/>
    <x v="0"/>
    <n v="5"/>
    <n v="0.14000000000000001"/>
    <n v="0.05"/>
    <n v="0"/>
    <n v="4.8099999999999996"/>
  </r>
  <r>
    <d v="2024-07-26T00:00:00"/>
    <d v="2024-08-20T08:30:00"/>
    <x v="1"/>
    <s v="SPS-10413603"/>
    <s v="Gurcharan Matharu"/>
    <s v="Aspirations 24-25, 26/07 vs. Aspirations Programme"/>
    <x v="4"/>
    <x v="1"/>
    <x v="0"/>
    <n v="5"/>
    <n v="0.14000000000000001"/>
    <n v="0.05"/>
    <n v="0"/>
    <n v="4.8099999999999996"/>
  </r>
  <r>
    <d v="2024-08-09T00:00:00"/>
    <d v="2024-08-20T08:30:00"/>
    <x v="1"/>
    <s v="SPS-10465209"/>
    <s v="Gurcharan Matharu"/>
    <s v="Aspirations 24-25, 09/08 vs. Aspirations Programme"/>
    <x v="4"/>
    <x v="1"/>
    <x v="0"/>
    <n v="5"/>
    <n v="0.15"/>
    <n v="0.05"/>
    <n v="0"/>
    <n v="4.8"/>
  </r>
  <r>
    <d v="2024-06-30T00:00:00"/>
    <d v="2024-08-20T08:31:00"/>
    <x v="1"/>
    <s v="SPS-10317305"/>
    <s v="Nihal Cooner"/>
    <s v="Sunday Training 24-25, paid by Sandeep Cooner, 30/06 vs. Sunday Training"/>
    <x v="4"/>
    <x v="1"/>
    <x v="0"/>
    <n v="3"/>
    <n v="7.0000000000000007E-2"/>
    <n v="0.05"/>
    <n v="0"/>
    <n v="2.88"/>
  </r>
  <r>
    <d v="2024-07-14T00:00:00"/>
    <d v="2024-08-20T08:31:00"/>
    <x v="1"/>
    <s v="SPS-10356826"/>
    <s v="Nihal Cooner"/>
    <s v="Sunday Training 24-25, paid by Sandeep Cooner, 14/07 vs. Sunday Training"/>
    <x v="4"/>
    <x v="1"/>
    <x v="0"/>
    <n v="3"/>
    <n v="7.0000000000000007E-2"/>
    <n v="0.05"/>
    <n v="0"/>
    <n v="2.88"/>
  </r>
  <r>
    <d v="2024-07-21T00:00:00"/>
    <d v="2024-08-20T08:31:00"/>
    <x v="1"/>
    <s v="SPS-10385816"/>
    <s v="Priya Cooner"/>
    <s v="Sunday Training 24-25, paid by Sandeep Cooner, 21/07 vs. Sunday Training"/>
    <x v="4"/>
    <x v="1"/>
    <x v="0"/>
    <n v="3"/>
    <n v="7.0000000000000007E-2"/>
    <n v="0.05"/>
    <n v="0"/>
    <n v="2.88"/>
  </r>
  <r>
    <d v="2024-07-21T00:00:00"/>
    <d v="2024-08-20T08:31:00"/>
    <x v="1"/>
    <s v="SPS-10385822"/>
    <s v="Nihal Cooner"/>
    <s v="Sunday Training 24-25, paid by Sandeep Cooner, 21/07 vs. Sunday Training"/>
    <x v="4"/>
    <x v="1"/>
    <x v="0"/>
    <n v="3"/>
    <n v="7.0000000000000007E-2"/>
    <n v="0.05"/>
    <n v="0"/>
    <n v="2.88"/>
  </r>
  <r>
    <d v="2024-07-28T00:00:00"/>
    <d v="2024-08-20T08:31:00"/>
    <x v="1"/>
    <s v="SPS-10419862"/>
    <s v="Priya Cooner"/>
    <s v="Sunday Training 24-25, paid by Sandeep Cooner, 28/07 vs. Sunday Training"/>
    <x v="4"/>
    <x v="1"/>
    <x v="0"/>
    <n v="3"/>
    <n v="7.0000000000000007E-2"/>
    <n v="0.05"/>
    <n v="0"/>
    <n v="2.88"/>
  </r>
  <r>
    <d v="2024-07-28T00:00:00"/>
    <d v="2024-08-20T08:31:00"/>
    <x v="1"/>
    <s v="SPS-10419866"/>
    <s v="Nihal Cooner"/>
    <s v="Sunday Training 24-25, paid by Sandeep Cooner, 28/07 vs. Sunday Training"/>
    <x v="4"/>
    <x v="1"/>
    <x v="0"/>
    <n v="3"/>
    <n v="7.0000000000000007E-2"/>
    <n v="0.05"/>
    <n v="0"/>
    <n v="2.88"/>
  </r>
  <r>
    <d v="2024-08-18T00:00:00"/>
    <d v="2024-08-20T08:31:00"/>
    <x v="1"/>
    <s v="SPS-10505457"/>
    <s v="Priya Cooner"/>
    <s v="Sunday Training 24-25, paid by Sandeep Cooner, 18/08 vs. Sunday Training"/>
    <x v="4"/>
    <x v="1"/>
    <x v="0"/>
    <n v="3"/>
    <n v="7.0000000000000007E-2"/>
    <n v="0.05"/>
    <n v="0"/>
    <n v="2.88"/>
  </r>
  <r>
    <d v="2024-08-18T00:00:00"/>
    <d v="2024-08-20T08:31:00"/>
    <x v="1"/>
    <s v="SPS-10505462"/>
    <s v="Nihal Cooner"/>
    <s v="Sunday Training 24-25, paid by Sandeep Cooner, 18/08 vs. Sunday Training"/>
    <x v="4"/>
    <x v="1"/>
    <x v="0"/>
    <n v="3"/>
    <n v="7.0000000000000007E-2"/>
    <n v="0.05"/>
    <n v="0"/>
    <n v="2.88"/>
  </r>
  <r>
    <d v="2024-07-19T00:00:00"/>
    <d v="2024-08-20T10:11:00"/>
    <x v="1"/>
    <s v="SPS-10382544"/>
    <s v="-1. DELETED --"/>
    <s v="Aspirations 24-25 External Ticket, 19/07 vs. Aspirations Programme"/>
    <x v="4"/>
    <x v="1"/>
    <x v="0"/>
    <n v="10"/>
    <n v="0.19"/>
    <n v="0.1"/>
    <n v="0"/>
    <n v="9.7100000000000009"/>
  </r>
  <r>
    <d v="2024-07-26T00:00:00"/>
    <d v="2024-08-20T10:11:00"/>
    <x v="1"/>
    <s v="SPS-10413605"/>
    <s v="-1. DELETED --"/>
    <s v="Aspirations 24-25 External Ticket, 26/07 vs. Aspirations Programme"/>
    <x v="4"/>
    <x v="1"/>
    <x v="0"/>
    <n v="10"/>
    <n v="0.19"/>
    <n v="0.1"/>
    <n v="0"/>
    <n v="9.7100000000000009"/>
  </r>
  <r>
    <d v="2024-08-02T00:00:00"/>
    <d v="2024-08-20T10:11:00"/>
    <x v="1"/>
    <s v="SPS-10437655"/>
    <s v="-1. DELETED --"/>
    <s v="Aspirations 24-25 External Ticket, 02/08 vs. Aspirations Programme"/>
    <x v="4"/>
    <x v="1"/>
    <x v="0"/>
    <n v="10"/>
    <n v="0.19"/>
    <n v="0.1"/>
    <n v="0"/>
    <n v="9.7100000000000009"/>
  </r>
  <r>
    <d v="2024-08-09T00:00:00"/>
    <d v="2024-08-20T10:11:00"/>
    <x v="1"/>
    <s v="SPS-10465211"/>
    <s v="-1. DELETED --"/>
    <s v="Aspirations 24-25 External Ticket, 09/08 vs. Aspirations Programme"/>
    <x v="4"/>
    <x v="1"/>
    <x v="0"/>
    <n v="10"/>
    <n v="0.19"/>
    <n v="0.1"/>
    <n v="0"/>
    <n v="9.7100000000000009"/>
  </r>
  <r>
    <d v="2024-08-16T00:00:00"/>
    <d v="2024-08-20T10:11:00"/>
    <x v="1"/>
    <s v="SPS-10500992"/>
    <s v="-1. DELETED --"/>
    <s v="Aspirations 24-25 External Ticket, 16/08 vs. Aspirations Programme"/>
    <x v="4"/>
    <x v="1"/>
    <x v="0"/>
    <n v="10"/>
    <n v="0.19"/>
    <n v="0.1"/>
    <n v="0"/>
    <n v="9.7100000000000009"/>
  </r>
  <r>
    <d v="2024-07-20T00:00:00"/>
    <d v="2024-08-20T11:01:00"/>
    <x v="1"/>
    <s v="SPS-10383504"/>
    <s v="Sharndeep Hanspal"/>
    <s v="Ladies 24-25 Unemployed/Retired Match Fee, confirmed by Charn Gill, 16/07 vs. vs Wildcard"/>
    <x v="4"/>
    <x v="0"/>
    <x v="1"/>
    <n v="5"/>
    <n v="0"/>
    <n v="0"/>
    <n v="0"/>
    <n v="5"/>
  </r>
  <r>
    <d v="2024-06-13T00:00:00"/>
    <d v="2024-08-20T11:04:00"/>
    <x v="1"/>
    <s v="SPS-10260459"/>
    <s v="Charn Gill"/>
    <s v="Ladies 24-25 Unemployed/Retired Match Fee, confirmed by Charn Gill, 13/06 vs. vs Redditch"/>
    <x v="4"/>
    <x v="0"/>
    <x v="1"/>
    <n v="5"/>
    <n v="0"/>
    <n v="0"/>
    <n v="0"/>
    <n v="5"/>
  </r>
  <r>
    <d v="2024-07-03T00:00:00"/>
    <d v="2024-08-20T11:04:00"/>
    <x v="1"/>
    <s v="SPS-10328380"/>
    <s v="Charn Gill"/>
    <s v="Ladies 24-25 Unemployed/Retired Match Fee, confirmed by Charn Gill, 03/07 vs. vs Bournville"/>
    <x v="4"/>
    <x v="0"/>
    <x v="1"/>
    <n v="5"/>
    <n v="0"/>
    <n v="0"/>
    <n v="0"/>
    <n v="5"/>
  </r>
  <r>
    <d v="2024-07-20T00:00:00"/>
    <d v="2024-08-20T11:04:00"/>
    <x v="1"/>
    <s v="SPS-10383509"/>
    <s v="Charn Gill"/>
    <s v="Ladies 24-25 Unemployed/Retired Match Fee, confirmed by Charn Gill, 16/07 vs. vs Wildcard"/>
    <x v="4"/>
    <x v="0"/>
    <x v="1"/>
    <n v="5"/>
    <n v="0"/>
    <n v="0"/>
    <n v="0"/>
    <n v="5"/>
  </r>
  <r>
    <d v="2024-04-26T00:00:00"/>
    <d v="2024-08-20T11:52:00"/>
    <x v="1"/>
    <s v="SPS-10133964"/>
    <s v="kiran gill"/>
    <s v="Ladies 24-25 Unemployed/Retired Match Fee, confirmed by Charn Gill, 25/04 vs. vs Kings Heath"/>
    <x v="4"/>
    <x v="0"/>
    <x v="1"/>
    <n v="5"/>
    <n v="0"/>
    <n v="0"/>
    <n v="0"/>
    <n v="5"/>
  </r>
  <r>
    <d v="2024-05-23T00:00:00"/>
    <d v="2024-08-20T11:52:00"/>
    <x v="1"/>
    <s v="SPS-10199310"/>
    <s v="kiran gill"/>
    <s v="Ladies 24-25 Unemployed/Retired Match Fee, confirmed by Charn Gill, 23/05 vs. vs Finchfield"/>
    <x v="4"/>
    <x v="0"/>
    <x v="1"/>
    <n v="5"/>
    <n v="0"/>
    <n v="0"/>
    <n v="0"/>
    <n v="5"/>
  </r>
  <r>
    <d v="2024-06-05T00:00:00"/>
    <d v="2024-08-20T11:52:00"/>
    <x v="1"/>
    <s v="SPS-10226445"/>
    <s v="kiran gill"/>
    <s v="Ladies 24-25 Unemployed/Retired Match Fee, confirmed by Charn Gill, 04/06 vs. vs Old Hales"/>
    <x v="4"/>
    <x v="0"/>
    <x v="1"/>
    <n v="5"/>
    <n v="0"/>
    <n v="0"/>
    <n v="0"/>
    <n v="5"/>
  </r>
  <r>
    <d v="2024-06-13T00:00:00"/>
    <d v="2024-08-20T11:52:00"/>
    <x v="1"/>
    <s v="SPS-10260454"/>
    <s v="kiran gill"/>
    <s v="Ladies 24-25 Unemployed/Retired Match Fee, confirmed by Charn Gill, 13/06 vs. vs Redditch"/>
    <x v="4"/>
    <x v="0"/>
    <x v="1"/>
    <n v="5"/>
    <n v="0"/>
    <n v="0"/>
    <n v="0"/>
    <n v="5"/>
  </r>
  <r>
    <d v="2024-07-03T00:00:00"/>
    <d v="2024-08-20T11:52:00"/>
    <x v="1"/>
    <s v="SPS-10328376"/>
    <s v="kiran gill"/>
    <s v="Ladies 24-25 Unemployed/Retired Match Fee, confirmed by Charn Gill, 03/07 vs. vs Bournville"/>
    <x v="4"/>
    <x v="0"/>
    <x v="1"/>
    <n v="5"/>
    <n v="0"/>
    <n v="0"/>
    <n v="0"/>
    <n v="5"/>
  </r>
  <r>
    <d v="2024-07-20T00:00:00"/>
    <d v="2024-08-20T11:53:00"/>
    <x v="1"/>
    <s v="SPS-10383503"/>
    <s v="kiran gill"/>
    <s v="Ladies 24-25 Unemployed/Retired Match Fee, confirmed by Charn Gill, 16/07 vs. vs Wildcard"/>
    <x v="4"/>
    <x v="0"/>
    <x v="1"/>
    <n v="5"/>
    <n v="0"/>
    <n v="0"/>
    <n v="0"/>
    <n v="5"/>
  </r>
  <r>
    <d v="2024-07-14T00:00:00"/>
    <d v="2024-08-20T13:05:00"/>
    <x v="1"/>
    <s v="SPS-10356820"/>
    <s v="Ronak Singh Mann"/>
    <s v="Sunday Training 24-25, paid by Amardeep Mann, 14/07 vs. Sunday Training"/>
    <x v="4"/>
    <x v="1"/>
    <x v="0"/>
    <n v="3"/>
    <n v="0.06"/>
    <n v="0.05"/>
    <n v="0"/>
    <n v="2.89"/>
  </r>
  <r>
    <d v="2024-07-14T00:00:00"/>
    <d v="2024-08-20T13:05:00"/>
    <x v="1"/>
    <s v="SPS-10356833"/>
    <s v="Kartar Singh Mann"/>
    <s v="Sunday Training 24-25, paid by Amardeep Mann, 14/07 vs. Sunday Training"/>
    <x v="4"/>
    <x v="1"/>
    <x v="0"/>
    <n v="3"/>
    <n v="0.06"/>
    <n v="0.05"/>
    <n v="0"/>
    <n v="2.89"/>
  </r>
  <r>
    <d v="2024-07-14T00:00:00"/>
    <d v="2024-08-20T13:05:00"/>
    <x v="1"/>
    <s v="SPS-10356836"/>
    <s v="Karam Singh Mann"/>
    <s v="Sunday Training 24-25, paid by Amardeep Mann, 14/07 vs. Sunday Training"/>
    <x v="4"/>
    <x v="1"/>
    <x v="0"/>
    <n v="3"/>
    <n v="0.06"/>
    <n v="0.05"/>
    <n v="0"/>
    <n v="2.89"/>
  </r>
  <r>
    <d v="2024-07-21T00:00:00"/>
    <d v="2024-08-20T13:05:00"/>
    <x v="1"/>
    <s v="SPS-10385815"/>
    <s v="Ronak Singh Mann"/>
    <s v="Sunday Training 24-25, paid by Amardeep Mann, 21/07 vs. Sunday Training"/>
    <x v="4"/>
    <x v="1"/>
    <x v="0"/>
    <n v="3"/>
    <n v="0.06"/>
    <n v="0.05"/>
    <n v="0"/>
    <n v="2.89"/>
  </r>
  <r>
    <d v="2024-08-04T00:00:00"/>
    <d v="2024-08-20T13:05:00"/>
    <x v="1"/>
    <s v="SPS-10444108"/>
    <s v="Ronak Singh Mann"/>
    <s v="Sunday Training 24-25, paid by Amardeep Mann, 04/08 vs. Sunday Training"/>
    <x v="4"/>
    <x v="1"/>
    <x v="0"/>
    <n v="3"/>
    <n v="0.06"/>
    <n v="0.05"/>
    <n v="0"/>
    <n v="2.89"/>
  </r>
  <r>
    <d v="2024-08-04T00:00:00"/>
    <d v="2024-08-20T13:05:00"/>
    <x v="1"/>
    <s v="SPS-10444124"/>
    <s v="Kartar Singh Mann"/>
    <s v="Sunday Training 24-25, paid by Amardeep Mann, 04/08 vs. Sunday Training"/>
    <x v="4"/>
    <x v="1"/>
    <x v="0"/>
    <n v="3"/>
    <n v="0.06"/>
    <n v="0.05"/>
    <n v="0"/>
    <n v="2.89"/>
  </r>
  <r>
    <d v="2024-08-04T00:00:00"/>
    <d v="2024-08-20T13:05:00"/>
    <x v="1"/>
    <s v="SPS-10444128"/>
    <s v="Karam Singh Mann"/>
    <s v="Sunday Training 24-25, paid by Amardeep Mann, 04/08 vs. Sunday Training"/>
    <x v="4"/>
    <x v="1"/>
    <x v="0"/>
    <n v="3"/>
    <n v="0.06"/>
    <n v="0.05"/>
    <n v="0"/>
    <n v="2.89"/>
  </r>
  <r>
    <d v="2024-08-09T00:00:00"/>
    <d v="2024-08-20T13:05:00"/>
    <x v="1"/>
    <s v="SPS-10465174"/>
    <s v="Ronak Singh Mann"/>
    <s v="Aspirations 24-25, paid by Amardeep Mann, 09/08 vs. Aspirations Programme"/>
    <x v="4"/>
    <x v="1"/>
    <x v="0"/>
    <n v="5"/>
    <n v="0.09"/>
    <n v="0.05"/>
    <n v="0"/>
    <n v="4.8600000000000003"/>
  </r>
  <r>
    <d v="2024-08-09T00:00:00"/>
    <d v="2024-08-20T13:05:00"/>
    <x v="1"/>
    <s v="SPS-10465193"/>
    <s v="Kartar Singh Mann"/>
    <s v="Aspirations 24-25, paid by Amardeep Mann, 09/08 vs. Aspirations Programme"/>
    <x v="4"/>
    <x v="1"/>
    <x v="0"/>
    <n v="5"/>
    <n v="0.09"/>
    <n v="0.05"/>
    <n v="0"/>
    <n v="4.8600000000000003"/>
  </r>
  <r>
    <d v="2024-08-09T00:00:00"/>
    <d v="2024-08-20T13:05:00"/>
    <x v="1"/>
    <s v="SPS-10465198"/>
    <s v="Karam Singh Mann"/>
    <s v="Aspirations 24-25, paid by Amardeep Mann, 09/08 vs. Aspirations Programme"/>
    <x v="4"/>
    <x v="1"/>
    <x v="0"/>
    <n v="5"/>
    <n v="0.05"/>
    <n v="0.05"/>
    <n v="0"/>
    <n v="4.9000000000000004"/>
  </r>
  <r>
    <d v="2024-08-16T00:00:00"/>
    <d v="2024-08-20T13:05:00"/>
    <x v="1"/>
    <s v="SPS-10500962"/>
    <s v="Ronak Singh Mann"/>
    <s v="Aspirations 24-25, paid by Amardeep Mann, 16/08 vs. Aspirations Programme"/>
    <x v="4"/>
    <x v="1"/>
    <x v="0"/>
    <n v="5"/>
    <n v="0.09"/>
    <n v="0.05"/>
    <n v="0"/>
    <n v="4.8600000000000003"/>
  </r>
  <r>
    <d v="2024-08-16T00:00:00"/>
    <d v="2024-08-20T13:05:00"/>
    <x v="1"/>
    <s v="SPS-10500976"/>
    <s v="Kartar Singh Mann"/>
    <s v="Aspirations 24-25, paid by Amardeep Mann, 16/08 vs. Aspirations Programme"/>
    <x v="4"/>
    <x v="1"/>
    <x v="0"/>
    <n v="5"/>
    <n v="0.09"/>
    <n v="0.05"/>
    <n v="0"/>
    <n v="4.8600000000000003"/>
  </r>
  <r>
    <d v="2024-08-16T00:00:00"/>
    <d v="2024-08-20T13:05:00"/>
    <x v="1"/>
    <s v="SPS-10500981"/>
    <s v="Karam Singh Mann"/>
    <s v="Aspirations 24-25, paid by Amardeep Mann, 16/08 vs. Aspirations Programme"/>
    <x v="4"/>
    <x v="1"/>
    <x v="0"/>
    <n v="5"/>
    <n v="0.09"/>
    <n v="0.05"/>
    <n v="0"/>
    <n v="4.8600000000000003"/>
  </r>
  <r>
    <d v="2024-08-18T00:00:00"/>
    <d v="2024-08-20T13:05:00"/>
    <x v="1"/>
    <s v="SPS-10505455"/>
    <s v="Ronak Singh Mann"/>
    <s v="Sunday Training 24-25, paid by Amardeep Mann, 18/08 vs. Sunday Training"/>
    <x v="4"/>
    <x v="1"/>
    <x v="0"/>
    <n v="3"/>
    <n v="0.06"/>
    <n v="0.05"/>
    <n v="0"/>
    <n v="2.89"/>
  </r>
  <r>
    <d v="2024-08-18T00:00:00"/>
    <d v="2024-08-20T13:05:00"/>
    <x v="1"/>
    <s v="SPS-10505469"/>
    <s v="Kartar Singh Mann"/>
    <s v="Sunday Training 24-25, paid by Amardeep Mann, 18/08 vs. Sunday Training"/>
    <x v="4"/>
    <x v="1"/>
    <x v="0"/>
    <n v="3"/>
    <n v="0.06"/>
    <n v="0.05"/>
    <n v="0"/>
    <n v="2.89"/>
  </r>
  <r>
    <d v="2024-08-18T00:00:00"/>
    <d v="2024-08-20T13:05:00"/>
    <x v="1"/>
    <s v="SPS-10505471"/>
    <s v="Karam Singh Mann"/>
    <s v="Sunday Training 24-25, paid by Amardeep Mann, 18/08 vs. Sunday Training"/>
    <x v="4"/>
    <x v="1"/>
    <x v="0"/>
    <n v="3"/>
    <n v="0.06"/>
    <n v="0.05"/>
    <n v="0"/>
    <n v="2.89"/>
  </r>
  <r>
    <d v="2024-05-29T00:00:00"/>
    <d v="2024-08-21T08:30:00"/>
    <x v="1"/>
    <s v="SPS-10212681"/>
    <s v="Sanraj Singh Sohal"/>
    <s v="Mens 24-25 Student Match Fee, 22/05 vs. vs Worcester"/>
    <x v="4"/>
    <x v="0"/>
    <x v="0"/>
    <n v="5"/>
    <n v="0.17"/>
    <n v="0.05"/>
    <n v="0"/>
    <n v="4.78"/>
  </r>
  <r>
    <d v="2024-06-04T00:00:00"/>
    <d v="2024-08-21T08:30:00"/>
    <x v="1"/>
    <s v="SPS-10226168"/>
    <s v="Sanraj Singh Sohal"/>
    <s v="Mens 24-25 Student Match Fee, 04/06 vs. vs Olton"/>
    <x v="4"/>
    <x v="0"/>
    <x v="0"/>
    <n v="5"/>
    <n v="0.18"/>
    <n v="0.05"/>
    <n v="0"/>
    <n v="4.7699999999999996"/>
  </r>
  <r>
    <d v="2024-07-23T00:00:00"/>
    <d v="2024-08-22T08:30:00"/>
    <x v="1"/>
    <s v="SPS-10392071"/>
    <s v="Angad Birring"/>
    <s v="Mens 24-25 Under 16 Match Fee, paid by Jeswinder Kaur, 23/07 vs. vs Kings Heath"/>
    <x v="4"/>
    <x v="0"/>
    <x v="0"/>
    <n v="3"/>
    <n v="7.0000000000000007E-2"/>
    <n v="0.05"/>
    <n v="0"/>
    <n v="2.88"/>
  </r>
  <r>
    <d v="2024-07-28T00:00:00"/>
    <d v="2024-08-22T08:30:00"/>
    <x v="1"/>
    <s v="SPS-10419875"/>
    <s v="Angad Birring"/>
    <s v="Sunday Training 24-25, paid by Jeswinder Kaur, 28/07 vs. Sunday Training"/>
    <x v="4"/>
    <x v="1"/>
    <x v="0"/>
    <n v="3"/>
    <n v="7.0000000000000007E-2"/>
    <n v="0.05"/>
    <n v="0"/>
    <n v="2.88"/>
  </r>
  <r>
    <d v="2024-07-30T00:00:00"/>
    <d v="2024-08-22T08:30:00"/>
    <x v="1"/>
    <s v="SPS-10428615"/>
    <s v="Angad Birring"/>
    <s v="Mens 24-25 Under 16 Match Fee, paid by Jeswinder Kaur, 30/07 vs. vs Old Hales"/>
    <x v="4"/>
    <x v="0"/>
    <x v="0"/>
    <n v="3"/>
    <n v="7.0000000000000007E-2"/>
    <n v="0.05"/>
    <n v="0"/>
    <n v="2.88"/>
  </r>
  <r>
    <d v="2024-08-02T00:00:00"/>
    <d v="2024-08-22T08:30:00"/>
    <x v="1"/>
    <s v="SPS-10437647"/>
    <s v="Angad Birring"/>
    <s v="Aspirations 24-25, paid by Jeswinder Kaur, 02/08 vs. Aspirations Programme"/>
    <x v="4"/>
    <x v="1"/>
    <x v="0"/>
    <n v="5"/>
    <n v="0.11"/>
    <n v="0.05"/>
    <n v="0"/>
    <n v="4.84"/>
  </r>
  <r>
    <d v="2024-08-04T00:00:00"/>
    <d v="2024-08-22T08:30:00"/>
    <x v="1"/>
    <s v="SPS-10444126"/>
    <s v="Angad Birring"/>
    <s v="Sunday Training 24-25, paid by Jeswinder Kaur, 04/08 vs. Sunday Training"/>
    <x v="4"/>
    <x v="1"/>
    <x v="0"/>
    <n v="3"/>
    <n v="7.0000000000000007E-2"/>
    <n v="0.05"/>
    <n v="0"/>
    <n v="2.88"/>
  </r>
  <r>
    <d v="2024-08-09T00:00:00"/>
    <d v="2024-08-22T08:30:00"/>
    <x v="1"/>
    <s v="SPS-10465197"/>
    <s v="Angad Birring"/>
    <s v="Aspirations 24-25, paid by Jeswinder Kaur, 09/08 vs. Aspirations Programme"/>
    <x v="4"/>
    <x v="1"/>
    <x v="0"/>
    <n v="5"/>
    <n v="0.11"/>
    <n v="0.05"/>
    <n v="0"/>
    <n v="4.84"/>
  </r>
  <r>
    <d v="2024-08-16T00:00:00"/>
    <d v="2024-08-22T08:30:00"/>
    <x v="1"/>
    <s v="SPS-10500979"/>
    <s v="Angad Birring"/>
    <s v="Aspirations 24-25, paid by Jeswinder Kaur, 16/08 vs. Aspirations Programme"/>
    <x v="4"/>
    <x v="1"/>
    <x v="0"/>
    <n v="5"/>
    <n v="0.11"/>
    <n v="0.05"/>
    <n v="0"/>
    <n v="4.84"/>
  </r>
  <r>
    <d v="2024-06-16T00:00:00"/>
    <d v="2024-08-22T08:30:00"/>
    <x v="1"/>
    <s v="SPS-10263658"/>
    <s v="Veer Virdi"/>
    <s v="Sunday Training 24-25, paid by Verneek Virdi, 16/06 vs. Sunday Training"/>
    <x v="4"/>
    <x v="1"/>
    <x v="0"/>
    <n v="3"/>
    <n v="7.0000000000000007E-2"/>
    <n v="0.05"/>
    <n v="0"/>
    <n v="2.88"/>
  </r>
  <r>
    <d v="2024-06-28T00:00:00"/>
    <d v="2024-08-22T08:30:00"/>
    <x v="1"/>
    <s v="SPS-10314241"/>
    <s v="Veer Virdi"/>
    <s v="Aspirations 24-25, paid by Verneek Virdi, 28/06 vs. Aspirations Programme"/>
    <x v="4"/>
    <x v="1"/>
    <x v="0"/>
    <n v="5"/>
    <n v="0.11"/>
    <n v="0.05"/>
    <n v="0"/>
    <n v="4.84"/>
  </r>
  <r>
    <d v="2024-07-08T00:00:00"/>
    <d v="2024-08-22T08:30:00"/>
    <x v="1"/>
    <s v="SPS-10338124"/>
    <s v="Veer Virdi"/>
    <s v="Sunday Training 24-25, paid by Verneek Virdi, 07/07 vs. Sunday Training"/>
    <x v="4"/>
    <x v="1"/>
    <x v="0"/>
    <n v="3"/>
    <n v="7.0000000000000007E-2"/>
    <n v="0.05"/>
    <n v="0"/>
    <n v="2.88"/>
  </r>
  <r>
    <d v="2024-07-14T00:00:00"/>
    <d v="2024-08-22T08:30:00"/>
    <x v="1"/>
    <s v="SPS-10356841"/>
    <s v="Veer Virdi"/>
    <s v="Sunday Training 24-25, paid by Verneek Virdi, 14/07 vs. Sunday Training"/>
    <x v="4"/>
    <x v="1"/>
    <x v="0"/>
    <n v="3"/>
    <n v="7.0000000000000007E-2"/>
    <n v="0.05"/>
    <n v="0"/>
    <n v="2.88"/>
  </r>
  <r>
    <d v="2024-08-02T00:00:00"/>
    <d v="2024-08-22T08:30:00"/>
    <x v="1"/>
    <s v="SPS-10437650"/>
    <s v="Veer Virdi"/>
    <s v="Aspirations 24-25, paid by Verneek Virdi, 02/08 vs. Aspirations Programme"/>
    <x v="4"/>
    <x v="1"/>
    <x v="0"/>
    <n v="5"/>
    <n v="0.11"/>
    <n v="0.05"/>
    <n v="0"/>
    <n v="4.84"/>
  </r>
  <r>
    <d v="2024-08-04T00:00:00"/>
    <d v="2024-08-22T08:30:00"/>
    <x v="1"/>
    <s v="SPS-10444109"/>
    <s v="Veer Virdi"/>
    <s v="Sunday Training 24-25, paid by Verneek Virdi, 04/08 vs. Sunday Training"/>
    <x v="4"/>
    <x v="1"/>
    <x v="0"/>
    <n v="3"/>
    <n v="7.0000000000000007E-2"/>
    <n v="0.05"/>
    <n v="0"/>
    <n v="2.88"/>
  </r>
  <r>
    <d v="2024-08-09T00:00:00"/>
    <d v="2024-08-22T08:30:00"/>
    <x v="1"/>
    <s v="SPS-10465201"/>
    <s v="Veer Virdi"/>
    <s v="Aspirations 24-25, paid by Verneek Virdi, 09/08 vs. Aspirations Programme"/>
    <x v="4"/>
    <x v="1"/>
    <x v="0"/>
    <n v="5"/>
    <n v="0.11"/>
    <n v="0.05"/>
    <n v="0"/>
    <n v="4.84"/>
  </r>
  <r>
    <d v="2024-07-15T00:00:00"/>
    <d v="2024-08-23T17:02:00"/>
    <x v="1"/>
    <s v="SPS-10359980"/>
    <s v="Gian Sehra"/>
    <s v="Mens 24-25 Under 16 Match Fee, paid by Gurmukh Sehra, 02/07 vs. vs Bromsgrove"/>
    <x v="4"/>
    <x v="0"/>
    <x v="0"/>
    <n v="3"/>
    <n v="0.06"/>
    <n v="0.05"/>
    <n v="0"/>
    <n v="2.89"/>
  </r>
  <r>
    <d v="2024-07-15T00:00:00"/>
    <d v="2024-08-23T17:02:00"/>
    <x v="1"/>
    <s v="SPS-10359984"/>
    <s v="Gurmukh Sehra"/>
    <s v="Mens 24-25, 02/07 vs. vs Bromsgrove"/>
    <x v="4"/>
    <x v="1"/>
    <x v="0"/>
    <n v="10"/>
    <n v="0.2"/>
    <n v="0.1"/>
    <n v="0"/>
    <n v="9.6999999999999993"/>
  </r>
  <r>
    <d v="2024-07-19T00:00:00"/>
    <d v="2024-08-23T17:02:00"/>
    <x v="1"/>
    <s v="SPS-10382531"/>
    <s v="Gagan Sehra"/>
    <s v="Aspirations 24-25, paid by Gurmukh Sehra, 19/07 vs. Aspirations Programme"/>
    <x v="4"/>
    <x v="1"/>
    <x v="0"/>
    <n v="5"/>
    <n v="0.1"/>
    <n v="0.05"/>
    <n v="0"/>
    <n v="4.8499999999999996"/>
  </r>
  <r>
    <d v="2024-07-19T00:00:00"/>
    <d v="2024-08-23T17:02:00"/>
    <x v="1"/>
    <s v="SPS-10382539"/>
    <s v="Gian Sehra"/>
    <s v="Aspirations 24-25, paid by Gurmukh Sehra, 19/07 vs. Aspirations Programme"/>
    <x v="4"/>
    <x v="1"/>
    <x v="0"/>
    <n v="5"/>
    <n v="0.1"/>
    <n v="0.05"/>
    <n v="0"/>
    <n v="4.8499999999999996"/>
  </r>
  <r>
    <d v="2024-07-23T00:00:00"/>
    <d v="2024-08-23T17:02:00"/>
    <x v="1"/>
    <s v="SPS-10392063"/>
    <s v="Gian Sehra"/>
    <s v="Mens 24-25 Under 16 Match Fee, paid by Gurmukh Sehra, 23/07 vs. vs Kings Heath"/>
    <x v="4"/>
    <x v="0"/>
    <x v="0"/>
    <n v="3"/>
    <n v="0.06"/>
    <n v="0.05"/>
    <n v="0"/>
    <n v="2.89"/>
  </r>
  <r>
    <d v="2024-07-26T00:00:00"/>
    <d v="2024-08-23T17:02:00"/>
    <x v="1"/>
    <s v="SPS-10413590"/>
    <s v="Gagan Sehra"/>
    <s v="Aspirations 24-25, paid by Gurmukh Sehra, 26/07 vs. Aspirations Programme"/>
    <x v="4"/>
    <x v="1"/>
    <x v="0"/>
    <n v="5"/>
    <n v="0.1"/>
    <n v="0.05"/>
    <n v="0"/>
    <n v="4.8499999999999996"/>
  </r>
  <r>
    <d v="2024-07-26T00:00:00"/>
    <d v="2024-08-23T17:02:00"/>
    <x v="1"/>
    <s v="SPS-10413601"/>
    <s v="Gian Sehra"/>
    <s v="Aspirations 24-25, paid by Gurmukh Sehra, 26/07 vs. Aspirations Programme"/>
    <x v="4"/>
    <x v="1"/>
    <x v="0"/>
    <n v="5"/>
    <n v="0.1"/>
    <n v="0.05"/>
    <n v="0"/>
    <n v="4.8499999999999996"/>
  </r>
  <r>
    <d v="2024-07-30T00:00:00"/>
    <d v="2024-08-23T17:02:00"/>
    <x v="1"/>
    <s v="SPS-10428606"/>
    <s v="Gian Sehra"/>
    <s v="Mens 24-25 Under 16 Match Fee, paid by Gurmukh Sehra, 30/07 vs. vs Old Hales"/>
    <x v="4"/>
    <x v="0"/>
    <x v="0"/>
    <n v="3"/>
    <n v="0.04"/>
    <n v="0.05"/>
    <n v="0"/>
    <n v="2.91"/>
  </r>
  <r>
    <d v="2024-08-09T00:00:00"/>
    <d v="2024-08-23T17:02:00"/>
    <x v="1"/>
    <s v="SPS-10465191"/>
    <s v="Gagan Sehra"/>
    <s v="Aspirations 24-25, paid by Gurmukh Sehra, 09/08 vs. Aspirations Programme"/>
    <x v="4"/>
    <x v="1"/>
    <x v="0"/>
    <n v="5"/>
    <n v="0.1"/>
    <n v="0.05"/>
    <n v="0"/>
    <n v="4.8499999999999996"/>
  </r>
  <r>
    <d v="2024-01-26T00:00:00"/>
    <d v="2024-08-23T18:34:00"/>
    <x v="1"/>
    <s v="SPS-9759433"/>
    <s v="Pavan Basi"/>
    <s v="Mens 23-24 Student Match Fee, 27/01 vs. vs Burton 2"/>
    <x v="4"/>
    <x v="0"/>
    <x v="0"/>
    <n v="5"/>
    <n v="0.1"/>
    <n v="0.05"/>
    <n v="0"/>
    <n v="4.8499999999999996"/>
  </r>
  <r>
    <d v="2024-02-04T00:00:00"/>
    <d v="2024-08-23T18:34:00"/>
    <x v="1"/>
    <s v="SPS-9803719"/>
    <s v="Pavan Basi"/>
    <s v="Mens 23-24 Student Match Fee, 03/02 vs. vs Harborne 2"/>
    <x v="4"/>
    <x v="0"/>
    <x v="0"/>
    <n v="5"/>
    <n v="0.1"/>
    <n v="0.05"/>
    <n v="0"/>
    <n v="4.8499999999999996"/>
  </r>
  <r>
    <d v="2024-02-20T00:00:00"/>
    <d v="2024-08-23T18:34:00"/>
    <x v="1"/>
    <s v="SPS-9857657"/>
    <s v="Pavan Basi"/>
    <s v="Mens 23-24 Student Match Fee, 10/02 vs. vs Finchfield 1"/>
    <x v="4"/>
    <x v="0"/>
    <x v="0"/>
    <n v="5"/>
    <n v="0.1"/>
    <n v="0.05"/>
    <n v="0"/>
    <n v="4.8499999999999996"/>
  </r>
  <r>
    <d v="2024-02-26T00:00:00"/>
    <d v="2024-08-23T18:34:00"/>
    <x v="1"/>
    <s v="SPS-9891975"/>
    <s v="Pavan Basi"/>
    <s v="Mens 23-24 Student Match Fee, 24/02 vs. vs Worcester 1"/>
    <x v="4"/>
    <x v="0"/>
    <x v="0"/>
    <n v="5"/>
    <n v="0.1"/>
    <n v="0.05"/>
    <n v="0"/>
    <n v="4.8499999999999996"/>
  </r>
  <r>
    <d v="2024-03-02T00:00:00"/>
    <d v="2024-08-23T18:34:00"/>
    <x v="1"/>
    <s v="SPS-9914765"/>
    <s v="Pavan Basi"/>
    <s v="Mens 23-24 Student Match Fee, 02/03 vs. vs Khalsa Leamington 2"/>
    <x v="4"/>
    <x v="0"/>
    <x v="0"/>
    <n v="5"/>
    <n v="0.1"/>
    <n v="0.05"/>
    <n v="0"/>
    <n v="4.8499999999999996"/>
  </r>
  <r>
    <d v="2024-03-10T00:00:00"/>
    <d v="2024-08-23T18:34:00"/>
    <x v="1"/>
    <s v="SPS-9953384"/>
    <s v="Pavan Basi"/>
    <s v="Mens 23-24 Student Match Fee, 09/03 vs. vs Lichfield 2"/>
    <x v="4"/>
    <x v="0"/>
    <x v="0"/>
    <n v="5"/>
    <n v="0.1"/>
    <n v="0.05"/>
    <n v="0"/>
    <n v="4.8499999999999996"/>
  </r>
  <r>
    <d v="2024-03-16T00:00:00"/>
    <d v="2024-08-23T18:34:00"/>
    <x v="1"/>
    <s v="SPS-9969649"/>
    <s v="Pavan Basi"/>
    <s v="Mens 23-24 Student Match Fee, 16/03 vs. vs University of Nottingham 3"/>
    <x v="4"/>
    <x v="0"/>
    <x v="0"/>
    <n v="5"/>
    <n v="0.1"/>
    <n v="0.05"/>
    <n v="0"/>
    <n v="4.8499999999999996"/>
  </r>
  <r>
    <d v="2024-03-23T00:00:00"/>
    <d v="2024-08-23T18:34:00"/>
    <x v="1"/>
    <s v="SPS-10028363"/>
    <s v="Pavan Basi"/>
    <s v="Mens 23-24 Student Match Fee, 23/03 vs. vs Bromsgrove 2"/>
    <x v="4"/>
    <x v="0"/>
    <x v="0"/>
    <n v="5"/>
    <n v="0.08"/>
    <n v="0.05"/>
    <n v="0"/>
    <n v="4.87"/>
  </r>
  <r>
    <d v="2024-05-15T00:00:00"/>
    <d v="2024-08-23T18:34:00"/>
    <x v="1"/>
    <s v="SPS-10178362"/>
    <s v="Pavan Basi"/>
    <s v="Mens 24-25 Student Match Fee, 14/05 vs. vs Harborne"/>
    <x v="4"/>
    <x v="0"/>
    <x v="0"/>
    <n v="5"/>
    <n v="0.1"/>
    <n v="0.05"/>
    <n v="0"/>
    <n v="4.8499999999999996"/>
  </r>
  <r>
    <d v="2024-06-21T00:00:00"/>
    <d v="2024-08-24T08:30:00"/>
    <x v="1"/>
    <s v="SPS-10284439"/>
    <s v="Karampreet Sandhu"/>
    <s v="Aspirations 24-25, 21/06 vs. Aspirations Programme"/>
    <x v="4"/>
    <x v="1"/>
    <x v="0"/>
    <n v="5"/>
    <n v="0.12"/>
    <n v="0.05"/>
    <n v="0"/>
    <n v="4.83"/>
  </r>
  <r>
    <d v="2024-06-26T00:00:00"/>
    <d v="2024-08-24T08:30:00"/>
    <x v="1"/>
    <s v="SPS-10305201"/>
    <s v="Karampreet Sandhu"/>
    <s v="Mens 24-25 Unemployed/Retired Match Fee, 25/06 vs. vs Bournville"/>
    <x v="4"/>
    <x v="0"/>
    <x v="0"/>
    <n v="5"/>
    <n v="0.12"/>
    <n v="0.05"/>
    <n v="0"/>
    <n v="4.83"/>
  </r>
  <r>
    <d v="2024-07-11T00:00:00"/>
    <d v="2024-08-24T08:30:00"/>
    <x v="1"/>
    <s v="SPS-10352387"/>
    <s v="Karampreet Sandhu"/>
    <s v="Mens 24-25 Unemployed/Retired Match Fee, 10/07 vs. vs Edgbaston"/>
    <x v="4"/>
    <x v="0"/>
    <x v="0"/>
    <n v="5"/>
    <n v="0.12"/>
    <n v="0.05"/>
    <n v="0"/>
    <n v="4.83"/>
  </r>
  <r>
    <d v="2024-07-23T00:00:00"/>
    <d v="2024-08-24T08:30:00"/>
    <x v="1"/>
    <s v="SPS-10392061"/>
    <s v="Karampreet Sandhu"/>
    <s v="Mens 24-25 Unemployed/Retired Match Fee, 23/07 vs. vs Kings Heath"/>
    <x v="4"/>
    <x v="0"/>
    <x v="0"/>
    <n v="5"/>
    <n v="0.14000000000000001"/>
    <n v="0.05"/>
    <n v="0"/>
    <n v="4.8099999999999996"/>
  </r>
  <r>
    <d v="2024-08-24T00:00:00"/>
    <d v="2024-08-24T09:21:00"/>
    <x v="1"/>
    <s v="SPS-10535092"/>
    <s v="-1. DELETED --"/>
    <s v="Aspirations 24-25 External One Payment Ticket, confirmed by Satpal Degun, 23/08 vs. Aspirations Programme"/>
    <x v="4"/>
    <x v="1"/>
    <x v="1"/>
    <n v="8"/>
    <n v="0"/>
    <n v="0"/>
    <n v="0"/>
    <n v="8"/>
  </r>
  <r>
    <d v="2024-08-24T00:00:00"/>
    <d v="2024-08-24T09:21:00"/>
    <x v="1"/>
    <s v="SPS-10535089"/>
    <s v="Yuvraj Sihota"/>
    <s v="Aspirations 24-25, confirmed by Satpal Degun, 23/08 vs. Aspirations Programme"/>
    <x v="4"/>
    <x v="1"/>
    <x v="1"/>
    <n v="5"/>
    <n v="0"/>
    <n v="0"/>
    <n v="0"/>
    <n v="5"/>
  </r>
  <r>
    <d v="2024-08-24T00:00:00"/>
    <d v="2024-08-24T09:21:00"/>
    <x v="1"/>
    <s v="SPS-10535070"/>
    <s v="Praveer Degun"/>
    <s v="Aspirations 24-25, confirmed by Satpal Degun, 23/08 vs. Aspirations Programme"/>
    <x v="4"/>
    <x v="1"/>
    <x v="1"/>
    <n v="5"/>
    <n v="0"/>
    <n v="0"/>
    <n v="0"/>
    <n v="5"/>
  </r>
  <r>
    <d v="2024-08-04T00:00:00"/>
    <d v="2024-08-24T09:26:00"/>
    <x v="1"/>
    <s v="SPS-10444111"/>
    <s v="Arjan Matharu"/>
    <s v="Sunday Training 24-25, paid by Dapinder Matharu, 04/08 vs. Sunday Training"/>
    <x v="4"/>
    <x v="1"/>
    <x v="0"/>
    <n v="3"/>
    <n v="0.06"/>
    <n v="0.05"/>
    <n v="0"/>
    <n v="2.89"/>
  </r>
  <r>
    <d v="2024-08-04T00:00:00"/>
    <d v="2024-08-24T09:26:00"/>
    <x v="1"/>
    <s v="SPS-10444121"/>
    <s v="Amar Matharu"/>
    <s v="Sunday Training 24-25, paid by Dapinder Matharu, 04/08 vs. Sunday Training"/>
    <x v="4"/>
    <x v="1"/>
    <x v="0"/>
    <n v="3"/>
    <n v="0.06"/>
    <n v="0.05"/>
    <n v="0"/>
    <n v="2.89"/>
  </r>
  <r>
    <d v="2024-08-09T00:00:00"/>
    <d v="2024-08-24T09:26:00"/>
    <x v="1"/>
    <s v="SPS-10465176"/>
    <s v="Arjan Matharu"/>
    <s v="Aspirations 24-25, paid by Dapinder Matharu, 09/08 vs. Aspirations Programme"/>
    <x v="4"/>
    <x v="1"/>
    <x v="0"/>
    <n v="5"/>
    <n v="0.1"/>
    <n v="0.05"/>
    <n v="0"/>
    <n v="4.8499999999999996"/>
  </r>
  <r>
    <d v="2024-08-09T00:00:00"/>
    <d v="2024-08-24T09:26:00"/>
    <x v="1"/>
    <s v="SPS-10465215"/>
    <s v="Amar Matharu"/>
    <s v="Aspirations 24-25, paid by Dapinder Matharu, 09/08 vs. Aspirations Programme"/>
    <x v="4"/>
    <x v="1"/>
    <x v="0"/>
    <n v="5"/>
    <n v="0.1"/>
    <n v="0.05"/>
    <n v="0"/>
    <n v="4.8499999999999996"/>
  </r>
  <r>
    <d v="2024-08-11T00:00:00"/>
    <d v="2024-08-24T09:26:00"/>
    <x v="1"/>
    <s v="SPS-10469545"/>
    <s v="Arjan Matharu"/>
    <s v="Sunday Training 24-25, paid by Dapinder Matharu, 11/08 vs. Sunday Training"/>
    <x v="4"/>
    <x v="1"/>
    <x v="0"/>
    <n v="3"/>
    <n v="0.06"/>
    <n v="0.05"/>
    <n v="0"/>
    <n v="2.89"/>
  </r>
  <r>
    <d v="2024-08-11T00:00:00"/>
    <d v="2024-08-24T09:26:00"/>
    <x v="1"/>
    <s v="SPS-10469572"/>
    <s v="Amar Matharu"/>
    <s v="Sunday Training 24-25, paid by Dapinder Matharu, 11/08 vs. Sunday Training"/>
    <x v="4"/>
    <x v="1"/>
    <x v="0"/>
    <n v="3"/>
    <n v="0.06"/>
    <n v="0.05"/>
    <n v="0"/>
    <n v="2.89"/>
  </r>
  <r>
    <d v="2024-08-16T00:00:00"/>
    <d v="2024-08-24T09:26:00"/>
    <x v="1"/>
    <s v="SPS-10500963"/>
    <s v="Arjan Matharu"/>
    <s v="Aspirations 24-25, paid by Dapinder Matharu, 16/08 vs. Aspirations Programme"/>
    <x v="4"/>
    <x v="1"/>
    <x v="0"/>
    <n v="5"/>
    <n v="0.1"/>
    <n v="0.05"/>
    <n v="0"/>
    <n v="4.8499999999999996"/>
  </r>
  <r>
    <d v="2024-08-16T00:00:00"/>
    <d v="2024-08-24T09:26:00"/>
    <x v="1"/>
    <s v="SPS-10500995"/>
    <s v="Amar Matharu"/>
    <s v="Aspirations 24-25, paid by Dapinder Matharu, 16/08 vs. Aspirations Programme"/>
    <x v="4"/>
    <x v="1"/>
    <x v="0"/>
    <n v="5"/>
    <n v="0.1"/>
    <n v="0.05"/>
    <n v="0"/>
    <n v="4.8499999999999996"/>
  </r>
  <r>
    <d v="2024-08-18T00:00:00"/>
    <d v="2024-08-24T09:26:00"/>
    <x v="1"/>
    <s v="SPS-10505458"/>
    <s v="Arjan Matharu"/>
    <s v="Sunday Training 24-25, paid by Dapinder Matharu, 18/08 vs. Sunday Training"/>
    <x v="4"/>
    <x v="1"/>
    <x v="0"/>
    <n v="3"/>
    <n v="0.06"/>
    <n v="0.05"/>
    <n v="0"/>
    <n v="2.89"/>
  </r>
  <r>
    <d v="2024-08-18T00:00:00"/>
    <d v="2024-08-24T09:26:00"/>
    <x v="1"/>
    <s v="SPS-10505478"/>
    <s v="Amar Matharu"/>
    <s v="Sunday Training 24-25, paid by Dapinder Matharu, 18/08 vs. Sunday Training"/>
    <x v="4"/>
    <x v="1"/>
    <x v="0"/>
    <n v="3"/>
    <n v="0.02"/>
    <n v="0.05"/>
    <n v="0"/>
    <n v="2.93"/>
  </r>
  <r>
    <d v="2024-08-24T00:00:00"/>
    <d v="2024-08-24T09:26:00"/>
    <x v="1"/>
    <s v="SPS-10535071"/>
    <s v="Arjan Matharu"/>
    <s v="Aspirations 24-25, paid by Dapinder Matharu, 23/08 vs. Aspirations Programme"/>
    <x v="4"/>
    <x v="1"/>
    <x v="0"/>
    <n v="5"/>
    <n v="0.1"/>
    <n v="0.05"/>
    <n v="0"/>
    <n v="4.8499999999999996"/>
  </r>
  <r>
    <d v="2024-08-24T00:00:00"/>
    <d v="2024-08-24T09:26:00"/>
    <x v="1"/>
    <s v="SPS-10535091"/>
    <s v="Amar Matharu"/>
    <s v="Aspirations 24-25, paid by Dapinder Matharu, 23/08 vs. Aspirations Programme"/>
    <x v="4"/>
    <x v="1"/>
    <x v="0"/>
    <n v="5"/>
    <n v="0.1"/>
    <n v="0.05"/>
    <n v="0"/>
    <n v="4.8499999999999996"/>
  </r>
  <r>
    <d v="2024-07-05T00:00:00"/>
    <d v="2024-08-24T12:13:00"/>
    <x v="1"/>
    <s v="SPS-10331821"/>
    <s v="-1. DELETED --"/>
    <s v="Aspirations 24-25 External Ticket, paid by Joanne McCormack, 05/07 vs. Aspirations Programme"/>
    <x v="4"/>
    <x v="1"/>
    <x v="0"/>
    <n v="10"/>
    <n v="0.19"/>
    <n v="0.1"/>
    <n v="0"/>
    <n v="9.7100000000000009"/>
  </r>
  <r>
    <d v="2024-07-12T00:00:00"/>
    <d v="2024-08-24T12:13:00"/>
    <x v="1"/>
    <s v="SPS-10353992"/>
    <s v="-1. DELETED --"/>
    <s v="Aspirations 24-25 External Ticket, paid by Joanne McCormack, 12/07 vs. Aspirations Programme"/>
    <x v="4"/>
    <x v="1"/>
    <x v="0"/>
    <n v="10"/>
    <n v="0.19"/>
    <n v="0.1"/>
    <n v="0"/>
    <n v="9.7100000000000009"/>
  </r>
  <r>
    <d v="2024-08-09T00:00:00"/>
    <d v="2024-08-24T12:13:00"/>
    <x v="1"/>
    <s v="SPS-10465178"/>
    <s v="-1. DELETED --"/>
    <s v="Aspirations 24-25 External Ticket, paid by Joanne McCormack, 09/08 vs. Aspirations Programme"/>
    <x v="4"/>
    <x v="1"/>
    <x v="0"/>
    <n v="10"/>
    <n v="0.19"/>
    <n v="0.1"/>
    <n v="0"/>
    <n v="9.7100000000000009"/>
  </r>
  <r>
    <d v="2024-08-16T00:00:00"/>
    <d v="2024-08-24T12:13:00"/>
    <x v="1"/>
    <s v="SPS-10500964"/>
    <s v="-1. DELETED --"/>
    <s v="Aspirations 24-25 External Ticket, paid by Joanne McCormack, 16/08 vs. Aspirations Programme"/>
    <x v="4"/>
    <x v="1"/>
    <x v="0"/>
    <n v="10"/>
    <n v="0.19"/>
    <n v="0.1"/>
    <n v="0"/>
    <n v="9.7100000000000009"/>
  </r>
  <r>
    <d v="2024-08-24T00:00:00"/>
    <d v="2024-08-24T12:13:00"/>
    <x v="1"/>
    <s v="SPS-10535072"/>
    <s v="-1. DELETED --"/>
    <s v="Aspirations 24-25 External Ticket, paid by Joanne McCormack, 23/08 vs. Aspirations Programme"/>
    <x v="4"/>
    <x v="1"/>
    <x v="0"/>
    <n v="10"/>
    <n v="0.19"/>
    <n v="0.1"/>
    <n v="0"/>
    <n v="9.7100000000000009"/>
  </r>
  <r>
    <d v="2024-03-03T00:00:00"/>
    <d v="2024-08-24T13:09:00"/>
    <x v="1"/>
    <s v="SPS-9917170"/>
    <s v="Clare allan"/>
    <s v="Ladies 23-24, confirmed by Charn Gill, 02/03 vs. vs Sutton"/>
    <x v="4"/>
    <x v="1"/>
    <x v="1"/>
    <n v="10"/>
    <n v="0"/>
    <n v="0"/>
    <n v="0"/>
    <n v="10"/>
  </r>
  <r>
    <d v="2024-03-09T00:00:00"/>
    <d v="2024-08-24T13:09:00"/>
    <x v="1"/>
    <s v="SPS-9946248"/>
    <s v="Clare allan"/>
    <s v="Ladies 23-24, confirmed by Charn Gill, 09/03 vs. vs Old Silhs"/>
    <x v="4"/>
    <x v="1"/>
    <x v="1"/>
    <n v="10"/>
    <n v="0"/>
    <n v="0"/>
    <n v="0"/>
    <n v="10"/>
  </r>
  <r>
    <d v="2024-06-05T00:00:00"/>
    <d v="2024-08-24T13:09:00"/>
    <x v="1"/>
    <s v="SPS-10226444"/>
    <s v="Clare allan"/>
    <s v="Ladies 24-25 Unemployed/Retired Match Fee, confirmed by Charn Gill, 04/06 vs. vs Old Hales"/>
    <x v="4"/>
    <x v="0"/>
    <x v="1"/>
    <n v="5"/>
    <n v="0"/>
    <n v="0"/>
    <n v="0"/>
    <n v="5"/>
  </r>
  <r>
    <d v="2024-07-20T00:00:00"/>
    <d v="2024-08-24T13:09:00"/>
    <x v="1"/>
    <s v="SPS-10383502"/>
    <s v="Clare allan"/>
    <s v="Ladies 24-25 Unemployed/Retired Match Fee, confirmed by Charn Gill, 16/07 vs. vs Wildcard"/>
    <x v="4"/>
    <x v="0"/>
    <x v="1"/>
    <n v="5"/>
    <n v="0"/>
    <n v="0"/>
    <n v="0"/>
    <n v="5"/>
  </r>
  <r>
    <d v="2024-07-08T00:00:00"/>
    <d v="2024-08-25T08:30:00"/>
    <x v="1"/>
    <s v="SPS-10338121"/>
    <s v="Dharam Padda"/>
    <s v="Sunday Training 24-25, paid by Harj Padda, 07/07 vs. Sunday Training"/>
    <x v="4"/>
    <x v="1"/>
    <x v="0"/>
    <n v="3"/>
    <n v="0.06"/>
    <n v="0.05"/>
    <n v="0"/>
    <n v="2.89"/>
  </r>
  <r>
    <d v="2024-07-14T00:00:00"/>
    <d v="2024-08-25T08:30:00"/>
    <x v="1"/>
    <s v="SPS-10356821"/>
    <s v="Dhiyaan Padda"/>
    <s v="Sunday Training 24-25, paid by Harj Padda, 14/07 vs. Sunday Training"/>
    <x v="4"/>
    <x v="1"/>
    <x v="0"/>
    <n v="3"/>
    <n v="0.06"/>
    <n v="0.05"/>
    <n v="0"/>
    <n v="2.89"/>
  </r>
  <r>
    <d v="2024-07-26T00:00:00"/>
    <d v="2024-08-25T08:30:00"/>
    <x v="1"/>
    <s v="SPS-10413592"/>
    <s v="Dharam Padda"/>
    <s v="Aspirations 24-25, paid by Harj Padda, 26/07 vs. Aspirations Programme"/>
    <x v="4"/>
    <x v="1"/>
    <x v="0"/>
    <n v="5"/>
    <n v="0.1"/>
    <n v="0.05"/>
    <n v="0"/>
    <n v="4.8499999999999996"/>
  </r>
  <r>
    <d v="2024-07-28T00:00:00"/>
    <d v="2024-08-25T08:30:00"/>
    <x v="1"/>
    <s v="SPS-10419861"/>
    <s v="Dhiyaan Padda"/>
    <s v="Sunday Training 24-25, paid by Harj Padda, 28/07 vs. Sunday Training"/>
    <x v="4"/>
    <x v="1"/>
    <x v="0"/>
    <n v="3"/>
    <n v="0.06"/>
    <n v="0.05"/>
    <n v="0"/>
    <n v="2.89"/>
  </r>
  <r>
    <d v="2024-08-09T00:00:00"/>
    <d v="2024-08-25T08:30:00"/>
    <x v="1"/>
    <s v="SPS-10465194"/>
    <s v="Dharam Padda"/>
    <s v="Aspirations 24-25, paid by Harj Padda, 09/08 vs. Aspirations Programme"/>
    <x v="4"/>
    <x v="1"/>
    <x v="0"/>
    <n v="5"/>
    <n v="0.1"/>
    <n v="0.05"/>
    <n v="0"/>
    <n v="4.8499999999999996"/>
  </r>
  <r>
    <d v="2024-08-11T00:00:00"/>
    <d v="2024-08-25T08:30:00"/>
    <x v="1"/>
    <s v="SPS-10469543"/>
    <s v="Dhiyaan Padda"/>
    <s v="Sunday Training 24-25, paid by Harj Padda, 11/08 vs. Sunday Training"/>
    <x v="4"/>
    <x v="1"/>
    <x v="0"/>
    <n v="3"/>
    <n v="0.06"/>
    <n v="0.05"/>
    <n v="0"/>
    <n v="2.89"/>
  </r>
  <r>
    <d v="2024-08-11T00:00:00"/>
    <d v="2024-08-25T08:30:00"/>
    <x v="1"/>
    <s v="SPS-10469557"/>
    <s v="Dharam Padda"/>
    <s v="Sunday Training 24-25, paid by Harj Padda, 11/08 vs. Sunday Training"/>
    <x v="4"/>
    <x v="1"/>
    <x v="0"/>
    <n v="3"/>
    <n v="0.06"/>
    <n v="0.05"/>
    <n v="0"/>
    <n v="2.89"/>
  </r>
  <r>
    <d v="2024-08-16T00:00:00"/>
    <d v="2024-08-25T08:30:00"/>
    <x v="1"/>
    <s v="SPS-10500977"/>
    <s v="Dharam Padda"/>
    <s v="Aspirations 24-25, paid by Harj Padda, 16/08 vs. Aspirations Programme"/>
    <x v="4"/>
    <x v="1"/>
    <x v="0"/>
    <n v="5"/>
    <n v="0.1"/>
    <n v="0.05"/>
    <n v="0"/>
    <n v="4.8499999999999996"/>
  </r>
  <r>
    <d v="2024-08-18T00:00:00"/>
    <d v="2024-08-25T08:30:00"/>
    <x v="1"/>
    <s v="SPS-10505456"/>
    <s v="Dhiyaan Padda"/>
    <s v="Sunday Training 24-25, paid by Harj Padda, 18/08 vs. Sunday Training"/>
    <x v="4"/>
    <x v="1"/>
    <x v="0"/>
    <n v="3"/>
    <n v="0.06"/>
    <n v="0.05"/>
    <n v="0"/>
    <n v="2.89"/>
  </r>
  <r>
    <d v="2024-08-18T00:00:00"/>
    <d v="2024-08-25T08:30:00"/>
    <x v="1"/>
    <s v="SPS-10505470"/>
    <s v="Dharam Padda"/>
    <s v="Sunday Training 24-25, paid by Harj Padda, 18/08 vs. Sunday Training"/>
    <x v="4"/>
    <x v="1"/>
    <x v="0"/>
    <n v="3"/>
    <n v="0.08"/>
    <n v="0.05"/>
    <n v="0"/>
    <n v="2.87"/>
  </r>
  <r>
    <d v="2024-07-26T00:00:00"/>
    <d v="2024-08-25T08:30:00"/>
    <x v="1"/>
    <s v="SPS-10413585"/>
    <s v="Abbas Bandali"/>
    <s v="Aspirations 24-25 External Ticket, 26/07 vs. Aspirations Programme"/>
    <x v="4"/>
    <x v="1"/>
    <x v="0"/>
    <n v="10"/>
    <n v="0.2"/>
    <n v="0.1"/>
    <n v="0"/>
    <n v="9.6999999999999993"/>
  </r>
  <r>
    <d v="2024-08-02T00:00:00"/>
    <d v="2024-08-25T08:30:00"/>
    <x v="1"/>
    <s v="SPS-10437643"/>
    <s v="Abbas Bandali"/>
    <s v="Aspirations 24-25 External Ticket, 02/08 vs. Aspirations Programme"/>
    <x v="4"/>
    <x v="1"/>
    <x v="0"/>
    <n v="10"/>
    <n v="0.2"/>
    <n v="0.1"/>
    <n v="0"/>
    <n v="9.6999999999999993"/>
  </r>
  <r>
    <d v="2024-08-09T00:00:00"/>
    <d v="2024-08-25T08:30:00"/>
    <x v="1"/>
    <s v="SPS-10465186"/>
    <s v="Abbas Bandali"/>
    <s v="Aspirations 24-25 External Ticket, 09/08 vs. Aspirations Programme"/>
    <x v="4"/>
    <x v="1"/>
    <x v="0"/>
    <n v="10"/>
    <n v="0.2"/>
    <n v="0.1"/>
    <n v="0"/>
    <n v="9.6999999999999993"/>
  </r>
  <r>
    <d v="2024-08-24T00:00:00"/>
    <d v="2024-08-25T08:30:00"/>
    <x v="1"/>
    <s v="SPS-10535077"/>
    <s v="Abbas Bandali"/>
    <s v="Aspirations 24-25 External Ticket, 23/08 vs. Aspirations Programme"/>
    <x v="4"/>
    <x v="1"/>
    <x v="0"/>
    <n v="10"/>
    <n v="0.2"/>
    <n v="0.1"/>
    <n v="0"/>
    <n v="9.6999999999999993"/>
  </r>
  <r>
    <d v="2024-07-26T00:00:00"/>
    <d v="2024-08-26T08:30:00"/>
    <x v="1"/>
    <s v="SPS-10413594"/>
    <s v="Hukam Rooprai"/>
    <s v="Aspirations 24-25 External Ticket, paid by Meena Rooprai, 26/07 vs. Aspirations Programme"/>
    <x v="4"/>
    <x v="1"/>
    <x v="0"/>
    <n v="10"/>
    <n v="0.22"/>
    <n v="0.1"/>
    <n v="0"/>
    <n v="9.68"/>
  </r>
  <r>
    <d v="2024-08-16T00:00:00"/>
    <d v="2024-08-26T08:30:00"/>
    <x v="1"/>
    <s v="SPS-10500980"/>
    <s v="Hukam Rooprai"/>
    <s v="Aspirations 24-25 External Ticket, paid by Meena Rooprai, 16/08 vs. Aspirations Programme"/>
    <x v="4"/>
    <x v="1"/>
    <x v="0"/>
    <n v="10"/>
    <n v="0.22"/>
    <n v="0.1"/>
    <n v="0"/>
    <n v="9.68"/>
  </r>
  <r>
    <d v="2024-08-24T00:00:00"/>
    <d v="2024-08-26T08:30:00"/>
    <x v="1"/>
    <s v="SPS-10535085"/>
    <s v="Hukam Rooprai"/>
    <s v="Aspirations 24-25 External Ticket, paid by Meena Rooprai, 23/08 vs. Aspirations Programme"/>
    <x v="4"/>
    <x v="1"/>
    <x v="0"/>
    <n v="10"/>
    <n v="0.21"/>
    <n v="0.1"/>
    <n v="0"/>
    <n v="9.69"/>
  </r>
  <r>
    <d v="2024-07-28T00:00:00"/>
    <d v="2024-08-27T08:30:00"/>
    <x v="1"/>
    <s v="SPS-10419877"/>
    <s v="Kara Kandola"/>
    <s v="Sunday Training 24-25, paid by Mendip Kandola, 28/07 vs. Sunday Training"/>
    <x v="4"/>
    <x v="1"/>
    <x v="0"/>
    <n v="3"/>
    <n v="0.1"/>
    <n v="0.05"/>
    <n v="0"/>
    <n v="2.85"/>
  </r>
  <r>
    <d v="2024-08-04T00:00:00"/>
    <d v="2024-08-27T08:30:00"/>
    <x v="1"/>
    <s v="SPS-10444110"/>
    <s v="Kara Kandola"/>
    <s v="Sunday Training 24-25, paid by Mendip Kandola, 04/08 vs. Sunday Training"/>
    <x v="4"/>
    <x v="1"/>
    <x v="0"/>
    <n v="3"/>
    <n v="0.1"/>
    <n v="0.05"/>
    <n v="0"/>
    <n v="2.85"/>
  </r>
  <r>
    <d v="2024-08-11T00:00:00"/>
    <d v="2024-08-27T08:30:00"/>
    <x v="1"/>
    <s v="SPS-10469564"/>
    <s v="Kara Kandola"/>
    <s v="Sunday Training 24-25, paid by Mendip Kandola, 11/08 vs. Sunday Training"/>
    <x v="4"/>
    <x v="1"/>
    <x v="0"/>
    <n v="3"/>
    <n v="0.1"/>
    <n v="0.05"/>
    <n v="0"/>
    <n v="2.85"/>
  </r>
  <r>
    <d v="2024-08-18T00:00:00"/>
    <d v="2024-08-27T08:30:00"/>
    <x v="1"/>
    <s v="SPS-10505473"/>
    <s v="Kara Kandola"/>
    <s v="Sunday Training 24-25, paid by Mendip Kandola, 18/08 vs. Sunday Training"/>
    <x v="4"/>
    <x v="1"/>
    <x v="0"/>
    <n v="3"/>
    <n v="0.08"/>
    <n v="0.05"/>
    <n v="0"/>
    <n v="2.87"/>
  </r>
  <r>
    <d v="2024-07-26T00:00:00"/>
    <d v="2024-08-28T08:30:00"/>
    <x v="1"/>
    <s v="SPS-10413607"/>
    <s v="kishan mann"/>
    <s v="Aspirations 24-25, paid by manmohan mann, 26/07 vs. Aspirations Programme"/>
    <x v="4"/>
    <x v="1"/>
    <x v="0"/>
    <n v="5"/>
    <n v="0.14000000000000001"/>
    <n v="0.05"/>
    <n v="0"/>
    <n v="4.8099999999999996"/>
  </r>
  <r>
    <d v="2024-08-02T00:00:00"/>
    <d v="2024-08-28T08:30:00"/>
    <x v="1"/>
    <s v="SPS-10437657"/>
    <s v="kishan mann"/>
    <s v="Aspirations 24-25, paid by manmohan mann, 02/08 vs. Aspirations Programme"/>
    <x v="4"/>
    <x v="1"/>
    <x v="0"/>
    <n v="5"/>
    <n v="0.14000000000000001"/>
    <n v="0.05"/>
    <n v="0"/>
    <n v="4.8099999999999996"/>
  </r>
  <r>
    <d v="2024-08-09T00:00:00"/>
    <d v="2024-08-28T08:30:00"/>
    <x v="1"/>
    <s v="SPS-10465214"/>
    <s v="kishan mann"/>
    <s v="Aspirations 24-25, paid by manmohan mann, 09/08 vs. Aspirations Programme"/>
    <x v="4"/>
    <x v="1"/>
    <x v="0"/>
    <n v="5"/>
    <n v="0.15"/>
    <n v="0.05"/>
    <n v="0"/>
    <n v="4.8"/>
  </r>
  <r>
    <d v="2024-07-30T00:00:00"/>
    <d v="2024-08-29T08:30:00"/>
    <x v="1"/>
    <s v="SPS-10428609"/>
    <s v="Satpal Degun"/>
    <s v="Mens 24-25, 30/07 vs. vs Old Hales"/>
    <x v="4"/>
    <x v="1"/>
    <x v="0"/>
    <n v="10"/>
    <n v="0.35"/>
    <n v="0.1"/>
    <n v="0"/>
    <n v="9.5500000000000007"/>
  </r>
  <r>
    <d v="2024-07-30T00:00:00"/>
    <d v="2024-08-29T08:30:00"/>
    <x v="1"/>
    <s v="SPS-10428612"/>
    <s v="Sukhdeep Mann"/>
    <s v="Mens 24-25 Under 16 Match Fee, paid by bhupinder mann, 30/07 vs. vs Old Hales"/>
    <x v="4"/>
    <x v="0"/>
    <x v="0"/>
    <n v="3"/>
    <n v="0.06"/>
    <n v="0.05"/>
    <n v="0"/>
    <n v="2.89"/>
  </r>
  <r>
    <d v="2024-08-02T00:00:00"/>
    <d v="2024-08-29T08:30:00"/>
    <x v="1"/>
    <s v="SPS-10437644"/>
    <s v="Sukhdeep Mann"/>
    <s v="Aspirations 24-25, paid by bhupinder mann, 02/08 vs. Aspirations Programme"/>
    <x v="4"/>
    <x v="1"/>
    <x v="0"/>
    <n v="5"/>
    <n v="0.1"/>
    <n v="0.05"/>
    <n v="0"/>
    <n v="4.8499999999999996"/>
  </r>
  <r>
    <d v="2024-08-02T00:00:00"/>
    <d v="2024-08-29T08:30:00"/>
    <x v="1"/>
    <s v="SPS-10437651"/>
    <s v="-1. DELETED --"/>
    <s v="Aspirations 24-25, paid by bhupinder mann, 02/08 vs. Aspirations Programme"/>
    <x v="4"/>
    <x v="1"/>
    <x v="0"/>
    <n v="5"/>
    <n v="0.1"/>
    <n v="0.05"/>
    <n v="0"/>
    <n v="4.8499999999999996"/>
  </r>
  <r>
    <d v="2024-08-09T00:00:00"/>
    <d v="2024-08-29T08:30:00"/>
    <x v="1"/>
    <s v="SPS-10465190"/>
    <s v="Sukhdeep Mann"/>
    <s v="Aspirations 24-25, paid by bhupinder mann, 09/08 vs. Aspirations Programme"/>
    <x v="4"/>
    <x v="1"/>
    <x v="0"/>
    <n v="5"/>
    <n v="0.1"/>
    <n v="0.05"/>
    <n v="0"/>
    <n v="4.8499999999999996"/>
  </r>
  <r>
    <d v="2024-08-09T00:00:00"/>
    <d v="2024-08-29T08:30:00"/>
    <x v="1"/>
    <s v="SPS-10465203"/>
    <s v="-1. DELETED --"/>
    <s v="Aspirations 24-25, paid by bhupinder mann, 09/08 vs. Aspirations Programme"/>
    <x v="4"/>
    <x v="1"/>
    <x v="0"/>
    <n v="5"/>
    <n v="0.1"/>
    <n v="0.05"/>
    <n v="0"/>
    <n v="4.8499999999999996"/>
  </r>
  <r>
    <d v="2024-08-16T00:00:00"/>
    <d v="2024-08-29T08:30:00"/>
    <x v="1"/>
    <s v="SPS-10500974"/>
    <s v="Sukhdeep Mann"/>
    <s v="Aspirations 24-25, paid by bhupinder mann, 16/08 vs. Aspirations Programme"/>
    <x v="4"/>
    <x v="1"/>
    <x v="0"/>
    <n v="5"/>
    <n v="0.1"/>
    <n v="0.05"/>
    <n v="0"/>
    <n v="4.8499999999999996"/>
  </r>
  <r>
    <d v="2024-08-16T00:00:00"/>
    <d v="2024-08-29T08:30:00"/>
    <x v="1"/>
    <s v="SPS-10500984"/>
    <s v="-1. DELETED --"/>
    <s v="Aspirations 24-25, paid by bhupinder mann, 16/08 vs. Aspirations Programme"/>
    <x v="4"/>
    <x v="1"/>
    <x v="0"/>
    <n v="5"/>
    <n v="0.11"/>
    <n v="0.05"/>
    <n v="0"/>
    <n v="4.84"/>
  </r>
  <r>
    <d v="2024-07-30T00:00:00"/>
    <d v="2024-08-29T08:30:00"/>
    <x v="1"/>
    <s v="SPS-10428602"/>
    <s v="-1. DELETED --"/>
    <s v="Mens 24-25 Student Match Fee, 30/07 vs. vs Old Hales"/>
    <x v="4"/>
    <x v="0"/>
    <x v="0"/>
    <n v="5"/>
    <n v="0.77"/>
    <n v="0.05"/>
    <n v="0"/>
    <n v="4.18"/>
  </r>
  <r>
    <d v="2024-07-16T00:00:00"/>
    <d v="2024-08-29T08:31:00"/>
    <x v="1"/>
    <s v="SPS-10367906"/>
    <s v="Yuvender Prashar"/>
    <s v="Mens 24-25, 16/07 vs. vs Olton"/>
    <x v="4"/>
    <x v="1"/>
    <x v="0"/>
    <n v="10"/>
    <n v="0.35"/>
    <n v="0.1"/>
    <n v="0"/>
    <n v="9.5500000000000007"/>
  </r>
  <r>
    <d v="2024-05-15T00:00:00"/>
    <d v="2024-09-01T08:30:00"/>
    <x v="1"/>
    <s v="SPS-10178364"/>
    <s v="Avraj Bansal"/>
    <s v="Mens 24-25 Student Match Fee, 14/05 vs. vs Harborne"/>
    <x v="5"/>
    <x v="0"/>
    <x v="0"/>
    <n v="5"/>
    <n v="0.12"/>
    <n v="0.05"/>
    <n v="0"/>
    <n v="4.83"/>
  </r>
  <r>
    <d v="2024-06-04T00:00:00"/>
    <d v="2024-09-01T08:30:00"/>
    <x v="1"/>
    <s v="SPS-10226163"/>
    <s v="Avraj Bansal"/>
    <s v="Mens 24-25 Student Match Fee, 04/06 vs. vs Olton"/>
    <x v="5"/>
    <x v="0"/>
    <x v="0"/>
    <n v="5"/>
    <n v="0.12"/>
    <n v="0.05"/>
    <n v="0"/>
    <n v="4.83"/>
  </r>
  <r>
    <d v="2024-06-20T00:00:00"/>
    <d v="2024-09-01T08:30:00"/>
    <x v="1"/>
    <s v="SPS-10282054"/>
    <s v="Avraj Bansal"/>
    <s v="Mens 24-25 Student Match Fee, 19/06 vs. vs Bournville"/>
    <x v="5"/>
    <x v="0"/>
    <x v="0"/>
    <n v="5"/>
    <n v="0.12"/>
    <n v="0.05"/>
    <n v="0"/>
    <n v="4.83"/>
  </r>
  <r>
    <d v="2024-07-16T00:00:00"/>
    <d v="2024-09-01T08:30:00"/>
    <x v="1"/>
    <s v="SPS-10367901"/>
    <s v="Avraj Bansal"/>
    <s v="Mens 24-25 Student Match Fee, 16/07 vs. vs Olton"/>
    <x v="5"/>
    <x v="0"/>
    <x v="0"/>
    <n v="5"/>
    <n v="0.14000000000000001"/>
    <n v="0.05"/>
    <n v="0"/>
    <n v="4.8099999999999996"/>
  </r>
  <r>
    <d v="2024-08-02T00:00:00"/>
    <d v="2024-09-01T08:30:00"/>
    <x v="1"/>
    <s v="SPS-10437666"/>
    <s v="-1. DELETED AD"/>
    <s v="Aspirations 24-25, 02/08 vs. Aspirations Programme"/>
    <x v="5"/>
    <x v="1"/>
    <x v="0"/>
    <n v="5"/>
    <n v="0.14000000000000001"/>
    <n v="0.05"/>
    <n v="0"/>
    <n v="4.8099999999999996"/>
  </r>
  <r>
    <d v="2024-08-02T00:00:00"/>
    <d v="2024-09-01T08:30:00"/>
    <x v="1"/>
    <s v="SPS-10437646"/>
    <s v="-1. DELETED -S"/>
    <s v="Aspirations 24-25, 02/08 vs. Aspirations Programme"/>
    <x v="5"/>
    <x v="1"/>
    <x v="0"/>
    <n v="5"/>
    <n v="0.14000000000000001"/>
    <n v="0.05"/>
    <n v="0"/>
    <n v="4.8099999999999996"/>
  </r>
  <r>
    <d v="2024-08-24T00:00:00"/>
    <d v="2024-09-01T08:30:00"/>
    <x v="1"/>
    <s v="SPS-10535081"/>
    <s v="-1. DELETED -S"/>
    <s v="Aspirations 24-25, 23/08 vs. Aspirations Programme"/>
    <x v="5"/>
    <x v="1"/>
    <x v="0"/>
    <n v="5"/>
    <n v="0.15"/>
    <n v="0.05"/>
    <n v="0"/>
    <n v="4.8"/>
  </r>
  <r>
    <d v="2024-09-01T00:00:00"/>
    <d v="2024-09-01T14:09:00"/>
    <x v="1"/>
    <s v="SPS-10588536"/>
    <s v="Savraj Singh Chana"/>
    <s v="Sunday Training 24-25, collected by Satpal Degun, 01/09 vs. Sunday Training"/>
    <x v="5"/>
    <x v="1"/>
    <x v="2"/>
    <n v="3"/>
    <n v="0"/>
    <n v="0"/>
    <n v="0"/>
    <n v="3"/>
  </r>
  <r>
    <d v="2024-09-01T00:00:00"/>
    <d v="2024-09-01T14:09:00"/>
    <x v="1"/>
    <s v="SPS-10588541"/>
    <s v="Arjan Singh Chana"/>
    <s v="Sunday Training 24-25, collected by Satpal Degun, 01/09 vs. Sunday Training"/>
    <x v="5"/>
    <x v="1"/>
    <x v="2"/>
    <n v="3"/>
    <n v="0"/>
    <n v="0"/>
    <n v="0"/>
    <n v="3"/>
  </r>
  <r>
    <d v="2024-09-01T00:00:00"/>
    <d v="2024-09-01T14:09:00"/>
    <x v="1"/>
    <s v="SPS-10588513"/>
    <s v="Sehaj Kaur"/>
    <s v="Sunday Training 24-25, collected by Satpal Degun, 01/09 vs. Sunday Training"/>
    <x v="5"/>
    <x v="1"/>
    <x v="2"/>
    <n v="3"/>
    <n v="0"/>
    <n v="0"/>
    <n v="0"/>
    <n v="3"/>
  </r>
  <r>
    <d v="2024-09-01T00:00:00"/>
    <d v="2024-09-01T14:10:00"/>
    <x v="1"/>
    <s v="SPS-10588516"/>
    <s v="Anmol Kaur"/>
    <s v="Sunday Training 24-25, collected by Satpal Degun, 01/09 vs. Sunday Training"/>
    <x v="5"/>
    <x v="1"/>
    <x v="2"/>
    <n v="3"/>
    <n v="0"/>
    <n v="0"/>
    <n v="0"/>
    <n v="3"/>
  </r>
  <r>
    <d v="2024-09-01T00:00:00"/>
    <d v="2024-09-01T14:10:00"/>
    <x v="1"/>
    <s v="SPS-10588534"/>
    <s v="Rajveer Malhi"/>
    <s v="Sunday Training 24-25, collected by Satpal Degun, 01/09 vs. Sunday Training"/>
    <x v="5"/>
    <x v="1"/>
    <x v="2"/>
    <n v="3"/>
    <n v="0"/>
    <n v="0"/>
    <n v="0"/>
    <n v="3"/>
  </r>
  <r>
    <d v="2024-07-26T00:00:00"/>
    <d v="2024-09-02T08:31:00"/>
    <x v="1"/>
    <s v="SPS-10413591"/>
    <s v="Jay Campbell"/>
    <s v="Aspirations 24-25, 26/07 vs. Aspirations Programme"/>
    <x v="5"/>
    <x v="1"/>
    <x v="0"/>
    <n v="5"/>
    <n v="0.12"/>
    <n v="0.05"/>
    <n v="0"/>
    <n v="4.83"/>
  </r>
  <r>
    <d v="2024-08-02T00:00:00"/>
    <d v="2024-09-02T08:31:00"/>
    <x v="1"/>
    <s v="SPS-10437645"/>
    <s v="Jay Campbell"/>
    <s v="Aspirations 24-25, 02/08 vs. Aspirations Programme"/>
    <x v="5"/>
    <x v="1"/>
    <x v="0"/>
    <n v="5"/>
    <n v="0.12"/>
    <n v="0.05"/>
    <n v="0"/>
    <n v="4.83"/>
  </r>
  <r>
    <d v="2024-08-09T00:00:00"/>
    <d v="2024-09-02T08:31:00"/>
    <x v="1"/>
    <s v="SPS-10465192"/>
    <s v="Jay Campbell"/>
    <s v="Aspirations 24-25, 09/08 vs. Aspirations Programme"/>
    <x v="5"/>
    <x v="1"/>
    <x v="0"/>
    <n v="5"/>
    <n v="0.12"/>
    <n v="0.05"/>
    <n v="0"/>
    <n v="4.83"/>
  </r>
  <r>
    <d v="2024-08-17T00:00:00"/>
    <d v="2024-09-02T08:31:00"/>
    <x v="1"/>
    <s v="SPS-10501156"/>
    <s v="Jay Campbell"/>
    <s v="Aspirations 24-25, 16/08 vs. Aspirations Programme"/>
    <x v="5"/>
    <x v="1"/>
    <x v="0"/>
    <n v="5"/>
    <n v="0.14000000000000001"/>
    <n v="0.05"/>
    <n v="0"/>
    <n v="4.8099999999999996"/>
  </r>
  <r>
    <d v="2024-02-26T00:00:00"/>
    <d v="2024-09-02T16:46:00"/>
    <x v="1"/>
    <s v="SPS-9891978"/>
    <s v="Manraj Sira"/>
    <s v="AMENDED: (Gave Lifts)Mens 23-24, confirmed by Charn Gill, 24/02 vs. vs Worcester 1"/>
    <x v="5"/>
    <x v="1"/>
    <x v="1"/>
    <n v="0"/>
    <n v="0"/>
    <n v="0"/>
    <n v="0"/>
    <n v="0"/>
  </r>
  <r>
    <d v="2024-03-10T00:00:00"/>
    <d v="2024-09-02T16:46:00"/>
    <x v="1"/>
    <s v="SPS-9953386"/>
    <s v="Manraj Sira"/>
    <s v="AMENDED: (Gave Lifts)Mens 23-24, confirmed by Charn Gill, 09/03 vs. vs Lichfield 2"/>
    <x v="5"/>
    <x v="1"/>
    <x v="1"/>
    <n v="0"/>
    <n v="0"/>
    <n v="0"/>
    <n v="0"/>
    <n v="0"/>
  </r>
  <r>
    <d v="2024-09-02T00:00:00"/>
    <d v="2024-09-02T17:22:00"/>
    <x v="1"/>
    <s v="SPS-10600768"/>
    <s v="Rahemeen Ali"/>
    <s v="Ladies 24-25 Sponsored player Match Fee, 31/08 vs. vs Bromsgrove 2/3"/>
    <x v="5"/>
    <x v="0"/>
    <x v="2"/>
    <n v="0"/>
    <n v="0"/>
    <n v="0"/>
    <n v="0"/>
    <n v="0"/>
  </r>
  <r>
    <d v="2024-09-02T00:00:00"/>
    <d v="2024-09-02T17:23:00"/>
    <x v="1"/>
    <s v="SPS-10600771"/>
    <s v="Apsi Gunarathne"/>
    <s v="Ladies 24-25 Sponsored player Match Fee, 31/08 vs. vs Bromsgrove 2/3"/>
    <x v="5"/>
    <x v="0"/>
    <x v="2"/>
    <n v="0"/>
    <n v="0"/>
    <n v="0"/>
    <n v="0"/>
    <n v="0"/>
  </r>
  <r>
    <d v="2024-09-02T00:00:00"/>
    <d v="2024-09-02T17:25:00"/>
    <x v="1"/>
    <s v="SPS-10600781"/>
    <s v="Rajpreet Sahi"/>
    <s v="Ladies 24-25 Student Match Fee, confirmed by Charn Gill, 31/08 vs. vs Bromsgrove 2/3"/>
    <x v="5"/>
    <x v="0"/>
    <x v="1"/>
    <n v="5"/>
    <n v="0"/>
    <n v="0"/>
    <n v="0"/>
    <n v="5"/>
  </r>
  <r>
    <d v="2024-01-20T00:00:00"/>
    <d v="2024-09-02T19:49:00"/>
    <x v="1"/>
    <s v="SPS-9715074"/>
    <s v="Manraj Sira"/>
    <s v="AMENDED: (Expenses from last season - petrol, taxis etc. for away games. Navraj confirmed. )Mens 23-24, confirmed by Charn Gill, 20/01 vs. vs Beeston 3"/>
    <x v="5"/>
    <x v="1"/>
    <x v="1"/>
    <n v="0"/>
    <n v="0"/>
    <n v="0"/>
    <n v="0"/>
    <n v="0"/>
  </r>
  <r>
    <d v="2024-01-28T00:00:00"/>
    <d v="2024-09-02T19:50:00"/>
    <x v="1"/>
    <s v="SPS-9766642"/>
    <s v="Manraj Sira"/>
    <s v="AMENDED: (Expenses from last season - petrol, taxis etc. for away games. Navraj confirmed. (total £70) )Mens 23-24, confirmed by Charn Gill, 27/01 vs. vs Coventry &amp; North Warwickshire 1"/>
    <x v="5"/>
    <x v="1"/>
    <x v="1"/>
    <n v="0"/>
    <n v="0"/>
    <n v="0"/>
    <n v="0"/>
    <n v="0"/>
  </r>
  <r>
    <d v="2024-02-04T00:00:00"/>
    <d v="2024-09-02T19:50:00"/>
    <x v="1"/>
    <s v="SPS-9803725"/>
    <s v="Manraj Sira"/>
    <s v="AMENDED: (Expenses from last season - petrol, taxis etc. for away games. Navraj confirmed. (total £70) )Mens 23-24, confirmed by Charn Gill, 03/02 vs. vs Harborne 2"/>
    <x v="5"/>
    <x v="1"/>
    <x v="1"/>
    <n v="0"/>
    <n v="0"/>
    <n v="0"/>
    <n v="0"/>
    <n v="0"/>
  </r>
  <r>
    <d v="2024-02-20T00:00:00"/>
    <d v="2024-09-02T19:50:00"/>
    <x v="1"/>
    <s v="SPS-9857660"/>
    <s v="Manraj Sira"/>
    <s v="AMENDED: (Expenses from last season - petrol, taxis etc. for away games. Navraj confirmed. (total £70) )Mens 23-24, confirmed by Charn Gill, 10/02 vs. vs Finchfield 1"/>
    <x v="5"/>
    <x v="1"/>
    <x v="1"/>
    <n v="0"/>
    <n v="0"/>
    <n v="0"/>
    <n v="0"/>
    <n v="0"/>
  </r>
  <r>
    <d v="2024-03-02T00:00:00"/>
    <d v="2024-09-02T19:50:00"/>
    <x v="1"/>
    <s v="SPS-9914768"/>
    <s v="Manraj Sira"/>
    <s v="AMENDED: (Expenses from last season - petrol, taxis etc. for away games. Navraj confirmed. (total £70) )Mens 23-24, confirmed by Charn Gill, 02/03 vs. vs Khalsa Leamington 2"/>
    <x v="5"/>
    <x v="1"/>
    <x v="1"/>
    <n v="0"/>
    <n v="0"/>
    <n v="0"/>
    <n v="0"/>
    <n v="0"/>
  </r>
  <r>
    <d v="2024-03-16T00:00:00"/>
    <d v="2024-09-02T19:50:00"/>
    <x v="1"/>
    <s v="SPS-9969654"/>
    <s v="Manraj Sira"/>
    <s v="AMENDED: (Expenses from last season - petrol, taxis etc. for away games. Navraj confirmed. (total £70) )Mens 23-24, confirmed by Charn Gill, 16/03 vs. vs University of Nottingham 3"/>
    <x v="5"/>
    <x v="1"/>
    <x v="1"/>
    <n v="0"/>
    <n v="0"/>
    <n v="0"/>
    <n v="0"/>
    <n v="0"/>
  </r>
  <r>
    <d v="2024-03-25T00:00:00"/>
    <d v="2024-09-02T19:50:00"/>
    <x v="1"/>
    <s v="SPS-10039062"/>
    <s v="Manraj Sira"/>
    <s v="AMENDED: (Expenses from last season - petrol, taxis etc. for away games. Navraj confirmed. (total £70) )Mens 23-24, confirmed by Charn Gill, 23/03 vs. vs Warwick 1"/>
    <x v="5"/>
    <x v="1"/>
    <x v="1"/>
    <n v="0"/>
    <n v="0"/>
    <n v="0"/>
    <n v="0"/>
    <n v="0"/>
  </r>
  <r>
    <d v="2024-02-10T00:00:00"/>
    <d v="2024-09-02T20:13:00"/>
    <x v="1"/>
    <s v="SPS-9824486"/>
    <s v="Vahreena Kaur"/>
    <s v="Ladies 23-24 Student Match Fee, confirmed by Charn Gill, 10/02 vs. vs University of Birmingham 6"/>
    <x v="5"/>
    <x v="0"/>
    <x v="1"/>
    <n v="5"/>
    <n v="0"/>
    <n v="0"/>
    <n v="0"/>
    <n v="5"/>
  </r>
  <r>
    <d v="2024-02-24T00:00:00"/>
    <d v="2024-09-02T20:13:00"/>
    <x v="1"/>
    <s v="SPS-9886982"/>
    <s v="Vahreena Kaur"/>
    <s v="Ladies 23-24 Student Match Fee, confirmed by Charn Gill, 24/02 vs. vs Edgbaston 2"/>
    <x v="5"/>
    <x v="0"/>
    <x v="1"/>
    <n v="5"/>
    <n v="0"/>
    <n v="0"/>
    <n v="0"/>
    <n v="5"/>
  </r>
  <r>
    <d v="2024-03-03T00:00:00"/>
    <d v="2024-09-02T20:13:00"/>
    <x v="1"/>
    <s v="SPS-9915579"/>
    <s v="Vahreena Kaur"/>
    <s v="Ladies 23-24 Student Match Fee, confirmed by Charn Gill, 02/03 vs. vs Harborne 2"/>
    <x v="5"/>
    <x v="0"/>
    <x v="1"/>
    <n v="5"/>
    <n v="0"/>
    <n v="0"/>
    <n v="0"/>
    <n v="5"/>
  </r>
  <r>
    <d v="2024-03-09T00:00:00"/>
    <d v="2024-09-02T20:13:00"/>
    <x v="1"/>
    <s v="SPS-9946964"/>
    <s v="Vahreena Kaur"/>
    <s v="Ladies 23-24 Student Match Fee, confirmed by Charn Gill, 09/03 vs. vs Olton &amp; West Warwickshire 3"/>
    <x v="5"/>
    <x v="0"/>
    <x v="1"/>
    <n v="5"/>
    <n v="0"/>
    <n v="0"/>
    <n v="0"/>
    <n v="5"/>
  </r>
  <r>
    <d v="2024-04-26T00:00:00"/>
    <d v="2024-09-02T20:13:00"/>
    <x v="1"/>
    <s v="SPS-10133969"/>
    <s v="Vahreena Kaur"/>
    <s v="Ladies 24-25 Student Match Fee, confirmed by Charn Gill, 25/04 vs. vs Kings Heath"/>
    <x v="5"/>
    <x v="0"/>
    <x v="1"/>
    <n v="5"/>
    <n v="0"/>
    <n v="0"/>
    <n v="0"/>
    <n v="5"/>
  </r>
  <r>
    <d v="2024-07-03T00:00:00"/>
    <d v="2024-09-02T20:13:00"/>
    <x v="1"/>
    <s v="SPS-10328378"/>
    <s v="Vahreena Kaur"/>
    <s v="Ladies 24-25 Student Match Fee, confirmed by Charn Gill, 03/07 vs. vs Bournville"/>
    <x v="5"/>
    <x v="0"/>
    <x v="1"/>
    <n v="5"/>
    <n v="0"/>
    <n v="0"/>
    <n v="0"/>
    <n v="5"/>
  </r>
  <r>
    <d v="2024-03-16T00:00:00"/>
    <d v="2024-09-02T21:09:00"/>
    <x v="1"/>
    <s v="SPS-9970062"/>
    <s v="Clare allan"/>
    <s v="Ladies 23-24, confirmed by Charn Gill, 16/03 vs. vs Bromsgrove 2"/>
    <x v="5"/>
    <x v="1"/>
    <x v="1"/>
    <n v="10"/>
    <n v="0"/>
    <n v="0"/>
    <n v="0"/>
    <n v="10"/>
  </r>
  <r>
    <d v="2024-03-09T00:00:00"/>
    <d v="2024-09-03T07:46:00"/>
    <x v="1"/>
    <s v="SPS-9946253"/>
    <s v="-1. DELETED AD"/>
    <s v="Ladies 23-24 Student Match Fee, confirmed by Charn Gill, 09/03 vs. vs Old Silhs"/>
    <x v="5"/>
    <x v="0"/>
    <x v="1"/>
    <n v="5"/>
    <n v="0"/>
    <n v="0"/>
    <n v="0"/>
    <n v="5"/>
  </r>
  <r>
    <d v="2024-08-04T00:00:00"/>
    <d v="2024-09-03T08:30:00"/>
    <x v="1"/>
    <s v="SPS-10444123"/>
    <s v="Rohanpreet cooner"/>
    <s v="Sunday Training 24-25, paid by Gurpreet Cooner, 04/08 vs. Sunday Training"/>
    <x v="5"/>
    <x v="1"/>
    <x v="0"/>
    <n v="3"/>
    <n v="0.06"/>
    <n v="0.05"/>
    <n v="0"/>
    <n v="2.89"/>
  </r>
  <r>
    <d v="2024-08-04T00:00:00"/>
    <d v="2024-09-03T08:30:00"/>
    <x v="1"/>
    <s v="SPS-10444125"/>
    <s v="Sukhmani Cooner"/>
    <s v="Sunday Training 24-25, paid by Gurpreet Cooner, 04/08 vs. Sunday Training"/>
    <x v="5"/>
    <x v="1"/>
    <x v="0"/>
    <n v="3"/>
    <n v="0.06"/>
    <n v="0.05"/>
    <n v="0"/>
    <n v="2.89"/>
  </r>
  <r>
    <d v="2024-08-11T00:00:00"/>
    <d v="2024-09-03T08:30:00"/>
    <x v="1"/>
    <s v="SPS-10469573"/>
    <s v="Rohanpreet cooner"/>
    <s v="Sunday Training 24-25, paid by Gurpreet Cooner, 11/08 vs. Sunday Training"/>
    <x v="5"/>
    <x v="1"/>
    <x v="0"/>
    <n v="3"/>
    <n v="0.06"/>
    <n v="0.05"/>
    <n v="0"/>
    <n v="2.89"/>
  </r>
  <r>
    <d v="2024-08-11T00:00:00"/>
    <d v="2024-09-03T08:30:00"/>
    <x v="1"/>
    <s v="SPS-10469574"/>
    <s v="Sukhmani Cooner"/>
    <s v="Sunday Training 24-25, paid by Gurpreet Cooner, 11/08 vs. Sunday Training"/>
    <x v="5"/>
    <x v="1"/>
    <x v="0"/>
    <n v="3"/>
    <n v="0.06"/>
    <n v="0.05"/>
    <n v="0"/>
    <n v="2.89"/>
  </r>
  <r>
    <d v="2024-08-16T00:00:00"/>
    <d v="2024-09-03T08:30:00"/>
    <x v="1"/>
    <s v="SPS-10500996"/>
    <s v="Rohanpreet cooner"/>
    <s v="Aspirations 24-25, paid by Gurpreet Cooner, 16/08 vs. Aspirations Programme"/>
    <x v="5"/>
    <x v="1"/>
    <x v="0"/>
    <n v="5"/>
    <n v="0.1"/>
    <n v="0.05"/>
    <n v="0"/>
    <n v="4.8499999999999996"/>
  </r>
  <r>
    <d v="2024-08-16T00:00:00"/>
    <d v="2024-09-03T08:30:00"/>
    <x v="1"/>
    <s v="SPS-10500998"/>
    <s v="Sukhmani Cooner"/>
    <s v="Aspirations 24-25, paid by Gurpreet Cooner, 16/08 vs. Aspirations Programme"/>
    <x v="5"/>
    <x v="1"/>
    <x v="0"/>
    <n v="5"/>
    <n v="0.1"/>
    <n v="0.05"/>
    <n v="0"/>
    <n v="4.8499999999999996"/>
  </r>
  <r>
    <d v="2024-08-18T00:00:00"/>
    <d v="2024-09-03T08:30:00"/>
    <x v="1"/>
    <s v="SPS-10505479"/>
    <s v="Rohanpreet cooner"/>
    <s v="Sunday Training 24-25, paid by Gurpreet Cooner, 18/08 vs. Sunday Training"/>
    <x v="5"/>
    <x v="1"/>
    <x v="0"/>
    <n v="3"/>
    <n v="0.06"/>
    <n v="0.05"/>
    <n v="0"/>
    <n v="2.89"/>
  </r>
  <r>
    <d v="2024-08-18T00:00:00"/>
    <d v="2024-09-03T08:30:00"/>
    <x v="1"/>
    <s v="SPS-10505480"/>
    <s v="Sukhmani Cooner"/>
    <s v="Sunday Training 24-25, paid by Gurpreet Cooner, 18/08 vs. Sunday Training"/>
    <x v="5"/>
    <x v="1"/>
    <x v="0"/>
    <n v="3"/>
    <n v="0.06"/>
    <n v="0.05"/>
    <n v="0"/>
    <n v="2.89"/>
  </r>
  <r>
    <d v="2024-08-24T00:00:00"/>
    <d v="2024-09-03T08:30:00"/>
    <x v="1"/>
    <s v="SPS-10535093"/>
    <s v="Sukhmani Cooner"/>
    <s v="Aspirations 24-25, paid by Gurpreet Cooner, 23/08 vs. Aspirations Programme"/>
    <x v="5"/>
    <x v="1"/>
    <x v="0"/>
    <n v="5"/>
    <n v="0.1"/>
    <n v="0.05"/>
    <n v="0"/>
    <n v="4.8499999999999996"/>
  </r>
  <r>
    <d v="2024-09-01T00:00:00"/>
    <d v="2024-09-03T08:30:00"/>
    <x v="1"/>
    <s v="SPS-10588539"/>
    <s v="Rohanpreet cooner"/>
    <s v="Sunday Training 24-25, paid by Gurpreet Cooner, 01/09 vs. Sunday Training"/>
    <x v="5"/>
    <x v="1"/>
    <x v="0"/>
    <n v="3"/>
    <n v="0.06"/>
    <n v="0.05"/>
    <n v="0"/>
    <n v="2.89"/>
  </r>
  <r>
    <d v="2024-09-01T00:00:00"/>
    <d v="2024-09-03T08:30:00"/>
    <x v="1"/>
    <s v="SPS-10588540"/>
    <s v="Sukhmani Cooner"/>
    <s v="Sunday Training 24-25, paid by Gurpreet Cooner, 01/09 vs. Sunday Training"/>
    <x v="5"/>
    <x v="1"/>
    <x v="0"/>
    <n v="3"/>
    <n v="7.0000000000000007E-2"/>
    <n v="0.05"/>
    <n v="0"/>
    <n v="2.88"/>
  </r>
  <r>
    <d v="2024-08-04T00:00:00"/>
    <d v="2024-09-03T08:30:00"/>
    <x v="1"/>
    <s v="SPS-10444114"/>
    <s v="Harjap Dhinjan"/>
    <s v="Sunday Training 24-25, paid by Avninder Dhinjan, 04/08 vs. Sunday Training"/>
    <x v="5"/>
    <x v="1"/>
    <x v="0"/>
    <n v="3"/>
    <n v="0.1"/>
    <n v="0.05"/>
    <n v="0"/>
    <n v="2.85"/>
  </r>
  <r>
    <d v="2024-08-11T00:00:00"/>
    <d v="2024-09-03T08:30:00"/>
    <x v="1"/>
    <s v="SPS-10469567"/>
    <s v="Harjap Dhinjan"/>
    <s v="Sunday Training 24-25, paid by Avninder Dhinjan, 11/08 vs. Sunday Training"/>
    <x v="5"/>
    <x v="1"/>
    <x v="0"/>
    <n v="3"/>
    <n v="0.1"/>
    <n v="0.05"/>
    <n v="0"/>
    <n v="2.85"/>
  </r>
  <r>
    <d v="2024-08-18T00:00:00"/>
    <d v="2024-09-03T08:30:00"/>
    <x v="1"/>
    <s v="SPS-10505475"/>
    <s v="Harjap Dhinjan"/>
    <s v="Sunday Training 24-25, paid by Avninder Dhinjan, 18/08 vs. Sunday Training"/>
    <x v="5"/>
    <x v="1"/>
    <x v="0"/>
    <n v="3"/>
    <n v="0.1"/>
    <n v="0.05"/>
    <n v="0"/>
    <n v="2.85"/>
  </r>
  <r>
    <d v="2024-09-01T00:00:00"/>
    <d v="2024-09-03T08:30:00"/>
    <x v="1"/>
    <s v="SPS-10588531"/>
    <s v="Harjap Dhinjan"/>
    <s v="Sunday Training 24-25, paid by Avninder Dhinjan, 01/09 vs. Sunday Training"/>
    <x v="5"/>
    <x v="1"/>
    <x v="0"/>
    <n v="3"/>
    <n v="0.08"/>
    <n v="0.05"/>
    <n v="0"/>
    <n v="2.87"/>
  </r>
  <r>
    <d v="2024-06-19T00:00:00"/>
    <d v="2024-09-03T08:52:00"/>
    <x v="1"/>
    <s v="SPS-10280327"/>
    <s v="Manjeet Degun"/>
    <s v="Mens 24-25, confirmed by Charn Gill, 18/06 vs. vs Old Hales"/>
    <x v="5"/>
    <x v="1"/>
    <x v="1"/>
    <n v="10"/>
    <n v="0"/>
    <n v="0"/>
    <n v="0"/>
    <n v="10"/>
  </r>
  <r>
    <d v="2024-06-26T00:00:00"/>
    <d v="2024-09-03T08:52:00"/>
    <x v="1"/>
    <s v="SPS-10305214"/>
    <s v="Manjeet Degun"/>
    <s v="Mens 24-25, confirmed by Charn Gill, 25/06 vs. vs Bournville"/>
    <x v="5"/>
    <x v="1"/>
    <x v="1"/>
    <n v="10"/>
    <n v="0"/>
    <n v="0"/>
    <n v="0"/>
    <n v="10"/>
  </r>
  <r>
    <d v="2024-07-23T00:00:00"/>
    <d v="2024-09-03T08:52:00"/>
    <x v="1"/>
    <s v="SPS-10392069"/>
    <s v="Manjeet Degun"/>
    <s v="Mens 24-25, confirmed by Charn Gill, 23/07 vs. vs Kings Heath"/>
    <x v="5"/>
    <x v="1"/>
    <x v="1"/>
    <n v="10"/>
    <n v="0"/>
    <n v="0"/>
    <n v="0"/>
    <n v="10"/>
  </r>
  <r>
    <d v="2024-07-30T00:00:00"/>
    <d v="2024-09-03T08:52:00"/>
    <x v="1"/>
    <s v="SPS-10428613"/>
    <s v="Manjeet Degun"/>
    <s v="Mens 24-25, confirmed by Charn Gill, 30/07 vs. vs Old Hales"/>
    <x v="5"/>
    <x v="1"/>
    <x v="1"/>
    <n v="10"/>
    <n v="0"/>
    <n v="0"/>
    <n v="0"/>
    <n v="10"/>
  </r>
  <r>
    <d v="2023-09-21T00:00:00"/>
    <d v="2024-09-03T15:32:00"/>
    <x v="1"/>
    <s v="SPS-9271305"/>
    <s v="-1. DELETED --"/>
    <s v="Mens Subscriptions 23-24 Aston/BCU Membership, confirmed by Charn Gill"/>
    <x v="5"/>
    <x v="1"/>
    <x v="1"/>
    <n v="5"/>
    <n v="0"/>
    <n v="0"/>
    <n v="0"/>
    <n v="5"/>
  </r>
  <r>
    <d v="2024-02-09T00:00:00"/>
    <d v="2024-09-03T15:37:00"/>
    <x v="1"/>
    <s v="SPS-9821403"/>
    <s v="Peter Redfern"/>
    <s v="AMENDED: (Retired! Overpaid last game)Mens 23-24, collected by Charn Gill, 10/02 vs. vs Worcester 7"/>
    <x v="5"/>
    <x v="1"/>
    <x v="2"/>
    <n v="5"/>
    <n v="0"/>
    <n v="0"/>
    <n v="0"/>
    <n v="5"/>
  </r>
  <r>
    <d v="2023-11-05T00:00:00"/>
    <d v="2024-09-04T00:08:00"/>
    <x v="1"/>
    <s v="SPS-9500303"/>
    <s v="-1. DELETED --"/>
    <s v="Mens 23-24, confirmed by Charn Gill, 04/11 vs. vs Worcester 1"/>
    <x v="5"/>
    <x v="1"/>
    <x v="1"/>
    <n v="10"/>
    <n v="0"/>
    <n v="0"/>
    <n v="0"/>
    <n v="10"/>
  </r>
  <r>
    <d v="2023-11-05T00:00:00"/>
    <d v="2024-09-04T00:08:00"/>
    <x v="1"/>
    <s v="SPS-9500317"/>
    <s v="-1. DELETED --"/>
    <s v="Mens 23-24, confirmed by Charn Gill, 21/10 vs. vs Finchfield 1"/>
    <x v="5"/>
    <x v="1"/>
    <x v="1"/>
    <n v="10"/>
    <n v="0"/>
    <n v="0"/>
    <n v="0"/>
    <n v="10"/>
  </r>
  <r>
    <d v="2023-11-20T00:00:00"/>
    <d v="2024-09-04T00:08:00"/>
    <x v="1"/>
    <s v="SPS-9545026"/>
    <s v="-1. DELETED --"/>
    <s v="Mens 23-24, confirmed by Charn Gill, 18/11 vs. vs Lichfield 2"/>
    <x v="5"/>
    <x v="1"/>
    <x v="1"/>
    <n v="10"/>
    <n v="0"/>
    <n v="0"/>
    <n v="0"/>
    <n v="10"/>
  </r>
  <r>
    <d v="2023-11-26T00:00:00"/>
    <d v="2024-09-04T00:08:00"/>
    <x v="1"/>
    <s v="SPS-9561084"/>
    <s v="-1. DELETED --"/>
    <s v="Mens 23-24, confirmed by Charn Gill, 25/11 vs. vs West Bridgford 2"/>
    <x v="5"/>
    <x v="1"/>
    <x v="1"/>
    <n v="10"/>
    <n v="0"/>
    <n v="0"/>
    <n v="0"/>
    <n v="10"/>
  </r>
  <r>
    <d v="2023-12-10T00:00:00"/>
    <d v="2024-09-04T00:08:00"/>
    <x v="1"/>
    <s v="SPS-9602291"/>
    <s v="-1. DELETED --"/>
    <s v="Mens 23-24, confirmed by Charn Gill, 09/12 vs. vs Warwick 1"/>
    <x v="5"/>
    <x v="1"/>
    <x v="1"/>
    <n v="10"/>
    <n v="0"/>
    <n v="0"/>
    <n v="0"/>
    <n v="10"/>
  </r>
  <r>
    <d v="2024-01-06T00:00:00"/>
    <d v="2024-09-04T00:08:00"/>
    <x v="1"/>
    <s v="SPS-9646553"/>
    <s v="-1. DELETED --"/>
    <s v="Mens 23-24, confirmed by Charn Gill, 11/11 vs. vs Khalsa Leamington 2"/>
    <x v="5"/>
    <x v="1"/>
    <x v="1"/>
    <n v="10"/>
    <n v="0"/>
    <n v="0"/>
    <n v="0"/>
    <n v="10"/>
  </r>
  <r>
    <d v="2024-01-14T00:00:00"/>
    <d v="2024-09-04T00:08:00"/>
    <x v="1"/>
    <s v="SPS-9689112"/>
    <s v="-1. DELETED --"/>
    <s v="Mens 23-24, confirmed by Charn Gill, 13/01 vs. vs Atherstone 1"/>
    <x v="5"/>
    <x v="1"/>
    <x v="1"/>
    <n v="10"/>
    <n v="0"/>
    <n v="0"/>
    <n v="0"/>
    <n v="10"/>
  </r>
  <r>
    <d v="2024-01-14T00:00:00"/>
    <d v="2024-09-04T00:08:00"/>
    <x v="1"/>
    <s v="SPS-9689126"/>
    <s v="-1. DELETED --"/>
    <s v="Mens 23-24, confirmed by Charn Gill, 14/01 vs. vs University of Nottingham 3s"/>
    <x v="5"/>
    <x v="1"/>
    <x v="1"/>
    <n v="10"/>
    <n v="0"/>
    <n v="0"/>
    <n v="0"/>
    <n v="10"/>
  </r>
  <r>
    <d v="2024-01-20T00:00:00"/>
    <d v="2024-09-04T00:08:00"/>
    <x v="1"/>
    <s v="SPS-9714026"/>
    <s v="-1. DELETED --"/>
    <s v="Mens 23-24, confirmed by Charn Gill, 20/01 vs. vs Nuneaton 1"/>
    <x v="5"/>
    <x v="1"/>
    <x v="1"/>
    <n v="10"/>
    <n v="0"/>
    <n v="0"/>
    <n v="0"/>
    <n v="10"/>
  </r>
  <r>
    <d v="2024-01-28T00:00:00"/>
    <d v="2024-09-04T00:08:00"/>
    <x v="1"/>
    <s v="SPS-9766637"/>
    <s v="-1. DELETED --"/>
    <s v="Mens 23-24, confirmed by Charn Gill, 27/01 vs. vs Coventry &amp; North Warwickshire 1"/>
    <x v="5"/>
    <x v="1"/>
    <x v="1"/>
    <n v="10"/>
    <n v="0"/>
    <n v="0"/>
    <n v="0"/>
    <n v="10"/>
  </r>
  <r>
    <d v="2024-02-04T00:00:00"/>
    <d v="2024-09-04T00:08:00"/>
    <x v="1"/>
    <s v="SPS-9803720"/>
    <s v="-1. DELETED --"/>
    <s v="Mens 23-24, confirmed by Charn Gill, 03/02 vs. vs Harborne 2"/>
    <x v="5"/>
    <x v="1"/>
    <x v="1"/>
    <n v="10"/>
    <n v="0"/>
    <n v="0"/>
    <n v="0"/>
    <n v="10"/>
  </r>
  <r>
    <d v="2024-02-20T00:00:00"/>
    <d v="2024-09-04T00:08:00"/>
    <x v="1"/>
    <s v="SPS-9857658"/>
    <s v="-1. DELETED --"/>
    <s v="Mens 23-24, confirmed by Charn Gill, 10/02 vs. vs Finchfield 1"/>
    <x v="5"/>
    <x v="1"/>
    <x v="1"/>
    <n v="10"/>
    <n v="0"/>
    <n v="0"/>
    <n v="0"/>
    <n v="10"/>
  </r>
  <r>
    <d v="2024-02-26T00:00:00"/>
    <d v="2024-09-04T00:08:00"/>
    <x v="1"/>
    <s v="SPS-9891976"/>
    <s v="-1. DELETED --"/>
    <s v="Mens 23-24, confirmed by Charn Gill, 24/02 vs. vs Worcester 1"/>
    <x v="5"/>
    <x v="1"/>
    <x v="1"/>
    <n v="10"/>
    <n v="0"/>
    <n v="0"/>
    <n v="0"/>
    <n v="10"/>
  </r>
  <r>
    <d v="2024-03-04T00:00:00"/>
    <d v="2024-09-04T00:08:00"/>
    <x v="1"/>
    <s v="SPS-9919986"/>
    <s v="-1. DELETED --"/>
    <s v="Mens 23-24, confirmed by Charn Gill, 02/03 vs. vs Bedford"/>
    <x v="5"/>
    <x v="1"/>
    <x v="1"/>
    <n v="10"/>
    <n v="0"/>
    <n v="0"/>
    <n v="0"/>
    <n v="10"/>
  </r>
  <r>
    <d v="2024-03-11T00:00:00"/>
    <d v="2024-09-04T00:08:00"/>
    <x v="1"/>
    <s v="SPS-9957993"/>
    <s v="-1. DELETED --"/>
    <s v="Mens 23-24, confirmed by Charn Gill, 10/03 vs. vs Stourport"/>
    <x v="5"/>
    <x v="1"/>
    <x v="1"/>
    <n v="10"/>
    <n v="0"/>
    <n v="0"/>
    <n v="0"/>
    <n v="10"/>
  </r>
  <r>
    <d v="2024-03-16T00:00:00"/>
    <d v="2024-09-04T00:08:00"/>
    <x v="1"/>
    <s v="SPS-9969650"/>
    <s v="-1. DELETED --"/>
    <s v="Mens 23-24, confirmed by Charn Gill, 16/03 vs. vs University of Nottingham 3"/>
    <x v="5"/>
    <x v="1"/>
    <x v="1"/>
    <n v="10"/>
    <n v="0"/>
    <n v="0"/>
    <n v="0"/>
    <n v="10"/>
  </r>
  <r>
    <d v="2024-03-19T00:00:00"/>
    <d v="2024-09-04T00:09:00"/>
    <x v="1"/>
    <s v="SPS-9980928"/>
    <s v="-1. DELETED --"/>
    <s v="Mens 23-24, confirmed by Charn Gill, 17/03 vs. vs Harleston Magpies"/>
    <x v="5"/>
    <x v="1"/>
    <x v="1"/>
    <n v="10"/>
    <n v="0"/>
    <n v="0"/>
    <n v="0"/>
    <n v="10"/>
  </r>
  <r>
    <d v="2024-03-25T00:00:00"/>
    <d v="2024-09-04T00:09:00"/>
    <x v="1"/>
    <s v="SPS-10039057"/>
    <s v="-1. DELETED --"/>
    <s v="Mens 23-24, confirmed by Charn Gill, 23/03 vs. vs Warwick 1"/>
    <x v="5"/>
    <x v="1"/>
    <x v="1"/>
    <n v="10"/>
    <n v="0"/>
    <n v="0"/>
    <n v="0"/>
    <n v="10"/>
  </r>
  <r>
    <d v="2024-05-15T00:00:00"/>
    <d v="2024-09-04T00:09:00"/>
    <x v="1"/>
    <s v="SPS-10178363"/>
    <s v="-1. DELETED --"/>
    <s v="Mens 24-25, confirmed by Charn Gill, 14/05 vs. vs Harborne"/>
    <x v="5"/>
    <x v="1"/>
    <x v="1"/>
    <n v="10"/>
    <n v="0"/>
    <n v="0"/>
    <n v="0"/>
    <n v="10"/>
  </r>
  <r>
    <d v="2024-06-28T00:00:00"/>
    <d v="2024-09-04T00:09:00"/>
    <x v="1"/>
    <s v="SPS-10314274"/>
    <s v="-1. DELETED --"/>
    <s v="Mens 24-25, confirmed by Charn Gill, 27/06 vs. vs Harborne"/>
    <x v="5"/>
    <x v="1"/>
    <x v="1"/>
    <n v="10"/>
    <n v="0"/>
    <n v="0"/>
    <n v="0"/>
    <n v="10"/>
  </r>
  <r>
    <d v="2024-01-28T00:00:00"/>
    <d v="2024-09-04T10:20:00"/>
    <x v="1"/>
    <s v="SPS-9766643"/>
    <s v="-1. DELETED --"/>
    <s v="Mens 23-24 Student Match Fee, confirmed by Charn Gill, 27/01 vs. vs Coventry &amp; North Warwickshire 1"/>
    <x v="5"/>
    <x v="0"/>
    <x v="1"/>
    <n v="5"/>
    <n v="0"/>
    <n v="0"/>
    <n v="0"/>
    <n v="5"/>
  </r>
  <r>
    <d v="2024-02-09T00:00:00"/>
    <d v="2024-09-04T10:20:00"/>
    <x v="1"/>
    <s v="SPS-9821252"/>
    <s v="-1. DELETED --"/>
    <s v="Mens 23-24 Aston/BCU Match Fee, confirmed by Charn Gill, 03/02 vs. vs Harborne 2"/>
    <x v="5"/>
    <x v="0"/>
    <x v="1"/>
    <n v="5"/>
    <n v="0"/>
    <n v="0"/>
    <n v="0"/>
    <n v="5"/>
  </r>
  <r>
    <d v="2024-02-19T00:00:00"/>
    <d v="2024-09-04T10:20:00"/>
    <x v="1"/>
    <s v="SPS-9856627"/>
    <s v="-1. DELETED --"/>
    <s v="Mens 23-24 Aston/BCU Match Fee, confirmed by Charn Gill, 18/02 vs. vs St Albans"/>
    <x v="5"/>
    <x v="0"/>
    <x v="1"/>
    <n v="5"/>
    <n v="0"/>
    <n v="0"/>
    <n v="0"/>
    <n v="5"/>
  </r>
  <r>
    <d v="2024-02-20T00:00:00"/>
    <d v="2024-09-04T10:20:00"/>
    <x v="1"/>
    <s v="SPS-9857661"/>
    <s v="-1. DELETED --"/>
    <s v="Mens 23-24 Aston/BCU Match Fee, confirmed by Charn Gill, 10/02 vs. vs Finchfield 1"/>
    <x v="5"/>
    <x v="0"/>
    <x v="1"/>
    <n v="5"/>
    <n v="0"/>
    <n v="0"/>
    <n v="0"/>
    <n v="5"/>
  </r>
  <r>
    <d v="2024-02-26T00:00:00"/>
    <d v="2024-09-04T10:20:00"/>
    <x v="1"/>
    <s v="SPS-9891981"/>
    <s v="-1. DELETED --"/>
    <s v="Mens 23-24 Aston/BCU Match Fee, confirmed by Charn Gill, 24/02 vs. vs Worcester 1"/>
    <x v="5"/>
    <x v="0"/>
    <x v="1"/>
    <n v="5"/>
    <n v="0"/>
    <n v="0"/>
    <n v="0"/>
    <n v="5"/>
  </r>
  <r>
    <d v="2024-03-02T00:00:00"/>
    <d v="2024-09-04T10:20:00"/>
    <x v="1"/>
    <s v="SPS-9914770"/>
    <s v="-1. DELETED --"/>
    <s v="Mens 23-24 Aston/BCU Match Fee, confirmed by Charn Gill, 02/03 vs. vs Khalsa Leamington 2"/>
    <x v="5"/>
    <x v="0"/>
    <x v="1"/>
    <n v="5"/>
    <n v="0"/>
    <n v="0"/>
    <n v="0"/>
    <n v="5"/>
  </r>
  <r>
    <d v="2024-03-10T00:00:00"/>
    <d v="2024-09-04T10:39:00"/>
    <x v="1"/>
    <s v="SPS-9953389"/>
    <s v="-1. DELETED --"/>
    <s v="Mens 23-24 Aston/BCU Match Fee, confirmed by Charn Gill, 09/03 vs. vs Lichfield 2"/>
    <x v="5"/>
    <x v="0"/>
    <x v="1"/>
    <n v="5"/>
    <n v="0"/>
    <n v="0"/>
    <n v="0"/>
    <n v="5"/>
  </r>
  <r>
    <d v="2024-07-23T00:00:00"/>
    <d v="2024-09-04T10:43:00"/>
    <x v="1"/>
    <s v="SPS-10392068"/>
    <s v="Surinderpal Matharu"/>
    <s v="AMENDED: (early injury so only played a couple of mins )Mens 24-25, confirmed by Charn Gill, 23/07 vs. vs Kings Heath"/>
    <x v="5"/>
    <x v="1"/>
    <x v="1"/>
    <n v="0"/>
    <n v="0"/>
    <n v="0"/>
    <n v="0"/>
    <n v="0"/>
  </r>
  <r>
    <d v="2024-07-26T00:00:00"/>
    <d v="2024-09-04T18:17:00"/>
    <x v="1"/>
    <s v="SPS-10413583"/>
    <s v="Amarpreet singh Assi"/>
    <s v="Aspirations 24-25, confirmed by Charn Gill, 26/07 vs. Aspirations Programme"/>
    <x v="5"/>
    <x v="1"/>
    <x v="1"/>
    <n v="5"/>
    <n v="0"/>
    <n v="0"/>
    <n v="0"/>
    <n v="5"/>
  </r>
  <r>
    <d v="2023-09-11T00:00:00"/>
    <d v="2024-09-04T20:36:00"/>
    <x v="1"/>
    <s v="SPS-9192611"/>
    <s v="Abhijeet Singh"/>
    <s v="Mens Subscriptions 23-24 Student Membership, confirmed by Charn Gill"/>
    <x v="5"/>
    <x v="1"/>
    <x v="1"/>
    <n v="75"/>
    <n v="0"/>
    <n v="0"/>
    <n v="0"/>
    <n v="75"/>
  </r>
  <r>
    <d v="2024-01-14T00:00:00"/>
    <d v="2024-09-04T20:47:00"/>
    <x v="1"/>
    <s v="SPS-9688483"/>
    <s v="Dave Sandhu"/>
    <s v="AMENDED: (Driven and umpiring )Mens 23-24 Unemployed/Retired Match Fee, collected by Charn Gill, 13/01 vs. vs Old Silhillians 5"/>
    <x v="5"/>
    <x v="0"/>
    <x v="2"/>
    <n v="0"/>
    <n v="0"/>
    <n v="0"/>
    <n v="0"/>
    <n v="0"/>
  </r>
  <r>
    <d v="2024-08-06T00:00:00"/>
    <d v="2024-09-05T08:30:00"/>
    <x v="1"/>
    <s v="SPS-10447405"/>
    <s v="Manoj Chohan"/>
    <s v="Sunday Training 24-25, 11/08 vs. Sunday Training"/>
    <x v="5"/>
    <x v="1"/>
    <x v="0"/>
    <n v="3"/>
    <n v="0.11"/>
    <n v="0.05"/>
    <n v="0"/>
    <n v="2.84"/>
  </r>
  <r>
    <d v="2024-08-30T00:00:00"/>
    <d v="2024-09-05T08:30:00"/>
    <x v="1"/>
    <s v="SPS-10571889"/>
    <s v="Manoj Chohan"/>
    <s v="Sunday Training 24-25, 01/09 vs. Sunday Training"/>
    <x v="5"/>
    <x v="1"/>
    <x v="0"/>
    <n v="3"/>
    <n v="0.11"/>
    <n v="0.05"/>
    <n v="0"/>
    <n v="2.84"/>
  </r>
  <r>
    <d v="2024-09-04T00:00:00"/>
    <d v="2024-09-05T08:30:00"/>
    <x v="1"/>
    <s v="SPS-10615382"/>
    <s v="Manoj Chohan"/>
    <s v="Sunday Training 24-25, 08/09 vs. Sunday Training"/>
    <x v="5"/>
    <x v="1"/>
    <x v="0"/>
    <n v="3"/>
    <n v="0.12"/>
    <n v="0.05"/>
    <n v="0"/>
    <n v="2.83"/>
  </r>
  <r>
    <d v="2023-11-26T00:00:00"/>
    <d v="2024-09-05T12:37:00"/>
    <x v="1"/>
    <s v="SPS-9561079"/>
    <s v="Ravdeep Mudher"/>
    <s v="Mens 23-24, confirmed by Charn Gill, 25/11 vs. vs West Bridgford 2"/>
    <x v="5"/>
    <x v="1"/>
    <x v="1"/>
    <n v="10"/>
    <n v="0"/>
    <n v="0"/>
    <n v="0"/>
    <n v="10"/>
  </r>
  <r>
    <d v="2024-02-04T00:00:00"/>
    <d v="2024-09-05T12:37:00"/>
    <x v="1"/>
    <s v="SPS-9803724"/>
    <s v="Ravdeep Mudher"/>
    <s v="Mens 23-24, confirmed by Charn Gill, 03/02 vs. vs Harborne 2"/>
    <x v="5"/>
    <x v="1"/>
    <x v="1"/>
    <n v="10"/>
    <n v="0"/>
    <n v="0"/>
    <n v="0"/>
    <n v="10"/>
  </r>
  <r>
    <d v="2023-11-20T00:00:00"/>
    <d v="2024-09-05T12:39:00"/>
    <x v="1"/>
    <s v="SPS-9545022"/>
    <s v="Ravdeep Mudher"/>
    <s v="Mens 23-24, confirmed by Charn Gill, 18/11 vs. vs Lichfield 2"/>
    <x v="5"/>
    <x v="1"/>
    <x v="1"/>
    <n v="10"/>
    <n v="0"/>
    <n v="0"/>
    <n v="0"/>
    <n v="10"/>
  </r>
  <r>
    <d v="2023-09-10T00:00:00"/>
    <d v="2024-09-05T16:03:00"/>
    <x v="1"/>
    <s v="SPS-9189116"/>
    <s v="Pavan Basi"/>
    <s v="Mens Subscriptions 23-24 Student Membership, confirmed by Charn Gill"/>
    <x v="5"/>
    <x v="1"/>
    <x v="1"/>
    <n v="75"/>
    <n v="0"/>
    <n v="0"/>
    <n v="0"/>
    <n v="75"/>
  </r>
  <r>
    <d v="2024-07-15T00:00:00"/>
    <d v="2024-09-05T16:18:00"/>
    <x v="1"/>
    <s v="SPS-10359976"/>
    <s v="Govind Dhillon"/>
    <s v="Mens 24-25 Under 16 Match Fee, paid by Chan Dhillon, 02/07 vs. vs Bromsgrove"/>
    <x v="5"/>
    <x v="0"/>
    <x v="0"/>
    <n v="3"/>
    <n v="0.06"/>
    <n v="0.05"/>
    <n v="0"/>
    <n v="2.89"/>
  </r>
  <r>
    <d v="2024-07-15T00:00:00"/>
    <d v="2024-09-05T16:18:00"/>
    <x v="1"/>
    <s v="SPS-10359978"/>
    <s v="Narayan Dhillon"/>
    <s v="Mens 24-25 Under 16 Match Fee, paid by Chan Dhillon, 02/07 vs. vs Bromsgrove"/>
    <x v="5"/>
    <x v="0"/>
    <x v="0"/>
    <n v="3"/>
    <n v="0.06"/>
    <n v="0.05"/>
    <n v="0"/>
    <n v="2.89"/>
  </r>
  <r>
    <d v="2024-08-09T00:00:00"/>
    <d v="2024-09-05T16:18:00"/>
    <x v="1"/>
    <s v="SPS-10465180"/>
    <s v="Govind Dhillon"/>
    <s v="Aspirations 24-25, paid by Chan Dhillon, 09/08 vs. Aspirations Programme"/>
    <x v="5"/>
    <x v="1"/>
    <x v="0"/>
    <n v="5"/>
    <n v="0.1"/>
    <n v="0.05"/>
    <n v="0"/>
    <n v="4.8499999999999996"/>
  </r>
  <r>
    <d v="2024-08-09T00:00:00"/>
    <d v="2024-09-05T16:18:00"/>
    <x v="1"/>
    <s v="SPS-10465181"/>
    <s v="Narayan Dhillon"/>
    <s v="Aspirations 24-25, paid by Chan Dhillon, 09/08 vs. Aspirations Programme"/>
    <x v="5"/>
    <x v="1"/>
    <x v="0"/>
    <n v="5"/>
    <n v="0.1"/>
    <n v="0.05"/>
    <n v="0"/>
    <n v="4.8499999999999996"/>
  </r>
  <r>
    <d v="2024-08-16T00:00:00"/>
    <d v="2024-09-05T16:18:00"/>
    <x v="1"/>
    <s v="SPS-10500965"/>
    <s v="Govind Dhillon"/>
    <s v="Aspirations 24-25, paid by Chan Dhillon, 16/08 vs. Aspirations Programme"/>
    <x v="5"/>
    <x v="1"/>
    <x v="0"/>
    <n v="5"/>
    <n v="0.1"/>
    <n v="0.05"/>
    <n v="0"/>
    <n v="4.8499999999999996"/>
  </r>
  <r>
    <d v="2024-08-16T00:00:00"/>
    <d v="2024-09-05T16:18:00"/>
    <x v="1"/>
    <s v="SPS-10500966"/>
    <s v="Narayan Dhillon"/>
    <s v="Aspirations 24-25, paid by Chan Dhillon, 16/08 vs. Aspirations Programme"/>
    <x v="5"/>
    <x v="1"/>
    <x v="0"/>
    <n v="5"/>
    <n v="0.1"/>
    <n v="0.05"/>
    <n v="0"/>
    <n v="4.8499999999999996"/>
  </r>
  <r>
    <d v="2024-08-18T00:00:00"/>
    <d v="2024-09-05T16:18:00"/>
    <x v="1"/>
    <s v="SPS-10505459"/>
    <s v="Govind Dhillon"/>
    <s v="Sunday Training 24-25, paid by Chan Dhillon, 18/08 vs. Sunday Training"/>
    <x v="5"/>
    <x v="1"/>
    <x v="0"/>
    <n v="3"/>
    <n v="0.06"/>
    <n v="0.05"/>
    <n v="0"/>
    <n v="2.89"/>
  </r>
  <r>
    <d v="2024-08-18T00:00:00"/>
    <d v="2024-09-05T16:18:00"/>
    <x v="1"/>
    <s v="SPS-10505460"/>
    <s v="Narayan Dhillon"/>
    <s v="Sunday Training 24-25, paid by Chan Dhillon, 18/08 vs. Sunday Training"/>
    <x v="5"/>
    <x v="1"/>
    <x v="0"/>
    <n v="3"/>
    <n v="0.06"/>
    <n v="0.05"/>
    <n v="0"/>
    <n v="2.89"/>
  </r>
  <r>
    <d v="2024-08-18T00:00:00"/>
    <d v="2024-09-05T16:18:00"/>
    <x v="1"/>
    <s v="SPS-10505472"/>
    <s v="Paarus Dhillon"/>
    <s v="Sunday Training 24-25, paid by Chan Dhillon, 18/08 vs. Sunday Training"/>
    <x v="5"/>
    <x v="1"/>
    <x v="0"/>
    <n v="3"/>
    <n v="0.06"/>
    <n v="0.05"/>
    <n v="0"/>
    <n v="2.89"/>
  </r>
  <r>
    <d v="2024-08-24T00:00:00"/>
    <d v="2024-09-05T16:18:00"/>
    <x v="1"/>
    <s v="SPS-10535074"/>
    <s v="Govind Dhillon"/>
    <s v="Aspirations 24-25, paid by Chan Dhillon, 23/08 vs. Aspirations Programme"/>
    <x v="5"/>
    <x v="1"/>
    <x v="0"/>
    <n v="5"/>
    <n v="0.1"/>
    <n v="0.05"/>
    <n v="0"/>
    <n v="4.8499999999999996"/>
  </r>
  <r>
    <d v="2024-08-24T00:00:00"/>
    <d v="2024-09-05T16:18:00"/>
    <x v="1"/>
    <s v="SPS-10535075"/>
    <s v="Narayan Dhillon"/>
    <s v="Aspirations 24-25, paid by Chan Dhillon, 23/08 vs. Aspirations Programme"/>
    <x v="5"/>
    <x v="1"/>
    <x v="0"/>
    <n v="5"/>
    <n v="0.08"/>
    <n v="0.05"/>
    <n v="0"/>
    <n v="4.87"/>
  </r>
  <r>
    <d v="2024-02-09T00:00:00"/>
    <d v="2024-09-05T21:57:00"/>
    <x v="1"/>
    <s v="SPS-9821396"/>
    <s v="John Chong"/>
    <s v="Mens 23-24 Unemployed/Retired Match Fee, collected by Charn Gill, 10/02 vs. vs Worcester 7"/>
    <x v="5"/>
    <x v="0"/>
    <x v="2"/>
    <n v="5"/>
    <n v="0"/>
    <n v="0"/>
    <n v="0"/>
    <n v="5"/>
  </r>
  <r>
    <d v="2024-02-16T00:00:00"/>
    <d v="2024-09-05T22:03:00"/>
    <x v="1"/>
    <s v="SPS-9850424"/>
    <s v="Peter Redfern"/>
    <s v="AMENDED: (Retired - invoiced wrong)Mens 23-24, collected by Charn Gill, 17/02 vs. vs Telford"/>
    <x v="5"/>
    <x v="1"/>
    <x v="2"/>
    <n v="5"/>
    <n v="0"/>
    <n v="0"/>
    <n v="0"/>
    <n v="5"/>
  </r>
  <r>
    <d v="2024-07-14T00:00:00"/>
    <d v="2024-09-06T13:23:00"/>
    <x v="1"/>
    <s v="SPS-10356850"/>
    <s v="Karina Poonia"/>
    <s v="Sunday Training 24-25, paid by jaspal poonia, 14/07 vs. Sunday Training"/>
    <x v="5"/>
    <x v="1"/>
    <x v="0"/>
    <n v="3"/>
    <n v="0.06"/>
    <n v="0.05"/>
    <n v="0"/>
    <n v="2.89"/>
  </r>
  <r>
    <d v="2024-07-21T00:00:00"/>
    <d v="2024-09-06T13:23:00"/>
    <x v="1"/>
    <s v="SPS-10385830"/>
    <s v="Karina Poonia"/>
    <s v="Sunday Training 24-25, paid by jaspal poonia, 21/07 vs. Sunday Training"/>
    <x v="5"/>
    <x v="1"/>
    <x v="0"/>
    <n v="3"/>
    <n v="0.06"/>
    <n v="0.05"/>
    <n v="0"/>
    <n v="2.89"/>
  </r>
  <r>
    <d v="2024-07-26T00:00:00"/>
    <d v="2024-09-06T13:23:00"/>
    <x v="1"/>
    <s v="SPS-10413606"/>
    <s v="Karina Poonia"/>
    <s v="Aspirations 24-25, paid by jaspal poonia, 26/07 vs. Aspirations Programme"/>
    <x v="5"/>
    <x v="1"/>
    <x v="0"/>
    <n v="5"/>
    <n v="0.09"/>
    <n v="0.05"/>
    <n v="0"/>
    <n v="4.8600000000000003"/>
  </r>
  <r>
    <d v="2024-07-28T00:00:00"/>
    <d v="2024-09-06T13:23:00"/>
    <x v="1"/>
    <s v="SPS-10419884"/>
    <s v="Karina Poonia"/>
    <s v="Sunday Training 24-25, paid by jaspal poonia, 28/07 vs. Sunday Training"/>
    <x v="5"/>
    <x v="1"/>
    <x v="0"/>
    <n v="3"/>
    <n v="0.06"/>
    <n v="0.05"/>
    <n v="0"/>
    <n v="2.89"/>
  </r>
  <r>
    <d v="2024-08-02T00:00:00"/>
    <d v="2024-09-06T13:23:00"/>
    <x v="1"/>
    <s v="SPS-10437656"/>
    <s v="Karina Poonia"/>
    <s v="Aspirations 24-25, paid by jaspal poonia, 02/08 vs. Aspirations Programme"/>
    <x v="5"/>
    <x v="1"/>
    <x v="0"/>
    <n v="5"/>
    <n v="0.09"/>
    <n v="0.05"/>
    <n v="0"/>
    <n v="4.8600000000000003"/>
  </r>
  <r>
    <d v="2024-08-02T00:00:00"/>
    <d v="2024-09-06T13:23:00"/>
    <x v="1"/>
    <s v="SPS-10437663"/>
    <s v="Jasmine Kaur Poonia"/>
    <s v="Aspirations 24-25, paid by jaspal poonia, 02/08 vs. Aspirations Programme"/>
    <x v="5"/>
    <x v="1"/>
    <x v="0"/>
    <n v="5"/>
    <n v="0.09"/>
    <n v="0.05"/>
    <n v="0"/>
    <n v="4.8600000000000003"/>
  </r>
  <r>
    <d v="2024-08-09T00:00:00"/>
    <d v="2024-09-06T13:23:00"/>
    <x v="1"/>
    <s v="SPS-10465212"/>
    <s v="Karina Poonia"/>
    <s v="Aspirations 24-25, paid by jaspal poonia, 09/08 vs. Aspirations Programme"/>
    <x v="5"/>
    <x v="1"/>
    <x v="0"/>
    <n v="5"/>
    <n v="0.09"/>
    <n v="0.05"/>
    <n v="0"/>
    <n v="4.8600000000000003"/>
  </r>
  <r>
    <d v="2024-08-09T00:00:00"/>
    <d v="2024-09-06T13:23:00"/>
    <x v="1"/>
    <s v="SPS-10465218"/>
    <s v="Jasmine Kaur Poonia"/>
    <s v="Aspirations 24-25, paid by jaspal poonia, 09/08 vs. Aspirations Programme"/>
    <x v="5"/>
    <x v="1"/>
    <x v="0"/>
    <n v="5"/>
    <n v="0.09"/>
    <n v="0.05"/>
    <n v="0"/>
    <n v="4.8600000000000003"/>
  </r>
  <r>
    <d v="2024-08-11T00:00:00"/>
    <d v="2024-09-06T13:23:00"/>
    <x v="1"/>
    <s v="SPS-10469571"/>
    <s v="Karina Poonia"/>
    <s v="Sunday Training 24-25, paid by jaspal poonia, 11/08 vs. Sunday Training"/>
    <x v="5"/>
    <x v="1"/>
    <x v="0"/>
    <n v="3"/>
    <n v="0.06"/>
    <n v="0.05"/>
    <n v="0"/>
    <n v="2.89"/>
  </r>
  <r>
    <d v="2024-08-16T00:00:00"/>
    <d v="2024-09-06T13:23:00"/>
    <x v="1"/>
    <s v="SPS-10500993"/>
    <s v="Karina Poonia"/>
    <s v="Aspirations 24-25, paid by jaspal poonia, 16/08 vs. Aspirations Programme"/>
    <x v="5"/>
    <x v="1"/>
    <x v="0"/>
    <n v="5"/>
    <n v="0.09"/>
    <n v="0.05"/>
    <n v="0"/>
    <n v="4.8600000000000003"/>
  </r>
  <r>
    <d v="2024-08-16T00:00:00"/>
    <d v="2024-09-06T13:23:00"/>
    <x v="1"/>
    <s v="SPS-10500999"/>
    <s v="Jasmine Kaur Poonia"/>
    <s v="Aspirations 24-25, paid by jaspal poonia, 16/08 vs. Aspirations Programme"/>
    <x v="5"/>
    <x v="1"/>
    <x v="0"/>
    <n v="5"/>
    <n v="0.09"/>
    <n v="0.05"/>
    <n v="0"/>
    <n v="4.8600000000000003"/>
  </r>
  <r>
    <d v="2024-08-18T00:00:00"/>
    <d v="2024-09-06T13:23:00"/>
    <x v="1"/>
    <s v="SPS-10505477"/>
    <s v="Karina Poonia"/>
    <s v="Sunday Training 24-25, paid by jaspal poonia, 18/08 vs. Sunday Training"/>
    <x v="5"/>
    <x v="1"/>
    <x v="0"/>
    <n v="3"/>
    <n v="0.06"/>
    <n v="0.05"/>
    <n v="0"/>
    <n v="2.89"/>
  </r>
  <r>
    <d v="2024-08-18T00:00:00"/>
    <d v="2024-09-06T13:23:00"/>
    <x v="1"/>
    <s v="SPS-10505481"/>
    <s v="Jasmine Kaur Poonia"/>
    <s v="Sunday Training 24-25, paid by jaspal poonia, 18/08 vs. Sunday Training"/>
    <x v="5"/>
    <x v="1"/>
    <x v="0"/>
    <n v="3"/>
    <n v="7.0000000000000007E-2"/>
    <n v="0.05"/>
    <n v="0"/>
    <n v="2.88"/>
  </r>
  <r>
    <d v="2024-09-07T00:00:00"/>
    <d v="2024-09-07T08:36:00"/>
    <x v="1"/>
    <s v="SPS-10623525"/>
    <s v="Gurpreet Cooner"/>
    <s v="Mens 24-25 Double Team Match Fee, 07/09 vs. vs Bloxwich 1"/>
    <x v="5"/>
    <x v="0"/>
    <x v="2"/>
    <n v="0"/>
    <n v="0"/>
    <n v="0"/>
    <n v="0"/>
    <n v="0"/>
  </r>
  <r>
    <d v="2024-09-07T00:00:00"/>
    <d v="2024-09-07T08:36:00"/>
    <x v="1"/>
    <s v="SPS-10623528"/>
    <s v="Karampreet Sandhu"/>
    <s v="Mens 24-25 Double Team Match Fee, 07/09 vs. vs Bloxwich 1"/>
    <x v="5"/>
    <x v="0"/>
    <x v="2"/>
    <n v="0"/>
    <n v="0"/>
    <n v="0"/>
    <n v="0"/>
    <n v="0"/>
  </r>
  <r>
    <d v="2024-09-07T00:00:00"/>
    <d v="2024-09-07T08:36:00"/>
    <x v="1"/>
    <s v="SPS-10623529"/>
    <s v="Neevan Amish Dudhia"/>
    <s v="Mens 24-25 Double Team Match Fee, 07/09 vs. vs Bloxwich 1"/>
    <x v="5"/>
    <x v="0"/>
    <x v="2"/>
    <n v="0"/>
    <n v="0"/>
    <n v="0"/>
    <n v="0"/>
    <n v="0"/>
  </r>
  <r>
    <d v="2024-09-07T00:00:00"/>
    <d v="2024-09-07T08:36:00"/>
    <x v="1"/>
    <s v="SPS-10623530"/>
    <s v="Govind Dhillon"/>
    <s v="Mens 24-25 Double Team Match Fee, 07/09 vs. vs Bloxwich 1"/>
    <x v="5"/>
    <x v="0"/>
    <x v="2"/>
    <n v="0"/>
    <n v="0"/>
    <n v="0"/>
    <n v="0"/>
    <n v="0"/>
  </r>
  <r>
    <d v="2024-09-07T00:00:00"/>
    <d v="2024-09-07T08:36:00"/>
    <x v="1"/>
    <s v="SPS-10623534"/>
    <s v="Sukhdeep Mann"/>
    <s v="Mens 24-25 Double Team Match Fee, 07/09 vs. vs Bloxwich 1"/>
    <x v="5"/>
    <x v="0"/>
    <x v="2"/>
    <n v="0"/>
    <n v="0"/>
    <n v="0"/>
    <n v="0"/>
    <n v="0"/>
  </r>
  <r>
    <d v="2024-09-06T00:00:00"/>
    <d v="2024-09-07T13:08:00"/>
    <x v="1"/>
    <s v="SPS-10622728"/>
    <s v="Dave Sandhu"/>
    <s v="Mens 24-25 Unemployed/Retired Match Fee, collected by Amardeep Matharu, 07/09 vs. vs Bloxwich 4/5"/>
    <x v="5"/>
    <x v="0"/>
    <x v="2"/>
    <n v="5"/>
    <n v="0"/>
    <n v="0"/>
    <n v="0"/>
    <n v="5"/>
  </r>
  <r>
    <d v="2024-09-07T00:00:00"/>
    <d v="2024-09-07T14:52:00"/>
    <x v="1"/>
    <s v="SPS-10624868"/>
    <s v="Thisaru Gangabadage"/>
    <s v="Badgers 24-25 Sponsored player Match Fee, 07/09 vs. vs Bloxwich"/>
    <x v="5"/>
    <x v="0"/>
    <x v="2"/>
    <n v="0"/>
    <n v="0"/>
    <n v="0"/>
    <n v="0"/>
    <n v="0"/>
  </r>
  <r>
    <d v="2024-09-07T00:00:00"/>
    <d v="2024-09-07T16:17:00"/>
    <x v="1"/>
    <s v="SPS-10625385"/>
    <s v="Rahemeen Ali"/>
    <s v="Ladies 24-25 Sponsored player Match Fee, 07/09 vs. vs Bloxwich 1"/>
    <x v="5"/>
    <x v="0"/>
    <x v="2"/>
    <n v="0"/>
    <n v="0"/>
    <n v="0"/>
    <n v="0"/>
    <n v="0"/>
  </r>
  <r>
    <d v="2024-09-07T00:00:00"/>
    <d v="2024-09-07T16:17:00"/>
    <x v="1"/>
    <s v="SPS-10625394"/>
    <s v="Apsi Gunarathne"/>
    <s v="Ladies 24-25 Sponsored player Match Fee, 07/09 vs. vs Bloxwich 1"/>
    <x v="5"/>
    <x v="0"/>
    <x v="2"/>
    <n v="0"/>
    <n v="0"/>
    <n v="0"/>
    <n v="0"/>
    <n v="0"/>
  </r>
  <r>
    <d v="2024-09-07T00:00:00"/>
    <d v="2024-09-07T18:50:00"/>
    <x v="1"/>
    <s v="SPS-10625380"/>
    <s v="Satpal Degun"/>
    <s v="Mens Subscriptions 24-25, confirmed by Satpal Degun"/>
    <x v="5"/>
    <x v="1"/>
    <x v="1"/>
    <n v="150"/>
    <n v="0"/>
    <n v="0"/>
    <n v="0"/>
    <n v="150"/>
  </r>
  <r>
    <d v="2024-09-07T00:00:00"/>
    <d v="2024-09-07T19:25:00"/>
    <x v="1"/>
    <s v="SPS-10626805"/>
    <s v="Athsari Gangabadage"/>
    <s v="Ladies 24-25 Sponsored player Match Fee, 07/09 vs. vs Bloxwich 3"/>
    <x v="5"/>
    <x v="0"/>
    <x v="2"/>
    <n v="0"/>
    <n v="0"/>
    <n v="0"/>
    <n v="0"/>
    <n v="0"/>
  </r>
  <r>
    <d v="2024-06-09T00:00:00"/>
    <d v="2024-09-07T19:53:00"/>
    <x v="1"/>
    <s v="SPS-10239349"/>
    <s v="Harman Rajania"/>
    <s v="Sunday Training 24-25, paid by Sukhpal Rajania, 09/06 vs. Sunday Training"/>
    <x v="5"/>
    <x v="1"/>
    <x v="0"/>
    <n v="3"/>
    <n v="0.06"/>
    <n v="0.05"/>
    <n v="0"/>
    <n v="2.89"/>
  </r>
  <r>
    <d v="2024-06-09T00:00:00"/>
    <d v="2024-09-07T19:53:00"/>
    <x v="1"/>
    <s v="SPS-10239350"/>
    <s v="Taran Rajania"/>
    <s v="Sunday Training 24-25, paid by Sukhpal Rajania, 09/06 vs. Sunday Training"/>
    <x v="5"/>
    <x v="1"/>
    <x v="0"/>
    <n v="3"/>
    <n v="0.06"/>
    <n v="0.05"/>
    <n v="0"/>
    <n v="2.89"/>
  </r>
  <r>
    <d v="2024-06-23T00:00:00"/>
    <d v="2024-09-07T19:53:00"/>
    <x v="1"/>
    <s v="SPS-10287581"/>
    <s v="Harman Rajania"/>
    <s v="Sunday Training 24-25, paid by Sukhpal Rajania, 23/06 vs. Sunday Training"/>
    <x v="5"/>
    <x v="1"/>
    <x v="0"/>
    <n v="3"/>
    <n v="0.06"/>
    <n v="0.05"/>
    <n v="0"/>
    <n v="2.89"/>
  </r>
  <r>
    <d v="2024-06-23T00:00:00"/>
    <d v="2024-09-07T19:53:00"/>
    <x v="1"/>
    <s v="SPS-10287582"/>
    <s v="Taran Rajania"/>
    <s v="Sunday Training 24-25, paid by Sukhpal Rajania, 23/06 vs. Sunday Training"/>
    <x v="5"/>
    <x v="1"/>
    <x v="0"/>
    <n v="3"/>
    <n v="0.06"/>
    <n v="0.05"/>
    <n v="0"/>
    <n v="2.89"/>
  </r>
  <r>
    <d v="2024-06-30T00:00:00"/>
    <d v="2024-09-07T19:53:00"/>
    <x v="1"/>
    <s v="SPS-10317306"/>
    <s v="Harman Rajania"/>
    <s v="Sunday Training 24-25, paid by Sukhpal Rajania, 30/06 vs. Sunday Training"/>
    <x v="5"/>
    <x v="1"/>
    <x v="0"/>
    <n v="3"/>
    <n v="0.06"/>
    <n v="0.05"/>
    <n v="0"/>
    <n v="2.89"/>
  </r>
  <r>
    <d v="2024-07-08T00:00:00"/>
    <d v="2024-09-07T19:53:00"/>
    <x v="1"/>
    <s v="SPS-10338114"/>
    <s v="Harman Rajania"/>
    <s v="Sunday Training 24-25, paid by Sukhpal Rajania, 07/07 vs. Sunday Training"/>
    <x v="5"/>
    <x v="1"/>
    <x v="0"/>
    <n v="3"/>
    <n v="0.06"/>
    <n v="0.05"/>
    <n v="0"/>
    <n v="2.89"/>
  </r>
  <r>
    <d v="2024-07-08T00:00:00"/>
    <d v="2024-09-07T19:53:00"/>
    <x v="1"/>
    <s v="SPS-10338118"/>
    <s v="Taran Rajania"/>
    <s v="Sunday Training 24-25, paid by Sukhpal Rajania, 07/07 vs. Sunday Training"/>
    <x v="5"/>
    <x v="1"/>
    <x v="0"/>
    <n v="3"/>
    <n v="0.06"/>
    <n v="0.05"/>
    <n v="0"/>
    <n v="2.89"/>
  </r>
  <r>
    <d v="2024-08-04T00:00:00"/>
    <d v="2024-09-07T19:53:00"/>
    <x v="1"/>
    <s v="SPS-10444113"/>
    <s v="Harman Rajania"/>
    <s v="Sunday Training 24-25, paid by Sukhpal Rajania, 04/08 vs. Sunday Training"/>
    <x v="5"/>
    <x v="1"/>
    <x v="0"/>
    <n v="3"/>
    <n v="0.06"/>
    <n v="0.05"/>
    <n v="0"/>
    <n v="2.89"/>
  </r>
  <r>
    <d v="2024-08-04T00:00:00"/>
    <d v="2024-09-07T19:53:00"/>
    <x v="1"/>
    <s v="SPS-10444117"/>
    <s v="Taran Rajania"/>
    <s v="Sunday Training 24-25, paid by Sukhpal Rajania, 04/08 vs. Sunday Training"/>
    <x v="5"/>
    <x v="1"/>
    <x v="0"/>
    <n v="3"/>
    <n v="0.06"/>
    <n v="0.05"/>
    <n v="0"/>
    <n v="2.89"/>
  </r>
  <r>
    <d v="2024-08-18T00:00:00"/>
    <d v="2024-09-07T19:53:00"/>
    <x v="1"/>
    <s v="SPS-10505463"/>
    <s v="Harman Rajania"/>
    <s v="Sunday Training 24-25, paid by Sukhpal Rajania, 18/08 vs. Sunday Training"/>
    <x v="5"/>
    <x v="1"/>
    <x v="0"/>
    <n v="3"/>
    <n v="0.06"/>
    <n v="0.05"/>
    <n v="0"/>
    <n v="2.89"/>
  </r>
  <r>
    <d v="2024-08-18T00:00:00"/>
    <d v="2024-09-07T19:53:00"/>
    <x v="1"/>
    <s v="SPS-10505467"/>
    <s v="Taran Rajania"/>
    <s v="Sunday Training 24-25, paid by Sukhpal Rajania, 18/08 vs. Sunday Training"/>
    <x v="5"/>
    <x v="1"/>
    <x v="0"/>
    <n v="3"/>
    <n v="0.06"/>
    <n v="0.05"/>
    <n v="0"/>
    <n v="2.89"/>
  </r>
  <r>
    <d v="2024-09-01T00:00:00"/>
    <d v="2024-09-07T19:53:00"/>
    <x v="1"/>
    <s v="SPS-10588519"/>
    <s v="Harman Rajania"/>
    <s v="Sunday Training 24-25, paid by Sukhpal Rajania, 01/09 vs. Sunday Training"/>
    <x v="5"/>
    <x v="1"/>
    <x v="0"/>
    <n v="3"/>
    <n v="0.06"/>
    <n v="0.05"/>
    <n v="0"/>
    <n v="2.89"/>
  </r>
  <r>
    <d v="2024-09-01T00:00:00"/>
    <d v="2024-09-07T19:53:00"/>
    <x v="1"/>
    <s v="SPS-10588522"/>
    <s v="Jashan Rajania"/>
    <s v="Sunday Training 24-25, paid by Sukhpal Rajania, 01/09 vs. Sunday Training"/>
    <x v="5"/>
    <x v="1"/>
    <x v="0"/>
    <n v="3"/>
    <n v="0.05"/>
    <n v="0.05"/>
    <n v="0"/>
    <n v="2.9"/>
  </r>
  <r>
    <d v="2024-09-01T00:00:00"/>
    <d v="2024-09-07T19:53:00"/>
    <x v="1"/>
    <s v="SPS-10588524"/>
    <s v="Taran Rajania"/>
    <s v="Sunday Training 24-25, paid by Sukhpal Rajania, 01/09 vs. Sunday Training"/>
    <x v="5"/>
    <x v="1"/>
    <x v="0"/>
    <n v="3"/>
    <n v="0.06"/>
    <n v="0.05"/>
    <n v="0"/>
    <n v="2.89"/>
  </r>
  <r>
    <d v="2024-09-07T00:00:00"/>
    <d v="2024-09-07T20:00:00"/>
    <x v="1"/>
    <s v="SPS-10625383"/>
    <s v="kiran gill"/>
    <s v="AMENDED: (Drove 4 players in total )Ladies 24-25, confirmed by Charn Gill, 07/09 vs. vs Bloxwich 1"/>
    <x v="5"/>
    <x v="1"/>
    <x v="1"/>
    <n v="0"/>
    <n v="0"/>
    <n v="0"/>
    <n v="0"/>
    <n v="0"/>
  </r>
  <r>
    <d v="2024-09-07T00:00:00"/>
    <d v="2024-09-07T20:05:00"/>
    <x v="1"/>
    <s v="SPS-10627006"/>
    <s v="Susan Paterson"/>
    <s v="Ladies 24-25, confirmed by Charn Gill, 07/09 vs. vs Bloxwich 3"/>
    <x v="5"/>
    <x v="1"/>
    <x v="1"/>
    <n v="10"/>
    <n v="0"/>
    <n v="0"/>
    <n v="0"/>
    <n v="10"/>
  </r>
  <r>
    <d v="2024-08-09T00:00:00"/>
    <d v="2024-09-08T08:30:00"/>
    <x v="1"/>
    <s v="SPS-10465175"/>
    <s v="Praveer Degun"/>
    <s v="Aspirations 24-25, 09/08 vs. Aspirations Programme"/>
    <x v="5"/>
    <x v="1"/>
    <x v="0"/>
    <n v="5"/>
    <n v="0.28000000000000003"/>
    <n v="0.05"/>
    <n v="0"/>
    <n v="4.67"/>
  </r>
  <r>
    <d v="2024-07-19T00:00:00"/>
    <d v="2024-09-08T08:30:00"/>
    <x v="1"/>
    <s v="SPS-10382545"/>
    <s v="Taran Kooner"/>
    <s v="Aspirations 24-25, paid by Surjit Kooner, 19/07 vs. Aspirations Programme"/>
    <x v="5"/>
    <x v="1"/>
    <x v="0"/>
    <n v="5"/>
    <n v="0.14000000000000001"/>
    <n v="0.05"/>
    <n v="0"/>
    <n v="4.8099999999999996"/>
  </r>
  <r>
    <d v="2024-08-09T00:00:00"/>
    <d v="2024-09-08T08:30:00"/>
    <x v="1"/>
    <s v="SPS-10465213"/>
    <s v="Taran Kooner"/>
    <s v="Aspirations 24-25, paid by Surjit Kooner, 09/08 vs. Aspirations Programme"/>
    <x v="5"/>
    <x v="1"/>
    <x v="0"/>
    <n v="5"/>
    <n v="0.14000000000000001"/>
    <n v="0.05"/>
    <n v="0"/>
    <n v="4.8099999999999996"/>
  </r>
  <r>
    <d v="2024-08-16T00:00:00"/>
    <d v="2024-09-08T08:30:00"/>
    <x v="1"/>
    <s v="SPS-10500994"/>
    <s v="Taran Kooner"/>
    <s v="Aspirations 24-25, paid by Surjit Kooner, 16/08 vs. Aspirations Programme"/>
    <x v="5"/>
    <x v="1"/>
    <x v="0"/>
    <n v="5"/>
    <n v="0.15"/>
    <n v="0.05"/>
    <n v="0"/>
    <n v="4.8"/>
  </r>
  <r>
    <d v="2024-08-09T00:00:00"/>
    <d v="2024-09-08T08:30:00"/>
    <x v="1"/>
    <s v="SPS-10465188"/>
    <s v="Jovan Singh Randhawa"/>
    <s v="Aspirations 24-25, paid by navtej singh randhawa, 09/08 vs. Aspirations Programme"/>
    <x v="5"/>
    <x v="1"/>
    <x v="0"/>
    <n v="5"/>
    <n v="0.17"/>
    <n v="0.05"/>
    <n v="0"/>
    <n v="4.78"/>
  </r>
  <r>
    <d v="2024-08-24T00:00:00"/>
    <d v="2024-09-08T08:30:00"/>
    <x v="1"/>
    <s v="SPS-10535078"/>
    <s v="Jovan Singh Randhawa"/>
    <s v="Aspirations 24-25, paid by navtej singh randhawa, 23/08 vs. Aspirations Programme"/>
    <x v="5"/>
    <x v="1"/>
    <x v="0"/>
    <n v="5"/>
    <n v="0.18"/>
    <n v="0.05"/>
    <n v="0"/>
    <n v="4.7699999999999996"/>
  </r>
  <r>
    <d v="2024-09-07T00:00:00"/>
    <d v="2024-09-08T09:29:00"/>
    <x v="1"/>
    <s v="SPS-10626816"/>
    <s v="Rajpreet Sahi"/>
    <s v="Ladies 24-25 Student Match Fee, confirmed by Charn Gill, 07/09 vs. vs Bloxwich 3"/>
    <x v="5"/>
    <x v="0"/>
    <x v="1"/>
    <n v="5"/>
    <n v="0"/>
    <n v="0"/>
    <n v="0"/>
    <n v="5"/>
  </r>
  <r>
    <d v="2024-09-07T00:00:00"/>
    <d v="2024-09-08T09:31:00"/>
    <x v="1"/>
    <s v="SPS-10627007"/>
    <s v="Charn Gill"/>
    <s v="Ladies 24-25, confirmed by Charn Gill, 07/09 vs. vs Bloxwich 3"/>
    <x v="5"/>
    <x v="1"/>
    <x v="1"/>
    <n v="10"/>
    <n v="0"/>
    <n v="0"/>
    <n v="0"/>
    <n v="10"/>
  </r>
  <r>
    <d v="2024-09-07T00:00:00"/>
    <d v="2024-09-08T10:22:00"/>
    <x v="1"/>
    <s v="SPS-10625326"/>
    <s v="Arjan Singh Chana"/>
    <s v="Badgers Subscriptions 24-25, collected by Satpal Degun"/>
    <x v="5"/>
    <x v="1"/>
    <x v="2"/>
    <n v="30"/>
    <n v="0"/>
    <n v="0"/>
    <n v="0"/>
    <n v="30"/>
  </r>
  <r>
    <d v="2024-09-07T00:00:00"/>
    <d v="2024-09-08T10:22:00"/>
    <x v="1"/>
    <s v="SPS-10625334"/>
    <s v="Rajveer Malhi"/>
    <s v="Badgers Subscriptions 24-25, collected by Satpal Degun"/>
    <x v="5"/>
    <x v="1"/>
    <x v="2"/>
    <n v="30"/>
    <n v="0"/>
    <n v="0"/>
    <n v="0"/>
    <n v="30"/>
  </r>
  <r>
    <d v="2024-09-07T00:00:00"/>
    <d v="2024-09-08T17:24:00"/>
    <x v="1"/>
    <s v="SPS-10624881"/>
    <s v="Arjan Singh Chana"/>
    <s v="Badgers 24-25, collected by Satpal Degun, 07/09 vs. vs Bloxwich"/>
    <x v="5"/>
    <x v="1"/>
    <x v="2"/>
    <n v="3"/>
    <n v="0"/>
    <n v="0"/>
    <n v="0"/>
    <n v="3"/>
  </r>
  <r>
    <d v="2024-09-07T00:00:00"/>
    <d v="2024-09-08T17:25:00"/>
    <x v="1"/>
    <s v="SPS-10624876"/>
    <s v="Rajveer Malhi"/>
    <s v="Badgers 24-25, collected by Satpal Degun, 07/09 vs. vs Bloxwich"/>
    <x v="5"/>
    <x v="1"/>
    <x v="2"/>
    <n v="3"/>
    <n v="0"/>
    <n v="0"/>
    <n v="0"/>
    <n v="3"/>
  </r>
  <r>
    <d v="2024-09-08T00:00:00"/>
    <d v="2024-09-08T17:27:00"/>
    <x v="1"/>
    <s v="SPS-10631013"/>
    <s v="Savraj Singh Chana"/>
    <s v="Sunday Training 24-25, collected by Satpal Degun, 08/09 vs. Sunday Training"/>
    <x v="5"/>
    <x v="1"/>
    <x v="2"/>
    <n v="3"/>
    <n v="0"/>
    <n v="0"/>
    <n v="0"/>
    <n v="3"/>
  </r>
  <r>
    <d v="2024-09-08T00:00:00"/>
    <d v="2024-09-08T17:27:00"/>
    <x v="1"/>
    <s v="SPS-10631017"/>
    <s v="Arjan Singh Chana"/>
    <s v="Sunday Training 24-25, collected by Satpal Degun, 08/09 vs. Sunday Training"/>
    <x v="5"/>
    <x v="1"/>
    <x v="2"/>
    <n v="3"/>
    <n v="0"/>
    <n v="0"/>
    <n v="0"/>
    <n v="3"/>
  </r>
  <r>
    <d v="2024-09-08T00:00:00"/>
    <d v="2024-09-08T17:27:00"/>
    <x v="1"/>
    <s v="SPS-10631012"/>
    <s v="Rajveer Malhi"/>
    <s v="Sunday Training 24-25, collected by Satpal Degun, 08/09 vs. Sunday Training"/>
    <x v="5"/>
    <x v="1"/>
    <x v="2"/>
    <n v="3"/>
    <n v="0"/>
    <n v="0"/>
    <n v="0"/>
    <n v="3"/>
  </r>
  <r>
    <d v="2024-08-16T00:00:00"/>
    <d v="2024-09-08T17:32:00"/>
    <x v="1"/>
    <s v="SPS-10500970"/>
    <s v="-1. DELETED --"/>
    <s v="Aspirations 24-25, confirmed by Satwant Degun, 16/08 vs. Aspirations Programme"/>
    <x v="5"/>
    <x v="1"/>
    <x v="1"/>
    <n v="5"/>
    <n v="0"/>
    <n v="0"/>
    <n v="0"/>
    <n v="5"/>
  </r>
  <r>
    <d v="2024-08-09T00:00:00"/>
    <d v="2024-09-08T17:32:00"/>
    <x v="1"/>
    <s v="SPS-10465183"/>
    <s v="-1. DELETED --"/>
    <s v="Aspirations 24-25, confirmed by Satwant Degun, 09/08 vs. Aspirations Programme"/>
    <x v="5"/>
    <x v="1"/>
    <x v="1"/>
    <n v="5"/>
    <n v="0"/>
    <n v="0"/>
    <n v="0"/>
    <n v="5"/>
  </r>
  <r>
    <d v="2024-07-30T00:00:00"/>
    <d v="2024-09-08T17:33:00"/>
    <x v="1"/>
    <s v="SPS-10428608"/>
    <s v="-1. DELETED --"/>
    <s v="Mens 24-25 Student Match Fee, confirmed by Satwant Degun, 30/07 vs. vs Old Hales"/>
    <x v="5"/>
    <x v="0"/>
    <x v="1"/>
    <n v="5"/>
    <n v="0"/>
    <n v="0"/>
    <n v="0"/>
    <n v="5"/>
  </r>
  <r>
    <d v="2024-09-08T00:00:00"/>
    <d v="2024-09-08T17:34:00"/>
    <x v="1"/>
    <s v="SPS-10631031"/>
    <s v="morgan sign"/>
    <s v="Mens 24-25 Sponsored player Match Fee, 31/08 vs. vs Sheffield"/>
    <x v="5"/>
    <x v="0"/>
    <x v="2"/>
    <n v="0"/>
    <n v="0"/>
    <n v="0"/>
    <n v="0"/>
    <n v="0"/>
  </r>
  <r>
    <d v="2024-09-08T00:00:00"/>
    <d v="2024-09-08T17:34:00"/>
    <x v="1"/>
    <s v="SPS-10631032"/>
    <s v="Navraj Degun"/>
    <s v="Mens 24-25 Annual Payee Match Fee, 31/08 vs. vs Sheffield"/>
    <x v="5"/>
    <x v="0"/>
    <x v="2"/>
    <n v="0"/>
    <n v="0"/>
    <n v="0"/>
    <n v="0"/>
    <n v="0"/>
  </r>
  <r>
    <d v="2024-09-08T00:00:00"/>
    <d v="2024-09-08T17:34:00"/>
    <x v="1"/>
    <s v="SPS-10631033"/>
    <s v="Manveer Sokhi"/>
    <s v="Mens 24-25 Annual Payee Match Fee, 31/08 vs. vs Sheffield"/>
    <x v="5"/>
    <x v="0"/>
    <x v="2"/>
    <n v="0"/>
    <n v="0"/>
    <n v="0"/>
    <n v="0"/>
    <n v="0"/>
  </r>
  <r>
    <d v="2024-09-08T00:00:00"/>
    <d v="2024-09-08T17:34:00"/>
    <x v="1"/>
    <s v="SPS-10631036"/>
    <s v="Matt Schofield"/>
    <s v="Mens 24-25 Sponsored player Match Fee, 31/08 vs. vs Sheffield"/>
    <x v="5"/>
    <x v="0"/>
    <x v="2"/>
    <n v="0"/>
    <n v="0"/>
    <n v="0"/>
    <n v="0"/>
    <n v="0"/>
  </r>
  <r>
    <d v="2024-09-08T00:00:00"/>
    <d v="2024-09-08T17:34:00"/>
    <x v="1"/>
    <s v="SPS-10631037"/>
    <s v="Ethan Frost"/>
    <s v="Mens 24-25 Annual Payee Match Fee, 31/08 vs. vs Sheffield"/>
    <x v="5"/>
    <x v="0"/>
    <x v="2"/>
    <n v="0"/>
    <n v="0"/>
    <n v="0"/>
    <n v="0"/>
    <n v="0"/>
  </r>
  <r>
    <d v="2024-09-08T00:00:00"/>
    <d v="2024-09-08T17:34:00"/>
    <x v="1"/>
    <s v="SPS-10631039"/>
    <s v="Avraj Bansal"/>
    <s v="Mens 24-25 Annual Payee Match Fee, 31/08 vs. vs Sheffield"/>
    <x v="5"/>
    <x v="0"/>
    <x v="2"/>
    <n v="0"/>
    <n v="0"/>
    <n v="0"/>
    <n v="0"/>
    <n v="0"/>
  </r>
  <r>
    <d v="2024-09-08T00:00:00"/>
    <d v="2024-09-08T17:34:00"/>
    <x v="1"/>
    <s v="SPS-10631040"/>
    <s v="Jagjit Degun"/>
    <s v="Mens 24-25 Annual Payee Match Fee, 31/08 vs. vs Sheffield"/>
    <x v="5"/>
    <x v="0"/>
    <x v="2"/>
    <n v="0"/>
    <n v="0"/>
    <n v="0"/>
    <n v="0"/>
    <n v="0"/>
  </r>
  <r>
    <d v="2024-09-08T00:00:00"/>
    <d v="2024-09-08T17:34:00"/>
    <x v="1"/>
    <s v="SPS-10631043"/>
    <s v="Pavinder Sandhu"/>
    <s v="Mens 24-25 Annual Payee Match Fee, 31/08 vs. vs Sheffield"/>
    <x v="5"/>
    <x v="0"/>
    <x v="2"/>
    <n v="0"/>
    <n v="0"/>
    <n v="0"/>
    <n v="0"/>
    <n v="0"/>
  </r>
  <r>
    <d v="2024-09-08T00:00:00"/>
    <d v="2024-09-08T17:34:00"/>
    <x v="1"/>
    <s v="SPS-10631044"/>
    <s v="Harmanpreet Sandhu"/>
    <s v="Mens 24-25 Sponsored player Match Fee, 31/08 vs. vs Sheffield"/>
    <x v="5"/>
    <x v="0"/>
    <x v="2"/>
    <n v="0"/>
    <n v="0"/>
    <n v="0"/>
    <n v="0"/>
    <n v="0"/>
  </r>
  <r>
    <d v="2024-07-19T00:00:00"/>
    <d v="2024-09-08T17:35:00"/>
    <x v="1"/>
    <s v="SPS-10382525"/>
    <s v="-1. DELETED --"/>
    <s v="Aspirations 24-25, confirmed by Satwant Degun, 19/07 vs. Aspirations Programme"/>
    <x v="5"/>
    <x v="1"/>
    <x v="1"/>
    <n v="5"/>
    <n v="0"/>
    <n v="0"/>
    <n v="0"/>
    <n v="5"/>
  </r>
  <r>
    <d v="2024-07-16T00:00:00"/>
    <d v="2024-09-08T17:35:00"/>
    <x v="1"/>
    <s v="SPS-10367900"/>
    <s v="-1. DELETED --"/>
    <s v="Mens 24-25 Student Match Fee, confirmed by Satwant Degun, 16/07 vs. vs Olton"/>
    <x v="5"/>
    <x v="0"/>
    <x v="1"/>
    <n v="5"/>
    <n v="0"/>
    <n v="0"/>
    <n v="0"/>
    <n v="5"/>
  </r>
  <r>
    <d v="2024-07-12T00:00:00"/>
    <d v="2024-09-08T17:35:00"/>
    <x v="1"/>
    <s v="SPS-10353998"/>
    <s v="-1. DELETED --"/>
    <s v="Aspirations 24-25, confirmed by Satwant Degun, 12/07 vs. Aspirations Programme"/>
    <x v="5"/>
    <x v="1"/>
    <x v="1"/>
    <n v="5"/>
    <n v="0"/>
    <n v="0"/>
    <n v="0"/>
    <n v="5"/>
  </r>
  <r>
    <d v="2024-06-28T00:00:00"/>
    <d v="2024-09-08T17:35:00"/>
    <x v="1"/>
    <s v="SPS-10314272"/>
    <s v="-1. DELETED --"/>
    <s v="Mens 24-25 Student Match Fee, confirmed by Satwant Degun, 27/06 vs. vs Harborne"/>
    <x v="5"/>
    <x v="0"/>
    <x v="1"/>
    <n v="5"/>
    <n v="0"/>
    <n v="0"/>
    <n v="0"/>
    <n v="5"/>
  </r>
  <r>
    <d v="2024-06-20T00:00:00"/>
    <d v="2024-09-08T17:35:00"/>
    <x v="1"/>
    <s v="SPS-10282053"/>
    <s v="-1. DELETED --"/>
    <s v="Mens 24-25 Student Match Fee, confirmed by Satwant Degun, 19/06 vs. vs Bournville"/>
    <x v="5"/>
    <x v="0"/>
    <x v="1"/>
    <n v="5"/>
    <n v="0"/>
    <n v="0"/>
    <n v="0"/>
    <n v="5"/>
  </r>
  <r>
    <d v="2024-09-08T00:00:00"/>
    <d v="2024-09-08T17:37:00"/>
    <x v="1"/>
    <s v="SPS-10631046"/>
    <s v="morgan sign"/>
    <s v="Mens 24-25 Sponsored player Match Fee, 08/09 vs. vs Lichfield"/>
    <x v="5"/>
    <x v="0"/>
    <x v="2"/>
    <n v="0"/>
    <n v="0"/>
    <n v="0"/>
    <n v="0"/>
    <n v="0"/>
  </r>
  <r>
    <d v="2024-09-08T00:00:00"/>
    <d v="2024-09-08T17:37:00"/>
    <x v="1"/>
    <s v="SPS-10631047"/>
    <s v="Navraj Degun"/>
    <s v="Mens 24-25 Annual Payee Match Fee, 08/09 vs. vs Lichfield"/>
    <x v="5"/>
    <x v="0"/>
    <x v="2"/>
    <n v="0"/>
    <n v="0"/>
    <n v="0"/>
    <n v="0"/>
    <n v="0"/>
  </r>
  <r>
    <d v="2024-09-08T00:00:00"/>
    <d v="2024-09-08T17:37:00"/>
    <x v="1"/>
    <s v="SPS-10631048"/>
    <s v="Manveer Sokhi"/>
    <s v="Mens 24-25 Annual Payee Match Fee, 08/09 vs. vs Lichfield"/>
    <x v="5"/>
    <x v="0"/>
    <x v="2"/>
    <n v="0"/>
    <n v="0"/>
    <n v="0"/>
    <n v="0"/>
    <n v="0"/>
  </r>
  <r>
    <d v="2024-09-08T00:00:00"/>
    <d v="2024-09-08T17:37:00"/>
    <x v="1"/>
    <s v="SPS-10631052"/>
    <s v="Matt Schofield"/>
    <s v="Mens 24-25 Sponsored player Match Fee, 08/09 vs. vs Lichfield"/>
    <x v="5"/>
    <x v="0"/>
    <x v="2"/>
    <n v="0"/>
    <n v="0"/>
    <n v="0"/>
    <n v="0"/>
    <n v="0"/>
  </r>
  <r>
    <d v="2024-09-08T00:00:00"/>
    <d v="2024-09-08T17:37:00"/>
    <x v="1"/>
    <s v="SPS-10631053"/>
    <s v="Amarpreet singh Assi"/>
    <s v="Mens 24-25 Annual Payee Match Fee, 08/09 vs. vs Lichfield"/>
    <x v="5"/>
    <x v="0"/>
    <x v="2"/>
    <n v="0"/>
    <n v="0"/>
    <n v="0"/>
    <n v="0"/>
    <n v="0"/>
  </r>
  <r>
    <d v="2024-09-08T00:00:00"/>
    <d v="2024-09-08T17:37:00"/>
    <x v="1"/>
    <s v="SPS-10631054"/>
    <s v="Ethan Frost"/>
    <s v="Mens 24-25 Annual Payee Match Fee, 08/09 vs. vs Lichfield"/>
    <x v="5"/>
    <x v="0"/>
    <x v="2"/>
    <n v="0"/>
    <n v="0"/>
    <n v="0"/>
    <n v="0"/>
    <n v="0"/>
  </r>
  <r>
    <d v="2024-09-08T00:00:00"/>
    <d v="2024-09-08T17:37:00"/>
    <x v="1"/>
    <s v="SPS-10631055"/>
    <s v="Avraj Bansal"/>
    <s v="Mens 24-25 Annual Payee Match Fee, 08/09 vs. vs Lichfield"/>
    <x v="5"/>
    <x v="0"/>
    <x v="2"/>
    <n v="0"/>
    <n v="0"/>
    <n v="0"/>
    <n v="0"/>
    <n v="0"/>
  </r>
  <r>
    <d v="2024-09-08T00:00:00"/>
    <d v="2024-09-08T17:37:00"/>
    <x v="1"/>
    <s v="SPS-10631056"/>
    <s v="Jagjit Degun"/>
    <s v="Mens 24-25 Annual Payee Match Fee, 08/09 vs. vs Lichfield"/>
    <x v="5"/>
    <x v="0"/>
    <x v="2"/>
    <n v="0"/>
    <n v="0"/>
    <n v="0"/>
    <n v="0"/>
    <n v="0"/>
  </r>
  <r>
    <d v="2024-09-08T00:00:00"/>
    <d v="2024-09-08T17:37:00"/>
    <x v="1"/>
    <s v="SPS-10631059"/>
    <s v="Sikandar Aizaz"/>
    <s v="Mens 24-25 Sponsored player Match Fee, 08/09 vs. vs Lichfield"/>
    <x v="5"/>
    <x v="0"/>
    <x v="2"/>
    <n v="0"/>
    <n v="0"/>
    <n v="0"/>
    <n v="0"/>
    <n v="0"/>
  </r>
  <r>
    <d v="2024-09-08T00:00:00"/>
    <d v="2024-09-08T17:37:00"/>
    <x v="1"/>
    <s v="SPS-10631060"/>
    <s v="Pavinder Sandhu"/>
    <s v="Mens 24-25 Annual Payee Match Fee, 08/09 vs. vs Lichfield"/>
    <x v="5"/>
    <x v="0"/>
    <x v="2"/>
    <n v="0"/>
    <n v="0"/>
    <n v="0"/>
    <n v="0"/>
    <n v="0"/>
  </r>
  <r>
    <d v="2024-09-08T00:00:00"/>
    <d v="2024-09-08T17:37:00"/>
    <x v="1"/>
    <s v="SPS-10631061"/>
    <s v="Harmanpreet Sandhu"/>
    <s v="Mens 24-25 Sponsored player Match Fee, 08/09 vs. vs Lichfield"/>
    <x v="5"/>
    <x v="0"/>
    <x v="2"/>
    <n v="0"/>
    <n v="0"/>
    <n v="0"/>
    <n v="0"/>
    <n v="0"/>
  </r>
  <r>
    <d v="2024-06-04T00:00:00"/>
    <d v="2024-09-08T17:43:00"/>
    <x v="1"/>
    <s v="SPS-10224300"/>
    <s v="Taram Sandhu"/>
    <s v="Sunday Training 24-25, confirmed by Satpal Degun, 02/06 vs. Sunday Training"/>
    <x v="5"/>
    <x v="1"/>
    <x v="1"/>
    <n v="3"/>
    <n v="0"/>
    <n v="0"/>
    <n v="0"/>
    <n v="3"/>
  </r>
  <r>
    <d v="2024-07-16T00:00:00"/>
    <d v="2024-09-08T17:44:00"/>
    <x v="1"/>
    <s v="SPS-10367902"/>
    <s v="-1. DELETED --"/>
    <s v="Mens 24-25, confirmed by Satwant Degun, 16/07 vs. vs Olton"/>
    <x v="5"/>
    <x v="1"/>
    <x v="1"/>
    <n v="10"/>
    <n v="0"/>
    <n v="0"/>
    <n v="0"/>
    <n v="10"/>
  </r>
  <r>
    <d v="2024-06-08T00:00:00"/>
    <d v="2024-09-08T17:44:00"/>
    <x v="1"/>
    <s v="SPS-10237106"/>
    <s v="Taram Sandhu"/>
    <s v="Sunday Training 24-25, confirmed by Satpal Degun, 26/05 vs. Sunday Training"/>
    <x v="5"/>
    <x v="1"/>
    <x v="1"/>
    <n v="3"/>
    <n v="0"/>
    <n v="0"/>
    <n v="0"/>
    <n v="3"/>
  </r>
  <r>
    <d v="2024-06-28T00:00:00"/>
    <d v="2024-09-08T17:44:00"/>
    <x v="1"/>
    <s v="SPS-10314275"/>
    <s v="-1. DELETED --"/>
    <s v="Mens 24-25, confirmed by Satwant Degun, 27/06 vs. vs Harborne"/>
    <x v="5"/>
    <x v="1"/>
    <x v="1"/>
    <n v="10"/>
    <n v="0"/>
    <n v="0"/>
    <n v="0"/>
    <n v="10"/>
  </r>
  <r>
    <d v="2024-06-09T00:00:00"/>
    <d v="2024-09-08T17:44:00"/>
    <x v="1"/>
    <s v="SPS-10239344"/>
    <s v="Taram Sandhu"/>
    <s v="Sunday Training 24-25, confirmed by Satpal Degun, 09/06 vs. Sunday Training"/>
    <x v="5"/>
    <x v="1"/>
    <x v="1"/>
    <n v="3"/>
    <n v="0"/>
    <n v="0"/>
    <n v="0"/>
    <n v="3"/>
  </r>
  <r>
    <d v="2024-05-15T00:00:00"/>
    <d v="2024-09-08T17:44:00"/>
    <x v="1"/>
    <s v="SPS-10178365"/>
    <s v="-1. DELETED --"/>
    <s v="Mens 24-25, confirmed by Satwant Degun, 14/05 vs. vs Harborne"/>
    <x v="5"/>
    <x v="1"/>
    <x v="1"/>
    <n v="10"/>
    <n v="0"/>
    <n v="0"/>
    <n v="0"/>
    <n v="10"/>
  </r>
  <r>
    <d v="2024-06-23T00:00:00"/>
    <d v="2024-09-08T17:44:00"/>
    <x v="1"/>
    <s v="SPS-10287568"/>
    <s v="Taram Sandhu"/>
    <s v="Sunday Training 24-25, confirmed by Satpal Degun, 23/06 vs. Sunday Training"/>
    <x v="5"/>
    <x v="1"/>
    <x v="1"/>
    <n v="3"/>
    <n v="0"/>
    <n v="0"/>
    <n v="0"/>
    <n v="3"/>
  </r>
  <r>
    <d v="2024-06-30T00:00:00"/>
    <d v="2024-09-08T17:44:00"/>
    <x v="1"/>
    <s v="SPS-10317302"/>
    <s v="Taram Sandhu"/>
    <s v="Sunday Training 24-25, confirmed by Satpal Degun, 30/06 vs. Sunday Training"/>
    <x v="5"/>
    <x v="1"/>
    <x v="1"/>
    <n v="3"/>
    <n v="0"/>
    <n v="0"/>
    <n v="0"/>
    <n v="3"/>
  </r>
  <r>
    <d v="2024-07-14T00:00:00"/>
    <d v="2024-09-08T17:44:00"/>
    <x v="1"/>
    <s v="SPS-10356843"/>
    <s v="Taram Sandhu"/>
    <s v="Sunday Training 24-25, confirmed by Satpal Degun, 14/07 vs. Sunday Training"/>
    <x v="5"/>
    <x v="1"/>
    <x v="1"/>
    <n v="3"/>
    <n v="0"/>
    <n v="0"/>
    <n v="0"/>
    <n v="3"/>
  </r>
  <r>
    <d v="2024-07-12T00:00:00"/>
    <d v="2024-09-08T17:44:00"/>
    <x v="1"/>
    <s v="SPS-10353995"/>
    <s v="-1. DELETED mi"/>
    <s v="Aspirations 24-25 External Ticket, confirmed by Satwant Degun, 12/07 vs. Aspirations Programme"/>
    <x v="5"/>
    <x v="1"/>
    <x v="1"/>
    <n v="10"/>
    <n v="0"/>
    <n v="0"/>
    <n v="0"/>
    <n v="10"/>
  </r>
  <r>
    <d v="2024-09-07T00:00:00"/>
    <d v="2024-09-08T17:58:00"/>
    <x v="1"/>
    <s v="SPS-10625332"/>
    <s v="prabhjot ghag"/>
    <s v="Badgers Subscriptions 24-25, confirmed by Satpal Degun"/>
    <x v="5"/>
    <x v="1"/>
    <x v="1"/>
    <n v="30"/>
    <n v="0"/>
    <n v="0"/>
    <n v="0"/>
    <n v="30"/>
  </r>
  <r>
    <d v="2024-09-08T00:00:00"/>
    <d v="2024-09-08T20:02:00"/>
    <x v="1"/>
    <s v="SPS-10631008"/>
    <s v="Yuvraj Sihota"/>
    <s v="Sunday Training 24-25, confirmed by Satpal Degun, 08/09 vs. Sunday Training"/>
    <x v="5"/>
    <x v="1"/>
    <x v="1"/>
    <n v="3"/>
    <n v="0"/>
    <n v="0"/>
    <n v="0"/>
    <n v="3"/>
  </r>
  <r>
    <d v="2024-09-08T00:00:00"/>
    <d v="2024-09-08T20:02:00"/>
    <x v="1"/>
    <s v="SPS-10631009"/>
    <s v="Devjyot Singh Ghhagh"/>
    <s v="Sunday Training 24-25, collected by Satpal Degun, 08/09 vs. Sunday Training"/>
    <x v="5"/>
    <x v="1"/>
    <x v="2"/>
    <n v="3"/>
    <n v="0"/>
    <n v="0"/>
    <n v="0"/>
    <n v="3"/>
  </r>
  <r>
    <d v="2023-09-10T00:00:00"/>
    <d v="2024-09-09T08:27:00"/>
    <x v="1"/>
    <s v="SPS-9189101"/>
    <s v="Jeevan Basi"/>
    <s v="Mens Subscriptions 23-24 Student Membership, confirmed by Charn Gill"/>
    <x v="5"/>
    <x v="1"/>
    <x v="1"/>
    <n v="75"/>
    <n v="0"/>
    <n v="0"/>
    <n v="0"/>
    <n v="75"/>
  </r>
  <r>
    <d v="2024-08-09T00:00:00"/>
    <d v="2024-09-09T08:30:00"/>
    <x v="1"/>
    <s v="SPS-10465184"/>
    <s v="Luke Douglas"/>
    <s v="Aspirations 24-25, 09/08 vs. Aspirations Programme"/>
    <x v="5"/>
    <x v="1"/>
    <x v="0"/>
    <n v="5"/>
    <n v="0.17"/>
    <n v="0.05"/>
    <n v="0"/>
    <n v="4.78"/>
  </r>
  <r>
    <d v="2024-08-16T00:00:00"/>
    <d v="2024-09-09T08:30:00"/>
    <x v="1"/>
    <s v="SPS-10500971"/>
    <s v="Luke Douglas"/>
    <s v="Aspirations 24-25, 16/08 vs. Aspirations Programme"/>
    <x v="5"/>
    <x v="1"/>
    <x v="0"/>
    <n v="5"/>
    <n v="0.18"/>
    <n v="0.05"/>
    <n v="0"/>
    <n v="4.7699999999999996"/>
  </r>
  <r>
    <d v="2024-06-26T00:00:00"/>
    <d v="2024-09-09T08:30:00"/>
    <x v="1"/>
    <s v="SPS-10305200"/>
    <s v="Harpreet Singh Kalia"/>
    <s v="Mens 24-25 Student Match Fee, paid by dav Kalia, 25/06 vs. vs Bournville"/>
    <x v="5"/>
    <x v="0"/>
    <x v="0"/>
    <n v="5"/>
    <n v="0.12"/>
    <n v="0.05"/>
    <n v="0"/>
    <n v="4.83"/>
  </r>
  <r>
    <d v="2024-07-23T00:00:00"/>
    <d v="2024-09-09T08:30:00"/>
    <x v="1"/>
    <s v="SPS-10392058"/>
    <s v="Harpreet Singh Kalia"/>
    <s v="Mens 24-25 Student Match Fee, paid by dav Kalia, 23/07 vs. vs Kings Heath"/>
    <x v="5"/>
    <x v="0"/>
    <x v="0"/>
    <n v="5"/>
    <n v="0.12"/>
    <n v="0.05"/>
    <n v="0"/>
    <n v="4.83"/>
  </r>
  <r>
    <d v="2024-07-26T00:00:00"/>
    <d v="2024-09-09T08:30:00"/>
    <x v="1"/>
    <s v="SPS-10413596"/>
    <s v="Harpreet Singh Kalia"/>
    <s v="Aspirations 24-25, paid by dav Kalia, 26/07 vs. Aspirations Programme"/>
    <x v="5"/>
    <x v="1"/>
    <x v="0"/>
    <n v="5"/>
    <n v="0.12"/>
    <n v="0.05"/>
    <n v="0"/>
    <n v="4.83"/>
  </r>
  <r>
    <d v="2024-08-02T00:00:00"/>
    <d v="2024-09-09T08:30:00"/>
    <x v="1"/>
    <s v="SPS-10437649"/>
    <s v="Harpreet Singh Kalia"/>
    <s v="Aspirations 24-25, paid by dav Kalia, 02/08 vs. Aspirations Programme"/>
    <x v="5"/>
    <x v="1"/>
    <x v="0"/>
    <n v="5"/>
    <n v="0.12"/>
    <n v="0.05"/>
    <n v="0"/>
    <n v="4.83"/>
  </r>
  <r>
    <d v="2024-08-09T00:00:00"/>
    <d v="2024-09-09T08:30:00"/>
    <x v="1"/>
    <s v="SPS-10465200"/>
    <s v="Harpreet Singh Kalia"/>
    <s v="Aspirations 24-25, paid by dav Kalia, 09/08 vs. Aspirations Programme"/>
    <x v="5"/>
    <x v="1"/>
    <x v="0"/>
    <n v="5"/>
    <n v="0.1"/>
    <n v="0.05"/>
    <n v="0"/>
    <n v="4.8499999999999996"/>
  </r>
  <r>
    <d v="2023-09-15T00:00:00"/>
    <d v="2024-09-09T19:59:00"/>
    <x v="1"/>
    <s v="SPS-9230099"/>
    <s v="Amar Rehal"/>
    <s v="Social subscription 23-24, confirmed by Satpal Degun"/>
    <x v="5"/>
    <x v="1"/>
    <x v="1"/>
    <n v="10"/>
    <n v="0"/>
    <n v="0"/>
    <n v="0"/>
    <n v="10"/>
  </r>
  <r>
    <d v="2024-09-09T00:00:00"/>
    <d v="2024-09-09T20:03:00"/>
    <x v="1"/>
    <s v="SPS-10640856"/>
    <s v="Amar Rehal"/>
    <s v="Social subscription 24-25, confirmed by Satpal Degun"/>
    <x v="5"/>
    <x v="1"/>
    <x v="1"/>
    <n v="10"/>
    <n v="0"/>
    <n v="0"/>
    <n v="0"/>
    <n v="10"/>
  </r>
  <r>
    <d v="2023-11-11T00:00:00"/>
    <d v="2024-09-09T20:03:00"/>
    <x v="1"/>
    <s v="SPS-9514869"/>
    <s v="Amar Rehal"/>
    <s v="Mens 23-24, confirmed by Satpal Degun, 11/11 vs. vs Kingswinford 1"/>
    <x v="5"/>
    <x v="1"/>
    <x v="1"/>
    <n v="10"/>
    <n v="0"/>
    <n v="0"/>
    <n v="0"/>
    <n v="10"/>
  </r>
  <r>
    <d v="2024-09-07T00:00:00"/>
    <d v="2024-09-09T20:40:00"/>
    <x v="1"/>
    <s v="SPS-10623527"/>
    <s v="Praveer Degun"/>
    <s v="Mens 24-25 Student Match Fee, confirmed by Satpal Degun, 07/09 vs. vs Bloxwich 1"/>
    <x v="5"/>
    <x v="0"/>
    <x v="1"/>
    <n v="5"/>
    <n v="0"/>
    <n v="0"/>
    <n v="0"/>
    <n v="5"/>
  </r>
  <r>
    <d v="2024-01-20T00:00:00"/>
    <d v="2024-09-09T21:00:00"/>
    <x v="1"/>
    <s v="SPS-9715065"/>
    <s v="Ravdeep Mudher"/>
    <s v="Mens 23-24, confirmed by Satpal Degun, 20/01 vs. vs Beeston 3"/>
    <x v="5"/>
    <x v="1"/>
    <x v="1"/>
    <n v="10"/>
    <n v="0"/>
    <n v="0"/>
    <n v="0"/>
    <n v="10"/>
  </r>
  <r>
    <d v="2024-01-28T00:00:00"/>
    <d v="2024-09-09T21:00:00"/>
    <x v="1"/>
    <s v="SPS-9766633"/>
    <s v="Ravdeep Mudher"/>
    <s v="Mens 23-24, confirmed by Satpal Degun, 27/01 vs. vs Coventry &amp; North Warwickshire 1"/>
    <x v="5"/>
    <x v="1"/>
    <x v="1"/>
    <n v="10"/>
    <n v="0"/>
    <n v="0"/>
    <n v="0"/>
    <n v="10"/>
  </r>
  <r>
    <d v="2024-02-20T00:00:00"/>
    <d v="2024-09-09T21:00:00"/>
    <x v="1"/>
    <s v="SPS-9857653"/>
    <s v="Ravdeep Mudher"/>
    <s v="Mens 23-24, confirmed by Satpal Degun, 10/02 vs. vs Finchfield 1"/>
    <x v="5"/>
    <x v="1"/>
    <x v="1"/>
    <n v="10"/>
    <n v="0"/>
    <n v="0"/>
    <n v="0"/>
    <n v="10"/>
  </r>
  <r>
    <d v="2024-06-20T00:00:00"/>
    <d v="2024-09-09T21:01:00"/>
    <x v="1"/>
    <s v="SPS-10282049"/>
    <s v="Ravdeep Mudher"/>
    <s v="Mens 24-25, confirmed by Satpal Degun, 19/06 vs. vs Bournville"/>
    <x v="5"/>
    <x v="1"/>
    <x v="1"/>
    <n v="10"/>
    <n v="0"/>
    <n v="0"/>
    <n v="0"/>
    <n v="10"/>
  </r>
  <r>
    <d v="2024-07-16T00:00:00"/>
    <d v="2024-09-09T21:01:00"/>
    <x v="1"/>
    <s v="SPS-10367893"/>
    <s v="Ravdeep Mudher"/>
    <s v="Mens 24-25, confirmed by Satpal Degun, 16/07 vs. vs Olton"/>
    <x v="5"/>
    <x v="1"/>
    <x v="1"/>
    <n v="10"/>
    <n v="0"/>
    <n v="0"/>
    <n v="0"/>
    <n v="10"/>
  </r>
  <r>
    <d v="2024-05-27T00:00:00"/>
    <d v="2024-09-09T21:29:00"/>
    <x v="1"/>
    <s v="SPS-10209909"/>
    <s v="Jeevan Basi"/>
    <s v="AMENDED: (Not U16)Mens 24-25 Under 16 Match Fee, 21/05 vs. vs Edgbaston"/>
    <x v="5"/>
    <x v="0"/>
    <x v="0"/>
    <n v="5"/>
    <n v="0.1"/>
    <n v="0.05"/>
    <n v="0"/>
    <n v="4.8499999999999996"/>
  </r>
  <r>
    <d v="2024-06-13T00:00:00"/>
    <d v="2024-09-09T21:29:00"/>
    <x v="1"/>
    <s v="SPS-10260230"/>
    <s v="Jeevan Basi"/>
    <s v="AMENDED: ()Mens 24-25 Under 16 Match Fee, 13/06 vs. vs Kings Heath"/>
    <x v="5"/>
    <x v="0"/>
    <x v="0"/>
    <n v="5"/>
    <n v="0.1"/>
    <n v="0.05"/>
    <n v="0"/>
    <n v="4.8499999999999996"/>
  </r>
  <r>
    <d v="2024-06-20T00:00:00"/>
    <d v="2024-09-09T21:29:00"/>
    <x v="1"/>
    <s v="SPS-10282047"/>
    <s v="Jeevan Basi"/>
    <s v="AMENDED: ()Mens 24-25 Under 16 Match Fee, 19/06 vs. vs Bournville"/>
    <x v="5"/>
    <x v="0"/>
    <x v="0"/>
    <n v="5"/>
    <n v="0.1"/>
    <n v="0.05"/>
    <n v="0"/>
    <n v="4.8499999999999996"/>
  </r>
  <r>
    <d v="2024-06-26T00:00:00"/>
    <d v="2024-09-09T21:29:00"/>
    <x v="1"/>
    <s v="SPS-10305199"/>
    <s v="Jeevan Basi"/>
    <s v="AMENDED: ()Mens 24-25 Under 16 Match Fee, 25/06 vs. vs Bournville"/>
    <x v="5"/>
    <x v="0"/>
    <x v="0"/>
    <n v="5"/>
    <n v="0.1"/>
    <n v="0.05"/>
    <n v="0"/>
    <n v="4.8499999999999996"/>
  </r>
  <r>
    <d v="2024-07-11T00:00:00"/>
    <d v="2024-09-09T21:29:00"/>
    <x v="1"/>
    <s v="SPS-10352385"/>
    <s v="Jeevan Basi"/>
    <s v="AMENDED: ()Mens 24-25 Under 16 Match Fee, 10/07 vs. vs Edgbaston"/>
    <x v="5"/>
    <x v="0"/>
    <x v="0"/>
    <n v="5"/>
    <n v="0.1"/>
    <n v="0.05"/>
    <n v="0"/>
    <n v="4.8499999999999996"/>
  </r>
  <r>
    <d v="2024-07-15T00:00:00"/>
    <d v="2024-09-09T21:29:00"/>
    <x v="1"/>
    <s v="SPS-10359973"/>
    <s v="Jeevan Basi"/>
    <s v="AMENDED: ()Mens 24-25 Under 16 Match Fee, 02/07 vs. vs Bromsgrove"/>
    <x v="5"/>
    <x v="0"/>
    <x v="0"/>
    <n v="5"/>
    <n v="0.1"/>
    <n v="0.05"/>
    <n v="0"/>
    <n v="4.8499999999999996"/>
  </r>
  <r>
    <d v="2024-08-02T00:00:00"/>
    <d v="2024-09-09T21:29:00"/>
    <x v="1"/>
    <s v="SPS-10437648"/>
    <s v="Jeevan Basi"/>
    <s v="Aspirations 24-25, 02/08 vs. Aspirations Programme"/>
    <x v="5"/>
    <x v="1"/>
    <x v="0"/>
    <n v="5"/>
    <n v="0.1"/>
    <n v="0.05"/>
    <n v="0"/>
    <n v="4.8499999999999996"/>
  </r>
  <r>
    <d v="2024-08-09T00:00:00"/>
    <d v="2024-09-09T21:29:00"/>
    <x v="1"/>
    <s v="SPS-10465199"/>
    <s v="Jeevan Basi"/>
    <s v="Aspirations 24-25, 09/08 vs. Aspirations Programme"/>
    <x v="5"/>
    <x v="1"/>
    <x v="0"/>
    <n v="5"/>
    <n v="0.08"/>
    <n v="0.05"/>
    <n v="0"/>
    <n v="4.87"/>
  </r>
  <r>
    <d v="2024-09-07T00:00:00"/>
    <d v="2024-09-09T21:29:00"/>
    <x v="1"/>
    <s v="SPS-10623524"/>
    <s v="Jeevan Basi"/>
    <s v="Mens 24-25 Student Match Fee, 07/09 vs. vs Bloxwich 1"/>
    <x v="5"/>
    <x v="0"/>
    <x v="0"/>
    <n v="5"/>
    <n v="0.1"/>
    <n v="0.05"/>
    <n v="0"/>
    <n v="4.8499999999999996"/>
  </r>
  <r>
    <d v="2023-09-17T00:00:00"/>
    <d v="2024-09-09T22:02:00"/>
    <x v="1"/>
    <s v="SPS-9238874"/>
    <s v="Amber Flashwood"/>
    <s v="AMENDED: ()Ladies Subscriptions 23-24 Student Membership, confirmed by Charn Gill"/>
    <x v="5"/>
    <x v="1"/>
    <x v="1"/>
    <n v="10"/>
    <n v="0"/>
    <n v="0"/>
    <n v="0"/>
    <n v="10"/>
  </r>
  <r>
    <d v="2024-05-08T00:00:00"/>
    <d v="2024-09-09T22:02:00"/>
    <x v="1"/>
    <s v="SPS-10154044"/>
    <s v="Amber Flashwood"/>
    <s v="Ladies 24-25 Student Match Fee, confirmed by Charn Gill, 08/05 vs. vs Bromsgrove"/>
    <x v="5"/>
    <x v="0"/>
    <x v="1"/>
    <n v="5"/>
    <n v="0"/>
    <n v="0"/>
    <n v="0"/>
    <n v="5"/>
  </r>
  <r>
    <d v="2024-07-28T00:00:00"/>
    <d v="2024-09-10T08:30:00"/>
    <x v="1"/>
    <s v="SPS-10419874"/>
    <s v="Veer Badesha"/>
    <s v="Sunday Training 24-25, paid by Gurminder Badesha, 28/07 vs. Sunday Training"/>
    <x v="5"/>
    <x v="1"/>
    <x v="0"/>
    <n v="3"/>
    <n v="0.1"/>
    <n v="0.05"/>
    <n v="0"/>
    <n v="2.85"/>
  </r>
  <r>
    <d v="2024-08-11T00:00:00"/>
    <d v="2024-09-10T08:30:00"/>
    <x v="1"/>
    <s v="SPS-10469559"/>
    <s v="Veer Badesha"/>
    <s v="Sunday Training 24-25, paid by Gurminder Badesha, 11/08 vs. Sunday Training"/>
    <x v="5"/>
    <x v="1"/>
    <x v="0"/>
    <n v="3"/>
    <n v="0.1"/>
    <n v="0.05"/>
    <n v="0"/>
    <n v="2.85"/>
  </r>
  <r>
    <d v="2024-09-01T00:00:00"/>
    <d v="2024-09-10T08:30:00"/>
    <x v="1"/>
    <s v="SPS-10588785"/>
    <s v="Veer Badesha"/>
    <s v="Sunday Training 24-25, paid by Gurminder Badesha, 18/08 vs. Sunday Training"/>
    <x v="5"/>
    <x v="1"/>
    <x v="0"/>
    <n v="3"/>
    <n v="0.1"/>
    <n v="0.05"/>
    <n v="0"/>
    <n v="2.85"/>
  </r>
  <r>
    <d v="2024-09-07T00:00:00"/>
    <d v="2024-09-10T08:30:00"/>
    <x v="1"/>
    <s v="SPS-10625486"/>
    <s v="Veer Badesha"/>
    <s v="Mens 24-25 Under 16 Match Fee, paid by Gurminder Badesha, 07/09 vs. vs Bloxwich 2/3"/>
    <x v="5"/>
    <x v="0"/>
    <x v="0"/>
    <n v="3"/>
    <n v="0.08"/>
    <n v="0.05"/>
    <n v="0"/>
    <n v="2.87"/>
  </r>
  <r>
    <d v="2023-09-11T00:00:00"/>
    <d v="2024-09-10T11:15:00"/>
    <x v="1"/>
    <s v="SPS-9192612"/>
    <s v="Sanraj Singh Sohal"/>
    <s v="Mens Subscriptions 23-24 Student Membership, confirmed by Satpal Degun"/>
    <x v="5"/>
    <x v="1"/>
    <x v="1"/>
    <n v="75"/>
    <n v="0"/>
    <n v="0"/>
    <n v="0"/>
    <n v="75"/>
  </r>
  <r>
    <d v="2023-09-11T00:00:00"/>
    <d v="2024-09-10T11:15:00"/>
    <x v="1"/>
    <s v="SPS-9192613"/>
    <s v="Dilraj Sohal"/>
    <s v="Mens Subscriptions 23-24 Student Membership, confirmed by Satpal Degun"/>
    <x v="5"/>
    <x v="1"/>
    <x v="1"/>
    <n v="75"/>
    <n v="0"/>
    <n v="0"/>
    <n v="0"/>
    <n v="75"/>
  </r>
  <r>
    <d v="2024-03-23T00:00:00"/>
    <d v="2024-09-10T11:15:00"/>
    <x v="1"/>
    <s v="SPS-10034725"/>
    <s v="sucha sohal"/>
    <s v="Mens 23-24, confirmed by Satpal Degun, 23/03 vs. vs Stone 3"/>
    <x v="5"/>
    <x v="1"/>
    <x v="1"/>
    <n v="10"/>
    <n v="0"/>
    <n v="0"/>
    <n v="0"/>
    <n v="10"/>
  </r>
  <r>
    <d v="2024-07-05T00:00:00"/>
    <d v="2024-09-10T13:06:00"/>
    <x v="1"/>
    <s v="SPS-10331842"/>
    <s v="Neevan Amish Dudhia"/>
    <s v="Aspirations 24-25, confirmed by Satpal Degun, 05/07 vs. Aspirations Programme"/>
    <x v="5"/>
    <x v="1"/>
    <x v="1"/>
    <n v="5"/>
    <n v="0"/>
    <n v="0"/>
    <n v="0"/>
    <n v="5"/>
  </r>
  <r>
    <d v="2024-07-26T00:00:00"/>
    <d v="2024-09-10T13:06:00"/>
    <x v="1"/>
    <s v="SPS-10413597"/>
    <s v="Neevan Amish Dudhia"/>
    <s v="Aspirations 24-25, confirmed by Satpal Degun, 26/07 vs. Aspirations Programme"/>
    <x v="5"/>
    <x v="1"/>
    <x v="1"/>
    <n v="5"/>
    <n v="0"/>
    <n v="0"/>
    <n v="0"/>
    <n v="5"/>
  </r>
  <r>
    <d v="2024-08-09T00:00:00"/>
    <d v="2024-09-10T13:06:00"/>
    <x v="1"/>
    <s v="SPS-10465202"/>
    <s v="Neevan Amish Dudhia"/>
    <s v="Aspirations 24-25, confirmed by Satpal Degun, 09/08 vs. Aspirations Programme"/>
    <x v="5"/>
    <x v="1"/>
    <x v="1"/>
    <n v="5"/>
    <n v="0"/>
    <n v="0"/>
    <n v="0"/>
    <n v="5"/>
  </r>
  <r>
    <d v="2024-09-10T00:00:00"/>
    <d v="2024-09-10T13:45:00"/>
    <x v="1"/>
    <s v="SPS-10642443"/>
    <s v="Jogin Johal"/>
    <s v="Mens 24-25 Double Team Match Fee, 07/09 vs. vs Bloxwich 2/3"/>
    <x v="5"/>
    <x v="0"/>
    <x v="2"/>
    <n v="0"/>
    <n v="0"/>
    <n v="0"/>
    <n v="0"/>
    <n v="0"/>
  </r>
  <r>
    <d v="2024-09-07T00:00:00"/>
    <d v="2024-09-10T13:59:00"/>
    <x v="1"/>
    <s v="SPS-10625330"/>
    <s v="Narayan Dhillon"/>
    <s v="Mens Subscriptions 24-25 Student Membership, confirmed by Charn Gill"/>
    <x v="5"/>
    <x v="1"/>
    <x v="1"/>
    <n v="75"/>
    <n v="0"/>
    <n v="0"/>
    <n v="0"/>
    <n v="75"/>
  </r>
  <r>
    <d v="2024-09-07T00:00:00"/>
    <d v="2024-09-10T14:00:00"/>
    <x v="1"/>
    <s v="SPS-10625329"/>
    <s v="Govind Dhillon"/>
    <s v="Mens Subscriptions 24-25 Under 16 Membership, confirmed by Charn Gill"/>
    <x v="5"/>
    <x v="1"/>
    <x v="1"/>
    <n v="30"/>
    <n v="0"/>
    <n v="0"/>
    <n v="0"/>
    <n v="30"/>
  </r>
  <r>
    <d v="2024-08-09T00:00:00"/>
    <d v="2024-09-11T08:30:00"/>
    <x v="1"/>
    <s v="SPS-10465177"/>
    <s v="Navraj Degun"/>
    <s v="Aspirations 24-25, 09/08 vs. Aspirations Programme"/>
    <x v="5"/>
    <x v="1"/>
    <x v="0"/>
    <n v="5"/>
    <n v="0.28000000000000003"/>
    <n v="0.05"/>
    <n v="0"/>
    <n v="4.67"/>
  </r>
  <r>
    <d v="2024-05-23T00:00:00"/>
    <d v="2024-09-11T08:30:00"/>
    <x v="1"/>
    <s v="SPS-10199314"/>
    <s v="Meena Samra"/>
    <s v="Ladies 24-25 Unemployed/Retired Match Fee, 23/05 vs. vs Finchfield"/>
    <x v="5"/>
    <x v="0"/>
    <x v="0"/>
    <n v="5"/>
    <n v="0.28000000000000003"/>
    <n v="0.05"/>
    <n v="0"/>
    <n v="4.67"/>
  </r>
  <r>
    <d v="2024-07-11T00:00:00"/>
    <d v="2024-09-12T11:06:00"/>
    <x v="1"/>
    <s v="SPS-10352393"/>
    <s v="Mandeep Boparai"/>
    <s v="Mens 24-25 Student Match Fee, 10/07 vs. vs Edgbaston"/>
    <x v="5"/>
    <x v="0"/>
    <x v="0"/>
    <n v="5"/>
    <n v="0.17"/>
    <n v="0.05"/>
    <n v="0"/>
    <n v="4.78"/>
  </r>
  <r>
    <d v="2024-07-23T00:00:00"/>
    <d v="2024-09-12T11:06:00"/>
    <x v="1"/>
    <s v="SPS-10392065"/>
    <s v="Mandeep Boparai"/>
    <s v="Mens 24-25 Student Match Fee, 23/07 vs. vs Kings Heath"/>
    <x v="5"/>
    <x v="0"/>
    <x v="0"/>
    <n v="5"/>
    <n v="0.18"/>
    <n v="0.05"/>
    <n v="0"/>
    <n v="4.7699999999999996"/>
  </r>
  <r>
    <d v="2023-10-16T00:00:00"/>
    <d v="2024-09-12T11:24:00"/>
    <x v="1"/>
    <s v="SPS-9427977"/>
    <s v="Mandeep Boparai"/>
    <s v="AMENDED: (Only played 4 games - changed to social subs )Mens Subscriptions 23-24 Student Membership, confirmed by Charn Gill"/>
    <x v="5"/>
    <x v="1"/>
    <x v="1"/>
    <n v="10"/>
    <n v="0"/>
    <n v="0"/>
    <n v="0"/>
    <n v="10"/>
  </r>
  <r>
    <d v="2024-09-07T00:00:00"/>
    <d v="2024-09-12T11:25:00"/>
    <x v="1"/>
    <s v="SPS-10625333"/>
    <s v="Aneel Loyal"/>
    <s v="Badgers Subscriptions 24-25, confirmed by Satpal Degun"/>
    <x v="5"/>
    <x v="1"/>
    <x v="1"/>
    <n v="30"/>
    <n v="0"/>
    <n v="0"/>
    <n v="0"/>
    <n v="30"/>
  </r>
  <r>
    <d v="2024-09-07T00:00:00"/>
    <d v="2024-09-12T11:26:00"/>
    <x v="1"/>
    <s v="SPS-10624872"/>
    <s v="Aneel Loyal"/>
    <s v="Badgers 24-25, confirmed by Satpal Degun, 07/09 vs. vs Bloxwich"/>
    <x v="5"/>
    <x v="1"/>
    <x v="1"/>
    <n v="3"/>
    <n v="0"/>
    <n v="0"/>
    <n v="0"/>
    <n v="3"/>
  </r>
  <r>
    <d v="2023-09-28T00:00:00"/>
    <d v="2024-09-12T11:41:00"/>
    <x v="1"/>
    <s v="SPS-9323099"/>
    <s v="kyle bahia"/>
    <s v="Mens 23-24 Student Match Fee, confirmed by Charn Gill, 30/09 vs. vs Bromsgrove 5"/>
    <x v="5"/>
    <x v="0"/>
    <x v="1"/>
    <n v="5"/>
    <n v="0"/>
    <n v="0"/>
    <n v="0"/>
    <n v="5"/>
  </r>
  <r>
    <d v="2024-02-23T00:00:00"/>
    <d v="2024-09-12T11:42:00"/>
    <x v="1"/>
    <s v="SPS-9870137"/>
    <s v="kyle bahia"/>
    <s v="AMENDED: ()Mens 23-24 Double Team Match Fee, confirmed by Charn Gill, 24/02 vs. vs Sutton 8"/>
    <x v="5"/>
    <x v="0"/>
    <x v="1"/>
    <n v="5"/>
    <n v="0"/>
    <n v="0"/>
    <n v="0"/>
    <n v="5"/>
  </r>
  <r>
    <d v="2024-03-01T00:00:00"/>
    <d v="2024-09-12T11:42:00"/>
    <x v="1"/>
    <s v="SPS-9908106"/>
    <s v="kyle bahia"/>
    <s v="AMENDED: ()Mens 23-24 Double Team Match Fee, confirmed by Charn Gill, 02/03 vs. vs Stourport 6"/>
    <x v="5"/>
    <x v="0"/>
    <x v="1"/>
    <n v="5"/>
    <n v="0"/>
    <n v="0"/>
    <n v="0"/>
    <n v="5"/>
  </r>
  <r>
    <d v="2024-03-08T00:00:00"/>
    <d v="2024-09-12T11:42:00"/>
    <x v="1"/>
    <s v="SPS-9944877"/>
    <s v="kyle bahia"/>
    <s v="AMENDED: ()Mens 23-24 Double Team Match Fee, confirmed by Charn Gill, 09/03 vs. vs Hampton in Arden 5"/>
    <x v="5"/>
    <x v="0"/>
    <x v="1"/>
    <n v="5"/>
    <n v="0"/>
    <n v="0"/>
    <n v="0"/>
    <n v="5"/>
  </r>
  <r>
    <d v="2024-07-23T00:00:00"/>
    <d v="2024-09-12T11:42:00"/>
    <x v="1"/>
    <s v="SPS-10392064"/>
    <s v="kyle bahia"/>
    <s v="AMENDED: ()Mens 24-25 Double Team Match Fee, confirmed by Charn Gill, 23/07 vs. vs Kings Heath"/>
    <x v="5"/>
    <x v="0"/>
    <x v="1"/>
    <n v="5"/>
    <n v="0"/>
    <n v="0"/>
    <n v="0"/>
    <n v="5"/>
  </r>
  <r>
    <d v="2024-07-30T00:00:00"/>
    <d v="2024-09-12T11:42:00"/>
    <x v="1"/>
    <s v="SPS-10428607"/>
    <s v="kyle bahia"/>
    <s v="Mens 24-25 Student Match Fee, confirmed by Charn Gill, 30/07 vs. vs Old Hales"/>
    <x v="5"/>
    <x v="0"/>
    <x v="1"/>
    <n v="5"/>
    <n v="0"/>
    <n v="0"/>
    <n v="0"/>
    <n v="5"/>
  </r>
  <r>
    <d v="2024-09-02T00:00:00"/>
    <d v="2024-09-13T08:50:00"/>
    <x v="1"/>
    <s v="SPS-10600769"/>
    <s v="Pavan Bains"/>
    <s v="Ladies 24-25, confirmed by Charn Gill, 31/08 vs. vs Bromsgrove 2/3"/>
    <x v="5"/>
    <x v="1"/>
    <x v="1"/>
    <n v="10"/>
    <n v="0"/>
    <n v="0"/>
    <n v="0"/>
    <n v="10"/>
  </r>
  <r>
    <d v="2024-09-07T00:00:00"/>
    <d v="2024-09-13T08:50:00"/>
    <x v="1"/>
    <s v="SPS-10625386"/>
    <s v="Pavan Bains"/>
    <s v="Ladies 24-25, confirmed by Charn Gill, 07/09 vs. vs Bloxwich 1"/>
    <x v="5"/>
    <x v="1"/>
    <x v="1"/>
    <n v="10"/>
    <n v="0"/>
    <n v="0"/>
    <n v="0"/>
    <n v="10"/>
  </r>
  <r>
    <d v="2024-09-14T00:00:00"/>
    <d v="2024-09-14T19:07:00"/>
    <x v="1"/>
    <s v="SPS-10665742"/>
    <s v="Ian Murphy"/>
    <s v="Mens 24-25 Sponsored player Match Fee, 14/09 vs. vs Cheltnham"/>
    <x v="5"/>
    <x v="0"/>
    <x v="2"/>
    <n v="0"/>
    <n v="0"/>
    <n v="0"/>
    <n v="0"/>
    <n v="0"/>
  </r>
  <r>
    <d v="2024-09-14T00:00:00"/>
    <d v="2024-09-14T19:07:00"/>
    <x v="1"/>
    <s v="SPS-10665746"/>
    <s v="Sikandar Aizaz"/>
    <s v="Mens 24-25 Sponsored player Match Fee, 14/09 vs. vs Cheltnham"/>
    <x v="5"/>
    <x v="0"/>
    <x v="2"/>
    <n v="0"/>
    <n v="0"/>
    <n v="0"/>
    <n v="0"/>
    <n v="0"/>
  </r>
  <r>
    <d v="2024-07-15T00:00:00"/>
    <d v="2024-09-14T20:07:00"/>
    <x v="1"/>
    <s v="SPS-10359982"/>
    <s v="Shaurya Maheshwari"/>
    <s v="Mens 24-25, confirmed by Charn Gill, 02/07 vs. vs Bromsgrove"/>
    <x v="5"/>
    <x v="1"/>
    <x v="1"/>
    <n v="10"/>
    <n v="0"/>
    <n v="0"/>
    <n v="0"/>
    <n v="10"/>
  </r>
  <r>
    <d v="2024-09-14T00:00:00"/>
    <d v="2024-09-14T20:46:00"/>
    <x v="1"/>
    <s v="SPS-10666381"/>
    <s v="Athsari Gangabadage"/>
    <s v="Ladies 24-25 Sponsored player Match Fee, 14/09 vs. vs Beacon 2"/>
    <x v="5"/>
    <x v="0"/>
    <x v="2"/>
    <n v="0"/>
    <n v="0"/>
    <n v="0"/>
    <n v="0"/>
    <n v="0"/>
  </r>
  <r>
    <d v="2024-09-14T00:00:00"/>
    <d v="2024-09-14T21:43:00"/>
    <x v="1"/>
    <s v="SPS-10666771"/>
    <s v="Apsi Gunarathne"/>
    <s v="Ladies 24-25 Sponsored player Match Fee, 14/09 vs. vs Beacon 1"/>
    <x v="5"/>
    <x v="0"/>
    <x v="2"/>
    <n v="0"/>
    <n v="0"/>
    <n v="0"/>
    <n v="0"/>
    <n v="0"/>
  </r>
  <r>
    <d v="2024-09-14T00:00:00"/>
    <d v="2024-09-14T21:43:00"/>
    <x v="1"/>
    <s v="SPS-10666772"/>
    <s v="Rahemeen Ali"/>
    <s v="Ladies 24-25 Sponsored player Match Fee, 14/09 vs. vs Beacon 1"/>
    <x v="5"/>
    <x v="0"/>
    <x v="2"/>
    <n v="0"/>
    <n v="0"/>
    <n v="0"/>
    <n v="0"/>
    <n v="0"/>
  </r>
  <r>
    <d v="2024-09-14T00:00:00"/>
    <d v="2024-09-14T21:44:00"/>
    <x v="1"/>
    <s v="SPS-10666778"/>
    <s v="Vinaypreet Johal"/>
    <s v="AMENDED: (drove 3 players )Ladies 24-25 Student Match Fee, collected by Charn Gill, 14/09 vs. vs Beacon 1"/>
    <x v="5"/>
    <x v="0"/>
    <x v="2"/>
    <n v="0"/>
    <n v="0"/>
    <n v="0"/>
    <n v="0"/>
    <n v="0"/>
  </r>
  <r>
    <d v="2024-07-21T00:00:00"/>
    <d v="2024-09-15T08:30:00"/>
    <x v="1"/>
    <s v="SPS-10385820"/>
    <s v="chayden singh sahota"/>
    <s v="Sunday Training 24-25, paid by susie Sahota, 21/07 vs. Sunday Training"/>
    <x v="5"/>
    <x v="1"/>
    <x v="0"/>
    <n v="3"/>
    <n v="0.08"/>
    <n v="0.05"/>
    <n v="0"/>
    <n v="2.87"/>
  </r>
  <r>
    <d v="2024-08-11T00:00:00"/>
    <d v="2024-09-15T08:30:00"/>
    <x v="1"/>
    <s v="SPS-10469549"/>
    <s v="chayden singh sahota"/>
    <s v="Sunday Training 24-25, paid by susie Sahota, 11/08 vs. Sunday Training"/>
    <x v="5"/>
    <x v="1"/>
    <x v="0"/>
    <n v="3"/>
    <n v="0.08"/>
    <n v="0.05"/>
    <n v="0"/>
    <n v="2.87"/>
  </r>
  <r>
    <d v="2024-08-16T00:00:00"/>
    <d v="2024-09-15T08:30:00"/>
    <x v="1"/>
    <s v="SPS-10500967"/>
    <s v="chayden singh sahota"/>
    <s v="Aspirations 24-25, paid by susie Sahota, 16/08 vs. Aspirations Programme"/>
    <x v="5"/>
    <x v="1"/>
    <x v="0"/>
    <n v="5"/>
    <n v="0.13"/>
    <n v="0.05"/>
    <n v="0"/>
    <n v="4.82"/>
  </r>
  <r>
    <d v="2024-08-18T00:00:00"/>
    <d v="2024-09-15T08:30:00"/>
    <x v="1"/>
    <s v="SPS-10505461"/>
    <s v="chayden singh sahota"/>
    <s v="Sunday Training 24-25, paid by susie Sahota, 18/08 vs. Sunday Training"/>
    <x v="5"/>
    <x v="1"/>
    <x v="0"/>
    <n v="3"/>
    <n v="0.08"/>
    <n v="0.05"/>
    <n v="0"/>
    <n v="2.87"/>
  </r>
  <r>
    <d v="2024-08-24T00:00:00"/>
    <d v="2024-09-15T08:30:00"/>
    <x v="1"/>
    <s v="SPS-10535076"/>
    <s v="chayden singh sahota"/>
    <s v="Aspirations 24-25, paid by susie Sahota, 23/08 vs. Aspirations Programme"/>
    <x v="5"/>
    <x v="1"/>
    <x v="0"/>
    <n v="5"/>
    <n v="0.12"/>
    <n v="0.05"/>
    <n v="0"/>
    <n v="4.83"/>
  </r>
  <r>
    <d v="2024-08-11T00:00:00"/>
    <d v="2024-09-15T08:30:00"/>
    <x v="1"/>
    <s v="SPS-10469553"/>
    <s v="Kian Sandhu"/>
    <s v="Sunday Training 24-25, paid by Hardeep SANDHU, 11/08 vs. Sunday Training"/>
    <x v="5"/>
    <x v="1"/>
    <x v="0"/>
    <n v="3"/>
    <n v="0.06"/>
    <n v="0.05"/>
    <n v="0"/>
    <n v="2.89"/>
  </r>
  <r>
    <d v="2024-08-11T00:00:00"/>
    <d v="2024-09-15T08:30:00"/>
    <x v="1"/>
    <s v="SPS-10469556"/>
    <s v="Kai Sandhu"/>
    <s v="Sunday Training 24-25, paid by Hardeep SANDHU, 11/08 vs. Sunday Training"/>
    <x v="5"/>
    <x v="1"/>
    <x v="0"/>
    <n v="3"/>
    <n v="0.06"/>
    <n v="0.05"/>
    <n v="0"/>
    <n v="2.89"/>
  </r>
  <r>
    <d v="2024-08-11T00:00:00"/>
    <d v="2024-09-15T08:30:00"/>
    <x v="1"/>
    <s v="SPS-10469568"/>
    <s v="Kyle Sandhu"/>
    <s v="Sunday Training 24-25, paid by Hardeep SANDHU, 11/08 vs. Sunday Training"/>
    <x v="5"/>
    <x v="1"/>
    <x v="0"/>
    <n v="3"/>
    <n v="0.06"/>
    <n v="0.05"/>
    <n v="0"/>
    <n v="2.89"/>
  </r>
  <r>
    <d v="2024-09-01T00:00:00"/>
    <d v="2024-09-15T08:30:00"/>
    <x v="1"/>
    <s v="SPS-10588523"/>
    <s v="Kian Sandhu"/>
    <s v="Sunday Training 24-25, paid by Hardeep SANDHU, 01/09 vs. Sunday Training"/>
    <x v="5"/>
    <x v="1"/>
    <x v="0"/>
    <n v="3"/>
    <n v="0.06"/>
    <n v="0.05"/>
    <n v="0"/>
    <n v="2.89"/>
  </r>
  <r>
    <d v="2024-09-01T00:00:00"/>
    <d v="2024-09-15T08:30:00"/>
    <x v="1"/>
    <s v="SPS-10588525"/>
    <s v="Kai Sandhu"/>
    <s v="Sunday Training 24-25, paid by Hardeep SANDHU, 01/09 vs. Sunday Training"/>
    <x v="5"/>
    <x v="1"/>
    <x v="0"/>
    <n v="3"/>
    <n v="0.06"/>
    <n v="0.05"/>
    <n v="0"/>
    <n v="2.89"/>
  </r>
  <r>
    <d v="2024-09-01T00:00:00"/>
    <d v="2024-09-15T08:30:00"/>
    <x v="1"/>
    <s v="SPS-10588533"/>
    <s v="Kyle Sandhu"/>
    <s v="Sunday Training 24-25, paid by Hardeep SANDHU, 01/09 vs. Sunday Training"/>
    <x v="5"/>
    <x v="1"/>
    <x v="0"/>
    <n v="3"/>
    <n v="0.06"/>
    <n v="0.05"/>
    <n v="0"/>
    <n v="2.89"/>
  </r>
  <r>
    <d v="2024-09-06T00:00:00"/>
    <d v="2024-09-15T08:30:00"/>
    <x v="1"/>
    <s v="SPS-10622726"/>
    <s v="Kyle Sandhu"/>
    <s v="Mens 24-25 Under 16 Match Fee, paid by Hardeep SANDHU, 07/09 vs. vs Bloxwich 4/5"/>
    <x v="5"/>
    <x v="0"/>
    <x v="0"/>
    <n v="3"/>
    <n v="0.06"/>
    <n v="0.05"/>
    <n v="0"/>
    <n v="2.89"/>
  </r>
  <r>
    <d v="2024-09-07T00:00:00"/>
    <d v="2024-09-15T08:30:00"/>
    <x v="1"/>
    <s v="SPS-10624874"/>
    <s v="Kian Sandhu"/>
    <s v="Badgers 24-25, paid by Hardeep SANDHU, 07/09 vs. vs Bloxwich"/>
    <x v="5"/>
    <x v="1"/>
    <x v="0"/>
    <n v="3"/>
    <n v="0.06"/>
    <n v="0.05"/>
    <n v="0"/>
    <n v="2.89"/>
  </r>
  <r>
    <d v="2024-09-08T00:00:00"/>
    <d v="2024-09-15T08:30:00"/>
    <x v="1"/>
    <s v="SPS-10631000"/>
    <s v="Kian Sandhu"/>
    <s v="Sunday Training 24-25, paid by Hardeep SANDHU, 08/09 vs. Sunday Training"/>
    <x v="5"/>
    <x v="1"/>
    <x v="0"/>
    <n v="3"/>
    <n v="0.06"/>
    <n v="0.05"/>
    <n v="0"/>
    <n v="2.89"/>
  </r>
  <r>
    <d v="2024-09-08T00:00:00"/>
    <d v="2024-09-15T08:30:00"/>
    <x v="1"/>
    <s v="SPS-10631004"/>
    <s v="Kai Sandhu"/>
    <s v="Sunday Training 24-25, paid by Hardeep SANDHU, 08/09 vs. Sunday Training"/>
    <x v="5"/>
    <x v="1"/>
    <x v="0"/>
    <n v="3"/>
    <n v="0.06"/>
    <n v="0.05"/>
    <n v="0"/>
    <n v="2.89"/>
  </r>
  <r>
    <d v="2024-09-08T00:00:00"/>
    <d v="2024-09-15T08:30:00"/>
    <x v="1"/>
    <s v="SPS-10631011"/>
    <s v="Kyle Sandhu"/>
    <s v="Sunday Training 24-25, paid by Hardeep SANDHU, 08/09 vs. Sunday Training"/>
    <x v="5"/>
    <x v="1"/>
    <x v="0"/>
    <n v="3"/>
    <n v="0.06"/>
    <n v="0.05"/>
    <n v="0"/>
    <n v="2.89"/>
  </r>
  <r>
    <d v="2024-09-14T00:00:00"/>
    <d v="2024-09-15T08:30:00"/>
    <x v="1"/>
    <s v="SPS-10661056"/>
    <s v="Kyle Sandhu"/>
    <s v="Mens 24-25 Under 16 Match Fee, paid by Hardeep SANDHU, 14/09 vs. vs Droitwich"/>
    <x v="5"/>
    <x v="0"/>
    <x v="0"/>
    <n v="3"/>
    <n v="0.08"/>
    <n v="0.05"/>
    <n v="0"/>
    <n v="2.87"/>
  </r>
  <r>
    <d v="2024-08-11T00:00:00"/>
    <d v="2024-09-15T08:30:00"/>
    <x v="1"/>
    <s v="SPS-10469554"/>
    <s v="Anand Sihota"/>
    <s v="Sunday Training 24-25, paid by Dal Sihota, 11/08 vs. Sunday Training"/>
    <x v="5"/>
    <x v="1"/>
    <x v="0"/>
    <n v="3"/>
    <n v="7.0000000000000007E-2"/>
    <n v="0.05"/>
    <n v="0"/>
    <n v="2.88"/>
  </r>
  <r>
    <d v="2024-08-16T00:00:00"/>
    <d v="2024-09-15T08:30:00"/>
    <x v="1"/>
    <s v="SPS-10500973"/>
    <s v="Anand Sihota"/>
    <s v="Aspirations 24-25, paid by Dal Sihota, 16/08 vs. Aspirations Programme"/>
    <x v="5"/>
    <x v="1"/>
    <x v="0"/>
    <n v="5"/>
    <n v="0.12"/>
    <n v="0.05"/>
    <n v="0"/>
    <n v="4.83"/>
  </r>
  <r>
    <d v="2024-08-18T00:00:00"/>
    <d v="2024-09-15T08:30:00"/>
    <x v="1"/>
    <s v="SPS-10505468"/>
    <s v="Anand Sihota"/>
    <s v="Sunday Training 24-25, paid by Dal Sihota, 18/08 vs. Sunday Training"/>
    <x v="5"/>
    <x v="1"/>
    <x v="0"/>
    <n v="3"/>
    <n v="7.0000000000000007E-2"/>
    <n v="0.05"/>
    <n v="0"/>
    <n v="2.88"/>
  </r>
  <r>
    <d v="2024-08-24T00:00:00"/>
    <d v="2024-09-15T08:30:00"/>
    <x v="1"/>
    <s v="SPS-10535079"/>
    <s v="Anand Sihota"/>
    <s v="Aspirations 24-25, paid by Dal Sihota, 23/08 vs. Aspirations Programme"/>
    <x v="5"/>
    <x v="1"/>
    <x v="0"/>
    <n v="5"/>
    <n v="0.12"/>
    <n v="0.05"/>
    <n v="0"/>
    <n v="4.83"/>
  </r>
  <r>
    <d v="2024-09-07T00:00:00"/>
    <d v="2024-09-15T08:30:00"/>
    <x v="1"/>
    <s v="SPS-10624877"/>
    <s v="Anand Sihota"/>
    <s v="Badgers 24-25, paid by Dal Sihota, 07/09 vs. vs Bloxwich"/>
    <x v="5"/>
    <x v="1"/>
    <x v="0"/>
    <n v="3"/>
    <n v="7.0000000000000007E-2"/>
    <n v="0.05"/>
    <n v="0"/>
    <n v="2.88"/>
  </r>
  <r>
    <d v="2024-09-08T00:00:00"/>
    <d v="2024-09-15T08:30:00"/>
    <x v="1"/>
    <s v="SPS-10631002"/>
    <s v="Anand Sihota"/>
    <s v="Sunday Training 24-25, paid by Dal Sihota, 08/09 vs. Sunday Training"/>
    <x v="5"/>
    <x v="1"/>
    <x v="0"/>
    <n v="3"/>
    <n v="7.0000000000000007E-2"/>
    <n v="0.05"/>
    <n v="0"/>
    <n v="2.88"/>
  </r>
  <r>
    <d v="2024-09-14T00:00:00"/>
    <d v="2024-09-15T08:30:00"/>
    <x v="1"/>
    <s v="SPS-10666100"/>
    <s v="Anand Sihota"/>
    <s v="Badgers 24-25, paid by Dal Sihota, 14/09 vs. vs Bromsgrove"/>
    <x v="5"/>
    <x v="1"/>
    <x v="0"/>
    <n v="3"/>
    <n v="0.06"/>
    <n v="0.05"/>
    <n v="0"/>
    <n v="2.89"/>
  </r>
  <r>
    <d v="2024-09-14T00:00:00"/>
    <d v="2024-09-15T10:42:00"/>
    <x v="1"/>
    <s v="SPS-10666104"/>
    <s v="Arjan Singh Chana"/>
    <s v="Badgers 24-25, collected by Satpal Degun, 14/09 vs. vs Bromsgrove"/>
    <x v="5"/>
    <x v="1"/>
    <x v="2"/>
    <n v="3"/>
    <n v="0"/>
    <n v="0"/>
    <n v="0"/>
    <n v="3"/>
  </r>
  <r>
    <d v="2024-09-14T00:00:00"/>
    <d v="2024-09-15T10:42:00"/>
    <x v="1"/>
    <s v="SPS-10666098"/>
    <s v="Rajveer Malhi"/>
    <s v="Badgers 24-25, collected by Satpal Degun, 14/09 vs. vs Bromsgrove"/>
    <x v="5"/>
    <x v="1"/>
    <x v="2"/>
    <n v="3"/>
    <n v="0"/>
    <n v="0"/>
    <n v="0"/>
    <n v="3"/>
  </r>
  <r>
    <d v="2024-09-15T00:00:00"/>
    <d v="2024-09-15T15:04:00"/>
    <x v="1"/>
    <s v="SPS-10669179"/>
    <s v="Praveer Degun"/>
    <s v="Mens Subscriptions 24-25 Student Membership, confirmed by Satpal Degun"/>
    <x v="5"/>
    <x v="1"/>
    <x v="1"/>
    <n v="75"/>
    <n v="0"/>
    <n v="0"/>
    <n v="0"/>
    <n v="75"/>
  </r>
  <r>
    <d v="2024-09-14T00:00:00"/>
    <d v="2024-09-15T15:05:00"/>
    <x v="1"/>
    <s v="SPS-10665735"/>
    <s v="Praveer Degun"/>
    <s v="Mens 24-25 Student Match Fee, confirmed by Satpal Degun, 14/09 vs. vs Cheltnham"/>
    <x v="5"/>
    <x v="0"/>
    <x v="1"/>
    <n v="5"/>
    <n v="0"/>
    <n v="0"/>
    <n v="0"/>
    <n v="5"/>
  </r>
  <r>
    <d v="2024-09-15T00:00:00"/>
    <d v="2024-09-15T15:19:00"/>
    <x v="1"/>
    <s v="SPS-10669307"/>
    <s v="Savraj Singh Chana"/>
    <s v="Sunday Training 24-25, collected by Satpal Degun, 15/09 vs. Sunday Training"/>
    <x v="5"/>
    <x v="1"/>
    <x v="2"/>
    <n v="3"/>
    <n v="0"/>
    <n v="0"/>
    <n v="0"/>
    <n v="3"/>
  </r>
  <r>
    <d v="2024-09-15T00:00:00"/>
    <d v="2024-09-15T15:19:00"/>
    <x v="1"/>
    <s v="SPS-10669312"/>
    <s v="Arjan Singh Chana"/>
    <s v="Sunday Training 24-25, collected by Satpal Degun, 15/09 vs. Sunday Training"/>
    <x v="5"/>
    <x v="1"/>
    <x v="2"/>
    <n v="3"/>
    <n v="0"/>
    <n v="0"/>
    <n v="0"/>
    <n v="3"/>
  </r>
  <r>
    <d v="2024-09-15T00:00:00"/>
    <d v="2024-09-15T15:19:00"/>
    <x v="1"/>
    <s v="SPS-10669304"/>
    <s v="Rajveer Malhi"/>
    <s v="Sunday Training 24-25, collected by Satpal Degun, 15/09 vs. Sunday Training"/>
    <x v="5"/>
    <x v="1"/>
    <x v="2"/>
    <n v="3"/>
    <n v="0"/>
    <n v="0"/>
    <n v="0"/>
    <n v="3"/>
  </r>
  <r>
    <d v="2024-09-15T00:00:00"/>
    <d v="2024-09-15T15:20:00"/>
    <x v="1"/>
    <s v="SPS-10669297"/>
    <s v="Yuvraj Sihota"/>
    <s v="Sunday Training 24-25, confirmed by Satpal Degun, 15/09 vs. Sunday Training"/>
    <x v="5"/>
    <x v="1"/>
    <x v="1"/>
    <n v="3"/>
    <n v="0"/>
    <n v="0"/>
    <n v="0"/>
    <n v="3"/>
  </r>
  <r>
    <d v="2024-09-15T00:00:00"/>
    <d v="2024-09-15T15:20:00"/>
    <x v="1"/>
    <s v="SPS-10669298"/>
    <s v="Devjyot Singh Ghhagh"/>
    <s v="Sunday Training 24-25, collected by Satpal Degun, 15/09 vs. Sunday Training"/>
    <x v="5"/>
    <x v="1"/>
    <x v="2"/>
    <n v="3"/>
    <n v="0"/>
    <n v="0"/>
    <n v="0"/>
    <n v="3"/>
  </r>
  <r>
    <d v="2024-09-07T00:00:00"/>
    <d v="2024-09-15T15:50:00"/>
    <x v="1"/>
    <s v="SPS-10625342"/>
    <s v="Anand Sihota"/>
    <s v="Badgers Subscriptions 24-25, confirmed by Satpal Degun"/>
    <x v="5"/>
    <x v="1"/>
    <x v="1"/>
    <n v="30"/>
    <n v="0"/>
    <n v="0"/>
    <n v="0"/>
    <n v="30"/>
  </r>
  <r>
    <d v="2024-09-15T00:00:00"/>
    <d v="2024-09-15T15:55:00"/>
    <x v="1"/>
    <s v="SPS-10669078"/>
    <s v="Nayan Singh Ruprah"/>
    <s v="Badgers Subscriptions 24-25, confirmed by Satpal Degun"/>
    <x v="5"/>
    <x v="1"/>
    <x v="1"/>
    <n v="30"/>
    <n v="0"/>
    <n v="0"/>
    <n v="0"/>
    <n v="30"/>
  </r>
  <r>
    <d v="2024-08-16T00:00:00"/>
    <d v="2024-09-16T08:31:00"/>
    <x v="1"/>
    <s v="SPS-10500969"/>
    <s v="-1. DELETED --"/>
    <s v="Aspirations 24-25 External Ticket, paid by Bruce McWilliam, 16/08 vs. Aspirations Programme"/>
    <x v="5"/>
    <x v="1"/>
    <x v="0"/>
    <n v="10"/>
    <n v="0.35"/>
    <n v="0.1"/>
    <n v="0"/>
    <n v="9.5500000000000007"/>
  </r>
  <r>
    <d v="2024-08-16T00:00:00"/>
    <d v="2024-09-16T08:31:00"/>
    <x v="1"/>
    <s v="SPS-10500968"/>
    <s v="-1. DELETED --"/>
    <s v="Aspirations 24-25 External Ticket, 16/08 vs. Aspirations Programme"/>
    <x v="5"/>
    <x v="1"/>
    <x v="0"/>
    <n v="10"/>
    <n v="0.35"/>
    <n v="0.1"/>
    <n v="0"/>
    <n v="9.5500000000000007"/>
  </r>
  <r>
    <d v="2023-09-18T00:00:00"/>
    <d v="2024-09-16T12:15:00"/>
    <x v="1"/>
    <s v="SPS-9242725"/>
    <s v="kyle barker"/>
    <s v="Mens Subscriptions 23-24 Aston/BCU Membership, confirmed by Charn Gill"/>
    <x v="5"/>
    <x v="1"/>
    <x v="1"/>
    <n v="5"/>
    <n v="0"/>
    <n v="0"/>
    <n v="0"/>
    <n v="5"/>
  </r>
  <r>
    <d v="2024-09-16T00:00:00"/>
    <d v="2024-09-16T12:18:00"/>
    <x v="1"/>
    <s v="SPS-10672555"/>
    <s v="Rahemeen Ali"/>
    <s v="Ladies Subscriptions 24-25 Sponsored player Membership"/>
    <x v="5"/>
    <x v="1"/>
    <x v="2"/>
    <n v="0"/>
    <n v="0"/>
    <n v="0"/>
    <n v="0"/>
    <n v="0"/>
  </r>
  <r>
    <d v="2024-09-16T00:00:00"/>
    <d v="2024-09-16T12:20:00"/>
    <x v="1"/>
    <s v="SPS-10672581"/>
    <s v="Athsari Gangabadage"/>
    <s v="Ladies Subscriptions 24-25 Sponsored player Membership"/>
    <x v="5"/>
    <x v="1"/>
    <x v="2"/>
    <n v="0"/>
    <n v="0"/>
    <n v="0"/>
    <n v="0"/>
    <n v="0"/>
  </r>
  <r>
    <d v="2024-09-16T00:00:00"/>
    <d v="2024-09-16T12:25:00"/>
    <x v="1"/>
    <s v="SPS-10672603"/>
    <s v="Apsi Gunarathne"/>
    <s v="Ladies Subscriptions 24-25 Sponsored player Membership"/>
    <x v="5"/>
    <x v="1"/>
    <x v="2"/>
    <n v="0"/>
    <n v="0"/>
    <n v="0"/>
    <n v="0"/>
    <n v="0"/>
  </r>
  <r>
    <d v="2024-09-16T00:00:00"/>
    <d v="2024-09-16T12:30:00"/>
    <x v="1"/>
    <s v="SPS-10672641"/>
    <s v="Anuki Loku-Umagiliyage"/>
    <s v="Ladies Subscriptions 24-25 Sponsored player Membership"/>
    <x v="5"/>
    <x v="1"/>
    <x v="2"/>
    <n v="0"/>
    <n v="0"/>
    <n v="0"/>
    <n v="0"/>
    <n v="0"/>
  </r>
  <r>
    <d v="2024-09-14T00:00:00"/>
    <d v="2024-09-16T12:57:00"/>
    <x v="1"/>
    <s v="SPS-10665745"/>
    <s v="Jay Campbell"/>
    <s v="AMENDED: (drove to away game and collected other meme bets of the team)Mens 24-25, confirmed by Charn Gill, 14/09 vs. vs Cheltnham"/>
    <x v="5"/>
    <x v="1"/>
    <x v="1"/>
    <n v="0"/>
    <n v="0"/>
    <n v="0"/>
    <n v="0"/>
    <n v="0"/>
  </r>
  <r>
    <d v="2024-09-16T00:00:00"/>
    <d v="2024-09-16T15:00:00"/>
    <x v="1"/>
    <s v="SPS-10672675"/>
    <s v="Sammie Ring"/>
    <s v="Ladies Subscriptions 24-25 ASTON/BCU (YEAR 2) Membership, confirmed by Charn Gill"/>
    <x v="5"/>
    <x v="1"/>
    <x v="1"/>
    <n v="20"/>
    <n v="0"/>
    <n v="0"/>
    <n v="0"/>
    <n v="20"/>
  </r>
  <r>
    <d v="2024-09-14T00:00:00"/>
    <d v="2024-09-16T15:04:00"/>
    <x v="1"/>
    <s v="SPS-10666388"/>
    <s v="Charn Gill"/>
    <s v="Ladies 24-25, confirmed by Charn Gill, 14/09 vs. vs Beacon 2"/>
    <x v="5"/>
    <x v="1"/>
    <x v="1"/>
    <n v="10"/>
    <n v="0"/>
    <n v="0"/>
    <n v="0"/>
    <n v="10"/>
  </r>
  <r>
    <d v="2024-09-16T00:00:00"/>
    <d v="2024-09-16T17:08:00"/>
    <x v="1"/>
    <s v="SPS-10672577"/>
    <s v="Emily Brown"/>
    <s v="Ladies Subscriptions 24-25 ASTON/BCU (YEAR 2) Membership, confirmed by Charn Gill"/>
    <x v="5"/>
    <x v="1"/>
    <x v="1"/>
    <n v="20"/>
    <n v="0"/>
    <n v="0"/>
    <n v="0"/>
    <n v="20"/>
  </r>
  <r>
    <d v="2024-09-16T00:00:00"/>
    <d v="2024-09-16T17:16:00"/>
    <x v="1"/>
    <s v="SPS-10672583"/>
    <s v="Tania Gilbert"/>
    <s v="Ladies Subscriptions 24-25 ASTON/BCU (YEAR 2) Membership, confirmed by Charn Gill"/>
    <x v="5"/>
    <x v="1"/>
    <x v="1"/>
    <n v="20"/>
    <n v="0"/>
    <n v="0"/>
    <n v="0"/>
    <n v="20"/>
  </r>
  <r>
    <d v="2024-09-14T00:00:00"/>
    <d v="2024-09-16T20:22:00"/>
    <x v="1"/>
    <s v="SPS-10666382"/>
    <s v="Amarpreet Sahi"/>
    <s v="Ladies 24-25 Student Match Fee, confirmed by Charn Gill, 14/09 vs. vs Beacon 2"/>
    <x v="5"/>
    <x v="0"/>
    <x v="1"/>
    <n v="5"/>
    <n v="0"/>
    <n v="0"/>
    <n v="0"/>
    <n v="5"/>
  </r>
  <r>
    <d v="2024-09-07T00:00:00"/>
    <d v="2024-09-16T20:39:00"/>
    <x v="1"/>
    <s v="SPS-10626806"/>
    <s v="Amarpreet Sahi"/>
    <s v="Ladies 24-25 Student Match Fee, confirmed by Charn Gill, 07/09 vs. vs Bloxwich 3"/>
    <x v="5"/>
    <x v="0"/>
    <x v="1"/>
    <n v="5"/>
    <n v="0"/>
    <n v="0"/>
    <n v="0"/>
    <n v="5"/>
  </r>
  <r>
    <d v="2024-08-18T00:00:00"/>
    <d v="2024-09-17T08:30:00"/>
    <x v="1"/>
    <s v="SPS-10505464"/>
    <s v="Husayn Loonat"/>
    <s v="Sunday Training 24-25, paid by Javeria Ahmad, 18/08 vs. Sunday Training"/>
    <x v="5"/>
    <x v="1"/>
    <x v="0"/>
    <n v="3"/>
    <n v="0.1"/>
    <n v="0.05"/>
    <n v="0"/>
    <n v="2.85"/>
  </r>
  <r>
    <d v="2024-09-01T00:00:00"/>
    <d v="2024-09-17T08:30:00"/>
    <x v="1"/>
    <s v="SPS-10588521"/>
    <s v="Husayn Loonat"/>
    <s v="Sunday Training 24-25, paid by Javeria Ahmad, 01/09 vs. Sunday Training"/>
    <x v="5"/>
    <x v="1"/>
    <x v="0"/>
    <n v="3"/>
    <n v="0.1"/>
    <n v="0.05"/>
    <n v="0"/>
    <n v="2.85"/>
  </r>
  <r>
    <d v="2024-09-08T00:00:00"/>
    <d v="2024-09-17T08:30:00"/>
    <x v="1"/>
    <s v="SPS-10630999"/>
    <s v="Husayn Loonat"/>
    <s v="Sunday Training 24-25, paid by Javeria Ahmad, 08/09 vs. Sunday Training"/>
    <x v="5"/>
    <x v="1"/>
    <x v="0"/>
    <n v="3"/>
    <n v="0.1"/>
    <n v="0.05"/>
    <n v="0"/>
    <n v="2.85"/>
  </r>
  <r>
    <d v="2024-09-14T00:00:00"/>
    <d v="2024-09-17T08:30:00"/>
    <x v="1"/>
    <s v="SPS-10666095"/>
    <s v="Husayn Loonat"/>
    <s v="Badgers 24-25, paid by Javeria Ahmad, 14/09 vs. vs Bromsgrove"/>
    <x v="5"/>
    <x v="1"/>
    <x v="0"/>
    <n v="3"/>
    <n v="0.08"/>
    <n v="0.05"/>
    <n v="0"/>
    <n v="2.87"/>
  </r>
  <r>
    <d v="2024-09-14T00:00:00"/>
    <d v="2024-09-18T10:19:00"/>
    <x v="1"/>
    <s v="SPS-10666777"/>
    <s v="Rajpreet Sahi"/>
    <s v="Ladies 24-25 Student Match Fee, confirmed by Charn Gill, 14/09 vs. vs Beacon 1"/>
    <x v="5"/>
    <x v="0"/>
    <x v="1"/>
    <n v="5"/>
    <n v="0"/>
    <n v="0"/>
    <n v="0"/>
    <n v="5"/>
  </r>
  <r>
    <d v="2024-09-14T00:00:00"/>
    <d v="2024-09-18T11:03:00"/>
    <x v="1"/>
    <s v="SPS-10666243"/>
    <s v="sucha sohal"/>
    <s v="Mens 24-25, collected by Gurpreet Cooner, 14/09 vs. vs Beacon"/>
    <x v="5"/>
    <x v="1"/>
    <x v="2"/>
    <n v="10"/>
    <n v="0"/>
    <n v="0"/>
    <n v="0"/>
    <n v="10"/>
  </r>
  <r>
    <d v="2024-06-05T00:00:00"/>
    <d v="2024-09-19T08:30:00"/>
    <x v="1"/>
    <s v="SPS-10226451"/>
    <s v="Emily Brown"/>
    <s v="Ladies 24-25 Student Match Fee, 04/06 vs. vs Old Hales"/>
    <x v="5"/>
    <x v="0"/>
    <x v="0"/>
    <n v="5"/>
    <n v="0.12"/>
    <n v="0.05"/>
    <n v="0"/>
    <n v="4.83"/>
  </r>
  <r>
    <d v="2024-06-13T00:00:00"/>
    <d v="2024-09-19T08:30:00"/>
    <x v="1"/>
    <s v="SPS-10260457"/>
    <s v="Emily Brown"/>
    <s v="Ladies 24-25 Student Match Fee, 13/06 vs. vs Redditch"/>
    <x v="5"/>
    <x v="0"/>
    <x v="0"/>
    <n v="5"/>
    <n v="0.12"/>
    <n v="0.05"/>
    <n v="0"/>
    <n v="4.83"/>
  </r>
  <r>
    <d v="2024-07-03T00:00:00"/>
    <d v="2024-09-19T08:30:00"/>
    <x v="1"/>
    <s v="SPS-10328379"/>
    <s v="Emily Brown"/>
    <s v="Ladies 24-25 Student Match Fee, 03/07 vs. vs Bournville"/>
    <x v="5"/>
    <x v="0"/>
    <x v="0"/>
    <n v="5"/>
    <n v="0.12"/>
    <n v="0.05"/>
    <n v="0"/>
    <n v="4.83"/>
  </r>
  <r>
    <d v="2024-07-20T00:00:00"/>
    <d v="2024-09-19T08:30:00"/>
    <x v="1"/>
    <s v="SPS-10383508"/>
    <s v="Emily Brown"/>
    <s v="Ladies 24-25 Student Match Fee, 16/07 vs. vs Wildcard"/>
    <x v="5"/>
    <x v="0"/>
    <x v="0"/>
    <n v="5"/>
    <n v="0.12"/>
    <n v="0.05"/>
    <n v="0"/>
    <n v="4.83"/>
  </r>
  <r>
    <d v="2024-09-14T00:00:00"/>
    <d v="2024-09-19T08:30:00"/>
    <x v="1"/>
    <s v="SPS-10666387"/>
    <s v="Emily Brown"/>
    <s v="Ladies 24-25 Student Match Fee, 14/09 vs. vs Beacon 2"/>
    <x v="5"/>
    <x v="0"/>
    <x v="0"/>
    <n v="5"/>
    <n v="0.1"/>
    <n v="0.05"/>
    <n v="0"/>
    <n v="4.8499999999999996"/>
  </r>
  <r>
    <d v="2024-09-16T00:00:00"/>
    <d v="2024-09-19T21:57:00"/>
    <x v="1"/>
    <s v="SPS-10672746"/>
    <s v="Harjit Samra"/>
    <s v="AMENDED: (Works Saturdays and unable to make over half of the games last season due to this. Therefoe reduced subs this year. )Mens Subscriptions 24-25, confirmed by Charn Gill"/>
    <x v="5"/>
    <x v="1"/>
    <x v="1"/>
    <n v="75"/>
    <n v="0"/>
    <n v="0"/>
    <n v="0"/>
    <n v="75"/>
  </r>
  <r>
    <d v="2024-09-20T00:00:00"/>
    <d v="2024-09-20T20:00:00"/>
    <x v="1"/>
    <s v="SPS-10701038"/>
    <s v="SJ Sihota"/>
    <s v="Mens 24-25 Double Team Match Fee, 21/09 vs. vs Sutton 3"/>
    <x v="5"/>
    <x v="0"/>
    <x v="2"/>
    <n v="0"/>
    <n v="0"/>
    <n v="0"/>
    <n v="0"/>
    <n v="0"/>
  </r>
  <r>
    <d v="2024-09-20T00:00:00"/>
    <d v="2024-09-20T20:05:00"/>
    <x v="1"/>
    <s v="SPS-10701089"/>
    <s v="Andy Furber"/>
    <s v="Mens 24-25 Double Team Match Fee, 21/09 vs. vs Harborne 6"/>
    <x v="5"/>
    <x v="0"/>
    <x v="2"/>
    <n v="0"/>
    <n v="0"/>
    <n v="0"/>
    <n v="0"/>
    <n v="0"/>
  </r>
  <r>
    <d v="2024-09-20T00:00:00"/>
    <d v="2024-09-20T20:05:00"/>
    <x v="1"/>
    <s v="SPS-10701092"/>
    <s v="SJ Sihota"/>
    <s v="Mens 24-25 Double Team Match Fee, 21/09 vs. vs Harborne 6"/>
    <x v="5"/>
    <x v="0"/>
    <x v="2"/>
    <n v="0"/>
    <n v="0"/>
    <n v="0"/>
    <n v="0"/>
    <n v="0"/>
  </r>
  <r>
    <d v="2024-09-01T00:00:00"/>
    <d v="2024-09-21T08:30:00"/>
    <x v="1"/>
    <s v="SPS-10588589"/>
    <s v="Verneek Virdi"/>
    <s v="Sunday Training 24-25, 08/09 vs. Sunday Training"/>
    <x v="5"/>
    <x v="1"/>
    <x v="0"/>
    <n v="3"/>
    <n v="7.0000000000000007E-2"/>
    <n v="0.05"/>
    <n v="0"/>
    <n v="2.88"/>
  </r>
  <r>
    <d v="2024-08-11T00:00:00"/>
    <d v="2024-09-21T08:30:00"/>
    <x v="1"/>
    <s v="SPS-10469562"/>
    <s v="Veer Virdi"/>
    <s v="Sunday Training 24-25, paid by Verneek Virdi, 11/08 vs. Sunday Training"/>
    <x v="5"/>
    <x v="1"/>
    <x v="0"/>
    <n v="3"/>
    <n v="7.0000000000000007E-2"/>
    <n v="0.05"/>
    <n v="0"/>
    <n v="2.88"/>
  </r>
  <r>
    <d v="2024-08-16T00:00:00"/>
    <d v="2024-09-21T08:30:00"/>
    <x v="1"/>
    <s v="SPS-10500983"/>
    <s v="Veer Virdi"/>
    <s v="Aspirations 24-25, paid by Verneek Virdi, 16/08 vs. Aspirations Programme"/>
    <x v="5"/>
    <x v="1"/>
    <x v="0"/>
    <n v="5"/>
    <n v="0.12"/>
    <n v="0.05"/>
    <n v="0"/>
    <n v="4.83"/>
  </r>
  <r>
    <d v="2024-08-24T00:00:00"/>
    <d v="2024-09-21T08:30:00"/>
    <x v="1"/>
    <s v="SPS-10535087"/>
    <s v="Veer Virdi"/>
    <s v="Aspirations 24-25, paid by Verneek Virdi, 23/08 vs. Aspirations Programme"/>
    <x v="5"/>
    <x v="1"/>
    <x v="0"/>
    <n v="5"/>
    <n v="0.12"/>
    <n v="0.05"/>
    <n v="0"/>
    <n v="4.83"/>
  </r>
  <r>
    <d v="2024-09-01T00:00:00"/>
    <d v="2024-09-21T08:30:00"/>
    <x v="1"/>
    <s v="SPS-10588529"/>
    <s v="Veer Virdi"/>
    <s v="Sunday Training 24-25, paid by Verneek Virdi, 01/09 vs. Sunday Training"/>
    <x v="5"/>
    <x v="1"/>
    <x v="0"/>
    <n v="3"/>
    <n v="7.0000000000000007E-2"/>
    <n v="0.05"/>
    <n v="0"/>
    <n v="2.88"/>
  </r>
  <r>
    <d v="2024-09-07T00:00:00"/>
    <d v="2024-09-21T08:30:00"/>
    <x v="1"/>
    <s v="SPS-10624870"/>
    <s v="Veer Virdi"/>
    <s v="Badgers 24-25, paid by Verneek Virdi, 07/09 vs. vs Bloxwich"/>
    <x v="5"/>
    <x v="1"/>
    <x v="0"/>
    <n v="3"/>
    <n v="7.0000000000000007E-2"/>
    <n v="0.05"/>
    <n v="0"/>
    <n v="2.88"/>
  </r>
  <r>
    <d v="2024-09-14T00:00:00"/>
    <d v="2024-09-21T08:30:00"/>
    <x v="1"/>
    <s v="SPS-10666094"/>
    <s v="Veer Virdi"/>
    <s v="Badgers 24-25, paid by Verneek Virdi, 14/09 vs. vs Bromsgrove"/>
    <x v="5"/>
    <x v="1"/>
    <x v="0"/>
    <n v="3"/>
    <n v="0.06"/>
    <n v="0.05"/>
    <n v="0"/>
    <n v="2.89"/>
  </r>
  <r>
    <d v="2024-08-11T00:00:00"/>
    <d v="2024-09-21T08:30:00"/>
    <x v="1"/>
    <s v="SPS-10469555"/>
    <s v="prabhjot ghag"/>
    <s v="Sunday Training 24-25, paid by mandip kaur, 11/08 vs. Sunday Training"/>
    <x v="5"/>
    <x v="1"/>
    <x v="0"/>
    <n v="3"/>
    <n v="0.1"/>
    <n v="0.05"/>
    <n v="0"/>
    <n v="2.85"/>
  </r>
  <r>
    <d v="2024-09-07T00:00:00"/>
    <d v="2024-09-21T08:30:00"/>
    <x v="1"/>
    <s v="SPS-10624878"/>
    <s v="prabhjot ghag"/>
    <s v="Badgers 24-25, paid by mandip kaur, 07/09 vs. vs Bloxwich"/>
    <x v="5"/>
    <x v="1"/>
    <x v="0"/>
    <n v="3"/>
    <n v="0.1"/>
    <n v="0.05"/>
    <n v="0"/>
    <n v="2.85"/>
  </r>
  <r>
    <d v="2024-09-08T00:00:00"/>
    <d v="2024-09-21T08:30:00"/>
    <x v="1"/>
    <s v="SPS-10631003"/>
    <s v="prabhjot ghag"/>
    <s v="Sunday Training 24-25, paid by mandip kaur, 08/09 vs. Sunday Training"/>
    <x v="5"/>
    <x v="1"/>
    <x v="0"/>
    <n v="3"/>
    <n v="0.1"/>
    <n v="0.05"/>
    <n v="0"/>
    <n v="2.85"/>
  </r>
  <r>
    <d v="2024-09-14T00:00:00"/>
    <d v="2024-09-21T08:30:00"/>
    <x v="1"/>
    <s v="SPS-10661057"/>
    <s v="prabhjot ghag"/>
    <s v="Mens 24-25 Under 16 Match Fee, paid by mandip kaur, 14/09 vs. vs Droitwich"/>
    <x v="5"/>
    <x v="0"/>
    <x v="0"/>
    <n v="3"/>
    <n v="0.08"/>
    <n v="0.05"/>
    <n v="0"/>
    <n v="2.87"/>
  </r>
  <r>
    <d v="2024-09-21T00:00:00"/>
    <d v="2024-09-21T13:37:00"/>
    <x v="1"/>
    <s v="SPS-10703476"/>
    <s v="Athsari Gangabadage"/>
    <s v="Ladies 24-25 Sponsored player Match Fee, 21/09 vs. vs Sutton"/>
    <x v="5"/>
    <x v="0"/>
    <x v="2"/>
    <n v="0"/>
    <n v="0"/>
    <n v="0"/>
    <n v="0"/>
    <n v="0"/>
  </r>
  <r>
    <d v="2024-09-21T00:00:00"/>
    <d v="2024-09-21T13:38:00"/>
    <x v="1"/>
    <s v="SPS-10703489"/>
    <s v="Susan Paterson"/>
    <s v="Ladies 24-25, confirmed by Charn Gill, 21/09 vs. vs Sutton"/>
    <x v="5"/>
    <x v="1"/>
    <x v="1"/>
    <n v="10"/>
    <n v="0"/>
    <n v="0"/>
    <n v="0"/>
    <n v="10"/>
  </r>
  <r>
    <d v="2024-09-21T00:00:00"/>
    <d v="2024-09-21T16:01:00"/>
    <x v="1"/>
    <s v="SPS-10704735"/>
    <s v="sucha sohal"/>
    <s v="Mens 24-25, collected by Gurpreet Cooner, 21/09 vs. vs Sutton 4"/>
    <x v="5"/>
    <x v="1"/>
    <x v="2"/>
    <n v="10"/>
    <n v="0"/>
    <n v="0"/>
    <n v="0"/>
    <n v="10"/>
  </r>
  <r>
    <d v="2024-09-07T00:00:00"/>
    <d v="2024-09-21T16:04:00"/>
    <x v="1"/>
    <s v="SPS-10624879"/>
    <s v="Rohanpreet cooner"/>
    <s v="Badgers 24-25, paid by Gurpreet Cooner, 07/09 vs. vs Bloxwich"/>
    <x v="5"/>
    <x v="1"/>
    <x v="0"/>
    <n v="3"/>
    <n v="0.06"/>
    <n v="0.05"/>
    <n v="0"/>
    <n v="2.89"/>
  </r>
  <r>
    <d v="2024-09-07T00:00:00"/>
    <d v="2024-09-21T16:04:00"/>
    <x v="1"/>
    <s v="SPS-10625479"/>
    <s v="Gurpreet Cooner"/>
    <s v="Mens 24-25, 07/09 vs. vs Bloxwich 2/3"/>
    <x v="5"/>
    <x v="1"/>
    <x v="0"/>
    <n v="10"/>
    <n v="0.19"/>
    <n v="0.1"/>
    <n v="0"/>
    <n v="9.7100000000000009"/>
  </r>
  <r>
    <d v="2024-09-08T00:00:00"/>
    <d v="2024-09-21T16:04:00"/>
    <x v="1"/>
    <s v="SPS-10631015"/>
    <s v="Rohanpreet cooner"/>
    <s v="Sunday Training 24-25, paid by Gurpreet Cooner, 08/09 vs. Sunday Training"/>
    <x v="5"/>
    <x v="1"/>
    <x v="0"/>
    <n v="3"/>
    <n v="0.06"/>
    <n v="0.05"/>
    <n v="0"/>
    <n v="2.89"/>
  </r>
  <r>
    <d v="2024-09-08T00:00:00"/>
    <d v="2024-09-21T16:04:00"/>
    <x v="1"/>
    <s v="SPS-10631016"/>
    <s v="Sukhmani Cooner"/>
    <s v="Sunday Training 24-25, paid by Gurpreet Cooner, 08/09 vs. Sunday Training"/>
    <x v="5"/>
    <x v="1"/>
    <x v="0"/>
    <n v="3"/>
    <n v="0.06"/>
    <n v="0.05"/>
    <n v="0"/>
    <n v="2.89"/>
  </r>
  <r>
    <d v="2024-09-14T00:00:00"/>
    <d v="2024-09-21T16:04:00"/>
    <x v="1"/>
    <s v="SPS-10666101"/>
    <s v="Rohanpreet cooner"/>
    <s v="Badgers 24-25, paid by Gurpreet Cooner, 14/09 vs. vs Bromsgrove"/>
    <x v="5"/>
    <x v="1"/>
    <x v="0"/>
    <n v="3"/>
    <n v="0.06"/>
    <n v="0.05"/>
    <n v="0"/>
    <n v="2.89"/>
  </r>
  <r>
    <d v="2024-09-14T00:00:00"/>
    <d v="2024-09-21T16:04:00"/>
    <x v="1"/>
    <s v="SPS-10666242"/>
    <s v="Gurpreet Cooner"/>
    <s v="Mens 24-25, 14/09 vs. vs Beacon"/>
    <x v="5"/>
    <x v="1"/>
    <x v="0"/>
    <n v="10"/>
    <n v="0.19"/>
    <n v="0.1"/>
    <n v="0"/>
    <n v="9.7100000000000009"/>
  </r>
  <r>
    <d v="2024-09-15T00:00:00"/>
    <d v="2024-09-21T16:04:00"/>
    <x v="1"/>
    <s v="SPS-10669309"/>
    <s v="Rohanpreet cooner"/>
    <s v="Sunday Training 24-25, paid by Gurpreet Cooner, 15/09 vs. Sunday Training"/>
    <x v="5"/>
    <x v="1"/>
    <x v="0"/>
    <n v="3"/>
    <n v="0.06"/>
    <n v="0.05"/>
    <n v="0"/>
    <n v="2.89"/>
  </r>
  <r>
    <d v="2024-09-15T00:00:00"/>
    <d v="2024-09-21T16:04:00"/>
    <x v="1"/>
    <s v="SPS-10669311"/>
    <s v="Sukhmani Cooner"/>
    <s v="Sunday Training 24-25, paid by Gurpreet Cooner, 15/09 vs. Sunday Training"/>
    <x v="5"/>
    <x v="1"/>
    <x v="0"/>
    <n v="3"/>
    <n v="0.05"/>
    <n v="0.05"/>
    <n v="0"/>
    <n v="2.9"/>
  </r>
  <r>
    <d v="2024-09-21T00:00:00"/>
    <d v="2024-09-21T16:04:00"/>
    <x v="1"/>
    <s v="SPS-10704734"/>
    <s v="Gurpreet Cooner"/>
    <s v="Mens 24-25, 21/09 vs. vs Sutton 4"/>
    <x v="5"/>
    <x v="1"/>
    <x v="0"/>
    <n v="10"/>
    <n v="0.19"/>
    <n v="0.1"/>
    <n v="0"/>
    <n v="9.7100000000000009"/>
  </r>
  <r>
    <d v="2024-09-21T00:00:00"/>
    <d v="2024-09-21T16:58:00"/>
    <x v="1"/>
    <s v="SPS-10705571"/>
    <s v="Apsi Gunarathne"/>
    <s v="Ladies 24-25 Sponsored player Match Fee, 21/09 vs. vs Sutton"/>
    <x v="5"/>
    <x v="0"/>
    <x v="2"/>
    <n v="0"/>
    <n v="0"/>
    <n v="0"/>
    <n v="0"/>
    <n v="0"/>
  </r>
  <r>
    <d v="2024-09-21T00:00:00"/>
    <d v="2024-09-21T16:58:00"/>
    <x v="1"/>
    <s v="SPS-10705572"/>
    <s v="Rahemeen Ali"/>
    <s v="Ladies 24-25 Sponsored player Match Fee, 21/09 vs. vs Sutton"/>
    <x v="5"/>
    <x v="0"/>
    <x v="2"/>
    <n v="0"/>
    <n v="0"/>
    <n v="0"/>
    <n v="0"/>
    <n v="0"/>
  </r>
  <r>
    <d v="2024-09-15T00:00:00"/>
    <d v="2024-09-21T17:12:00"/>
    <x v="1"/>
    <s v="SPS-10669190"/>
    <s v="Taranveer (Ten) Saggo"/>
    <s v="Mens Subscriptions 24-25 Under 16 Membership, collected by Satpal Degun"/>
    <x v="5"/>
    <x v="1"/>
    <x v="2"/>
    <n v="30"/>
    <n v="0"/>
    <n v="0"/>
    <n v="0"/>
    <n v="30"/>
  </r>
  <r>
    <d v="2024-09-07T00:00:00"/>
    <d v="2024-09-21T17:45:00"/>
    <x v="1"/>
    <s v="SPS-10625315"/>
    <s v="Angad Birring"/>
    <s v="Mens Subscriptions 24-25 Under 16 Membership, confirmed by Satpal Degun"/>
    <x v="5"/>
    <x v="1"/>
    <x v="1"/>
    <n v="30"/>
    <n v="0"/>
    <n v="0"/>
    <n v="0"/>
    <n v="30"/>
  </r>
  <r>
    <d v="2024-09-21T00:00:00"/>
    <d v="2024-09-21T17:46:00"/>
    <x v="1"/>
    <s v="SPS-10706321"/>
    <s v="Ian Murphy"/>
    <s v="Mens 24-25 Sponsored player Match Fee, 21/09 vs. vs Sikh Union Coventry"/>
    <x v="5"/>
    <x v="0"/>
    <x v="2"/>
    <n v="0"/>
    <n v="0"/>
    <n v="0"/>
    <n v="0"/>
    <n v="0"/>
  </r>
  <r>
    <d v="2024-09-21T00:00:00"/>
    <d v="2024-09-21T17:46:00"/>
    <x v="1"/>
    <s v="SPS-10706326"/>
    <s v="Sikandar Aizaz"/>
    <s v="Mens 24-25 Sponsored player Match Fee, 21/09 vs. vs Sikh Union Coventry"/>
    <x v="5"/>
    <x v="0"/>
    <x v="2"/>
    <n v="0"/>
    <n v="0"/>
    <n v="0"/>
    <n v="0"/>
    <n v="0"/>
  </r>
  <r>
    <d v="2024-09-21T00:00:00"/>
    <d v="2024-09-21T18:01:00"/>
    <x v="1"/>
    <s v="SPS-10705567"/>
    <s v="Pavan Bains"/>
    <s v="Ladies 24-25, confirmed by Charn Gill, 21/09 vs. vs Sutton"/>
    <x v="5"/>
    <x v="1"/>
    <x v="1"/>
    <n v="10"/>
    <n v="0"/>
    <n v="0"/>
    <n v="0"/>
    <n v="10"/>
  </r>
  <r>
    <d v="2024-09-16T00:00:00"/>
    <d v="2024-09-21T18:02:00"/>
    <x v="1"/>
    <s v="SPS-10672576"/>
    <s v="Pavan Bains"/>
    <s v="Ladies Subscriptions 24-25, confirmed by Charn Gill"/>
    <x v="5"/>
    <x v="1"/>
    <x v="1"/>
    <n v="100"/>
    <n v="0"/>
    <n v="0"/>
    <n v="0"/>
    <n v="100"/>
  </r>
  <r>
    <d v="2024-09-14T00:00:00"/>
    <d v="2024-09-22T04:06:00"/>
    <x v="1"/>
    <s v="SPS-10665740"/>
    <s v="Pavan Basi"/>
    <s v="AMENDED: (drove to away game and collected other meme bets of the team)Mens 24-25 Student Match Fee, 14/09 vs. vs Cheltnham"/>
    <x v="5"/>
    <x v="0"/>
    <x v="2"/>
    <n v="0"/>
    <n v="0"/>
    <n v="0"/>
    <n v="0"/>
    <n v="0"/>
  </r>
  <r>
    <d v="2024-05-29T00:00:00"/>
    <d v="2024-09-22T08:30:00"/>
    <x v="1"/>
    <s v="SPS-10212670"/>
    <s v="Pavan Basi"/>
    <s v="Mens 24-25 Student Match Fee, 22/05 vs. vs Worcester"/>
    <x v="5"/>
    <x v="0"/>
    <x v="0"/>
    <n v="5"/>
    <n v="0.14000000000000001"/>
    <n v="0.05"/>
    <n v="0"/>
    <n v="4.8099999999999996"/>
  </r>
  <r>
    <d v="2024-06-04T00:00:00"/>
    <d v="2024-09-22T08:30:00"/>
    <x v="1"/>
    <s v="SPS-10226161"/>
    <s v="Pavan Basi"/>
    <s v="Mens 24-25 Student Match Fee, 04/06 vs. vs Olton"/>
    <x v="5"/>
    <x v="0"/>
    <x v="0"/>
    <n v="5"/>
    <n v="0.14000000000000001"/>
    <n v="0.05"/>
    <n v="0"/>
    <n v="4.8099999999999996"/>
  </r>
  <r>
    <d v="2024-09-21T00:00:00"/>
    <d v="2024-09-22T08:30:00"/>
    <x v="1"/>
    <s v="SPS-10706318"/>
    <s v="Pavan Basi"/>
    <s v="Mens 24-25 Student Match Fee, 21/09 vs. vs Sikh Union Coventry"/>
    <x v="5"/>
    <x v="0"/>
    <x v="0"/>
    <n v="5"/>
    <n v="0.15"/>
    <n v="0.05"/>
    <n v="0"/>
    <n v="4.8"/>
  </r>
  <r>
    <d v="2024-08-09T00:00:00"/>
    <d v="2024-09-22T08:30:00"/>
    <x v="1"/>
    <s v="SPS-10465207"/>
    <s v="Gian Sehra"/>
    <s v="Aspirations 24-25, paid by Gurmukh Sehra, 09/08 vs. Aspirations Programme"/>
    <x v="5"/>
    <x v="1"/>
    <x v="0"/>
    <n v="5"/>
    <n v="0.12"/>
    <n v="0.05"/>
    <n v="0"/>
    <n v="4.83"/>
  </r>
  <r>
    <d v="2024-08-16T00:00:00"/>
    <d v="2024-09-22T08:30:00"/>
    <x v="1"/>
    <s v="SPS-10500975"/>
    <s v="Gagan Sehra"/>
    <s v="Aspirations 24-25, paid by Gurmukh Sehra, 16/08 vs. Aspirations Programme"/>
    <x v="5"/>
    <x v="1"/>
    <x v="0"/>
    <n v="5"/>
    <n v="0.12"/>
    <n v="0.05"/>
    <n v="0"/>
    <n v="4.83"/>
  </r>
  <r>
    <d v="2024-08-16T00:00:00"/>
    <d v="2024-09-22T08:30:00"/>
    <x v="1"/>
    <s v="SPS-10500989"/>
    <s v="Gian Sehra"/>
    <s v="Aspirations 24-25, paid by Gurmukh Sehra, 16/08 vs. Aspirations Programme"/>
    <x v="5"/>
    <x v="1"/>
    <x v="0"/>
    <n v="5"/>
    <n v="0.12"/>
    <n v="0.05"/>
    <n v="0"/>
    <n v="4.83"/>
  </r>
  <r>
    <d v="2024-09-07T00:00:00"/>
    <d v="2024-09-22T08:30:00"/>
    <x v="1"/>
    <s v="SPS-10623533"/>
    <s v="Gian Sehra"/>
    <s v="Mens 24-25 Under 16 Match Fee, paid by Gurmukh Sehra, 07/09 vs. vs Bloxwich 1"/>
    <x v="5"/>
    <x v="0"/>
    <x v="0"/>
    <n v="3"/>
    <n v="7.0000000000000007E-2"/>
    <n v="0.05"/>
    <n v="0"/>
    <n v="2.88"/>
  </r>
  <r>
    <d v="2024-09-07T00:00:00"/>
    <d v="2024-09-22T08:30:00"/>
    <x v="1"/>
    <s v="SPS-10626813"/>
    <s v="Gagan Sehra"/>
    <s v="Ladies 24-25 Under 16 Match Fee, paid by Gurmukh Sehra, 07/09 vs. vs Bloxwich 3"/>
    <x v="5"/>
    <x v="0"/>
    <x v="0"/>
    <n v="3"/>
    <n v="7.0000000000000007E-2"/>
    <n v="0.05"/>
    <n v="0"/>
    <n v="2.88"/>
  </r>
  <r>
    <d v="2024-09-14T00:00:00"/>
    <d v="2024-09-22T08:30:00"/>
    <x v="1"/>
    <s v="SPS-10666252"/>
    <s v="Gian Sehra"/>
    <s v="Mens 24-25 Under 16 Match Fee, paid by Gurmukh Sehra, 14/09 vs. vs Beacon"/>
    <x v="5"/>
    <x v="0"/>
    <x v="0"/>
    <n v="3"/>
    <n v="0.06"/>
    <n v="0.05"/>
    <n v="0"/>
    <n v="2.89"/>
  </r>
  <r>
    <d v="2024-08-09T00:00:00"/>
    <d v="2024-09-22T08:30:00"/>
    <x v="1"/>
    <s v="SPS-10465195"/>
    <s v="Nayan Singh Ruprah"/>
    <s v="Aspirations 24-25, paid by BALJIT RUPRAH, 09/08 vs. Aspirations Programme"/>
    <x v="5"/>
    <x v="1"/>
    <x v="0"/>
    <n v="5"/>
    <n v="0.1"/>
    <n v="0.05"/>
    <n v="0"/>
    <n v="4.8499999999999996"/>
  </r>
  <r>
    <d v="2024-08-11T00:00:00"/>
    <d v="2024-09-22T08:30:00"/>
    <x v="1"/>
    <s v="SPS-10469558"/>
    <s v="Nayan Singh Ruprah"/>
    <s v="Sunday Training 24-25, paid by BALJIT RUPRAH, 11/08 vs. Sunday Training"/>
    <x v="5"/>
    <x v="1"/>
    <x v="0"/>
    <n v="3"/>
    <n v="0.06"/>
    <n v="0.05"/>
    <n v="0"/>
    <n v="2.89"/>
  </r>
  <r>
    <d v="2024-08-11T00:00:00"/>
    <d v="2024-09-22T08:30:00"/>
    <x v="1"/>
    <s v="SPS-10469561"/>
    <s v="Naina Kaur Ruprah"/>
    <s v="Sunday Training 24-25, paid by BALJIT RUPRAH, 11/08 vs. Sunday Training"/>
    <x v="5"/>
    <x v="1"/>
    <x v="0"/>
    <n v="3"/>
    <n v="0.06"/>
    <n v="0.05"/>
    <n v="0"/>
    <n v="2.89"/>
  </r>
  <r>
    <d v="2024-08-16T00:00:00"/>
    <d v="2024-09-22T08:30:00"/>
    <x v="1"/>
    <s v="SPS-10500978"/>
    <s v="Nayan Singh Ruprah"/>
    <s v="Aspirations 24-25, paid by BALJIT RUPRAH, 16/08 vs. Aspirations Programme"/>
    <x v="5"/>
    <x v="1"/>
    <x v="0"/>
    <n v="5"/>
    <n v="0.1"/>
    <n v="0.05"/>
    <n v="0"/>
    <n v="4.8499999999999996"/>
  </r>
  <r>
    <d v="2024-08-24T00:00:00"/>
    <d v="2024-09-22T08:30:00"/>
    <x v="1"/>
    <s v="SPS-10535084"/>
    <s v="Nayan Singh Ruprah"/>
    <s v="Aspirations 24-25, paid by BALJIT RUPRAH, 23/08 vs. Aspirations Programme"/>
    <x v="5"/>
    <x v="1"/>
    <x v="0"/>
    <n v="5"/>
    <n v="0.1"/>
    <n v="0.05"/>
    <n v="0"/>
    <n v="4.8499999999999996"/>
  </r>
  <r>
    <d v="2024-09-01T00:00:00"/>
    <d v="2024-09-22T08:30:00"/>
    <x v="1"/>
    <s v="SPS-10588527"/>
    <s v="Nayan Singh Ruprah"/>
    <s v="Sunday Training 24-25, paid by BALJIT RUPRAH, 01/09 vs. Sunday Training"/>
    <x v="5"/>
    <x v="1"/>
    <x v="0"/>
    <n v="3"/>
    <n v="0.06"/>
    <n v="0.05"/>
    <n v="0"/>
    <n v="2.89"/>
  </r>
  <r>
    <d v="2024-09-01T00:00:00"/>
    <d v="2024-09-22T08:30:00"/>
    <x v="1"/>
    <s v="SPS-10588528"/>
    <s v="Naina Kaur Ruprah"/>
    <s v="Sunday Training 24-25, paid by BALJIT RUPRAH, 01/09 vs. Sunday Training"/>
    <x v="5"/>
    <x v="1"/>
    <x v="0"/>
    <n v="3"/>
    <n v="0.06"/>
    <n v="0.05"/>
    <n v="0"/>
    <n v="2.89"/>
  </r>
  <r>
    <d v="2024-09-08T00:00:00"/>
    <d v="2024-09-22T08:30:00"/>
    <x v="1"/>
    <s v="SPS-10631005"/>
    <s v="Nayan Singh Ruprah"/>
    <s v="Sunday Training 24-25, paid by BALJIT RUPRAH, 08/09 vs. Sunday Training"/>
    <x v="5"/>
    <x v="1"/>
    <x v="0"/>
    <n v="3"/>
    <n v="0.06"/>
    <n v="0.05"/>
    <n v="0"/>
    <n v="2.89"/>
  </r>
  <r>
    <d v="2024-09-14T00:00:00"/>
    <d v="2024-09-22T08:30:00"/>
    <x v="1"/>
    <s v="SPS-10666103"/>
    <s v="Nayan Singh Ruprah"/>
    <s v="Badgers 24-25, paid by BALJIT RUPRAH, 14/09 vs. vs Bromsgrove"/>
    <x v="5"/>
    <x v="1"/>
    <x v="0"/>
    <n v="3"/>
    <n v="0.06"/>
    <n v="0.05"/>
    <n v="0"/>
    <n v="2.89"/>
  </r>
  <r>
    <d v="2024-09-15T00:00:00"/>
    <d v="2024-09-22T08:30:00"/>
    <x v="1"/>
    <s v="SPS-10669310"/>
    <s v="Nayan Singh Ruprah"/>
    <s v="Sunday Training 24-25, paid by BALJIT RUPRAH, 15/09 vs. Sunday Training"/>
    <x v="5"/>
    <x v="1"/>
    <x v="0"/>
    <n v="3"/>
    <n v="0.06"/>
    <n v="0.05"/>
    <n v="0"/>
    <n v="2.89"/>
  </r>
  <r>
    <d v="2024-09-15T00:00:00"/>
    <d v="2024-09-22T08:30:00"/>
    <x v="1"/>
    <s v="SPS-10669314"/>
    <s v="Naina Kaur Ruprah"/>
    <s v="Sunday Training 24-25, paid by BALJIT RUPRAH, 15/09 vs. Sunday Training"/>
    <x v="5"/>
    <x v="1"/>
    <x v="0"/>
    <n v="3"/>
    <n v="7.0000000000000007E-2"/>
    <n v="0.05"/>
    <n v="0"/>
    <n v="2.88"/>
  </r>
  <r>
    <d v="2024-09-07T00:00:00"/>
    <d v="2024-09-22T10:05:00"/>
    <x v="1"/>
    <s v="SPS-10625337"/>
    <s v="Arjan Matharu"/>
    <s v="Badgers Subscriptions 24-25, collected by Satpal Degun"/>
    <x v="5"/>
    <x v="1"/>
    <x v="2"/>
    <n v="30"/>
    <n v="0"/>
    <n v="0"/>
    <n v="0"/>
    <n v="30"/>
  </r>
  <r>
    <d v="2024-09-21T00:00:00"/>
    <d v="2024-09-22T14:11:00"/>
    <x v="1"/>
    <s v="SPS-10703490"/>
    <s v="Rajpreet Sahi"/>
    <s v="Ladies 24-25 Student Match Fee, confirmed by Charn Gill, 21/09 vs. vs Sutton"/>
    <x v="5"/>
    <x v="0"/>
    <x v="1"/>
    <n v="5"/>
    <n v="0"/>
    <n v="0"/>
    <n v="0"/>
    <n v="5"/>
  </r>
  <r>
    <d v="2024-09-22T00:00:00"/>
    <d v="2024-09-22T15:04:00"/>
    <x v="1"/>
    <s v="SPS-10711726"/>
    <s v="Sehaj Kaur"/>
    <s v="Sunday Training 24-25, collected by Satpal Degun, 22/09 vs. Sunday Training"/>
    <x v="5"/>
    <x v="1"/>
    <x v="2"/>
    <n v="3"/>
    <n v="0"/>
    <n v="0"/>
    <n v="0"/>
    <n v="3"/>
  </r>
  <r>
    <d v="2024-09-22T00:00:00"/>
    <d v="2024-09-22T15:05:00"/>
    <x v="1"/>
    <s v="SPS-10711727"/>
    <s v="Anmol Kaur"/>
    <s v="Sunday Training 24-25, collected by Satpal Degun, 22/09 vs. Sunday Training"/>
    <x v="5"/>
    <x v="1"/>
    <x v="2"/>
    <n v="3"/>
    <n v="0"/>
    <n v="0"/>
    <n v="0"/>
    <n v="3"/>
  </r>
  <r>
    <d v="2024-09-22T00:00:00"/>
    <d v="2024-09-22T15:05:00"/>
    <x v="1"/>
    <s v="SPS-10711733"/>
    <s v="Rajveer Malhi"/>
    <s v="Sunday Training 24-25, collected by Satpal Degun, 22/09 vs. Sunday Training"/>
    <x v="5"/>
    <x v="1"/>
    <x v="2"/>
    <n v="3"/>
    <n v="0"/>
    <n v="0"/>
    <n v="0"/>
    <n v="3"/>
  </r>
  <r>
    <d v="2024-09-22T00:00:00"/>
    <d v="2024-09-22T15:05:00"/>
    <x v="1"/>
    <s v="SPS-10711728"/>
    <s v="Yuvraj Sihota"/>
    <s v="Sunday Training 24-25, confirmed by Satpal Degun, 22/09 vs. Sunday Training"/>
    <x v="5"/>
    <x v="1"/>
    <x v="1"/>
    <n v="3"/>
    <n v="0"/>
    <n v="0"/>
    <n v="0"/>
    <n v="3"/>
  </r>
  <r>
    <d v="2024-09-16T00:00:00"/>
    <d v="2024-09-22T17:55:00"/>
    <x v="1"/>
    <s v="SPS-10672623"/>
    <s v="Kara Kandola"/>
    <s v="Ladies Subscriptions 24-25 Under 16 Membership, confirmed by Satpal Degun"/>
    <x v="5"/>
    <x v="1"/>
    <x v="1"/>
    <n v="30"/>
    <n v="0"/>
    <n v="0"/>
    <n v="0"/>
    <n v="30"/>
  </r>
  <r>
    <d v="2024-08-24T00:00:00"/>
    <d v="2024-09-23T08:30:00"/>
    <x v="1"/>
    <s v="SPS-10535073"/>
    <s v="Hussein Bandali"/>
    <s v="Aspirations 24-25 External Ticket, 23/08 vs. Aspirations Programme"/>
    <x v="5"/>
    <x v="1"/>
    <x v="0"/>
    <n v="10"/>
    <n v="0.35"/>
    <n v="0.1"/>
    <n v="0"/>
    <n v="9.5500000000000007"/>
  </r>
  <r>
    <d v="2024-05-15T00:00:00"/>
    <d v="2024-09-23T17:04:00"/>
    <x v="1"/>
    <s v="SPS-10178358"/>
    <s v="Manveer Sokhi"/>
    <s v="AMENDED: (student)Mens 24-25, confirmed by Charn Gill, 14/05 vs. vs Harborne"/>
    <x v="5"/>
    <x v="1"/>
    <x v="1"/>
    <n v="5"/>
    <n v="0"/>
    <n v="0"/>
    <n v="0"/>
    <n v="5"/>
  </r>
  <r>
    <d v="2024-05-29T00:00:00"/>
    <d v="2024-09-23T17:04:00"/>
    <x v="1"/>
    <s v="SPS-10212677"/>
    <s v="Manveer Sokhi"/>
    <s v="Mens 24-25 Student Match Fee, confirmed by Charn Gill, 22/05 vs. vs Worcester"/>
    <x v="5"/>
    <x v="0"/>
    <x v="1"/>
    <n v="5"/>
    <n v="0"/>
    <n v="0"/>
    <n v="0"/>
    <n v="5"/>
  </r>
  <r>
    <d v="2024-06-04T00:00:00"/>
    <d v="2024-09-23T17:04:00"/>
    <x v="1"/>
    <s v="SPS-10226158"/>
    <s v="Manveer Sokhi"/>
    <s v="Mens 24-25 Student Match Fee, confirmed by Charn Gill, 04/06 vs. vs Olton"/>
    <x v="5"/>
    <x v="0"/>
    <x v="1"/>
    <n v="5"/>
    <n v="0"/>
    <n v="0"/>
    <n v="0"/>
    <n v="5"/>
  </r>
  <r>
    <d v="2024-06-20T00:00:00"/>
    <d v="2024-09-23T17:04:00"/>
    <x v="1"/>
    <s v="SPS-10282051"/>
    <s v="Manveer Sokhi"/>
    <s v="Mens 24-25 Student Match Fee, confirmed by Charn Gill, 19/06 vs. vs Bournville"/>
    <x v="5"/>
    <x v="0"/>
    <x v="1"/>
    <n v="5"/>
    <n v="0"/>
    <n v="0"/>
    <n v="0"/>
    <n v="5"/>
  </r>
  <r>
    <d v="2024-06-21T00:00:00"/>
    <d v="2024-09-23T17:05:00"/>
    <x v="1"/>
    <s v="SPS-10284441"/>
    <s v="Manveer Sokhi"/>
    <s v="Aspirations 24-25, confirmed by Charn Gill, 21/06 vs. Aspirations Programme"/>
    <x v="5"/>
    <x v="1"/>
    <x v="1"/>
    <n v="5"/>
    <n v="0"/>
    <n v="0"/>
    <n v="0"/>
    <n v="5"/>
  </r>
  <r>
    <d v="2024-06-28T00:00:00"/>
    <d v="2024-09-23T17:05:00"/>
    <x v="1"/>
    <s v="SPS-10314255"/>
    <s v="Manveer Sokhi"/>
    <s v="Aspirations 24-25, confirmed by Charn Gill, 28/06 vs. Aspirations Programme"/>
    <x v="5"/>
    <x v="1"/>
    <x v="1"/>
    <n v="5"/>
    <n v="0"/>
    <n v="0"/>
    <n v="0"/>
    <n v="5"/>
  </r>
  <r>
    <d v="2024-06-28T00:00:00"/>
    <d v="2024-09-23T17:05:00"/>
    <x v="1"/>
    <s v="SPS-10314269"/>
    <s v="Manveer Sokhi"/>
    <s v="Mens 24-25 Student Match Fee, confirmed by Charn Gill, 27/06 vs. vs Harborne"/>
    <x v="5"/>
    <x v="0"/>
    <x v="1"/>
    <n v="5"/>
    <n v="0"/>
    <n v="0"/>
    <n v="0"/>
    <n v="5"/>
  </r>
  <r>
    <d v="2024-07-12T00:00:00"/>
    <d v="2024-09-23T17:05:00"/>
    <x v="1"/>
    <s v="SPS-10354012"/>
    <s v="Manveer Sokhi"/>
    <s v="Aspirations 24-25, confirmed by Charn Gill, 12/07 vs. Aspirations Programme"/>
    <x v="5"/>
    <x v="1"/>
    <x v="1"/>
    <n v="5"/>
    <n v="0"/>
    <n v="0"/>
    <n v="0"/>
    <n v="5"/>
  </r>
  <r>
    <d v="2024-07-16T00:00:00"/>
    <d v="2024-09-23T17:05:00"/>
    <x v="1"/>
    <s v="SPS-10367896"/>
    <s v="Manveer Sokhi"/>
    <s v="Mens 24-25 Student Match Fee, confirmed by Charn Gill, 16/07 vs. vs Olton"/>
    <x v="5"/>
    <x v="0"/>
    <x v="1"/>
    <n v="5"/>
    <n v="0"/>
    <n v="0"/>
    <n v="0"/>
    <n v="5"/>
  </r>
  <r>
    <d v="2024-08-16T00:00:00"/>
    <d v="2024-09-23T17:05:00"/>
    <x v="1"/>
    <s v="SPS-10500985"/>
    <s v="Manveer Sokhi"/>
    <s v="Aspirations 24-25, confirmed by Charn Gill, 16/08 vs. Aspirations Programme"/>
    <x v="5"/>
    <x v="1"/>
    <x v="1"/>
    <n v="5"/>
    <n v="0"/>
    <n v="0"/>
    <n v="0"/>
    <n v="5"/>
  </r>
  <r>
    <d v="2024-08-09T00:00:00"/>
    <d v="2024-09-23T17:05:00"/>
    <x v="1"/>
    <s v="SPS-10465219"/>
    <s v="Manveer Sokhi"/>
    <s v="Aspirations 24-25, confirmed by Charn Gill, 09/08 vs. Aspirations Programme"/>
    <x v="5"/>
    <x v="1"/>
    <x v="1"/>
    <n v="5"/>
    <n v="0"/>
    <n v="0"/>
    <n v="0"/>
    <n v="5"/>
  </r>
  <r>
    <d v="2024-07-19T00:00:00"/>
    <d v="2024-09-23T17:05:00"/>
    <x v="1"/>
    <s v="SPS-10382535"/>
    <s v="Manveer Sokhi"/>
    <s v="Aspirations 24-25, confirmed by Charn Gill, 19/07 vs. Aspirations Programme"/>
    <x v="5"/>
    <x v="1"/>
    <x v="1"/>
    <n v="5"/>
    <n v="0"/>
    <n v="0"/>
    <n v="0"/>
    <n v="5"/>
  </r>
  <r>
    <d v="2024-09-21T00:00:00"/>
    <d v="2024-09-23T20:09:00"/>
    <x v="1"/>
    <s v="SPS-10703485"/>
    <s v="Sharndeep Hanspal"/>
    <s v="Ladies 24-25, confirmed by Charn Gill, 21/09 vs. vs Sutton"/>
    <x v="5"/>
    <x v="1"/>
    <x v="1"/>
    <n v="10"/>
    <n v="0"/>
    <n v="0"/>
    <n v="0"/>
    <n v="10"/>
  </r>
  <r>
    <d v="2024-09-23T00:00:00"/>
    <d v="2024-09-23T23:00:00"/>
    <x v="1"/>
    <s v="SPS-10721306"/>
    <s v="morgan sign"/>
    <s v="Mens 24-25 Sponsored player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07"/>
    <s v="Navraj Degun"/>
    <s v="Mens 24-25 Annual Payee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08"/>
    <s v="Irfan Muhammad"/>
    <s v="Mens 24-25 Sponsored player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09"/>
    <s v="Manveer Sokhi"/>
    <s v="Mens 24-25 Annual Payee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10"/>
    <s v="Satvir Sahota"/>
    <s v="Mens 24-25 Annual Payee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12"/>
    <s v="Matt Schofield"/>
    <s v="Mens 24-25 Annual Payee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14"/>
    <s v="Avraj Bansal"/>
    <s v="Mens 24-25 Annual Payee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15"/>
    <s v="Jagjit Degun"/>
    <s v="Mens 24-25 Annual Payee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16"/>
    <s v="Moin Shakeel"/>
    <s v="Mens 24-25 Sponsored player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18"/>
    <s v="LE-NEAL JACKSON"/>
    <s v="Mens 24-25 Sponsored player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19"/>
    <s v="Sikandar Aizaz"/>
    <s v="Mens 24-25 Sponsored player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20"/>
    <s v="Pavinder Sandhu"/>
    <s v="Mens 24-25 Annual Payee Match Fee, 22/09 vs. vs University of Birmingham 2"/>
    <x v="5"/>
    <x v="0"/>
    <x v="2"/>
    <n v="0"/>
    <n v="0"/>
    <n v="0"/>
    <n v="0"/>
    <n v="0"/>
  </r>
  <r>
    <d v="2024-09-23T00:00:00"/>
    <d v="2024-09-23T23:00:00"/>
    <x v="1"/>
    <s v="SPS-10721321"/>
    <s v="Harmanpreet Sandhu"/>
    <s v="Mens 24-25 Annual Payee Match Fee, 22/09 vs. vs University of Birmingham 2"/>
    <x v="5"/>
    <x v="0"/>
    <x v="2"/>
    <n v="0"/>
    <n v="0"/>
    <n v="0"/>
    <n v="0"/>
    <n v="0"/>
  </r>
  <r>
    <d v="2024-07-26T00:00:00"/>
    <d v="2024-09-24T08:30:00"/>
    <x v="1"/>
    <s v="SPS-10413602"/>
    <s v="Dilraj Singh Dhamrait"/>
    <s v="Aspirations 24-25, 26/07 vs. Aspirations Programme"/>
    <x v="5"/>
    <x v="1"/>
    <x v="0"/>
    <n v="5"/>
    <n v="0.14000000000000001"/>
    <n v="0.05"/>
    <n v="0"/>
    <n v="4.8099999999999996"/>
  </r>
  <r>
    <d v="2024-08-02T00:00:00"/>
    <d v="2024-09-24T08:30:00"/>
    <x v="1"/>
    <s v="SPS-10437653"/>
    <s v="Dilraj Singh Dhamrait"/>
    <s v="Aspirations 24-25, 02/08 vs. Aspirations Programme"/>
    <x v="5"/>
    <x v="1"/>
    <x v="0"/>
    <n v="5"/>
    <n v="0.14000000000000001"/>
    <n v="0.05"/>
    <n v="0"/>
    <n v="4.8099999999999996"/>
  </r>
  <r>
    <d v="2024-08-24T00:00:00"/>
    <d v="2024-09-24T08:30:00"/>
    <x v="1"/>
    <s v="SPS-10535090"/>
    <s v="Dilraj Singh Dhamrait"/>
    <s v="Aspirations 24-25, 23/08 vs. Aspirations Programme"/>
    <x v="5"/>
    <x v="1"/>
    <x v="0"/>
    <n v="5"/>
    <n v="0.15"/>
    <n v="0.05"/>
    <n v="0"/>
    <n v="4.8"/>
  </r>
  <r>
    <d v="2024-09-15T00:00:00"/>
    <d v="2024-09-25T12:12:00"/>
    <x v="1"/>
    <s v="SPS-10669390"/>
    <s v="Harveen Sangha"/>
    <s v="Badgers Subscriptions 24-25, confirmed by Satpal Degun"/>
    <x v="5"/>
    <x v="1"/>
    <x v="1"/>
    <n v="30"/>
    <n v="0"/>
    <n v="0"/>
    <n v="0"/>
    <n v="30"/>
  </r>
  <r>
    <d v="2024-09-16T00:00:00"/>
    <d v="2024-09-25T12:13:00"/>
    <x v="1"/>
    <s v="SPS-10672659"/>
    <s v="Milveen Sangha"/>
    <s v="Ladies Subscriptions 24-25 Under 16 Membership, confirmed by Satpal Degun"/>
    <x v="5"/>
    <x v="1"/>
    <x v="1"/>
    <n v="30"/>
    <n v="0"/>
    <n v="0"/>
    <n v="0"/>
    <n v="30"/>
  </r>
  <r>
    <d v="2024-09-16T00:00:00"/>
    <d v="2024-09-25T12:13:00"/>
    <x v="1"/>
    <s v="SPS-10672703"/>
    <s v="Baljeevan Sangha"/>
    <s v="Mens Subscriptions 24-25 Student Membership, confirmed by Satpal Degun"/>
    <x v="5"/>
    <x v="1"/>
    <x v="1"/>
    <n v="75"/>
    <n v="0"/>
    <n v="0"/>
    <n v="0"/>
    <n v="75"/>
  </r>
  <r>
    <d v="2024-09-16T00:00:00"/>
    <d v="2024-09-25T23:00:00"/>
    <x v="1"/>
    <s v="SPS-10672643"/>
    <s v="Gurcharan Matharu"/>
    <s v="Ladies Subscriptions 24-25 Student Membership, confirmed by Charn Gill"/>
    <x v="5"/>
    <x v="1"/>
    <x v="1"/>
    <n v="60"/>
    <n v="0"/>
    <n v="0"/>
    <n v="0"/>
    <n v="60"/>
  </r>
  <r>
    <d v="2024-05-23T00:00:00"/>
    <d v="2024-09-27T08:30:00"/>
    <x v="1"/>
    <s v="SPS-10199315"/>
    <s v="lucy castle"/>
    <s v="Ladies 24-25 Student Match Fee, 23/05 vs. vs Finchfield"/>
    <x v="5"/>
    <x v="0"/>
    <x v="0"/>
    <n v="5"/>
    <n v="0.11"/>
    <n v="0.05"/>
    <n v="0"/>
    <n v="4.84"/>
  </r>
  <r>
    <d v="2024-06-13T00:00:00"/>
    <d v="2024-09-27T08:30:00"/>
    <x v="1"/>
    <s v="SPS-10260458"/>
    <s v="lucy castle"/>
    <s v="Ladies 24-25 Student Match Fee, 13/06 vs. vs Redditch"/>
    <x v="5"/>
    <x v="0"/>
    <x v="0"/>
    <n v="5"/>
    <n v="0.11"/>
    <n v="0.05"/>
    <n v="0"/>
    <n v="4.84"/>
  </r>
  <r>
    <d v="2024-09-07T00:00:00"/>
    <d v="2024-09-27T08:30:00"/>
    <x v="1"/>
    <s v="SPS-10625390"/>
    <s v="lucy castle"/>
    <s v="Ladies 24-25, 07/09 vs. vs Bloxwich 1"/>
    <x v="5"/>
    <x v="1"/>
    <x v="0"/>
    <n v="10"/>
    <n v="0.22"/>
    <n v="0.1"/>
    <n v="0"/>
    <n v="9.68"/>
  </r>
  <r>
    <d v="2024-09-14T00:00:00"/>
    <d v="2024-09-27T08:30:00"/>
    <x v="1"/>
    <s v="SPS-10666769"/>
    <s v="lucy castle"/>
    <s v="Ladies 24-25, 14/09 vs. vs Beacon 1"/>
    <x v="5"/>
    <x v="1"/>
    <x v="0"/>
    <n v="10"/>
    <n v="0.21"/>
    <n v="0.1"/>
    <n v="0"/>
    <n v="9.69"/>
  </r>
  <r>
    <d v="2024-08-09T00:00:00"/>
    <d v="2024-09-27T08:30:00"/>
    <x v="1"/>
    <s v="SPS-10465208"/>
    <s v="Jagjit Degun"/>
    <s v="Aspirations 24-25, 09/08 vs. Aspirations Programme"/>
    <x v="5"/>
    <x v="1"/>
    <x v="0"/>
    <n v="5"/>
    <n v="0.17"/>
    <n v="0.05"/>
    <n v="0"/>
    <n v="4.78"/>
  </r>
  <r>
    <d v="2024-08-16T00:00:00"/>
    <d v="2024-09-27T08:30:00"/>
    <x v="1"/>
    <s v="SPS-10500990"/>
    <s v="Jagjit Degun"/>
    <s v="Aspirations 24-25, 16/08 vs. Aspirations Programme"/>
    <x v="5"/>
    <x v="1"/>
    <x v="0"/>
    <n v="5"/>
    <n v="0.18"/>
    <n v="0.05"/>
    <n v="0"/>
    <n v="4.7699999999999996"/>
  </r>
  <r>
    <d v="2024-09-16T00:00:00"/>
    <d v="2024-09-27T09:57:00"/>
    <x v="1"/>
    <s v="SPS-10672575"/>
    <s v="Arzu Azam"/>
    <s v="Ladies Subscriptions 24-25 Unemployed/Retired Membership, confirmed by Charn Gill"/>
    <x v="5"/>
    <x v="1"/>
    <x v="1"/>
    <n v="60"/>
    <n v="0"/>
    <n v="0"/>
    <n v="0"/>
    <n v="60"/>
  </r>
  <r>
    <d v="2024-09-28T00:00:00"/>
    <d v="2024-09-28T12:36:00"/>
    <x v="1"/>
    <s v="SPS-10739513"/>
    <s v="Thisaru Gangabadage"/>
    <s v="Badgers 24-25 Sponsored player Match Fee, 28/09 vs. vs Cannock"/>
    <x v="5"/>
    <x v="0"/>
    <x v="2"/>
    <n v="0"/>
    <n v="0"/>
    <n v="0"/>
    <n v="0"/>
    <n v="0"/>
  </r>
  <r>
    <d v="2024-09-28T00:00:00"/>
    <d v="2024-09-28T16:04:00"/>
    <x v="1"/>
    <s v="SPS-10741516"/>
    <s v="kyle bahia"/>
    <s v="Mens 24-25 Double Team Match Fee, 28/09 vs. vs City of Birmingham"/>
    <x v="5"/>
    <x v="0"/>
    <x v="2"/>
    <n v="0"/>
    <n v="0"/>
    <n v="0"/>
    <n v="0"/>
    <n v="0"/>
  </r>
  <r>
    <d v="2024-09-28T00:00:00"/>
    <d v="2024-09-28T17:13:00"/>
    <x v="1"/>
    <s v="SPS-10742527"/>
    <s v="Athsari Gangabadage"/>
    <s v="Ladies 24-25 Sponsored player Match Fee, 28/09 vs. vs Solihull Blossomfield 4"/>
    <x v="5"/>
    <x v="0"/>
    <x v="2"/>
    <n v="0"/>
    <n v="0"/>
    <n v="0"/>
    <n v="0"/>
    <n v="0"/>
  </r>
  <r>
    <d v="2024-09-14T00:00:00"/>
    <d v="2024-09-28T17:47:00"/>
    <x v="1"/>
    <s v="SPS-10661050"/>
    <s v="Mohammad Ibrar Abbasi"/>
    <s v="Mens 24-25, 14/09 vs. vs Droitwich"/>
    <x v="5"/>
    <x v="1"/>
    <x v="0"/>
    <n v="10"/>
    <n v="0.2"/>
    <n v="0.1"/>
    <n v="0"/>
    <n v="9.6999999999999993"/>
  </r>
  <r>
    <d v="2024-09-14T00:00:00"/>
    <d v="2024-09-28T17:47:00"/>
    <x v="1"/>
    <s v="SPS-10661051"/>
    <s v="Haydar Ismaeel Abbasi"/>
    <s v="Mens 24-25 Under 16 Match Fee, paid by Mohammad Ibrar Abbasi, 14/09 vs. vs Droitwich"/>
    <x v="5"/>
    <x v="0"/>
    <x v="0"/>
    <n v="3"/>
    <n v="0.06"/>
    <n v="0.05"/>
    <n v="0"/>
    <n v="2.89"/>
  </r>
  <r>
    <d v="2024-09-14T00:00:00"/>
    <d v="2024-09-28T17:47:00"/>
    <x v="1"/>
    <s v="SPS-10661053"/>
    <s v="Haydar Ibrahim Abbasi"/>
    <s v="Mens 24-25 Under 16 Match Fee, paid by Mohammad Ibrar Abbasi, 14/09 vs. vs Droitwich"/>
    <x v="5"/>
    <x v="0"/>
    <x v="0"/>
    <n v="3"/>
    <n v="0.06"/>
    <n v="0.05"/>
    <n v="0"/>
    <n v="2.89"/>
  </r>
  <r>
    <d v="2024-09-20T00:00:00"/>
    <d v="2024-09-28T17:47:00"/>
    <x v="1"/>
    <s v="SPS-10701093"/>
    <s v="Haydar Ibrahim Abbasi"/>
    <s v="Mens 24-25 Under 16 Match Fee, paid by Mohammad Ibrar Abbasi, 21/09 vs. vs Harborne 6"/>
    <x v="5"/>
    <x v="0"/>
    <x v="0"/>
    <n v="3"/>
    <n v="0.06"/>
    <n v="0.05"/>
    <n v="0"/>
    <n v="2.89"/>
  </r>
  <r>
    <d v="2024-09-21T00:00:00"/>
    <d v="2024-09-28T17:47:00"/>
    <x v="1"/>
    <s v="SPS-10704737"/>
    <s v="Mohammad Ibrar Abbasi"/>
    <s v="Mens 24-25, 21/09 vs. vs Sutton 4"/>
    <x v="5"/>
    <x v="1"/>
    <x v="0"/>
    <n v="10"/>
    <n v="0.2"/>
    <n v="0.1"/>
    <n v="0"/>
    <n v="9.6999999999999993"/>
  </r>
  <r>
    <d v="2024-09-21T00:00:00"/>
    <d v="2024-09-28T17:47:00"/>
    <x v="1"/>
    <s v="SPS-10704739"/>
    <s v="Haydar Ismaeel Abbasi"/>
    <s v="Mens 24-25 Under 16 Match Fee, paid by Mohammad Ibrar Abbasi, 21/09 vs. vs Sutton 4"/>
    <x v="5"/>
    <x v="0"/>
    <x v="0"/>
    <n v="3"/>
    <n v="0.06"/>
    <n v="0.05"/>
    <n v="0"/>
    <n v="2.89"/>
  </r>
  <r>
    <d v="2024-09-27T00:00:00"/>
    <d v="2024-09-28T17:47:00"/>
    <x v="1"/>
    <s v="SPS-10737220"/>
    <s v="Haydar Ismaeel Abbasi"/>
    <s v="Mens 24-25 Under 16 Match Fee, paid by Mohammad Ibrar Abbasi, 28/09 vs. vs City of Birmingham"/>
    <x v="5"/>
    <x v="0"/>
    <x v="0"/>
    <n v="3"/>
    <n v="0.04"/>
    <n v="0.05"/>
    <n v="0"/>
    <n v="2.91"/>
  </r>
  <r>
    <d v="2024-09-28T00:00:00"/>
    <d v="2024-09-28T17:47:00"/>
    <x v="1"/>
    <s v="SPS-10742692"/>
    <s v="Mohammad Ibrar Abbasi"/>
    <s v="Mens 24-25, 28/09 vs. vs Bournville &amp; Kings Heath 4"/>
    <x v="5"/>
    <x v="1"/>
    <x v="0"/>
    <n v="10"/>
    <n v="0.2"/>
    <n v="0.1"/>
    <n v="0"/>
    <n v="9.6999999999999993"/>
  </r>
  <r>
    <d v="2024-09-15T00:00:00"/>
    <d v="2024-09-28T19:47:00"/>
    <x v="1"/>
    <s v="SPS-10669166"/>
    <s v="Veer Badesha"/>
    <s v="Mens Subscriptions 24-25 Under 16 Membership, confirmed by Satpal Degun"/>
    <x v="5"/>
    <x v="1"/>
    <x v="1"/>
    <n v="30"/>
    <n v="0"/>
    <n v="0"/>
    <n v="0"/>
    <n v="30"/>
  </r>
  <r>
    <d v="2024-09-28T00:00:00"/>
    <d v="2024-09-28T19:57:00"/>
    <x v="1"/>
    <s v="SPS-10744618"/>
    <s v="Apsi Gunarathne"/>
    <s v="Ladies 24-25 Sponsored player Match Fee, 28/09 vs. vs Olton &amp; West Warwickshire 3"/>
    <x v="5"/>
    <x v="0"/>
    <x v="2"/>
    <n v="0"/>
    <n v="0"/>
    <n v="0"/>
    <n v="0"/>
    <n v="0"/>
  </r>
  <r>
    <d v="2024-09-28T00:00:00"/>
    <d v="2024-09-28T19:57:00"/>
    <x v="1"/>
    <s v="SPS-10744619"/>
    <s v="Rahemeen Ali"/>
    <s v="Ladies 24-25 Sponsored player Match Fee, 28/09 vs. vs Olton &amp; West Warwickshire 3"/>
    <x v="5"/>
    <x v="0"/>
    <x v="2"/>
    <n v="0"/>
    <n v="0"/>
    <n v="0"/>
    <n v="0"/>
    <n v="0"/>
  </r>
  <r>
    <d v="2024-09-28T00:00:00"/>
    <d v="2024-09-28T20:00:00"/>
    <x v="1"/>
    <s v="SPS-10742530"/>
    <s v="Amarpreet Sahi"/>
    <s v="Ladies 24-25 Student Match Fee, confirmed by Charn Gill, 28/09 vs. vs Solihull Blossomfield 4"/>
    <x v="5"/>
    <x v="0"/>
    <x v="1"/>
    <n v="5"/>
    <n v="0"/>
    <n v="0"/>
    <n v="0"/>
    <n v="5"/>
  </r>
  <r>
    <d v="2024-09-07T00:00:00"/>
    <d v="2024-09-28T20:33:00"/>
    <x v="1"/>
    <s v="SPS-10625339"/>
    <s v="Charanjeev Singh Palahay"/>
    <s v="Badgers Subscriptions 24-25, confirmed by Satpal Degun"/>
    <x v="5"/>
    <x v="1"/>
    <x v="1"/>
    <n v="30"/>
    <n v="0"/>
    <n v="0"/>
    <n v="0"/>
    <n v="30"/>
  </r>
  <r>
    <d v="2024-09-14T00:00:00"/>
    <d v="2024-09-28T20:34:00"/>
    <x v="1"/>
    <s v="SPS-10666097"/>
    <s v="Charanjeev Singh Palahay"/>
    <s v="Badgers 24-25, confirmed by Satpal Degun, 14/09 vs. vs Bromsgrove"/>
    <x v="5"/>
    <x v="1"/>
    <x v="1"/>
    <n v="3"/>
    <n v="0"/>
    <n v="0"/>
    <n v="0"/>
    <n v="3"/>
  </r>
  <r>
    <d v="2024-09-28T00:00:00"/>
    <d v="2024-09-28T20:34:00"/>
    <x v="1"/>
    <s v="SPS-10739515"/>
    <s v="Charanjeev Singh Palahay"/>
    <s v="Badgers 24-25, confirmed by Satpal Degun, 28/09 vs. vs Cannock"/>
    <x v="5"/>
    <x v="1"/>
    <x v="1"/>
    <n v="3"/>
    <n v="0"/>
    <n v="0"/>
    <n v="0"/>
    <n v="3"/>
  </r>
  <r>
    <d v="2024-09-28T00:00:00"/>
    <d v="2024-09-28T21:39:00"/>
    <x v="1"/>
    <s v="SPS-10745263"/>
    <s v="Kaylim Bowers"/>
    <s v="Ladies Subscriptions 24-25 Sponsored player Membership"/>
    <x v="5"/>
    <x v="1"/>
    <x v="2"/>
    <n v="0"/>
    <n v="0"/>
    <n v="0"/>
    <n v="0"/>
    <n v="0"/>
  </r>
  <r>
    <d v="2024-09-28T00:00:00"/>
    <d v="2024-09-28T21:39:00"/>
    <x v="1"/>
    <s v="SPS-10745265"/>
    <s v="Stacey Fenton"/>
    <s v="Ladies Subscriptions 24-25, confirmed by Charn Gill"/>
    <x v="5"/>
    <x v="1"/>
    <x v="1"/>
    <n v="100"/>
    <n v="0"/>
    <n v="0"/>
    <n v="0"/>
    <n v="100"/>
  </r>
  <r>
    <d v="2024-04-26T00:00:00"/>
    <d v="2024-09-29T08:30:00"/>
    <x v="1"/>
    <s v="SPS-10133965"/>
    <s v="Naveen Mann"/>
    <s v="Ladies 24-25 Student Match Fee, 25/04 vs. vs Kings Heath"/>
    <x v="5"/>
    <x v="0"/>
    <x v="0"/>
    <n v="5"/>
    <n v="0.12"/>
    <n v="0.05"/>
    <n v="0"/>
    <n v="4.83"/>
  </r>
  <r>
    <d v="2024-05-08T00:00:00"/>
    <d v="2024-09-29T08:30:00"/>
    <x v="1"/>
    <s v="SPS-10154053"/>
    <s v="Naveen Mann"/>
    <s v="Ladies 24-25 Student Match Fee, 08/05 vs. vs Bromsgrove"/>
    <x v="5"/>
    <x v="0"/>
    <x v="0"/>
    <n v="5"/>
    <n v="0.12"/>
    <n v="0.05"/>
    <n v="0"/>
    <n v="4.83"/>
  </r>
  <r>
    <d v="2024-05-17T00:00:00"/>
    <d v="2024-09-29T08:30:00"/>
    <x v="1"/>
    <s v="SPS-10180888"/>
    <s v="Naveen Mann"/>
    <s v="Ladies 24-25 Student Match Fee, 16/05 vs. vs Harborne"/>
    <x v="5"/>
    <x v="0"/>
    <x v="0"/>
    <n v="5"/>
    <n v="0.12"/>
    <n v="0.05"/>
    <n v="0"/>
    <n v="4.83"/>
  </r>
  <r>
    <d v="2024-06-05T00:00:00"/>
    <d v="2024-09-29T08:30:00"/>
    <x v="1"/>
    <s v="SPS-10226446"/>
    <s v="Naveen Mann"/>
    <s v="Ladies 24-25 Student Match Fee, 04/06 vs. vs Old Hales"/>
    <x v="5"/>
    <x v="0"/>
    <x v="0"/>
    <n v="5"/>
    <n v="0.14000000000000001"/>
    <n v="0.05"/>
    <n v="0"/>
    <n v="4.8099999999999996"/>
  </r>
  <r>
    <d v="2024-08-16T00:00:00"/>
    <d v="2024-09-29T08:30:00"/>
    <x v="1"/>
    <s v="SPS-10500991"/>
    <s v="Gurcharan Matharu"/>
    <s v="Aspirations 24-25, 16/08 vs. Aspirations Programme"/>
    <x v="5"/>
    <x v="1"/>
    <x v="0"/>
    <n v="5"/>
    <n v="0.12"/>
    <n v="0.05"/>
    <n v="0"/>
    <n v="4.83"/>
  </r>
  <r>
    <d v="2024-09-11T00:00:00"/>
    <d v="2024-09-29T08:30:00"/>
    <x v="1"/>
    <s v="SPS-10647840"/>
    <s v="Gurcharan Matharu"/>
    <s v="Ladies 24-25 Student Match Fee, 31/08 vs. vs Bromsgrove 2/3"/>
    <x v="5"/>
    <x v="0"/>
    <x v="0"/>
    <n v="5"/>
    <n v="0.12"/>
    <n v="0.05"/>
    <n v="0"/>
    <n v="4.83"/>
  </r>
  <r>
    <d v="2024-09-14T00:00:00"/>
    <d v="2024-09-29T08:30:00"/>
    <x v="1"/>
    <s v="SPS-10666773"/>
    <s v="Gurcharan Matharu"/>
    <s v="Ladies 24-25 Student Match Fee, 14/09 vs. vs Beacon 1"/>
    <x v="5"/>
    <x v="0"/>
    <x v="0"/>
    <n v="5"/>
    <n v="0.12"/>
    <n v="0.05"/>
    <n v="0"/>
    <n v="4.83"/>
  </r>
  <r>
    <d v="2024-09-21T00:00:00"/>
    <d v="2024-09-29T08:30:00"/>
    <x v="1"/>
    <s v="SPS-10705573"/>
    <s v="Gurcharan Matharu"/>
    <s v="Ladies 24-25 Student Match Fee, 21/09 vs. vs Sutton"/>
    <x v="5"/>
    <x v="0"/>
    <x v="0"/>
    <n v="5"/>
    <n v="0.12"/>
    <n v="0.05"/>
    <n v="0"/>
    <n v="4.83"/>
  </r>
  <r>
    <d v="2024-09-28T00:00:00"/>
    <d v="2024-09-29T08:30:00"/>
    <x v="1"/>
    <s v="SPS-10742533"/>
    <s v="Gurcharan Matharu"/>
    <s v="Ladies 24-25 Student Match Fee, 28/09 vs. vs Solihull Blossomfield 4"/>
    <x v="5"/>
    <x v="0"/>
    <x v="0"/>
    <n v="5"/>
    <n v="0.1"/>
    <n v="0.05"/>
    <n v="0"/>
    <n v="4.8499999999999996"/>
  </r>
  <r>
    <d v="2024-08-24T00:00:00"/>
    <d v="2024-09-29T08:30:00"/>
    <x v="1"/>
    <s v="SPS-10535083"/>
    <s v="Dharam Padda"/>
    <s v="Aspirations 24-25, paid by Harj Padda, 23/08 vs. Aspirations Programme"/>
    <x v="5"/>
    <x v="1"/>
    <x v="0"/>
    <n v="5"/>
    <n v="0.12"/>
    <n v="0.05"/>
    <n v="0"/>
    <n v="4.83"/>
  </r>
  <r>
    <d v="2024-09-01T00:00:00"/>
    <d v="2024-09-29T08:30:00"/>
    <x v="1"/>
    <s v="SPS-10588511"/>
    <s v="Dhiyaan Padda"/>
    <s v="Sunday Training 24-25, paid by Harj Padda, 01/09 vs. Sunday Training"/>
    <x v="5"/>
    <x v="1"/>
    <x v="0"/>
    <n v="3"/>
    <n v="7.0000000000000007E-2"/>
    <n v="0.05"/>
    <n v="0"/>
    <n v="2.88"/>
  </r>
  <r>
    <d v="2024-09-01T00:00:00"/>
    <d v="2024-09-29T08:30:00"/>
    <x v="1"/>
    <s v="SPS-10588526"/>
    <s v="Dharam Padda"/>
    <s v="Sunday Training 24-25, paid by Harj Padda, 01/09 vs. Sunday Training"/>
    <x v="5"/>
    <x v="1"/>
    <x v="0"/>
    <n v="3"/>
    <n v="7.0000000000000007E-2"/>
    <n v="0.05"/>
    <n v="0"/>
    <n v="2.88"/>
  </r>
  <r>
    <d v="2024-09-07T00:00:00"/>
    <d v="2024-09-29T08:30:00"/>
    <x v="1"/>
    <s v="SPS-10624880"/>
    <s v="Dharam Padda"/>
    <s v="Badgers 24-25, paid by Harj Padda, 07/09 vs. vs Bloxwich"/>
    <x v="5"/>
    <x v="1"/>
    <x v="0"/>
    <n v="3"/>
    <n v="7.0000000000000007E-2"/>
    <n v="0.05"/>
    <n v="0"/>
    <n v="2.88"/>
  </r>
  <r>
    <d v="2024-09-08T00:00:00"/>
    <d v="2024-09-29T08:30:00"/>
    <x v="1"/>
    <s v="SPS-10630992"/>
    <s v="Dhiyaan Padda"/>
    <s v="Sunday Training 24-25, paid by Harj Padda, 08/09 vs. Sunday Training"/>
    <x v="5"/>
    <x v="1"/>
    <x v="0"/>
    <n v="3"/>
    <n v="7.0000000000000007E-2"/>
    <n v="0.05"/>
    <n v="0"/>
    <n v="2.88"/>
  </r>
  <r>
    <d v="2024-09-14T00:00:00"/>
    <d v="2024-09-29T08:30:00"/>
    <x v="1"/>
    <s v="SPS-10661059"/>
    <s v="Dharam Padda"/>
    <s v="Mens 24-25 Under 16 Match Fee, paid by Harj Padda, 14/09 vs. vs Droitwich"/>
    <x v="5"/>
    <x v="0"/>
    <x v="0"/>
    <n v="3"/>
    <n v="0.1"/>
    <n v="0.05"/>
    <n v="0"/>
    <n v="2.85"/>
  </r>
  <r>
    <d v="2024-08-24T00:00:00"/>
    <d v="2024-09-29T08:30:00"/>
    <x v="1"/>
    <s v="SPS-10535069"/>
    <s v="Ronak Singh Mann"/>
    <s v="Aspirations 24-25, paid by Amardeep Mann, 23/08 vs. Aspirations Programme"/>
    <x v="5"/>
    <x v="1"/>
    <x v="0"/>
    <n v="5"/>
    <n v="0.11"/>
    <n v="0.05"/>
    <n v="0"/>
    <n v="4.84"/>
  </r>
  <r>
    <d v="2024-08-24T00:00:00"/>
    <d v="2024-09-29T08:30:00"/>
    <x v="1"/>
    <s v="SPS-10535082"/>
    <s v="Kartar Singh Mann"/>
    <s v="Aspirations 24-25, paid by Amardeep Mann, 23/08 vs. Aspirations Programme"/>
    <x v="5"/>
    <x v="1"/>
    <x v="0"/>
    <n v="5"/>
    <n v="0.11"/>
    <n v="0.05"/>
    <n v="0"/>
    <n v="4.84"/>
  </r>
  <r>
    <d v="2024-08-24T00:00:00"/>
    <d v="2024-09-29T08:30:00"/>
    <x v="1"/>
    <s v="SPS-10535086"/>
    <s v="Karam Singh Mann"/>
    <s v="Aspirations 24-25, paid by Amardeep Mann, 23/08 vs. Aspirations Programme"/>
    <x v="5"/>
    <x v="1"/>
    <x v="0"/>
    <n v="5"/>
    <n v="0.11"/>
    <n v="0.05"/>
    <n v="0"/>
    <n v="4.84"/>
  </r>
  <r>
    <d v="2024-09-07T00:00:00"/>
    <d v="2024-09-29T08:30:00"/>
    <x v="1"/>
    <s v="SPS-10624869"/>
    <s v="Ronak Singh Mann"/>
    <s v="Badgers 24-25, paid by Amardeep Mann, 07/09 vs. vs Bloxwich"/>
    <x v="5"/>
    <x v="1"/>
    <x v="0"/>
    <n v="3"/>
    <n v="7.0000000000000007E-2"/>
    <n v="0.05"/>
    <n v="0"/>
    <n v="2.88"/>
  </r>
  <r>
    <d v="2024-09-14T00:00:00"/>
    <d v="2024-09-29T08:30:00"/>
    <x v="1"/>
    <s v="SPS-10666093"/>
    <s v="Ronak Singh Mann"/>
    <s v="Badgers 24-25, paid by Amardeep Mann, 14/09 vs. vs Bromsgrove"/>
    <x v="5"/>
    <x v="1"/>
    <x v="0"/>
    <n v="3"/>
    <n v="7.0000000000000007E-2"/>
    <n v="0.05"/>
    <n v="0"/>
    <n v="2.88"/>
  </r>
  <r>
    <d v="2024-09-14T00:00:00"/>
    <d v="2024-09-29T08:30:00"/>
    <x v="1"/>
    <s v="SPS-10666102"/>
    <s v="Kartar Singh Mann"/>
    <s v="Badgers 24-25, paid by Amardeep Mann, 14/09 vs. vs Bromsgrove"/>
    <x v="5"/>
    <x v="1"/>
    <x v="0"/>
    <n v="3"/>
    <n v="7.0000000000000007E-2"/>
    <n v="0.05"/>
    <n v="0"/>
    <n v="2.88"/>
  </r>
  <r>
    <d v="2024-09-14T00:00:00"/>
    <d v="2024-09-29T08:30:00"/>
    <x v="1"/>
    <s v="SPS-10666105"/>
    <s v="Karam Singh Mann"/>
    <s v="Badgers 24-25, paid by Amardeep Mann, 14/09 vs. vs Bromsgrove"/>
    <x v="5"/>
    <x v="1"/>
    <x v="0"/>
    <n v="3"/>
    <n v="7.0000000000000007E-2"/>
    <n v="0.05"/>
    <n v="0"/>
    <n v="2.88"/>
  </r>
  <r>
    <d v="2024-09-28T00:00:00"/>
    <d v="2024-09-29T10:15:00"/>
    <x v="1"/>
    <s v="SPS-10742538"/>
    <s v="Susan Paterson"/>
    <s v="Ladies 24-25, confirmed by Charn Gill, 28/09 vs. vs Solihull Blossomfield 4"/>
    <x v="5"/>
    <x v="1"/>
    <x v="1"/>
    <n v="10"/>
    <n v="0"/>
    <n v="0"/>
    <n v="0"/>
    <n v="10"/>
  </r>
  <r>
    <d v="2024-09-07T00:00:00"/>
    <d v="2024-09-29T11:11:00"/>
    <x v="1"/>
    <s v="SPS-10625478"/>
    <s v="Rikki Saggo"/>
    <s v="Mens 24-25, 07/09 vs. vs Bloxwich 2/3"/>
    <x v="5"/>
    <x v="1"/>
    <x v="0"/>
    <n v="10"/>
    <n v="0.2"/>
    <n v="0.1"/>
    <n v="0"/>
    <n v="9.6999999999999993"/>
  </r>
  <r>
    <d v="2024-09-14T00:00:00"/>
    <d v="2024-09-29T11:11:00"/>
    <x v="1"/>
    <s v="SPS-10666241"/>
    <s v="Rikki Saggo"/>
    <s v="Mens 24-25, 14/09 vs. vs Beacon"/>
    <x v="5"/>
    <x v="1"/>
    <x v="0"/>
    <n v="10"/>
    <n v="0.2"/>
    <n v="0.1"/>
    <n v="0"/>
    <n v="9.6999999999999993"/>
  </r>
  <r>
    <d v="2024-09-21T00:00:00"/>
    <d v="2024-09-29T11:11:00"/>
    <x v="1"/>
    <s v="SPS-10704733"/>
    <s v="Rikki Saggo"/>
    <s v="Mens 24-25, 21/09 vs. vs Sutton 4"/>
    <x v="5"/>
    <x v="1"/>
    <x v="0"/>
    <n v="10"/>
    <n v="0.2"/>
    <n v="0.1"/>
    <n v="0"/>
    <n v="9.6999999999999993"/>
  </r>
  <r>
    <d v="2024-09-21T00:00:00"/>
    <d v="2024-09-29T11:11:00"/>
    <x v="1"/>
    <s v="SPS-10704742"/>
    <s v="Taranveer (Ten) Saggo"/>
    <s v="Mens 24-25 Under 16 Match Fee, paid by Rikki Saggo, 21/09 vs. vs Sutton 4"/>
    <x v="5"/>
    <x v="0"/>
    <x v="0"/>
    <n v="3"/>
    <n v="0.05"/>
    <n v="0.05"/>
    <n v="0"/>
    <n v="2.9"/>
  </r>
  <r>
    <d v="2024-09-28T00:00:00"/>
    <d v="2024-09-29T11:11:00"/>
    <x v="1"/>
    <s v="SPS-10742685"/>
    <s v="Rikki Saggo"/>
    <s v="Mens 24-25, 28/09 vs. vs Bournville &amp; Kings Heath 4"/>
    <x v="5"/>
    <x v="1"/>
    <x v="0"/>
    <n v="10"/>
    <n v="0.2"/>
    <n v="0.1"/>
    <n v="0"/>
    <n v="9.6999999999999993"/>
  </r>
  <r>
    <d v="2024-06-13T00:00:00"/>
    <d v="2024-09-29T18:25:00"/>
    <x v="1"/>
    <s v="SPS-10260460"/>
    <s v="Jamie Richards"/>
    <s v="Ladies 24-25 Unemployed/Retired Match Fee, 13/06 vs. vs Redditch"/>
    <x v="5"/>
    <x v="0"/>
    <x v="0"/>
    <n v="5"/>
    <n v="0.1"/>
    <n v="0.05"/>
    <n v="0"/>
    <n v="4.8499999999999996"/>
  </r>
  <r>
    <d v="2024-09-02T00:00:00"/>
    <d v="2024-09-29T18:25:00"/>
    <x v="1"/>
    <s v="SPS-10600780"/>
    <s v="Jamie Richards"/>
    <s v="Ladies 24-25, 31/08 vs. vs Bromsgrove 2/3"/>
    <x v="5"/>
    <x v="1"/>
    <x v="0"/>
    <n v="10"/>
    <n v="0.2"/>
    <n v="0.1"/>
    <n v="0"/>
    <n v="9.6999999999999993"/>
  </r>
  <r>
    <d v="2024-09-07T00:00:00"/>
    <d v="2024-09-29T18:25:00"/>
    <x v="1"/>
    <s v="SPS-10625392"/>
    <s v="Jamie Richards"/>
    <s v="Ladies 24-25, 07/09 vs. vs Bloxwich 1"/>
    <x v="5"/>
    <x v="1"/>
    <x v="0"/>
    <n v="10"/>
    <n v="0.2"/>
    <n v="0.1"/>
    <n v="0"/>
    <n v="9.6999999999999993"/>
  </r>
  <r>
    <d v="2024-09-14T00:00:00"/>
    <d v="2024-09-29T18:25:00"/>
    <x v="1"/>
    <s v="SPS-10666770"/>
    <s v="Jamie Richards"/>
    <s v="Ladies 24-25, 14/09 vs. vs Beacon 1"/>
    <x v="5"/>
    <x v="1"/>
    <x v="0"/>
    <n v="10"/>
    <n v="0.18"/>
    <n v="0.1"/>
    <n v="0"/>
    <n v="9.7200000000000006"/>
  </r>
  <r>
    <d v="2024-09-21T00:00:00"/>
    <d v="2024-09-29T18:25:00"/>
    <x v="1"/>
    <s v="SPS-10705569"/>
    <s v="Jamie Richards"/>
    <s v="Ladies 24-25, 21/09 vs. vs Sutton"/>
    <x v="5"/>
    <x v="1"/>
    <x v="0"/>
    <n v="10"/>
    <n v="0.2"/>
    <n v="0.1"/>
    <n v="0"/>
    <n v="9.6999999999999993"/>
  </r>
  <r>
    <d v="2024-09-29T00:00:00"/>
    <d v="2024-09-29T19:42:00"/>
    <x v="1"/>
    <s v="SPS-10750058"/>
    <s v="Amarpreet singh Assi"/>
    <s v="Mens 24-25 Annual Payee Match Fee, 28/09 vs. vs Wolverhampton &amp; Tettenhall 1"/>
    <x v="5"/>
    <x v="0"/>
    <x v="2"/>
    <n v="0"/>
    <n v="0"/>
    <n v="0"/>
    <n v="0"/>
    <n v="0"/>
  </r>
  <r>
    <d v="2024-09-29T00:00:00"/>
    <d v="2024-09-29T19:42:00"/>
    <x v="1"/>
    <s v="SPS-10750068"/>
    <s v="Sikandar Aizaz"/>
    <s v="Mens 24-25 Sponsored player Match Fee, 28/09 vs. vs Wolverhampton &amp; Tettenhall 1"/>
    <x v="5"/>
    <x v="0"/>
    <x v="2"/>
    <n v="0"/>
    <n v="0"/>
    <n v="0"/>
    <n v="0"/>
    <n v="0"/>
  </r>
  <r>
    <d v="2024-09-29T00:00:00"/>
    <d v="2024-09-29T23:25:00"/>
    <x v="1"/>
    <s v="SPS-10750772"/>
    <s v="Ghazanfar Ali"/>
    <s v="Mens 24-25 Sponsored player Match Fee, 28/09 vs. vs St Albans"/>
    <x v="5"/>
    <x v="0"/>
    <x v="2"/>
    <n v="0"/>
    <n v="0"/>
    <n v="0"/>
    <n v="0"/>
    <n v="0"/>
  </r>
  <r>
    <d v="2024-09-29T00:00:00"/>
    <d v="2024-09-29T23:25:00"/>
    <x v="1"/>
    <s v="SPS-10750773"/>
    <s v="morgan sign"/>
    <s v="Mens 24-25 Sponsored player Match Fee, 28/09 vs. vs St Albans"/>
    <x v="5"/>
    <x v="0"/>
    <x v="2"/>
    <n v="0"/>
    <n v="0"/>
    <n v="0"/>
    <n v="0"/>
    <n v="0"/>
  </r>
  <r>
    <d v="2024-09-29T00:00:00"/>
    <d v="2024-09-29T23:25:00"/>
    <x v="1"/>
    <s v="SPS-10750774"/>
    <s v="Navraj Degun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75"/>
    <s v="Irfan Muhammad"/>
    <s v="Mens 24-25 Sponsored player Match Fee, 28/09 vs. vs St Albans"/>
    <x v="5"/>
    <x v="0"/>
    <x v="2"/>
    <n v="0"/>
    <n v="0"/>
    <n v="0"/>
    <n v="0"/>
    <n v="0"/>
  </r>
  <r>
    <d v="2024-09-29T00:00:00"/>
    <d v="2024-09-29T23:25:00"/>
    <x v="1"/>
    <s v="SPS-10750776"/>
    <s v="Manveer Sokhi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77"/>
    <s v="Satvir Sahota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79"/>
    <s v="Matt Schofield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80"/>
    <s v="Avraj Bansal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81"/>
    <s v="Jagjit Degun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82"/>
    <s v="Moin Shakeel"/>
    <s v="Mens 24-25 Sponsored player Match Fee, 28/09 vs. vs St Albans"/>
    <x v="5"/>
    <x v="0"/>
    <x v="2"/>
    <n v="0"/>
    <n v="0"/>
    <n v="0"/>
    <n v="0"/>
    <n v="0"/>
  </r>
  <r>
    <d v="2024-09-29T00:00:00"/>
    <d v="2024-09-29T23:25:00"/>
    <x v="1"/>
    <s v="SPS-10750783"/>
    <s v="Josh Russell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84"/>
    <s v="LE-NEAL JACKSON"/>
    <s v="Mens 24-25 Sponsored player Match Fee, 28/09 vs. vs St Albans"/>
    <x v="5"/>
    <x v="0"/>
    <x v="2"/>
    <n v="0"/>
    <n v="0"/>
    <n v="0"/>
    <n v="0"/>
    <n v="0"/>
  </r>
  <r>
    <d v="2024-09-29T00:00:00"/>
    <d v="2024-09-29T23:25:00"/>
    <x v="1"/>
    <s v="SPS-10750785"/>
    <s v="Pavinder Sandhu"/>
    <s v="Mens 24-25 Annual Payee Match Fee, 28/09 vs. vs St Albans"/>
    <x v="5"/>
    <x v="0"/>
    <x v="2"/>
    <n v="0"/>
    <n v="0"/>
    <n v="0"/>
    <n v="0"/>
    <n v="0"/>
  </r>
  <r>
    <d v="2024-09-29T00:00:00"/>
    <d v="2024-09-29T23:25:00"/>
    <x v="1"/>
    <s v="SPS-10750786"/>
    <s v="Harmanpreet Sandhu"/>
    <s v="Mens 24-25 Annual Payee Match Fee, 28/09 vs. vs St Albans"/>
    <x v="5"/>
    <x v="0"/>
    <x v="2"/>
    <n v="0"/>
    <n v="0"/>
    <n v="0"/>
    <n v="0"/>
    <n v="0"/>
  </r>
  <r>
    <d v="2024-09-28T00:00:00"/>
    <d v="2024-09-30T07:22:00"/>
    <x v="1"/>
    <s v="SPS-10744612"/>
    <s v="kiran gill"/>
    <s v="AMENDED: (Gave lifts to 2 players. )Ladies 24-25, confirmed by Charn Gill, 28/09 vs. vs Olton &amp; West Warwickshire 3"/>
    <x v="5"/>
    <x v="1"/>
    <x v="1"/>
    <n v="0"/>
    <n v="0"/>
    <n v="0"/>
    <n v="0"/>
    <n v="0"/>
  </r>
  <r>
    <d v="2024-09-30T00:00:00"/>
    <d v="2024-09-30T07:23:00"/>
    <x v="1"/>
    <s v="SPS-10750931"/>
    <s v="Kaylim Bowers"/>
    <s v="Ladies 24-25 Sponsored player Match Fee, 28/09 vs. vs Olton &amp; West Warwickshire 3"/>
    <x v="5"/>
    <x v="0"/>
    <x v="2"/>
    <n v="0"/>
    <n v="0"/>
    <n v="0"/>
    <n v="0"/>
    <n v="0"/>
  </r>
  <r>
    <d v="2024-09-15T00:00:00"/>
    <d v="2024-09-30T12:40:00"/>
    <x v="1"/>
    <s v="SPS-10669168"/>
    <s v="Mohammad Ibrar Abbasi"/>
    <s v="Mens Subscriptions 24-25, confirmed by Satpal Degun"/>
    <x v="5"/>
    <x v="1"/>
    <x v="1"/>
    <n v="150"/>
    <n v="0"/>
    <n v="0"/>
    <n v="0"/>
    <n v="150"/>
  </r>
  <r>
    <d v="2024-09-15T00:00:00"/>
    <d v="2024-09-30T12:40:00"/>
    <x v="1"/>
    <s v="SPS-10669254"/>
    <s v="Haydar Ismaeel Abbasi"/>
    <s v="Mens Subscriptions 24-25 Under 16 Membership, confirmed by Satpal Degun"/>
    <x v="5"/>
    <x v="1"/>
    <x v="1"/>
    <n v="30"/>
    <n v="0"/>
    <n v="0"/>
    <n v="0"/>
    <n v="30"/>
  </r>
  <r>
    <d v="2024-09-15T00:00:00"/>
    <d v="2024-09-30T12:41:00"/>
    <x v="1"/>
    <s v="SPS-10669169"/>
    <s v="Haydar Ibrahim Abbasi"/>
    <s v="Mens Subscriptions 24-25 Under 16 Membership, confirmed by Satpal Degun"/>
    <x v="5"/>
    <x v="1"/>
    <x v="1"/>
    <n v="30"/>
    <n v="0"/>
    <n v="0"/>
    <n v="0"/>
    <n v="30"/>
  </r>
  <r>
    <d v="2024-09-28T00:00:00"/>
    <d v="2024-09-30T13:42:00"/>
    <x v="1"/>
    <s v="SPS-10742689"/>
    <s v="sucha sohal"/>
    <s v="Mens 24-25, confirmed by Satpal Degun, 28/09 vs. vs Bournville &amp; Kings Heath 4"/>
    <x v="5"/>
    <x v="1"/>
    <x v="1"/>
    <n v="10"/>
    <n v="0"/>
    <n v="0"/>
    <n v="0"/>
    <n v="10"/>
  </r>
  <r>
    <d v="2024-09-01T00:00:00"/>
    <d v="2024-10-01T08:30:00"/>
    <x v="1"/>
    <s v="SPS-10588520"/>
    <s v="Hansveer Matharu"/>
    <s v="Sunday Training 24-25, paid by Surinderpal Matharu, 01/09 vs. Sunday Training"/>
    <x v="6"/>
    <x v="1"/>
    <x v="0"/>
    <n v="3"/>
    <n v="0.25"/>
    <n v="0.05"/>
    <n v="0"/>
    <n v="2.7"/>
  </r>
  <r>
    <d v="2024-09-01T00:00:00"/>
    <d v="2024-10-01T08:30:00"/>
    <x v="1"/>
    <s v="SPS-10588532"/>
    <s v="Milveen Sangha"/>
    <s v="Sunday Training 24-25, paid by Amarpreet Sangha, 01/09 vs. Sunday Training"/>
    <x v="6"/>
    <x v="1"/>
    <x v="0"/>
    <n v="3"/>
    <n v="7.0000000000000007E-2"/>
    <n v="0.05"/>
    <n v="0"/>
    <n v="2.88"/>
  </r>
  <r>
    <d v="2024-09-01T00:00:00"/>
    <d v="2024-10-01T08:30:00"/>
    <x v="1"/>
    <s v="SPS-10588535"/>
    <s v="Harveen Sangha"/>
    <s v="Sunday Training 24-25, paid by Amarpreet Sangha, 01/09 vs. Sunday Training"/>
    <x v="6"/>
    <x v="1"/>
    <x v="0"/>
    <n v="3"/>
    <n v="7.0000000000000007E-2"/>
    <n v="0.05"/>
    <n v="0"/>
    <n v="2.88"/>
  </r>
  <r>
    <d v="2024-09-14T00:00:00"/>
    <d v="2024-10-01T08:30:00"/>
    <x v="1"/>
    <s v="SPS-10666099"/>
    <s v="Harveen Sangha"/>
    <s v="Badgers 24-25, paid by Amarpreet Sangha, 14/09 vs. vs Bromsgrove"/>
    <x v="6"/>
    <x v="1"/>
    <x v="0"/>
    <n v="3"/>
    <n v="7.0000000000000007E-2"/>
    <n v="0.05"/>
    <n v="0"/>
    <n v="2.88"/>
  </r>
  <r>
    <d v="2024-09-14T00:00:00"/>
    <d v="2024-10-01T08:30:00"/>
    <x v="1"/>
    <s v="SPS-10666389"/>
    <s v="Milveen Sangha"/>
    <s v="Ladies 24-25 Under 16 Match Fee, paid by Amarpreet Sangha, 14/09 vs. vs Beacon 2"/>
    <x v="6"/>
    <x v="0"/>
    <x v="0"/>
    <n v="3"/>
    <n v="7.0000000000000007E-2"/>
    <n v="0.05"/>
    <n v="0"/>
    <n v="2.88"/>
  </r>
  <r>
    <d v="2024-09-15T00:00:00"/>
    <d v="2024-10-01T08:30:00"/>
    <x v="1"/>
    <s v="SPS-10669303"/>
    <s v="Milveen Sangha"/>
    <s v="Sunday Training 24-25, paid by Amarpreet Sangha, 15/09 vs. Sunday Training"/>
    <x v="6"/>
    <x v="1"/>
    <x v="0"/>
    <n v="3"/>
    <n v="7.0000000000000007E-2"/>
    <n v="0.05"/>
    <n v="0"/>
    <n v="2.88"/>
  </r>
  <r>
    <d v="2024-09-15T00:00:00"/>
    <d v="2024-10-01T08:30:00"/>
    <x v="1"/>
    <s v="SPS-10669305"/>
    <s v="Harveen Sangha"/>
    <s v="Sunday Training 24-25, paid by Amarpreet Sangha, 15/09 vs. Sunday Training"/>
    <x v="6"/>
    <x v="1"/>
    <x v="0"/>
    <n v="3"/>
    <n v="7.0000000000000007E-2"/>
    <n v="0.05"/>
    <n v="0"/>
    <n v="2.88"/>
  </r>
  <r>
    <d v="2024-09-27T00:00:00"/>
    <d v="2024-10-01T08:30:00"/>
    <x v="1"/>
    <s v="SPS-10737213"/>
    <s v="Baljeevan Sangha"/>
    <s v="Mens 24-25 Under 16 Match Fee, paid by Amarpreet Sangha, 28/09 vs. vs City of Birmingham"/>
    <x v="6"/>
    <x v="0"/>
    <x v="0"/>
    <n v="3"/>
    <n v="7.0000000000000007E-2"/>
    <n v="0.05"/>
    <n v="0"/>
    <n v="2.88"/>
  </r>
  <r>
    <d v="2024-09-28T00:00:00"/>
    <d v="2024-10-01T08:30:00"/>
    <x v="1"/>
    <s v="SPS-10742528"/>
    <s v="Milveen Sangha"/>
    <s v="Ladies 24-25 Under 16 Match Fee, paid by Amarpreet Sangha, 28/09 vs. vs Solihull Blossomfield 4"/>
    <x v="6"/>
    <x v="0"/>
    <x v="0"/>
    <n v="3"/>
    <n v="7.0000000000000007E-2"/>
    <n v="0.05"/>
    <n v="0"/>
    <n v="2.88"/>
  </r>
  <r>
    <d v="2024-06-26T00:00:00"/>
    <d v="2024-10-01T08:30:00"/>
    <x v="1"/>
    <s v="SPS-10305206"/>
    <s v="Nitin Puligari"/>
    <s v="Mens 24-25 Under 16 Match Fee, 25/06 vs. vs Bournville"/>
    <x v="6"/>
    <x v="0"/>
    <x v="0"/>
    <n v="3"/>
    <n v="7.0000000000000007E-2"/>
    <n v="0.05"/>
    <n v="0"/>
    <n v="2.88"/>
  </r>
  <r>
    <d v="2024-07-11T00:00:00"/>
    <d v="2024-10-01T08:30:00"/>
    <x v="1"/>
    <s v="SPS-10352390"/>
    <s v="Nitin Puligari"/>
    <s v="Mens 24-25 Under 16 Match Fee, 10/07 vs. vs Edgbaston"/>
    <x v="6"/>
    <x v="0"/>
    <x v="0"/>
    <n v="3"/>
    <n v="7.0000000000000007E-2"/>
    <n v="0.05"/>
    <n v="0"/>
    <n v="2.88"/>
  </r>
  <r>
    <d v="2024-07-19T00:00:00"/>
    <d v="2024-10-01T08:30:00"/>
    <x v="1"/>
    <s v="SPS-10382537"/>
    <s v="Nitin Puligari"/>
    <s v="Aspirations 24-25, 19/07 vs. Aspirations Programme"/>
    <x v="6"/>
    <x v="1"/>
    <x v="0"/>
    <n v="5"/>
    <n v="0.12"/>
    <n v="0.05"/>
    <n v="0"/>
    <n v="4.83"/>
  </r>
  <r>
    <d v="2024-08-09T00:00:00"/>
    <d v="2024-10-01T08:30:00"/>
    <x v="1"/>
    <s v="SPS-10465205"/>
    <s v="Nitin Puligari"/>
    <s v="Aspirations 24-25, 09/08 vs. Aspirations Programme"/>
    <x v="6"/>
    <x v="1"/>
    <x v="0"/>
    <n v="5"/>
    <n v="0.12"/>
    <n v="0.05"/>
    <n v="0"/>
    <n v="4.83"/>
  </r>
  <r>
    <d v="2024-08-16T00:00:00"/>
    <d v="2024-10-01T08:30:00"/>
    <x v="1"/>
    <s v="SPS-10500987"/>
    <s v="Nitin Puligari"/>
    <s v="Aspirations 24-25, 16/08 vs. Aspirations Programme"/>
    <x v="6"/>
    <x v="1"/>
    <x v="0"/>
    <n v="5"/>
    <n v="0.12"/>
    <n v="0.05"/>
    <n v="0"/>
    <n v="4.83"/>
  </r>
  <r>
    <d v="2024-09-14T00:00:00"/>
    <d v="2024-10-01T08:30:00"/>
    <x v="1"/>
    <s v="SPS-10666248"/>
    <s v="Nitin Puligari"/>
    <s v="Mens 24-25 Under 16 Match Fee, 14/09 vs. vs Beacon"/>
    <x v="6"/>
    <x v="0"/>
    <x v="0"/>
    <n v="3"/>
    <n v="0.06"/>
    <n v="0.05"/>
    <n v="0"/>
    <n v="2.89"/>
  </r>
  <r>
    <d v="2024-09-01T00:00:00"/>
    <d v="2024-10-01T08:30:00"/>
    <x v="1"/>
    <s v="SPS-10588514"/>
    <s v="Arjan Matharu"/>
    <s v="Sunday Training 24-25, paid by Dapinder Matharu, 01/09 vs. Sunday Training"/>
    <x v="6"/>
    <x v="1"/>
    <x v="0"/>
    <n v="3"/>
    <n v="7.0000000000000007E-2"/>
    <n v="0.05"/>
    <n v="0"/>
    <n v="2.88"/>
  </r>
  <r>
    <d v="2024-09-01T00:00:00"/>
    <d v="2024-10-01T08:30:00"/>
    <x v="1"/>
    <s v="SPS-10588538"/>
    <s v="Amar Matharu"/>
    <s v="Sunday Training 24-25, paid by Dapinder Matharu, 01/09 vs. Sunday Training"/>
    <x v="6"/>
    <x v="1"/>
    <x v="0"/>
    <n v="3"/>
    <n v="7.0000000000000007E-2"/>
    <n v="0.05"/>
    <n v="0"/>
    <n v="2.88"/>
  </r>
  <r>
    <d v="2024-09-07T00:00:00"/>
    <d v="2024-10-01T08:30:00"/>
    <x v="1"/>
    <s v="SPS-10624871"/>
    <s v="Arjan Matharu"/>
    <s v="Badgers 24-25, paid by Dapinder Matharu, 07/09 vs. vs Bloxwich"/>
    <x v="6"/>
    <x v="1"/>
    <x v="0"/>
    <n v="3"/>
    <n v="7.0000000000000007E-2"/>
    <n v="0.05"/>
    <n v="0"/>
    <n v="2.88"/>
  </r>
  <r>
    <d v="2024-09-08T00:00:00"/>
    <d v="2024-10-01T08:30:00"/>
    <x v="1"/>
    <s v="SPS-10630994"/>
    <s v="Arjan Matharu"/>
    <s v="Sunday Training 24-25, paid by Dapinder Matharu, 08/09 vs. Sunday Training"/>
    <x v="6"/>
    <x v="1"/>
    <x v="0"/>
    <n v="3"/>
    <n v="7.0000000000000007E-2"/>
    <n v="0.05"/>
    <n v="0"/>
    <n v="2.88"/>
  </r>
  <r>
    <d v="2024-09-08T00:00:00"/>
    <d v="2024-10-01T08:30:00"/>
    <x v="1"/>
    <s v="SPS-10631014"/>
    <s v="Amar Matharu"/>
    <s v="Sunday Training 24-25, paid by Dapinder Matharu, 08/09 vs. Sunday Training"/>
    <x v="6"/>
    <x v="1"/>
    <x v="0"/>
    <n v="3"/>
    <n v="7.0000000000000007E-2"/>
    <n v="0.05"/>
    <n v="0"/>
    <n v="2.88"/>
  </r>
  <r>
    <d v="2024-09-15T00:00:00"/>
    <d v="2024-10-01T08:30:00"/>
    <x v="1"/>
    <s v="SPS-10669296"/>
    <s v="Arjan Matharu"/>
    <s v="Sunday Training 24-25, paid by Dapinder Matharu, 15/09 vs. Sunday Training"/>
    <x v="6"/>
    <x v="1"/>
    <x v="0"/>
    <n v="3"/>
    <n v="7.0000000000000007E-2"/>
    <n v="0.05"/>
    <n v="0"/>
    <n v="2.88"/>
  </r>
  <r>
    <d v="2024-09-15T00:00:00"/>
    <d v="2024-10-01T08:30:00"/>
    <x v="1"/>
    <s v="SPS-10669308"/>
    <s v="Amar Matharu"/>
    <s v="Sunday Training 24-25, paid by Dapinder Matharu, 15/09 vs. Sunday Training"/>
    <x v="6"/>
    <x v="1"/>
    <x v="0"/>
    <n v="3"/>
    <n v="7.0000000000000007E-2"/>
    <n v="0.05"/>
    <n v="0"/>
    <n v="2.88"/>
  </r>
  <r>
    <d v="2024-09-28T00:00:00"/>
    <d v="2024-10-01T08:30:00"/>
    <x v="1"/>
    <s v="SPS-10739517"/>
    <s v="Arjan Matharu"/>
    <s v="Badgers 24-25, paid by Dapinder Matharu, 28/09 vs. vs Cannock"/>
    <x v="6"/>
    <x v="1"/>
    <x v="0"/>
    <n v="3"/>
    <n v="7.0000000000000007E-2"/>
    <n v="0.05"/>
    <n v="0"/>
    <n v="2.88"/>
  </r>
  <r>
    <d v="2024-09-01T00:00:00"/>
    <d v="2024-10-01T08:30:00"/>
    <x v="1"/>
    <s v="SPS-10588512"/>
    <s v="Priya Cooner"/>
    <s v="Sunday Training 24-25, paid by Sandeep Cooner, 01/09 vs. Sunday Training"/>
    <x v="6"/>
    <x v="1"/>
    <x v="0"/>
    <n v="3"/>
    <n v="7.0000000000000007E-2"/>
    <n v="0.05"/>
    <n v="0"/>
    <n v="2.88"/>
  </r>
  <r>
    <d v="2024-09-01T00:00:00"/>
    <d v="2024-10-01T08:30:00"/>
    <x v="1"/>
    <s v="SPS-10588518"/>
    <s v="Nihal Cooner"/>
    <s v="Sunday Training 24-25, paid by Sandeep Cooner, 01/09 vs. Sunday Training"/>
    <x v="6"/>
    <x v="1"/>
    <x v="0"/>
    <n v="3"/>
    <n v="7.0000000000000007E-2"/>
    <n v="0.05"/>
    <n v="0"/>
    <n v="2.88"/>
  </r>
  <r>
    <d v="2024-09-08T00:00:00"/>
    <d v="2024-10-01T08:30:00"/>
    <x v="1"/>
    <s v="SPS-10630993"/>
    <s v="Priya Cooner"/>
    <s v="Sunday Training 24-25, paid by Sandeep Cooner, 08/09 vs. Sunday Training"/>
    <x v="6"/>
    <x v="1"/>
    <x v="0"/>
    <n v="3"/>
    <n v="7.0000000000000007E-2"/>
    <n v="0.05"/>
    <n v="0"/>
    <n v="2.88"/>
  </r>
  <r>
    <d v="2024-09-08T00:00:00"/>
    <d v="2024-10-01T08:30:00"/>
    <x v="1"/>
    <s v="SPS-10630996"/>
    <s v="Nihal Cooner"/>
    <s v="Sunday Training 24-25, paid by Sandeep Cooner, 08/09 vs. Sunday Training"/>
    <x v="6"/>
    <x v="1"/>
    <x v="0"/>
    <n v="3"/>
    <n v="7.0000000000000007E-2"/>
    <n v="0.05"/>
    <n v="0"/>
    <n v="2.88"/>
  </r>
  <r>
    <d v="2024-09-15T00:00:00"/>
    <d v="2024-10-01T08:30:00"/>
    <x v="1"/>
    <s v="SPS-10669295"/>
    <s v="Priya Cooner"/>
    <s v="Sunday Training 24-25, paid by Sandeep Cooner, 15/09 vs. Sunday Training"/>
    <x v="6"/>
    <x v="1"/>
    <x v="0"/>
    <n v="3"/>
    <n v="7.0000000000000007E-2"/>
    <n v="0.05"/>
    <n v="0"/>
    <n v="2.88"/>
  </r>
  <r>
    <d v="2024-09-15T00:00:00"/>
    <d v="2024-10-01T08:30:00"/>
    <x v="1"/>
    <s v="SPS-10669299"/>
    <s v="Nihal Cooner"/>
    <s v="Sunday Training 24-25, paid by Sandeep Cooner, 15/09 vs. Sunday Training"/>
    <x v="6"/>
    <x v="1"/>
    <x v="0"/>
    <n v="3"/>
    <n v="7.0000000000000007E-2"/>
    <n v="0.05"/>
    <n v="0"/>
    <n v="2.88"/>
  </r>
  <r>
    <d v="2024-09-22T00:00:00"/>
    <d v="2024-10-01T08:30:00"/>
    <x v="1"/>
    <s v="SPS-10711730"/>
    <s v="Nihal Cooner"/>
    <s v="Sunday Training 24-25, paid by Sandeep Cooner, 22/09 vs. Sunday Training"/>
    <x v="6"/>
    <x v="1"/>
    <x v="0"/>
    <n v="3"/>
    <n v="0.1"/>
    <n v="0.05"/>
    <n v="0"/>
    <n v="2.85"/>
  </r>
  <r>
    <d v="2024-09-01T00:00:00"/>
    <d v="2024-10-01T08:30:00"/>
    <x v="1"/>
    <s v="SPS-10587287"/>
    <s v="Amrik Gill"/>
    <s v="Sunday Training 24-25, 01/09 vs. Sunday Training, Sunday Training 24-25, 01/09 vs. Sunday Training"/>
    <x v="6"/>
    <x v="1"/>
    <x v="0"/>
    <n v="6"/>
    <n v="0.15"/>
    <n v="0.06"/>
    <n v="0"/>
    <n v="5.79"/>
  </r>
  <r>
    <d v="2024-06-30T00:00:00"/>
    <d v="2024-10-01T08:30:00"/>
    <x v="1"/>
    <s v="SPS-10317386"/>
    <s v="Taran Singh Gill"/>
    <s v="Sunday Training 24-25, paid by Amrik Gill, 30/06 vs. Sunday Training"/>
    <x v="6"/>
    <x v="1"/>
    <x v="0"/>
    <n v="3"/>
    <n v="0.08"/>
    <n v="0.05"/>
    <n v="0"/>
    <n v="2.87"/>
  </r>
  <r>
    <d v="2024-06-30T00:00:00"/>
    <d v="2024-10-01T08:30:00"/>
    <x v="1"/>
    <s v="SPS-10317387"/>
    <s v="Giaan Singh Gill"/>
    <s v="Sunday Training 24-25, paid by Amrik Gill, 30/06 vs. Sunday Training"/>
    <x v="6"/>
    <x v="1"/>
    <x v="0"/>
    <n v="3"/>
    <n v="0.08"/>
    <n v="0.05"/>
    <n v="0"/>
    <n v="2.87"/>
  </r>
  <r>
    <d v="2024-07-08T00:00:00"/>
    <d v="2024-10-01T08:30:00"/>
    <x v="1"/>
    <s v="SPS-10338129"/>
    <s v="Taran Singh Gill"/>
    <s v="Sunday Training 24-25, paid by Amrik Gill, 07/07 vs. Sunday Training"/>
    <x v="6"/>
    <x v="1"/>
    <x v="0"/>
    <n v="3"/>
    <n v="0.08"/>
    <n v="0.05"/>
    <n v="0"/>
    <n v="2.87"/>
  </r>
  <r>
    <d v="2024-07-08T00:00:00"/>
    <d v="2024-10-01T08:30:00"/>
    <x v="1"/>
    <s v="SPS-10338135"/>
    <s v="Giaan Singh Gill"/>
    <s v="Sunday Training 24-25, paid by Amrik Gill, 07/07 vs. Sunday Training"/>
    <x v="6"/>
    <x v="1"/>
    <x v="0"/>
    <n v="3"/>
    <n v="0.08"/>
    <n v="0.05"/>
    <n v="0"/>
    <n v="2.87"/>
  </r>
  <r>
    <d v="2024-09-01T00:00:00"/>
    <d v="2024-10-01T08:31:00"/>
    <x v="1"/>
    <s v="SPS-10588515"/>
    <s v="avani kaur thind"/>
    <s v="Sunday Training 24-25, paid by indy singh, 01/09 vs. Sunday Training"/>
    <x v="6"/>
    <x v="1"/>
    <x v="0"/>
    <n v="3"/>
    <n v="0.25"/>
    <n v="0.05"/>
    <n v="0"/>
    <n v="2.7"/>
  </r>
  <r>
    <d v="2024-09-16T00:00:00"/>
    <d v="2024-10-02T07:49:00"/>
    <x v="1"/>
    <s v="SPS-10672578"/>
    <s v="lucy castle"/>
    <s v="Ladies Subscriptions 24-25, confirmed by Charn Gill"/>
    <x v="6"/>
    <x v="1"/>
    <x v="1"/>
    <n v="100"/>
    <n v="0"/>
    <n v="0"/>
    <n v="0"/>
    <n v="100"/>
  </r>
  <r>
    <d v="2024-09-01T00:00:00"/>
    <d v="2024-10-02T08:31:00"/>
    <x v="1"/>
    <s v="SPS-10588530"/>
    <s v="Kara Kandola"/>
    <s v="Sunday Training 24-25, paid by Mendip Kandola, 01/09 vs. Sunday Training"/>
    <x v="6"/>
    <x v="1"/>
    <x v="0"/>
    <n v="3"/>
    <n v="0.1"/>
    <n v="0.05"/>
    <n v="0"/>
    <n v="2.85"/>
  </r>
  <r>
    <d v="2024-09-08T00:00:00"/>
    <d v="2024-10-02T08:31:00"/>
    <x v="1"/>
    <s v="SPS-10631007"/>
    <s v="Kara Kandola"/>
    <s v="Sunday Training 24-25, paid by Mendip Kandola, 08/09 vs. Sunday Training"/>
    <x v="6"/>
    <x v="1"/>
    <x v="0"/>
    <n v="3"/>
    <n v="0.1"/>
    <n v="0.05"/>
    <n v="0"/>
    <n v="2.85"/>
  </r>
  <r>
    <d v="2024-09-14T00:00:00"/>
    <d v="2024-10-02T08:31:00"/>
    <x v="1"/>
    <s v="SPS-10666383"/>
    <s v="Kara Kandola"/>
    <s v="Ladies 24-25 Under 16 Match Fee, paid by Mendip Kandola, 14/09 vs. vs Beacon 2"/>
    <x v="6"/>
    <x v="0"/>
    <x v="0"/>
    <n v="3"/>
    <n v="0.1"/>
    <n v="0.05"/>
    <n v="0"/>
    <n v="2.85"/>
  </r>
  <r>
    <d v="2024-09-21T00:00:00"/>
    <d v="2024-10-02T08:31:00"/>
    <x v="1"/>
    <s v="SPS-10703478"/>
    <s v="Kara Kandola"/>
    <s v="Ladies 24-25 Under 16 Match Fee, paid by Mendip Kandola, 21/09 vs. vs Sutton"/>
    <x v="6"/>
    <x v="0"/>
    <x v="0"/>
    <n v="3"/>
    <n v="0.08"/>
    <n v="0.05"/>
    <n v="0"/>
    <n v="2.87"/>
  </r>
  <r>
    <d v="2024-09-02T00:00:00"/>
    <d v="2024-10-02T08:31:00"/>
    <x v="1"/>
    <s v="SPS-10600784"/>
    <s v="-1. DELETED --"/>
    <s v="Ladies 24-25, 31/08 vs. vs Bromsgrove 2/3"/>
    <x v="6"/>
    <x v="1"/>
    <x v="0"/>
    <n v="10"/>
    <n v="0.2"/>
    <n v="0.1"/>
    <n v="0"/>
    <n v="9.6999999999999993"/>
  </r>
  <r>
    <d v="2024-09-07T00:00:00"/>
    <d v="2024-10-02T08:31:00"/>
    <x v="1"/>
    <s v="SPS-10625393"/>
    <s v="-1. DELETED --"/>
    <s v="Ladies 24-25, 07/09 vs. vs Bloxwich 1"/>
    <x v="6"/>
    <x v="1"/>
    <x v="0"/>
    <n v="10"/>
    <n v="0.2"/>
    <n v="0.1"/>
    <n v="0"/>
    <n v="9.6999999999999993"/>
  </r>
  <r>
    <d v="2024-09-21T00:00:00"/>
    <d v="2024-10-02T08:31:00"/>
    <x v="1"/>
    <s v="SPS-10705570"/>
    <s v="-1. DELETED --"/>
    <s v="Ladies 24-25, 21/09 vs. vs Sutton"/>
    <x v="6"/>
    <x v="1"/>
    <x v="0"/>
    <n v="10"/>
    <n v="0.2"/>
    <n v="0.1"/>
    <n v="0"/>
    <n v="9.6999999999999993"/>
  </r>
  <r>
    <d v="2024-09-28T00:00:00"/>
    <d v="2024-10-02T08:31:00"/>
    <x v="1"/>
    <s v="SPS-10744617"/>
    <s v="-1. DELETED --"/>
    <s v="Ladies 24-25, 28/09 vs. vs Olton &amp; West Warwickshire 3"/>
    <x v="6"/>
    <x v="1"/>
    <x v="0"/>
    <n v="10"/>
    <n v="0.2"/>
    <n v="0.1"/>
    <n v="0"/>
    <n v="9.6999999999999993"/>
  </r>
  <r>
    <d v="2024-06-13T00:00:00"/>
    <d v="2024-10-02T08:31:00"/>
    <x v="1"/>
    <s v="SPS-10260464"/>
    <s v="Arzu Azam"/>
    <s v="Ladies 24-25 Unemployed/Retired Match Fee, 13/06 vs. vs Redditch"/>
    <x v="6"/>
    <x v="0"/>
    <x v="0"/>
    <n v="5"/>
    <n v="0.12"/>
    <n v="0.05"/>
    <n v="0"/>
    <n v="4.83"/>
  </r>
  <r>
    <d v="2024-09-07T00:00:00"/>
    <d v="2024-10-02T08:31:00"/>
    <x v="1"/>
    <s v="SPS-10626807"/>
    <s v="Arzu Azam"/>
    <s v="Ladies 24-25 Unemployed/Retired Match Fee, 07/09 vs. vs Bloxwich 3"/>
    <x v="6"/>
    <x v="0"/>
    <x v="0"/>
    <n v="5"/>
    <n v="0.12"/>
    <n v="0.05"/>
    <n v="0"/>
    <n v="4.83"/>
  </r>
  <r>
    <d v="2024-09-14T00:00:00"/>
    <d v="2024-10-02T08:31:00"/>
    <x v="1"/>
    <s v="SPS-10666391"/>
    <s v="Arzu Azam"/>
    <s v="Ladies 24-25 Unemployed/Retired Match Fee, 14/09 vs. vs Beacon 2"/>
    <x v="6"/>
    <x v="0"/>
    <x v="0"/>
    <n v="5"/>
    <n v="0.12"/>
    <n v="0.05"/>
    <n v="0"/>
    <n v="4.83"/>
  </r>
  <r>
    <d v="2024-09-28T00:00:00"/>
    <d v="2024-10-02T08:31:00"/>
    <x v="1"/>
    <s v="SPS-10742531"/>
    <s v="Arzu Azam"/>
    <s v="Ladies 24-25 Unemployed/Retired Match Fee, 28/09 vs. vs Solihull Blossomfield 4"/>
    <x v="6"/>
    <x v="0"/>
    <x v="0"/>
    <n v="5"/>
    <n v="0.14000000000000001"/>
    <n v="0.05"/>
    <n v="0"/>
    <n v="4.8099999999999996"/>
  </r>
  <r>
    <d v="2024-09-16T00:00:00"/>
    <d v="2024-10-03T12:20:00"/>
    <x v="1"/>
    <s v="SPS-10672660"/>
    <s v="simran sohal"/>
    <s v="Ladies Subscriptions 24-25 Under 16 Membership, confirmed by Charn Gill"/>
    <x v="6"/>
    <x v="1"/>
    <x v="1"/>
    <n v="30"/>
    <n v="0"/>
    <n v="0"/>
    <n v="0"/>
    <n v="30"/>
  </r>
  <r>
    <d v="2024-09-21T00:00:00"/>
    <d v="2024-10-03T13:49:00"/>
    <x v="1"/>
    <s v="SPS-10704745"/>
    <s v="Jogin Johal"/>
    <s v="Mens 24-25 Student Match Fee, collected by Gurpreet Cooner, 21/09 vs. vs Sutton 4"/>
    <x v="6"/>
    <x v="0"/>
    <x v="2"/>
    <n v="5"/>
    <n v="0"/>
    <n v="0"/>
    <n v="0"/>
    <n v="5"/>
  </r>
  <r>
    <d v="2024-10-03T00:00:00"/>
    <d v="2024-10-03T18:39:00"/>
    <x v="1"/>
    <s v="SPS-10772589"/>
    <s v="Savraj Singh Chana"/>
    <s v="Sunday Training 24-25, collected by Satpal Degun, 29/09 vs. Sunday Training"/>
    <x v="6"/>
    <x v="1"/>
    <x v="2"/>
    <n v="3"/>
    <n v="0"/>
    <n v="0"/>
    <n v="0"/>
    <n v="3"/>
  </r>
  <r>
    <d v="2024-10-03T00:00:00"/>
    <d v="2024-10-03T18:39:00"/>
    <x v="1"/>
    <s v="SPS-10772595"/>
    <s v="Arjan Singh Chana"/>
    <s v="Sunday Training 24-25, collected by Satpal Degun, 29/09 vs. Sunday Training"/>
    <x v="6"/>
    <x v="1"/>
    <x v="2"/>
    <n v="3"/>
    <n v="0"/>
    <n v="0"/>
    <n v="0"/>
    <n v="3"/>
  </r>
  <r>
    <d v="2024-10-03T00:00:00"/>
    <d v="2024-10-03T18:39:00"/>
    <x v="1"/>
    <s v="SPS-10772569"/>
    <s v="Sehaj Kaur"/>
    <s v="Sunday Training 24-25, collected by Satpal Degun, 29/09 vs. Sunday Training"/>
    <x v="6"/>
    <x v="1"/>
    <x v="2"/>
    <n v="3"/>
    <n v="0"/>
    <n v="0"/>
    <n v="0"/>
    <n v="3"/>
  </r>
  <r>
    <d v="2024-10-03T00:00:00"/>
    <d v="2024-10-03T18:39:00"/>
    <x v="1"/>
    <s v="SPS-10772571"/>
    <s v="Anmol Kaur"/>
    <s v="Sunday Training 24-25, collected by Satpal Degun, 29/09 vs. Sunday Training"/>
    <x v="6"/>
    <x v="1"/>
    <x v="2"/>
    <n v="3"/>
    <n v="0"/>
    <n v="0"/>
    <n v="0"/>
    <n v="3"/>
  </r>
  <r>
    <d v="2024-10-03T00:00:00"/>
    <d v="2024-10-03T18:40:00"/>
    <x v="1"/>
    <s v="SPS-10772584"/>
    <s v="Yuvraj Sihota"/>
    <s v="Sunday Training 24-25, confirmed by Satpal Degun, 29/09 vs. Sunday Training"/>
    <x v="6"/>
    <x v="1"/>
    <x v="1"/>
    <n v="3"/>
    <n v="0"/>
    <n v="0"/>
    <n v="0"/>
    <n v="3"/>
  </r>
  <r>
    <d v="2024-03-16T00:00:00"/>
    <d v="2024-10-04T08:30:00"/>
    <x v="1"/>
    <s v="SPS-9969653"/>
    <s v="Abhijeet Singh"/>
    <s v="Mens 23-24, 16/03 vs. vs University of Nottingham 3"/>
    <x v="6"/>
    <x v="1"/>
    <x v="0"/>
    <n v="10"/>
    <n v="0.22"/>
    <n v="0.1"/>
    <n v="0"/>
    <n v="9.68"/>
  </r>
  <r>
    <d v="2024-06-04T00:00:00"/>
    <d v="2024-10-04T08:30:00"/>
    <x v="1"/>
    <s v="SPS-10226165"/>
    <s v="Abhijeet Singh"/>
    <s v="Mens 24-25, 04/06 vs. vs Olton"/>
    <x v="6"/>
    <x v="1"/>
    <x v="0"/>
    <n v="10"/>
    <n v="0.22"/>
    <n v="0.1"/>
    <n v="0"/>
    <n v="9.68"/>
  </r>
  <r>
    <d v="2024-09-14T00:00:00"/>
    <d v="2024-10-04T08:30:00"/>
    <x v="1"/>
    <s v="SPS-10665743"/>
    <s v="Abhijeet Singh"/>
    <s v="Mens 24-25, 14/09 vs. vs Cheltnham"/>
    <x v="6"/>
    <x v="1"/>
    <x v="0"/>
    <n v="10"/>
    <n v="0.21"/>
    <n v="0.1"/>
    <n v="0"/>
    <n v="9.69"/>
  </r>
  <r>
    <d v="2024-08-18T00:00:00"/>
    <d v="2024-10-04T08:30:00"/>
    <x v="1"/>
    <s v="SPS-10505466"/>
    <s v="Charanjeev Singh Palahay"/>
    <s v="Sunday Training 24-25, paid by Charanjeet Singh Palahay, 18/08 vs. Sunday Training"/>
    <x v="6"/>
    <x v="1"/>
    <x v="0"/>
    <n v="3"/>
    <n v="0.14000000000000001"/>
    <n v="0.05"/>
    <n v="0"/>
    <n v="2.81"/>
  </r>
  <r>
    <d v="2024-09-07T00:00:00"/>
    <d v="2024-10-04T08:30:00"/>
    <x v="1"/>
    <s v="SPS-10624875"/>
    <s v="Charanjeev Singh Palahay"/>
    <s v="Badgers 24-25, paid by Charanjeet Singh Palahay, 07/09 vs. vs Bloxwich"/>
    <x v="6"/>
    <x v="1"/>
    <x v="0"/>
    <n v="3"/>
    <n v="0.15"/>
    <n v="0.05"/>
    <n v="0"/>
    <n v="2.8"/>
  </r>
  <r>
    <d v="2024-04-26T00:00:00"/>
    <d v="2024-10-04T08:30:00"/>
    <x v="1"/>
    <s v="SPS-10133966"/>
    <s v="Sammie Ring"/>
    <s v="Ladies 24-25 Student Match Fee, 25/04 vs. vs Kings Heath"/>
    <x v="6"/>
    <x v="0"/>
    <x v="0"/>
    <n v="5"/>
    <n v="0.17"/>
    <n v="0.05"/>
    <n v="0"/>
    <n v="4.78"/>
  </r>
  <r>
    <d v="2024-05-17T00:00:00"/>
    <d v="2024-10-04T08:30:00"/>
    <x v="1"/>
    <s v="SPS-10180889"/>
    <s v="Sammie Ring"/>
    <s v="Ladies 24-25 Student Match Fee, 16/05 vs. vs Harborne"/>
    <x v="6"/>
    <x v="0"/>
    <x v="0"/>
    <n v="5"/>
    <n v="0.18"/>
    <n v="0.05"/>
    <n v="0"/>
    <n v="4.7699999999999996"/>
  </r>
  <r>
    <d v="2024-09-27T00:00:00"/>
    <d v="2024-10-04T09:35:00"/>
    <x v="1"/>
    <s v="SPS-10737217"/>
    <s v="Dave Sandhu"/>
    <s v="Mens 24-25 Unemployed/Retired Match Fee, collected by Amardeep Matharu, 28/09 vs. vs City of Birmingham"/>
    <x v="6"/>
    <x v="0"/>
    <x v="2"/>
    <n v="5"/>
    <n v="0"/>
    <n v="0"/>
    <n v="0"/>
    <n v="5"/>
  </r>
  <r>
    <d v="2024-10-04T00:00:00"/>
    <d v="2024-10-04T18:46:00"/>
    <x v="1"/>
    <s v="SPS-10775396"/>
    <s v="SJ Sihota"/>
    <s v="Mens 24-25 Double Team Match Fee, 05/10 vs. vs Edgbaston 2"/>
    <x v="6"/>
    <x v="0"/>
    <x v="2"/>
    <n v="0"/>
    <n v="0"/>
    <n v="0"/>
    <n v="0"/>
    <n v="0"/>
  </r>
  <r>
    <d v="2024-10-05T00:00:00"/>
    <d v="2024-10-05T13:37:00"/>
    <x v="1"/>
    <s v="SPS-10777440"/>
    <s v="Athsari Gangabadage"/>
    <s v="Ladies 24-25 Sponsored player Match Fee, 05/10 vs. vs City of Birmingham 1"/>
    <x v="6"/>
    <x v="0"/>
    <x v="2"/>
    <n v="0"/>
    <n v="0"/>
    <n v="0"/>
    <n v="0"/>
    <n v="0"/>
  </r>
  <r>
    <d v="2024-10-05T00:00:00"/>
    <d v="2024-10-05T17:44:00"/>
    <x v="1"/>
    <s v="SPS-10777444"/>
    <s v="Sukhvinder Kaur Khera"/>
    <s v="AMENDED: (did not play )Ladies 24-25, confirmed by Charn Gill, 05/10 vs. vs City of Birmingham 1"/>
    <x v="6"/>
    <x v="1"/>
    <x v="1"/>
    <n v="0"/>
    <n v="0"/>
    <n v="0"/>
    <n v="0"/>
    <n v="0"/>
  </r>
  <r>
    <d v="2024-09-06T00:00:00"/>
    <d v="2024-10-05T17:50:00"/>
    <x v="1"/>
    <s v="SPS-10622727"/>
    <s v="Amardeep Matharu"/>
    <s v="Mens 24-25, 07/09 vs. vs Bloxwich 4/5"/>
    <x v="6"/>
    <x v="1"/>
    <x v="0"/>
    <n v="10"/>
    <n v="0.19"/>
    <n v="0.1"/>
    <n v="0"/>
    <n v="9.7100000000000009"/>
  </r>
  <r>
    <d v="2024-09-14T00:00:00"/>
    <d v="2024-10-05T17:50:00"/>
    <x v="1"/>
    <s v="SPS-10661048"/>
    <s v="Amardeep Matharu"/>
    <s v="Mens 24-25, 14/09 vs. vs Droitwich"/>
    <x v="6"/>
    <x v="1"/>
    <x v="0"/>
    <n v="10"/>
    <n v="0.19"/>
    <n v="0.1"/>
    <n v="0"/>
    <n v="9.7100000000000009"/>
  </r>
  <r>
    <d v="2024-09-20T00:00:00"/>
    <d v="2024-10-05T17:50:00"/>
    <x v="1"/>
    <s v="SPS-10701088"/>
    <s v="Amardeep Matharu"/>
    <s v="Mens 24-25, 21/09 vs. vs Harborne 6"/>
    <x v="6"/>
    <x v="1"/>
    <x v="0"/>
    <n v="10"/>
    <n v="0.19"/>
    <n v="0.1"/>
    <n v="0"/>
    <n v="9.7100000000000009"/>
  </r>
  <r>
    <d v="2024-09-27T00:00:00"/>
    <d v="2024-10-05T17:50:00"/>
    <x v="1"/>
    <s v="SPS-10737216"/>
    <s v="Amardeep Matharu"/>
    <s v="Mens 24-25, 28/09 vs. vs City of Birmingham"/>
    <x v="6"/>
    <x v="1"/>
    <x v="0"/>
    <n v="10"/>
    <n v="0.19"/>
    <n v="0.1"/>
    <n v="0"/>
    <n v="9.7100000000000009"/>
  </r>
  <r>
    <d v="2024-10-04T00:00:00"/>
    <d v="2024-10-05T17:50:00"/>
    <x v="1"/>
    <s v="SPS-10775052"/>
    <s v="Amardeep Matharu"/>
    <s v="Mens 24-25, 05/10 vs. vs Tamworth 3"/>
    <x v="6"/>
    <x v="1"/>
    <x v="0"/>
    <n v="10"/>
    <n v="0.19"/>
    <n v="0.1"/>
    <n v="0"/>
    <n v="9.7100000000000009"/>
  </r>
  <r>
    <d v="2024-01-26T00:00:00"/>
    <d v="2024-10-05T18:00:00"/>
    <x v="1"/>
    <s v="SPS-9759094"/>
    <s v="Cameron Allan"/>
    <s v="Mens 23-24 Under 16 Match Fee, paid by Cameron allan, 27/01 vs. vs Beacon 6"/>
    <x v="6"/>
    <x v="0"/>
    <x v="0"/>
    <n v="3"/>
    <n v="0.06"/>
    <n v="0.05"/>
    <n v="0"/>
    <n v="2.89"/>
  </r>
  <r>
    <d v="2024-02-03T00:00:00"/>
    <d v="2024-10-05T18:00:00"/>
    <x v="1"/>
    <s v="SPS-9794157"/>
    <s v="Cameron Allan"/>
    <s v="Mens 23-24 Under 16 Match Fee, paid by Cameron allan, 03/02 vs. vs Old Wulfrunians 4"/>
    <x v="6"/>
    <x v="0"/>
    <x v="0"/>
    <n v="3"/>
    <n v="0.06"/>
    <n v="0.05"/>
    <n v="0"/>
    <n v="2.89"/>
  </r>
  <r>
    <d v="2024-02-16T00:00:00"/>
    <d v="2024-10-05T18:00:00"/>
    <x v="1"/>
    <s v="SPS-9850431"/>
    <s v="Cameron Allan"/>
    <s v="Mens 23-24 Under 16 Match Fee, paid by Cameron allan, 17/02 vs. vs Telford"/>
    <x v="6"/>
    <x v="0"/>
    <x v="0"/>
    <n v="3"/>
    <n v="0.06"/>
    <n v="0.05"/>
    <n v="0"/>
    <n v="2.89"/>
  </r>
  <r>
    <d v="2024-03-01T00:00:00"/>
    <d v="2024-10-05T18:00:00"/>
    <x v="1"/>
    <s v="SPS-9908114"/>
    <s v="Cameron Allan"/>
    <s v="Mens 23-24 Under 16 Match Fee, paid by Cameron allan, 02/03 vs. vs Stourport 6"/>
    <x v="6"/>
    <x v="0"/>
    <x v="0"/>
    <n v="3"/>
    <n v="0.06"/>
    <n v="0.05"/>
    <n v="0"/>
    <n v="2.89"/>
  </r>
  <r>
    <d v="2024-03-08T00:00:00"/>
    <d v="2024-10-05T18:00:00"/>
    <x v="1"/>
    <s v="SPS-9944887"/>
    <s v="Cameron Allan"/>
    <s v="Mens 23-24 Under 16 Match Fee, paid by Cameron allan, 09/03 vs. vs Hampton in Arden 5"/>
    <x v="6"/>
    <x v="0"/>
    <x v="0"/>
    <n v="3"/>
    <n v="0.06"/>
    <n v="0.05"/>
    <n v="0"/>
    <n v="2.89"/>
  </r>
  <r>
    <d v="2024-03-15T00:00:00"/>
    <d v="2024-10-05T18:00:00"/>
    <x v="1"/>
    <s v="SPS-9965969"/>
    <s v="Cameron Allan"/>
    <s v="Mens 23-24 Under 16 Match Fee, paid by Cameron allan, 16/03 vs. vs Sutton 8"/>
    <x v="6"/>
    <x v="0"/>
    <x v="0"/>
    <n v="3"/>
    <n v="0.06"/>
    <n v="0.05"/>
    <n v="0"/>
    <n v="2.89"/>
  </r>
  <r>
    <d v="2024-06-19T00:00:00"/>
    <d v="2024-10-05T18:00:00"/>
    <x v="1"/>
    <s v="SPS-10280328"/>
    <s v="Cameron Allan"/>
    <s v="Mens 24-25 Under 16 Match Fee, paid by Cameron allan, 18/06 vs. vs Old Hales"/>
    <x v="6"/>
    <x v="0"/>
    <x v="0"/>
    <n v="3"/>
    <n v="0.06"/>
    <n v="0.05"/>
    <n v="0"/>
    <n v="2.89"/>
  </r>
  <r>
    <d v="2024-06-26T00:00:00"/>
    <d v="2024-10-05T18:00:00"/>
    <x v="1"/>
    <s v="SPS-10305215"/>
    <s v="Cameron Allan"/>
    <s v="Mens 24-25 Under 16 Match Fee, paid by Cameron allan, 25/06 vs. vs Bournville"/>
    <x v="6"/>
    <x v="0"/>
    <x v="0"/>
    <n v="3"/>
    <n v="0.06"/>
    <n v="0.05"/>
    <n v="0"/>
    <n v="2.89"/>
  </r>
  <r>
    <d v="2024-07-15T00:00:00"/>
    <d v="2024-10-05T18:00:00"/>
    <x v="1"/>
    <s v="SPS-10359988"/>
    <s v="Cameron Allan"/>
    <s v="Mens 24-25 Under 16 Match Fee, paid by Cameron allan, 02/07 vs. vs Bromsgrove"/>
    <x v="6"/>
    <x v="0"/>
    <x v="0"/>
    <n v="3"/>
    <n v="0.06"/>
    <n v="0.05"/>
    <n v="0"/>
    <n v="2.89"/>
  </r>
  <r>
    <d v="2024-09-14T00:00:00"/>
    <d v="2024-10-05T18:00:00"/>
    <x v="1"/>
    <s v="SPS-10661060"/>
    <s v="Cameron Allan"/>
    <s v="Mens 24-25 Student Match Fee, paid by Cameron allan, 14/09 vs. vs Droitwich"/>
    <x v="6"/>
    <x v="0"/>
    <x v="0"/>
    <n v="5"/>
    <n v="0.1"/>
    <n v="0.05"/>
    <n v="0"/>
    <n v="4.8499999999999996"/>
  </r>
  <r>
    <d v="2024-09-20T00:00:00"/>
    <d v="2024-10-05T18:00:00"/>
    <x v="1"/>
    <s v="SPS-10701099"/>
    <s v="Cameron Allan"/>
    <s v="Mens 24-25 Student Match Fee, paid by Cameron allan, 21/09 vs. vs Harborne 6"/>
    <x v="6"/>
    <x v="0"/>
    <x v="0"/>
    <n v="5"/>
    <n v="0.09"/>
    <n v="0.05"/>
    <n v="0"/>
    <n v="4.8600000000000003"/>
  </r>
  <r>
    <d v="2024-09-27T00:00:00"/>
    <d v="2024-10-05T18:00:00"/>
    <x v="1"/>
    <s v="SPS-10737223"/>
    <s v="Cameron Allan"/>
    <s v="Mens 24-25 Student Match Fee, paid by Cameron allan, 28/09 vs. vs City of Birmingham"/>
    <x v="6"/>
    <x v="0"/>
    <x v="0"/>
    <n v="5"/>
    <n v="0.1"/>
    <n v="0.05"/>
    <n v="0"/>
    <n v="4.8499999999999996"/>
  </r>
  <r>
    <d v="2024-10-04T00:00:00"/>
    <d v="2024-10-05T19:26:00"/>
    <x v="1"/>
    <s v="SPS-10775053"/>
    <s v="Dave Sandhu"/>
    <s v="Mens 24-25 Unemployed/Retired Match Fee, collected by Amardeep Matharu, 05/10 vs. vs Tamworth 3"/>
    <x v="6"/>
    <x v="0"/>
    <x v="2"/>
    <n v="5"/>
    <n v="0"/>
    <n v="0"/>
    <n v="0"/>
    <n v="5"/>
  </r>
  <r>
    <d v="2024-09-15T00:00:00"/>
    <d v="2024-10-05T19:30:00"/>
    <x v="1"/>
    <s v="SPS-10669261"/>
    <s v="Andy Furber"/>
    <s v="Mens Subscriptions 24-25 Unemployed/Retired Membership, confirmed by Charn Gill"/>
    <x v="6"/>
    <x v="1"/>
    <x v="1"/>
    <n v="75"/>
    <n v="0"/>
    <n v="0"/>
    <n v="0"/>
    <n v="75"/>
  </r>
  <r>
    <d v="2024-09-15T00:00:00"/>
    <d v="2024-10-05T19:31:00"/>
    <x v="1"/>
    <s v="SPS-10669192"/>
    <s v="Dave Sandhu"/>
    <s v="Mens Subscriptions 24-25 Unemployed/Retired Membership, confirmed by Charn Gill"/>
    <x v="6"/>
    <x v="1"/>
    <x v="1"/>
    <n v="75"/>
    <n v="0"/>
    <n v="0"/>
    <n v="0"/>
    <n v="75"/>
  </r>
  <r>
    <d v="2024-10-05T00:00:00"/>
    <d v="2024-10-05T20:03:00"/>
    <x v="1"/>
    <s v="SPS-10782582"/>
    <s v="Ian Murphy"/>
    <s v="Mens 24-25 Sponsored player Match Fee, 05/10 vs. vs Old Halesonians 3"/>
    <x v="6"/>
    <x v="0"/>
    <x v="2"/>
    <n v="0"/>
    <n v="0"/>
    <n v="0"/>
    <n v="0"/>
    <n v="0"/>
  </r>
  <r>
    <d v="2024-10-05T00:00:00"/>
    <d v="2024-10-05T20:26:00"/>
    <x v="1"/>
    <s v="SPS-10780525"/>
    <s v="om gaur"/>
    <s v="Mens Subscriptions 24-25 Under 16 Membership, confirmed by Satpal Degun"/>
    <x v="6"/>
    <x v="1"/>
    <x v="1"/>
    <n v="30"/>
    <n v="0"/>
    <n v="0"/>
    <n v="0"/>
    <n v="30"/>
  </r>
  <r>
    <d v="2024-10-05T00:00:00"/>
    <d v="2024-10-05T20:31:00"/>
    <x v="1"/>
    <s v="SPS-10780320"/>
    <s v="om gaur"/>
    <s v="Mens 24-25 Under 16 Match Fee, confirmed by Satpal Degun, 05/10 vs. vs Old Halesonians 3"/>
    <x v="6"/>
    <x v="0"/>
    <x v="1"/>
    <n v="3"/>
    <n v="0"/>
    <n v="0"/>
    <n v="0"/>
    <n v="3"/>
  </r>
  <r>
    <d v="2024-02-25T00:00:00"/>
    <d v="2024-10-06T08:30:00"/>
    <x v="1"/>
    <s v="SPS-9888914"/>
    <s v="Sumayah Ahmed"/>
    <s v="Sunday Training 23-24, paid by Zabear Ahmed, 25/02 vs. Sunday Training"/>
    <x v="6"/>
    <x v="1"/>
    <x v="0"/>
    <n v="3"/>
    <n v="0.14000000000000001"/>
    <n v="0.05"/>
    <n v="0"/>
    <n v="2.81"/>
  </r>
  <r>
    <d v="2024-03-24T00:00:00"/>
    <d v="2024-10-06T08:30:00"/>
    <x v="1"/>
    <s v="SPS-10035317"/>
    <s v="Sumayah Ahmed"/>
    <s v="Sunday Training 23-24, paid by Zabear Ahmed, 24/03 vs. Sunday Training"/>
    <x v="6"/>
    <x v="1"/>
    <x v="0"/>
    <n v="3"/>
    <n v="0.15"/>
    <n v="0.05"/>
    <n v="0"/>
    <n v="2.8"/>
  </r>
  <r>
    <d v="2024-10-05T00:00:00"/>
    <d v="2024-10-06T09:30:00"/>
    <x v="1"/>
    <s v="SPS-10777450"/>
    <s v="Rajpreet Sahi"/>
    <s v="Ladies 24-25 Student Match Fee, confirmed by Charn Gill, 05/10 vs. vs City of Birmingham 1"/>
    <x v="6"/>
    <x v="0"/>
    <x v="1"/>
    <n v="5"/>
    <n v="0"/>
    <n v="0"/>
    <n v="0"/>
    <n v="5"/>
  </r>
  <r>
    <d v="2024-10-06T00:00:00"/>
    <d v="2024-10-06T09:32:00"/>
    <x v="1"/>
    <s v="SPS-10784386"/>
    <s v="Emily Brown"/>
    <s v="AMENDED: (Collected 4 players )Ladies 24-25 Student Match Fee, confirmed by Charn Gill, 05/10 vs. vs City of Birmingham 1"/>
    <x v="6"/>
    <x v="0"/>
    <x v="1"/>
    <n v="0"/>
    <n v="0"/>
    <n v="0"/>
    <n v="0"/>
    <n v="0"/>
  </r>
  <r>
    <d v="2024-10-05T00:00:00"/>
    <d v="2024-10-06T12:14:00"/>
    <x v="1"/>
    <s v="SPS-10777449"/>
    <s v="Susan Paterson"/>
    <s v="Ladies 24-25, confirmed by Charn Gill, 05/10 vs. vs City of Birmingham 1"/>
    <x v="6"/>
    <x v="1"/>
    <x v="1"/>
    <n v="10"/>
    <n v="0"/>
    <n v="0"/>
    <n v="0"/>
    <n v="10"/>
  </r>
  <r>
    <d v="2024-09-06T00:00:00"/>
    <d v="2024-10-06T12:40:00"/>
    <x v="1"/>
    <s v="SPS-10622734"/>
    <s v="Steve Dawson"/>
    <s v="Mens 24-25, 07/09 vs. vs Bloxwich 4/5"/>
    <x v="6"/>
    <x v="1"/>
    <x v="0"/>
    <n v="10"/>
    <n v="0.19"/>
    <n v="0.1"/>
    <n v="0"/>
    <n v="9.7100000000000009"/>
  </r>
  <r>
    <d v="2024-09-14T00:00:00"/>
    <d v="2024-10-06T12:40:00"/>
    <x v="1"/>
    <s v="SPS-10661061"/>
    <s v="Steve Dawson"/>
    <s v="Mens 24-25, 14/09 vs. vs Droitwich"/>
    <x v="6"/>
    <x v="1"/>
    <x v="0"/>
    <n v="10"/>
    <n v="0.19"/>
    <n v="0.1"/>
    <n v="0"/>
    <n v="9.7100000000000009"/>
  </r>
  <r>
    <d v="2024-09-20T00:00:00"/>
    <d v="2024-10-06T12:40:00"/>
    <x v="1"/>
    <s v="SPS-10701100"/>
    <s v="Steve Dawson"/>
    <s v="Mens 24-25, 21/09 vs. vs Harborne 6"/>
    <x v="6"/>
    <x v="1"/>
    <x v="0"/>
    <n v="10"/>
    <n v="0.19"/>
    <n v="0.1"/>
    <n v="0"/>
    <n v="9.7100000000000009"/>
  </r>
  <r>
    <d v="2024-09-27T00:00:00"/>
    <d v="2024-10-06T12:40:00"/>
    <x v="1"/>
    <s v="SPS-10737224"/>
    <s v="Steve Dawson"/>
    <s v="Mens 24-25, 28/09 vs. vs City of Birmingham"/>
    <x v="6"/>
    <x v="1"/>
    <x v="0"/>
    <n v="10"/>
    <n v="0.19"/>
    <n v="0.1"/>
    <n v="0"/>
    <n v="9.7100000000000009"/>
  </r>
  <r>
    <d v="2024-10-04T00:00:00"/>
    <d v="2024-10-06T12:40:00"/>
    <x v="1"/>
    <s v="SPS-10775060"/>
    <s v="Steve Dawson"/>
    <s v="Mens 24-25, 05/10 vs. vs Tamworth 3"/>
    <x v="6"/>
    <x v="1"/>
    <x v="0"/>
    <n v="10"/>
    <n v="0.19"/>
    <n v="0.1"/>
    <n v="0"/>
    <n v="9.7100000000000009"/>
  </r>
  <r>
    <d v="2024-05-29T00:00:00"/>
    <d v="2024-10-06T15:38:00"/>
    <x v="1"/>
    <s v="SPS-10212675"/>
    <s v="Andy Furber"/>
    <s v="Mens 24-25, 22/05 vs. vs Worcester"/>
    <x v="6"/>
    <x v="1"/>
    <x v="0"/>
    <n v="10"/>
    <n v="0.19"/>
    <n v="0.1"/>
    <n v="0"/>
    <n v="9.7100000000000009"/>
  </r>
  <r>
    <d v="2024-09-14T00:00:00"/>
    <d v="2024-10-06T15:38:00"/>
    <x v="1"/>
    <s v="SPS-10666245"/>
    <s v="Andy Furber"/>
    <s v="Mens 24-25, 14/09 vs. vs Beacon"/>
    <x v="6"/>
    <x v="1"/>
    <x v="0"/>
    <n v="10"/>
    <n v="0.19"/>
    <n v="0.1"/>
    <n v="0"/>
    <n v="9.7100000000000009"/>
  </r>
  <r>
    <d v="2024-09-21T00:00:00"/>
    <d v="2024-10-06T15:38:00"/>
    <x v="1"/>
    <s v="SPS-10704736"/>
    <s v="Andy Furber"/>
    <s v="Mens 24-25, 21/09 vs. vs Sutton 4"/>
    <x v="6"/>
    <x v="1"/>
    <x v="0"/>
    <n v="10"/>
    <n v="0.19"/>
    <n v="0.1"/>
    <n v="0"/>
    <n v="9.7100000000000009"/>
  </r>
  <r>
    <d v="2024-09-28T00:00:00"/>
    <d v="2024-10-06T15:38:00"/>
    <x v="1"/>
    <s v="SPS-10742690"/>
    <s v="Andy Furber"/>
    <s v="Mens 24-25, 28/09 vs. vs Bournville &amp; Kings Heath 4"/>
    <x v="6"/>
    <x v="1"/>
    <x v="0"/>
    <n v="10"/>
    <n v="0.19"/>
    <n v="0.1"/>
    <n v="0"/>
    <n v="9.7100000000000009"/>
  </r>
  <r>
    <d v="2024-10-04T00:00:00"/>
    <d v="2024-10-06T15:38:00"/>
    <x v="1"/>
    <s v="SPS-10775055"/>
    <s v="Andy Furber"/>
    <s v="Mens 24-25, 05/10 vs. vs Tamworth 3"/>
    <x v="6"/>
    <x v="1"/>
    <x v="0"/>
    <n v="10"/>
    <n v="0.19"/>
    <n v="0.1"/>
    <n v="0"/>
    <n v="9.7100000000000009"/>
  </r>
  <r>
    <d v="2024-10-06T00:00:00"/>
    <d v="2024-10-06T20:00:00"/>
    <x v="1"/>
    <s v="SPS-10788129"/>
    <s v="dilveer bedi"/>
    <s v="Sunday Training 24-25, collected by Satpal Degun, 06/10 vs. Sunday Training"/>
    <x v="6"/>
    <x v="1"/>
    <x v="2"/>
    <n v="3"/>
    <n v="0"/>
    <n v="0"/>
    <n v="0"/>
    <n v="3"/>
  </r>
  <r>
    <d v="2024-10-06T00:00:00"/>
    <d v="2024-10-06T20:00:00"/>
    <x v="1"/>
    <s v="SPS-10788134"/>
    <s v="Rajveer Malhi"/>
    <s v="Sunday Training 24-25, collected by Satpal Degun, 06/10 vs. Sunday Training"/>
    <x v="6"/>
    <x v="1"/>
    <x v="2"/>
    <n v="3"/>
    <n v="0"/>
    <n v="0"/>
    <n v="0"/>
    <n v="3"/>
  </r>
  <r>
    <d v="2024-10-06T00:00:00"/>
    <d v="2024-10-06T20:00:00"/>
    <x v="1"/>
    <s v="SPS-10788131"/>
    <s v="Devjyot Singh Ghhagh"/>
    <s v="Sunday Training 24-25, collected by Satpal Degun, 06/10 vs. Sunday Training"/>
    <x v="6"/>
    <x v="1"/>
    <x v="2"/>
    <n v="3"/>
    <n v="0"/>
    <n v="0"/>
    <n v="0"/>
    <n v="3"/>
  </r>
  <r>
    <d v="2024-09-06T00:00:00"/>
    <d v="2024-10-07T08:30:00"/>
    <x v="1"/>
    <s v="SPS-10622733"/>
    <s v="SJ Sihota"/>
    <s v="Mens 24-25 Unemployed/Retired Match Fee, 07/09 vs. vs Bloxwich 4/5"/>
    <x v="6"/>
    <x v="0"/>
    <x v="0"/>
    <n v="5"/>
    <n v="0.12"/>
    <n v="0.05"/>
    <n v="0"/>
    <n v="4.83"/>
  </r>
  <r>
    <d v="2024-09-14T00:00:00"/>
    <d v="2024-10-07T08:30:00"/>
    <x v="1"/>
    <s v="SPS-10661052"/>
    <s v="SJ Sihota"/>
    <s v="Mens 24-25 Unemployed/Retired Match Fee, 14/09 vs. vs Droitwich"/>
    <x v="6"/>
    <x v="0"/>
    <x v="0"/>
    <n v="5"/>
    <n v="0.12"/>
    <n v="0.05"/>
    <n v="0"/>
    <n v="4.83"/>
  </r>
  <r>
    <d v="2024-09-27T00:00:00"/>
    <d v="2024-10-07T08:30:00"/>
    <x v="1"/>
    <s v="SPS-10737222"/>
    <s v="SJ Sihota"/>
    <s v="Mens 24-25 Unemployed/Retired Match Fee, 28/09 vs. vs City of Birmingham"/>
    <x v="6"/>
    <x v="0"/>
    <x v="0"/>
    <n v="5"/>
    <n v="0.12"/>
    <n v="0.05"/>
    <n v="0"/>
    <n v="4.83"/>
  </r>
  <r>
    <d v="2024-10-04T00:00:00"/>
    <d v="2024-10-07T08:30:00"/>
    <x v="1"/>
    <s v="SPS-10775058"/>
    <s v="SJ Sihota"/>
    <s v="Mens 24-25 Unemployed/Retired Match Fee, 05/10 vs. vs Tamworth 3"/>
    <x v="6"/>
    <x v="0"/>
    <x v="0"/>
    <n v="5"/>
    <n v="0.14000000000000001"/>
    <n v="0.05"/>
    <n v="0"/>
    <n v="4.8099999999999996"/>
  </r>
  <r>
    <d v="2024-09-07T00:00:00"/>
    <d v="2024-10-07T08:30:00"/>
    <x v="1"/>
    <s v="SPS-10623523"/>
    <s v="sukhwinder"/>
    <s v="Mens 24-25, 07/09 vs. vs Bloxwich 1"/>
    <x v="6"/>
    <x v="1"/>
    <x v="0"/>
    <n v="10"/>
    <n v="0.35"/>
    <n v="0.1"/>
    <n v="0"/>
    <n v="9.5500000000000007"/>
  </r>
  <r>
    <d v="2024-09-07T00:00:00"/>
    <d v="2024-10-07T08:30:00"/>
    <x v="1"/>
    <s v="SPS-10625483"/>
    <s v="Sukhdeep Mann"/>
    <s v="Mens 24-25 Under 16 Match Fee, paid by bhupinder mann, 07/09 vs. vs Bloxwich 2/3"/>
    <x v="6"/>
    <x v="0"/>
    <x v="0"/>
    <n v="3"/>
    <n v="0.26"/>
    <n v="0.05"/>
    <n v="0"/>
    <n v="2.69"/>
  </r>
  <r>
    <d v="2024-09-07T00:00:00"/>
    <d v="2024-10-07T08:30:00"/>
    <x v="1"/>
    <s v="SPS-10624873"/>
    <s v="Harjap Dhinjan"/>
    <s v="Badgers 24-25, paid by Avninder Dhinjan, 07/09 vs. vs Bloxwich"/>
    <x v="6"/>
    <x v="1"/>
    <x v="0"/>
    <n v="3"/>
    <n v="7.0000000000000007E-2"/>
    <n v="0.05"/>
    <n v="0"/>
    <n v="2.88"/>
  </r>
  <r>
    <d v="2024-09-08T00:00:00"/>
    <d v="2024-10-07T08:30:00"/>
    <x v="1"/>
    <s v="SPS-10631010"/>
    <s v="Harjap Dhinjan"/>
    <s v="Sunday Training 24-25, paid by Avninder Dhinjan, 08/09 vs. Sunday Training"/>
    <x v="6"/>
    <x v="1"/>
    <x v="0"/>
    <n v="3"/>
    <n v="7.0000000000000007E-2"/>
    <n v="0.05"/>
    <n v="0"/>
    <n v="2.88"/>
  </r>
  <r>
    <d v="2024-09-14T00:00:00"/>
    <d v="2024-10-07T08:30:00"/>
    <x v="1"/>
    <s v="SPS-10661055"/>
    <s v="Harjap Dhinjan"/>
    <s v="Mens 24-25 Under 16 Match Fee, paid by Avninder Dhinjan, 14/09 vs. vs Droitwich"/>
    <x v="6"/>
    <x v="0"/>
    <x v="0"/>
    <n v="3"/>
    <n v="7.0000000000000007E-2"/>
    <n v="0.05"/>
    <n v="0"/>
    <n v="2.88"/>
  </r>
  <r>
    <d v="2024-09-15T00:00:00"/>
    <d v="2024-10-07T08:30:00"/>
    <x v="1"/>
    <s v="SPS-10669302"/>
    <s v="Harjap Dhinjan"/>
    <s v="Sunday Training 24-25, paid by Avninder Dhinjan, 15/09 vs. Sunday Training"/>
    <x v="6"/>
    <x v="1"/>
    <x v="0"/>
    <n v="3"/>
    <n v="7.0000000000000007E-2"/>
    <n v="0.05"/>
    <n v="0"/>
    <n v="2.88"/>
  </r>
  <r>
    <d v="2024-09-20T00:00:00"/>
    <d v="2024-10-07T08:30:00"/>
    <x v="1"/>
    <s v="SPS-10701094"/>
    <s v="Harjap Dhinjan"/>
    <s v="Mens 24-25 Under 16 Match Fee, paid by Avninder Dhinjan, 21/09 vs. vs Harborne 6"/>
    <x v="6"/>
    <x v="0"/>
    <x v="0"/>
    <n v="3"/>
    <n v="7.0000000000000007E-2"/>
    <n v="0.05"/>
    <n v="0"/>
    <n v="2.88"/>
  </r>
  <r>
    <d v="2024-09-22T00:00:00"/>
    <d v="2024-10-07T08:30:00"/>
    <x v="1"/>
    <s v="SPS-10711732"/>
    <s v="Harjap Dhinjan"/>
    <s v="Sunday Training 24-25, paid by Avninder Dhinjan, 22/09 vs. Sunday Training"/>
    <x v="6"/>
    <x v="1"/>
    <x v="0"/>
    <n v="3"/>
    <n v="7.0000000000000007E-2"/>
    <n v="0.05"/>
    <n v="0"/>
    <n v="2.88"/>
  </r>
  <r>
    <d v="2024-09-27T00:00:00"/>
    <d v="2024-10-07T08:30:00"/>
    <x v="1"/>
    <s v="SPS-10737214"/>
    <s v="Harjap Dhinjan"/>
    <s v="Mens 24-25 Under 16 Match Fee, paid by Avninder Dhinjan, 28/09 vs. vs City of Birmingham"/>
    <x v="6"/>
    <x v="0"/>
    <x v="0"/>
    <n v="3"/>
    <n v="7.0000000000000007E-2"/>
    <n v="0.05"/>
    <n v="0"/>
    <n v="2.88"/>
  </r>
  <r>
    <d v="2024-10-03T00:00:00"/>
    <d v="2024-10-07T08:30:00"/>
    <x v="1"/>
    <s v="SPS-10772585"/>
    <s v="Harjap Dhinjan"/>
    <s v="Sunday Training 24-25, paid by Avninder Dhinjan, 29/09 vs. Sunday Training"/>
    <x v="6"/>
    <x v="1"/>
    <x v="0"/>
    <n v="3"/>
    <n v="7.0000000000000007E-2"/>
    <n v="0.05"/>
    <n v="0"/>
    <n v="2.88"/>
  </r>
  <r>
    <d v="2024-10-04T00:00:00"/>
    <d v="2024-10-07T08:30:00"/>
    <x v="1"/>
    <s v="SPS-10775049"/>
    <s v="Harjap Dhinjan"/>
    <s v="Mens 24-25 Under 16 Match Fee, paid by Avninder Dhinjan, 05/10 vs. vs Tamworth 3"/>
    <x v="6"/>
    <x v="0"/>
    <x v="0"/>
    <n v="3"/>
    <n v="0.05"/>
    <n v="0.05"/>
    <n v="0"/>
    <n v="2.9"/>
  </r>
  <r>
    <d v="2024-09-07T00:00:00"/>
    <d v="2024-10-07T08:30:00"/>
    <x v="1"/>
    <s v="SPS-10623537"/>
    <s v="Angad Birring"/>
    <s v="Mens 24-25 Under 16 Match Fee, paid by Jeswinder Kaur, 07/09 vs. vs Bloxwich 1"/>
    <x v="6"/>
    <x v="0"/>
    <x v="0"/>
    <n v="3"/>
    <n v="0.1"/>
    <n v="0.05"/>
    <n v="0"/>
    <n v="2.85"/>
  </r>
  <r>
    <d v="2024-09-14T00:00:00"/>
    <d v="2024-10-07T08:30:00"/>
    <x v="1"/>
    <s v="SPS-10666249"/>
    <s v="Angad Birring"/>
    <s v="Mens 24-25 Under 16 Match Fee, paid by Jeswinder Kaur, 14/09 vs. vs Beacon"/>
    <x v="6"/>
    <x v="0"/>
    <x v="0"/>
    <n v="3"/>
    <n v="0.1"/>
    <n v="0.05"/>
    <n v="0"/>
    <n v="2.85"/>
  </r>
  <r>
    <d v="2024-09-20T00:00:00"/>
    <d v="2024-10-07T08:30:00"/>
    <x v="1"/>
    <s v="SPS-10701047"/>
    <s v="Angad Birring"/>
    <s v="Mens 24-25 Under 16 Match Fee, paid by Jeswinder Kaur, 21/09 vs. vs Sutton 3"/>
    <x v="6"/>
    <x v="0"/>
    <x v="0"/>
    <n v="3"/>
    <n v="0.1"/>
    <n v="0.05"/>
    <n v="0"/>
    <n v="2.85"/>
  </r>
  <r>
    <d v="2024-09-27T00:00:00"/>
    <d v="2024-10-07T08:30:00"/>
    <x v="1"/>
    <s v="SPS-10737470"/>
    <s v="Angad Birring"/>
    <s v="Mens 24-25 Under 16 Match Fee, paid by Jeswinder Kaur, 28/09 vs. vs University of Birmingham 5"/>
    <x v="6"/>
    <x v="0"/>
    <x v="0"/>
    <n v="3"/>
    <n v="0.08"/>
    <n v="0.05"/>
    <n v="0"/>
    <n v="2.87"/>
  </r>
  <r>
    <d v="2024-09-07T00:00:00"/>
    <d v="2024-10-07T08:31:00"/>
    <x v="1"/>
    <s v="SPS-10626812"/>
    <s v="Ummul Humayra"/>
    <s v="Ladies 24-25, 07/09 vs. vs Bloxwich 3"/>
    <x v="6"/>
    <x v="1"/>
    <x v="0"/>
    <n v="10"/>
    <n v="0.22"/>
    <n v="0.1"/>
    <n v="0"/>
    <n v="9.68"/>
  </r>
  <r>
    <d v="2024-09-14T00:00:00"/>
    <d v="2024-10-07T08:31:00"/>
    <x v="1"/>
    <s v="SPS-10666386"/>
    <s v="Ummul Humayra"/>
    <s v="Ladies 24-25, 14/09 vs. vs Beacon 2"/>
    <x v="6"/>
    <x v="1"/>
    <x v="0"/>
    <n v="10"/>
    <n v="0.22"/>
    <n v="0.1"/>
    <n v="0"/>
    <n v="9.68"/>
  </r>
  <r>
    <d v="2024-09-28T00:00:00"/>
    <d v="2024-10-07T08:31:00"/>
    <x v="1"/>
    <s v="SPS-10742535"/>
    <s v="Ummul Humayra"/>
    <s v="Ladies 24-25, 28/09 vs. vs Solihull Blossomfield 4"/>
    <x v="6"/>
    <x v="1"/>
    <x v="0"/>
    <n v="10"/>
    <n v="0.21"/>
    <n v="0.1"/>
    <n v="0"/>
    <n v="9.69"/>
  </r>
  <r>
    <d v="2024-10-07T00:00:00"/>
    <d v="2024-10-07T08:38:00"/>
    <x v="1"/>
    <s v="SPS-10789199"/>
    <s v="Ghazanfar Ali"/>
    <s v="Mens 24-25 Sponsored player Match Fee, 06/10 vs. vs Repton 1"/>
    <x v="6"/>
    <x v="0"/>
    <x v="2"/>
    <n v="0"/>
    <n v="0"/>
    <n v="0"/>
    <n v="0"/>
    <n v="0"/>
  </r>
  <r>
    <d v="2024-10-07T00:00:00"/>
    <d v="2024-10-07T08:38:00"/>
    <x v="1"/>
    <s v="SPS-10789200"/>
    <s v="morgan sign"/>
    <s v="Mens 24-25 Sponsored player Match Fee, 06/10 vs. vs Repton 1"/>
    <x v="6"/>
    <x v="0"/>
    <x v="2"/>
    <n v="0"/>
    <n v="0"/>
    <n v="0"/>
    <n v="0"/>
    <n v="0"/>
  </r>
  <r>
    <d v="2024-10-07T00:00:00"/>
    <d v="2024-10-07T08:38:00"/>
    <x v="1"/>
    <s v="SPS-10789201"/>
    <s v="Navraj Degun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02"/>
    <s v="Irfan Muhammad"/>
    <s v="Mens 24-25 Sponsored player Match Fee, 06/10 vs. vs Repton 1"/>
    <x v="6"/>
    <x v="0"/>
    <x v="2"/>
    <n v="0"/>
    <n v="0"/>
    <n v="0"/>
    <n v="0"/>
    <n v="0"/>
  </r>
  <r>
    <d v="2024-10-07T00:00:00"/>
    <d v="2024-10-07T08:38:00"/>
    <x v="1"/>
    <s v="SPS-10789203"/>
    <s v="Manveer Sokhi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04"/>
    <s v="Satvir Sahota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06"/>
    <s v="Matt Schofield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07"/>
    <s v="Avraj Bansal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08"/>
    <s v="Jagjit Degun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09"/>
    <s v="Moin Shakeel"/>
    <s v="Mens 24-25 Sponsored player Match Fee, 06/10 vs. vs Repton 1"/>
    <x v="6"/>
    <x v="0"/>
    <x v="2"/>
    <n v="0"/>
    <n v="0"/>
    <n v="0"/>
    <n v="0"/>
    <n v="0"/>
  </r>
  <r>
    <d v="2024-10-07T00:00:00"/>
    <d v="2024-10-07T08:38:00"/>
    <x v="1"/>
    <s v="SPS-10789210"/>
    <s v="Josh Russell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11"/>
    <s v="LE-NEAL JACKSON"/>
    <s v="Mens 24-25 Sponsored player Match Fee, 06/10 vs. vs Repton 1"/>
    <x v="6"/>
    <x v="0"/>
    <x v="2"/>
    <n v="0"/>
    <n v="0"/>
    <n v="0"/>
    <n v="0"/>
    <n v="0"/>
  </r>
  <r>
    <d v="2024-10-07T00:00:00"/>
    <d v="2024-10-07T08:38:00"/>
    <x v="1"/>
    <s v="SPS-10789212"/>
    <s v="Pavinder Sandhu"/>
    <s v="Mens 24-25 Annual Payee Match Fee, 06/10 vs. vs Repton 1"/>
    <x v="6"/>
    <x v="0"/>
    <x v="2"/>
    <n v="0"/>
    <n v="0"/>
    <n v="0"/>
    <n v="0"/>
    <n v="0"/>
  </r>
  <r>
    <d v="2024-10-07T00:00:00"/>
    <d v="2024-10-07T08:38:00"/>
    <x v="1"/>
    <s v="SPS-10789213"/>
    <s v="Harmanpreet Sandhu"/>
    <s v="Mens 24-25 Annual Payee Match Fee, 06/10 vs. vs Repton 1"/>
    <x v="6"/>
    <x v="0"/>
    <x v="2"/>
    <n v="0"/>
    <n v="0"/>
    <n v="0"/>
    <n v="0"/>
    <n v="0"/>
  </r>
  <r>
    <d v="2024-10-07T00:00:00"/>
    <d v="2024-10-07T16:48:00"/>
    <x v="1"/>
    <s v="SPS-10790657"/>
    <s v="Kaylim Bowers"/>
    <s v="Ladies 24-25 Sponsored player Match Fee, 05/10 vs. vs Solihull Blossomfield 2"/>
    <x v="6"/>
    <x v="0"/>
    <x v="2"/>
    <n v="0"/>
    <n v="0"/>
    <n v="0"/>
    <n v="0"/>
    <n v="0"/>
  </r>
  <r>
    <d v="2024-10-07T00:00:00"/>
    <d v="2024-10-07T16:48:00"/>
    <x v="1"/>
    <s v="SPS-10790660"/>
    <s v="Apsi Gunarathne"/>
    <s v="Ladies 24-25 Sponsored player Match Fee, 05/10 vs. vs Solihull Blossomfield 2"/>
    <x v="6"/>
    <x v="0"/>
    <x v="2"/>
    <n v="0"/>
    <n v="0"/>
    <n v="0"/>
    <n v="0"/>
    <n v="0"/>
  </r>
  <r>
    <d v="2024-10-07T00:00:00"/>
    <d v="2024-10-07T16:48:00"/>
    <x v="1"/>
    <s v="SPS-10790661"/>
    <s v="Rahemeen Ali"/>
    <s v="Ladies 24-25 Sponsored player Match Fee, 05/10 vs. vs Solihull Blossomfield 2"/>
    <x v="6"/>
    <x v="0"/>
    <x v="2"/>
    <n v="0"/>
    <n v="0"/>
    <n v="0"/>
    <n v="0"/>
    <n v="0"/>
  </r>
  <r>
    <d v="2024-09-08T00:00:00"/>
    <d v="2024-10-08T08:30:00"/>
    <x v="1"/>
    <s v="SPS-10631042"/>
    <s v="Josh Russell"/>
    <s v="Mens 24-25 Under 16 Match Fee, paid by Steve Russell, 31/08 vs. vs Sheffield"/>
    <x v="6"/>
    <x v="0"/>
    <x v="0"/>
    <n v="3"/>
    <n v="0.11"/>
    <n v="0.05"/>
    <n v="0"/>
    <n v="2.84"/>
  </r>
  <r>
    <d v="2024-09-08T00:00:00"/>
    <d v="2024-10-08T08:30:00"/>
    <x v="1"/>
    <s v="SPS-10631058"/>
    <s v="Josh Russell"/>
    <s v="Mens 24-25 Under 16 Match Fee, paid by Steve Russell, 08/09 vs. vs Lichfield"/>
    <x v="6"/>
    <x v="0"/>
    <x v="0"/>
    <n v="3"/>
    <n v="0.11"/>
    <n v="0.05"/>
    <n v="0"/>
    <n v="2.84"/>
  </r>
  <r>
    <d v="2024-09-23T00:00:00"/>
    <d v="2024-10-08T08:30:00"/>
    <x v="1"/>
    <s v="SPS-10721317"/>
    <s v="Josh Russell"/>
    <s v="Mens 24-25 Under 16 Match Fee, paid by Steve Russell, 22/09 vs. vs University of Birmingham 2"/>
    <x v="6"/>
    <x v="0"/>
    <x v="0"/>
    <n v="3"/>
    <n v="0.12"/>
    <n v="0.05"/>
    <n v="0"/>
    <n v="2.83"/>
  </r>
  <r>
    <d v="2024-09-06T00:00:00"/>
    <d v="2024-10-08T08:30:00"/>
    <x v="1"/>
    <s v="SPS-10622731"/>
    <s v="Sukhdev Gill"/>
    <s v="Mens 24-25 Unemployed/Retired Match Fee, 07/09 vs. vs Bloxwich 4/5"/>
    <x v="6"/>
    <x v="0"/>
    <x v="0"/>
    <n v="5"/>
    <n v="0.14000000000000001"/>
    <n v="0.05"/>
    <n v="0"/>
    <n v="4.8099999999999996"/>
  </r>
  <r>
    <d v="2024-09-20T00:00:00"/>
    <d v="2024-10-08T08:30:00"/>
    <x v="1"/>
    <s v="SPS-10701091"/>
    <s v="Sukhdev Gill"/>
    <s v="Mens 24-25 Unemployed/Retired Match Fee, 21/09 vs. vs Harborne 6"/>
    <x v="6"/>
    <x v="0"/>
    <x v="0"/>
    <n v="5"/>
    <n v="0.14000000000000001"/>
    <n v="0.05"/>
    <n v="0"/>
    <n v="4.8099999999999996"/>
  </r>
  <r>
    <d v="2024-09-27T00:00:00"/>
    <d v="2024-10-08T08:30:00"/>
    <x v="1"/>
    <s v="SPS-10737219"/>
    <s v="Sukhdev Gill"/>
    <s v="Mens 24-25 Unemployed/Retired Match Fee, 28/09 vs. vs City of Birmingham"/>
    <x v="6"/>
    <x v="0"/>
    <x v="0"/>
    <n v="5"/>
    <n v="0.15"/>
    <n v="0.05"/>
    <n v="0"/>
    <n v="4.8"/>
  </r>
  <r>
    <d v="2024-09-06T00:00:00"/>
    <d v="2024-10-08T08:30:00"/>
    <x v="1"/>
    <s v="SPS-10622730"/>
    <s v="Inderjit Sathi"/>
    <s v="Mens 24-25 Unemployed/Retired Match Fee, 07/09 vs. vs Bloxwich 4/5"/>
    <x v="6"/>
    <x v="0"/>
    <x v="0"/>
    <n v="5"/>
    <n v="0.17"/>
    <n v="0.05"/>
    <n v="0"/>
    <n v="4.78"/>
  </r>
  <r>
    <d v="2024-09-14T00:00:00"/>
    <d v="2024-10-08T08:30:00"/>
    <x v="1"/>
    <s v="SPS-10661049"/>
    <s v="Inderjit Sathi"/>
    <s v="Mens 24-25 Unemployed/Retired Match Fee, 14/09 vs. vs Droitwich"/>
    <x v="6"/>
    <x v="0"/>
    <x v="0"/>
    <n v="5"/>
    <n v="0.18"/>
    <n v="0.05"/>
    <n v="0"/>
    <n v="4.7699999999999996"/>
  </r>
  <r>
    <d v="2024-09-06T00:00:00"/>
    <d v="2024-10-08T08:30:00"/>
    <x v="1"/>
    <s v="SPS-10622724"/>
    <s v="Tarvinder Dogra"/>
    <s v="Mens 24-25, 07/09 vs. vs Bloxwich 4/5"/>
    <x v="6"/>
    <x v="1"/>
    <x v="0"/>
    <n v="10"/>
    <n v="0.25"/>
    <n v="0.1"/>
    <n v="0"/>
    <n v="9.65"/>
  </r>
  <r>
    <d v="2024-10-04T00:00:00"/>
    <d v="2024-10-08T08:30:00"/>
    <x v="1"/>
    <s v="SPS-10775050"/>
    <s v="Tarvinder Dogra"/>
    <s v="Mens 24-25, 05/10 vs. vs Tamworth 3"/>
    <x v="6"/>
    <x v="1"/>
    <x v="0"/>
    <n v="10"/>
    <n v="0.25"/>
    <n v="0.1"/>
    <n v="0"/>
    <n v="9.65"/>
  </r>
  <r>
    <d v="2024-09-06T00:00:00"/>
    <d v="2024-10-08T08:30:00"/>
    <x v="1"/>
    <s v="SPS-10622725"/>
    <s v="Harjit Samra"/>
    <s v="Mens 24-25, 07/09 vs. vs Bloxwich 4/5"/>
    <x v="6"/>
    <x v="1"/>
    <x v="0"/>
    <n v="10"/>
    <n v="0.25"/>
    <n v="0.1"/>
    <n v="0"/>
    <n v="9.65"/>
  </r>
  <r>
    <d v="2024-09-20T00:00:00"/>
    <d v="2024-10-08T08:30:00"/>
    <x v="1"/>
    <s v="SPS-10701087"/>
    <s v="Harjit Samra"/>
    <s v="Mens 24-25, 21/09 vs. vs Harborne 6"/>
    <x v="6"/>
    <x v="1"/>
    <x v="0"/>
    <n v="10"/>
    <n v="0.25"/>
    <n v="0.1"/>
    <n v="0"/>
    <n v="9.65"/>
  </r>
  <r>
    <d v="2024-07-11T00:00:00"/>
    <d v="2024-10-08T08:30:00"/>
    <x v="1"/>
    <s v="SPS-10352396"/>
    <s v="Guvraj Bansal"/>
    <s v="Mens 24-25 Student Match Fee, 10/07 vs. vs Edgbaston"/>
    <x v="6"/>
    <x v="0"/>
    <x v="0"/>
    <n v="5"/>
    <n v="0.11"/>
    <n v="0.05"/>
    <n v="0"/>
    <n v="4.84"/>
  </r>
  <r>
    <d v="2024-07-15T00:00:00"/>
    <d v="2024-10-08T08:30:00"/>
    <x v="1"/>
    <s v="SPS-10359989"/>
    <s v="Guvraj Bansal"/>
    <s v="Mens 24-25 Student Match Fee, 02/07 vs. vs Bromsgrove"/>
    <x v="6"/>
    <x v="0"/>
    <x v="0"/>
    <n v="5"/>
    <n v="0.11"/>
    <n v="0.05"/>
    <n v="0"/>
    <n v="4.84"/>
  </r>
  <r>
    <d v="2024-07-23T00:00:00"/>
    <d v="2024-10-08T08:30:00"/>
    <x v="1"/>
    <s v="SPS-10392070"/>
    <s v="Guvraj Bansal"/>
    <s v="Mens 24-25 Student Match Fee, 23/07 vs. vs Kings Heath"/>
    <x v="6"/>
    <x v="0"/>
    <x v="0"/>
    <n v="5"/>
    <n v="0.11"/>
    <n v="0.05"/>
    <n v="0"/>
    <n v="4.84"/>
  </r>
  <r>
    <d v="2024-07-30T00:00:00"/>
    <d v="2024-10-08T08:30:00"/>
    <x v="1"/>
    <s v="SPS-10428614"/>
    <s v="Guvraj Bansal"/>
    <s v="Mens 24-25 Student Match Fee, 30/07 vs. vs Old Hales"/>
    <x v="6"/>
    <x v="0"/>
    <x v="0"/>
    <n v="5"/>
    <n v="0.11"/>
    <n v="0.05"/>
    <n v="0"/>
    <n v="4.84"/>
  </r>
  <r>
    <d v="2024-09-07T00:00:00"/>
    <d v="2024-10-08T08:30:00"/>
    <x v="1"/>
    <s v="SPS-10625485"/>
    <s v="Guvraj Bansal"/>
    <s v="Mens 24-25 Student Match Fee, 07/09 vs. vs Bloxwich 2/3"/>
    <x v="6"/>
    <x v="0"/>
    <x v="0"/>
    <n v="5"/>
    <n v="0.11"/>
    <n v="0.05"/>
    <n v="0"/>
    <n v="4.84"/>
  </r>
  <r>
    <d v="2024-09-14T00:00:00"/>
    <d v="2024-10-08T08:30:00"/>
    <x v="1"/>
    <s v="SPS-10666251"/>
    <s v="Guvraj Bansal"/>
    <s v="Mens 24-25 Student Match Fee, 14/09 vs. vs Beacon"/>
    <x v="6"/>
    <x v="0"/>
    <x v="0"/>
    <n v="5"/>
    <n v="0.1"/>
    <n v="0.05"/>
    <n v="0"/>
    <n v="4.8499999999999996"/>
  </r>
  <r>
    <d v="2024-09-07T00:00:00"/>
    <d v="2024-10-08T08:30:00"/>
    <x v="1"/>
    <s v="SPS-10625588"/>
    <s v="Taran Kooner"/>
    <s v="Mens 24-25 Student Match Fee, paid by Surjit Kooner, 07/09 vs. vs Bloxwich 1"/>
    <x v="6"/>
    <x v="0"/>
    <x v="0"/>
    <n v="5"/>
    <n v="0.12"/>
    <n v="0.05"/>
    <n v="0"/>
    <n v="4.83"/>
  </r>
  <r>
    <d v="2024-09-14T00:00:00"/>
    <d v="2024-10-08T08:30:00"/>
    <x v="1"/>
    <s v="SPS-10666246"/>
    <s v="Taran Kooner"/>
    <s v="Mens 24-25 Student Match Fee, paid by Surjit Kooner, 14/09 vs. vs Beacon"/>
    <x v="6"/>
    <x v="0"/>
    <x v="0"/>
    <n v="5"/>
    <n v="0.12"/>
    <n v="0.05"/>
    <n v="0"/>
    <n v="4.83"/>
  </r>
  <r>
    <d v="2024-09-20T00:00:00"/>
    <d v="2024-10-08T08:30:00"/>
    <x v="1"/>
    <s v="SPS-10701045"/>
    <s v="Taran Kooner"/>
    <s v="Mens 24-25 Student Match Fee, paid by Surjit Kooner, 21/09 vs. vs Sutton 3"/>
    <x v="6"/>
    <x v="0"/>
    <x v="0"/>
    <n v="5"/>
    <n v="0.12"/>
    <n v="0.05"/>
    <n v="0"/>
    <n v="4.83"/>
  </r>
  <r>
    <d v="2024-10-04T00:00:00"/>
    <d v="2024-10-08T08:30:00"/>
    <x v="1"/>
    <s v="SPS-10775403"/>
    <s v="Taran Kooner"/>
    <s v="Mens 24-25 Student Match Fee, paid by Surjit Kooner, 05/10 vs. vs Edgbaston 2"/>
    <x v="6"/>
    <x v="0"/>
    <x v="0"/>
    <n v="5"/>
    <n v="0.14000000000000001"/>
    <n v="0.05"/>
    <n v="0"/>
    <n v="4.8099999999999996"/>
  </r>
  <r>
    <d v="2024-09-08T00:00:00"/>
    <d v="2024-10-08T08:30:00"/>
    <x v="1"/>
    <s v="SPS-10628979"/>
    <s v="Amandeep Sandhu"/>
    <s v="Sunday Training 24-25, 08/09 vs. Sunday Training"/>
    <x v="6"/>
    <x v="1"/>
    <x v="0"/>
    <n v="3"/>
    <n v="7.0000000000000007E-2"/>
    <n v="0.05"/>
    <n v="0"/>
    <n v="2.88"/>
  </r>
  <r>
    <d v="2024-09-15T00:00:00"/>
    <d v="2024-10-08T08:30:00"/>
    <x v="1"/>
    <s v="SPS-10668009"/>
    <s v="Amandeep Sandhu"/>
    <s v="Sunday Training 24-25, 15/09 vs. Sunday Training"/>
    <x v="6"/>
    <x v="1"/>
    <x v="0"/>
    <n v="3"/>
    <n v="0.05"/>
    <n v="0.05"/>
    <n v="0"/>
    <n v="2.9"/>
  </r>
  <r>
    <d v="2024-05-05T00:00:00"/>
    <d v="2024-10-08T08:30:00"/>
    <x v="1"/>
    <s v="SPS-10147975"/>
    <s v="Jovan sandhu"/>
    <s v="Sunday Training 24-25, paid by Amandeep Sandhu, 05/05 vs. Sunday Training"/>
    <x v="6"/>
    <x v="1"/>
    <x v="0"/>
    <n v="3"/>
    <n v="7.0000000000000007E-2"/>
    <n v="0.05"/>
    <n v="0"/>
    <n v="2.88"/>
  </r>
  <r>
    <d v="2024-05-19T00:00:00"/>
    <d v="2024-10-08T08:30:00"/>
    <x v="1"/>
    <s v="SPS-10184556"/>
    <s v="Jovan sandhu"/>
    <s v="Sunday Training 24-25, paid by Amandeep Sandhu, 19/05 vs. Sunday Training"/>
    <x v="6"/>
    <x v="1"/>
    <x v="0"/>
    <n v="3"/>
    <n v="7.0000000000000007E-2"/>
    <n v="0.05"/>
    <n v="0"/>
    <n v="2.88"/>
  </r>
  <r>
    <d v="2024-06-04T00:00:00"/>
    <d v="2024-10-08T08:30:00"/>
    <x v="1"/>
    <s v="SPS-10224307"/>
    <s v="Jovan sandhu"/>
    <s v="Sunday Training 24-25, paid by Amandeep Sandhu, 02/06 vs. Sunday Training"/>
    <x v="6"/>
    <x v="1"/>
    <x v="0"/>
    <n v="3"/>
    <n v="7.0000000000000007E-2"/>
    <n v="0.05"/>
    <n v="0"/>
    <n v="2.88"/>
  </r>
  <r>
    <d v="2024-06-08T00:00:00"/>
    <d v="2024-10-08T08:30:00"/>
    <x v="1"/>
    <s v="SPS-10237104"/>
    <s v="Jovan sandhu"/>
    <s v="Sunday Training 24-25, paid by Amandeep Sandhu, 26/05 vs. Sunday Training"/>
    <x v="6"/>
    <x v="1"/>
    <x v="0"/>
    <n v="3"/>
    <n v="7.0000000000000007E-2"/>
    <n v="0.05"/>
    <n v="0"/>
    <n v="2.88"/>
  </r>
  <r>
    <d v="2024-06-30T00:00:00"/>
    <d v="2024-10-08T08:30:00"/>
    <x v="1"/>
    <s v="SPS-10317293"/>
    <s v="Jovan sandhu"/>
    <s v="Sunday Training 24-25, paid by Amandeep Sandhu, 30/06 vs. Sunday Training"/>
    <x v="6"/>
    <x v="1"/>
    <x v="0"/>
    <n v="3"/>
    <n v="7.0000000000000007E-2"/>
    <n v="0.05"/>
    <n v="0"/>
    <n v="2.88"/>
  </r>
  <r>
    <d v="2024-07-08T00:00:00"/>
    <d v="2024-10-08T08:30:00"/>
    <x v="1"/>
    <s v="SPS-10338133"/>
    <s v="Jovan sandhu"/>
    <s v="Sunday Training 24-25, paid by Amandeep Sandhu, 07/07 vs. Sunday Training"/>
    <x v="6"/>
    <x v="1"/>
    <x v="0"/>
    <n v="3"/>
    <n v="7.0000000000000007E-2"/>
    <n v="0.05"/>
    <n v="0"/>
    <n v="2.88"/>
  </r>
  <r>
    <d v="2024-09-01T00:00:00"/>
    <d v="2024-10-08T08:30:00"/>
    <x v="1"/>
    <s v="SPS-10588537"/>
    <s v="Jovan sandhu"/>
    <s v="Sunday Training 24-25, paid by Amandeep Sandhu, 01/09 vs. Sunday Training"/>
    <x v="6"/>
    <x v="1"/>
    <x v="0"/>
    <n v="3"/>
    <n v="7.0000000000000007E-2"/>
    <n v="0.05"/>
    <n v="0"/>
    <n v="2.88"/>
  </r>
  <r>
    <d v="2024-07-11T00:00:00"/>
    <d v="2024-10-08T08:30:00"/>
    <x v="1"/>
    <s v="SPS-10352386"/>
    <s v="Ratan Boparai"/>
    <s v="Mens 24-25 Student Match Fee, 10/07 vs. vs Edgbaston"/>
    <x v="6"/>
    <x v="0"/>
    <x v="0"/>
    <n v="5"/>
    <n v="0.14000000000000001"/>
    <n v="0.05"/>
    <n v="0"/>
    <n v="4.8099999999999996"/>
  </r>
  <r>
    <d v="2024-07-23T00:00:00"/>
    <d v="2024-10-08T08:30:00"/>
    <x v="1"/>
    <s v="SPS-10392060"/>
    <s v="Ratan Boparai"/>
    <s v="Mens 24-25 Student Match Fee, 23/07 vs. vs Kings Heath"/>
    <x v="6"/>
    <x v="0"/>
    <x v="0"/>
    <n v="5"/>
    <n v="0.14000000000000001"/>
    <n v="0.05"/>
    <n v="0"/>
    <n v="4.8099999999999996"/>
  </r>
  <r>
    <d v="2024-09-07T00:00:00"/>
    <d v="2024-10-08T08:30:00"/>
    <x v="1"/>
    <s v="SPS-10625481"/>
    <s v="Ratan Boparai"/>
    <s v="Mens 24-25 Student Match Fee, 07/09 vs. vs Bloxwich 2/3"/>
    <x v="6"/>
    <x v="0"/>
    <x v="0"/>
    <n v="5"/>
    <n v="0.15"/>
    <n v="0.05"/>
    <n v="0"/>
    <n v="4.8"/>
  </r>
  <r>
    <d v="2024-08-24T00:00:00"/>
    <d v="2024-10-08T08:31:00"/>
    <x v="1"/>
    <s v="SPS-10535080"/>
    <s v="Jay Campbell"/>
    <s v="Aspirations 24-25, 23/08 vs. Aspirations Programme"/>
    <x v="6"/>
    <x v="1"/>
    <x v="0"/>
    <n v="5"/>
    <n v="0.12"/>
    <n v="0.05"/>
    <n v="0"/>
    <n v="4.83"/>
  </r>
  <r>
    <d v="2024-09-21T00:00:00"/>
    <d v="2024-10-08T08:31:00"/>
    <x v="1"/>
    <s v="SPS-10706325"/>
    <s v="Jay Campbell"/>
    <s v="Mens 24-25, 21/09 vs. vs Sikh Union Coventry"/>
    <x v="6"/>
    <x v="1"/>
    <x v="0"/>
    <n v="10"/>
    <n v="0.23"/>
    <n v="0.1"/>
    <n v="0"/>
    <n v="9.67"/>
  </r>
  <r>
    <d v="2024-09-29T00:00:00"/>
    <d v="2024-10-08T08:31:00"/>
    <x v="1"/>
    <s v="SPS-10750067"/>
    <s v="Jay Campbell"/>
    <s v="Mens 24-25, 28/09 vs. vs Wolverhampton &amp; Tettenhall 1"/>
    <x v="6"/>
    <x v="1"/>
    <x v="0"/>
    <n v="10"/>
    <n v="0.23"/>
    <n v="0.1"/>
    <n v="0"/>
    <n v="9.67"/>
  </r>
  <r>
    <d v="2024-10-08T00:00:00"/>
    <d v="2024-10-08T14:40:00"/>
    <x v="1"/>
    <s v="SPS-10799217"/>
    <s v="Amarpreet singh Assi"/>
    <s v="Mens 24-25 Annual Payee Match Fee, 05/10 vs. vs Edgbaston 1"/>
    <x v="6"/>
    <x v="0"/>
    <x v="2"/>
    <n v="0"/>
    <n v="0"/>
    <n v="0"/>
    <n v="0"/>
    <n v="0"/>
  </r>
  <r>
    <d v="2024-10-08T00:00:00"/>
    <d v="2024-10-08T14:40:00"/>
    <x v="1"/>
    <s v="SPS-10799225"/>
    <s v="Sikandar Aizaz"/>
    <s v="Mens 24-25 Sponsored player Match Fee, 05/10 vs. vs Edgbaston 1"/>
    <x v="6"/>
    <x v="0"/>
    <x v="2"/>
    <n v="0"/>
    <n v="0"/>
    <n v="0"/>
    <n v="0"/>
    <n v="0"/>
  </r>
  <r>
    <d v="2024-09-28T00:00:00"/>
    <d v="2024-10-08T23:09:00"/>
    <x v="1"/>
    <s v="SPS-10745264"/>
    <s v="-1. DELETED --"/>
    <s v="Ladies Subscriptions 24-25 ASTON/BCU (YEAR 1) Membership, confirmed by Charn Gill"/>
    <x v="6"/>
    <x v="1"/>
    <x v="1"/>
    <n v="5"/>
    <n v="0"/>
    <n v="0"/>
    <n v="0"/>
    <n v="5"/>
  </r>
  <r>
    <d v="2024-10-08T00:00:00"/>
    <d v="2024-10-08T23:10:00"/>
    <x v="1"/>
    <s v="SPS-10800333"/>
    <s v="-1. DELETED --"/>
    <s v="Ladies 24-25 Student Match Fee, collected by Charn Gill, 05/10 vs. vs City of Birmingham 1"/>
    <x v="6"/>
    <x v="0"/>
    <x v="2"/>
    <n v="5"/>
    <n v="0"/>
    <n v="0"/>
    <n v="0"/>
    <n v="5"/>
  </r>
  <r>
    <d v="2024-09-07T00:00:00"/>
    <d v="2024-10-09T08:30:00"/>
    <x v="1"/>
    <s v="SPS-10625482"/>
    <s v="Karampreet Sandhu"/>
    <s v="Mens 24-25, 07/09 vs. vs Bloxwich 2/3"/>
    <x v="6"/>
    <x v="1"/>
    <x v="0"/>
    <n v="10"/>
    <n v="0.2"/>
    <n v="0.1"/>
    <n v="0"/>
    <n v="9.6999999999999993"/>
  </r>
  <r>
    <d v="2024-09-14T00:00:00"/>
    <d v="2024-10-09T08:30:00"/>
    <x v="1"/>
    <s v="SPS-10666244"/>
    <s v="Karampreet Sandhu"/>
    <s v="Mens 24-25, 14/09 vs. vs Beacon"/>
    <x v="6"/>
    <x v="1"/>
    <x v="0"/>
    <n v="10"/>
    <n v="0.2"/>
    <n v="0.1"/>
    <n v="0"/>
    <n v="9.6999999999999993"/>
  </r>
  <r>
    <d v="2024-09-27T00:00:00"/>
    <d v="2024-10-09T08:30:00"/>
    <x v="1"/>
    <s v="SPS-10737466"/>
    <s v="Karampreet Sandhu"/>
    <s v="Mens 24-25, 28/09 vs. vs University of Birmingham 5"/>
    <x v="6"/>
    <x v="1"/>
    <x v="0"/>
    <n v="10"/>
    <n v="0.2"/>
    <n v="0.1"/>
    <n v="0"/>
    <n v="9.6999999999999993"/>
  </r>
  <r>
    <d v="2024-10-04T00:00:00"/>
    <d v="2024-10-09T08:30:00"/>
    <x v="1"/>
    <s v="SPS-10775394"/>
    <s v="Karampreet Sandhu"/>
    <s v="Mens 24-25, 05/10 vs. vs Edgbaston 2"/>
    <x v="6"/>
    <x v="1"/>
    <x v="0"/>
    <n v="10"/>
    <n v="0.2"/>
    <n v="0.1"/>
    <n v="0"/>
    <n v="9.6999999999999993"/>
  </r>
  <r>
    <d v="2024-09-08T00:00:00"/>
    <d v="2024-10-10T08:30:00"/>
    <x v="1"/>
    <s v="SPS-10631041"/>
    <s v="Daya Bamrah"/>
    <s v="Mens 24-25 Student Match Fee, paid by parmjeet bamrah, 31/08 vs. vs Sheffield"/>
    <x v="6"/>
    <x v="0"/>
    <x v="0"/>
    <n v="5"/>
    <n v="0.14000000000000001"/>
    <n v="0.05"/>
    <n v="0"/>
    <n v="4.8099999999999996"/>
  </r>
  <r>
    <d v="2024-09-08T00:00:00"/>
    <d v="2024-10-10T08:30:00"/>
    <x v="1"/>
    <s v="SPS-10631057"/>
    <s v="Daya Bamrah"/>
    <s v="Mens 24-25 Student Match Fee, paid by parmjeet bamrah, 08/09 vs. vs Lichfield"/>
    <x v="6"/>
    <x v="0"/>
    <x v="0"/>
    <n v="5"/>
    <n v="0.14000000000000001"/>
    <n v="0.05"/>
    <n v="0"/>
    <n v="4.8099999999999996"/>
  </r>
  <r>
    <d v="2024-09-21T00:00:00"/>
    <d v="2024-10-10T08:30:00"/>
    <x v="1"/>
    <s v="SPS-10706323"/>
    <s v="Daya Bamrah"/>
    <s v="Mens 24-25 Student Match Fee, paid by parmjeet bamrah, 21/09 vs. vs Sikh Union Coventry"/>
    <x v="6"/>
    <x v="0"/>
    <x v="0"/>
    <n v="5"/>
    <n v="0.15"/>
    <n v="0.05"/>
    <n v="0"/>
    <n v="4.8"/>
  </r>
  <r>
    <d v="2024-09-07T00:00:00"/>
    <d v="2024-10-10T08:30:00"/>
    <x v="1"/>
    <s v="SPS-10625484"/>
    <s v="Neevan Amish Dudhia"/>
    <s v="Mens 24-25 Student Match Fee, paid by Amish Dudhia, 07/09 vs. vs Bloxwich 2/3"/>
    <x v="6"/>
    <x v="0"/>
    <x v="0"/>
    <n v="5"/>
    <n v="0.28000000000000003"/>
    <n v="0.05"/>
    <n v="0"/>
    <n v="4.67"/>
  </r>
  <r>
    <d v="2024-09-08T00:00:00"/>
    <d v="2024-10-10T08:30:00"/>
    <x v="1"/>
    <s v="SPS-10631062"/>
    <s v="Yuvender Prashar"/>
    <s v="Mens 24-25, 08/09 vs. vs Lichfield"/>
    <x v="6"/>
    <x v="1"/>
    <x v="0"/>
    <n v="10"/>
    <n v="0.22"/>
    <n v="0.1"/>
    <n v="0"/>
    <n v="9.68"/>
  </r>
  <r>
    <d v="2024-09-21T00:00:00"/>
    <d v="2024-10-10T08:30:00"/>
    <x v="1"/>
    <s v="SPS-10706327"/>
    <s v="Yuvender Prashar"/>
    <s v="Mens 24-25, 21/09 vs. vs Sikh Union Coventry"/>
    <x v="6"/>
    <x v="1"/>
    <x v="0"/>
    <n v="10"/>
    <n v="0.22"/>
    <n v="0.1"/>
    <n v="0"/>
    <n v="9.68"/>
  </r>
  <r>
    <d v="2024-09-29T00:00:00"/>
    <d v="2024-10-10T08:30:00"/>
    <x v="1"/>
    <s v="SPS-10750069"/>
    <s v="Yuvender Prashar"/>
    <s v="Mens 24-25, 28/09 vs. vs Wolverhampton &amp; Tettenhall 1"/>
    <x v="6"/>
    <x v="1"/>
    <x v="0"/>
    <n v="10"/>
    <n v="0.21"/>
    <n v="0.1"/>
    <n v="0"/>
    <n v="9.69"/>
  </r>
  <r>
    <d v="2024-09-07T00:00:00"/>
    <d v="2024-10-11T08:30:00"/>
    <x v="1"/>
    <s v="SPS-10625480"/>
    <s v="Harpreet Singh Kalia"/>
    <s v="Mens 24-25 Student Match Fee, paid by dav Kalia, 07/09 vs. vs Bloxwich 2/3"/>
    <x v="6"/>
    <x v="0"/>
    <x v="0"/>
    <n v="5"/>
    <n v="0.14000000000000001"/>
    <n v="0.05"/>
    <n v="0"/>
    <n v="4.8099999999999996"/>
  </r>
  <r>
    <d v="2024-09-27T00:00:00"/>
    <d v="2024-10-11T08:30:00"/>
    <x v="1"/>
    <s v="SPS-10737465"/>
    <s v="Harpreet Singh Kalia"/>
    <s v="Mens 24-25 Student Match Fee, paid by dav Kalia, 28/09 vs. vs University of Birmingham 5"/>
    <x v="6"/>
    <x v="0"/>
    <x v="0"/>
    <n v="5"/>
    <n v="0.14000000000000001"/>
    <n v="0.05"/>
    <n v="0"/>
    <n v="4.8099999999999996"/>
  </r>
  <r>
    <d v="2024-10-04T00:00:00"/>
    <d v="2024-10-11T08:30:00"/>
    <x v="1"/>
    <s v="SPS-10775393"/>
    <s v="Harpreet Singh Kalia"/>
    <s v="Mens 24-25 Student Match Fee, paid by dav Kalia, 05/10 vs. vs Edgbaston 2"/>
    <x v="6"/>
    <x v="0"/>
    <x v="0"/>
    <n v="5"/>
    <n v="0.15"/>
    <n v="0.05"/>
    <n v="0"/>
    <n v="4.8"/>
  </r>
  <r>
    <d v="2024-10-12T00:00:00"/>
    <d v="2024-10-12T07:44:00"/>
    <x v="1"/>
    <s v="SPS-10821391"/>
    <s v="Ian Murphy"/>
    <s v="Mens 24-25 Sponsored player Match Fee, 12/10 vs. vs Beacon 6"/>
    <x v="6"/>
    <x v="0"/>
    <x v="2"/>
    <n v="0"/>
    <n v="0"/>
    <n v="0"/>
    <n v="0"/>
    <n v="0"/>
  </r>
  <r>
    <d v="2024-10-12T00:00:00"/>
    <d v="2024-10-12T09:40:00"/>
    <x v="1"/>
    <s v="SPS-10821678"/>
    <s v="SJ Sihota"/>
    <s v="Mens 24-25 Double Team Match Fee, 12/10 vs. vs Cannock 2"/>
    <x v="6"/>
    <x v="0"/>
    <x v="2"/>
    <n v="0"/>
    <n v="0"/>
    <n v="0"/>
    <n v="0"/>
    <n v="0"/>
  </r>
  <r>
    <d v="2024-09-14T00:00:00"/>
    <d v="2024-10-12T19:53:00"/>
    <x v="1"/>
    <s v="SPS-10666247"/>
    <s v="Peter Madeley"/>
    <s v="Mens 24-25, 14/09 vs. vs Beacon"/>
    <x v="6"/>
    <x v="1"/>
    <x v="0"/>
    <n v="10"/>
    <n v="0.19"/>
    <n v="0.1"/>
    <n v="0"/>
    <n v="9.7100000000000009"/>
  </r>
  <r>
    <d v="2024-09-21T00:00:00"/>
    <d v="2024-10-12T19:53:00"/>
    <x v="1"/>
    <s v="SPS-10704738"/>
    <s v="Peter Madeley"/>
    <s v="Mens 24-25, 21/09 vs. vs Sutton 4"/>
    <x v="6"/>
    <x v="1"/>
    <x v="0"/>
    <n v="10"/>
    <n v="0.19"/>
    <n v="0.1"/>
    <n v="0"/>
    <n v="9.7100000000000009"/>
  </r>
  <r>
    <d v="2024-09-28T00:00:00"/>
    <d v="2024-10-12T19:53:00"/>
    <x v="1"/>
    <s v="SPS-10742695"/>
    <s v="Peter Madeley"/>
    <s v="Mens 24-25, 28/09 vs. vs Bournville &amp; Kings Heath 4"/>
    <x v="6"/>
    <x v="1"/>
    <x v="0"/>
    <n v="10"/>
    <n v="0.19"/>
    <n v="0.1"/>
    <n v="0"/>
    <n v="9.7100000000000009"/>
  </r>
  <r>
    <d v="2024-10-05T00:00:00"/>
    <d v="2024-10-12T19:53:00"/>
    <x v="1"/>
    <s v="SPS-10780324"/>
    <s v="Peter Madeley"/>
    <s v="Mens 24-25, 05/10 vs. vs Old Halesonians 3"/>
    <x v="6"/>
    <x v="1"/>
    <x v="0"/>
    <n v="10"/>
    <n v="0.19"/>
    <n v="0.1"/>
    <n v="0"/>
    <n v="9.7100000000000009"/>
  </r>
  <r>
    <d v="2024-10-12T00:00:00"/>
    <d v="2024-10-12T19:53:00"/>
    <x v="1"/>
    <s v="SPS-10828014"/>
    <s v="Peter Madeley"/>
    <s v="Mens 24-25, 12/10 vs. vs Olton &amp; West Warwickshire 4"/>
    <x v="6"/>
    <x v="1"/>
    <x v="0"/>
    <n v="10"/>
    <n v="0.19"/>
    <n v="0.1"/>
    <n v="0"/>
    <n v="9.7100000000000009"/>
  </r>
  <r>
    <d v="2024-10-12T00:00:00"/>
    <d v="2024-10-12T20:48:00"/>
    <x v="1"/>
    <s v="SPS-10828510"/>
    <s v="Athsari Gangabadage"/>
    <s v="Ladies 24-25 Sponsored player Match Fee, 12/10 vs. vs Olton &amp; West Warwickshire 5"/>
    <x v="6"/>
    <x v="0"/>
    <x v="2"/>
    <n v="0"/>
    <n v="0"/>
    <n v="0"/>
    <n v="0"/>
    <n v="0"/>
  </r>
  <r>
    <d v="2024-10-12T00:00:00"/>
    <d v="2024-10-12T20:48:00"/>
    <x v="1"/>
    <s v="SPS-10828523"/>
    <s v="Vinaypreet Johal"/>
    <s v="Ladies 24-25 Double Team Match Fee, 12/10 vs. vs Olton &amp; West Warwickshire 5"/>
    <x v="6"/>
    <x v="0"/>
    <x v="2"/>
    <n v="0"/>
    <n v="0"/>
    <n v="0"/>
    <n v="0"/>
    <n v="0"/>
  </r>
  <r>
    <d v="2024-09-21T00:00:00"/>
    <d v="2024-10-12T20:50:00"/>
    <x v="1"/>
    <s v="SPS-10703482"/>
    <s v="Charn Gill"/>
    <s v="Ladies 24-25, confirmed by Charn Gill, 21/09 vs. vs Sutton"/>
    <x v="6"/>
    <x v="1"/>
    <x v="1"/>
    <n v="10"/>
    <n v="0"/>
    <n v="0"/>
    <n v="0"/>
    <n v="10"/>
  </r>
  <r>
    <d v="2024-09-28T00:00:00"/>
    <d v="2024-10-12T20:50:00"/>
    <x v="1"/>
    <s v="SPS-10742537"/>
    <s v="Charn Gill"/>
    <s v="Ladies 24-25, confirmed by Charn Gill, 28/09 vs. vs Solihull Blossomfield 4"/>
    <x v="6"/>
    <x v="1"/>
    <x v="1"/>
    <n v="10"/>
    <n v="0"/>
    <n v="0"/>
    <n v="0"/>
    <n v="10"/>
  </r>
  <r>
    <d v="2024-10-05T00:00:00"/>
    <d v="2024-10-12T20:50:00"/>
    <x v="1"/>
    <s v="SPS-10777448"/>
    <s v="Charn Gill"/>
    <s v="Ladies 24-25, confirmed by Charn Gill, 05/10 vs. vs City of Birmingham 1"/>
    <x v="6"/>
    <x v="1"/>
    <x v="1"/>
    <n v="10"/>
    <n v="0"/>
    <n v="0"/>
    <n v="0"/>
    <n v="10"/>
  </r>
  <r>
    <d v="2024-10-12T00:00:00"/>
    <d v="2024-10-12T20:50:00"/>
    <x v="1"/>
    <s v="SPS-10828517"/>
    <s v="Charn Gill"/>
    <s v="Ladies 24-25, confirmed by Charn Gill, 12/10 vs. vs Olton &amp; West Warwickshire 5"/>
    <x v="6"/>
    <x v="1"/>
    <x v="1"/>
    <n v="10"/>
    <n v="0"/>
    <n v="0"/>
    <n v="0"/>
    <n v="10"/>
  </r>
  <r>
    <d v="2024-09-16T00:00:00"/>
    <d v="2024-10-12T20:57:00"/>
    <x v="1"/>
    <s v="SPS-10672585"/>
    <s v="kiran gill"/>
    <s v="Ladies Subscriptions 24-25, confirmed by Charn Gill"/>
    <x v="6"/>
    <x v="1"/>
    <x v="1"/>
    <n v="100"/>
    <n v="0"/>
    <n v="0"/>
    <n v="0"/>
    <n v="100"/>
  </r>
  <r>
    <d v="2024-09-02T00:00:00"/>
    <d v="2024-10-12T20:58:00"/>
    <x v="1"/>
    <s v="SPS-10600761"/>
    <s v="kiran gill"/>
    <s v="Ladies 24-25, confirmed by Charn Gill, 31/08 vs. vs Bromsgrove 2/3"/>
    <x v="6"/>
    <x v="1"/>
    <x v="1"/>
    <n v="10"/>
    <n v="0"/>
    <n v="0"/>
    <n v="0"/>
    <n v="10"/>
  </r>
  <r>
    <d v="2024-09-14T00:00:00"/>
    <d v="2024-10-12T20:58:00"/>
    <x v="1"/>
    <s v="SPS-10666767"/>
    <s v="kiran gill"/>
    <s v="Ladies 24-25, confirmed by Charn Gill, 14/09 vs. vs Beacon 1"/>
    <x v="6"/>
    <x v="1"/>
    <x v="1"/>
    <n v="10"/>
    <n v="0"/>
    <n v="0"/>
    <n v="0"/>
    <n v="10"/>
  </r>
  <r>
    <d v="2024-09-21T00:00:00"/>
    <d v="2024-10-12T20:58:00"/>
    <x v="1"/>
    <s v="SPS-10705566"/>
    <s v="kiran gill"/>
    <s v="Ladies 24-25, confirmed by Charn Gill, 21/09 vs. vs Sutton"/>
    <x v="6"/>
    <x v="1"/>
    <x v="1"/>
    <n v="10"/>
    <n v="0"/>
    <n v="0"/>
    <n v="0"/>
    <n v="10"/>
  </r>
  <r>
    <d v="2024-10-07T00:00:00"/>
    <d v="2024-10-12T20:58:00"/>
    <x v="1"/>
    <s v="SPS-10790655"/>
    <s v="kiran gill"/>
    <s v="Ladies 24-25, confirmed by Charn Gill, 05/10 vs. vs Solihull Blossomfield 2"/>
    <x v="6"/>
    <x v="1"/>
    <x v="1"/>
    <n v="10"/>
    <n v="0"/>
    <n v="0"/>
    <n v="0"/>
    <n v="10"/>
  </r>
  <r>
    <d v="2024-10-12T00:00:00"/>
    <d v="2024-10-12T20:59:00"/>
    <x v="1"/>
    <s v="SPS-10828552"/>
    <s v="Kaylim Bowers"/>
    <s v="Ladies 24-25 Sponsored player Match Fee, 12/10 vs. vs Edgbaston 3"/>
    <x v="6"/>
    <x v="0"/>
    <x v="2"/>
    <n v="0"/>
    <n v="0"/>
    <n v="0"/>
    <n v="0"/>
    <n v="0"/>
  </r>
  <r>
    <d v="2024-10-12T00:00:00"/>
    <d v="2024-10-12T20:59:00"/>
    <x v="1"/>
    <s v="SPS-10828559"/>
    <s v="Apsi Gunarathne"/>
    <s v="Ladies 24-25 Sponsored player Match Fee, 12/10 vs. vs Edgbaston 3"/>
    <x v="6"/>
    <x v="0"/>
    <x v="2"/>
    <n v="0"/>
    <n v="0"/>
    <n v="0"/>
    <n v="0"/>
    <n v="0"/>
  </r>
  <r>
    <d v="2024-10-12T00:00:00"/>
    <d v="2024-10-12T20:59:00"/>
    <x v="1"/>
    <s v="SPS-10828560"/>
    <s v="Rahemeen Ali"/>
    <s v="Ladies 24-25 Sponsored player Match Fee, 12/10 vs. vs Edgbaston 3"/>
    <x v="6"/>
    <x v="0"/>
    <x v="2"/>
    <n v="0"/>
    <n v="0"/>
    <n v="0"/>
    <n v="0"/>
    <n v="0"/>
  </r>
  <r>
    <d v="2024-10-12T00:00:00"/>
    <d v="2024-10-12T21:00:00"/>
    <x v="1"/>
    <s v="SPS-10828561"/>
    <s v="Stacey Fenton"/>
    <s v="AMENDED: (Drove 3+ players )Ladies 24-25, confirmed by Charn Gill, 12/10 vs. vs Edgbaston 3"/>
    <x v="6"/>
    <x v="1"/>
    <x v="1"/>
    <n v="0"/>
    <n v="0"/>
    <n v="0"/>
    <n v="0"/>
    <n v="0"/>
  </r>
  <r>
    <d v="2024-10-12T00:00:00"/>
    <d v="2024-10-12T21:00:00"/>
    <x v="1"/>
    <s v="SPS-10828556"/>
    <s v="lucy castle"/>
    <s v="AMENDED: (Drove 3+ players )Ladies 24-25, confirmed by Charn Gill, 12/10 vs. vs Edgbaston 3"/>
    <x v="6"/>
    <x v="1"/>
    <x v="1"/>
    <n v="0"/>
    <n v="0"/>
    <n v="0"/>
    <n v="0"/>
    <n v="0"/>
  </r>
  <r>
    <d v="2024-10-13T00:00:00"/>
    <d v="2024-10-13T11:22:00"/>
    <x v="1"/>
    <s v="SPS-10830234"/>
    <s v="Ghazanfar Ali"/>
    <s v="Mens 24-25 Sponsored player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35"/>
    <s v="morgan sign"/>
    <s v="Mens 24-25 Sponsored player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36"/>
    <s v="Navraj Degun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37"/>
    <s v="Irfan Muhammad"/>
    <s v="Mens 24-25 Sponsored player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38"/>
    <s v="Manveer Sokhi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39"/>
    <s v="Satvir Sahota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1"/>
    <s v="Amarpreet singh Assi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2"/>
    <s v="Avraj Bansal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3"/>
    <s v="Jagjit Degun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4"/>
    <s v="Moin Shakeel"/>
    <s v="Mens 24-25 Sponsored player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5"/>
    <s v="Josh Russell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6"/>
    <s v="LE-NEAL JACKSON"/>
    <s v="Mens 24-25 Sponsored player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7"/>
    <s v="Pavinder Sandhu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1:22:00"/>
    <x v="1"/>
    <s v="SPS-10830248"/>
    <s v="Harmanpreet Sandhu"/>
    <s v="Mens 24-25 Annual Payee Match Fee, 12/10 vs. vs University of Nottingham 2"/>
    <x v="6"/>
    <x v="0"/>
    <x v="2"/>
    <n v="0"/>
    <n v="0"/>
    <n v="0"/>
    <n v="0"/>
    <n v="0"/>
  </r>
  <r>
    <d v="2024-10-13T00:00:00"/>
    <d v="2024-10-13T13:14:00"/>
    <x v="1"/>
    <s v="SPS-10830805"/>
    <s v="Thisaru Gangabadage"/>
    <s v="Badgers 24-25 Sponsored player Match Fee, 12/10 vs. vs Wednesbury"/>
    <x v="6"/>
    <x v="0"/>
    <x v="2"/>
    <n v="0"/>
    <n v="0"/>
    <n v="0"/>
    <n v="0"/>
    <n v="0"/>
  </r>
  <r>
    <d v="2024-09-20T00:00:00"/>
    <d v="2024-10-13T13:15:00"/>
    <x v="1"/>
    <s v="SPS-10701043"/>
    <s v="amrik singh sahi"/>
    <s v="Mens 24-25, collected by SJ Sihota, 21/09 vs. vs Sutton 3"/>
    <x v="6"/>
    <x v="1"/>
    <x v="2"/>
    <n v="10"/>
    <n v="0"/>
    <n v="0"/>
    <n v="0"/>
    <n v="10"/>
  </r>
  <r>
    <d v="2024-09-28T00:00:00"/>
    <d v="2024-10-13T13:15:00"/>
    <x v="1"/>
    <s v="SPS-10742193"/>
    <s v="amrik singh sahi"/>
    <s v="Mens 24-25, collected by SJ Sihota, 28/09 vs. vs University of Birmingham 5"/>
    <x v="6"/>
    <x v="1"/>
    <x v="2"/>
    <n v="10"/>
    <n v="0"/>
    <n v="0"/>
    <n v="0"/>
    <n v="10"/>
  </r>
  <r>
    <d v="2024-10-12T00:00:00"/>
    <d v="2024-10-13T13:15:00"/>
    <x v="1"/>
    <s v="SPS-10821684"/>
    <s v="amrik singh sahi"/>
    <s v="Mens 24-25, collected by SJ Sihota, 12/10 vs. vs Cannock 2"/>
    <x v="6"/>
    <x v="1"/>
    <x v="2"/>
    <n v="10"/>
    <n v="0"/>
    <n v="0"/>
    <n v="0"/>
    <n v="10"/>
  </r>
  <r>
    <d v="2024-10-12T00:00:00"/>
    <d v="2024-10-13T20:19:00"/>
    <x v="1"/>
    <s v="SPS-10821392"/>
    <s v="Dave Sandhu"/>
    <s v="Mens 24-25 Unemployed/Retired Match Fee, collected by Amardeep Matharu, 12/10 vs. vs Beacon 6"/>
    <x v="6"/>
    <x v="0"/>
    <x v="2"/>
    <n v="5"/>
    <n v="0"/>
    <n v="0"/>
    <n v="0"/>
    <n v="5"/>
  </r>
  <r>
    <d v="2024-09-16T00:00:00"/>
    <d v="2024-10-13T20:39:00"/>
    <x v="1"/>
    <s v="SPS-10672705"/>
    <s v="Mulla Samra"/>
    <s v="Mens Subscriptions 24-25, confirmed by Charn Gill"/>
    <x v="6"/>
    <x v="1"/>
    <x v="1"/>
    <n v="150"/>
    <n v="0"/>
    <n v="0"/>
    <n v="0"/>
    <n v="150"/>
  </r>
  <r>
    <d v="2024-09-16T00:00:00"/>
    <d v="2024-10-13T20:40:00"/>
    <x v="1"/>
    <s v="SPS-10672658"/>
    <s v="Meena Samra"/>
    <s v="Ladies Subscriptions 24-25, confirmed by Charn Gill"/>
    <x v="6"/>
    <x v="1"/>
    <x v="1"/>
    <n v="100"/>
    <n v="0"/>
    <n v="0"/>
    <n v="0"/>
    <n v="100"/>
  </r>
  <r>
    <d v="2024-09-14T00:00:00"/>
    <d v="2024-10-14T08:30:00"/>
    <x v="1"/>
    <s v="SPS-10665739"/>
    <s v="Ethan Frost"/>
    <s v="Mens 24-25 Under 16 Match Fee, paid by Jonathan Frost, 14/09 vs. vs Cheltnham"/>
    <x v="6"/>
    <x v="0"/>
    <x v="0"/>
    <n v="3"/>
    <n v="0.09"/>
    <n v="0.05"/>
    <n v="0"/>
    <n v="2.86"/>
  </r>
  <r>
    <d v="2024-09-21T00:00:00"/>
    <d v="2024-10-14T08:30:00"/>
    <x v="1"/>
    <s v="SPS-10706317"/>
    <s v="Ethan Frost"/>
    <s v="Mens 24-25 Under 16 Match Fee, paid by Jonathan Frost, 21/09 vs. vs Sikh Union Coventry"/>
    <x v="6"/>
    <x v="0"/>
    <x v="0"/>
    <n v="3"/>
    <n v="0.09"/>
    <n v="0.05"/>
    <n v="0"/>
    <n v="2.86"/>
  </r>
  <r>
    <d v="2024-09-23T00:00:00"/>
    <d v="2024-10-14T08:30:00"/>
    <x v="1"/>
    <s v="SPS-10721313"/>
    <s v="Ethan Frost"/>
    <s v="Mens 24-25 Under 16 Match Fee, paid by Jonathan Frost, 22/09 vs. vs University of Birmingham 2"/>
    <x v="6"/>
    <x v="0"/>
    <x v="0"/>
    <n v="3"/>
    <n v="0.09"/>
    <n v="0.05"/>
    <n v="0"/>
    <n v="2.86"/>
  </r>
  <r>
    <d v="2024-09-29T00:00:00"/>
    <d v="2024-10-14T08:30:00"/>
    <x v="1"/>
    <s v="SPS-10750060"/>
    <s v="Ethan Frost"/>
    <s v="Mens 24-25 Under 16 Match Fee, paid by Jonathan Frost, 28/09 vs. vs Wolverhampton &amp; Tettenhall 1"/>
    <x v="6"/>
    <x v="0"/>
    <x v="0"/>
    <n v="3"/>
    <n v="0.09"/>
    <n v="0.05"/>
    <n v="0"/>
    <n v="2.86"/>
  </r>
  <r>
    <d v="2024-10-08T00:00:00"/>
    <d v="2024-10-14T08:30:00"/>
    <x v="1"/>
    <s v="SPS-10799219"/>
    <s v="Ethan Frost"/>
    <s v="Mens 24-25 Under 16 Match Fee, paid by Jonathan Frost, 05/10 vs. vs Edgbaston 1"/>
    <x v="6"/>
    <x v="0"/>
    <x v="0"/>
    <n v="3"/>
    <n v="7.0000000000000007E-2"/>
    <n v="0.05"/>
    <n v="0"/>
    <n v="2.88"/>
  </r>
  <r>
    <d v="2024-06-23T00:00:00"/>
    <d v="2024-10-14T08:30:00"/>
    <x v="1"/>
    <s v="SPS-10287647"/>
    <s v="Naampreet Bahra"/>
    <s v="Sunday Training 24-25, paid by Raminder Bahra, 23/06 vs. Sunday Training"/>
    <x v="6"/>
    <x v="1"/>
    <x v="0"/>
    <n v="3"/>
    <n v="0.25"/>
    <n v="0.05"/>
    <n v="0"/>
    <n v="2.7"/>
  </r>
  <r>
    <d v="2024-09-14T00:00:00"/>
    <d v="2024-10-14T08:30:00"/>
    <x v="1"/>
    <s v="SPS-10661686"/>
    <s v="Manoj Chohan"/>
    <s v="Sunday Training 24-25, 15/09 vs. Sunday Training"/>
    <x v="6"/>
    <x v="1"/>
    <x v="0"/>
    <n v="3"/>
    <n v="0.09"/>
    <n v="0.05"/>
    <n v="0"/>
    <n v="2.86"/>
  </r>
  <r>
    <d v="2024-09-29T00:00:00"/>
    <d v="2024-10-14T08:30:00"/>
    <x v="1"/>
    <s v="SPS-10750500"/>
    <s v="Manoj Chohan"/>
    <s v="Sunday Training 24-25, 29/09 vs. Sunday Training"/>
    <x v="6"/>
    <x v="1"/>
    <x v="0"/>
    <n v="3"/>
    <n v="0.09"/>
    <n v="0.05"/>
    <n v="0"/>
    <n v="2.86"/>
  </r>
  <r>
    <d v="2024-10-04T00:00:00"/>
    <d v="2024-10-14T08:30:00"/>
    <x v="1"/>
    <s v="SPS-10773716"/>
    <s v="Manoj Chohan"/>
    <s v="Sunday Training 24-25, 06/10 vs. Sunday Training"/>
    <x v="6"/>
    <x v="1"/>
    <x v="0"/>
    <n v="3"/>
    <n v="0.09"/>
    <n v="0.05"/>
    <n v="0"/>
    <n v="2.86"/>
  </r>
  <r>
    <d v="2024-10-06T00:00:00"/>
    <d v="2024-10-14T08:30:00"/>
    <x v="1"/>
    <s v="SPS-10785038"/>
    <s v="Manoj Chohan"/>
    <s v="Sunday Training 24-25, 13/10 vs. Sunday Training"/>
    <x v="6"/>
    <x v="1"/>
    <x v="0"/>
    <n v="3"/>
    <n v="0.09"/>
    <n v="0.05"/>
    <n v="0"/>
    <n v="2.86"/>
  </r>
  <r>
    <d v="2024-10-13T00:00:00"/>
    <d v="2024-10-14T08:30:00"/>
    <x v="1"/>
    <s v="SPS-10830811"/>
    <s v="Ethan Chohan"/>
    <s v="Badgers 24-25, paid by Manoj Chohan, 12/10 vs. vs Wednesbury"/>
    <x v="6"/>
    <x v="1"/>
    <x v="0"/>
    <n v="3"/>
    <n v="7.0000000000000007E-2"/>
    <n v="0.05"/>
    <n v="0"/>
    <n v="2.88"/>
  </r>
  <r>
    <d v="2024-09-02T00:00:00"/>
    <d v="2024-10-14T08:30:00"/>
    <x v="1"/>
    <s v="SPS-10600774"/>
    <s v="Sophie Lewis"/>
    <s v="Ladies 24-25, 31/08 vs. vs Bromsgrove 2/3"/>
    <x v="6"/>
    <x v="1"/>
    <x v="0"/>
    <n v="10"/>
    <n v="0.22"/>
    <n v="0.1"/>
    <n v="0"/>
    <n v="9.68"/>
  </r>
  <r>
    <d v="2024-09-07T00:00:00"/>
    <d v="2024-10-14T08:30:00"/>
    <x v="1"/>
    <s v="SPS-10625389"/>
    <s v="Sophie Lewis"/>
    <s v="Ladies 24-25, 07/09 vs. vs Bloxwich 1"/>
    <x v="6"/>
    <x v="1"/>
    <x v="0"/>
    <n v="10"/>
    <n v="0.22"/>
    <n v="0.1"/>
    <n v="0"/>
    <n v="9.68"/>
  </r>
  <r>
    <d v="2024-09-14T00:00:00"/>
    <d v="2024-10-14T08:30:00"/>
    <x v="1"/>
    <s v="SPS-10666776"/>
    <s v="Sophie Lewis"/>
    <s v="Ladies 24-25, 14/09 vs. vs Beacon 1"/>
    <x v="6"/>
    <x v="1"/>
    <x v="0"/>
    <n v="10"/>
    <n v="0.21"/>
    <n v="0.1"/>
    <n v="0"/>
    <n v="9.69"/>
  </r>
  <r>
    <d v="2024-09-26T00:00:00"/>
    <d v="2024-10-14T11:09:00"/>
    <x v="1"/>
    <s v="SPS-10732963"/>
    <s v="chayden singh sahota"/>
    <s v="Badgers Subscriptions 24-25, confirmed by Satpal Degun"/>
    <x v="6"/>
    <x v="1"/>
    <x v="1"/>
    <n v="30"/>
    <n v="0"/>
    <n v="0"/>
    <n v="0"/>
    <n v="30"/>
  </r>
  <r>
    <d v="2024-03-03T00:00:00"/>
    <d v="2024-10-14T14:31:00"/>
    <x v="1"/>
    <s v="SPS-9915583"/>
    <s v="Amanpreet Sokhi"/>
    <s v="Ladies 23-24 Student Match Fee, 02/03 vs. vs Harborne 2"/>
    <x v="6"/>
    <x v="0"/>
    <x v="0"/>
    <n v="5"/>
    <n v="0.12"/>
    <n v="0.05"/>
    <n v="0"/>
    <n v="4.83"/>
  </r>
  <r>
    <d v="2024-03-16T00:00:00"/>
    <d v="2024-10-14T14:31:00"/>
    <x v="1"/>
    <s v="SPS-9970067"/>
    <s v="Amanpreet Sokhi"/>
    <s v="Ladies 23-24 Student Match Fee, 16/03 vs. vs Bromsgrove 2"/>
    <x v="6"/>
    <x v="0"/>
    <x v="0"/>
    <n v="5"/>
    <n v="0.12"/>
    <n v="0.05"/>
    <n v="0"/>
    <n v="4.83"/>
  </r>
  <r>
    <d v="2024-03-24T00:00:00"/>
    <d v="2024-10-14T14:31:00"/>
    <x v="1"/>
    <s v="SPS-10038270"/>
    <s v="Amanpreet Sokhi"/>
    <s v="Ladies 23-24 Student Match Fee, 23/03 vs. vs Hampton in Arden"/>
    <x v="6"/>
    <x v="0"/>
    <x v="0"/>
    <n v="5"/>
    <n v="0.12"/>
    <n v="0.05"/>
    <n v="0"/>
    <n v="4.83"/>
  </r>
  <r>
    <d v="2024-06-05T00:00:00"/>
    <d v="2024-10-14T14:31:00"/>
    <x v="1"/>
    <s v="SPS-10226454"/>
    <s v="Amanpreet Sokhi"/>
    <s v="Ladies 24-25 Student Match Fee, 04/06 vs. vs Old Hales"/>
    <x v="6"/>
    <x v="0"/>
    <x v="0"/>
    <n v="5"/>
    <n v="0.14000000000000001"/>
    <n v="0.05"/>
    <n v="0"/>
    <n v="4.8099999999999996"/>
  </r>
  <r>
    <d v="2024-09-22T00:00:00"/>
    <d v="2024-10-14T16:09:00"/>
    <x v="1"/>
    <s v="SPS-10711737"/>
    <s v="Rohanpreet cooner"/>
    <s v="Sunday Training 24-25, paid by Gurpreet Cooner, 22/09 vs. Sunday Training"/>
    <x v="6"/>
    <x v="1"/>
    <x v="0"/>
    <n v="3"/>
    <n v="0.06"/>
    <n v="0.05"/>
    <n v="0"/>
    <n v="2.89"/>
  </r>
  <r>
    <d v="2024-09-22T00:00:00"/>
    <d v="2024-10-14T16:09:00"/>
    <x v="1"/>
    <s v="SPS-10711739"/>
    <s v="Sukhmani Cooner"/>
    <s v="Sunday Training 24-25, paid by Gurpreet Cooner, 22/09 vs. Sunday Training"/>
    <x v="6"/>
    <x v="1"/>
    <x v="0"/>
    <n v="3"/>
    <n v="0.06"/>
    <n v="0.05"/>
    <n v="0"/>
    <n v="2.89"/>
  </r>
  <r>
    <d v="2024-09-28T00:00:00"/>
    <d v="2024-10-14T16:09:00"/>
    <x v="1"/>
    <s v="SPS-10739518"/>
    <s v="Rohanpreet cooner"/>
    <s v="Badgers 24-25, paid by Gurpreet Cooner, 28/09 vs. vs Cannock"/>
    <x v="6"/>
    <x v="1"/>
    <x v="0"/>
    <n v="3"/>
    <n v="0.06"/>
    <n v="0.05"/>
    <n v="0"/>
    <n v="2.89"/>
  </r>
  <r>
    <d v="2024-09-28T00:00:00"/>
    <d v="2024-10-14T16:09:00"/>
    <x v="1"/>
    <s v="SPS-10742686"/>
    <s v="Gurpreet Cooner"/>
    <s v="Mens 24-25, 28/09 vs. vs Bournville &amp; Kings Heath 4"/>
    <x v="6"/>
    <x v="1"/>
    <x v="0"/>
    <n v="10"/>
    <n v="0.19"/>
    <n v="0.1"/>
    <n v="0"/>
    <n v="9.7100000000000009"/>
  </r>
  <r>
    <d v="2024-10-03T00:00:00"/>
    <d v="2024-10-14T16:09:00"/>
    <x v="1"/>
    <s v="SPS-10772593"/>
    <s v="Rohanpreet cooner"/>
    <s v="Sunday Training 24-25, paid by Gurpreet Cooner, 29/09 vs. Sunday Training"/>
    <x v="6"/>
    <x v="1"/>
    <x v="0"/>
    <n v="3"/>
    <n v="0.06"/>
    <n v="0.05"/>
    <n v="0"/>
    <n v="2.89"/>
  </r>
  <r>
    <d v="2024-10-03T00:00:00"/>
    <d v="2024-10-14T16:09:00"/>
    <x v="1"/>
    <s v="SPS-10772594"/>
    <s v="Sukhmani Cooner"/>
    <s v="Sunday Training 24-25, paid by Gurpreet Cooner, 29/09 vs. Sunday Training"/>
    <x v="6"/>
    <x v="1"/>
    <x v="0"/>
    <n v="3"/>
    <n v="0.06"/>
    <n v="0.05"/>
    <n v="0"/>
    <n v="2.89"/>
  </r>
  <r>
    <d v="2024-10-05T00:00:00"/>
    <d v="2024-10-14T16:09:00"/>
    <x v="1"/>
    <s v="SPS-10780316"/>
    <s v="Gurpreet Cooner"/>
    <s v="Mens 24-25, 05/10 vs. vs Old Halesonians 3"/>
    <x v="6"/>
    <x v="1"/>
    <x v="0"/>
    <n v="10"/>
    <n v="0.19"/>
    <n v="0.1"/>
    <n v="0"/>
    <n v="9.7100000000000009"/>
  </r>
  <r>
    <d v="2024-10-12T00:00:00"/>
    <d v="2024-10-14T16:09:00"/>
    <x v="1"/>
    <s v="SPS-10828007"/>
    <s v="Gurpreet Cooner"/>
    <s v="Mens 24-25, 12/10 vs. vs Olton &amp; West Warwickshire 4"/>
    <x v="6"/>
    <x v="1"/>
    <x v="0"/>
    <n v="10"/>
    <n v="0.19"/>
    <n v="0.1"/>
    <n v="0"/>
    <n v="9.7100000000000009"/>
  </r>
  <r>
    <d v="2024-10-13T00:00:00"/>
    <d v="2024-10-14T16:09:00"/>
    <x v="1"/>
    <s v="SPS-10830815"/>
    <s v="Rohanpreet cooner"/>
    <s v="Badgers 24-25, paid by Gurpreet Cooner, 12/10 vs. vs Wednesbury"/>
    <x v="6"/>
    <x v="1"/>
    <x v="0"/>
    <n v="3"/>
    <n v="0.05"/>
    <n v="0.05"/>
    <n v="0"/>
    <n v="2.9"/>
  </r>
  <r>
    <d v="2024-10-14T00:00:00"/>
    <d v="2024-10-14T19:38:00"/>
    <x v="1"/>
    <s v="SPS-10836029"/>
    <s v="Savraj Singh Chana"/>
    <s v="Sunday Training 24-25, collected by Satpal Degun, 13/10 vs. Sunday Training"/>
    <x v="6"/>
    <x v="1"/>
    <x v="2"/>
    <n v="3"/>
    <n v="0"/>
    <n v="0"/>
    <n v="0"/>
    <n v="3"/>
  </r>
  <r>
    <d v="2024-10-14T00:00:00"/>
    <d v="2024-10-14T19:38:00"/>
    <x v="1"/>
    <s v="SPS-10836032"/>
    <s v="Arjan Singh Chana"/>
    <s v="Sunday Training 24-25, collected by Satpal Degun, 13/10 vs. Sunday Training"/>
    <x v="6"/>
    <x v="1"/>
    <x v="2"/>
    <n v="3"/>
    <n v="0"/>
    <n v="0"/>
    <n v="0"/>
    <n v="3"/>
  </r>
  <r>
    <d v="2024-10-14T00:00:00"/>
    <d v="2024-10-14T19:38:00"/>
    <x v="1"/>
    <s v="SPS-10836027"/>
    <s v="Rajveer Malhi"/>
    <s v="Sunday Training 24-25, collected by Satpal Degun, 13/10 vs. Sunday Training"/>
    <x v="6"/>
    <x v="1"/>
    <x v="2"/>
    <n v="3"/>
    <n v="0"/>
    <n v="0"/>
    <n v="0"/>
    <n v="3"/>
  </r>
  <r>
    <d v="2024-10-14T00:00:00"/>
    <d v="2024-10-14T19:38:00"/>
    <x v="1"/>
    <s v="SPS-10836024"/>
    <s v="Yuvraj Sihota"/>
    <s v="Sunday Training 24-25, confirmed by Satpal Degun, 13/10 vs. Sunday Training"/>
    <x v="6"/>
    <x v="1"/>
    <x v="1"/>
    <n v="3"/>
    <n v="0"/>
    <n v="0"/>
    <n v="0"/>
    <n v="3"/>
  </r>
  <r>
    <d v="2024-10-14T00:00:00"/>
    <d v="2024-10-14T19:38:00"/>
    <x v="1"/>
    <s v="SPS-10836010"/>
    <s v="Sehaj Kaur"/>
    <s v="Sunday Training 24-25, collected by Satpal Degun, 13/10 vs. Sunday Training"/>
    <x v="6"/>
    <x v="1"/>
    <x v="2"/>
    <n v="3"/>
    <n v="0"/>
    <n v="0"/>
    <n v="0"/>
    <n v="3"/>
  </r>
  <r>
    <d v="2024-10-14T00:00:00"/>
    <d v="2024-10-14T19:38:00"/>
    <x v="1"/>
    <s v="SPS-10836012"/>
    <s v="Anmol Kaur"/>
    <s v="Sunday Training 24-25, collected by Satpal Degun, 13/10 vs. Sunday Training"/>
    <x v="6"/>
    <x v="1"/>
    <x v="2"/>
    <n v="3"/>
    <n v="0"/>
    <n v="0"/>
    <n v="0"/>
    <n v="3"/>
  </r>
  <r>
    <d v="2024-10-13T00:00:00"/>
    <d v="2024-10-14T19:40:00"/>
    <x v="1"/>
    <s v="SPS-10830817"/>
    <s v="Arjan Singh Chana"/>
    <s v="Badgers 24-25, collected by Satpal Degun, 12/10 vs. vs Wednesbury"/>
    <x v="6"/>
    <x v="1"/>
    <x v="2"/>
    <n v="3"/>
    <n v="0"/>
    <n v="0"/>
    <n v="0"/>
    <n v="3"/>
  </r>
  <r>
    <d v="2024-10-13T00:00:00"/>
    <d v="2024-10-14T19:40:00"/>
    <x v="1"/>
    <s v="SPS-10830813"/>
    <s v="Rajveer Malhi"/>
    <s v="Badgers 24-25, collected by Satpal Degun, 12/10 vs. vs Wednesbury"/>
    <x v="6"/>
    <x v="1"/>
    <x v="2"/>
    <n v="3"/>
    <n v="0"/>
    <n v="0"/>
    <n v="0"/>
    <n v="3"/>
  </r>
  <r>
    <d v="2024-10-14T00:00:00"/>
    <d v="2024-10-14T20:11:00"/>
    <x v="1"/>
    <s v="SPS-10836150"/>
    <s v="Thisaru Gangabadage"/>
    <s v="Badgers Subscriptions 24-25 Sponsored player Membership"/>
    <x v="6"/>
    <x v="1"/>
    <x v="2"/>
    <n v="0"/>
    <n v="0"/>
    <n v="0"/>
    <n v="0"/>
    <n v="0"/>
  </r>
  <r>
    <d v="2024-10-12T00:00:00"/>
    <d v="2024-10-15T07:03:00"/>
    <x v="1"/>
    <s v="SPS-10828522"/>
    <s v="Susan Paterson"/>
    <s v="Ladies 24-25, confirmed by Charn Gill, 12/10 vs. vs Olton &amp; West Warwickshire 5"/>
    <x v="6"/>
    <x v="1"/>
    <x v="1"/>
    <n v="10"/>
    <n v="0"/>
    <n v="0"/>
    <n v="0"/>
    <n v="10"/>
  </r>
  <r>
    <d v="2024-08-11T00:00:00"/>
    <d v="2024-10-15T08:30:00"/>
    <x v="1"/>
    <s v="SPS-10469550"/>
    <s v="Nivaan Pawar"/>
    <s v="Sunday Training 24-25, paid by Gurmej Pawar, 11/08 vs. Sunday Training"/>
    <x v="6"/>
    <x v="1"/>
    <x v="0"/>
    <n v="3"/>
    <n v="0.11"/>
    <n v="0.05"/>
    <n v="0"/>
    <n v="2.84"/>
  </r>
  <r>
    <d v="2024-08-11T00:00:00"/>
    <d v="2024-10-15T08:30:00"/>
    <x v="1"/>
    <s v="SPS-10469560"/>
    <s v="Naraya Pawar"/>
    <s v="Sunday Training 24-25, paid by Gurmej Pawar, 11/08 vs. Sunday Training"/>
    <x v="6"/>
    <x v="1"/>
    <x v="0"/>
    <n v="3"/>
    <n v="0.11"/>
    <n v="0.05"/>
    <n v="0"/>
    <n v="2.84"/>
  </r>
  <r>
    <d v="2024-09-08T00:00:00"/>
    <d v="2024-10-15T08:30:00"/>
    <x v="1"/>
    <s v="SPS-10631006"/>
    <s v="Naraya Pawar"/>
    <s v="Sunday Training 24-25, paid by Gurmej Pawar, 08/09 vs. Sunday Training"/>
    <x v="6"/>
    <x v="1"/>
    <x v="0"/>
    <n v="3"/>
    <n v="0.12"/>
    <n v="0.05"/>
    <n v="0"/>
    <n v="2.83"/>
  </r>
  <r>
    <d v="2024-09-14T00:00:00"/>
    <d v="2024-10-15T08:30:00"/>
    <x v="1"/>
    <s v="SPS-10666096"/>
    <s v="Kian Sandhu"/>
    <s v="Badgers 24-25, paid by Hardeep SANDHU, 14/09 vs. vs Bromsgrove"/>
    <x v="6"/>
    <x v="1"/>
    <x v="0"/>
    <n v="3"/>
    <n v="7.0000000000000007E-2"/>
    <n v="0.05"/>
    <n v="0"/>
    <n v="2.88"/>
  </r>
  <r>
    <d v="2024-09-27T00:00:00"/>
    <d v="2024-10-15T08:30:00"/>
    <x v="1"/>
    <s v="SPS-10737215"/>
    <s v="Kyle Sandhu"/>
    <s v="Mens 24-25 Under 16 Match Fee, paid by Hardeep SANDHU, 28/09 vs. vs City of Birmingham"/>
    <x v="6"/>
    <x v="0"/>
    <x v="0"/>
    <n v="3"/>
    <n v="7.0000000000000007E-2"/>
    <n v="0.05"/>
    <n v="0"/>
    <n v="2.88"/>
  </r>
  <r>
    <d v="2024-09-28T00:00:00"/>
    <d v="2024-10-15T08:30:00"/>
    <x v="1"/>
    <s v="SPS-10739512"/>
    <s v="Kian Sandhu"/>
    <s v="Badgers 24-25, paid by Hardeep SANDHU, 28/09 vs. vs Cannock"/>
    <x v="6"/>
    <x v="1"/>
    <x v="0"/>
    <n v="3"/>
    <n v="7.0000000000000007E-2"/>
    <n v="0.05"/>
    <n v="0"/>
    <n v="2.88"/>
  </r>
  <r>
    <d v="2024-10-03T00:00:00"/>
    <d v="2024-10-15T08:30:00"/>
    <x v="1"/>
    <s v="SPS-10772577"/>
    <s v="Kian Sandhu"/>
    <s v="Sunday Training 24-25, paid by Hardeep SANDHU, 29/09 vs. Sunday Training"/>
    <x v="6"/>
    <x v="1"/>
    <x v="0"/>
    <n v="3"/>
    <n v="7.0000000000000007E-2"/>
    <n v="0.05"/>
    <n v="0"/>
    <n v="2.88"/>
  </r>
  <r>
    <d v="2024-10-03T00:00:00"/>
    <d v="2024-10-15T08:30:00"/>
    <x v="1"/>
    <s v="SPS-10772581"/>
    <s v="Kai Sandhu"/>
    <s v="Sunday Training 24-25, paid by Hardeep SANDHU, 29/09 vs. Sunday Training"/>
    <x v="6"/>
    <x v="1"/>
    <x v="0"/>
    <n v="3"/>
    <n v="7.0000000000000007E-2"/>
    <n v="0.05"/>
    <n v="0"/>
    <n v="2.88"/>
  </r>
  <r>
    <d v="2024-10-03T00:00:00"/>
    <d v="2024-10-15T08:30:00"/>
    <x v="1"/>
    <s v="SPS-10772587"/>
    <s v="Kyle Sandhu"/>
    <s v="Sunday Training 24-25, paid by Hardeep SANDHU, 29/09 vs. Sunday Training"/>
    <x v="6"/>
    <x v="1"/>
    <x v="0"/>
    <n v="3"/>
    <n v="7.0000000000000007E-2"/>
    <n v="0.05"/>
    <n v="0"/>
    <n v="2.88"/>
  </r>
  <r>
    <d v="2024-10-04T00:00:00"/>
    <d v="2024-10-15T08:30:00"/>
    <x v="1"/>
    <s v="SPS-10775051"/>
    <s v="Kyle Sandhu"/>
    <s v="Mens 24-25 Under 16 Match Fee, paid by Hardeep SANDHU, 05/10 vs. vs Tamworth 3"/>
    <x v="6"/>
    <x v="0"/>
    <x v="0"/>
    <n v="3"/>
    <n v="0.1"/>
    <n v="0.05"/>
    <n v="0"/>
    <n v="2.85"/>
  </r>
  <r>
    <d v="2024-09-07T00:00:00"/>
    <d v="2024-10-17T08:30:00"/>
    <x v="1"/>
    <s v="SPS-10626808"/>
    <s v="Sukhvinder Kaur Khera"/>
    <s v="AMENDED: (played less than half game )Ladies 24-25, 07/09 vs. vs Bloxwich 3"/>
    <x v="6"/>
    <x v="1"/>
    <x v="0"/>
    <n v="5"/>
    <n v="0.11"/>
    <n v="0.05"/>
    <n v="0"/>
    <n v="4.84"/>
  </r>
  <r>
    <d v="2024-09-07T00:00:00"/>
    <d v="2024-10-17T08:30:00"/>
    <x v="1"/>
    <s v="SPS-10626810"/>
    <s v="Muneet Kaur Khera"/>
    <s v="Ladies 24-25 Under 16 Match Fee, paid by Sukhvinder Kaur Khera, 07/09 vs. vs Bloxwich 3"/>
    <x v="6"/>
    <x v="0"/>
    <x v="0"/>
    <n v="3"/>
    <n v="7.0000000000000007E-2"/>
    <n v="0.05"/>
    <n v="0"/>
    <n v="2.88"/>
  </r>
  <r>
    <d v="2024-09-14T00:00:00"/>
    <d v="2024-10-17T08:30:00"/>
    <x v="1"/>
    <s v="SPS-10666392"/>
    <s v="Sukhvinder Kaur Khera"/>
    <s v="AMENDED: (played less than half )Ladies 24-25, 14/09 vs. vs Beacon 2"/>
    <x v="6"/>
    <x v="1"/>
    <x v="0"/>
    <n v="5"/>
    <n v="0.11"/>
    <n v="0.05"/>
    <n v="0"/>
    <n v="4.84"/>
  </r>
  <r>
    <d v="2024-09-14T00:00:00"/>
    <d v="2024-10-17T08:30:00"/>
    <x v="1"/>
    <s v="SPS-10666393"/>
    <s v="Muneet Kaur Khera"/>
    <s v="Ladies 24-25 Under 16 Match Fee, paid by Sukhvinder Kaur Khera, 14/09 vs. vs Beacon 2"/>
    <x v="6"/>
    <x v="0"/>
    <x v="0"/>
    <n v="3"/>
    <n v="7.0000000000000007E-2"/>
    <n v="0.05"/>
    <n v="0"/>
    <n v="2.88"/>
  </r>
  <r>
    <d v="2024-09-21T00:00:00"/>
    <d v="2024-10-17T08:30:00"/>
    <x v="1"/>
    <s v="SPS-10703487"/>
    <s v="Sukhvinder Kaur Khera"/>
    <s v="AMENDED: ()Ladies 24-25, 21/09 vs. vs Sutton"/>
    <x v="6"/>
    <x v="1"/>
    <x v="0"/>
    <n v="5"/>
    <n v="0.11"/>
    <n v="0.05"/>
    <n v="0"/>
    <n v="4.84"/>
  </r>
  <r>
    <d v="2024-09-21T00:00:00"/>
    <d v="2024-10-17T08:30:00"/>
    <x v="1"/>
    <s v="SPS-10703488"/>
    <s v="Muneet Kaur Khera"/>
    <s v="Ladies 24-25 Under 16 Match Fee, paid by Sukhvinder Kaur Khera, 21/09 vs. vs Sutton"/>
    <x v="6"/>
    <x v="0"/>
    <x v="0"/>
    <n v="3"/>
    <n v="7.0000000000000007E-2"/>
    <n v="0.05"/>
    <n v="0"/>
    <n v="2.88"/>
  </r>
  <r>
    <d v="2024-09-28T00:00:00"/>
    <d v="2024-10-17T08:30:00"/>
    <x v="1"/>
    <s v="SPS-10742534"/>
    <s v="Muneet Kaur Khera"/>
    <s v="Ladies 24-25 Under 16 Match Fee, paid by Sukhvinder Kaur Khera, 28/09 vs. vs Solihull Blossomfield 4"/>
    <x v="6"/>
    <x v="0"/>
    <x v="0"/>
    <n v="3"/>
    <n v="7.0000000000000007E-2"/>
    <n v="0.05"/>
    <n v="0"/>
    <n v="2.88"/>
  </r>
  <r>
    <d v="2024-10-05T00:00:00"/>
    <d v="2024-10-17T08:30:00"/>
    <x v="1"/>
    <s v="SPS-10777445"/>
    <s v="Muneet Kaur Khera"/>
    <s v="Ladies 24-25 Under 16 Match Fee, paid by Sukhvinder Kaur Khera, 05/10 vs. vs City of Birmingham 1"/>
    <x v="6"/>
    <x v="0"/>
    <x v="0"/>
    <n v="3"/>
    <n v="0.04"/>
    <n v="0.05"/>
    <n v="0"/>
    <n v="2.91"/>
  </r>
  <r>
    <d v="2024-09-14T00:00:00"/>
    <d v="2024-10-17T08:30:00"/>
    <x v="1"/>
    <s v="SPS-10666250"/>
    <s v="Veer Badesha"/>
    <s v="Mens 24-25 Under 16 Match Fee, paid by Gurminder Badesha, 14/09 vs. vs Beacon"/>
    <x v="6"/>
    <x v="0"/>
    <x v="0"/>
    <n v="3"/>
    <n v="0.1"/>
    <n v="0.05"/>
    <n v="0"/>
    <n v="2.85"/>
  </r>
  <r>
    <d v="2024-09-21T00:00:00"/>
    <d v="2024-10-17T08:30:00"/>
    <x v="1"/>
    <s v="SPS-10704744"/>
    <s v="Veer Badesha"/>
    <s v="Mens 24-25 Under 16 Match Fee, paid by Gurminder Badesha, 21/09 vs. vs Sutton 4"/>
    <x v="6"/>
    <x v="0"/>
    <x v="0"/>
    <n v="3"/>
    <n v="0.1"/>
    <n v="0.05"/>
    <n v="0"/>
    <n v="2.85"/>
  </r>
  <r>
    <d v="2024-10-05T00:00:00"/>
    <d v="2024-10-17T08:30:00"/>
    <x v="1"/>
    <s v="SPS-10780325"/>
    <s v="Veer Badesha"/>
    <s v="Mens 24-25 Under 16 Match Fee, paid by Gurminder Badesha, 05/10 vs. vs Old Halesonians 3"/>
    <x v="6"/>
    <x v="0"/>
    <x v="0"/>
    <n v="3"/>
    <n v="0.1"/>
    <n v="0.05"/>
    <n v="0"/>
    <n v="2.85"/>
  </r>
  <r>
    <d v="2024-10-12T00:00:00"/>
    <d v="2024-10-17T08:30:00"/>
    <x v="1"/>
    <s v="SPS-10828016"/>
    <s v="Veer Badesha"/>
    <s v="Mens 24-25 Under 16 Match Fee, paid by Gurminder Badesha, 12/10 vs. vs Olton &amp; West Warwickshire 4"/>
    <x v="6"/>
    <x v="0"/>
    <x v="0"/>
    <n v="3"/>
    <n v="0.08"/>
    <n v="0.05"/>
    <n v="0"/>
    <n v="2.87"/>
  </r>
  <r>
    <d v="2024-10-17T00:00:00"/>
    <d v="2024-10-17T09:43:00"/>
    <x v="1"/>
    <s v="SPS-10845025"/>
    <s v="Sikandar Aizaz"/>
    <s v="Mens 24-25 Sponsored player Match Fee, 12/10 vs. vs Beacon 2"/>
    <x v="6"/>
    <x v="0"/>
    <x v="2"/>
    <n v="0"/>
    <n v="0"/>
    <n v="0"/>
    <n v="0"/>
    <n v="0"/>
  </r>
  <r>
    <d v="2024-09-16T00:00:00"/>
    <d v="2024-10-18T06:42:00"/>
    <x v="1"/>
    <s v="SPS-10672618"/>
    <s v="Sharndeep Hanspal"/>
    <s v="Ladies Subscriptions 24-25, confirmed by Charn Gill"/>
    <x v="6"/>
    <x v="1"/>
    <x v="1"/>
    <n v="100"/>
    <n v="0"/>
    <n v="0"/>
    <n v="0"/>
    <n v="100"/>
  </r>
  <r>
    <d v="2024-10-18T00:00:00"/>
    <d v="2024-10-18T16:14:00"/>
    <x v="1"/>
    <s v="SPS-10847033"/>
    <s v="SJ Sihota"/>
    <s v="Mens 24-25 Double Team Match Fee, 19/10 vs. vs Newport 1"/>
    <x v="6"/>
    <x v="0"/>
    <x v="2"/>
    <n v="0"/>
    <n v="0"/>
    <n v="0"/>
    <n v="0"/>
    <n v="0"/>
  </r>
  <r>
    <d v="2024-10-19T00:00:00"/>
    <d v="2024-10-19T12:10:00"/>
    <x v="1"/>
    <s v="SPS-10849415"/>
    <s v="Thisaru Gangabadage"/>
    <s v="Badgers 24-25 Sponsored player Match Fee, 19/10 vs. vs WaTs"/>
    <x v="6"/>
    <x v="0"/>
    <x v="2"/>
    <n v="0"/>
    <n v="0"/>
    <n v="0"/>
    <n v="0"/>
    <n v="0"/>
  </r>
  <r>
    <d v="2024-10-14T00:00:00"/>
    <d v="2024-10-19T12:11:00"/>
    <x v="1"/>
    <s v="SPS-10836132"/>
    <s v="Ethan Chohan"/>
    <s v="Badgers Subscriptions 24-25, collected by Satpal Degun"/>
    <x v="6"/>
    <x v="1"/>
    <x v="2"/>
    <n v="30"/>
    <n v="0"/>
    <n v="0"/>
    <n v="0"/>
    <n v="30"/>
  </r>
  <r>
    <d v="2024-10-19T00:00:00"/>
    <d v="2024-10-19T17:35:00"/>
    <x v="1"/>
    <s v="SPS-10852441"/>
    <s v="Athsari Gangabadage"/>
    <s v="Ladies 24-25 Sponsored player Match Fee, 19/10 vs. vs Olton &amp; West Warwickshire 6"/>
    <x v="6"/>
    <x v="0"/>
    <x v="2"/>
    <n v="0"/>
    <n v="0"/>
    <n v="0"/>
    <n v="0"/>
    <n v="0"/>
  </r>
  <r>
    <d v="2024-10-19T00:00:00"/>
    <d v="2024-10-19T17:42:00"/>
    <x v="1"/>
    <s v="SPS-10852652"/>
    <s v="sukhwinder"/>
    <s v="Mens 24-25 Double Team Match Fee, 19/10 vs. vs West Bromwich 2"/>
    <x v="6"/>
    <x v="0"/>
    <x v="2"/>
    <n v="0"/>
    <n v="0"/>
    <n v="0"/>
    <n v="0"/>
    <n v="0"/>
  </r>
  <r>
    <d v="2024-10-19T00:00:00"/>
    <d v="2024-10-19T20:51:00"/>
    <x v="1"/>
    <s v="SPS-10854465"/>
    <s v="Kaylim Bowers"/>
    <s v="Ladies 24-25 Sponsored player Match Fee, 19/10 vs. vs Stourport 3"/>
    <x v="6"/>
    <x v="0"/>
    <x v="2"/>
    <n v="0"/>
    <n v="0"/>
    <n v="0"/>
    <n v="0"/>
    <n v="0"/>
  </r>
  <r>
    <d v="2024-10-19T00:00:00"/>
    <d v="2024-10-19T20:51:00"/>
    <x v="1"/>
    <s v="SPS-10854468"/>
    <s v="Apsi Gunarathne"/>
    <s v="Ladies 24-25 Sponsored player Match Fee, 19/10 vs. vs Stourport 3"/>
    <x v="6"/>
    <x v="0"/>
    <x v="2"/>
    <n v="0"/>
    <n v="0"/>
    <n v="0"/>
    <n v="0"/>
    <n v="0"/>
  </r>
  <r>
    <d v="2024-10-19T00:00:00"/>
    <d v="2024-10-19T20:51:00"/>
    <x v="1"/>
    <s v="SPS-10854469"/>
    <s v="Rahemeen Ali"/>
    <s v="Ladies 24-25 Sponsored player Match Fee, 19/10 vs. vs Stourport 3"/>
    <x v="6"/>
    <x v="0"/>
    <x v="2"/>
    <n v="0"/>
    <n v="0"/>
    <n v="0"/>
    <n v="0"/>
    <n v="0"/>
  </r>
  <r>
    <d v="2024-10-19T00:00:00"/>
    <d v="2024-10-19T20:51:00"/>
    <x v="1"/>
    <s v="SPS-10854473"/>
    <s v="Rajpreet Sahi"/>
    <s v="Ladies 24-25 Student Match Fee, confirmed by Charn Gill, 19/10 vs. vs Stourport 3"/>
    <x v="6"/>
    <x v="0"/>
    <x v="1"/>
    <n v="5"/>
    <n v="0"/>
    <n v="0"/>
    <n v="0"/>
    <n v="5"/>
  </r>
  <r>
    <d v="2024-10-12T00:00:00"/>
    <d v="2024-10-19T20:51:00"/>
    <x v="1"/>
    <s v="SPS-10828562"/>
    <s v="Rajpreet Sahi"/>
    <s v="Ladies 24-25 Student Match Fee, confirmed by Charn Gill, 12/10 vs. vs Edgbaston 3"/>
    <x v="6"/>
    <x v="0"/>
    <x v="1"/>
    <n v="5"/>
    <n v="0"/>
    <n v="0"/>
    <n v="0"/>
    <n v="5"/>
  </r>
  <r>
    <d v="2024-10-19T00:00:00"/>
    <d v="2024-10-19T21:56:00"/>
    <x v="1"/>
    <s v="SPS-10852446"/>
    <s v="Amarpreet Sahi"/>
    <s v="Ladies 24-25 Student Match Fee, confirmed by Charn Gill, 19/10 vs. vs Olton &amp; West Warwickshire 6"/>
    <x v="6"/>
    <x v="0"/>
    <x v="1"/>
    <n v="5"/>
    <n v="0"/>
    <n v="0"/>
    <n v="0"/>
    <n v="5"/>
  </r>
  <r>
    <d v="2024-10-12T00:00:00"/>
    <d v="2024-10-19T21:56:00"/>
    <x v="1"/>
    <s v="SPS-10828511"/>
    <s v="Amarpreet Sahi"/>
    <s v="Ladies 24-25 Student Match Fee, confirmed by Charn Gill, 12/10 vs. vs Olton &amp; West Warwickshire 5"/>
    <x v="6"/>
    <x v="0"/>
    <x v="1"/>
    <n v="5"/>
    <n v="0"/>
    <n v="0"/>
    <n v="0"/>
    <n v="5"/>
  </r>
  <r>
    <d v="2024-10-19T00:00:00"/>
    <d v="2024-10-19T22:17:00"/>
    <x v="1"/>
    <s v="SPS-10852655"/>
    <s v="om gaur"/>
    <s v="Mens 24-25 Under 16 Match Fee, confirmed by Satpal Degun, 19/10 vs. vs West Bromwich 2"/>
    <x v="6"/>
    <x v="0"/>
    <x v="1"/>
    <n v="3"/>
    <n v="0"/>
    <n v="0"/>
    <n v="0"/>
    <n v="3"/>
  </r>
  <r>
    <d v="2024-09-14T00:00:00"/>
    <d v="2024-10-20T13:02:00"/>
    <x v="1"/>
    <s v="SPS-10665736"/>
    <s v="Ravdeep Mudher"/>
    <s v="Mens 24-25, confirmed by Satpal Degun, 14/09 vs. vs Cheltnham"/>
    <x v="6"/>
    <x v="1"/>
    <x v="1"/>
    <n v="10"/>
    <n v="0"/>
    <n v="0"/>
    <n v="0"/>
    <n v="10"/>
  </r>
  <r>
    <d v="2024-09-21T00:00:00"/>
    <d v="2024-10-20T13:02:00"/>
    <x v="1"/>
    <s v="SPS-10706313"/>
    <s v="Ravdeep Mudher"/>
    <s v="Mens 24-25, confirmed by Satpal Degun, 21/09 vs. vs Sikh Union Coventry"/>
    <x v="6"/>
    <x v="1"/>
    <x v="1"/>
    <n v="10"/>
    <n v="0"/>
    <n v="0"/>
    <n v="0"/>
    <n v="10"/>
  </r>
  <r>
    <d v="2024-09-29T00:00:00"/>
    <d v="2024-10-20T13:02:00"/>
    <x v="1"/>
    <s v="SPS-10750056"/>
    <s v="Ravdeep Mudher"/>
    <s v="Mens 24-25, confirmed by Satpal Degun, 28/09 vs. vs Wolverhampton &amp; Tettenhall 1"/>
    <x v="6"/>
    <x v="1"/>
    <x v="1"/>
    <n v="10"/>
    <n v="0"/>
    <n v="0"/>
    <n v="0"/>
    <n v="10"/>
  </r>
  <r>
    <d v="2024-10-08T00:00:00"/>
    <d v="2024-10-20T13:02:00"/>
    <x v="1"/>
    <s v="SPS-10799215"/>
    <s v="Ravdeep Mudher"/>
    <s v="Mens 24-25, confirmed by Satpal Degun, 05/10 vs. vs Edgbaston 1"/>
    <x v="6"/>
    <x v="1"/>
    <x v="1"/>
    <n v="10"/>
    <n v="0"/>
    <n v="0"/>
    <n v="0"/>
    <n v="10"/>
  </r>
  <r>
    <d v="2024-10-17T00:00:00"/>
    <d v="2024-10-20T13:02:00"/>
    <x v="1"/>
    <s v="SPS-10845016"/>
    <s v="Ravdeep Mudher"/>
    <s v="Mens 24-25, confirmed by Satpal Degun, 12/10 vs. vs Beacon 2"/>
    <x v="6"/>
    <x v="1"/>
    <x v="1"/>
    <n v="10"/>
    <n v="0"/>
    <n v="0"/>
    <n v="0"/>
    <n v="10"/>
  </r>
  <r>
    <d v="2024-10-21T00:00:00"/>
    <d v="2024-10-21T00:30:00"/>
    <x v="1"/>
    <s v="SPS-10859223"/>
    <s v="Ghazanfar Ali"/>
    <s v="Mens 24-25 Sponsored player Match Fee, 20/10 vs. vs Norwich City 1"/>
    <x v="6"/>
    <x v="0"/>
    <x v="2"/>
    <n v="0"/>
    <n v="0"/>
    <n v="0"/>
    <n v="0"/>
    <n v="0"/>
  </r>
  <r>
    <d v="2024-10-21T00:00:00"/>
    <d v="2024-10-21T00:30:00"/>
    <x v="1"/>
    <s v="SPS-10859224"/>
    <s v="morgan sign"/>
    <s v="Mens 24-25 Sponsored player Match Fee, 20/10 vs. vs Norwich City 1"/>
    <x v="6"/>
    <x v="0"/>
    <x v="2"/>
    <n v="0"/>
    <n v="0"/>
    <n v="0"/>
    <n v="0"/>
    <n v="0"/>
  </r>
  <r>
    <d v="2024-10-21T00:00:00"/>
    <d v="2024-10-21T00:30:00"/>
    <x v="1"/>
    <s v="SPS-10859225"/>
    <s v="Navraj Degun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26"/>
    <s v="Irfan Muhammad"/>
    <s v="Mens 24-25 Sponsored player Match Fee, 20/10 vs. vs Norwich City 1"/>
    <x v="6"/>
    <x v="0"/>
    <x v="2"/>
    <n v="0"/>
    <n v="0"/>
    <n v="0"/>
    <n v="0"/>
    <n v="0"/>
  </r>
  <r>
    <d v="2024-10-21T00:00:00"/>
    <d v="2024-10-21T00:30:00"/>
    <x v="1"/>
    <s v="SPS-10859227"/>
    <s v="Manveer Sokhi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28"/>
    <s v="Satvir Sahota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30"/>
    <s v="Amarpreet singh Assi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32"/>
    <s v="Avraj Bansal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33"/>
    <s v="Jagjit Degun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34"/>
    <s v="Moin Shakeel"/>
    <s v="Mens 24-25 Sponsored player Match Fee, 20/10 vs. vs Norwich City 1"/>
    <x v="6"/>
    <x v="0"/>
    <x v="2"/>
    <n v="0"/>
    <n v="0"/>
    <n v="0"/>
    <n v="0"/>
    <n v="0"/>
  </r>
  <r>
    <d v="2024-10-21T00:00:00"/>
    <d v="2024-10-21T00:30:00"/>
    <x v="1"/>
    <s v="SPS-10859235"/>
    <s v="Josh Russell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36"/>
    <s v="LE-NEAL JACKSON"/>
    <s v="Mens 24-25 Sponsored player Match Fee, 20/10 vs. vs Norwich City 1"/>
    <x v="6"/>
    <x v="0"/>
    <x v="2"/>
    <n v="0"/>
    <n v="0"/>
    <n v="0"/>
    <n v="0"/>
    <n v="0"/>
  </r>
  <r>
    <d v="2024-10-21T00:00:00"/>
    <d v="2024-10-21T00:30:00"/>
    <x v="1"/>
    <s v="SPS-10859237"/>
    <s v="Pavinder Sandhu"/>
    <s v="Mens 24-25 Annual Payee Match Fee, 20/10 vs. vs Norwich City 1"/>
    <x v="6"/>
    <x v="0"/>
    <x v="2"/>
    <n v="0"/>
    <n v="0"/>
    <n v="0"/>
    <n v="0"/>
    <n v="0"/>
  </r>
  <r>
    <d v="2024-10-21T00:00:00"/>
    <d v="2024-10-21T00:30:00"/>
    <x v="1"/>
    <s v="SPS-10859238"/>
    <s v="Harmanpreet Sandhu"/>
    <s v="Mens 24-25 Annual Payee Match Fee, 20/10 vs. vs Norwich City 1"/>
    <x v="6"/>
    <x v="0"/>
    <x v="2"/>
    <n v="0"/>
    <n v="0"/>
    <n v="0"/>
    <n v="0"/>
    <n v="0"/>
  </r>
  <r>
    <d v="2024-09-21T00:00:00"/>
    <d v="2024-10-21T08:30:00"/>
    <x v="1"/>
    <s v="SPS-10704741"/>
    <s v="Satpal Degun"/>
    <s v="Mens 24-25, 21/09 vs. vs Sutton 4"/>
    <x v="6"/>
    <x v="1"/>
    <x v="0"/>
    <n v="10"/>
    <n v="0.2"/>
    <n v="0.1"/>
    <n v="0"/>
    <n v="9.6999999999999993"/>
  </r>
  <r>
    <d v="2024-09-28T00:00:00"/>
    <d v="2024-10-21T08:30:00"/>
    <x v="1"/>
    <s v="SPS-10742687"/>
    <s v="Satpal Degun"/>
    <s v="Mens 24-25, 28/09 vs. vs Bournville &amp; Kings Heath 4"/>
    <x v="6"/>
    <x v="1"/>
    <x v="0"/>
    <n v="10"/>
    <n v="0.2"/>
    <n v="0.1"/>
    <n v="0"/>
    <n v="9.6999999999999993"/>
  </r>
  <r>
    <d v="2024-10-05T00:00:00"/>
    <d v="2024-10-21T08:30:00"/>
    <x v="1"/>
    <s v="SPS-10780317"/>
    <s v="Satpal Degun"/>
    <s v="Mens 24-25, 05/10 vs. vs Old Halesonians 3"/>
    <x v="6"/>
    <x v="1"/>
    <x v="0"/>
    <n v="10"/>
    <n v="0.2"/>
    <n v="0.1"/>
    <n v="0"/>
    <n v="9.6999999999999993"/>
  </r>
  <r>
    <d v="2024-10-19T00:00:00"/>
    <d v="2024-10-21T08:30:00"/>
    <x v="1"/>
    <s v="SPS-10852661"/>
    <s v="Satpal Degun"/>
    <s v="Mens 24-25, 19/10 vs. vs West Bromwich 2"/>
    <x v="6"/>
    <x v="1"/>
    <x v="0"/>
    <n v="10"/>
    <n v="0.2"/>
    <n v="0.1"/>
    <n v="0"/>
    <n v="9.6999999999999993"/>
  </r>
  <r>
    <d v="2024-09-20T00:00:00"/>
    <d v="2024-10-21T08:30:00"/>
    <x v="1"/>
    <s v="SPS-10701037"/>
    <s v="Sati Mann"/>
    <s v="Mens 24-25, 21/09 vs. vs Sutton 3"/>
    <x v="6"/>
    <x v="1"/>
    <x v="0"/>
    <n v="10"/>
    <n v="0.25"/>
    <n v="0.1"/>
    <n v="0"/>
    <n v="9.65"/>
  </r>
  <r>
    <d v="2024-10-12T00:00:00"/>
    <d v="2024-10-21T08:30:00"/>
    <x v="1"/>
    <s v="SPS-10821677"/>
    <s v="Sati Mann"/>
    <s v="Mens 24-25, 12/10 vs. vs Cannock 2"/>
    <x v="6"/>
    <x v="1"/>
    <x v="0"/>
    <n v="10"/>
    <n v="0.25"/>
    <n v="0.1"/>
    <n v="0"/>
    <n v="9.65"/>
  </r>
  <r>
    <d v="2024-09-20T00:00:00"/>
    <d v="2024-10-21T08:30:00"/>
    <x v="1"/>
    <s v="SPS-10701048"/>
    <s v="Sanraj Singh Sohal"/>
    <s v="Mens 24-25 Student Match Fee, 21/09 vs. vs Sutton 3"/>
    <x v="6"/>
    <x v="0"/>
    <x v="0"/>
    <n v="5"/>
    <n v="0.12"/>
    <n v="0.05"/>
    <n v="0"/>
    <n v="4.83"/>
  </r>
  <r>
    <d v="2024-09-27T00:00:00"/>
    <d v="2024-10-21T08:30:00"/>
    <x v="1"/>
    <s v="SPS-10737471"/>
    <s v="Sanraj Singh Sohal"/>
    <s v="Mens 24-25 Student Match Fee, 28/09 vs. vs University of Birmingham 5"/>
    <x v="6"/>
    <x v="0"/>
    <x v="0"/>
    <n v="5"/>
    <n v="0.12"/>
    <n v="0.05"/>
    <n v="0"/>
    <n v="4.83"/>
  </r>
  <r>
    <d v="2024-10-08T00:00:00"/>
    <d v="2024-10-21T08:30:00"/>
    <x v="1"/>
    <s v="SPS-10799227"/>
    <s v="Sanraj Singh Sohal"/>
    <s v="Mens 24-25 Student Match Fee, 05/10 vs. vs Edgbaston 1"/>
    <x v="6"/>
    <x v="0"/>
    <x v="0"/>
    <n v="5"/>
    <n v="0.12"/>
    <n v="0.05"/>
    <n v="0"/>
    <n v="4.83"/>
  </r>
  <r>
    <d v="2024-10-17T00:00:00"/>
    <d v="2024-10-21T08:30:00"/>
    <x v="1"/>
    <s v="SPS-10845027"/>
    <s v="Sanraj Singh Sohal"/>
    <s v="Mens 24-25 Student Match Fee, 12/10 vs. vs Beacon 2"/>
    <x v="6"/>
    <x v="0"/>
    <x v="0"/>
    <n v="5"/>
    <n v="0.14000000000000001"/>
    <n v="0.05"/>
    <n v="0"/>
    <n v="4.8099999999999996"/>
  </r>
  <r>
    <d v="2024-09-21T00:00:00"/>
    <d v="2024-10-21T08:30:00"/>
    <x v="1"/>
    <s v="SPS-10703486"/>
    <s v="Neha Sharma"/>
    <s v="Ladies 24-25 Unemployed/Retired Match Fee, 21/09 vs. vs Sutton"/>
    <x v="6"/>
    <x v="0"/>
    <x v="0"/>
    <n v="5"/>
    <n v="0.28000000000000003"/>
    <n v="0.05"/>
    <n v="0"/>
    <n v="4.67"/>
  </r>
  <r>
    <d v="2024-09-06T00:00:00"/>
    <d v="2024-10-21T13:36:00"/>
    <x v="1"/>
    <s v="SPS-10622732"/>
    <s v="kishan mann"/>
    <s v="Mens 24-25 Under 16 Match Fee, paid by manmohan mann, 07/09 vs. vs Bloxwich 4/5"/>
    <x v="6"/>
    <x v="0"/>
    <x v="0"/>
    <n v="3"/>
    <n v="7.0000000000000007E-2"/>
    <n v="0.05"/>
    <n v="0"/>
    <n v="2.88"/>
  </r>
  <r>
    <d v="2024-09-14T00:00:00"/>
    <d v="2024-10-21T13:36:00"/>
    <x v="1"/>
    <s v="SPS-10661058"/>
    <s v="kishan mann"/>
    <s v="Mens 24-25 Under 16 Match Fee, paid by manmohan mann, 14/09 vs. vs Droitwich"/>
    <x v="6"/>
    <x v="0"/>
    <x v="0"/>
    <n v="3"/>
    <n v="7.0000000000000007E-2"/>
    <n v="0.05"/>
    <n v="0"/>
    <n v="2.88"/>
  </r>
  <r>
    <d v="2024-09-20T00:00:00"/>
    <d v="2024-10-21T13:36:00"/>
    <x v="1"/>
    <s v="SPS-10701097"/>
    <s v="kishan mann"/>
    <s v="Mens 24-25 Under 16 Match Fee, paid by manmohan mann, 21/09 vs. vs Harborne 6"/>
    <x v="6"/>
    <x v="0"/>
    <x v="0"/>
    <n v="3"/>
    <n v="7.0000000000000007E-2"/>
    <n v="0.05"/>
    <n v="0"/>
    <n v="2.88"/>
  </r>
  <r>
    <d v="2024-09-28T00:00:00"/>
    <d v="2024-10-21T13:36:00"/>
    <x v="1"/>
    <s v="SPS-10742694"/>
    <s v="kishan mann"/>
    <s v="Mens 24-25 Student Match Fee, paid by manmohan mann, 28/09 vs. vs Bournville &amp; Kings Heath 4"/>
    <x v="6"/>
    <x v="0"/>
    <x v="0"/>
    <n v="5"/>
    <n v="0.12"/>
    <n v="0.05"/>
    <n v="0"/>
    <n v="4.83"/>
  </r>
  <r>
    <d v="2024-10-05T00:00:00"/>
    <d v="2024-10-21T13:36:00"/>
    <x v="1"/>
    <s v="SPS-10780322"/>
    <s v="kishan mann"/>
    <s v="Mens 24-25 Student Match Fee, paid by manmohan mann, 05/10 vs. vs Old Halesonians 3"/>
    <x v="6"/>
    <x v="0"/>
    <x v="0"/>
    <n v="5"/>
    <n v="0.11"/>
    <n v="0.05"/>
    <n v="0"/>
    <n v="4.84"/>
  </r>
  <r>
    <d v="2024-10-18T00:00:00"/>
    <d v="2024-10-21T13:36:00"/>
    <x v="1"/>
    <s v="SPS-10847699"/>
    <s v="kishan mann"/>
    <s v="Mens 24-25 Student Match Fee, paid by manmohan mann, 19/10 vs. vs Sutton Coldfield 8"/>
    <x v="6"/>
    <x v="0"/>
    <x v="0"/>
    <n v="5"/>
    <n v="0.12"/>
    <n v="0.05"/>
    <n v="0"/>
    <n v="4.83"/>
  </r>
  <r>
    <d v="2024-09-22T00:00:00"/>
    <d v="2024-10-22T08:30:00"/>
    <x v="1"/>
    <s v="SPS-10711734"/>
    <s v="Anand Sihota"/>
    <s v="Sunday Training 24-25, paid by Dal Sihota, 22/09 vs. Sunday Training"/>
    <x v="6"/>
    <x v="1"/>
    <x v="0"/>
    <n v="3"/>
    <n v="0.14000000000000001"/>
    <n v="0.05"/>
    <n v="0"/>
    <n v="2.81"/>
  </r>
  <r>
    <d v="2024-10-19T00:00:00"/>
    <d v="2024-10-22T08:30:00"/>
    <x v="1"/>
    <s v="SPS-10849425"/>
    <s v="Anand Sihota"/>
    <s v="Badgers 24-25, paid by Dal Sihota, 19/10 vs. vs WaTs"/>
    <x v="6"/>
    <x v="1"/>
    <x v="0"/>
    <n v="3"/>
    <n v="0.15"/>
    <n v="0.05"/>
    <n v="0"/>
    <n v="2.8"/>
  </r>
  <r>
    <d v="2024-09-20T00:00:00"/>
    <d v="2024-10-22T08:30:00"/>
    <x v="1"/>
    <s v="SPS-10701096"/>
    <s v="prabhjot ghag"/>
    <s v="Mens 24-25 Under 16 Match Fee, paid by mandip kaur, 21/09 vs. vs Harborne 6"/>
    <x v="6"/>
    <x v="0"/>
    <x v="0"/>
    <n v="3"/>
    <n v="7.0000000000000007E-2"/>
    <n v="0.05"/>
    <n v="0"/>
    <n v="2.88"/>
  </r>
  <r>
    <d v="2024-09-22T00:00:00"/>
    <d v="2024-10-22T08:30:00"/>
    <x v="1"/>
    <s v="SPS-10711735"/>
    <s v="prabhjot ghag"/>
    <s v="Sunday Training 24-25, paid by mandip kaur, 22/09 vs. Sunday Training"/>
    <x v="6"/>
    <x v="1"/>
    <x v="0"/>
    <n v="3"/>
    <n v="7.0000000000000007E-2"/>
    <n v="0.05"/>
    <n v="0"/>
    <n v="2.88"/>
  </r>
  <r>
    <d v="2024-09-27T00:00:00"/>
    <d v="2024-10-22T08:30:00"/>
    <x v="1"/>
    <s v="SPS-10737218"/>
    <s v="prabhjot ghag"/>
    <s v="Mens 24-25 Under 16 Match Fee, paid by mandip kaur, 28/09 vs. vs City of Birmingham"/>
    <x v="6"/>
    <x v="0"/>
    <x v="0"/>
    <n v="3"/>
    <n v="7.0000000000000007E-2"/>
    <n v="0.05"/>
    <n v="0"/>
    <n v="2.88"/>
  </r>
  <r>
    <d v="2024-10-03T00:00:00"/>
    <d v="2024-10-22T08:30:00"/>
    <x v="1"/>
    <s v="SPS-10772579"/>
    <s v="prabhjot ghag"/>
    <s v="Sunday Training 24-25, paid by mandip kaur, 29/09 vs. Sunday Training"/>
    <x v="6"/>
    <x v="1"/>
    <x v="0"/>
    <n v="3"/>
    <n v="7.0000000000000007E-2"/>
    <n v="0.05"/>
    <n v="0"/>
    <n v="2.88"/>
  </r>
  <r>
    <d v="2024-10-04T00:00:00"/>
    <d v="2024-10-22T08:30:00"/>
    <x v="1"/>
    <s v="SPS-10775054"/>
    <s v="prabhjot ghag"/>
    <s v="Mens 24-25 Under 16 Match Fee, paid by mandip kaur, 05/10 vs. vs Tamworth 3"/>
    <x v="6"/>
    <x v="0"/>
    <x v="0"/>
    <n v="3"/>
    <n v="7.0000000000000007E-2"/>
    <n v="0.05"/>
    <n v="0"/>
    <n v="2.88"/>
  </r>
  <r>
    <d v="2024-10-12T00:00:00"/>
    <d v="2024-10-22T08:30:00"/>
    <x v="1"/>
    <s v="SPS-10821394"/>
    <s v="prabhjot ghag"/>
    <s v="Mens 24-25 Under 16 Match Fee, paid by mandip kaur, 12/10 vs. vs Beacon 6"/>
    <x v="6"/>
    <x v="0"/>
    <x v="0"/>
    <n v="3"/>
    <n v="7.0000000000000007E-2"/>
    <n v="0.05"/>
    <n v="0"/>
    <n v="2.88"/>
  </r>
  <r>
    <d v="2024-10-18T00:00:00"/>
    <d v="2024-10-22T08:30:00"/>
    <x v="1"/>
    <s v="SPS-10847698"/>
    <s v="prabhjot ghag"/>
    <s v="Mens 24-25 Under 16 Match Fee, paid by mandip kaur, 19/10 vs. vs Sutton Coldfield 8"/>
    <x v="6"/>
    <x v="0"/>
    <x v="0"/>
    <n v="3"/>
    <n v="0.1"/>
    <n v="0.05"/>
    <n v="0"/>
    <n v="2.85"/>
  </r>
  <r>
    <d v="2024-09-22T00:00:00"/>
    <d v="2024-10-22T08:30:00"/>
    <x v="1"/>
    <s v="SPS-10711738"/>
    <s v="Nayan Singh Ruprah"/>
    <s v="Sunday Training 24-25, paid by BALJIT RUPRAH, 22/09 vs. Sunday Training"/>
    <x v="6"/>
    <x v="1"/>
    <x v="0"/>
    <n v="3"/>
    <n v="7.0000000000000007E-2"/>
    <n v="0.05"/>
    <n v="0"/>
    <n v="2.88"/>
  </r>
  <r>
    <d v="2024-09-22T00:00:00"/>
    <d v="2024-10-22T08:30:00"/>
    <x v="1"/>
    <s v="SPS-10711741"/>
    <s v="Naina Kaur Ruprah"/>
    <s v="Sunday Training 24-25, paid by BALJIT RUPRAH, 22/09 vs. Sunday Training"/>
    <x v="6"/>
    <x v="1"/>
    <x v="0"/>
    <n v="3"/>
    <n v="7.0000000000000007E-2"/>
    <n v="0.05"/>
    <n v="0"/>
    <n v="2.88"/>
  </r>
  <r>
    <d v="2024-09-28T00:00:00"/>
    <d v="2024-10-22T08:30:00"/>
    <x v="1"/>
    <s v="SPS-10739519"/>
    <s v="Nayan Singh Ruprah"/>
    <s v="Badgers 24-25, paid by BALJIT RUPRAH, 28/09 vs. vs Cannock"/>
    <x v="6"/>
    <x v="1"/>
    <x v="0"/>
    <n v="3"/>
    <n v="7.0000000000000007E-2"/>
    <n v="0.05"/>
    <n v="0"/>
    <n v="2.88"/>
  </r>
  <r>
    <d v="2024-10-06T00:00:00"/>
    <d v="2024-10-22T08:30:00"/>
    <x v="1"/>
    <s v="SPS-10788135"/>
    <s v="Nayan Singh Ruprah"/>
    <s v="Sunday Training 24-25, paid by BALJIT RUPRAH, 06/10 vs. Sunday Training"/>
    <x v="6"/>
    <x v="1"/>
    <x v="0"/>
    <n v="3"/>
    <n v="7.0000000000000007E-2"/>
    <n v="0.05"/>
    <n v="0"/>
    <n v="2.88"/>
  </r>
  <r>
    <d v="2024-10-06T00:00:00"/>
    <d v="2024-10-22T08:30:00"/>
    <x v="1"/>
    <s v="SPS-10788137"/>
    <s v="Naina Kaur Ruprah"/>
    <s v="Sunday Training 24-25, paid by BALJIT RUPRAH, 06/10 vs. Sunday Training"/>
    <x v="6"/>
    <x v="1"/>
    <x v="0"/>
    <n v="3"/>
    <n v="7.0000000000000007E-2"/>
    <n v="0.05"/>
    <n v="0"/>
    <n v="2.88"/>
  </r>
  <r>
    <d v="2024-10-19T00:00:00"/>
    <d v="2024-10-22T08:30:00"/>
    <x v="1"/>
    <s v="SPS-10849429"/>
    <s v="Nayan Singh Ruprah"/>
    <s v="Badgers 24-25, paid by BALJIT RUPRAH, 19/10 vs. vs WaTs"/>
    <x v="6"/>
    <x v="1"/>
    <x v="0"/>
    <n v="3"/>
    <n v="7.0000000000000007E-2"/>
    <n v="0.05"/>
    <n v="0"/>
    <n v="2.88"/>
  </r>
  <r>
    <d v="2024-10-20T00:00:00"/>
    <d v="2024-10-22T08:30:00"/>
    <x v="1"/>
    <s v="SPS-10856180"/>
    <s v="Nayan Singh Ruprah"/>
    <s v="Sunday Training 24-25, paid by BALJIT RUPRAH, 20/10 vs. Sunday Training"/>
    <x v="6"/>
    <x v="1"/>
    <x v="0"/>
    <n v="3"/>
    <n v="7.0000000000000007E-2"/>
    <n v="0.05"/>
    <n v="0"/>
    <n v="2.88"/>
  </r>
  <r>
    <d v="2024-10-20T00:00:00"/>
    <d v="2024-10-22T08:30:00"/>
    <x v="1"/>
    <s v="SPS-10856181"/>
    <s v="Naina Kaur Ruprah"/>
    <s v="Sunday Training 24-25, paid by BALJIT RUPRAH, 20/10 vs. Sunday Training"/>
    <x v="6"/>
    <x v="1"/>
    <x v="0"/>
    <n v="3"/>
    <n v="7.0000000000000007E-2"/>
    <n v="0.05"/>
    <n v="0"/>
    <n v="2.88"/>
  </r>
  <r>
    <d v="2024-09-21T00:00:00"/>
    <d v="2024-10-22T08:30:00"/>
    <x v="1"/>
    <s v="SPS-10705565"/>
    <s v="Amy Watson"/>
    <s v="Ladies 24-25, 21/09 vs. vs Sutton"/>
    <x v="6"/>
    <x v="1"/>
    <x v="0"/>
    <n v="10"/>
    <n v="0.22"/>
    <n v="0.1"/>
    <n v="0"/>
    <n v="9.68"/>
  </r>
  <r>
    <d v="2024-09-28T00:00:00"/>
    <d v="2024-10-22T08:30:00"/>
    <x v="1"/>
    <s v="SPS-10744611"/>
    <s v="Amy Watson"/>
    <s v="Ladies 24-25, 28/09 vs. vs Olton &amp; West Warwickshire 3"/>
    <x v="6"/>
    <x v="1"/>
    <x v="0"/>
    <n v="10"/>
    <n v="0.22"/>
    <n v="0.1"/>
    <n v="0"/>
    <n v="9.68"/>
  </r>
  <r>
    <d v="2024-10-07T00:00:00"/>
    <d v="2024-10-22T08:30:00"/>
    <x v="1"/>
    <s v="SPS-10790654"/>
    <s v="Amy Watson"/>
    <s v="Ladies 24-25, 05/10 vs. vs Solihull Blossomfield 2"/>
    <x v="6"/>
    <x v="1"/>
    <x v="0"/>
    <n v="10"/>
    <n v="0.21"/>
    <n v="0.1"/>
    <n v="0"/>
    <n v="9.69"/>
  </r>
  <r>
    <d v="2024-09-14T00:00:00"/>
    <d v="2024-10-22T17:25:00"/>
    <x v="1"/>
    <s v="SPS-10665744"/>
    <s v="Manraj Sira"/>
    <s v="AMENDED: (drove to away game and collected other meme bets of the team)Mens 24-25, confirmed by Charn Gill, 14/09 vs. vs Cheltnham"/>
    <x v="6"/>
    <x v="1"/>
    <x v="1"/>
    <n v="0"/>
    <n v="0"/>
    <n v="0"/>
    <n v="0"/>
    <n v="0"/>
  </r>
  <r>
    <d v="2024-09-29T00:00:00"/>
    <d v="2024-10-22T17:25:00"/>
    <x v="1"/>
    <s v="SPS-10750066"/>
    <s v="Manraj Sira"/>
    <s v="AMENDED: (drove to away game )Mens 24-25, confirmed by Charn Gill, 28/09 vs. vs Wolverhampton &amp; Tettenhall 1"/>
    <x v="6"/>
    <x v="1"/>
    <x v="1"/>
    <n v="0"/>
    <n v="0"/>
    <n v="0"/>
    <n v="0"/>
    <n v="0"/>
  </r>
  <r>
    <d v="2024-10-08T00:00:00"/>
    <d v="2024-10-22T17:25:00"/>
    <x v="1"/>
    <s v="SPS-10799223"/>
    <s v="Manraj Sira"/>
    <s v="AMENDED: (drove picked up Praveer, Pierre, jeevan Sandhu and Daya. Discussed with Navraj )Mens 24-25, confirmed by Charn Gill, 05/10 vs. vs Edgbaston 1"/>
    <x v="6"/>
    <x v="1"/>
    <x v="1"/>
    <n v="0"/>
    <n v="0"/>
    <n v="0"/>
    <n v="0"/>
    <n v="0"/>
  </r>
  <r>
    <d v="2024-10-17T00:00:00"/>
    <d v="2024-10-22T17:25:00"/>
    <x v="1"/>
    <s v="SPS-10845023"/>
    <s v="Manraj Sira"/>
    <s v="AMENDED: (picked up sahib Conor and Pierre from_x000a_town. approved by Navraj )Mens 24-25, confirmed by Charn Gill, 12/10 vs. vs Beacon 2"/>
    <x v="6"/>
    <x v="1"/>
    <x v="1"/>
    <n v="0"/>
    <n v="0"/>
    <n v="0"/>
    <n v="0"/>
    <n v="0"/>
  </r>
  <r>
    <d v="2024-09-15T00:00:00"/>
    <d v="2024-10-22T17:27:00"/>
    <x v="1"/>
    <s v="SPS-10669279"/>
    <s v="Amardeep Matharu"/>
    <s v="Mens Subscriptions 24-25, confirmed by Charn Gill"/>
    <x v="6"/>
    <x v="1"/>
    <x v="1"/>
    <n v="150"/>
    <n v="0"/>
    <n v="0"/>
    <n v="0"/>
    <n v="150"/>
  </r>
  <r>
    <d v="2024-10-05T00:00:00"/>
    <d v="2024-10-22T17:33:00"/>
    <x v="1"/>
    <s v="SPS-10780319"/>
    <s v="sucha sohal"/>
    <s v="Mens 24-25, 05/10 vs. vs Old Halesonians 3"/>
    <x v="6"/>
    <x v="1"/>
    <x v="0"/>
    <n v="10"/>
    <n v="0.23"/>
    <n v="0.1"/>
    <n v="0"/>
    <n v="9.67"/>
  </r>
  <r>
    <d v="2024-10-12T00:00:00"/>
    <d v="2024-10-22T17:33:00"/>
    <x v="1"/>
    <s v="SPS-10828009"/>
    <s v="sucha sohal"/>
    <s v="Mens 24-25, 12/10 vs. vs Olton &amp; West Warwickshire 4"/>
    <x v="6"/>
    <x v="1"/>
    <x v="0"/>
    <n v="10"/>
    <n v="0.23"/>
    <n v="0.1"/>
    <n v="0"/>
    <n v="9.67"/>
  </r>
  <r>
    <d v="2024-10-12T00:00:00"/>
    <d v="2024-10-22T17:33:00"/>
    <x v="1"/>
    <s v="SPS-10828514"/>
    <s v="simran sohal"/>
    <s v="Ladies 24-25 Under 16 Match Fee, paid by sucha sohal, 12/10 vs. vs Olton &amp; West Warwickshire 5"/>
    <x v="6"/>
    <x v="0"/>
    <x v="0"/>
    <n v="3"/>
    <n v="0.06"/>
    <n v="0.05"/>
    <n v="0"/>
    <n v="2.89"/>
  </r>
  <r>
    <d v="2024-09-07T00:00:00"/>
    <d v="2024-10-22T17:33:00"/>
    <x v="1"/>
    <s v="SPS-10626811"/>
    <s v="simran sohal"/>
    <s v="Ladies 24-25 Under 16 Match Fee, 07/09 vs. vs Bloxwich 3"/>
    <x v="6"/>
    <x v="0"/>
    <x v="0"/>
    <n v="3"/>
    <n v="0.59"/>
    <n v="0.05"/>
    <n v="0"/>
    <n v="2.36"/>
  </r>
  <r>
    <d v="2024-09-14T00:00:00"/>
    <d v="2024-10-22T17:33:00"/>
    <x v="1"/>
    <s v="SPS-10666385"/>
    <s v="simran sohal"/>
    <s v="Ladies 24-25 Under 16 Match Fee, paid by sucha sohal, 14/09 vs. vs Beacon 2"/>
    <x v="6"/>
    <x v="0"/>
    <x v="0"/>
    <n v="3"/>
    <n v="0.25"/>
    <n v="0.05"/>
    <n v="0"/>
    <n v="2.7"/>
  </r>
  <r>
    <d v="2024-09-21T00:00:00"/>
    <d v="2024-10-22T17:33:00"/>
    <x v="1"/>
    <s v="SPS-10703480"/>
    <s v="simran sohal"/>
    <s v="Ladies 24-25 Under 16 Match Fee, paid by sucha sohal, 21/09 vs. vs Sutton"/>
    <x v="6"/>
    <x v="0"/>
    <x v="0"/>
    <n v="3"/>
    <n v="0.25"/>
    <n v="0.05"/>
    <n v="0"/>
    <n v="2.7"/>
  </r>
  <r>
    <d v="2024-10-22T00:00:00"/>
    <d v="2024-10-22T17:55:00"/>
    <x v="1"/>
    <s v="SPS-10863423"/>
    <s v="Peter Redfern"/>
    <s v="Mens Subscriptions 24-25 Unemployed/Retired Membership, confirmed by Charn Gill"/>
    <x v="6"/>
    <x v="1"/>
    <x v="1"/>
    <n v="75"/>
    <n v="0"/>
    <n v="0"/>
    <n v="0"/>
    <n v="75"/>
  </r>
  <r>
    <d v="2024-09-07T00:00:00"/>
    <d v="2024-10-22T18:04:00"/>
    <x v="1"/>
    <s v="SPS-10625338"/>
    <s v="Dharam Padda"/>
    <s v="Badgers Subscriptions 24-25, confirmed by Charn Gill"/>
    <x v="6"/>
    <x v="1"/>
    <x v="1"/>
    <n v="30"/>
    <n v="0"/>
    <n v="0"/>
    <n v="0"/>
    <n v="30"/>
  </r>
  <r>
    <d v="2024-09-15T00:00:00"/>
    <d v="2024-10-22T18:08:00"/>
    <x v="1"/>
    <s v="SPS-10669185"/>
    <s v="Sukhdev Gill"/>
    <s v="Mens Subscriptions 24-25 Unemployed/Retired Membership, confirmed by Satpal Degun"/>
    <x v="6"/>
    <x v="1"/>
    <x v="1"/>
    <n v="75"/>
    <n v="0"/>
    <n v="0"/>
    <n v="0"/>
    <n v="75"/>
  </r>
  <r>
    <d v="2024-09-15T00:00:00"/>
    <d v="2024-10-22T18:27:00"/>
    <x v="1"/>
    <s v="SPS-10669211"/>
    <s v="SJ Sihota"/>
    <s v="Mens Subscriptions 24-25 Unemployed/Retired Membership, confirmed by Satpal Degun"/>
    <x v="6"/>
    <x v="1"/>
    <x v="1"/>
    <n v="75"/>
    <n v="0"/>
    <n v="0"/>
    <n v="0"/>
    <n v="75"/>
  </r>
  <r>
    <d v="2024-10-02T00:00:00"/>
    <d v="2024-10-22T19:04:00"/>
    <x v="1"/>
    <s v="SPS-10768587"/>
    <s v="Amy Watson"/>
    <s v="Ladies Subscriptions 24-25, confirmed by Charn Gill"/>
    <x v="6"/>
    <x v="1"/>
    <x v="1"/>
    <n v="100"/>
    <n v="0"/>
    <n v="0"/>
    <n v="0"/>
    <n v="100"/>
  </r>
  <r>
    <d v="2024-09-15T00:00:00"/>
    <d v="2024-10-22T22:22:00"/>
    <x v="1"/>
    <s v="SPS-10669184"/>
    <s v="Steve Dawson"/>
    <s v="Mens Subscriptions 24-25, confirmed by Charn Gill"/>
    <x v="6"/>
    <x v="1"/>
    <x v="1"/>
    <n v="150"/>
    <n v="0"/>
    <n v="0"/>
    <n v="0"/>
    <n v="150"/>
  </r>
  <r>
    <d v="2024-09-15T00:00:00"/>
    <d v="2024-10-22T22:37:00"/>
    <x v="1"/>
    <s v="SPS-10669177"/>
    <s v="Manjeet Degun"/>
    <s v="Mens Subscriptions 24-25, confirmed by Charn Gill"/>
    <x v="6"/>
    <x v="1"/>
    <x v="1"/>
    <n v="150"/>
    <n v="0"/>
    <n v="0"/>
    <n v="0"/>
    <n v="150"/>
  </r>
  <r>
    <d v="2024-09-07T00:00:00"/>
    <d v="2024-10-23T08:04:00"/>
    <x v="1"/>
    <s v="SPS-10625340"/>
    <s v="Kian Sandhu"/>
    <s v="Badgers Subscriptions 24-25, confirmed by Satpal Degun"/>
    <x v="6"/>
    <x v="1"/>
    <x v="1"/>
    <n v="30"/>
    <n v="0"/>
    <n v="0"/>
    <n v="0"/>
    <n v="30"/>
  </r>
  <r>
    <d v="2024-10-14T00:00:00"/>
    <d v="2024-10-23T08:04:00"/>
    <x v="1"/>
    <s v="SPS-10836133"/>
    <s v="Hansveer Matharu"/>
    <s v="Badgers Subscriptions 24-25, confirmed by Satpal Degun"/>
    <x v="6"/>
    <x v="1"/>
    <x v="1"/>
    <n v="30"/>
    <n v="0"/>
    <n v="0"/>
    <n v="0"/>
    <n v="30"/>
  </r>
  <r>
    <d v="2024-09-15T00:00:00"/>
    <d v="2024-10-23T08:05:00"/>
    <x v="1"/>
    <s v="SPS-10669195"/>
    <s v="Kyle Sandhu"/>
    <s v="Mens Subscriptions 24-25 Under 16 Membership, confirmed by Satpal Degun"/>
    <x v="6"/>
    <x v="1"/>
    <x v="1"/>
    <n v="30"/>
    <n v="0"/>
    <n v="0"/>
    <n v="0"/>
    <n v="30"/>
  </r>
  <r>
    <d v="2024-09-20T00:00:00"/>
    <d v="2024-10-23T08:30:00"/>
    <x v="1"/>
    <s v="SPS-10701095"/>
    <s v="Mulla Samra"/>
    <s v="Mens 24-25, 21/09 vs. vs Harborne 6"/>
    <x v="6"/>
    <x v="1"/>
    <x v="0"/>
    <n v="10"/>
    <n v="0.22"/>
    <n v="0.1"/>
    <n v="0"/>
    <n v="9.68"/>
  </r>
  <r>
    <d v="2024-10-12T00:00:00"/>
    <d v="2024-10-23T08:30:00"/>
    <x v="1"/>
    <s v="SPS-10821393"/>
    <s v="Mulla Samra"/>
    <s v="Mens 24-25, 12/10 vs. vs Beacon 6"/>
    <x v="6"/>
    <x v="1"/>
    <x v="0"/>
    <n v="10"/>
    <n v="0.22"/>
    <n v="0.1"/>
    <n v="0"/>
    <n v="9.68"/>
  </r>
  <r>
    <d v="2024-10-18T00:00:00"/>
    <d v="2024-10-23T08:30:00"/>
    <x v="1"/>
    <s v="SPS-10847697"/>
    <s v="Mulla Samra"/>
    <s v="Mens 24-25, 19/10 vs. vs Sutton Coldfield 8"/>
    <x v="6"/>
    <x v="1"/>
    <x v="0"/>
    <n v="10"/>
    <n v="0.21"/>
    <n v="0.1"/>
    <n v="0"/>
    <n v="9.69"/>
  </r>
  <r>
    <d v="2024-09-20T00:00:00"/>
    <d v="2024-10-23T08:30:00"/>
    <x v="1"/>
    <s v="SPS-10701036"/>
    <s v="Maanav Sawhney"/>
    <s v="Mens 24-25 Student Match Fee, paid by Raminder Sawhney, 21/09 vs. vs Sutton 3"/>
    <x v="6"/>
    <x v="0"/>
    <x v="0"/>
    <n v="5"/>
    <n v="0.17"/>
    <n v="0.05"/>
    <n v="0"/>
    <n v="4.78"/>
  </r>
  <r>
    <d v="2024-09-27T00:00:00"/>
    <d v="2024-10-23T08:30:00"/>
    <x v="1"/>
    <s v="SPS-10737467"/>
    <s v="Maanav Sawhney"/>
    <s v="Mens 24-25 Student Match Fee, paid by Raminder Sawhney, 28/09 vs. vs University of Birmingham 5"/>
    <x v="6"/>
    <x v="0"/>
    <x v="0"/>
    <n v="5"/>
    <n v="0.18"/>
    <n v="0.05"/>
    <n v="0"/>
    <n v="4.7699999999999996"/>
  </r>
  <r>
    <d v="2024-09-21T00:00:00"/>
    <d v="2024-10-23T08:31:00"/>
    <x v="1"/>
    <s v="SPS-10704740"/>
    <s v="Nick Brummitt-Brown"/>
    <s v="Mens 24-25 Aston/BCU Match Fee, 21/09 vs. vs Sutton 4"/>
    <x v="6"/>
    <x v="0"/>
    <x v="0"/>
    <n v="5"/>
    <n v="0.17"/>
    <n v="0.05"/>
    <n v="0"/>
    <n v="4.78"/>
  </r>
  <r>
    <d v="2024-10-04T00:00:00"/>
    <d v="2024-10-23T08:31:00"/>
    <x v="1"/>
    <s v="SPS-10775398"/>
    <s v="Nick Brummitt-Brown"/>
    <s v="Mens 24-25 Aston/BCU Match Fee, 05/10 vs. vs Edgbaston 2"/>
    <x v="6"/>
    <x v="0"/>
    <x v="0"/>
    <n v="5"/>
    <n v="0.18"/>
    <n v="0.05"/>
    <n v="0"/>
    <n v="4.7699999999999996"/>
  </r>
  <r>
    <d v="2024-10-23T00:00:00"/>
    <d v="2024-10-23T16:06:00"/>
    <x v="1"/>
    <s v="SPS-10865122"/>
    <s v="kyle bahia"/>
    <s v="Mens 24-25 Double Team Match Fee, 19/10 vs. vs West Bromwich 2"/>
    <x v="6"/>
    <x v="0"/>
    <x v="2"/>
    <n v="0"/>
    <n v="0"/>
    <n v="0"/>
    <n v="0"/>
    <n v="0"/>
  </r>
  <r>
    <d v="2024-09-29T00:00:00"/>
    <d v="2024-10-24T08:30:00"/>
    <x v="1"/>
    <s v="SPS-10746828"/>
    <s v="Sukhpal Rajania"/>
    <s v="Sunday Training 24-25, 22/09 vs. Sunday Training, Sunday Training 24-25, 22/09 vs. Sunday Training"/>
    <x v="6"/>
    <x v="1"/>
    <x v="0"/>
    <n v="6"/>
    <n v="0.23"/>
    <n v="0.06"/>
    <n v="0"/>
    <n v="5.71"/>
  </r>
  <r>
    <d v="2024-09-08T00:00:00"/>
    <d v="2024-10-24T08:30:00"/>
    <x v="1"/>
    <s v="SPS-10630997"/>
    <s v="Harman Rajania"/>
    <s v="Sunday Training 24-25, paid by Sukhpal Rajania, 08/09 vs. Sunday Training"/>
    <x v="6"/>
    <x v="1"/>
    <x v="0"/>
    <n v="3"/>
    <n v="0.11"/>
    <n v="0.05"/>
    <n v="0"/>
    <n v="2.84"/>
  </r>
  <r>
    <d v="2024-10-19T00:00:00"/>
    <d v="2024-10-24T18:12:00"/>
    <x v="1"/>
    <s v="SPS-10849419"/>
    <s v="Aneel Loyal"/>
    <s v="Badgers 24-25, confirmed by Satpal Degun, 19/10 vs. vs WaTs"/>
    <x v="6"/>
    <x v="1"/>
    <x v="1"/>
    <n v="3"/>
    <n v="0"/>
    <n v="0"/>
    <n v="0"/>
    <n v="3"/>
  </r>
  <r>
    <d v="2024-09-21T00:00:00"/>
    <d v="2024-10-25T08:30:00"/>
    <x v="1"/>
    <s v="SPS-10706320"/>
    <s v="Dilraj Sohal"/>
    <s v="Mens 24-25 Student Match Fee, 21/09 vs. vs Sikh Union Coventry"/>
    <x v="6"/>
    <x v="0"/>
    <x v="0"/>
    <n v="5"/>
    <n v="0.14000000000000001"/>
    <n v="0.05"/>
    <n v="0"/>
    <n v="4.8099999999999996"/>
  </r>
  <r>
    <d v="2024-09-29T00:00:00"/>
    <d v="2024-10-25T08:30:00"/>
    <x v="1"/>
    <s v="SPS-10750063"/>
    <s v="Dilraj Sohal"/>
    <s v="Mens 24-25 Student Match Fee, 28/09 vs. vs Wolverhampton &amp; Tettenhall 1"/>
    <x v="6"/>
    <x v="0"/>
    <x v="0"/>
    <n v="5"/>
    <n v="0.14000000000000001"/>
    <n v="0.05"/>
    <n v="0"/>
    <n v="4.8099999999999996"/>
  </r>
  <r>
    <d v="2024-10-08T00:00:00"/>
    <d v="2024-10-25T08:30:00"/>
    <x v="1"/>
    <s v="SPS-10799220"/>
    <s v="Dilraj Sohal"/>
    <s v="Mens 24-25 Student Match Fee, 05/10 vs. vs Edgbaston 1"/>
    <x v="6"/>
    <x v="0"/>
    <x v="0"/>
    <n v="5"/>
    <n v="0.15"/>
    <n v="0.05"/>
    <n v="0"/>
    <n v="4.8"/>
  </r>
  <r>
    <d v="2024-09-16T00:00:00"/>
    <d v="2024-10-25T17:39:00"/>
    <x v="1"/>
    <s v="SPS-10672657"/>
    <s v="Rajpreet Sahi"/>
    <s v="Ladies Subscriptions 24-25 Student Membership, confirmed by Charn Gill"/>
    <x v="6"/>
    <x v="1"/>
    <x v="1"/>
    <n v="60"/>
    <n v="0"/>
    <n v="0"/>
    <n v="0"/>
    <n v="60"/>
  </r>
  <r>
    <d v="2024-09-14T00:00:00"/>
    <d v="2024-10-26T08:30:00"/>
    <x v="1"/>
    <s v="SPS-10666752"/>
    <s v="Clare allan"/>
    <s v="Ladies 24-25, 14/09 vs. vs Beacon 2"/>
    <x v="6"/>
    <x v="1"/>
    <x v="0"/>
    <n v="10"/>
    <n v="0.22"/>
    <n v="0.1"/>
    <n v="0"/>
    <n v="9.68"/>
  </r>
  <r>
    <d v="2024-09-21T00:00:00"/>
    <d v="2024-10-26T08:30:00"/>
    <x v="1"/>
    <s v="SPS-10703484"/>
    <s v="Clare allan"/>
    <s v="Ladies 24-25, 21/09 vs. vs Sutton"/>
    <x v="6"/>
    <x v="1"/>
    <x v="0"/>
    <n v="10"/>
    <n v="0.22"/>
    <n v="0.1"/>
    <n v="0"/>
    <n v="9.68"/>
  </r>
  <r>
    <d v="2024-10-19T00:00:00"/>
    <d v="2024-10-26T08:30:00"/>
    <x v="1"/>
    <s v="SPS-10852444"/>
    <s v="Clare allan"/>
    <s v="Ladies 24-25, 19/10 vs. vs Olton &amp; West Warwickshire 6"/>
    <x v="6"/>
    <x v="1"/>
    <x v="0"/>
    <n v="10"/>
    <n v="0.21"/>
    <n v="0.1"/>
    <n v="0"/>
    <n v="9.69"/>
  </r>
  <r>
    <d v="2024-10-27T00:00:00"/>
    <d v="2024-10-27T10:43:00"/>
    <x v="1"/>
    <s v="SPS-10870713"/>
    <s v="Savraj Singh Chana"/>
    <s v="Sunday Training 24-25, collected by Satpal Degun, 27/10 vs. Sunday Training"/>
    <x v="6"/>
    <x v="1"/>
    <x v="2"/>
    <n v="3"/>
    <n v="0"/>
    <n v="0"/>
    <n v="0"/>
    <n v="3"/>
  </r>
  <r>
    <d v="2024-10-27T00:00:00"/>
    <d v="2024-10-27T10:44:00"/>
    <x v="1"/>
    <s v="SPS-10870716"/>
    <s v="Arjan Singh Chana"/>
    <s v="Sunday Training 24-25, collected by Satpal Degun, 27/10 vs. Sunday Training"/>
    <x v="6"/>
    <x v="1"/>
    <x v="2"/>
    <n v="3"/>
    <n v="0"/>
    <n v="0"/>
    <n v="0"/>
    <n v="3"/>
  </r>
  <r>
    <d v="2024-10-27T00:00:00"/>
    <d v="2024-10-27T10:44:00"/>
    <x v="1"/>
    <s v="SPS-10870692"/>
    <s v="Sehaj Kaur"/>
    <s v="Sunday Training 24-25, collected by Satpal Degun, 27/10 vs. Sunday Training"/>
    <x v="6"/>
    <x v="1"/>
    <x v="2"/>
    <n v="3"/>
    <n v="0"/>
    <n v="0"/>
    <n v="0"/>
    <n v="3"/>
  </r>
  <r>
    <d v="2024-10-27T00:00:00"/>
    <d v="2024-10-27T10:44:00"/>
    <x v="1"/>
    <s v="SPS-10870693"/>
    <s v="Anmol Kaur"/>
    <s v="Sunday Training 24-25, collected by Satpal Degun, 27/10 vs. Sunday Training"/>
    <x v="6"/>
    <x v="1"/>
    <x v="2"/>
    <n v="3"/>
    <n v="0"/>
    <n v="0"/>
    <n v="0"/>
    <n v="3"/>
  </r>
  <r>
    <d v="2024-10-19T00:00:00"/>
    <d v="2024-10-27T13:38:00"/>
    <x v="1"/>
    <s v="SPS-10849424"/>
    <s v="Rajveer Malhi"/>
    <s v="Badgers 24-25, collected by Satpal Degun, 19/10 vs. vs WaTs"/>
    <x v="6"/>
    <x v="1"/>
    <x v="2"/>
    <n v="3"/>
    <n v="0"/>
    <n v="0"/>
    <n v="0"/>
    <n v="3"/>
  </r>
  <r>
    <d v="2024-09-28T00:00:00"/>
    <d v="2024-10-27T17:48:00"/>
    <x v="1"/>
    <s v="SPS-10739521"/>
    <s v="Arjan Singh Chana"/>
    <s v="Badgers 24-25, collected by Satpal Degun, 28/09 vs. vs Cannock"/>
    <x v="6"/>
    <x v="1"/>
    <x v="2"/>
    <n v="3"/>
    <n v="0"/>
    <n v="0"/>
    <n v="0"/>
    <n v="3"/>
  </r>
  <r>
    <d v="2024-09-28T00:00:00"/>
    <d v="2024-10-28T08:30:00"/>
    <x v="1"/>
    <s v="SPS-10744615"/>
    <s v="lucy castle"/>
    <s v="Ladies 24-25, 28/09 vs. vs Olton &amp; West Warwickshire 3"/>
    <x v="6"/>
    <x v="1"/>
    <x v="0"/>
    <n v="10"/>
    <n v="0.25"/>
    <n v="0.1"/>
    <n v="0"/>
    <n v="9.65"/>
  </r>
  <r>
    <d v="2024-10-07T00:00:00"/>
    <d v="2024-10-28T08:30:00"/>
    <x v="1"/>
    <s v="SPS-10790659"/>
    <s v="lucy castle"/>
    <s v="Ladies 24-25, 05/10 vs. vs Solihull Blossomfield 2"/>
    <x v="6"/>
    <x v="1"/>
    <x v="0"/>
    <n v="10"/>
    <n v="0.25"/>
    <n v="0.1"/>
    <n v="0"/>
    <n v="9.65"/>
  </r>
  <r>
    <d v="2024-09-21T00:00:00"/>
    <d v="2024-10-28T09:26:00"/>
    <x v="1"/>
    <s v="SPS-10704743"/>
    <s v="Manjeet Degun"/>
    <s v="Mens 24-25, confirmed by Satwant Degun, 21/09 vs. vs Sutton 4"/>
    <x v="6"/>
    <x v="1"/>
    <x v="1"/>
    <n v="10"/>
    <n v="0"/>
    <n v="0"/>
    <n v="0"/>
    <n v="10"/>
  </r>
  <r>
    <d v="2024-10-05T00:00:00"/>
    <d v="2024-10-28T09:27:00"/>
    <x v="1"/>
    <s v="SPS-10780323"/>
    <s v="Manjeet Degun"/>
    <s v="Mens 24-25, confirmed by Satwant Degun, 05/10 vs. vs Old Halesonians 3"/>
    <x v="6"/>
    <x v="1"/>
    <x v="1"/>
    <n v="10"/>
    <n v="0"/>
    <n v="0"/>
    <n v="0"/>
    <n v="10"/>
  </r>
  <r>
    <d v="2024-10-19T00:00:00"/>
    <d v="2024-10-28T09:27:00"/>
    <x v="1"/>
    <s v="SPS-10852664"/>
    <s v="Manjeet Degun"/>
    <s v="Mens 24-25, confirmed by Satwant Degun, 19/10 vs. vs West Bromwich 2"/>
    <x v="6"/>
    <x v="1"/>
    <x v="1"/>
    <n v="10"/>
    <n v="0"/>
    <n v="0"/>
    <n v="0"/>
    <n v="10"/>
  </r>
  <r>
    <d v="2024-09-16T00:00:00"/>
    <d v="2024-10-28T13:17:00"/>
    <x v="1"/>
    <s v="SPS-10672656"/>
    <s v="Simone Rowley"/>
    <s v="Ladies Subscriptions 24-25, confirmed by Charn Gill"/>
    <x v="6"/>
    <x v="1"/>
    <x v="1"/>
    <n v="100"/>
    <n v="0"/>
    <n v="0"/>
    <n v="0"/>
    <n v="100"/>
  </r>
  <r>
    <d v="2024-10-28T00:00:00"/>
    <d v="2024-10-28T13:18:00"/>
    <x v="1"/>
    <s v="SPS-10872973"/>
    <s v="Sukh Sihota"/>
    <s v="Social subscription 24-25, confirmed by Charn Gill"/>
    <x v="6"/>
    <x v="1"/>
    <x v="1"/>
    <n v="10"/>
    <n v="0"/>
    <n v="0"/>
    <n v="0"/>
    <n v="10"/>
  </r>
  <r>
    <d v="2024-09-16T00:00:00"/>
    <d v="2024-10-28T13:21:00"/>
    <x v="1"/>
    <s v="SPS-10672654"/>
    <s v="Susan Paterson"/>
    <s v="Ladies Subscriptions 24-25, confirmed by Charn Gill"/>
    <x v="6"/>
    <x v="1"/>
    <x v="1"/>
    <n v="100"/>
    <n v="0"/>
    <n v="0"/>
    <n v="0"/>
    <n v="100"/>
  </r>
  <r>
    <d v="2024-10-28T00:00:00"/>
    <d v="2024-10-28T23:16:00"/>
    <x v="1"/>
    <s v="SPS-10873881"/>
    <s v="Surjit Sihota"/>
    <s v="Social subscription 24-25, confirmed by Charn Gill"/>
    <x v="6"/>
    <x v="1"/>
    <x v="1"/>
    <n v="10"/>
    <n v="0"/>
    <n v="0"/>
    <n v="0"/>
    <n v="10"/>
  </r>
  <r>
    <d v="2024-09-28T00:00:00"/>
    <d v="2024-10-29T08:30:00"/>
    <x v="1"/>
    <s v="SPS-10744616"/>
    <s v="Jamie Richards"/>
    <s v="Ladies 24-25, 28/09 vs. vs Olton &amp; West Warwickshire 3"/>
    <x v="6"/>
    <x v="1"/>
    <x v="0"/>
    <n v="10"/>
    <n v="0.25"/>
    <n v="0.1"/>
    <n v="0"/>
    <n v="9.65"/>
  </r>
  <r>
    <d v="2024-10-12T00:00:00"/>
    <d v="2024-10-29T08:30:00"/>
    <x v="1"/>
    <s v="SPS-10828557"/>
    <s v="Jamie Richards"/>
    <s v="Ladies 24-25, 12/10 vs. vs Edgbaston 3"/>
    <x v="6"/>
    <x v="1"/>
    <x v="0"/>
    <n v="10"/>
    <n v="0.25"/>
    <n v="0.1"/>
    <n v="0"/>
    <n v="9.65"/>
  </r>
  <r>
    <d v="2024-09-20T00:00:00"/>
    <d v="2024-10-29T08:30:00"/>
    <x v="1"/>
    <s v="SPS-10701040"/>
    <s v="Gian Sehra"/>
    <s v="Mens 24-25 Under 16 Match Fee, paid by Gurmukh Sehra, 21/09 vs. vs Sutton 3"/>
    <x v="6"/>
    <x v="0"/>
    <x v="0"/>
    <n v="3"/>
    <n v="0.06"/>
    <n v="0.05"/>
    <n v="0"/>
    <n v="2.89"/>
  </r>
  <r>
    <d v="2024-09-20T00:00:00"/>
    <d v="2024-10-29T08:30:00"/>
    <x v="1"/>
    <s v="SPS-10701044"/>
    <s v="Gurmukh Sehra"/>
    <s v="Mens 24-25, 21/09 vs. vs Sutton 3"/>
    <x v="6"/>
    <x v="1"/>
    <x v="0"/>
    <n v="10"/>
    <n v="0.2"/>
    <n v="0.1"/>
    <n v="0"/>
    <n v="9.6999999999999993"/>
  </r>
  <r>
    <d v="2024-09-22T00:00:00"/>
    <d v="2024-10-29T08:30:00"/>
    <x v="1"/>
    <s v="SPS-10711736"/>
    <s v="Gagan Sehra"/>
    <s v="Sunday Training 24-25, paid by Gurmukh Sehra, 22/09 vs. Sunday Training"/>
    <x v="6"/>
    <x v="1"/>
    <x v="0"/>
    <n v="3"/>
    <n v="0.06"/>
    <n v="0.05"/>
    <n v="0"/>
    <n v="2.89"/>
  </r>
  <r>
    <d v="2024-10-03T00:00:00"/>
    <d v="2024-10-29T08:30:00"/>
    <x v="1"/>
    <s v="SPS-10772580"/>
    <s v="Gagan Sehra"/>
    <s v="Sunday Training 24-25, paid by Gurmukh Sehra, 29/09 vs. Sunday Training"/>
    <x v="6"/>
    <x v="1"/>
    <x v="0"/>
    <n v="3"/>
    <n v="0.06"/>
    <n v="0.05"/>
    <n v="0"/>
    <n v="2.89"/>
  </r>
  <r>
    <d v="2024-10-12T00:00:00"/>
    <d v="2024-10-29T08:30:00"/>
    <x v="1"/>
    <s v="SPS-10821680"/>
    <s v="Gian Sehra"/>
    <s v="Mens 24-25 Under 16 Match Fee, paid by Gurmukh Sehra, 12/10 vs. vs Cannock 2"/>
    <x v="6"/>
    <x v="0"/>
    <x v="0"/>
    <n v="3"/>
    <n v="0.06"/>
    <n v="0.05"/>
    <n v="0"/>
    <n v="2.89"/>
  </r>
  <r>
    <d v="2024-10-12T00:00:00"/>
    <d v="2024-10-29T08:30:00"/>
    <x v="1"/>
    <s v="SPS-10821685"/>
    <s v="Gurmukh Sehra"/>
    <s v="Mens 24-25, 12/10 vs. vs Cannock 2"/>
    <x v="6"/>
    <x v="1"/>
    <x v="0"/>
    <n v="10"/>
    <n v="0.2"/>
    <n v="0.1"/>
    <n v="0"/>
    <n v="9.6999999999999993"/>
  </r>
  <r>
    <d v="2024-10-18T00:00:00"/>
    <d v="2024-10-29T08:30:00"/>
    <x v="1"/>
    <s v="SPS-10847036"/>
    <s v="Gian Sehra"/>
    <s v="Mens 24-25 Under 16 Match Fee, paid by Gurmukh Sehra, 19/10 vs. vs Newport 1"/>
    <x v="6"/>
    <x v="0"/>
    <x v="0"/>
    <n v="3"/>
    <n v="0.06"/>
    <n v="0.05"/>
    <n v="0"/>
    <n v="2.89"/>
  </r>
  <r>
    <d v="2024-10-19T00:00:00"/>
    <d v="2024-10-29T08:30:00"/>
    <x v="1"/>
    <s v="SPS-10849426"/>
    <s v="Gagan Sehra"/>
    <s v="Badgers 24-25, paid by Gurmukh Sehra, 19/10 vs. vs WaTs"/>
    <x v="6"/>
    <x v="1"/>
    <x v="0"/>
    <n v="3"/>
    <n v="7.0000000000000007E-2"/>
    <n v="0.05"/>
    <n v="0"/>
    <n v="2.88"/>
  </r>
  <r>
    <d v="2024-10-27T00:00:00"/>
    <d v="2024-10-29T12:26:00"/>
    <x v="1"/>
    <s v="SPS-10870711"/>
    <s v="Rajveer Malhi"/>
    <s v="Sunday Training 24-25, collected by Satpal Degun, 27/10 vs. Sunday Training"/>
    <x v="6"/>
    <x v="1"/>
    <x v="2"/>
    <n v="3"/>
    <n v="0"/>
    <n v="0"/>
    <n v="0"/>
    <n v="3"/>
  </r>
  <r>
    <d v="2024-10-27T00:00:00"/>
    <d v="2024-10-29T12:27:00"/>
    <x v="1"/>
    <s v="SPS-10870707"/>
    <s v="Devjyot Singh Ghhagh"/>
    <s v="Sunday Training 24-25, collected by Satpal Degun, 27/10 vs. Sunday Training"/>
    <x v="6"/>
    <x v="1"/>
    <x v="2"/>
    <n v="3"/>
    <n v="0"/>
    <n v="0"/>
    <n v="0"/>
    <n v="3"/>
  </r>
  <r>
    <d v="2024-10-05T00:00:00"/>
    <d v="2024-10-29T21:56:00"/>
    <x v="1"/>
    <s v="SPS-10780326"/>
    <s v="Jogin Johal"/>
    <s v="Mens 24-25 Student Match Fee, collected by Gurpreet Cooner, 05/10 vs. vs Old Halesonians 3"/>
    <x v="6"/>
    <x v="0"/>
    <x v="2"/>
    <n v="5"/>
    <n v="0"/>
    <n v="0"/>
    <n v="0"/>
    <n v="5"/>
  </r>
  <r>
    <d v="2024-10-12T00:00:00"/>
    <d v="2024-10-29T21:56:00"/>
    <x v="1"/>
    <s v="SPS-10828017"/>
    <s v="Jogin Johal"/>
    <s v="Mens 24-25 Student Match Fee, collected by Gurpreet Cooner, 12/10 vs. vs Olton &amp; West Warwickshire 4"/>
    <x v="6"/>
    <x v="0"/>
    <x v="2"/>
    <n v="5"/>
    <n v="0"/>
    <n v="0"/>
    <n v="0"/>
    <n v="5"/>
  </r>
  <r>
    <d v="2024-09-21T00:00:00"/>
    <d v="2024-10-31T08:30:00"/>
    <x v="1"/>
    <s v="SPS-10706311"/>
    <s v="Praveer Degun"/>
    <s v="Mens 24-25 Student Match Fee, 21/09 vs. vs Sikh Union Coventry"/>
    <x v="6"/>
    <x v="0"/>
    <x v="0"/>
    <n v="5"/>
    <n v="0.17"/>
    <n v="0.05"/>
    <n v="0"/>
    <n v="4.78"/>
  </r>
  <r>
    <d v="2024-09-29T00:00:00"/>
    <d v="2024-10-31T08:30:00"/>
    <x v="1"/>
    <s v="SPS-10750054"/>
    <s v="Praveer Degun"/>
    <s v="Mens 24-25 Student Match Fee, 28/09 vs. vs Wolverhampton &amp; Tettenhall 1"/>
    <x v="6"/>
    <x v="0"/>
    <x v="0"/>
    <n v="5"/>
    <n v="0.18"/>
    <n v="0.05"/>
    <n v="0"/>
    <n v="4.7699999999999996"/>
  </r>
  <r>
    <d v="2024-09-16T00:00:00"/>
    <d v="2024-10-31T20:58:00"/>
    <x v="1"/>
    <s v="SPS-10672640"/>
    <s v="Sophie Lewis"/>
    <s v="Ladies Subscriptions 24-25, confirmed by Charn Gill"/>
    <x v="6"/>
    <x v="1"/>
    <x v="1"/>
    <n v="100"/>
    <n v="0"/>
    <n v="0"/>
    <n v="0"/>
    <n v="100"/>
  </r>
  <r>
    <d v="2024-09-20T00:00:00"/>
    <d v="2024-11-01T08:30:00"/>
    <x v="1"/>
    <s v="SPS-10701039"/>
    <s v="Nitin Puligari"/>
    <s v="Mens 24-25 Student Match Fee, 21/09 vs. vs Sutton 3"/>
    <x v="7"/>
    <x v="0"/>
    <x v="0"/>
    <n v="5"/>
    <n v="0.17"/>
    <n v="0.05"/>
    <n v="0"/>
    <n v="4.78"/>
  </r>
  <r>
    <d v="2024-09-27T00:00:00"/>
    <d v="2024-11-01T08:30:00"/>
    <x v="1"/>
    <s v="SPS-10737469"/>
    <s v="Nitin Puligari"/>
    <s v="Mens 24-25 Student Match Fee, 28/09 vs. vs University of Birmingham 5"/>
    <x v="7"/>
    <x v="0"/>
    <x v="0"/>
    <n v="5"/>
    <n v="0.18"/>
    <n v="0.05"/>
    <n v="0"/>
    <n v="4.7699999999999996"/>
  </r>
  <r>
    <d v="2024-09-28T00:00:00"/>
    <d v="2024-11-01T08:30:00"/>
    <x v="1"/>
    <s v="SPS-10742691"/>
    <s v="Taranveer (Ten) Saggo"/>
    <s v="Mens 24-25 Under 16 Match Fee, paid by Rikki Saggo, 28/09 vs. vs Bournville &amp; Kings Heath 4"/>
    <x v="7"/>
    <x v="0"/>
    <x v="0"/>
    <n v="3"/>
    <n v="0.06"/>
    <n v="0.05"/>
    <n v="0"/>
    <n v="2.89"/>
  </r>
  <r>
    <d v="2024-10-05T00:00:00"/>
    <d v="2024-11-01T08:30:00"/>
    <x v="1"/>
    <s v="SPS-10780315"/>
    <s v="Rikki Saggo"/>
    <s v="Mens 24-25, 05/10 vs. vs Old Halesonians 3"/>
    <x v="7"/>
    <x v="1"/>
    <x v="0"/>
    <n v="10"/>
    <n v="0.21"/>
    <n v="0.1"/>
    <n v="0"/>
    <n v="9.69"/>
  </r>
  <r>
    <d v="2024-10-05T00:00:00"/>
    <d v="2024-11-01T08:30:00"/>
    <x v="1"/>
    <s v="SPS-10780321"/>
    <s v="Taranveer (Ten) Saggo"/>
    <s v="Mens 24-25 Under 16 Match Fee, paid by Rikki Saggo, 05/10 vs. vs Old Halesonians 3"/>
    <x v="7"/>
    <x v="0"/>
    <x v="0"/>
    <n v="3"/>
    <n v="0.06"/>
    <n v="0.05"/>
    <n v="0"/>
    <n v="2.89"/>
  </r>
  <r>
    <d v="2024-10-12T00:00:00"/>
    <d v="2024-11-01T08:30:00"/>
    <x v="1"/>
    <s v="SPS-10828006"/>
    <s v="Rikki Saggo"/>
    <s v="Mens 24-25, 12/10 vs. vs Olton &amp; West Warwickshire 4"/>
    <x v="7"/>
    <x v="1"/>
    <x v="0"/>
    <n v="10"/>
    <n v="0.21"/>
    <n v="0.1"/>
    <n v="0"/>
    <n v="9.69"/>
  </r>
  <r>
    <d v="2024-10-12T00:00:00"/>
    <d v="2024-11-01T08:30:00"/>
    <x v="1"/>
    <s v="SPS-10828012"/>
    <s v="Taranveer (Ten) Saggo"/>
    <s v="Mens 24-25 Under 16 Match Fee, paid by Rikki Saggo, 12/10 vs. vs Olton &amp; West Warwickshire 4"/>
    <x v="7"/>
    <x v="0"/>
    <x v="0"/>
    <n v="3"/>
    <n v="0.06"/>
    <n v="0.05"/>
    <n v="0"/>
    <n v="2.89"/>
  </r>
  <r>
    <d v="2024-10-19T00:00:00"/>
    <d v="2024-11-01T08:30:00"/>
    <x v="1"/>
    <s v="SPS-10852663"/>
    <s v="Taranveer (Ten) Saggo"/>
    <s v="Mens 24-25 Under 16 Match Fee, paid by Rikki Saggo, 19/10 vs. vs West Bromwich 2"/>
    <x v="7"/>
    <x v="0"/>
    <x v="0"/>
    <n v="3"/>
    <n v="0.08"/>
    <n v="0.05"/>
    <n v="0"/>
    <n v="2.87"/>
  </r>
  <r>
    <d v="2024-11-01T00:00:00"/>
    <d v="2024-11-01T17:48:00"/>
    <x v="1"/>
    <s v="SPS-10887903"/>
    <s v="Ian Murphy"/>
    <s v="Mens 24-25 Sponsored player Match Fee, 02/11 vs. vs Sutton Coldfield 9"/>
    <x v="7"/>
    <x v="0"/>
    <x v="2"/>
    <n v="0"/>
    <n v="0"/>
    <n v="0"/>
    <n v="0"/>
    <n v="0"/>
  </r>
  <r>
    <d v="2024-09-16T00:00:00"/>
    <d v="2024-11-01T21:06:00"/>
    <x v="1"/>
    <s v="SPS-10672704"/>
    <s v="Harmeet Sandhu"/>
    <s v="Mens Subscriptions 24-25 Student Membership, confirmed by Satpal Degun"/>
    <x v="7"/>
    <x v="1"/>
    <x v="1"/>
    <n v="75"/>
    <n v="0"/>
    <n v="0"/>
    <n v="0"/>
    <n v="75"/>
  </r>
  <r>
    <d v="2024-11-02T00:00:00"/>
    <d v="2024-11-02T08:03:00"/>
    <x v="1"/>
    <s v="SPS-10888562"/>
    <s v="SJ Sihota"/>
    <s v="Mens 24-25 Double Team Match Fee, 02/11 vs. vs Burton 2"/>
    <x v="7"/>
    <x v="0"/>
    <x v="2"/>
    <n v="0"/>
    <n v="0"/>
    <n v="0"/>
    <n v="0"/>
    <n v="0"/>
  </r>
  <r>
    <d v="2024-10-03T00:00:00"/>
    <d v="2024-11-02T08:30:00"/>
    <x v="1"/>
    <s v="SPS-10772586"/>
    <s v="Milveen Sangha"/>
    <s v="Sunday Training 24-25, paid by Amarpreet Sangha, 29/09 vs. Sunday Training"/>
    <x v="7"/>
    <x v="1"/>
    <x v="0"/>
    <n v="3"/>
    <n v="7.0000000000000007E-2"/>
    <n v="0.05"/>
    <n v="0"/>
    <n v="2.88"/>
  </r>
  <r>
    <d v="2024-10-03T00:00:00"/>
    <d v="2024-11-02T08:30:00"/>
    <x v="1"/>
    <s v="SPS-10772588"/>
    <s v="Harveen Sangha"/>
    <s v="Sunday Training 24-25, paid by Amarpreet Sangha, 29/09 vs. Sunday Training"/>
    <x v="7"/>
    <x v="1"/>
    <x v="0"/>
    <n v="3"/>
    <n v="7.0000000000000007E-2"/>
    <n v="0.05"/>
    <n v="0"/>
    <n v="2.88"/>
  </r>
  <r>
    <d v="2024-10-12T00:00:00"/>
    <d v="2024-11-02T08:30:00"/>
    <x v="1"/>
    <s v="SPS-10828519"/>
    <s v="Milveen Sangha"/>
    <s v="Ladies 24-25 Under 16 Match Fee, paid by Amarpreet Sangha, 12/10 vs. vs Olton &amp; West Warwickshire 5"/>
    <x v="7"/>
    <x v="0"/>
    <x v="0"/>
    <n v="3"/>
    <n v="7.0000000000000007E-2"/>
    <n v="0.05"/>
    <n v="0"/>
    <n v="2.88"/>
  </r>
  <r>
    <d v="2024-10-14T00:00:00"/>
    <d v="2024-11-02T08:30:00"/>
    <x v="1"/>
    <s v="SPS-10836026"/>
    <s v="Milveen Sangha"/>
    <s v="Sunday Training 24-25, paid by Amarpreet Sangha, 13/10 vs. Sunday Training"/>
    <x v="7"/>
    <x v="1"/>
    <x v="0"/>
    <n v="3"/>
    <n v="7.0000000000000007E-2"/>
    <n v="0.05"/>
    <n v="0"/>
    <n v="2.88"/>
  </r>
  <r>
    <d v="2024-10-14T00:00:00"/>
    <d v="2024-11-02T08:30:00"/>
    <x v="1"/>
    <s v="SPS-10836028"/>
    <s v="Harveen Sangha"/>
    <s v="Sunday Training 24-25, paid by Amarpreet Sangha, 13/10 vs. Sunday Training"/>
    <x v="7"/>
    <x v="1"/>
    <x v="0"/>
    <n v="3"/>
    <n v="7.0000000000000007E-2"/>
    <n v="0.05"/>
    <n v="0"/>
    <n v="2.88"/>
  </r>
  <r>
    <d v="2024-10-19T00:00:00"/>
    <d v="2024-11-02T08:30:00"/>
    <x v="1"/>
    <s v="SPS-10852443"/>
    <s v="Milveen Sangha"/>
    <s v="Ladies 24-25 Under 16 Match Fee, paid by Amarpreet Sangha, 19/10 vs. vs Olton &amp; West Warwickshire 6"/>
    <x v="7"/>
    <x v="0"/>
    <x v="0"/>
    <n v="3"/>
    <n v="7.0000000000000007E-2"/>
    <n v="0.05"/>
    <n v="0"/>
    <n v="2.88"/>
  </r>
  <r>
    <d v="2024-10-27T00:00:00"/>
    <d v="2024-11-02T08:30:00"/>
    <x v="1"/>
    <s v="SPS-10870709"/>
    <s v="Milveen Sangha"/>
    <s v="Sunday Training 24-25, paid by Amarpreet Sangha, 27/10 vs. Sunday Training"/>
    <x v="7"/>
    <x v="1"/>
    <x v="0"/>
    <n v="3"/>
    <n v="7.0000000000000007E-2"/>
    <n v="0.05"/>
    <n v="0"/>
    <n v="2.88"/>
  </r>
  <r>
    <d v="2024-10-27T00:00:00"/>
    <d v="2024-11-02T08:30:00"/>
    <x v="1"/>
    <s v="SPS-10870712"/>
    <s v="Harveen Sangha"/>
    <s v="Sunday Training 24-25, paid by Amarpreet Sangha, 27/10 vs. Sunday Training"/>
    <x v="7"/>
    <x v="1"/>
    <x v="0"/>
    <n v="3"/>
    <n v="7.0000000000000007E-2"/>
    <n v="0.05"/>
    <n v="0"/>
    <n v="2.88"/>
  </r>
  <r>
    <d v="2024-09-28T00:00:00"/>
    <d v="2024-11-02T08:30:00"/>
    <x v="1"/>
    <s v="SPS-10742688"/>
    <s v="Shaurya Maheshwari"/>
    <s v="Mens 24-25, 28/09 vs. vs Bournville &amp; Kings Heath 4"/>
    <x v="7"/>
    <x v="1"/>
    <x v="0"/>
    <n v="10"/>
    <n v="0.25"/>
    <n v="0.1"/>
    <n v="0"/>
    <n v="9.65"/>
  </r>
  <r>
    <d v="2024-10-12T00:00:00"/>
    <d v="2024-11-02T08:30:00"/>
    <x v="1"/>
    <s v="SPS-10828008"/>
    <s v="Shaurya Maheshwari"/>
    <s v="Mens 24-25, 12/10 vs. vs Olton &amp; West Warwickshire 4"/>
    <x v="7"/>
    <x v="1"/>
    <x v="0"/>
    <n v="10"/>
    <n v="0.25"/>
    <n v="0.1"/>
    <n v="0"/>
    <n v="9.65"/>
  </r>
  <r>
    <d v="2024-10-03T00:00:00"/>
    <d v="2024-11-02T08:30:00"/>
    <x v="1"/>
    <s v="SPS-10772570"/>
    <s v="Arjan Matharu"/>
    <s v="Sunday Training 24-25, paid by Dapinder Matharu, 29/09 vs. Sunday Training"/>
    <x v="7"/>
    <x v="1"/>
    <x v="0"/>
    <n v="3"/>
    <n v="0.08"/>
    <n v="0.05"/>
    <n v="0"/>
    <n v="2.87"/>
  </r>
  <r>
    <d v="2024-10-03T00:00:00"/>
    <d v="2024-11-02T08:30:00"/>
    <x v="1"/>
    <s v="SPS-10772592"/>
    <s v="Amar Matharu"/>
    <s v="Sunday Training 24-25, paid by Dapinder Matharu, 29/09 vs. Sunday Training"/>
    <x v="7"/>
    <x v="1"/>
    <x v="0"/>
    <n v="3"/>
    <n v="0.08"/>
    <n v="0.05"/>
    <n v="0"/>
    <n v="2.87"/>
  </r>
  <r>
    <d v="2024-10-06T00:00:00"/>
    <d v="2024-11-02T08:30:00"/>
    <x v="1"/>
    <s v="SPS-10788128"/>
    <s v="Arjan Matharu"/>
    <s v="Sunday Training 24-25, paid by Dapinder Matharu, 06/10 vs. Sunday Training"/>
    <x v="7"/>
    <x v="1"/>
    <x v="0"/>
    <n v="3"/>
    <n v="0.08"/>
    <n v="0.05"/>
    <n v="0"/>
    <n v="2.87"/>
  </r>
  <r>
    <d v="2024-10-13T00:00:00"/>
    <d v="2024-11-02T08:30:00"/>
    <x v="1"/>
    <s v="SPS-10830807"/>
    <s v="Arjan Matharu"/>
    <s v="Badgers 24-25, paid by Dapinder Matharu, 12/10 vs. vs Wednesbury"/>
    <x v="7"/>
    <x v="1"/>
    <x v="0"/>
    <n v="3"/>
    <n v="0.08"/>
    <n v="0.05"/>
    <n v="0"/>
    <n v="2.87"/>
  </r>
  <r>
    <d v="2024-10-14T00:00:00"/>
    <d v="2024-11-02T08:30:00"/>
    <x v="1"/>
    <s v="SPS-10836011"/>
    <s v="Arjan Matharu"/>
    <s v="Sunday Training 24-25, paid by Dapinder Matharu, 13/10 vs. Sunday Training"/>
    <x v="7"/>
    <x v="1"/>
    <x v="0"/>
    <n v="3"/>
    <n v="0.08"/>
    <n v="0.05"/>
    <n v="0"/>
    <n v="2.87"/>
  </r>
  <r>
    <d v="2024-10-14T00:00:00"/>
    <d v="2024-11-02T08:30:00"/>
    <x v="1"/>
    <s v="SPS-10836031"/>
    <s v="Amar Matharu"/>
    <s v="Sunday Training 24-25, paid by Dapinder Matharu, 13/10 vs. Sunday Training"/>
    <x v="7"/>
    <x v="1"/>
    <x v="0"/>
    <n v="3"/>
    <n v="7.0000000000000007E-2"/>
    <n v="0.05"/>
    <n v="0"/>
    <n v="2.88"/>
  </r>
  <r>
    <d v="2024-10-03T00:00:00"/>
    <d v="2024-11-02T08:30:00"/>
    <x v="1"/>
    <s v="SPS-10772568"/>
    <s v="Priya Cooner"/>
    <s v="Sunday Training 24-25, paid by Sandeep Cooner, 29/09 vs. Sunday Training"/>
    <x v="7"/>
    <x v="1"/>
    <x v="0"/>
    <n v="3"/>
    <n v="7.0000000000000007E-2"/>
    <n v="0.05"/>
    <n v="0"/>
    <n v="2.88"/>
  </r>
  <r>
    <d v="2024-10-03T00:00:00"/>
    <d v="2024-11-02T08:30:00"/>
    <x v="1"/>
    <s v="SPS-10772572"/>
    <s v="Nihal Cooner"/>
    <s v="Sunday Training 24-25, paid by Sandeep Cooner, 29/09 vs. Sunday Training"/>
    <x v="7"/>
    <x v="1"/>
    <x v="0"/>
    <n v="3"/>
    <n v="7.0000000000000007E-2"/>
    <n v="0.05"/>
    <n v="0"/>
    <n v="2.88"/>
  </r>
  <r>
    <d v="2024-10-06T00:00:00"/>
    <d v="2024-11-02T08:30:00"/>
    <x v="1"/>
    <s v="SPS-10788126"/>
    <s v="Priya Cooner"/>
    <s v="Sunday Training 24-25, paid by Sandeep Cooner, 06/10 vs. Sunday Training"/>
    <x v="7"/>
    <x v="1"/>
    <x v="0"/>
    <n v="3"/>
    <n v="7.0000000000000007E-2"/>
    <n v="0.05"/>
    <n v="0"/>
    <n v="2.88"/>
  </r>
  <r>
    <d v="2024-10-06T00:00:00"/>
    <d v="2024-11-02T08:30:00"/>
    <x v="1"/>
    <s v="SPS-10788132"/>
    <s v="Nihal Cooner"/>
    <s v="Sunday Training 24-25, paid by Sandeep Cooner, 06/10 vs. Sunday Training"/>
    <x v="7"/>
    <x v="1"/>
    <x v="0"/>
    <n v="3"/>
    <n v="7.0000000000000007E-2"/>
    <n v="0.05"/>
    <n v="0"/>
    <n v="2.88"/>
  </r>
  <r>
    <d v="2024-10-14T00:00:00"/>
    <d v="2024-11-02T08:30:00"/>
    <x v="1"/>
    <s v="SPS-10836009"/>
    <s v="Priya Cooner"/>
    <s v="Sunday Training 24-25, paid by Sandeep Cooner, 13/10 vs. Sunday Training"/>
    <x v="7"/>
    <x v="1"/>
    <x v="0"/>
    <n v="3"/>
    <n v="7.0000000000000007E-2"/>
    <n v="0.05"/>
    <n v="0"/>
    <n v="2.88"/>
  </r>
  <r>
    <d v="2024-10-14T00:00:00"/>
    <d v="2024-11-02T08:30:00"/>
    <x v="1"/>
    <s v="SPS-10836013"/>
    <s v="Nihal Cooner"/>
    <s v="Sunday Training 24-25, paid by Sandeep Cooner, 13/10 vs. Sunday Training"/>
    <x v="7"/>
    <x v="1"/>
    <x v="0"/>
    <n v="3"/>
    <n v="7.0000000000000007E-2"/>
    <n v="0.05"/>
    <n v="0"/>
    <n v="2.88"/>
  </r>
  <r>
    <d v="2024-10-27T00:00:00"/>
    <d v="2024-11-02T08:30:00"/>
    <x v="1"/>
    <s v="SPS-10870691"/>
    <s v="Priya Cooner"/>
    <s v="Sunday Training 24-25, paid by Sandeep Cooner, 27/10 vs. Sunday Training"/>
    <x v="7"/>
    <x v="1"/>
    <x v="0"/>
    <n v="3"/>
    <n v="7.0000000000000007E-2"/>
    <n v="0.05"/>
    <n v="0"/>
    <n v="2.88"/>
  </r>
  <r>
    <d v="2024-10-27T00:00:00"/>
    <d v="2024-11-02T08:30:00"/>
    <x v="1"/>
    <s v="SPS-10870695"/>
    <s v="Nihal Cooner"/>
    <s v="Sunday Training 24-25, paid by Sandeep Cooner, 27/10 vs. Sunday Training"/>
    <x v="7"/>
    <x v="1"/>
    <x v="0"/>
    <n v="3"/>
    <n v="7.0000000000000007E-2"/>
    <n v="0.05"/>
    <n v="0"/>
    <n v="2.88"/>
  </r>
  <r>
    <d v="2024-10-12T00:00:00"/>
    <d v="2024-11-02T17:56:00"/>
    <x v="1"/>
    <s v="SPS-10828013"/>
    <s v="Mohammad Ibrar Abbasi"/>
    <s v="Mens 24-25, 12/10 vs. vs Olton &amp; West Warwickshire 4"/>
    <x v="7"/>
    <x v="1"/>
    <x v="0"/>
    <n v="10"/>
    <n v="0.2"/>
    <n v="0.1"/>
    <n v="0"/>
    <n v="9.6999999999999993"/>
  </r>
  <r>
    <d v="2024-10-12T00:00:00"/>
    <d v="2024-11-02T17:56:00"/>
    <x v="1"/>
    <s v="SPS-10828015"/>
    <s v="Haydar Ismaeel Abbasi"/>
    <s v="Mens 24-25 Under 16 Match Fee, paid by Mohammad Ibrar Abbasi, 12/10 vs. vs Olton &amp; West Warwickshire 4"/>
    <x v="7"/>
    <x v="0"/>
    <x v="0"/>
    <n v="3"/>
    <n v="0.06"/>
    <n v="0.05"/>
    <n v="0"/>
    <n v="2.89"/>
  </r>
  <r>
    <d v="2024-10-19T00:00:00"/>
    <d v="2024-11-02T17:56:00"/>
    <x v="1"/>
    <s v="SPS-10852656"/>
    <s v="Mohammad Ibrar Abbasi"/>
    <s v="Mens 24-25, 19/10 vs. vs West Bromwich 2"/>
    <x v="7"/>
    <x v="1"/>
    <x v="0"/>
    <n v="10"/>
    <n v="0.2"/>
    <n v="0.1"/>
    <n v="0"/>
    <n v="9.6999999999999993"/>
  </r>
  <r>
    <d v="2024-10-19T00:00:00"/>
    <d v="2024-11-02T17:56:00"/>
    <x v="1"/>
    <s v="SPS-10852659"/>
    <s v="Haydar Ismaeel Abbasi"/>
    <s v="Mens 24-25 Under 16 Match Fee, paid by Mohammad Ibrar Abbasi, 19/10 vs. vs West Bromwich 2"/>
    <x v="7"/>
    <x v="0"/>
    <x v="0"/>
    <n v="3"/>
    <n v="0.05"/>
    <n v="0.05"/>
    <n v="0"/>
    <n v="2.9"/>
  </r>
  <r>
    <d v="2024-11-02T00:00:00"/>
    <d v="2024-11-02T17:56:00"/>
    <x v="1"/>
    <s v="SPS-10891322"/>
    <s v="Mohammad Ibrar Abbasi"/>
    <s v="Mens 24-25, 02/11 vs. vs Stourport 4"/>
    <x v="7"/>
    <x v="1"/>
    <x v="0"/>
    <n v="10"/>
    <n v="0.2"/>
    <n v="0.1"/>
    <n v="0"/>
    <n v="9.6999999999999993"/>
  </r>
  <r>
    <d v="2024-11-02T00:00:00"/>
    <d v="2024-11-02T17:56:00"/>
    <x v="1"/>
    <s v="SPS-10891324"/>
    <s v="Haydar Ismaeel Abbasi"/>
    <s v="Mens 24-25 Under 16 Match Fee, paid by Mohammad Ibrar Abbasi, 02/11 vs. vs Stourport 4"/>
    <x v="7"/>
    <x v="0"/>
    <x v="0"/>
    <n v="3"/>
    <n v="0.06"/>
    <n v="0.05"/>
    <n v="0"/>
    <n v="2.89"/>
  </r>
  <r>
    <d v="2024-11-02T00:00:00"/>
    <d v="2024-11-02T17:56:00"/>
    <x v="1"/>
    <s v="SPS-10891325"/>
    <s v="Haydar Ibrahim Abbasi"/>
    <s v="Mens 24-25 Under 16 Match Fee, paid by Mohammad Ibrar Abbasi, 02/11 vs. vs Stourport 4"/>
    <x v="7"/>
    <x v="0"/>
    <x v="0"/>
    <n v="3"/>
    <n v="0.06"/>
    <n v="0.05"/>
    <n v="0"/>
    <n v="2.89"/>
  </r>
  <r>
    <d v="2024-11-01T00:00:00"/>
    <d v="2024-11-02T18:00:00"/>
    <x v="1"/>
    <s v="SPS-10887905"/>
    <s v="Dave Sandhu"/>
    <s v="Mens 24-25 Unemployed/Retired Match Fee, collected by Amardeep Matharu, 02/11 vs. vs Sutton Coldfield 9"/>
    <x v="7"/>
    <x v="0"/>
    <x v="2"/>
    <n v="5"/>
    <n v="0"/>
    <n v="0"/>
    <n v="0"/>
    <n v="5"/>
  </r>
  <r>
    <d v="2024-10-18T00:00:00"/>
    <d v="2024-11-02T18:00:00"/>
    <x v="1"/>
    <s v="SPS-10847696"/>
    <s v="Dave Sandhu"/>
    <s v="Mens 24-25 Unemployed/Retired Match Fee, collected by Amardeep Matharu, 19/10 vs. vs Sutton Coldfield 8"/>
    <x v="7"/>
    <x v="0"/>
    <x v="2"/>
    <n v="5"/>
    <n v="0"/>
    <n v="0"/>
    <n v="0"/>
    <n v="5"/>
  </r>
  <r>
    <d v="2024-09-15T00:00:00"/>
    <d v="2024-11-02T21:06:00"/>
    <x v="1"/>
    <s v="SPS-10669187"/>
    <s v="Peter Madeley"/>
    <s v="Mens Subscriptions 24-25, confirmed by Satpal Degun"/>
    <x v="7"/>
    <x v="1"/>
    <x v="1"/>
    <n v="150"/>
    <n v="0"/>
    <n v="0"/>
    <n v="0"/>
    <n v="150"/>
  </r>
  <r>
    <d v="2024-11-02T00:00:00"/>
    <d v="2024-11-02T21:08:00"/>
    <x v="1"/>
    <s v="SPS-10891318"/>
    <s v="sucha sohal"/>
    <s v="Mens 24-25, collected by Satpal Degun, 02/11 vs. vs Stourport 4"/>
    <x v="7"/>
    <x v="1"/>
    <x v="2"/>
    <n v="10"/>
    <n v="0"/>
    <n v="0"/>
    <n v="0"/>
    <n v="10"/>
  </r>
  <r>
    <d v="2024-11-02T00:00:00"/>
    <d v="2024-11-02T21:10:00"/>
    <x v="1"/>
    <s v="SPS-10891327"/>
    <s v="Jogin Johal"/>
    <s v="Mens 24-25 Student Match Fee, confirmed by Satpal Degun, 02/11 vs. vs Stourport 4"/>
    <x v="7"/>
    <x v="0"/>
    <x v="1"/>
    <n v="5"/>
    <n v="0"/>
    <n v="0"/>
    <n v="0"/>
    <n v="5"/>
  </r>
  <r>
    <d v="2024-09-15T00:00:00"/>
    <d v="2024-11-02T21:10:00"/>
    <x v="1"/>
    <s v="SPS-10669186"/>
    <s v="Jogin Johal"/>
    <s v="Mens Subscriptions 24-25 Student Membership, confirmed by Satpal Degun"/>
    <x v="7"/>
    <x v="1"/>
    <x v="1"/>
    <n v="75"/>
    <n v="0"/>
    <n v="0"/>
    <n v="0"/>
    <n v="75"/>
  </r>
  <r>
    <d v="2024-09-28T00:00:00"/>
    <d v="2024-11-03T08:30:00"/>
    <x v="1"/>
    <s v="SPS-10742532"/>
    <s v="Kara Kandola"/>
    <s v="Ladies 24-25 Under 16 Match Fee, paid by Mendip Kandola, 28/09 vs. vs Solihull Blossomfield 4"/>
    <x v="7"/>
    <x v="0"/>
    <x v="0"/>
    <n v="3"/>
    <n v="7.0000000000000007E-2"/>
    <n v="0.05"/>
    <n v="0"/>
    <n v="2.88"/>
  </r>
  <r>
    <d v="2024-10-05T00:00:00"/>
    <d v="2024-11-03T08:30:00"/>
    <x v="1"/>
    <s v="SPS-10777443"/>
    <s v="Kara Kandola"/>
    <s v="Ladies 24-25 Under 16 Match Fee, paid by Mendip Kandola, 05/10 vs. vs City of Birmingham 1"/>
    <x v="7"/>
    <x v="0"/>
    <x v="0"/>
    <n v="3"/>
    <n v="7.0000000000000007E-2"/>
    <n v="0.05"/>
    <n v="0"/>
    <n v="2.88"/>
  </r>
  <r>
    <d v="2024-10-06T00:00:00"/>
    <d v="2024-11-03T08:30:00"/>
    <x v="1"/>
    <s v="SPS-10788127"/>
    <s v="Kara Kandola"/>
    <s v="Sunday Training 24-25, paid by Mendip Kandola, 06/10 vs. Sunday Training"/>
    <x v="7"/>
    <x v="1"/>
    <x v="0"/>
    <n v="3"/>
    <n v="7.0000000000000007E-2"/>
    <n v="0.05"/>
    <n v="0"/>
    <n v="2.88"/>
  </r>
  <r>
    <d v="2024-10-12T00:00:00"/>
    <d v="2024-11-03T08:30:00"/>
    <x v="1"/>
    <s v="SPS-10828512"/>
    <s v="Kara Kandola"/>
    <s v="Ladies 24-25 Under 16 Match Fee, paid by Mendip Kandola, 12/10 vs. vs Olton &amp; West Warwickshire 5"/>
    <x v="7"/>
    <x v="0"/>
    <x v="0"/>
    <n v="3"/>
    <n v="7.0000000000000007E-2"/>
    <n v="0.05"/>
    <n v="0"/>
    <n v="2.88"/>
  </r>
  <r>
    <d v="2024-10-14T00:00:00"/>
    <d v="2024-11-03T08:30:00"/>
    <x v="1"/>
    <s v="SPS-10836023"/>
    <s v="Kara Kandola"/>
    <s v="Sunday Training 24-25, paid by Mendip Kandola, 13/10 vs. Sunday Training"/>
    <x v="7"/>
    <x v="1"/>
    <x v="0"/>
    <n v="3"/>
    <n v="7.0000000000000007E-2"/>
    <n v="0.05"/>
    <n v="0"/>
    <n v="2.88"/>
  </r>
  <r>
    <d v="2024-10-19T00:00:00"/>
    <d v="2024-11-03T08:30:00"/>
    <x v="1"/>
    <s v="SPS-10852447"/>
    <s v="Kara Kandola"/>
    <s v="Ladies 24-25 Under 16 Match Fee, paid by Mendip Kandola, 19/10 vs. vs Olton &amp; West Warwickshire 6"/>
    <x v="7"/>
    <x v="0"/>
    <x v="0"/>
    <n v="3"/>
    <n v="7.0000000000000007E-2"/>
    <n v="0.05"/>
    <n v="0"/>
    <n v="2.88"/>
  </r>
  <r>
    <d v="2024-10-27T00:00:00"/>
    <d v="2024-11-03T08:30:00"/>
    <x v="1"/>
    <s v="SPS-10870705"/>
    <s v="Kara Kandola"/>
    <s v="Sunday Training 24-25, paid by Mendip Kandola, 27/10 vs. Sunday Training"/>
    <x v="7"/>
    <x v="1"/>
    <x v="0"/>
    <n v="3"/>
    <n v="0.1"/>
    <n v="0.05"/>
    <n v="0"/>
    <n v="2.85"/>
  </r>
  <r>
    <d v="2024-09-20T00:00:00"/>
    <d v="2024-11-03T16:52:00"/>
    <x v="1"/>
    <s v="SPS-10701042"/>
    <s v="Harmeet Sandhu"/>
    <s v="Mens 24-25 Student Match Fee, 21/09 vs. vs Sutton 3"/>
    <x v="7"/>
    <x v="0"/>
    <x v="0"/>
    <n v="5"/>
    <n v="0.11"/>
    <n v="0.05"/>
    <n v="0"/>
    <n v="4.84"/>
  </r>
  <r>
    <d v="2024-09-27T00:00:00"/>
    <d v="2024-11-03T16:52:00"/>
    <x v="1"/>
    <s v="SPS-10737464"/>
    <s v="Harmeet Sandhu"/>
    <s v="Mens 24-25 Student Match Fee, 28/09 vs. vs University of Birmingham 5"/>
    <x v="7"/>
    <x v="0"/>
    <x v="0"/>
    <n v="5"/>
    <n v="0.11"/>
    <n v="0.05"/>
    <n v="0"/>
    <n v="4.84"/>
  </r>
  <r>
    <d v="2024-10-04T00:00:00"/>
    <d v="2024-11-03T16:52:00"/>
    <x v="1"/>
    <s v="SPS-10775402"/>
    <s v="Harmeet Sandhu"/>
    <s v="Mens 24-25 Student Match Fee, 05/10 vs. vs Edgbaston 2"/>
    <x v="7"/>
    <x v="0"/>
    <x v="0"/>
    <n v="5"/>
    <n v="0.11"/>
    <n v="0.05"/>
    <n v="0"/>
    <n v="4.84"/>
  </r>
  <r>
    <d v="2024-10-12T00:00:00"/>
    <d v="2024-11-03T16:52:00"/>
    <x v="1"/>
    <s v="SPS-10821682"/>
    <s v="Harmeet Sandhu"/>
    <s v="Mens 24-25 Student Match Fee, 12/10 vs. vs Cannock 2"/>
    <x v="7"/>
    <x v="0"/>
    <x v="0"/>
    <n v="5"/>
    <n v="0.11"/>
    <n v="0.05"/>
    <n v="0"/>
    <n v="4.84"/>
  </r>
  <r>
    <d v="2024-10-18T00:00:00"/>
    <d v="2024-11-03T16:52:00"/>
    <x v="1"/>
    <s v="SPS-10847039"/>
    <s v="Harmeet Sandhu"/>
    <s v="Mens 24-25 Student Match Fee, 19/10 vs. vs Newport 1"/>
    <x v="7"/>
    <x v="0"/>
    <x v="0"/>
    <n v="5"/>
    <n v="0.1"/>
    <n v="0.05"/>
    <n v="0"/>
    <n v="4.8499999999999996"/>
  </r>
  <r>
    <d v="2024-11-02T00:00:00"/>
    <d v="2024-11-03T16:52:00"/>
    <x v="1"/>
    <s v="SPS-10888557"/>
    <s v="Harmeet Sandhu"/>
    <s v="Mens 24-25 Student Match Fee, 02/11 vs. vs Burton 2"/>
    <x v="7"/>
    <x v="0"/>
    <x v="0"/>
    <n v="5"/>
    <n v="0.11"/>
    <n v="0.05"/>
    <n v="0"/>
    <n v="4.84"/>
  </r>
  <r>
    <d v="2024-11-03T00:00:00"/>
    <d v="2024-11-03T21:51:00"/>
    <x v="1"/>
    <s v="SPS-10899071"/>
    <s v="Ghazanfar Ali"/>
    <s v="Mens 24-25 Sponsored player Match Fee, 02/11 vs. vs Chelmsford 1"/>
    <x v="7"/>
    <x v="0"/>
    <x v="2"/>
    <n v="0"/>
    <n v="0"/>
    <n v="0"/>
    <n v="0"/>
    <n v="0"/>
  </r>
  <r>
    <d v="2024-11-03T00:00:00"/>
    <d v="2024-11-03T21:51:00"/>
    <x v="1"/>
    <s v="SPS-10899072"/>
    <s v="morgan sign"/>
    <s v="Mens 24-25 Sponsored player Match Fee, 02/11 vs. vs Chelmsford 1"/>
    <x v="7"/>
    <x v="0"/>
    <x v="2"/>
    <n v="0"/>
    <n v="0"/>
    <n v="0"/>
    <n v="0"/>
    <n v="0"/>
  </r>
  <r>
    <d v="2024-11-03T00:00:00"/>
    <d v="2024-11-03T21:51:00"/>
    <x v="1"/>
    <s v="SPS-10899073"/>
    <s v="Navraj Degun"/>
    <s v="Mens 24-25 Annual Payee Match Fee, 02/11 vs. vs Chelmsford 1"/>
    <x v="7"/>
    <x v="0"/>
    <x v="2"/>
    <n v="0"/>
    <n v="0"/>
    <n v="0"/>
    <n v="0"/>
    <n v="0"/>
  </r>
  <r>
    <d v="2024-11-03T00:00:00"/>
    <d v="2024-11-03T21:51:00"/>
    <x v="1"/>
    <s v="SPS-10899074"/>
    <s v="Irfan Muhammad"/>
    <s v="Mens 24-25 Sponsored player Match Fee, 02/11 vs. vs Chelmsford 1"/>
    <x v="7"/>
    <x v="0"/>
    <x v="2"/>
    <n v="0"/>
    <n v="0"/>
    <n v="0"/>
    <n v="0"/>
    <n v="0"/>
  </r>
  <r>
    <d v="2024-11-03T00:00:00"/>
    <d v="2024-11-03T21:51:00"/>
    <x v="1"/>
    <s v="SPS-10899075"/>
    <s v="Manveer Sokhi"/>
    <s v="Mens 24-25 Annual Payee Match Fee, 02/11 vs. vs Chelmsford 1"/>
    <x v="7"/>
    <x v="0"/>
    <x v="2"/>
    <n v="0"/>
    <n v="0"/>
    <n v="0"/>
    <n v="0"/>
    <n v="0"/>
  </r>
  <r>
    <d v="2024-11-03T00:00:00"/>
    <d v="2024-11-03T21:51:00"/>
    <x v="1"/>
    <s v="SPS-10899076"/>
    <s v="Satvir Sahota"/>
    <s v="Mens 24-25 Annual Payee Match Fee, 02/11 vs. vs Chelmsford 1"/>
    <x v="7"/>
    <x v="0"/>
    <x v="2"/>
    <n v="0"/>
    <n v="0"/>
    <n v="0"/>
    <n v="0"/>
    <n v="0"/>
  </r>
  <r>
    <d v="2024-11-03T00:00:00"/>
    <d v="2024-11-03T21:51:00"/>
    <x v="1"/>
    <s v="SPS-10899077"/>
    <s v="Johnny Hie"/>
    <s v="Mens 24-25 Sponsored player Match Fee, 02/11 vs. vs Chelmsford 1"/>
    <x v="7"/>
    <x v="0"/>
    <x v="2"/>
    <n v="0"/>
    <n v="0"/>
    <n v="0"/>
    <n v="0"/>
    <n v="0"/>
  </r>
  <r>
    <d v="2024-11-03T00:00:00"/>
    <d v="2024-11-03T21:51:00"/>
    <x v="1"/>
    <s v="SPS-10899079"/>
    <s v="Avraj Bansal"/>
    <s v="Mens 24-25 Annual Payee Match Fee, 02/11 vs. vs Chelmsford 1"/>
    <x v="7"/>
    <x v="0"/>
    <x v="2"/>
    <n v="0"/>
    <n v="0"/>
    <n v="0"/>
    <n v="0"/>
    <n v="0"/>
  </r>
  <r>
    <d v="2024-11-03T00:00:00"/>
    <d v="2024-11-03T21:51:00"/>
    <x v="1"/>
    <s v="SPS-10899080"/>
    <s v="Jagjit Degun"/>
    <s v="Mens 24-25 Annual Payee Match Fee, 02/11 vs. vs Chelmsford 1"/>
    <x v="7"/>
    <x v="0"/>
    <x v="2"/>
    <n v="0"/>
    <n v="0"/>
    <n v="0"/>
    <n v="0"/>
    <n v="0"/>
  </r>
  <r>
    <d v="2024-11-03T00:00:00"/>
    <d v="2024-11-03T21:51:00"/>
    <x v="1"/>
    <s v="SPS-10899081"/>
    <s v="Moin Shakeel"/>
    <s v="Mens 24-25 Sponsored player Match Fee, 02/11 vs. vs Chelmsford 1"/>
    <x v="7"/>
    <x v="0"/>
    <x v="2"/>
    <n v="0"/>
    <n v="0"/>
    <n v="0"/>
    <n v="0"/>
    <n v="0"/>
  </r>
  <r>
    <d v="2024-11-03T00:00:00"/>
    <d v="2024-11-03T21:51:00"/>
    <x v="1"/>
    <s v="SPS-10899082"/>
    <s v="Josh Russell"/>
    <s v="Mens 24-25 Annual Payee Match Fee, 02/11 vs. vs Chelmsford 1"/>
    <x v="7"/>
    <x v="0"/>
    <x v="2"/>
    <n v="0"/>
    <n v="0"/>
    <n v="0"/>
    <n v="0"/>
    <n v="0"/>
  </r>
  <r>
    <d v="2024-11-03T00:00:00"/>
    <d v="2024-11-03T21:51:00"/>
    <x v="1"/>
    <s v="SPS-10899083"/>
    <s v="LE-NEAL JACKSON"/>
    <s v="Mens 24-25 Sponsored player Match Fee, 02/11 vs. vs Chelmsford 1"/>
    <x v="7"/>
    <x v="0"/>
    <x v="2"/>
    <n v="0"/>
    <n v="0"/>
    <n v="0"/>
    <n v="0"/>
    <n v="0"/>
  </r>
  <r>
    <d v="2024-11-03T00:00:00"/>
    <d v="2024-11-03T21:51:00"/>
    <x v="1"/>
    <s v="SPS-10899084"/>
    <s v="Pavinder Sandhu"/>
    <s v="Mens 24-25 Annual Payee Match Fee, 02/11 vs. vs Chelmsford 1"/>
    <x v="7"/>
    <x v="0"/>
    <x v="2"/>
    <n v="0"/>
    <n v="0"/>
    <n v="0"/>
    <n v="0"/>
    <n v="0"/>
  </r>
  <r>
    <d v="2024-09-07T00:00:00"/>
    <d v="2024-11-04T08:30:00"/>
    <x v="1"/>
    <s v="SPS-10623536"/>
    <s v="Amarjit Degun"/>
    <s v="Mens 24-25, 07/09 vs. vs Bloxwich 1"/>
    <x v="7"/>
    <x v="1"/>
    <x v="0"/>
    <n v="10"/>
    <n v="0.22"/>
    <n v="0.1"/>
    <n v="0"/>
    <n v="9.68"/>
  </r>
  <r>
    <d v="2024-09-20T00:00:00"/>
    <d v="2024-11-04T08:30:00"/>
    <x v="1"/>
    <s v="SPS-10701046"/>
    <s v="Amarjit Degun"/>
    <s v="Mens 24-25, 21/09 vs. vs Sutton 3"/>
    <x v="7"/>
    <x v="1"/>
    <x v="0"/>
    <n v="10"/>
    <n v="0.22"/>
    <n v="0.1"/>
    <n v="0"/>
    <n v="9.68"/>
  </r>
  <r>
    <d v="2024-10-04T00:00:00"/>
    <d v="2024-11-04T08:30:00"/>
    <x v="1"/>
    <s v="SPS-10775404"/>
    <s v="Amarjit Degun"/>
    <s v="Mens 24-25, 05/10 vs. vs Edgbaston 2"/>
    <x v="7"/>
    <x v="1"/>
    <x v="0"/>
    <n v="10"/>
    <n v="0.21"/>
    <n v="0.1"/>
    <n v="0"/>
    <n v="9.69"/>
  </r>
  <r>
    <d v="2024-10-05T00:00:00"/>
    <d v="2024-11-04T08:30:00"/>
    <x v="1"/>
    <s v="SPS-10777442"/>
    <s v="Arzu Azam"/>
    <s v="Ladies 24-25 Unemployed/Retired Match Fee, 05/10 vs. vs City of Birmingham 1"/>
    <x v="7"/>
    <x v="0"/>
    <x v="0"/>
    <n v="5"/>
    <n v="0.28000000000000003"/>
    <n v="0.05"/>
    <n v="0"/>
    <n v="4.67"/>
  </r>
  <r>
    <d v="2024-10-04T00:00:00"/>
    <d v="2024-11-04T08:30:00"/>
    <x v="1"/>
    <s v="SPS-10775059"/>
    <s v="Cameron Allan"/>
    <s v="Mens 24-25 Student Match Fee, paid by Cameron allan, 05/10 vs. vs Tamworth 3"/>
    <x v="7"/>
    <x v="0"/>
    <x v="0"/>
    <n v="5"/>
    <n v="0.17"/>
    <n v="0.05"/>
    <n v="0"/>
    <n v="4.78"/>
  </r>
  <r>
    <d v="2024-10-12T00:00:00"/>
    <d v="2024-11-04T08:30:00"/>
    <x v="1"/>
    <s v="SPS-10821396"/>
    <s v="Cameron Allan"/>
    <s v="Mens 24-25 Student Match Fee, paid by Cameron allan, 12/10 vs. vs Beacon 6"/>
    <x v="7"/>
    <x v="0"/>
    <x v="0"/>
    <n v="5"/>
    <n v="0.18"/>
    <n v="0.05"/>
    <n v="0"/>
    <n v="4.7699999999999996"/>
  </r>
  <r>
    <d v="2024-11-04T00:00:00"/>
    <d v="2024-11-04T20:06:00"/>
    <x v="1"/>
    <s v="SPS-10901230"/>
    <s v="Athsari Gangabadage"/>
    <s v="Ladies 24-25 Sponsored player Match Fee, 02/11 vs. vs Bournville &amp; Kings Heath 4"/>
    <x v="7"/>
    <x v="0"/>
    <x v="2"/>
    <n v="0"/>
    <n v="0"/>
    <n v="0"/>
    <n v="0"/>
    <n v="0"/>
  </r>
  <r>
    <d v="2024-11-04T00:00:00"/>
    <d v="2024-11-04T20:11:00"/>
    <x v="1"/>
    <s v="SPS-10901240"/>
    <s v="Susan Paterson"/>
    <s v="Ladies 24-25, confirmed by Charn Gill, 02/11 vs. vs Bournville &amp; Kings Heath 4"/>
    <x v="7"/>
    <x v="1"/>
    <x v="1"/>
    <n v="10"/>
    <n v="0"/>
    <n v="0"/>
    <n v="0"/>
    <n v="10"/>
  </r>
  <r>
    <d v="2024-11-04T00:00:00"/>
    <d v="2024-11-04T20:14:00"/>
    <x v="1"/>
    <s v="SPS-10901232"/>
    <s v="Clare allan"/>
    <s v="AMENDED: (drove )Ladies 24-25, confirmed by Charn Gill, 02/11 vs. vs Bournville &amp; Kings Heath 4"/>
    <x v="7"/>
    <x v="1"/>
    <x v="1"/>
    <n v="0"/>
    <n v="0"/>
    <n v="0"/>
    <n v="0"/>
    <n v="0"/>
  </r>
  <r>
    <d v="2024-11-04T00:00:00"/>
    <d v="2024-11-04T21:20:00"/>
    <x v="1"/>
    <s v="SPS-10901481"/>
    <s v="Kaylim Bowers"/>
    <s v="Ladies 24-25 Sponsored player Match Fee, 02/11 vs. vs University of Birmingham 6"/>
    <x v="7"/>
    <x v="0"/>
    <x v="2"/>
    <n v="0"/>
    <n v="0"/>
    <n v="0"/>
    <n v="0"/>
    <n v="0"/>
  </r>
  <r>
    <d v="2024-11-04T00:00:00"/>
    <d v="2024-11-04T21:20:00"/>
    <x v="1"/>
    <s v="SPS-10901486"/>
    <s v="Apsi Gunarathne"/>
    <s v="Ladies 24-25 Sponsored player Match Fee, 02/11 vs. vs University of Birmingham 6"/>
    <x v="7"/>
    <x v="0"/>
    <x v="2"/>
    <n v="0"/>
    <n v="0"/>
    <n v="0"/>
    <n v="0"/>
    <n v="0"/>
  </r>
  <r>
    <d v="2024-11-04T00:00:00"/>
    <d v="2024-11-04T21:20:00"/>
    <x v="1"/>
    <s v="SPS-10901487"/>
    <s v="Rahemeen Ali"/>
    <s v="Ladies 24-25 Sponsored player Match Fee, 02/11 vs. vs University of Birmingham 6"/>
    <x v="7"/>
    <x v="0"/>
    <x v="2"/>
    <n v="0"/>
    <n v="0"/>
    <n v="0"/>
    <n v="0"/>
    <n v="0"/>
  </r>
  <r>
    <d v="2024-09-08T00:00:00"/>
    <d v="2024-11-05T08:31:00"/>
    <x v="1"/>
    <s v="SPS-10630998"/>
    <s v="Hansveer Matharu"/>
    <s v="Sunday Training 24-25, paid by Surinderpal Matharu, 08/09 vs. Sunday Training"/>
    <x v="7"/>
    <x v="1"/>
    <x v="0"/>
    <n v="3"/>
    <n v="0.09"/>
    <n v="0.05"/>
    <n v="0"/>
    <n v="2.86"/>
  </r>
  <r>
    <d v="2024-10-03T00:00:00"/>
    <d v="2024-11-05T08:31:00"/>
    <x v="1"/>
    <s v="SPS-10772575"/>
    <s v="Hansveer Matharu"/>
    <s v="Sunday Training 24-25, paid by Surinderpal Matharu, 29/09 vs. Sunday Training"/>
    <x v="7"/>
    <x v="1"/>
    <x v="0"/>
    <n v="3"/>
    <n v="0.09"/>
    <n v="0.05"/>
    <n v="0"/>
    <n v="2.86"/>
  </r>
  <r>
    <d v="2024-10-13T00:00:00"/>
    <d v="2024-11-05T08:31:00"/>
    <x v="1"/>
    <s v="SPS-10830809"/>
    <s v="Hansveer Matharu"/>
    <s v="Badgers 24-25, paid by Surinderpal Matharu, 12/10 vs. vs Wednesbury"/>
    <x v="7"/>
    <x v="1"/>
    <x v="0"/>
    <n v="3"/>
    <n v="0.09"/>
    <n v="0.05"/>
    <n v="0"/>
    <n v="2.86"/>
  </r>
  <r>
    <d v="2024-10-19T00:00:00"/>
    <d v="2024-11-05T08:31:00"/>
    <x v="1"/>
    <s v="SPS-10849420"/>
    <s v="Hansveer Matharu"/>
    <s v="Badgers 24-25, paid by Surinderpal Matharu, 19/10 vs. vs WaTs"/>
    <x v="7"/>
    <x v="1"/>
    <x v="0"/>
    <n v="3"/>
    <n v="0.09"/>
    <n v="0.05"/>
    <n v="0"/>
    <n v="2.86"/>
  </r>
  <r>
    <d v="2024-10-27T00:00:00"/>
    <d v="2024-11-05T08:31:00"/>
    <x v="1"/>
    <s v="SPS-10870697"/>
    <s v="Hansveer Matharu"/>
    <s v="Sunday Training 24-25, paid by Surinderpal Matharu, 27/10 vs. Sunday Training"/>
    <x v="7"/>
    <x v="1"/>
    <x v="0"/>
    <n v="3"/>
    <n v="7.0000000000000007E-2"/>
    <n v="0.05"/>
    <n v="0"/>
    <n v="2.88"/>
  </r>
  <r>
    <d v="2024-10-05T00:00:00"/>
    <d v="2024-11-05T08:31:00"/>
    <x v="1"/>
    <s v="SPS-10777451"/>
    <s v="-1. DELETED --"/>
    <s v="Ladies 24-25, 05/10 vs. vs City of Birmingham 1"/>
    <x v="7"/>
    <x v="1"/>
    <x v="0"/>
    <n v="10"/>
    <n v="0.25"/>
    <n v="0.1"/>
    <n v="0"/>
    <n v="9.65"/>
  </r>
  <r>
    <d v="2024-10-12T00:00:00"/>
    <d v="2024-11-05T08:31:00"/>
    <x v="1"/>
    <s v="SPS-10828558"/>
    <s v="-1. DELETED --"/>
    <s v="Ladies 24-25, 12/10 vs. vs Edgbaston 3"/>
    <x v="7"/>
    <x v="1"/>
    <x v="0"/>
    <n v="10"/>
    <n v="0.25"/>
    <n v="0.1"/>
    <n v="0"/>
    <n v="9.65"/>
  </r>
  <r>
    <d v="2024-09-07T00:00:00"/>
    <d v="2024-11-05T08:31:00"/>
    <x v="1"/>
    <s v="SPS-10625388"/>
    <s v="Simone Rowley"/>
    <s v="Ladies 24-25, 07/09 vs. vs Bloxwich 1"/>
    <x v="7"/>
    <x v="1"/>
    <x v="0"/>
    <n v="10"/>
    <n v="0.2"/>
    <n v="0.1"/>
    <n v="0"/>
    <n v="9.6999999999999993"/>
  </r>
  <r>
    <d v="2024-09-14T00:00:00"/>
    <d v="2024-11-05T08:31:00"/>
    <x v="1"/>
    <s v="SPS-10666768"/>
    <s v="Simone Rowley"/>
    <s v="Ladies 24-25, 14/09 vs. vs Beacon 1"/>
    <x v="7"/>
    <x v="1"/>
    <x v="0"/>
    <n v="10"/>
    <n v="0.2"/>
    <n v="0.1"/>
    <n v="0"/>
    <n v="9.6999999999999993"/>
  </r>
  <r>
    <d v="2024-09-21T00:00:00"/>
    <d v="2024-11-05T08:31:00"/>
    <x v="1"/>
    <s v="SPS-10705568"/>
    <s v="Simone Rowley"/>
    <s v="Ladies 24-25, 21/09 vs. vs Sutton"/>
    <x v="7"/>
    <x v="1"/>
    <x v="0"/>
    <n v="10"/>
    <n v="0.2"/>
    <n v="0.1"/>
    <n v="0"/>
    <n v="9.6999999999999993"/>
  </r>
  <r>
    <d v="2024-09-28T00:00:00"/>
    <d v="2024-11-05T08:31:00"/>
    <x v="1"/>
    <s v="SPS-10744614"/>
    <s v="Simone Rowley"/>
    <s v="Ladies 24-25, 28/09 vs. vs Olton &amp; West Warwickshire 3"/>
    <x v="7"/>
    <x v="1"/>
    <x v="0"/>
    <n v="10"/>
    <n v="0.2"/>
    <n v="0.1"/>
    <n v="0"/>
    <n v="9.6999999999999993"/>
  </r>
  <r>
    <d v="2024-10-06T00:00:00"/>
    <d v="2024-11-05T08:31:00"/>
    <x v="1"/>
    <s v="SPS-10784507"/>
    <s v="Inderpal Gujral"/>
    <s v="Sunday Training 24-25, 06/10 vs. Sunday Training"/>
    <x v="7"/>
    <x v="1"/>
    <x v="0"/>
    <n v="3"/>
    <n v="0.11"/>
    <n v="0.05"/>
    <n v="0"/>
    <n v="2.84"/>
  </r>
  <r>
    <d v="2024-10-13T00:00:00"/>
    <d v="2024-11-05T08:31:00"/>
    <x v="1"/>
    <s v="SPS-10829797"/>
    <s v="Inderpal Gujral"/>
    <s v="Sunday Training 24-25, 13/10 vs. Sunday Training"/>
    <x v="7"/>
    <x v="1"/>
    <x v="0"/>
    <n v="3"/>
    <n v="0.11"/>
    <n v="0.05"/>
    <n v="0"/>
    <n v="2.84"/>
  </r>
  <r>
    <d v="2024-10-13T00:00:00"/>
    <d v="2024-11-05T08:31:00"/>
    <x v="1"/>
    <s v="SPS-10830814"/>
    <s v="Japmeh Gujral"/>
    <s v="Badgers 24-25, paid by Inderpal Gujral, 12/10 vs. vs Wednesbury"/>
    <x v="7"/>
    <x v="1"/>
    <x v="0"/>
    <n v="3"/>
    <n v="0.12"/>
    <n v="0.05"/>
    <n v="0"/>
    <n v="2.83"/>
  </r>
  <r>
    <d v="2024-10-07T00:00:00"/>
    <d v="2024-11-06T08:30:00"/>
    <x v="1"/>
    <s v="SPS-10790656"/>
    <s v="Sammie Ring"/>
    <s v="Ladies 24-25 Student Match Fee, 05/10 vs. vs Solihull Blossomfield 2"/>
    <x v="7"/>
    <x v="0"/>
    <x v="0"/>
    <n v="5"/>
    <n v="0.28000000000000003"/>
    <n v="0.05"/>
    <n v="0"/>
    <n v="4.67"/>
  </r>
  <r>
    <d v="2024-09-20T00:00:00"/>
    <d v="2024-11-07T08:30:00"/>
    <x v="1"/>
    <s v="SPS-10701098"/>
    <s v="Dharam Padda"/>
    <s v="Mens 24-25 Under 16 Match Fee, paid by Harj Padda, 21/09 vs. vs Harborne 6"/>
    <x v="7"/>
    <x v="0"/>
    <x v="0"/>
    <n v="3"/>
    <n v="7.0000000000000007E-2"/>
    <n v="0.05"/>
    <n v="0"/>
    <n v="2.88"/>
  </r>
  <r>
    <d v="2024-10-04T00:00:00"/>
    <d v="2024-11-07T08:30:00"/>
    <x v="1"/>
    <s v="SPS-10775057"/>
    <s v="Dharam Padda"/>
    <s v="Mens 24-25 Under 16 Match Fee, paid by Harj Padda, 05/10 vs. vs Tamworth 3"/>
    <x v="7"/>
    <x v="0"/>
    <x v="0"/>
    <n v="3"/>
    <n v="7.0000000000000007E-2"/>
    <n v="0.05"/>
    <n v="0"/>
    <n v="2.88"/>
  </r>
  <r>
    <d v="2024-10-12T00:00:00"/>
    <d v="2024-11-07T08:30:00"/>
    <x v="1"/>
    <s v="SPS-10821395"/>
    <s v="Dharam Padda"/>
    <s v="Mens 24-25 Under 16 Match Fee, paid by Harj Padda, 12/10 vs. vs Beacon 6"/>
    <x v="7"/>
    <x v="0"/>
    <x v="0"/>
    <n v="3"/>
    <n v="7.0000000000000007E-2"/>
    <n v="0.05"/>
    <n v="0"/>
    <n v="2.88"/>
  </r>
  <r>
    <d v="2024-10-14T00:00:00"/>
    <d v="2024-11-07T08:30:00"/>
    <x v="1"/>
    <s v="SPS-10836008"/>
    <s v="Dhiyaan Padda"/>
    <s v="Sunday Training 24-25, paid by Harj Padda, 13/10 vs. Sunday Training"/>
    <x v="7"/>
    <x v="1"/>
    <x v="0"/>
    <n v="3"/>
    <n v="7.0000000000000007E-2"/>
    <n v="0.05"/>
    <n v="0"/>
    <n v="2.88"/>
  </r>
  <r>
    <d v="2024-10-14T00:00:00"/>
    <d v="2024-11-07T08:30:00"/>
    <x v="1"/>
    <s v="SPS-10836018"/>
    <s v="Dharam Padda"/>
    <s v="Sunday Training 24-25, paid by Harj Padda, 13/10 vs. Sunday Training"/>
    <x v="7"/>
    <x v="1"/>
    <x v="0"/>
    <n v="3"/>
    <n v="7.0000000000000007E-2"/>
    <n v="0.05"/>
    <n v="0"/>
    <n v="2.88"/>
  </r>
  <r>
    <d v="2024-10-18T00:00:00"/>
    <d v="2024-11-07T08:30:00"/>
    <x v="1"/>
    <s v="SPS-10847700"/>
    <s v="Dharam Padda"/>
    <s v="Mens 24-25 Under 16 Match Fee, paid by Harj Padda, 19/10 vs. vs Sutton Coldfield 8"/>
    <x v="7"/>
    <x v="0"/>
    <x v="0"/>
    <n v="3"/>
    <n v="7.0000000000000007E-2"/>
    <n v="0.05"/>
    <n v="0"/>
    <n v="2.88"/>
  </r>
  <r>
    <d v="2024-10-20T00:00:00"/>
    <d v="2024-11-07T08:30:00"/>
    <x v="1"/>
    <s v="SPS-10856179"/>
    <s v="Dharam Padda"/>
    <s v="Sunday Training 24-25, paid by Harj Padda, 20/10 vs. Sunday Training"/>
    <x v="7"/>
    <x v="1"/>
    <x v="0"/>
    <n v="3"/>
    <n v="7.0000000000000007E-2"/>
    <n v="0.05"/>
    <n v="0"/>
    <n v="2.88"/>
  </r>
  <r>
    <d v="2024-11-01T00:00:00"/>
    <d v="2024-11-07T08:30:00"/>
    <x v="1"/>
    <s v="SPS-10887909"/>
    <s v="Dharam Padda"/>
    <s v="Mens 24-25 Under 16 Match Fee, paid by Harj Padda, 02/11 vs. vs Sutton Coldfield 9"/>
    <x v="7"/>
    <x v="0"/>
    <x v="0"/>
    <n v="3"/>
    <n v="7.0000000000000007E-2"/>
    <n v="0.05"/>
    <n v="0"/>
    <n v="2.88"/>
  </r>
  <r>
    <d v="2024-11-03T00:00:00"/>
    <d v="2024-11-07T08:30:00"/>
    <x v="1"/>
    <s v="SPS-10895950"/>
    <s v="Dhiyaan Padda"/>
    <s v="Sunday Training 24-25, paid by Harj Padda, 03/11 vs. Sunday Training"/>
    <x v="7"/>
    <x v="1"/>
    <x v="0"/>
    <n v="3"/>
    <n v="7.0000000000000007E-2"/>
    <n v="0.05"/>
    <n v="0"/>
    <n v="2.88"/>
  </r>
  <r>
    <d v="2024-11-03T00:00:00"/>
    <d v="2024-11-07T08:30:00"/>
    <x v="1"/>
    <s v="SPS-10895959"/>
    <s v="Dharam Padda"/>
    <s v="Sunday Training 24-25, paid by Harj Padda, 03/11 vs. Sunday Training"/>
    <x v="7"/>
    <x v="1"/>
    <x v="0"/>
    <n v="3"/>
    <n v="0.02"/>
    <n v="0.05"/>
    <n v="0"/>
    <n v="2.93"/>
  </r>
  <r>
    <d v="2024-09-29T00:00:00"/>
    <d v="2024-11-07T08:31:00"/>
    <x v="1"/>
    <s v="SPS-10750787"/>
    <s v="saihej Mangat"/>
    <s v="Mens 24-25, 28/09 vs. vs St Albans"/>
    <x v="7"/>
    <x v="1"/>
    <x v="0"/>
    <n v="10"/>
    <n v="0.25"/>
    <n v="0.1"/>
    <n v="0"/>
    <n v="9.65"/>
  </r>
  <r>
    <d v="2024-10-07T00:00:00"/>
    <d v="2024-11-07T08:31:00"/>
    <x v="1"/>
    <s v="SPS-10789214"/>
    <s v="saihej Mangat"/>
    <s v="Mens 24-25, 06/10 vs. vs Repton 1"/>
    <x v="7"/>
    <x v="1"/>
    <x v="0"/>
    <n v="10"/>
    <n v="0.25"/>
    <n v="0.1"/>
    <n v="0"/>
    <n v="9.65"/>
  </r>
  <r>
    <d v="2024-09-01T00:00:00"/>
    <d v="2024-11-08T08:30:00"/>
    <x v="1"/>
    <s v="SPS-10588517"/>
    <s v="chayden singh sahota"/>
    <s v="Sunday Training 24-25, paid by susie Sahota, 01/09 vs. Sunday Training"/>
    <x v="7"/>
    <x v="1"/>
    <x v="0"/>
    <n v="3"/>
    <n v="7.0000000000000007E-2"/>
    <n v="0.05"/>
    <n v="0"/>
    <n v="2.88"/>
  </r>
  <r>
    <d v="2024-09-08T00:00:00"/>
    <d v="2024-11-08T08:30:00"/>
    <x v="1"/>
    <s v="SPS-10630995"/>
    <s v="chayden singh sahota"/>
    <s v="Sunday Training 24-25, paid by susie Sahota, 08/09 vs. Sunday Training"/>
    <x v="7"/>
    <x v="1"/>
    <x v="0"/>
    <n v="3"/>
    <n v="7.0000000000000007E-2"/>
    <n v="0.05"/>
    <n v="0"/>
    <n v="2.88"/>
  </r>
  <r>
    <d v="2024-09-22T00:00:00"/>
    <d v="2024-11-08T08:30:00"/>
    <x v="1"/>
    <s v="SPS-10711729"/>
    <s v="chayden singh sahota"/>
    <s v="Sunday Training 24-25, paid by susie Sahota, 22/09 vs. Sunday Training"/>
    <x v="7"/>
    <x v="1"/>
    <x v="0"/>
    <n v="3"/>
    <n v="7.0000000000000007E-2"/>
    <n v="0.05"/>
    <n v="0"/>
    <n v="2.88"/>
  </r>
  <r>
    <d v="2024-09-28T00:00:00"/>
    <d v="2024-11-08T08:30:00"/>
    <x v="1"/>
    <s v="SPS-10739520"/>
    <s v="chayden singh sahota"/>
    <s v="Badgers 24-25, paid by susie Sahota, 28/09 vs. vs Cannock"/>
    <x v="7"/>
    <x v="1"/>
    <x v="0"/>
    <n v="3"/>
    <n v="7.0000000000000007E-2"/>
    <n v="0.05"/>
    <n v="0"/>
    <n v="2.88"/>
  </r>
  <r>
    <d v="2024-10-06T00:00:00"/>
    <d v="2024-11-08T08:30:00"/>
    <x v="1"/>
    <s v="SPS-10788130"/>
    <s v="chayden singh sahota"/>
    <s v="Sunday Training 24-25, paid by susie Sahota, 06/10 vs. Sunday Training"/>
    <x v="7"/>
    <x v="1"/>
    <x v="0"/>
    <n v="3"/>
    <n v="7.0000000000000007E-2"/>
    <n v="0.05"/>
    <n v="0"/>
    <n v="2.88"/>
  </r>
  <r>
    <d v="2024-10-13T00:00:00"/>
    <d v="2024-11-08T08:30:00"/>
    <x v="1"/>
    <s v="SPS-10830808"/>
    <s v="chayden singh sahota"/>
    <s v="Badgers 24-25, paid by susie Sahota, 12/10 vs. vs Wednesbury"/>
    <x v="7"/>
    <x v="1"/>
    <x v="0"/>
    <n v="3"/>
    <n v="7.0000000000000007E-2"/>
    <n v="0.05"/>
    <n v="0"/>
    <n v="2.88"/>
  </r>
  <r>
    <d v="2024-10-14T00:00:00"/>
    <d v="2024-11-08T08:30:00"/>
    <x v="1"/>
    <s v="SPS-10836084"/>
    <s v="chayden singh sahota"/>
    <s v="Sunday Training 24-25, paid by susie Sahota, 13/10 vs. Sunday Training"/>
    <x v="7"/>
    <x v="1"/>
    <x v="0"/>
    <n v="3"/>
    <n v="7.0000000000000007E-2"/>
    <n v="0.05"/>
    <n v="0"/>
    <n v="2.88"/>
  </r>
  <r>
    <d v="2024-10-19T00:00:00"/>
    <d v="2024-11-08T08:30:00"/>
    <x v="1"/>
    <s v="SPS-10849418"/>
    <s v="chayden singh sahota"/>
    <s v="Badgers 24-25, paid by susie Sahota, 19/10 vs. vs WaTs"/>
    <x v="7"/>
    <x v="1"/>
    <x v="0"/>
    <n v="3"/>
    <n v="7.0000000000000007E-2"/>
    <n v="0.05"/>
    <n v="0"/>
    <n v="2.88"/>
  </r>
  <r>
    <d v="2024-10-27T00:00:00"/>
    <d v="2024-11-08T08:30:00"/>
    <x v="1"/>
    <s v="SPS-10870694"/>
    <s v="chayden singh sahota"/>
    <s v="Sunday Training 24-25, paid by susie Sahota, 27/10 vs. Sunday Training"/>
    <x v="7"/>
    <x v="1"/>
    <x v="0"/>
    <n v="3"/>
    <n v="0.05"/>
    <n v="0.05"/>
    <n v="0"/>
    <n v="2.9"/>
  </r>
  <r>
    <d v="2024-10-08T00:00:00"/>
    <d v="2024-11-08T08:30:00"/>
    <x v="1"/>
    <s v="SPS-10799224"/>
    <s v="Jay Campbell"/>
    <s v="Mens 24-25, 05/10 vs. vs Edgbaston 1"/>
    <x v="7"/>
    <x v="1"/>
    <x v="0"/>
    <n v="10"/>
    <n v="0.25"/>
    <n v="0.1"/>
    <n v="0"/>
    <n v="9.65"/>
  </r>
  <r>
    <d v="2024-10-17T00:00:00"/>
    <d v="2024-11-08T08:30:00"/>
    <x v="1"/>
    <s v="SPS-10845024"/>
    <s v="Jay Campbell"/>
    <s v="Mens 24-25, 12/10 vs. vs Beacon 2"/>
    <x v="7"/>
    <x v="1"/>
    <x v="0"/>
    <n v="10"/>
    <n v="0.25"/>
    <n v="0.1"/>
    <n v="0"/>
    <n v="9.65"/>
  </r>
  <r>
    <d v="2024-11-08T00:00:00"/>
    <d v="2024-11-08T16:09:00"/>
    <x v="1"/>
    <s v="SPS-10916637"/>
    <s v="Ian Murphy"/>
    <s v="Mens 24-25 Sponsored player Match Fee, 09/11 vs. vs Bloxwich 4"/>
    <x v="7"/>
    <x v="0"/>
    <x v="2"/>
    <n v="0"/>
    <n v="0"/>
    <n v="0"/>
    <n v="0"/>
    <n v="0"/>
  </r>
  <r>
    <d v="2024-11-08T00:00:00"/>
    <d v="2024-11-08T16:09:00"/>
    <x v="1"/>
    <s v="SPS-10916645"/>
    <s v="SJ Sihota"/>
    <s v="Mens 24-25 Double Team Match Fee, 09/11 vs. vs Bloxwich 4"/>
    <x v="7"/>
    <x v="0"/>
    <x v="2"/>
    <n v="0"/>
    <n v="0"/>
    <n v="0"/>
    <n v="0"/>
    <n v="0"/>
  </r>
  <r>
    <d v="2024-11-08T00:00:00"/>
    <d v="2024-11-08T19:15:00"/>
    <x v="1"/>
    <s v="SPS-10917007"/>
    <s v="SJ Sihota"/>
    <s v="Mens 24-25 Double Team Match Fee, 09/11 vs. vs Lichfield 3"/>
    <x v="7"/>
    <x v="0"/>
    <x v="2"/>
    <n v="0"/>
    <n v="0"/>
    <n v="0"/>
    <n v="0"/>
    <n v="0"/>
  </r>
  <r>
    <d v="2024-09-27T00:00:00"/>
    <d v="2024-11-09T08:31:00"/>
    <x v="1"/>
    <s v="SPS-10737463"/>
    <s v="Connor Haigh"/>
    <s v="Mens 24-25 Aston/BCU Match Fee, 28/09 vs. vs University of Birmingham 5"/>
    <x v="7"/>
    <x v="0"/>
    <x v="0"/>
    <n v="5"/>
    <n v="0.14000000000000001"/>
    <n v="0.05"/>
    <n v="0"/>
    <n v="4.8099999999999996"/>
  </r>
  <r>
    <d v="2024-10-04T00:00:00"/>
    <d v="2024-11-09T08:31:00"/>
    <x v="1"/>
    <s v="SPS-10775400"/>
    <s v="Connor Haigh"/>
    <s v="Mens 24-25 Aston/BCU Match Fee, 05/10 vs. vs Edgbaston 2"/>
    <x v="7"/>
    <x v="0"/>
    <x v="0"/>
    <n v="5"/>
    <n v="0.14000000000000001"/>
    <n v="0.05"/>
    <n v="0"/>
    <n v="4.8099999999999996"/>
  </r>
  <r>
    <d v="2024-11-02T00:00:00"/>
    <d v="2024-11-09T08:31:00"/>
    <x v="1"/>
    <s v="SPS-10888556"/>
    <s v="Connor Haigh"/>
    <s v="Mens 24-25 Aston/BCU Match Fee, 02/11 vs. vs Burton 2"/>
    <x v="7"/>
    <x v="0"/>
    <x v="0"/>
    <n v="5"/>
    <n v="0.15"/>
    <n v="0.05"/>
    <n v="0"/>
    <n v="4.8"/>
  </r>
  <r>
    <d v="2024-11-09T00:00:00"/>
    <d v="2024-11-09T14:27:00"/>
    <x v="1"/>
    <s v="SPS-10917463"/>
    <s v="amrik singh sahi"/>
    <s v="Mens 24-25, collected by SJ Sihota, 09/11 vs. vs Lichfield 3"/>
    <x v="7"/>
    <x v="1"/>
    <x v="2"/>
    <n v="10"/>
    <n v="0"/>
    <n v="0"/>
    <n v="0"/>
    <n v="10"/>
  </r>
  <r>
    <d v="2024-10-19T00:00:00"/>
    <d v="2024-11-09T17:29:00"/>
    <x v="1"/>
    <s v="SPS-10849427"/>
    <s v="Rohanpreet cooner"/>
    <s v="Badgers 24-25, paid by Gurpreet Cooner, 19/10 vs. vs WaTs"/>
    <x v="7"/>
    <x v="1"/>
    <x v="0"/>
    <n v="3"/>
    <n v="0.06"/>
    <n v="0.05"/>
    <n v="0"/>
    <n v="2.89"/>
  </r>
  <r>
    <d v="2024-10-19T00:00:00"/>
    <d v="2024-11-09T17:29:00"/>
    <x v="1"/>
    <s v="SPS-10852654"/>
    <s v="Gurpreet Cooner"/>
    <s v="Mens 24-25, 19/10 vs. vs West Bromwich 2"/>
    <x v="7"/>
    <x v="1"/>
    <x v="0"/>
    <n v="10"/>
    <n v="0.19"/>
    <n v="0.1"/>
    <n v="0"/>
    <n v="9.7100000000000009"/>
  </r>
  <r>
    <d v="2024-10-20T00:00:00"/>
    <d v="2024-11-09T17:29:00"/>
    <x v="1"/>
    <s v="SPS-10856178"/>
    <s v="Rohanpreet cooner"/>
    <s v="Sunday Training 24-25, paid by Gurpreet Cooner, 20/10 vs. Sunday Training"/>
    <x v="7"/>
    <x v="1"/>
    <x v="0"/>
    <n v="3"/>
    <n v="0.06"/>
    <n v="0.05"/>
    <n v="0"/>
    <n v="2.89"/>
  </r>
  <r>
    <d v="2024-10-27T00:00:00"/>
    <d v="2024-11-09T17:29:00"/>
    <x v="1"/>
    <s v="SPS-10870715"/>
    <s v="Rohanpreet cooner"/>
    <s v="Sunday Training 24-25, paid by Gurpreet Cooner, 27/10 vs. Sunday Training"/>
    <x v="7"/>
    <x v="1"/>
    <x v="0"/>
    <n v="3"/>
    <n v="0.06"/>
    <n v="0.05"/>
    <n v="0"/>
    <n v="2.89"/>
  </r>
  <r>
    <d v="2024-11-02T00:00:00"/>
    <d v="2024-11-09T17:29:00"/>
    <x v="1"/>
    <s v="SPS-10891317"/>
    <s v="Gurpreet Cooner"/>
    <s v="Mens 24-25, 02/11 vs. vs Stourport 4"/>
    <x v="7"/>
    <x v="1"/>
    <x v="0"/>
    <n v="10"/>
    <n v="0.19"/>
    <n v="0.1"/>
    <n v="0"/>
    <n v="9.7100000000000009"/>
  </r>
  <r>
    <d v="2024-11-03T00:00:00"/>
    <d v="2024-11-09T17:29:00"/>
    <x v="1"/>
    <s v="SPS-10895972"/>
    <s v="Rohanpreet cooner"/>
    <s v="Sunday Training 24-25, paid by Gurpreet Cooner, 03/11 vs. Sunday Training"/>
    <x v="7"/>
    <x v="1"/>
    <x v="0"/>
    <n v="3"/>
    <n v="0.06"/>
    <n v="0.05"/>
    <n v="0"/>
    <n v="2.89"/>
  </r>
  <r>
    <d v="2024-11-03T00:00:00"/>
    <d v="2024-11-09T17:29:00"/>
    <x v="1"/>
    <s v="SPS-10895973"/>
    <s v="Sukhmani Cooner"/>
    <s v="Sunday Training 24-25, paid by Gurpreet Cooner, 03/11 vs. Sunday Training"/>
    <x v="7"/>
    <x v="1"/>
    <x v="0"/>
    <n v="3"/>
    <n v="0.06"/>
    <n v="0.05"/>
    <n v="0"/>
    <n v="2.89"/>
  </r>
  <r>
    <d v="2024-11-09T00:00:00"/>
    <d v="2024-11-09T17:29:00"/>
    <x v="1"/>
    <s v="SPS-10918143"/>
    <s v="Rohanpreet cooner"/>
    <s v="Badgers 24-25, paid by Gurpreet Cooner, 09/11 vs. vs Beacon"/>
    <x v="7"/>
    <x v="1"/>
    <x v="0"/>
    <n v="3"/>
    <n v="0.05"/>
    <n v="0.05"/>
    <n v="0"/>
    <n v="2.9"/>
  </r>
  <r>
    <d v="2024-11-09T00:00:00"/>
    <d v="2024-11-09T17:29:00"/>
    <x v="1"/>
    <s v="SPS-10921290"/>
    <s v="Gurpreet Cooner"/>
    <s v="Mens 24-25, 09/11 vs. vs Edgbaston"/>
    <x v="7"/>
    <x v="1"/>
    <x v="0"/>
    <n v="10"/>
    <n v="0.19"/>
    <n v="0.1"/>
    <n v="0"/>
    <n v="9.7100000000000009"/>
  </r>
  <r>
    <d v="2024-10-04T00:00:00"/>
    <d v="2024-11-10T08:30:00"/>
    <x v="1"/>
    <s v="SPS-10775405"/>
    <s v="Angad Birring"/>
    <s v="Mens 24-25 Under 16 Match Fee, paid by Jeswinder Kaur, 05/10 vs. vs Edgbaston 2"/>
    <x v="7"/>
    <x v="0"/>
    <x v="0"/>
    <n v="3"/>
    <n v="0.09"/>
    <n v="0.05"/>
    <n v="0"/>
    <n v="2.86"/>
  </r>
  <r>
    <d v="2024-10-12T00:00:00"/>
    <d v="2024-11-10T08:30:00"/>
    <x v="1"/>
    <s v="SPS-10821687"/>
    <s v="Angad Birring"/>
    <s v="Mens 24-25 Under 16 Match Fee, paid by Jeswinder Kaur, 12/10 vs. vs Cannock 2"/>
    <x v="7"/>
    <x v="0"/>
    <x v="0"/>
    <n v="3"/>
    <n v="0.09"/>
    <n v="0.05"/>
    <n v="0"/>
    <n v="2.86"/>
  </r>
  <r>
    <d v="2024-10-18T00:00:00"/>
    <d v="2024-11-10T08:30:00"/>
    <x v="1"/>
    <s v="SPS-10847041"/>
    <s v="Angad Birring"/>
    <s v="Mens 24-25 Under 16 Match Fee, paid by Jeswinder Kaur, 19/10 vs. vs Newport 1"/>
    <x v="7"/>
    <x v="0"/>
    <x v="0"/>
    <n v="3"/>
    <n v="0.09"/>
    <n v="0.05"/>
    <n v="0"/>
    <n v="2.86"/>
  </r>
  <r>
    <d v="2024-11-02T00:00:00"/>
    <d v="2024-11-10T08:30:00"/>
    <x v="1"/>
    <s v="SPS-10888564"/>
    <s v="Angad Birring"/>
    <s v="Mens 24-25 Under 16 Match Fee, paid by Jeswinder Kaur, 02/11 vs. vs Burton 2"/>
    <x v="7"/>
    <x v="0"/>
    <x v="0"/>
    <n v="3"/>
    <n v="0.09"/>
    <n v="0.05"/>
    <n v="0"/>
    <n v="2.86"/>
  </r>
  <r>
    <d v="2024-11-08T00:00:00"/>
    <d v="2024-11-10T08:30:00"/>
    <x v="1"/>
    <s v="SPS-10917016"/>
    <s v="Angad Birring"/>
    <s v="Mens 24-25 Under 16 Match Fee, paid by Jeswinder Kaur, 09/11 vs. vs Lichfield 3"/>
    <x v="7"/>
    <x v="0"/>
    <x v="0"/>
    <n v="3"/>
    <n v="7.0000000000000007E-2"/>
    <n v="0.05"/>
    <n v="0"/>
    <n v="2.88"/>
  </r>
  <r>
    <d v="2024-09-20T00:00:00"/>
    <d v="2024-11-11T08:30:00"/>
    <x v="1"/>
    <s v="SPS-10701032"/>
    <s v="sukhwinder"/>
    <s v="Mens 24-25, 21/09 vs. vs Sutton 3"/>
    <x v="7"/>
    <x v="1"/>
    <x v="0"/>
    <n v="10"/>
    <n v="0.28999999999999998"/>
    <n v="0.1"/>
    <n v="0"/>
    <n v="9.61"/>
  </r>
  <r>
    <d v="2024-10-12T00:00:00"/>
    <d v="2024-11-11T08:30:00"/>
    <x v="1"/>
    <s v="SPS-10821671"/>
    <s v="sukhwinder"/>
    <s v="Mens 24-25 Unemployed/Retired Match Fee, 12/10 vs. vs Cannock 2"/>
    <x v="7"/>
    <x v="0"/>
    <x v="0"/>
    <n v="5"/>
    <n v="0.14000000000000001"/>
    <n v="0.05"/>
    <n v="0"/>
    <n v="4.8099999999999996"/>
  </r>
  <r>
    <d v="2024-10-12T00:00:00"/>
    <d v="2024-11-11T08:30:00"/>
    <x v="1"/>
    <s v="SPS-10821385"/>
    <s v="Amardeep Matharu"/>
    <s v="Mens 24-25, 12/10 vs. vs Beacon 6"/>
    <x v="7"/>
    <x v="1"/>
    <x v="0"/>
    <n v="10"/>
    <n v="0.2"/>
    <n v="0.1"/>
    <n v="0"/>
    <n v="9.6999999999999993"/>
  </r>
  <r>
    <d v="2024-10-18T00:00:00"/>
    <d v="2024-11-11T08:30:00"/>
    <x v="1"/>
    <s v="SPS-10847689"/>
    <s v="Amardeep Matharu"/>
    <s v="Mens 24-25, 19/10 vs. vs Sutton Coldfield 8"/>
    <x v="7"/>
    <x v="1"/>
    <x v="0"/>
    <n v="10"/>
    <n v="0.2"/>
    <n v="0.1"/>
    <n v="0"/>
    <n v="9.6999999999999993"/>
  </r>
  <r>
    <d v="2024-11-01T00:00:00"/>
    <d v="2024-11-11T08:30:00"/>
    <x v="1"/>
    <s v="SPS-10887904"/>
    <s v="Amardeep Matharu"/>
    <s v="Mens 24-25, 02/11 vs. vs Sutton Coldfield 9"/>
    <x v="7"/>
    <x v="1"/>
    <x v="0"/>
    <n v="10"/>
    <n v="0.2"/>
    <n v="0.1"/>
    <n v="0"/>
    <n v="9.6999999999999993"/>
  </r>
  <r>
    <d v="2024-11-08T00:00:00"/>
    <d v="2024-11-11T08:30:00"/>
    <x v="1"/>
    <s v="SPS-10916638"/>
    <s v="Amardeep Matharu"/>
    <s v="Mens 24-25, 09/11 vs. vs Bloxwich 4"/>
    <x v="7"/>
    <x v="1"/>
    <x v="0"/>
    <n v="10"/>
    <n v="0.2"/>
    <n v="0.1"/>
    <n v="0"/>
    <n v="9.6999999999999993"/>
  </r>
  <r>
    <d v="2024-10-12T00:00:00"/>
    <d v="2024-11-11T08:30:00"/>
    <x v="1"/>
    <s v="SPS-10821387"/>
    <s v="Sukhdev Gill"/>
    <s v="Mens 24-25 Unemployed/Retired Match Fee, 12/10 vs. vs Beacon 6"/>
    <x v="7"/>
    <x v="0"/>
    <x v="0"/>
    <n v="5"/>
    <n v="0.12"/>
    <n v="0.05"/>
    <n v="0"/>
    <n v="4.83"/>
  </r>
  <r>
    <d v="2024-10-18T00:00:00"/>
    <d v="2024-11-11T08:30:00"/>
    <x v="1"/>
    <s v="SPS-10847691"/>
    <s v="Sukhdev Gill"/>
    <s v="Mens 24-25 Unemployed/Retired Match Fee, 19/10 vs. vs Sutton Coldfield 8"/>
    <x v="7"/>
    <x v="0"/>
    <x v="0"/>
    <n v="5"/>
    <n v="0.12"/>
    <n v="0.05"/>
    <n v="0"/>
    <n v="4.83"/>
  </r>
  <r>
    <d v="2024-11-01T00:00:00"/>
    <d v="2024-11-11T08:30:00"/>
    <x v="1"/>
    <s v="SPS-10887908"/>
    <s v="Sukhdev Gill"/>
    <s v="Mens 24-25 Unemployed/Retired Match Fee, 02/11 vs. vs Sutton Coldfield 9"/>
    <x v="7"/>
    <x v="0"/>
    <x v="0"/>
    <n v="5"/>
    <n v="0.12"/>
    <n v="0.05"/>
    <n v="0"/>
    <n v="4.83"/>
  </r>
  <r>
    <d v="2024-11-08T00:00:00"/>
    <d v="2024-11-11T08:30:00"/>
    <x v="1"/>
    <s v="SPS-10916641"/>
    <s v="Sukhdev Gill"/>
    <s v="Mens 24-25 Unemployed/Retired Match Fee, 09/11 vs. vs Bloxwich 4"/>
    <x v="7"/>
    <x v="0"/>
    <x v="0"/>
    <n v="5"/>
    <n v="0.14000000000000001"/>
    <n v="0.05"/>
    <n v="0"/>
    <n v="4.8099999999999996"/>
  </r>
  <r>
    <d v="2024-10-12T00:00:00"/>
    <d v="2024-11-11T08:30:00"/>
    <x v="1"/>
    <s v="SPS-10821686"/>
    <s v="Taran Kooner"/>
    <s v="Mens 24-25 Student Match Fee, paid by Surjit Kooner, 12/10 vs. vs Cannock 2"/>
    <x v="7"/>
    <x v="0"/>
    <x v="0"/>
    <n v="5"/>
    <n v="0.14000000000000001"/>
    <n v="0.05"/>
    <n v="0"/>
    <n v="4.8099999999999996"/>
  </r>
  <r>
    <d v="2024-11-02T00:00:00"/>
    <d v="2024-11-11T08:30:00"/>
    <x v="1"/>
    <s v="SPS-10888561"/>
    <s v="Taran Kooner"/>
    <s v="Mens 24-25 Student Match Fee, paid by Surjit Kooner, 02/11 vs. vs Burton 2"/>
    <x v="7"/>
    <x v="0"/>
    <x v="0"/>
    <n v="5"/>
    <n v="0.14000000000000001"/>
    <n v="0.05"/>
    <n v="0"/>
    <n v="4.8099999999999996"/>
  </r>
  <r>
    <d v="2024-11-08T00:00:00"/>
    <d v="2024-11-11T08:30:00"/>
    <x v="1"/>
    <s v="SPS-10917014"/>
    <s v="Taran Kooner"/>
    <s v="Mens 24-25 Student Match Fee, paid by Surjit Kooner, 09/11 vs. vs Lichfield 3"/>
    <x v="7"/>
    <x v="0"/>
    <x v="0"/>
    <n v="5"/>
    <n v="0.15"/>
    <n v="0.05"/>
    <n v="0"/>
    <n v="4.8"/>
  </r>
  <r>
    <d v="2024-11-11T00:00:00"/>
    <d v="2024-11-11T16:31:00"/>
    <x v="1"/>
    <s v="SPS-10929918"/>
    <s v="Athsari Gangabadage"/>
    <s v="Ladies 24-25 Sponsored player Match Fee, 09/11 vs. vs Harborne 4"/>
    <x v="7"/>
    <x v="0"/>
    <x v="2"/>
    <n v="0"/>
    <n v="0"/>
    <n v="0"/>
    <n v="0"/>
    <n v="0"/>
  </r>
  <r>
    <d v="2024-11-11T00:00:00"/>
    <d v="2024-11-11T16:40:00"/>
    <x v="1"/>
    <s v="SPS-10929929"/>
    <s v="Susan Paterson"/>
    <s v="AMENDED: (BACS)Ladies 24-25, confirmed by Charn Gill, 09/11 vs. vs Harborne 4"/>
    <x v="7"/>
    <x v="1"/>
    <x v="1"/>
    <n v="10"/>
    <n v="0"/>
    <n v="0"/>
    <n v="0"/>
    <n v="10"/>
  </r>
  <r>
    <d v="2024-11-11T00:00:00"/>
    <d v="2024-11-11T16:40:00"/>
    <x v="1"/>
    <s v="SPS-10929936"/>
    <s v="Kaylim Bowers"/>
    <s v="Ladies 24-25 Sponsored player Match Fee, 09/11 vs. vs Bridgnorth 1"/>
    <x v="7"/>
    <x v="0"/>
    <x v="2"/>
    <n v="0"/>
    <n v="0"/>
    <n v="0"/>
    <n v="0"/>
    <n v="0"/>
  </r>
  <r>
    <d v="2024-11-11T00:00:00"/>
    <d v="2024-11-11T16:40:00"/>
    <x v="1"/>
    <s v="SPS-10929940"/>
    <s v="Apsi Gunarathne"/>
    <s v="Ladies 24-25 Sponsored player Match Fee, 09/11 vs. vs Bridgnorth 1"/>
    <x v="7"/>
    <x v="0"/>
    <x v="2"/>
    <n v="0"/>
    <n v="0"/>
    <n v="0"/>
    <n v="0"/>
    <n v="0"/>
  </r>
  <r>
    <d v="2024-11-11T00:00:00"/>
    <d v="2024-11-11T16:40:00"/>
    <x v="1"/>
    <s v="SPS-10929941"/>
    <s v="Rahemeen Ali"/>
    <s v="Ladies 24-25 Sponsored player Match Fee, 09/11 vs. vs Bridgnorth 1"/>
    <x v="7"/>
    <x v="0"/>
    <x v="2"/>
    <n v="0"/>
    <n v="0"/>
    <n v="0"/>
    <n v="0"/>
    <n v="0"/>
  </r>
  <r>
    <d v="2024-11-11T00:00:00"/>
    <d v="2024-11-11T20:43:00"/>
    <x v="1"/>
    <s v="SPS-10934735"/>
    <s v="kiran gill"/>
    <s v="AMENDED: (Drove 4 in total )Ladies 24-25, confirmed by Charn Gill, 09/11 vs. vs Bridgnorth 1"/>
    <x v="7"/>
    <x v="1"/>
    <x v="1"/>
    <n v="0"/>
    <n v="0"/>
    <n v="0"/>
    <n v="0"/>
    <n v="0"/>
  </r>
  <r>
    <d v="2024-11-11T00:00:00"/>
    <d v="2024-11-11T20:57:00"/>
    <x v="1"/>
    <s v="SPS-10934794"/>
    <s v="Amarpreet singh Assi"/>
    <s v="Mens 24-25 Annual Payee Match Fee, 09/11 vs. vs Bloxwich 1"/>
    <x v="7"/>
    <x v="0"/>
    <x v="2"/>
    <n v="0"/>
    <n v="0"/>
    <n v="0"/>
    <n v="0"/>
    <n v="0"/>
  </r>
  <r>
    <d v="2024-11-11T00:00:00"/>
    <d v="2024-11-11T20:57:00"/>
    <x v="1"/>
    <s v="SPS-10934800"/>
    <s v="Harmanpreet Sandhu"/>
    <s v="Mens 24-25 Annual Payee Match Fee, 09/11 vs. vs Bloxwich 1"/>
    <x v="7"/>
    <x v="0"/>
    <x v="2"/>
    <n v="0"/>
    <n v="0"/>
    <n v="0"/>
    <n v="0"/>
    <n v="0"/>
  </r>
  <r>
    <d v="2024-11-11T00:00:00"/>
    <d v="2024-11-11T20:57:00"/>
    <x v="1"/>
    <s v="SPS-10934801"/>
    <s v="Sikandar Aizaz"/>
    <s v="Mens 24-25 Sponsored player Match Fee, 09/11 vs. vs Bloxwich 1"/>
    <x v="7"/>
    <x v="0"/>
    <x v="2"/>
    <n v="0"/>
    <n v="0"/>
    <n v="0"/>
    <n v="0"/>
    <n v="0"/>
  </r>
  <r>
    <d v="2024-11-11T00:00:00"/>
    <d v="2024-11-11T22:27:00"/>
    <x v="1"/>
    <s v="SPS-10935137"/>
    <s v="Ghazanfar Ali"/>
    <s v="Mens Subscriptions 24-25 Sponsored player Membership"/>
    <x v="7"/>
    <x v="1"/>
    <x v="2"/>
    <n v="0"/>
    <n v="0"/>
    <n v="0"/>
    <n v="0"/>
    <n v="0"/>
  </r>
  <r>
    <d v="2024-11-11T00:00:00"/>
    <d v="2024-11-11T22:27:00"/>
    <x v="1"/>
    <s v="SPS-10935139"/>
    <s v="Sikandar Aizaz"/>
    <s v="Mens Subscriptions 24-25 Sponsored player Membership"/>
    <x v="7"/>
    <x v="1"/>
    <x v="2"/>
    <n v="0"/>
    <n v="0"/>
    <n v="0"/>
    <n v="0"/>
    <n v="0"/>
  </r>
  <r>
    <d v="2024-11-11T00:00:00"/>
    <d v="2024-11-11T22:27:00"/>
    <x v="1"/>
    <s v="SPS-10935140"/>
    <s v="Avraj Bansal"/>
    <s v="Mens Subscriptions 24-25 Sponsored player Membership"/>
    <x v="7"/>
    <x v="1"/>
    <x v="2"/>
    <n v="0"/>
    <n v="0"/>
    <n v="0"/>
    <n v="0"/>
    <n v="0"/>
  </r>
  <r>
    <d v="2024-11-11T00:00:00"/>
    <d v="2024-11-11T22:28:00"/>
    <x v="1"/>
    <s v="SPS-10935141"/>
    <s v="Navraj Degun"/>
    <s v="Mens Subscriptions 24-25 Sponsored player Membership"/>
    <x v="7"/>
    <x v="1"/>
    <x v="2"/>
    <n v="0"/>
    <n v="0"/>
    <n v="0"/>
    <n v="0"/>
    <n v="0"/>
  </r>
  <r>
    <d v="2024-11-11T00:00:00"/>
    <d v="2024-11-11T22:28:00"/>
    <x v="1"/>
    <s v="SPS-10935142"/>
    <s v="Jagjit Degun"/>
    <s v="Mens Subscriptions 24-25 Sponsored player Membership"/>
    <x v="7"/>
    <x v="1"/>
    <x v="2"/>
    <n v="0"/>
    <n v="0"/>
    <n v="0"/>
    <n v="0"/>
    <n v="0"/>
  </r>
  <r>
    <d v="2024-11-11T00:00:00"/>
    <d v="2024-11-11T22:28:00"/>
    <x v="1"/>
    <s v="SPS-10935143"/>
    <s v="LE-NEAL JACKSON"/>
    <s v="Mens Subscriptions 24-25 Sponsored player Membership"/>
    <x v="7"/>
    <x v="1"/>
    <x v="2"/>
    <n v="0"/>
    <n v="0"/>
    <n v="0"/>
    <n v="0"/>
    <n v="0"/>
  </r>
  <r>
    <d v="2024-11-11T00:00:00"/>
    <d v="2024-11-11T22:28:00"/>
    <x v="1"/>
    <s v="SPS-10935144"/>
    <s v="Kavaldeep Jabbal"/>
    <s v="Mens Subscriptions 24-25 Sponsored player Membership"/>
    <x v="7"/>
    <x v="1"/>
    <x v="2"/>
    <n v="0"/>
    <n v="0"/>
    <n v="0"/>
    <n v="0"/>
    <n v="0"/>
  </r>
  <r>
    <d v="2024-11-11T00:00:00"/>
    <d v="2024-11-11T22:28:00"/>
    <x v="1"/>
    <s v="SPS-10935145"/>
    <s v="Irfan Muhammad"/>
    <s v="Mens Subscriptions 24-25 Sponsored player Membership"/>
    <x v="7"/>
    <x v="1"/>
    <x v="2"/>
    <n v="0"/>
    <n v="0"/>
    <n v="0"/>
    <n v="0"/>
    <n v="0"/>
  </r>
  <r>
    <d v="2024-11-11T00:00:00"/>
    <d v="2024-11-11T22:28:00"/>
    <x v="1"/>
    <s v="SPS-10935146"/>
    <s v="Satvir Sahota"/>
    <s v="Mens Subscriptions 24-25 Sponsored player Membership"/>
    <x v="7"/>
    <x v="1"/>
    <x v="2"/>
    <n v="0"/>
    <n v="0"/>
    <n v="0"/>
    <n v="0"/>
    <n v="0"/>
  </r>
  <r>
    <d v="2024-11-11T00:00:00"/>
    <d v="2024-11-11T22:29:00"/>
    <x v="1"/>
    <s v="SPS-10935147"/>
    <s v="Moin Shakeel"/>
    <s v="Mens Subscriptions 24-25 Sponsored player Membership"/>
    <x v="7"/>
    <x v="1"/>
    <x v="2"/>
    <n v="0"/>
    <n v="0"/>
    <n v="0"/>
    <n v="0"/>
    <n v="0"/>
  </r>
  <r>
    <d v="2024-11-11T00:00:00"/>
    <d v="2024-11-11T22:29:00"/>
    <x v="1"/>
    <s v="SPS-10935148"/>
    <s v="Manveer Sokhi"/>
    <s v="Mens Subscriptions 24-25 Sponsored player Membership"/>
    <x v="7"/>
    <x v="1"/>
    <x v="2"/>
    <n v="0"/>
    <n v="0"/>
    <n v="0"/>
    <n v="0"/>
    <n v="0"/>
  </r>
  <r>
    <d v="2024-11-11T00:00:00"/>
    <d v="2024-11-11T22:29:00"/>
    <x v="1"/>
    <s v="SPS-10935149"/>
    <s v="morgan sign"/>
    <s v="Mens Subscriptions 24-25 Sponsored player Membership"/>
    <x v="7"/>
    <x v="1"/>
    <x v="2"/>
    <n v="0"/>
    <n v="0"/>
    <n v="0"/>
    <n v="0"/>
    <n v="0"/>
  </r>
  <r>
    <d v="2024-11-11T00:00:00"/>
    <d v="2024-11-11T22:29:00"/>
    <x v="1"/>
    <s v="SPS-10935151"/>
    <s v="Pavinder Sandhu"/>
    <s v="Mens Subscriptions 24-25 Sponsored player Membership"/>
    <x v="7"/>
    <x v="1"/>
    <x v="2"/>
    <n v="0"/>
    <n v="0"/>
    <n v="0"/>
    <n v="0"/>
    <n v="0"/>
  </r>
  <r>
    <d v="2024-11-11T00:00:00"/>
    <d v="2024-11-11T22:29:00"/>
    <x v="1"/>
    <s v="SPS-10935152"/>
    <s v="Harmanpreet Sandhu"/>
    <s v="Mens Subscriptions 24-25 Sponsored player Membership"/>
    <x v="7"/>
    <x v="1"/>
    <x v="2"/>
    <n v="0"/>
    <n v="0"/>
    <n v="0"/>
    <n v="0"/>
    <n v="0"/>
  </r>
  <r>
    <d v="2024-10-12T00:00:00"/>
    <d v="2024-11-12T08:30:00"/>
    <x v="1"/>
    <s v="SPS-10821388"/>
    <s v="SJ Sihota"/>
    <s v="Mens 24-25 Unemployed/Retired Match Fee, 12/10 vs. vs Beacon 6"/>
    <x v="7"/>
    <x v="0"/>
    <x v="0"/>
    <n v="5"/>
    <n v="0.14000000000000001"/>
    <n v="0.05"/>
    <n v="0"/>
    <n v="4.8099999999999996"/>
  </r>
  <r>
    <d v="2024-10-18T00:00:00"/>
    <d v="2024-11-12T08:30:00"/>
    <x v="1"/>
    <s v="SPS-10847692"/>
    <s v="SJ Sihota"/>
    <s v="Mens 24-25 Unemployed/Retired Match Fee, 19/10 vs. vs Sutton Coldfield 8"/>
    <x v="7"/>
    <x v="0"/>
    <x v="0"/>
    <n v="5"/>
    <n v="0.14000000000000001"/>
    <n v="0.05"/>
    <n v="0"/>
    <n v="4.8099999999999996"/>
  </r>
  <r>
    <d v="2024-11-01T00:00:00"/>
    <d v="2024-11-12T08:30:00"/>
    <x v="1"/>
    <s v="SPS-10887910"/>
    <s v="SJ Sihota"/>
    <s v="Mens 24-25 Unemployed/Retired Match Fee, 02/11 vs. vs Sutton Coldfield 9"/>
    <x v="7"/>
    <x v="0"/>
    <x v="0"/>
    <n v="5"/>
    <n v="0.15"/>
    <n v="0.05"/>
    <n v="0"/>
    <n v="4.8"/>
  </r>
  <r>
    <d v="2024-10-12T00:00:00"/>
    <d v="2024-11-12T08:30:00"/>
    <x v="1"/>
    <s v="SPS-10821384"/>
    <s v="Tarvinder Dogra"/>
    <s v="Mens 24-25, 12/10 vs. vs Beacon 6"/>
    <x v="7"/>
    <x v="1"/>
    <x v="0"/>
    <n v="10"/>
    <n v="0.22"/>
    <n v="0.1"/>
    <n v="0"/>
    <n v="9.68"/>
  </r>
  <r>
    <d v="2024-10-18T00:00:00"/>
    <d v="2024-11-12T08:30:00"/>
    <x v="1"/>
    <s v="SPS-10847688"/>
    <s v="Tarvinder Dogra"/>
    <s v="Mens 24-25, 19/10 vs. vs Sutton Coldfield 8"/>
    <x v="7"/>
    <x v="1"/>
    <x v="0"/>
    <n v="10"/>
    <n v="0.22"/>
    <n v="0.1"/>
    <n v="0"/>
    <n v="9.68"/>
  </r>
  <r>
    <d v="2024-11-08T00:00:00"/>
    <d v="2024-11-12T08:30:00"/>
    <x v="1"/>
    <s v="SPS-10916636"/>
    <s v="Tarvinder Dogra"/>
    <s v="Mens 24-25, 09/11 vs. vs Bloxwich 4"/>
    <x v="7"/>
    <x v="1"/>
    <x v="0"/>
    <n v="10"/>
    <n v="0.21"/>
    <n v="0.1"/>
    <n v="0"/>
    <n v="9.69"/>
  </r>
  <r>
    <d v="2024-10-12T00:00:00"/>
    <d v="2024-11-12T08:30:00"/>
    <x v="1"/>
    <s v="SPS-10821674"/>
    <s v="Karampreet Sandhu"/>
    <s v="Mens 24-25, 12/10 vs. vs Cannock 2"/>
    <x v="7"/>
    <x v="1"/>
    <x v="0"/>
    <n v="10"/>
    <n v="0.22"/>
    <n v="0.1"/>
    <n v="0"/>
    <n v="9.68"/>
  </r>
  <r>
    <d v="2024-10-18T00:00:00"/>
    <d v="2024-11-12T08:30:00"/>
    <x v="1"/>
    <s v="SPS-10847029"/>
    <s v="Karampreet Sandhu"/>
    <s v="Mens 24-25, 19/10 vs. vs Newport 1"/>
    <x v="7"/>
    <x v="1"/>
    <x v="0"/>
    <n v="10"/>
    <n v="0.22"/>
    <n v="0.1"/>
    <n v="0"/>
    <n v="9.68"/>
  </r>
  <r>
    <d v="2024-11-08T00:00:00"/>
    <d v="2024-11-12T08:30:00"/>
    <x v="1"/>
    <s v="SPS-10917004"/>
    <s v="Karampreet Sandhu"/>
    <s v="Mens 24-25, 09/11 vs. vs Lichfield 3"/>
    <x v="7"/>
    <x v="1"/>
    <x v="0"/>
    <n v="10"/>
    <n v="0.21"/>
    <n v="0.1"/>
    <n v="0"/>
    <n v="9.69"/>
  </r>
  <r>
    <d v="2024-10-12T00:00:00"/>
    <d v="2024-11-12T08:30:00"/>
    <x v="1"/>
    <s v="SPS-10828515"/>
    <s v="Meena Samra"/>
    <s v="Ladies 24-25, 12/10 vs. vs Olton &amp; West Warwickshire 5"/>
    <x v="7"/>
    <x v="1"/>
    <x v="0"/>
    <n v="10"/>
    <n v="0.22"/>
    <n v="0.1"/>
    <n v="0"/>
    <n v="9.68"/>
  </r>
  <r>
    <d v="2024-10-19T00:00:00"/>
    <d v="2024-11-12T08:30:00"/>
    <x v="1"/>
    <s v="SPS-10852449"/>
    <s v="Meena Samra"/>
    <s v="Ladies 24-25, 19/10 vs. vs Olton &amp; West Warwickshire 6"/>
    <x v="7"/>
    <x v="1"/>
    <x v="0"/>
    <n v="10"/>
    <n v="0.22"/>
    <n v="0.1"/>
    <n v="0"/>
    <n v="9.68"/>
  </r>
  <r>
    <d v="2024-11-04T00:00:00"/>
    <d v="2024-11-12T08:30:00"/>
    <x v="1"/>
    <s v="SPS-10901238"/>
    <s v="Meena Samra"/>
    <s v="Ladies 24-25, 02/11 vs. vs Bournville &amp; Kings Heath 4"/>
    <x v="7"/>
    <x v="1"/>
    <x v="0"/>
    <n v="10"/>
    <n v="0.21"/>
    <n v="0.1"/>
    <n v="0"/>
    <n v="9.69"/>
  </r>
  <r>
    <d v="2024-10-12T00:00:00"/>
    <d v="2024-11-12T08:30:00"/>
    <x v="1"/>
    <s v="SPS-10821390"/>
    <s v="Harjap Dhinjan"/>
    <s v="Mens 24-25 Under 16 Match Fee, paid by Avninder Dhinjan, 12/10 vs. vs Beacon 6"/>
    <x v="7"/>
    <x v="0"/>
    <x v="0"/>
    <n v="3"/>
    <n v="7.0000000000000007E-2"/>
    <n v="0.05"/>
    <n v="0"/>
    <n v="2.88"/>
  </r>
  <r>
    <d v="2024-10-14T00:00:00"/>
    <d v="2024-11-12T08:30:00"/>
    <x v="1"/>
    <s v="SPS-10836025"/>
    <s v="Harjap Dhinjan"/>
    <s v="Sunday Training 24-25, paid by Avninder Dhinjan, 13/10 vs. Sunday Training"/>
    <x v="7"/>
    <x v="1"/>
    <x v="0"/>
    <n v="3"/>
    <n v="7.0000000000000007E-2"/>
    <n v="0.05"/>
    <n v="0"/>
    <n v="2.88"/>
  </r>
  <r>
    <d v="2024-10-18T00:00:00"/>
    <d v="2024-11-12T08:30:00"/>
    <x v="1"/>
    <s v="SPS-10847695"/>
    <s v="Harjap Dhinjan"/>
    <s v="Mens 24-25 Under 16 Match Fee, paid by Avninder Dhinjan, 19/10 vs. vs Sutton Coldfield 8"/>
    <x v="7"/>
    <x v="0"/>
    <x v="0"/>
    <n v="3"/>
    <n v="7.0000000000000007E-2"/>
    <n v="0.05"/>
    <n v="0"/>
    <n v="2.88"/>
  </r>
  <r>
    <d v="2024-10-20T00:00:00"/>
    <d v="2024-11-12T08:30:00"/>
    <x v="1"/>
    <s v="SPS-10856174"/>
    <s v="Harjap Dhinjan"/>
    <s v="Sunday Training 24-25, paid by Avninder Dhinjan, 20/10 vs. Sunday Training"/>
    <x v="7"/>
    <x v="1"/>
    <x v="0"/>
    <n v="3"/>
    <n v="7.0000000000000007E-2"/>
    <n v="0.05"/>
    <n v="0"/>
    <n v="2.88"/>
  </r>
  <r>
    <d v="2024-10-27T00:00:00"/>
    <d v="2024-11-12T08:30:00"/>
    <x v="1"/>
    <s v="SPS-10870708"/>
    <s v="Harjap Dhinjan"/>
    <s v="Sunday Training 24-25, paid by Avninder Dhinjan, 27/10 vs. Sunday Training"/>
    <x v="7"/>
    <x v="1"/>
    <x v="0"/>
    <n v="3"/>
    <n v="7.0000000000000007E-2"/>
    <n v="0.05"/>
    <n v="0"/>
    <n v="2.88"/>
  </r>
  <r>
    <d v="2024-11-01T00:00:00"/>
    <d v="2024-11-12T08:30:00"/>
    <x v="1"/>
    <s v="SPS-10887902"/>
    <s v="Harjap Dhinjan"/>
    <s v="Mens 24-25 Under 16 Match Fee, paid by Avninder Dhinjan, 02/11 vs. vs Sutton Coldfield 9"/>
    <x v="7"/>
    <x v="0"/>
    <x v="0"/>
    <n v="3"/>
    <n v="7.0000000000000007E-2"/>
    <n v="0.05"/>
    <n v="0"/>
    <n v="2.88"/>
  </r>
  <r>
    <d v="2024-11-03T00:00:00"/>
    <d v="2024-11-12T08:30:00"/>
    <x v="1"/>
    <s v="SPS-10895967"/>
    <s v="Harjap Dhinjan"/>
    <s v="Sunday Training 24-25, paid by Avninder Dhinjan, 03/11 vs. Sunday Training"/>
    <x v="7"/>
    <x v="1"/>
    <x v="0"/>
    <n v="3"/>
    <n v="0.1"/>
    <n v="0.05"/>
    <n v="0"/>
    <n v="2.85"/>
  </r>
  <r>
    <d v="2024-10-12T00:00:00"/>
    <d v="2024-11-12T08:30:00"/>
    <x v="1"/>
    <s v="SPS-10828011"/>
    <s v="Andy Furber"/>
    <s v="Mens 24-25, 12/10 vs. vs Olton &amp; West Warwickshire 4"/>
    <x v="7"/>
    <x v="1"/>
    <x v="0"/>
    <n v="10"/>
    <n v="0.35"/>
    <n v="0.1"/>
    <n v="0"/>
    <n v="9.5500000000000007"/>
  </r>
  <r>
    <d v="2024-10-13T00:00:00"/>
    <d v="2024-11-12T08:31:00"/>
    <x v="1"/>
    <s v="SPS-10830398"/>
    <s v="Amrik Gill"/>
    <s v="Sunday Training 24-25, 13/10 vs. Sunday Training, Sunday Training 24-25, 13/10 vs. Sunday Training"/>
    <x v="7"/>
    <x v="1"/>
    <x v="0"/>
    <n v="6"/>
    <n v="0.16"/>
    <n v="0.06"/>
    <n v="0"/>
    <n v="5.78"/>
  </r>
  <r>
    <d v="2024-10-27T00:00:00"/>
    <d v="2024-11-12T08:31:00"/>
    <x v="1"/>
    <s v="SPS-10870638"/>
    <s v="Amrik Gill"/>
    <s v="Sunday Training 24-25, 27/10 vs. Sunday Training, Sunday Training 24-25, 27/10 vs. Sunday Training"/>
    <x v="7"/>
    <x v="1"/>
    <x v="0"/>
    <n v="6"/>
    <n v="0.16"/>
    <n v="0.06"/>
    <n v="0"/>
    <n v="5.78"/>
  </r>
  <r>
    <d v="2024-10-27T00:00:00"/>
    <d v="2024-11-12T08:31:00"/>
    <x v="1"/>
    <s v="SPS-10870639"/>
    <s v="Amrik Gill"/>
    <s v="Sunday Training 24-25, 27/10 vs. Sunday Training, Sunday Training 24-25, 27/10 vs. Sunday Training"/>
    <x v="7"/>
    <x v="1"/>
    <x v="0"/>
    <n v="6"/>
    <n v="0.15"/>
    <n v="0.06"/>
    <n v="0"/>
    <n v="5.79"/>
  </r>
  <r>
    <d v="2024-11-13T00:00:00"/>
    <d v="2024-11-13T06:29:00"/>
    <x v="1"/>
    <s v="SPS-10936863"/>
    <s v="Ghazanfar Ali"/>
    <s v="Mens 24-25 Sponsored player Match Fee, 10/11 vs. vs Banbury 1"/>
    <x v="7"/>
    <x v="0"/>
    <x v="2"/>
    <n v="0"/>
    <n v="0"/>
    <n v="0"/>
    <n v="0"/>
    <n v="0"/>
  </r>
  <r>
    <d v="2024-11-13T00:00:00"/>
    <d v="2024-11-13T06:29:00"/>
    <x v="1"/>
    <s v="SPS-10936864"/>
    <s v="morgan sign"/>
    <s v="Mens 24-25 Sponsored player Match Fee, 10/11 vs. vs Banbury 1"/>
    <x v="7"/>
    <x v="0"/>
    <x v="2"/>
    <n v="0"/>
    <n v="0"/>
    <n v="0"/>
    <n v="0"/>
    <n v="0"/>
  </r>
  <r>
    <d v="2024-11-13T00:00:00"/>
    <d v="2024-11-13T06:29:00"/>
    <x v="1"/>
    <s v="SPS-10936865"/>
    <s v="Navraj Degun"/>
    <s v="Mens 24-25 Annual Payee Match Fee, 10/11 vs. vs Banbury 1"/>
    <x v="7"/>
    <x v="0"/>
    <x v="2"/>
    <n v="0"/>
    <n v="0"/>
    <n v="0"/>
    <n v="0"/>
    <n v="0"/>
  </r>
  <r>
    <d v="2024-11-13T00:00:00"/>
    <d v="2024-11-13T06:29:00"/>
    <x v="1"/>
    <s v="SPS-10936866"/>
    <s v="Irfan Muhammad"/>
    <s v="Mens 24-25 Sponsored player Match Fee, 10/11 vs. vs Banbury 1"/>
    <x v="7"/>
    <x v="0"/>
    <x v="2"/>
    <n v="0"/>
    <n v="0"/>
    <n v="0"/>
    <n v="0"/>
    <n v="0"/>
  </r>
  <r>
    <d v="2024-11-13T00:00:00"/>
    <d v="2024-11-13T06:29:00"/>
    <x v="1"/>
    <s v="SPS-10936867"/>
    <s v="Manveer Sokhi"/>
    <s v="Mens 24-25 Annual Payee Match Fee, 10/11 vs. vs Banbury 1"/>
    <x v="7"/>
    <x v="0"/>
    <x v="2"/>
    <n v="0"/>
    <n v="0"/>
    <n v="0"/>
    <n v="0"/>
    <n v="0"/>
  </r>
  <r>
    <d v="2024-11-13T00:00:00"/>
    <d v="2024-11-13T06:29:00"/>
    <x v="1"/>
    <s v="SPS-10936868"/>
    <s v="Satvir Sahota"/>
    <s v="Mens 24-25 Annual Payee Match Fee, 10/11 vs. vs Banbury 1"/>
    <x v="7"/>
    <x v="0"/>
    <x v="2"/>
    <n v="0"/>
    <n v="0"/>
    <n v="0"/>
    <n v="0"/>
    <n v="0"/>
  </r>
  <r>
    <d v="2024-11-13T00:00:00"/>
    <d v="2024-11-13T06:29:00"/>
    <x v="1"/>
    <s v="SPS-10936870"/>
    <s v="Johnny Hie"/>
    <s v="Mens 24-25 Sponsored player Match Fee, 10/11 vs. vs Banbury 1"/>
    <x v="7"/>
    <x v="0"/>
    <x v="2"/>
    <n v="0"/>
    <n v="0"/>
    <n v="0"/>
    <n v="0"/>
    <n v="0"/>
  </r>
  <r>
    <d v="2024-11-13T00:00:00"/>
    <d v="2024-11-13T06:29:00"/>
    <x v="1"/>
    <s v="SPS-10936872"/>
    <s v="Avraj Bansal"/>
    <s v="Mens 24-25 Annual Payee Match Fee, 10/11 vs. vs Banbury 1"/>
    <x v="7"/>
    <x v="0"/>
    <x v="2"/>
    <n v="0"/>
    <n v="0"/>
    <n v="0"/>
    <n v="0"/>
    <n v="0"/>
  </r>
  <r>
    <d v="2024-11-13T00:00:00"/>
    <d v="2024-11-13T06:29:00"/>
    <x v="1"/>
    <s v="SPS-10936873"/>
    <s v="Jagjit Degun"/>
    <s v="Mens 24-25 Annual Payee Match Fee, 10/11 vs. vs Banbury 1"/>
    <x v="7"/>
    <x v="0"/>
    <x v="2"/>
    <n v="0"/>
    <n v="0"/>
    <n v="0"/>
    <n v="0"/>
    <n v="0"/>
  </r>
  <r>
    <d v="2024-11-13T00:00:00"/>
    <d v="2024-11-13T06:29:00"/>
    <x v="1"/>
    <s v="SPS-10936874"/>
    <s v="Moin Shakeel"/>
    <s v="Mens 24-25 Sponsored player Match Fee, 10/11 vs. vs Banbury 1"/>
    <x v="7"/>
    <x v="0"/>
    <x v="2"/>
    <n v="0"/>
    <n v="0"/>
    <n v="0"/>
    <n v="0"/>
    <n v="0"/>
  </r>
  <r>
    <d v="2024-11-13T00:00:00"/>
    <d v="2024-11-13T06:29:00"/>
    <x v="1"/>
    <s v="SPS-10936875"/>
    <s v="Josh Russell"/>
    <s v="Mens 24-25 Annual Payee Match Fee, 10/11 vs. vs Banbury 1"/>
    <x v="7"/>
    <x v="0"/>
    <x v="2"/>
    <n v="0"/>
    <n v="0"/>
    <n v="0"/>
    <n v="0"/>
    <n v="0"/>
  </r>
  <r>
    <d v="2024-11-13T00:00:00"/>
    <d v="2024-11-13T06:29:00"/>
    <x v="1"/>
    <s v="SPS-10936876"/>
    <s v="LE-NEAL JACKSON"/>
    <s v="Mens 24-25 Sponsored player Match Fee, 10/11 vs. vs Banbury 1"/>
    <x v="7"/>
    <x v="0"/>
    <x v="2"/>
    <n v="0"/>
    <n v="0"/>
    <n v="0"/>
    <n v="0"/>
    <n v="0"/>
  </r>
  <r>
    <d v="2024-11-13T00:00:00"/>
    <d v="2024-11-13T06:29:00"/>
    <x v="1"/>
    <s v="SPS-10936877"/>
    <s v="Pavinder Sandhu"/>
    <s v="Mens 24-25 Annual Payee Match Fee, 10/11 vs. vs Banbury 1"/>
    <x v="7"/>
    <x v="0"/>
    <x v="2"/>
    <n v="0"/>
    <n v="0"/>
    <n v="0"/>
    <n v="0"/>
    <n v="0"/>
  </r>
  <r>
    <d v="2024-10-12T00:00:00"/>
    <d v="2024-11-13T08:30:00"/>
    <x v="1"/>
    <s v="SPS-10821397"/>
    <s v="Steve Dawson"/>
    <s v="Mens 24-25, 12/10 vs. vs Beacon 6"/>
    <x v="7"/>
    <x v="1"/>
    <x v="0"/>
    <n v="10"/>
    <n v="0.2"/>
    <n v="0.1"/>
    <n v="0"/>
    <n v="9.6999999999999993"/>
  </r>
  <r>
    <d v="2024-10-18T00:00:00"/>
    <d v="2024-11-13T08:30:00"/>
    <x v="1"/>
    <s v="SPS-10847702"/>
    <s v="Steve Dawson"/>
    <s v="Mens 24-25, 19/10 vs. vs Sutton Coldfield 8"/>
    <x v="7"/>
    <x v="1"/>
    <x v="0"/>
    <n v="10"/>
    <n v="0.2"/>
    <n v="0.1"/>
    <n v="0"/>
    <n v="9.6999999999999993"/>
  </r>
  <r>
    <d v="2024-11-01T00:00:00"/>
    <d v="2024-11-13T08:30:00"/>
    <x v="1"/>
    <s v="SPS-10887912"/>
    <s v="Steve Dawson"/>
    <s v="Mens 24-25, 02/11 vs. vs Sutton Coldfield 9"/>
    <x v="7"/>
    <x v="1"/>
    <x v="0"/>
    <n v="10"/>
    <n v="0.2"/>
    <n v="0.1"/>
    <n v="0"/>
    <n v="9.6999999999999993"/>
  </r>
  <r>
    <d v="2024-11-08T00:00:00"/>
    <d v="2024-11-13T08:30:00"/>
    <x v="1"/>
    <s v="SPS-10916646"/>
    <s v="Steve Dawson"/>
    <s v="Mens 24-25, 09/11 vs. vs Bloxwich 4"/>
    <x v="7"/>
    <x v="1"/>
    <x v="0"/>
    <n v="10"/>
    <n v="0.2"/>
    <n v="0.1"/>
    <n v="0"/>
    <n v="9.6999999999999993"/>
  </r>
  <r>
    <d v="2024-10-12T00:00:00"/>
    <d v="2024-11-13T08:30:00"/>
    <x v="1"/>
    <s v="SPS-10821672"/>
    <s v="Harpreet Singh Kalia"/>
    <s v="Mens 24-25 Student Match Fee, paid by dav Kalia, 12/10 vs. vs Cannock 2"/>
    <x v="7"/>
    <x v="0"/>
    <x v="0"/>
    <n v="5"/>
    <n v="0.12"/>
    <n v="0.05"/>
    <n v="0"/>
    <n v="4.83"/>
  </r>
  <r>
    <d v="2024-10-18T00:00:00"/>
    <d v="2024-11-13T08:30:00"/>
    <x v="1"/>
    <s v="SPS-10847027"/>
    <s v="Harpreet Singh Kalia"/>
    <s v="Mens 24-25 Student Match Fee, paid by dav Kalia, 19/10 vs. vs Newport 1"/>
    <x v="7"/>
    <x v="0"/>
    <x v="0"/>
    <n v="5"/>
    <n v="0.12"/>
    <n v="0.05"/>
    <n v="0"/>
    <n v="4.83"/>
  </r>
  <r>
    <d v="2024-11-02T00:00:00"/>
    <d v="2024-11-13T08:30:00"/>
    <x v="1"/>
    <s v="SPS-10888558"/>
    <s v="Harpreet Singh Kalia"/>
    <s v="Mens 24-25 Student Match Fee, paid by dav Kalia, 02/11 vs. vs Burton 2"/>
    <x v="7"/>
    <x v="0"/>
    <x v="0"/>
    <n v="5"/>
    <n v="0.12"/>
    <n v="0.05"/>
    <n v="0"/>
    <n v="4.83"/>
  </r>
  <r>
    <d v="2024-11-08T00:00:00"/>
    <d v="2024-11-13T08:30:00"/>
    <x v="1"/>
    <s v="SPS-10917003"/>
    <s v="Harpreet Singh Kalia"/>
    <s v="Mens 24-25 Student Match Fee, paid by dav Kalia, 09/11 vs. vs Lichfield 3"/>
    <x v="7"/>
    <x v="0"/>
    <x v="0"/>
    <n v="5"/>
    <n v="0.14000000000000001"/>
    <n v="0.05"/>
    <n v="0"/>
    <n v="4.8099999999999996"/>
  </r>
  <r>
    <d v="2024-09-28T00:00:00"/>
    <d v="2024-11-13T08:30:00"/>
    <x v="1"/>
    <s v="SPS-10739514"/>
    <s v="Ronak Singh Mann"/>
    <s v="Badgers 24-25, paid by Amardeep Mann, 28/09 vs. vs Cannock"/>
    <x v="7"/>
    <x v="1"/>
    <x v="0"/>
    <n v="3"/>
    <n v="7.0000000000000007E-2"/>
    <n v="0.05"/>
    <n v="0"/>
    <n v="2.88"/>
  </r>
  <r>
    <d v="2024-09-28T00:00:00"/>
    <d v="2024-11-13T08:30:00"/>
    <x v="1"/>
    <s v="SPS-10739522"/>
    <s v="Karam Singh Mann"/>
    <s v="Badgers 24-25, paid by Amardeep Mann, 28/09 vs. vs Cannock"/>
    <x v="7"/>
    <x v="1"/>
    <x v="0"/>
    <n v="3"/>
    <n v="7.0000000000000007E-2"/>
    <n v="0.05"/>
    <n v="0"/>
    <n v="2.88"/>
  </r>
  <r>
    <d v="2024-10-13T00:00:00"/>
    <d v="2024-11-13T08:30:00"/>
    <x v="1"/>
    <s v="SPS-10830806"/>
    <s v="Ronak Singh Mann"/>
    <s v="Badgers 24-25, paid by Amardeep Mann, 12/10 vs. vs Wednesbury"/>
    <x v="7"/>
    <x v="1"/>
    <x v="0"/>
    <n v="3"/>
    <n v="7.0000000000000007E-2"/>
    <n v="0.05"/>
    <n v="0"/>
    <n v="2.88"/>
  </r>
  <r>
    <d v="2024-10-13T00:00:00"/>
    <d v="2024-11-13T08:30:00"/>
    <x v="1"/>
    <s v="SPS-10830816"/>
    <s v="Kartar Singh Mann"/>
    <s v="Badgers 24-25, paid by Amardeep Mann, 12/10 vs. vs Wednesbury"/>
    <x v="7"/>
    <x v="1"/>
    <x v="0"/>
    <n v="3"/>
    <n v="7.0000000000000007E-2"/>
    <n v="0.05"/>
    <n v="0"/>
    <n v="2.88"/>
  </r>
  <r>
    <d v="2024-10-13T00:00:00"/>
    <d v="2024-11-13T08:30:00"/>
    <x v="1"/>
    <s v="SPS-10830818"/>
    <s v="Karam Singh Mann"/>
    <s v="Badgers 24-25, paid by Amardeep Mann, 12/10 vs. vs Wednesbury"/>
    <x v="7"/>
    <x v="1"/>
    <x v="0"/>
    <n v="3"/>
    <n v="7.0000000000000007E-2"/>
    <n v="0.05"/>
    <n v="0"/>
    <n v="2.88"/>
  </r>
  <r>
    <d v="2024-10-19T00:00:00"/>
    <d v="2024-11-13T08:30:00"/>
    <x v="1"/>
    <s v="SPS-10849416"/>
    <s v="Ronak Singh Mann"/>
    <s v="Badgers 24-25, paid by Amardeep Mann, 19/10 vs. vs WaTs"/>
    <x v="7"/>
    <x v="1"/>
    <x v="0"/>
    <n v="3"/>
    <n v="7.0000000000000007E-2"/>
    <n v="0.05"/>
    <n v="0"/>
    <n v="2.88"/>
  </r>
  <r>
    <d v="2024-10-19T00:00:00"/>
    <d v="2024-11-13T08:30:00"/>
    <x v="1"/>
    <s v="SPS-10849428"/>
    <s v="Kartar Singh Mann"/>
    <s v="Badgers 24-25, paid by Amardeep Mann, 19/10 vs. vs WaTs"/>
    <x v="7"/>
    <x v="1"/>
    <x v="0"/>
    <n v="3"/>
    <n v="7.0000000000000007E-2"/>
    <n v="0.05"/>
    <n v="0"/>
    <n v="2.88"/>
  </r>
  <r>
    <d v="2024-10-19T00:00:00"/>
    <d v="2024-11-13T08:30:00"/>
    <x v="1"/>
    <s v="SPS-10849430"/>
    <s v="Karam Singh Mann"/>
    <s v="Badgers 24-25, paid by Amardeep Mann, 19/10 vs. vs WaTs"/>
    <x v="7"/>
    <x v="1"/>
    <x v="0"/>
    <n v="3"/>
    <n v="7.0000000000000007E-2"/>
    <n v="0.05"/>
    <n v="0"/>
    <n v="2.88"/>
  </r>
  <r>
    <d v="2024-11-09T00:00:00"/>
    <d v="2024-11-13T18:29:00"/>
    <x v="1"/>
    <s v="SPS-10918141"/>
    <s v="Rajveer Malhi"/>
    <s v="Badgers 24-25, collected by Satpal Degun, 09/11 vs. vs Beacon"/>
    <x v="7"/>
    <x v="1"/>
    <x v="2"/>
    <n v="3"/>
    <n v="0"/>
    <n v="0"/>
    <n v="0"/>
    <n v="3"/>
  </r>
  <r>
    <d v="2024-09-28T00:00:00"/>
    <d v="2024-11-14T08:30:00"/>
    <x v="1"/>
    <s v="SPS-10742529"/>
    <s v="Sharndeep Hanspal"/>
    <s v="Ladies 24-25, 28/09 vs. vs Solihull Blossomfield 4"/>
    <x v="7"/>
    <x v="1"/>
    <x v="0"/>
    <n v="10"/>
    <n v="0.35"/>
    <n v="0.1"/>
    <n v="0"/>
    <n v="9.5500000000000007"/>
  </r>
  <r>
    <d v="2024-10-08T00:00:00"/>
    <d v="2024-11-14T08:30:00"/>
    <x v="1"/>
    <s v="SPS-10799226"/>
    <s v="Yuvender Prashar"/>
    <s v="Mens 24-25, 05/10 vs. vs Edgbaston 1"/>
    <x v="7"/>
    <x v="1"/>
    <x v="0"/>
    <n v="10"/>
    <n v="0.22"/>
    <n v="0.1"/>
    <n v="0"/>
    <n v="9.68"/>
  </r>
  <r>
    <d v="2024-10-17T00:00:00"/>
    <d v="2024-11-14T08:30:00"/>
    <x v="1"/>
    <s v="SPS-10845026"/>
    <s v="Yuvender Prashar"/>
    <s v="Mens 24-25, 12/10 vs. vs Beacon 2"/>
    <x v="7"/>
    <x v="1"/>
    <x v="0"/>
    <n v="10"/>
    <n v="0.22"/>
    <n v="0.1"/>
    <n v="0"/>
    <n v="9.68"/>
  </r>
  <r>
    <d v="2024-11-11T00:00:00"/>
    <d v="2024-11-14T08:30:00"/>
    <x v="1"/>
    <s v="SPS-10934802"/>
    <s v="Yuvender Prashar"/>
    <s v="Mens 24-25, 09/11 vs. vs Bloxwich 1"/>
    <x v="7"/>
    <x v="1"/>
    <x v="0"/>
    <n v="10"/>
    <n v="0.21"/>
    <n v="0.1"/>
    <n v="0"/>
    <n v="9.69"/>
  </r>
  <r>
    <d v="2024-10-12T00:00:00"/>
    <d v="2024-11-14T08:30:00"/>
    <x v="1"/>
    <s v="SPS-10828524"/>
    <s v="sara nikookam"/>
    <s v="Ladies 24-25 Student Match Fee, 12/10 vs. vs Olton &amp; West Warwickshire 5"/>
    <x v="7"/>
    <x v="0"/>
    <x v="0"/>
    <n v="5"/>
    <n v="0.17"/>
    <n v="0.05"/>
    <n v="0"/>
    <n v="4.78"/>
  </r>
  <r>
    <d v="2024-10-19T00:00:00"/>
    <d v="2024-11-14T08:30:00"/>
    <x v="1"/>
    <s v="SPS-10852452"/>
    <s v="sara nikookam"/>
    <s v="Ladies 24-25 Student Match Fee, 19/10 vs. vs Olton &amp; West Warwickshire 6"/>
    <x v="7"/>
    <x v="0"/>
    <x v="0"/>
    <n v="5"/>
    <n v="0.18"/>
    <n v="0.05"/>
    <n v="0"/>
    <n v="4.7699999999999996"/>
  </r>
  <r>
    <d v="2024-11-15T00:00:00"/>
    <d v="2024-11-15T18:32:00"/>
    <x v="1"/>
    <s v="SPS-10945061"/>
    <s v="SJ Sihota"/>
    <s v="Mens 24-25 Double Team Match Fee, 16/11 vs. vs Worcester 2"/>
    <x v="7"/>
    <x v="0"/>
    <x v="2"/>
    <n v="0"/>
    <n v="0"/>
    <n v="0"/>
    <n v="0"/>
    <n v="0"/>
  </r>
  <r>
    <d v="2024-10-12T00:00:00"/>
    <d v="2024-11-15T20:41:00"/>
    <x v="1"/>
    <s v="SPS-10828553"/>
    <s v="Pavan Bains"/>
    <s v="Ladies 24-25, confirmed by Charn Gill, 12/10 vs. vs Edgbaston 3"/>
    <x v="7"/>
    <x v="1"/>
    <x v="1"/>
    <n v="10"/>
    <n v="0"/>
    <n v="0"/>
    <n v="0"/>
    <n v="10"/>
  </r>
  <r>
    <d v="2024-10-19T00:00:00"/>
    <d v="2024-11-15T20:41:00"/>
    <x v="1"/>
    <s v="SPS-10854466"/>
    <s v="Pavan Bains"/>
    <s v="Ladies 24-25, confirmed by Charn Gill, 19/10 vs. vs Stourport 3"/>
    <x v="7"/>
    <x v="1"/>
    <x v="1"/>
    <n v="10"/>
    <n v="0"/>
    <n v="0"/>
    <n v="0"/>
    <n v="10"/>
  </r>
  <r>
    <d v="2024-11-04T00:00:00"/>
    <d v="2024-11-15T20:41:00"/>
    <x v="1"/>
    <s v="SPS-10901482"/>
    <s v="Pavan Bains"/>
    <s v="Ladies 24-25, confirmed by Charn Gill, 02/11 vs. vs University of Birmingham 6"/>
    <x v="7"/>
    <x v="1"/>
    <x v="1"/>
    <n v="10"/>
    <n v="0"/>
    <n v="0"/>
    <n v="0"/>
    <n v="10"/>
  </r>
  <r>
    <d v="2024-10-17T00:00:00"/>
    <d v="2024-11-16T08:30:00"/>
    <x v="1"/>
    <s v="SPS-10845019"/>
    <s v="Ethan Frost"/>
    <s v="Mens 24-25 Under 16 Match Fee, paid by Jonathan Frost, 12/10 vs. vs Beacon 2"/>
    <x v="7"/>
    <x v="0"/>
    <x v="0"/>
    <n v="3"/>
    <n v="0.11"/>
    <n v="0.05"/>
    <n v="0"/>
    <n v="2.84"/>
  </r>
  <r>
    <d v="2024-10-21T00:00:00"/>
    <d v="2024-11-16T08:30:00"/>
    <x v="1"/>
    <s v="SPS-10859231"/>
    <s v="Ethan Frost"/>
    <s v="Mens 24-25 Under 16 Match Fee, paid by Jonathan Frost, 20/10 vs. vs Norwich City 1"/>
    <x v="7"/>
    <x v="0"/>
    <x v="0"/>
    <n v="3"/>
    <n v="0.11"/>
    <n v="0.05"/>
    <n v="0"/>
    <n v="2.84"/>
  </r>
  <r>
    <d v="2024-11-11T00:00:00"/>
    <d v="2024-11-16T08:30:00"/>
    <x v="1"/>
    <s v="SPS-10934795"/>
    <s v="Ethan Frost"/>
    <s v="Mens 24-25 Under 16 Match Fee, paid by Jonathan Frost, 09/11 vs. vs Bloxwich 1"/>
    <x v="7"/>
    <x v="0"/>
    <x v="0"/>
    <n v="3"/>
    <n v="0.12"/>
    <n v="0.05"/>
    <n v="0"/>
    <n v="2.83"/>
  </r>
  <r>
    <d v="2024-11-16T00:00:00"/>
    <d v="2024-11-16T15:51:00"/>
    <x v="1"/>
    <s v="SPS-10948429"/>
    <s v="Thisaru Gangabadage"/>
    <s v="Badgers 24-25 Sponsored player Match Fee, 16/11 vs. vs West Brom"/>
    <x v="7"/>
    <x v="0"/>
    <x v="2"/>
    <n v="0"/>
    <n v="0"/>
    <n v="0"/>
    <n v="0"/>
    <n v="0"/>
  </r>
  <r>
    <d v="2024-09-14T00:00:00"/>
    <d v="2024-11-16T17:49:00"/>
    <x v="1"/>
    <s v="SPS-10666775"/>
    <s v="Vahreena Kaur"/>
    <s v="Ladies 24-25 Student Match Fee, confirmed by Charn Gill, 14/09 vs. vs Beacon 1"/>
    <x v="7"/>
    <x v="0"/>
    <x v="1"/>
    <n v="5"/>
    <n v="0"/>
    <n v="0"/>
    <n v="0"/>
    <n v="5"/>
  </r>
  <r>
    <d v="2024-09-16T00:00:00"/>
    <d v="2024-11-16T17:49:00"/>
    <x v="1"/>
    <s v="SPS-10672626"/>
    <s v="Vahreena Kaur"/>
    <s v="Ladies Subscriptions 24-25 Student Membership, confirmed by Charn Gill"/>
    <x v="7"/>
    <x v="1"/>
    <x v="1"/>
    <n v="60"/>
    <n v="0"/>
    <n v="0"/>
    <n v="0"/>
    <n v="60"/>
  </r>
  <r>
    <d v="2024-09-21T00:00:00"/>
    <d v="2024-11-16T17:49:00"/>
    <x v="1"/>
    <s v="SPS-10705575"/>
    <s v="Vahreena Kaur"/>
    <s v="Ladies 24-25 Student Match Fee, confirmed by Charn Gill, 21/09 vs. vs Sutton"/>
    <x v="7"/>
    <x v="0"/>
    <x v="1"/>
    <n v="5"/>
    <n v="0"/>
    <n v="0"/>
    <n v="0"/>
    <n v="5"/>
  </r>
  <r>
    <d v="2024-09-28T00:00:00"/>
    <d v="2024-11-16T17:49:00"/>
    <x v="1"/>
    <s v="SPS-10744621"/>
    <s v="Vahreena Kaur"/>
    <s v="Ladies 24-25 Student Match Fee, confirmed by Charn Gill, 28/09 vs. vs Olton &amp; West Warwickshire 3"/>
    <x v="7"/>
    <x v="0"/>
    <x v="1"/>
    <n v="5"/>
    <n v="0"/>
    <n v="0"/>
    <n v="0"/>
    <n v="5"/>
  </r>
  <r>
    <d v="2024-10-07T00:00:00"/>
    <d v="2024-11-16T17:49:00"/>
    <x v="1"/>
    <s v="SPS-10790664"/>
    <s v="Vahreena Kaur"/>
    <s v="Ladies 24-25 Student Match Fee, confirmed by Charn Gill, 05/10 vs. vs Solihull Blossomfield 2"/>
    <x v="7"/>
    <x v="0"/>
    <x v="1"/>
    <n v="5"/>
    <n v="0"/>
    <n v="0"/>
    <n v="0"/>
    <n v="5"/>
  </r>
  <r>
    <d v="2024-10-19T00:00:00"/>
    <d v="2024-11-16T17:49:00"/>
    <x v="1"/>
    <s v="SPS-10854471"/>
    <s v="Vahreena Kaur"/>
    <s v="Ladies 24-25 Student Match Fee, confirmed by Charn Gill, 19/10 vs. vs Stourport 3"/>
    <x v="7"/>
    <x v="0"/>
    <x v="1"/>
    <n v="5"/>
    <n v="0"/>
    <n v="0"/>
    <n v="0"/>
    <n v="5"/>
  </r>
  <r>
    <d v="2024-11-04T00:00:00"/>
    <d v="2024-11-16T17:49:00"/>
    <x v="1"/>
    <s v="SPS-10901490"/>
    <s v="Vahreena Kaur"/>
    <s v="Ladies 24-25 Student Match Fee, confirmed by Charn Gill, 02/11 vs. vs University of Birmingham 6"/>
    <x v="7"/>
    <x v="0"/>
    <x v="1"/>
    <n v="5"/>
    <n v="0"/>
    <n v="0"/>
    <n v="0"/>
    <n v="5"/>
  </r>
  <r>
    <d v="2024-11-11T00:00:00"/>
    <d v="2024-11-16T17:49:00"/>
    <x v="1"/>
    <s v="SPS-10929944"/>
    <s v="Vahreena Kaur"/>
    <s v="Ladies 24-25 Student Match Fee, confirmed by Charn Gill, 09/11 vs. vs Bridgnorth 1"/>
    <x v="7"/>
    <x v="0"/>
    <x v="1"/>
    <n v="5"/>
    <n v="0"/>
    <n v="0"/>
    <n v="0"/>
    <n v="5"/>
  </r>
  <r>
    <d v="2024-11-04T00:00:00"/>
    <d v="2024-11-16T18:00:00"/>
    <x v="1"/>
    <s v="SPS-10901241"/>
    <s v="Rajpreet Sahi"/>
    <s v="Ladies 24-25 Student Match Fee, confirmed by Charn Gill, 02/11 vs. vs Bournville &amp; Kings Heath 4"/>
    <x v="7"/>
    <x v="0"/>
    <x v="1"/>
    <n v="5"/>
    <n v="0"/>
    <n v="0"/>
    <n v="0"/>
    <n v="5"/>
  </r>
  <r>
    <d v="2024-11-11T00:00:00"/>
    <d v="2024-11-16T18:00:00"/>
    <x v="1"/>
    <s v="SPS-10929930"/>
    <s v="Rajpreet Sahi"/>
    <s v="Ladies 24-25 Student Match Fee, confirmed by Charn Gill, 09/11 vs. vs Harborne 4"/>
    <x v="7"/>
    <x v="0"/>
    <x v="1"/>
    <n v="5"/>
    <n v="0"/>
    <n v="0"/>
    <n v="0"/>
    <n v="5"/>
  </r>
  <r>
    <d v="2024-09-29T00:00:00"/>
    <d v="2024-11-17T08:30:00"/>
    <x v="1"/>
    <s v="SPS-10750061"/>
    <s v="Pavan Basi"/>
    <s v="Mens 24-25 Student Match Fee, 28/09 vs. vs Wolverhampton &amp; Tettenhall 1"/>
    <x v="7"/>
    <x v="0"/>
    <x v="0"/>
    <n v="5"/>
    <n v="0.17"/>
    <n v="0.05"/>
    <n v="0"/>
    <n v="4.78"/>
  </r>
  <r>
    <d v="2024-10-17T00:00:00"/>
    <d v="2024-11-17T08:30:00"/>
    <x v="1"/>
    <s v="SPS-10845020"/>
    <s v="Pavan Basi"/>
    <s v="Mens 24-25 Student Match Fee, 12/10 vs. vs Beacon 2"/>
    <x v="7"/>
    <x v="0"/>
    <x v="0"/>
    <n v="5"/>
    <n v="0.18"/>
    <n v="0.05"/>
    <n v="0"/>
    <n v="4.7699999999999996"/>
  </r>
  <r>
    <d v="2024-10-19T00:00:00"/>
    <d v="2024-11-17T08:43:00"/>
    <x v="1"/>
    <s v="SPS-10852653"/>
    <s v="Rikki Saggo"/>
    <s v="Mens 24-25, 19/10 vs. vs West Bromwich 2"/>
    <x v="7"/>
    <x v="1"/>
    <x v="0"/>
    <n v="10"/>
    <n v="0.19"/>
    <n v="0.1"/>
    <n v="0"/>
    <n v="9.7100000000000009"/>
  </r>
  <r>
    <d v="2024-11-02T00:00:00"/>
    <d v="2024-11-17T08:43:00"/>
    <x v="1"/>
    <s v="SPS-10891316"/>
    <s v="Rikki Saggo"/>
    <s v="Mens 24-25, 02/11 vs. vs Stourport 4"/>
    <x v="7"/>
    <x v="1"/>
    <x v="0"/>
    <n v="10"/>
    <n v="0.19"/>
    <n v="0.1"/>
    <n v="0"/>
    <n v="9.7100000000000009"/>
  </r>
  <r>
    <d v="2024-11-02T00:00:00"/>
    <d v="2024-11-17T08:43:00"/>
    <x v="1"/>
    <s v="SPS-10891321"/>
    <s v="Taranveer (Ten) Saggo"/>
    <s v="Mens 24-25 Under 16 Match Fee, paid by Rikki Saggo, 02/11 vs. vs Stourport 4"/>
    <x v="7"/>
    <x v="0"/>
    <x v="0"/>
    <n v="3"/>
    <n v="0.06"/>
    <n v="0.05"/>
    <n v="0"/>
    <n v="2.89"/>
  </r>
  <r>
    <d v="2024-11-09T00:00:00"/>
    <d v="2024-11-17T08:43:00"/>
    <x v="1"/>
    <s v="SPS-10921289"/>
    <s v="Rikki Saggo"/>
    <s v="Mens 24-25, 09/11 vs. vs Edgbaston"/>
    <x v="7"/>
    <x v="1"/>
    <x v="0"/>
    <n v="10"/>
    <n v="0.19"/>
    <n v="0.1"/>
    <n v="0"/>
    <n v="9.7100000000000009"/>
  </r>
  <r>
    <d v="2024-11-09T00:00:00"/>
    <d v="2024-11-17T08:43:00"/>
    <x v="1"/>
    <s v="SPS-10921294"/>
    <s v="Taranveer (Ten) Saggo"/>
    <s v="Mens 24-25 Under 16 Match Fee, paid by Rikki Saggo, 09/11 vs. vs Edgbaston"/>
    <x v="7"/>
    <x v="0"/>
    <x v="0"/>
    <n v="3"/>
    <n v="7.0000000000000007E-2"/>
    <n v="0.05"/>
    <n v="0"/>
    <n v="2.88"/>
  </r>
  <r>
    <d v="2024-11-16T00:00:00"/>
    <d v="2024-11-17T08:43:00"/>
    <x v="1"/>
    <s v="SPS-10948512"/>
    <s v="Rikki Saggo"/>
    <s v="Mens 24-25, 16/11 vs. vs Kingswinford 2"/>
    <x v="7"/>
    <x v="1"/>
    <x v="0"/>
    <n v="10"/>
    <n v="0.19"/>
    <n v="0.1"/>
    <n v="0"/>
    <n v="9.7100000000000009"/>
  </r>
  <r>
    <d v="2024-10-19T00:00:00"/>
    <d v="2024-11-17T13:49:00"/>
    <x v="1"/>
    <s v="SPS-10852662"/>
    <s v="Kyle Sandhu"/>
    <s v="Mens 24-25 Under 16 Match Fee, paid by Hardeep SANDHU, 19/10 vs. vs West Bromwich 2"/>
    <x v="7"/>
    <x v="0"/>
    <x v="0"/>
    <n v="3"/>
    <n v="0.06"/>
    <n v="0.05"/>
    <n v="0"/>
    <n v="2.89"/>
  </r>
  <r>
    <d v="2024-10-20T00:00:00"/>
    <d v="2024-11-17T13:49:00"/>
    <x v="1"/>
    <s v="SPS-10856175"/>
    <s v="Kian Sandhu"/>
    <s v="Sunday Training 24-25, paid by Hardeep SANDHU, 20/10 vs. Sunday Training"/>
    <x v="7"/>
    <x v="1"/>
    <x v="0"/>
    <n v="3"/>
    <n v="0.06"/>
    <n v="0.05"/>
    <n v="0"/>
    <n v="2.89"/>
  </r>
  <r>
    <d v="2024-10-20T00:00:00"/>
    <d v="2024-11-17T13:49:00"/>
    <x v="1"/>
    <s v="SPS-10856176"/>
    <s v="Kyle Sandhu"/>
    <s v="Sunday Training 24-25, paid by Hardeep SANDHU, 20/10 vs. Sunday Training"/>
    <x v="7"/>
    <x v="1"/>
    <x v="0"/>
    <n v="3"/>
    <n v="0.06"/>
    <n v="0.05"/>
    <n v="0"/>
    <n v="2.89"/>
  </r>
  <r>
    <d v="2024-10-20T00:00:00"/>
    <d v="2024-11-17T13:49:00"/>
    <x v="1"/>
    <s v="SPS-10856177"/>
    <s v="Kai Sandhu"/>
    <s v="Sunday Training 24-25, paid by Hardeep SANDHU, 20/10 vs. Sunday Training"/>
    <x v="7"/>
    <x v="1"/>
    <x v="0"/>
    <n v="3"/>
    <n v="0.06"/>
    <n v="0.05"/>
    <n v="0"/>
    <n v="2.89"/>
  </r>
  <r>
    <d v="2024-10-27T00:00:00"/>
    <d v="2024-11-17T13:49:00"/>
    <x v="1"/>
    <s v="SPS-10870698"/>
    <s v="Kian Sandhu"/>
    <s v="Sunday Training 24-25, paid by Hardeep SANDHU, 27/10 vs. Sunday Training"/>
    <x v="7"/>
    <x v="1"/>
    <x v="0"/>
    <n v="3"/>
    <n v="0.06"/>
    <n v="0.05"/>
    <n v="0"/>
    <n v="2.89"/>
  </r>
  <r>
    <d v="2024-10-27T00:00:00"/>
    <d v="2024-11-17T13:49:00"/>
    <x v="1"/>
    <s v="SPS-10870702"/>
    <s v="Kai Sandhu"/>
    <s v="Sunday Training 24-25, paid by Hardeep SANDHU, 27/10 vs. Sunday Training"/>
    <x v="7"/>
    <x v="1"/>
    <x v="0"/>
    <n v="3"/>
    <n v="0.06"/>
    <n v="0.05"/>
    <n v="0"/>
    <n v="2.89"/>
  </r>
  <r>
    <d v="2024-10-27T00:00:00"/>
    <d v="2024-11-17T13:49:00"/>
    <x v="1"/>
    <s v="SPS-10870710"/>
    <s v="Kyle Sandhu"/>
    <s v="Sunday Training 24-25, paid by Hardeep SANDHU, 27/10 vs. Sunday Training"/>
    <x v="7"/>
    <x v="1"/>
    <x v="0"/>
    <n v="3"/>
    <n v="0.06"/>
    <n v="0.05"/>
    <n v="0"/>
    <n v="2.89"/>
  </r>
  <r>
    <d v="2024-11-09T00:00:00"/>
    <d v="2024-11-17T13:49:00"/>
    <x v="1"/>
    <s v="SPS-10918137"/>
    <s v="Kian Sandhu"/>
    <s v="Badgers 24-25, paid by Hardeep SANDHU, 09/11 vs. vs Beacon"/>
    <x v="7"/>
    <x v="1"/>
    <x v="0"/>
    <n v="3"/>
    <n v="0.06"/>
    <n v="0.05"/>
    <n v="0"/>
    <n v="2.89"/>
  </r>
  <r>
    <d v="2024-11-09T00:00:00"/>
    <d v="2024-11-17T13:49:00"/>
    <x v="1"/>
    <s v="SPS-10921291"/>
    <s v="Kyle Sandhu"/>
    <s v="Mens 24-25 Under 16 Match Fee, paid by Hardeep SANDHU, 09/11 vs. vs Edgbaston"/>
    <x v="7"/>
    <x v="0"/>
    <x v="0"/>
    <n v="3"/>
    <n v="0.06"/>
    <n v="0.05"/>
    <n v="0"/>
    <n v="2.89"/>
  </r>
  <r>
    <d v="2024-11-10T00:00:00"/>
    <d v="2024-11-17T13:49:00"/>
    <x v="1"/>
    <s v="SPS-10925346"/>
    <s v="Kian Sandhu"/>
    <s v="Sunday Training 24-25, paid by Hardeep SANDHU, 10/11 vs. Sunday Training"/>
    <x v="7"/>
    <x v="1"/>
    <x v="0"/>
    <n v="3"/>
    <n v="0.06"/>
    <n v="0.05"/>
    <n v="0"/>
    <n v="2.89"/>
  </r>
  <r>
    <d v="2024-11-10T00:00:00"/>
    <d v="2024-11-17T13:49:00"/>
    <x v="1"/>
    <s v="SPS-10925348"/>
    <s v="Kyle Sandhu"/>
    <s v="Sunday Training 24-25, paid by Hardeep SANDHU, 10/11 vs. Sunday Training"/>
    <x v="7"/>
    <x v="1"/>
    <x v="0"/>
    <n v="3"/>
    <n v="0.06"/>
    <n v="0.05"/>
    <n v="0"/>
    <n v="2.89"/>
  </r>
  <r>
    <d v="2024-11-16T00:00:00"/>
    <d v="2024-11-17T13:49:00"/>
    <x v="1"/>
    <s v="SPS-10948437"/>
    <s v="Kian Sandhu"/>
    <s v="Badgers 24-25, paid by Hardeep SANDHU, 16/11 vs. vs West Brom"/>
    <x v="7"/>
    <x v="1"/>
    <x v="0"/>
    <n v="3"/>
    <n v="0.06"/>
    <n v="0.05"/>
    <n v="0"/>
    <n v="2.89"/>
  </r>
  <r>
    <d v="2024-11-16T00:00:00"/>
    <d v="2024-11-17T13:49:00"/>
    <x v="1"/>
    <s v="SPS-10948520"/>
    <s v="Kyle Sandhu"/>
    <s v="Mens 24-25 Under 16 Match Fee, paid by Hardeep SANDHU, 16/11 vs. vs Kingswinford 2"/>
    <x v="7"/>
    <x v="0"/>
    <x v="0"/>
    <n v="3"/>
    <n v="0.02"/>
    <n v="0.05"/>
    <n v="0"/>
    <n v="2.93"/>
  </r>
  <r>
    <d v="2024-11-17T00:00:00"/>
    <d v="2024-11-17T13:49:00"/>
    <x v="1"/>
    <s v="SPS-10954036"/>
    <s v="Kian Sandhu"/>
    <s v="Sunday Training 24-25, paid by Hardeep SANDHU, 17/11 vs. Sunday Training"/>
    <x v="7"/>
    <x v="1"/>
    <x v="0"/>
    <n v="3"/>
    <n v="0.06"/>
    <n v="0.05"/>
    <n v="0"/>
    <n v="2.89"/>
  </r>
  <r>
    <d v="2024-11-17T00:00:00"/>
    <d v="2024-11-17T13:49:00"/>
    <x v="1"/>
    <s v="SPS-10954039"/>
    <s v="Kai Sandhu"/>
    <s v="Sunday Training 24-25, paid by Hardeep SANDHU, 17/11 vs. Sunday Training"/>
    <x v="7"/>
    <x v="1"/>
    <x v="0"/>
    <n v="3"/>
    <n v="0.06"/>
    <n v="0.05"/>
    <n v="0"/>
    <n v="2.89"/>
  </r>
  <r>
    <d v="2024-11-17T00:00:00"/>
    <d v="2024-11-17T13:49:00"/>
    <x v="1"/>
    <s v="SPS-10954047"/>
    <s v="Kyle Sandhu"/>
    <s v="Sunday Training 24-25, paid by Hardeep SANDHU, 17/11 vs. Sunday Training"/>
    <x v="7"/>
    <x v="1"/>
    <x v="0"/>
    <n v="3"/>
    <n v="0.06"/>
    <n v="0.05"/>
    <n v="0"/>
    <n v="2.89"/>
  </r>
  <r>
    <d v="2024-09-15T00:00:00"/>
    <d v="2024-11-17T18:00:00"/>
    <x v="1"/>
    <s v="SPS-10669207"/>
    <s v="Inderjit Sathi"/>
    <s v="Mens Subscriptions 24-25 Unemployed/Retired Membership, confirmed by Charn Gill"/>
    <x v="7"/>
    <x v="1"/>
    <x v="1"/>
    <n v="75"/>
    <n v="0"/>
    <n v="0"/>
    <n v="0"/>
    <n v="75"/>
  </r>
  <r>
    <d v="2024-11-17T00:00:00"/>
    <d v="2024-11-17T19:09:00"/>
    <x v="1"/>
    <s v="SPS-10955696"/>
    <s v="Kaylim Bowers"/>
    <s v="Ladies 24-25 Sponsored player Match Fee, 16/11 vs. vs Worcester 2"/>
    <x v="7"/>
    <x v="0"/>
    <x v="2"/>
    <n v="0"/>
    <n v="0"/>
    <n v="0"/>
    <n v="0"/>
    <n v="0"/>
  </r>
  <r>
    <d v="2024-11-17T00:00:00"/>
    <d v="2024-11-17T19:09:00"/>
    <x v="1"/>
    <s v="SPS-10955699"/>
    <s v="Apsi Gunarathne"/>
    <s v="Ladies 24-25 Sponsored player Match Fee, 16/11 vs. vs Worcester 2"/>
    <x v="7"/>
    <x v="0"/>
    <x v="2"/>
    <n v="0"/>
    <n v="0"/>
    <n v="0"/>
    <n v="0"/>
    <n v="0"/>
  </r>
  <r>
    <d v="2024-11-17T00:00:00"/>
    <d v="2024-11-17T19:09:00"/>
    <x v="1"/>
    <s v="SPS-10955700"/>
    <s v="Rahemeen Ali"/>
    <s v="Ladies 24-25 Sponsored player Match Fee, 16/11 vs. vs Worcester 2"/>
    <x v="7"/>
    <x v="0"/>
    <x v="2"/>
    <n v="0"/>
    <n v="0"/>
    <n v="0"/>
    <n v="0"/>
    <n v="0"/>
  </r>
  <r>
    <d v="2024-09-02T00:00:00"/>
    <d v="2024-11-17T20:48:00"/>
    <x v="1"/>
    <s v="SPS-10600770"/>
    <s v="Stacey Fenton"/>
    <s v="Ladies 24-25, 31/08 vs. vs Bromsgrove 2/3"/>
    <x v="7"/>
    <x v="1"/>
    <x v="0"/>
    <n v="10"/>
    <n v="0.19"/>
    <n v="0.1"/>
    <n v="0"/>
    <n v="9.7100000000000009"/>
  </r>
  <r>
    <d v="2024-09-07T00:00:00"/>
    <d v="2024-11-17T20:48:00"/>
    <x v="1"/>
    <s v="SPS-10625387"/>
    <s v="Stacey Fenton"/>
    <s v="Ladies 24-25, 07/09 vs. vs Bloxwich 1"/>
    <x v="7"/>
    <x v="1"/>
    <x v="0"/>
    <n v="10"/>
    <n v="0.19"/>
    <n v="0.1"/>
    <n v="0"/>
    <n v="9.7100000000000009"/>
  </r>
  <r>
    <d v="2024-09-14T00:00:00"/>
    <d v="2024-11-17T20:48:00"/>
    <x v="1"/>
    <s v="SPS-10666774"/>
    <s v="Stacey Fenton"/>
    <s v="Ladies 24-25, 14/09 vs. vs Beacon 1"/>
    <x v="7"/>
    <x v="1"/>
    <x v="0"/>
    <n v="10"/>
    <n v="0.19"/>
    <n v="0.1"/>
    <n v="0"/>
    <n v="9.7100000000000009"/>
  </r>
  <r>
    <d v="2024-09-21T00:00:00"/>
    <d v="2024-11-17T20:48:00"/>
    <x v="1"/>
    <s v="SPS-10705574"/>
    <s v="Stacey Fenton"/>
    <s v="Ladies 24-25, 21/09 vs. vs Sutton"/>
    <x v="7"/>
    <x v="1"/>
    <x v="0"/>
    <n v="10"/>
    <n v="0.19"/>
    <n v="0.1"/>
    <n v="0"/>
    <n v="9.7100000000000009"/>
  </r>
  <r>
    <d v="2024-09-28T00:00:00"/>
    <d v="2024-11-17T20:48:00"/>
    <x v="1"/>
    <s v="SPS-10744620"/>
    <s v="Stacey Fenton"/>
    <s v="Ladies 24-25, 28/09 vs. vs Olton &amp; West Warwickshire 3"/>
    <x v="7"/>
    <x v="1"/>
    <x v="0"/>
    <n v="10"/>
    <n v="0.19"/>
    <n v="0.1"/>
    <n v="0"/>
    <n v="9.7100000000000009"/>
  </r>
  <r>
    <d v="2024-11-17T00:00:00"/>
    <d v="2024-11-18T00:38:00"/>
    <x v="1"/>
    <s v="SPS-10955703"/>
    <s v="Vahreena Kaur"/>
    <s v="Ladies 24-25 Student Match Fee, confirmed by Charn Gill, 16/11 vs. vs Worcester 2"/>
    <x v="7"/>
    <x v="0"/>
    <x v="1"/>
    <n v="5"/>
    <n v="0"/>
    <n v="0"/>
    <n v="0"/>
    <n v="5"/>
  </r>
  <r>
    <d v="2024-10-19T00:00:00"/>
    <d v="2024-11-18T08:30:00"/>
    <x v="1"/>
    <s v="SPS-10852658"/>
    <s v="Peter Madeley"/>
    <s v="Mens 24-25, 19/10 vs. vs West Bromwich 2"/>
    <x v="7"/>
    <x v="1"/>
    <x v="0"/>
    <n v="10"/>
    <n v="0.2"/>
    <n v="0.1"/>
    <n v="0"/>
    <n v="9.6999999999999993"/>
  </r>
  <r>
    <d v="2024-11-02T00:00:00"/>
    <d v="2024-11-18T08:30:00"/>
    <x v="1"/>
    <s v="SPS-10891323"/>
    <s v="Peter Madeley"/>
    <s v="Mens 24-25, 02/11 vs. vs Stourport 4"/>
    <x v="7"/>
    <x v="1"/>
    <x v="0"/>
    <n v="10"/>
    <n v="0.2"/>
    <n v="0.1"/>
    <n v="0"/>
    <n v="9.6999999999999993"/>
  </r>
  <r>
    <d v="2024-11-08T00:00:00"/>
    <d v="2024-11-18T08:30:00"/>
    <x v="1"/>
    <s v="SPS-10916643"/>
    <s v="Peter Madeley"/>
    <s v="Mens 24-25, 09/11 vs. vs Bloxwich 4"/>
    <x v="7"/>
    <x v="1"/>
    <x v="0"/>
    <n v="10"/>
    <n v="0.2"/>
    <n v="0.1"/>
    <n v="0"/>
    <n v="9.6999999999999993"/>
  </r>
  <r>
    <d v="2024-11-16T00:00:00"/>
    <d v="2024-11-18T08:30:00"/>
    <x v="1"/>
    <s v="SPS-10948517"/>
    <s v="Peter Madeley"/>
    <s v="Mens 24-25, 16/11 vs. vs Kingswinford 2"/>
    <x v="7"/>
    <x v="1"/>
    <x v="0"/>
    <n v="10"/>
    <n v="0.2"/>
    <n v="0.1"/>
    <n v="0"/>
    <n v="9.6999999999999993"/>
  </r>
  <r>
    <d v="2024-10-19T00:00:00"/>
    <d v="2024-11-18T08:30:00"/>
    <x v="1"/>
    <s v="SPS-10852665"/>
    <s v="Veer Badesha"/>
    <s v="Mens 24-25 Under 16 Match Fee, paid by Gurminder Badesha, 19/10 vs. vs West Bromwich 2"/>
    <x v="7"/>
    <x v="0"/>
    <x v="0"/>
    <n v="3"/>
    <n v="0.1"/>
    <n v="0.05"/>
    <n v="0"/>
    <n v="2.85"/>
  </r>
  <r>
    <d v="2024-10-27T00:00:00"/>
    <d v="2024-11-18T08:30:00"/>
    <x v="1"/>
    <s v="SPS-10870703"/>
    <s v="Veer Badesha"/>
    <s v="Sunday Training 24-25, paid by Gurminder Badesha, 27/10 vs. Sunday Training"/>
    <x v="7"/>
    <x v="1"/>
    <x v="0"/>
    <n v="3"/>
    <n v="0.1"/>
    <n v="0.05"/>
    <n v="0"/>
    <n v="2.85"/>
  </r>
  <r>
    <d v="2024-11-02T00:00:00"/>
    <d v="2024-11-18T08:30:00"/>
    <x v="1"/>
    <s v="SPS-10891326"/>
    <s v="Veer Badesha"/>
    <s v="Mens 24-25 Under 16 Match Fee, paid by Gurminder Badesha, 02/11 vs. vs Stourport 4"/>
    <x v="7"/>
    <x v="0"/>
    <x v="0"/>
    <n v="3"/>
    <n v="0.1"/>
    <n v="0.05"/>
    <n v="0"/>
    <n v="2.85"/>
  </r>
  <r>
    <d v="2024-11-09T00:00:00"/>
    <d v="2024-11-18T08:30:00"/>
    <x v="1"/>
    <s v="SPS-10921299"/>
    <s v="Veer Badesha"/>
    <s v="Mens 24-25 Under 16 Match Fee, paid by Gurminder Badesha, 09/11 vs. vs Edgbaston"/>
    <x v="7"/>
    <x v="0"/>
    <x v="0"/>
    <n v="3"/>
    <n v="0.08"/>
    <n v="0.05"/>
    <n v="0"/>
    <n v="2.87"/>
  </r>
  <r>
    <d v="2024-10-12T00:00:00"/>
    <d v="2024-11-18T08:31:00"/>
    <x v="1"/>
    <s v="SPS-10821683"/>
    <s v="Mandeep Boparai"/>
    <s v="Mens 24-25 Student Match Fee, 12/10 vs. vs Cannock 2"/>
    <x v="7"/>
    <x v="0"/>
    <x v="0"/>
    <n v="5"/>
    <n v="0.14000000000000001"/>
    <n v="0.05"/>
    <n v="0"/>
    <n v="4.8099999999999996"/>
  </r>
  <r>
    <d v="2024-11-02T00:00:00"/>
    <d v="2024-11-18T08:31:00"/>
    <x v="1"/>
    <s v="SPS-10888559"/>
    <s v="Mandeep Boparai"/>
    <s v="Mens 24-25 Student Match Fee, 02/11 vs. vs Burton 2"/>
    <x v="7"/>
    <x v="0"/>
    <x v="0"/>
    <n v="5"/>
    <n v="0.14000000000000001"/>
    <n v="0.05"/>
    <n v="0"/>
    <n v="4.8099999999999996"/>
  </r>
  <r>
    <d v="2024-11-08T00:00:00"/>
    <d v="2024-11-18T08:31:00"/>
    <x v="1"/>
    <s v="SPS-10917013"/>
    <s v="Mandeep Boparai"/>
    <s v="Mens 24-25 Student Match Fee, 09/11 vs. vs Lichfield 3"/>
    <x v="7"/>
    <x v="0"/>
    <x v="0"/>
    <n v="5"/>
    <n v="0.15"/>
    <n v="0.05"/>
    <n v="0"/>
    <n v="4.8"/>
  </r>
  <r>
    <d v="2024-09-15T00:00:00"/>
    <d v="2024-11-18T08:31:00"/>
    <x v="1"/>
    <s v="SPS-10669294"/>
    <s v="Veer Virdi"/>
    <s v="Sunday Training 24-25, paid by Verneek Virdi, 15/09 vs. Sunday Training"/>
    <x v="7"/>
    <x v="1"/>
    <x v="0"/>
    <n v="3"/>
    <n v="0.06"/>
    <n v="0.05"/>
    <n v="0"/>
    <n v="2.89"/>
  </r>
  <r>
    <d v="2024-09-28T00:00:00"/>
    <d v="2024-11-18T08:31:00"/>
    <x v="1"/>
    <s v="SPS-10739516"/>
    <s v="Veer Virdi"/>
    <s v="Badgers 24-25, paid by Verneek Virdi, 28/09 vs. vs Cannock"/>
    <x v="7"/>
    <x v="1"/>
    <x v="0"/>
    <n v="3"/>
    <n v="0.06"/>
    <n v="0.05"/>
    <n v="0"/>
    <n v="2.89"/>
  </r>
  <r>
    <d v="2024-10-03T00:00:00"/>
    <d v="2024-11-18T08:31:00"/>
    <x v="1"/>
    <s v="SPS-10772583"/>
    <s v="Veer Virdi"/>
    <s v="Sunday Training 24-25, paid by Verneek Virdi, 29/09 vs. Sunday Training"/>
    <x v="7"/>
    <x v="1"/>
    <x v="0"/>
    <n v="3"/>
    <n v="0.06"/>
    <n v="0.05"/>
    <n v="0"/>
    <n v="2.89"/>
  </r>
  <r>
    <d v="2024-10-06T00:00:00"/>
    <d v="2024-11-18T08:31:00"/>
    <x v="1"/>
    <s v="SPS-10788125"/>
    <s v="Veer Virdi"/>
    <s v="Sunday Training 24-25, paid by Verneek Virdi, 06/10 vs. Sunday Training"/>
    <x v="7"/>
    <x v="1"/>
    <x v="0"/>
    <n v="3"/>
    <n v="0.06"/>
    <n v="0.05"/>
    <n v="0"/>
    <n v="2.89"/>
  </r>
  <r>
    <d v="2024-10-14T00:00:00"/>
    <d v="2024-11-18T08:31:00"/>
    <x v="1"/>
    <s v="SPS-10836022"/>
    <s v="Veer Virdi"/>
    <s v="Sunday Training 24-25, paid by Verneek Virdi, 13/10 vs. Sunday Training"/>
    <x v="7"/>
    <x v="1"/>
    <x v="0"/>
    <n v="3"/>
    <n v="0.06"/>
    <n v="0.05"/>
    <n v="0"/>
    <n v="2.89"/>
  </r>
  <r>
    <d v="2024-10-19T00:00:00"/>
    <d v="2024-11-18T08:31:00"/>
    <x v="1"/>
    <s v="SPS-10849417"/>
    <s v="Veer Virdi"/>
    <s v="Badgers 24-25, paid by Verneek Virdi, 19/10 vs. vs WaTs"/>
    <x v="7"/>
    <x v="1"/>
    <x v="0"/>
    <n v="3"/>
    <n v="0.06"/>
    <n v="0.05"/>
    <n v="0"/>
    <n v="2.89"/>
  </r>
  <r>
    <d v="2024-10-27T00:00:00"/>
    <d v="2024-11-18T08:31:00"/>
    <x v="1"/>
    <s v="SPS-10870704"/>
    <s v="Veer Virdi"/>
    <s v="Sunday Training 24-25, paid by Verneek Virdi, 27/10 vs. Sunday Training"/>
    <x v="7"/>
    <x v="1"/>
    <x v="0"/>
    <n v="3"/>
    <n v="0.06"/>
    <n v="0.05"/>
    <n v="0"/>
    <n v="2.89"/>
  </r>
  <r>
    <d v="2024-11-03T00:00:00"/>
    <d v="2024-11-18T08:31:00"/>
    <x v="1"/>
    <s v="SPS-10895964"/>
    <s v="Veer Virdi"/>
    <s v="Sunday Training 24-25, paid by Verneek Virdi, 03/11 vs. Sunday Training"/>
    <x v="7"/>
    <x v="1"/>
    <x v="0"/>
    <n v="3"/>
    <n v="0.06"/>
    <n v="0.05"/>
    <n v="0"/>
    <n v="2.89"/>
  </r>
  <r>
    <d v="2024-11-09T00:00:00"/>
    <d v="2024-11-18T08:31:00"/>
    <x v="1"/>
    <s v="SPS-10918139"/>
    <s v="Veer Virdi"/>
    <s v="Badgers 24-25, paid by Verneek Virdi, 09/11 vs. vs Beacon"/>
    <x v="7"/>
    <x v="1"/>
    <x v="0"/>
    <n v="3"/>
    <n v="0.06"/>
    <n v="0.05"/>
    <n v="0"/>
    <n v="2.89"/>
  </r>
  <r>
    <d v="2024-11-10T00:00:00"/>
    <d v="2024-11-18T08:31:00"/>
    <x v="1"/>
    <s v="SPS-10925335"/>
    <s v="Veer Virdi"/>
    <s v="Sunday Training 24-25, paid by Verneek Virdi, 10/11 vs. Sunday Training"/>
    <x v="7"/>
    <x v="1"/>
    <x v="0"/>
    <n v="3"/>
    <n v="0.06"/>
    <n v="0.05"/>
    <n v="0"/>
    <n v="2.89"/>
  </r>
  <r>
    <d v="2024-11-16T00:00:00"/>
    <d v="2024-11-18T08:31:00"/>
    <x v="1"/>
    <s v="SPS-10948431"/>
    <s v="Veer Virdi"/>
    <s v="Badgers 24-25, paid by Verneek Virdi, 16/11 vs. vs West Brom"/>
    <x v="7"/>
    <x v="1"/>
    <x v="0"/>
    <n v="3"/>
    <n v="0.1"/>
    <n v="0.05"/>
    <n v="0"/>
    <n v="2.85"/>
  </r>
  <r>
    <d v="2024-10-20T00:00:00"/>
    <d v="2024-11-18T08:31:00"/>
    <x v="1"/>
    <s v="SPS-10858723"/>
    <s v="Manoj Chohan"/>
    <s v="Sunday Training 24-25, 27/10 vs. Sunday Training"/>
    <x v="7"/>
    <x v="1"/>
    <x v="0"/>
    <n v="3"/>
    <n v="0.09"/>
    <n v="0.05"/>
    <n v="0"/>
    <n v="2.86"/>
  </r>
  <r>
    <d v="2024-10-30T00:00:00"/>
    <d v="2024-11-18T08:31:00"/>
    <x v="1"/>
    <s v="SPS-10881939"/>
    <s v="Manoj Chohan"/>
    <s v="Sunday Training 24-25, 03/11 vs. Sunday Training"/>
    <x v="7"/>
    <x v="1"/>
    <x v="0"/>
    <n v="3"/>
    <n v="0.09"/>
    <n v="0.05"/>
    <n v="0"/>
    <n v="2.86"/>
  </r>
  <r>
    <d v="2024-11-10T00:00:00"/>
    <d v="2024-11-18T08:31:00"/>
    <x v="1"/>
    <s v="SPS-10925547"/>
    <s v="Manoj Chohan"/>
    <s v="Sunday Training 24-25, 17/11 vs. Sunday Training"/>
    <x v="7"/>
    <x v="1"/>
    <x v="0"/>
    <n v="3"/>
    <n v="0.09"/>
    <n v="0.05"/>
    <n v="0"/>
    <n v="2.86"/>
  </r>
  <r>
    <d v="2024-10-19T00:00:00"/>
    <d v="2024-11-18T08:31:00"/>
    <x v="1"/>
    <s v="SPS-10849422"/>
    <s v="Ethan Chohan"/>
    <s v="Badgers 24-25, paid by Manoj Chohan, 19/10 vs. vs WaTs"/>
    <x v="7"/>
    <x v="1"/>
    <x v="0"/>
    <n v="3"/>
    <n v="0.09"/>
    <n v="0.05"/>
    <n v="0"/>
    <n v="2.86"/>
  </r>
  <r>
    <d v="2024-11-16T00:00:00"/>
    <d v="2024-11-18T08:31:00"/>
    <x v="1"/>
    <s v="SPS-10948438"/>
    <s v="Ethan Chohan"/>
    <s v="Badgers 24-25, paid by Manoj Chohan, 16/11 vs. vs West Brom"/>
    <x v="7"/>
    <x v="1"/>
    <x v="0"/>
    <n v="3"/>
    <n v="7.0000000000000007E-2"/>
    <n v="0.05"/>
    <n v="0"/>
    <n v="2.88"/>
  </r>
  <r>
    <d v="2024-11-19T00:00:00"/>
    <d v="2024-11-19T11:21:00"/>
    <x v="1"/>
    <s v="SPS-10959076"/>
    <s v="Ghazanfar Ali"/>
    <s v="Mens 24-25 Sponsored player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77"/>
    <s v="morgan sign"/>
    <s v="Mens 24-25 Sponsored player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78"/>
    <s v="Navraj Degun"/>
    <s v="Mens 24-25 Annual Payee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79"/>
    <s v="Irfan Muhammad"/>
    <s v="Mens 24-25 Sponsored player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0"/>
    <s v="Manveer Sokhi"/>
    <s v="Mens 24-25 Annual Payee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1"/>
    <s v="Satvir Sahota"/>
    <s v="Mens 24-25 Annual Payee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3"/>
    <s v="Johnny Hie"/>
    <s v="Mens 24-25 Sponsored player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5"/>
    <s v="Avraj Bansal"/>
    <s v="Mens 24-25 Annual Payee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6"/>
    <s v="Jagjit Degun"/>
    <s v="Mens 24-25 Annual Payee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7"/>
    <s v="Moin Shakeel"/>
    <s v="Mens 24-25 Sponsored player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8"/>
    <s v="Josh Russell"/>
    <s v="Mens 24-25 Annual Payee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89"/>
    <s v="LE-NEAL JACKSON"/>
    <s v="Mens 24-25 Sponsored player Match Fee, 17/11 vs. vs Harleston Magpies"/>
    <x v="7"/>
    <x v="0"/>
    <x v="2"/>
    <n v="0"/>
    <n v="0"/>
    <n v="0"/>
    <n v="0"/>
    <n v="0"/>
  </r>
  <r>
    <d v="2024-11-19T00:00:00"/>
    <d v="2024-11-19T11:21:00"/>
    <x v="1"/>
    <s v="SPS-10959090"/>
    <s v="Pavinder Sandhu"/>
    <s v="Mens 24-25 Annual Payee Match Fee, 17/11 vs. vs Harleston Magpies"/>
    <x v="7"/>
    <x v="0"/>
    <x v="2"/>
    <n v="0"/>
    <n v="0"/>
    <n v="0"/>
    <n v="0"/>
    <n v="0"/>
  </r>
  <r>
    <d v="2024-11-20T00:00:00"/>
    <d v="2024-11-20T20:15:00"/>
    <x v="1"/>
    <s v="SPS-10965939"/>
    <s v="Athsari Gangabadage"/>
    <s v="Ladies 24-25 Sponsored player Match Fee, 16/11 vs. vs Solihull Blossomfield 3"/>
    <x v="7"/>
    <x v="0"/>
    <x v="2"/>
    <n v="0"/>
    <n v="0"/>
    <n v="0"/>
    <n v="0"/>
    <n v="0"/>
  </r>
  <r>
    <d v="2024-11-20T00:00:00"/>
    <d v="2024-11-20T20:34:00"/>
    <x v="1"/>
    <s v="SPS-10965980"/>
    <s v="annette Rimmer"/>
    <s v="AMENDED: (paid cash - transfered via Sharn BACS)Ladies 24-25 Unemployed/Retired Match Fee, collected by Sharndeep Hanspal, 21/09 vs. vs Sutton"/>
    <x v="7"/>
    <x v="0"/>
    <x v="2"/>
    <n v="5"/>
    <n v="0"/>
    <n v="0"/>
    <n v="0"/>
    <n v="5"/>
  </r>
  <r>
    <d v="2024-10-12T00:00:00"/>
    <d v="2024-11-20T20:35:00"/>
    <x v="1"/>
    <s v="SPS-10828518"/>
    <s v="annette Rimmer"/>
    <s v="AMENDED: (paid cash - transfered via Sharn BACS)Ladies 24-25 Unemployed/Retired Match Fee, collected by Sharndeep Hanspal, 12/10 vs. vs Olton &amp; West Warwickshire 5"/>
    <x v="7"/>
    <x v="0"/>
    <x v="2"/>
    <n v="5"/>
    <n v="0"/>
    <n v="0"/>
    <n v="0"/>
    <n v="5"/>
  </r>
  <r>
    <d v="2024-11-20T00:00:00"/>
    <d v="2024-11-20T20:41:00"/>
    <x v="1"/>
    <s v="SPS-10965984"/>
    <s v="Sharndeep Hanspal"/>
    <s v="AMENDED: (BACS)Ladies 24-25, collected by Sharndeep Hanspal, 16/11 vs. vs Solihull Blossomfield 3"/>
    <x v="7"/>
    <x v="1"/>
    <x v="2"/>
    <n v="10"/>
    <n v="0"/>
    <n v="0"/>
    <n v="0"/>
    <n v="10"/>
  </r>
  <r>
    <d v="2024-11-11T00:00:00"/>
    <d v="2024-11-20T20:41:00"/>
    <x v="1"/>
    <s v="SPS-10929928"/>
    <s v="Sharndeep Hanspal"/>
    <s v="AMENDED: (BACS)Ladies 24-25, collected by Sharndeep Hanspal, 09/11 vs. vs Harborne 4"/>
    <x v="7"/>
    <x v="1"/>
    <x v="2"/>
    <n v="10"/>
    <n v="0"/>
    <n v="0"/>
    <n v="0"/>
    <n v="10"/>
  </r>
  <r>
    <d v="2024-11-04T00:00:00"/>
    <d v="2024-11-20T20:41:00"/>
    <x v="1"/>
    <s v="SPS-10901233"/>
    <s v="Sharndeep Hanspal"/>
    <s v="AMENDED: (BACS)Ladies 24-25, collected by Sharndeep Hanspal, 02/11 vs. vs Bournville &amp; Kings Heath 4"/>
    <x v="7"/>
    <x v="1"/>
    <x v="2"/>
    <n v="10"/>
    <n v="0"/>
    <n v="0"/>
    <n v="0"/>
    <n v="10"/>
  </r>
  <r>
    <d v="2024-10-15T00:00:00"/>
    <d v="2024-11-20T20:42:00"/>
    <x v="1"/>
    <s v="SPS-10836554"/>
    <s v="Sharndeep Hanspal"/>
    <s v="AMENDED: (BACS)Ladies 24-25, collected by Sharndeep Hanspal, 05/10 vs. vs City of Birmingham 1"/>
    <x v="7"/>
    <x v="1"/>
    <x v="2"/>
    <n v="10"/>
    <n v="0"/>
    <n v="0"/>
    <n v="0"/>
    <n v="10"/>
  </r>
  <r>
    <d v="2024-10-19T00:00:00"/>
    <d v="2024-11-21T08:30:00"/>
    <x v="1"/>
    <s v="SPS-10852448"/>
    <s v="simran sohal"/>
    <s v="Ladies 24-25 Under 16 Match Fee, paid by sucha sohal, 19/10 vs. vs Olton &amp; West Warwickshire 6"/>
    <x v="7"/>
    <x v="0"/>
    <x v="0"/>
    <n v="3"/>
    <n v="0.1"/>
    <n v="0.05"/>
    <n v="0"/>
    <n v="2.85"/>
  </r>
  <r>
    <d v="2024-11-04T00:00:00"/>
    <d v="2024-11-21T08:30:00"/>
    <x v="1"/>
    <s v="SPS-10901235"/>
    <s v="simran sohal"/>
    <s v="Ladies 24-25 Under 16 Match Fee, paid by sucha sohal, 02/11 vs. vs Bournville &amp; Kings Heath 4"/>
    <x v="7"/>
    <x v="0"/>
    <x v="0"/>
    <n v="3"/>
    <n v="0.1"/>
    <n v="0.05"/>
    <n v="0"/>
    <n v="2.85"/>
  </r>
  <r>
    <d v="2024-11-11T00:00:00"/>
    <d v="2024-11-21T08:30:00"/>
    <x v="1"/>
    <s v="SPS-10929922"/>
    <s v="simran sohal"/>
    <s v="Ladies 24-25 Under 16 Match Fee, paid by sucha sohal, 09/11 vs. vs Harborne 4"/>
    <x v="7"/>
    <x v="0"/>
    <x v="0"/>
    <n v="3"/>
    <n v="0.1"/>
    <n v="0.05"/>
    <n v="0"/>
    <n v="2.85"/>
  </r>
  <r>
    <d v="2024-11-20T00:00:00"/>
    <d v="2024-11-21T08:30:00"/>
    <x v="1"/>
    <s v="SPS-10965944"/>
    <s v="simran sohal"/>
    <s v="Ladies 24-25 Under 16 Match Fee, paid by sucha sohal, 16/11 vs. vs Solihull Blossomfield 3"/>
    <x v="7"/>
    <x v="0"/>
    <x v="0"/>
    <n v="3"/>
    <n v="0.08"/>
    <n v="0.05"/>
    <n v="0"/>
    <n v="2.87"/>
  </r>
  <r>
    <d v="2024-09-21T00:00:00"/>
    <d v="2024-11-21T08:30:00"/>
    <x v="1"/>
    <s v="SPS-10705576"/>
    <s v="Sophie Lewis"/>
    <s v="Ladies 24-25, 21/09 vs. vs Sutton"/>
    <x v="7"/>
    <x v="1"/>
    <x v="0"/>
    <n v="10"/>
    <n v="0.35"/>
    <n v="0.1"/>
    <n v="0"/>
    <n v="9.5500000000000007"/>
  </r>
  <r>
    <d v="2024-11-20T00:00:00"/>
    <d v="2024-11-22T13:14:00"/>
    <x v="1"/>
    <s v="SPS-10965945"/>
    <s v="Tania Gilbert"/>
    <s v="AMENDED: (BACS)Ladies 24-25 Student Match Fee, collected by Sharndeep Hanspal, 16/11 vs. vs Solihull Blossomfield 3"/>
    <x v="7"/>
    <x v="0"/>
    <x v="2"/>
    <n v="5"/>
    <n v="0"/>
    <n v="0"/>
    <n v="0"/>
    <n v="5"/>
  </r>
  <r>
    <d v="2024-11-20T00:00:00"/>
    <d v="2024-11-22T18:15:00"/>
    <x v="1"/>
    <s v="SPS-10965946"/>
    <s v="Ummul Humayra"/>
    <s v="AMENDED: (drove)Ladies 24-25, 16/11 vs. vs Solihull Blossomfield 3"/>
    <x v="7"/>
    <x v="1"/>
    <x v="2"/>
    <n v="0"/>
    <n v="0"/>
    <n v="0"/>
    <n v="0"/>
    <n v="0"/>
  </r>
  <r>
    <d v="2024-11-23T00:00:00"/>
    <d v="2024-11-23T08:08:00"/>
    <x v="1"/>
    <s v="SPS-10968043"/>
    <s v="SJ Sihota"/>
    <s v="Mens 24-25 Double Team Match Fee, 23/11 vs. vs Harborne 4"/>
    <x v="7"/>
    <x v="0"/>
    <x v="2"/>
    <n v="0"/>
    <n v="0"/>
    <n v="0"/>
    <n v="0"/>
    <n v="0"/>
  </r>
  <r>
    <d v="2024-11-22T00:00:00"/>
    <d v="2024-11-23T14:31:00"/>
    <x v="1"/>
    <s v="SPS-10967511"/>
    <s v="Dave Sandhu"/>
    <s v="Mens 24-25 Unemployed/Retired Match Fee, collected by Amardeep Matharu, 23/11 vs. vs Old Wulfrunians 4"/>
    <x v="7"/>
    <x v="0"/>
    <x v="2"/>
    <n v="5"/>
    <n v="0"/>
    <n v="0"/>
    <n v="0"/>
    <n v="5"/>
  </r>
  <r>
    <d v="2024-11-23T00:00:00"/>
    <d v="2024-11-23T21:12:00"/>
    <x v="1"/>
    <s v="SPS-10973300"/>
    <s v="Ghazanfar Ali"/>
    <s v="Mens 24-25 Sponsored player Match Fee, 23/11 vs. vs Cambridge City 1"/>
    <x v="7"/>
    <x v="0"/>
    <x v="2"/>
    <n v="0"/>
    <n v="0"/>
    <n v="0"/>
    <n v="0"/>
    <n v="0"/>
  </r>
  <r>
    <d v="2024-11-23T00:00:00"/>
    <d v="2024-11-23T21:12:00"/>
    <x v="1"/>
    <s v="SPS-10973301"/>
    <s v="morgan sign"/>
    <s v="Mens 24-25 Sponsored player Match Fee, 23/11 vs. vs Cambridge City 1"/>
    <x v="7"/>
    <x v="0"/>
    <x v="2"/>
    <n v="0"/>
    <n v="0"/>
    <n v="0"/>
    <n v="0"/>
    <n v="0"/>
  </r>
  <r>
    <d v="2024-11-23T00:00:00"/>
    <d v="2024-11-23T21:12:00"/>
    <x v="1"/>
    <s v="SPS-10973302"/>
    <s v="Navraj Degun"/>
    <s v="Mens 24-25 Annual Payee Match Fee, 23/11 vs. vs Cambridge City 1"/>
    <x v="7"/>
    <x v="0"/>
    <x v="2"/>
    <n v="0"/>
    <n v="0"/>
    <n v="0"/>
    <n v="0"/>
    <n v="0"/>
  </r>
  <r>
    <d v="2024-11-23T00:00:00"/>
    <d v="2024-11-23T21:12:00"/>
    <x v="1"/>
    <s v="SPS-10973303"/>
    <s v="Irfan Muhammad"/>
    <s v="Mens 24-25 Sponsored player Match Fee, 23/11 vs. vs Cambridge City 1"/>
    <x v="7"/>
    <x v="0"/>
    <x v="2"/>
    <n v="0"/>
    <n v="0"/>
    <n v="0"/>
    <n v="0"/>
    <n v="0"/>
  </r>
  <r>
    <d v="2024-11-23T00:00:00"/>
    <d v="2024-11-23T21:12:00"/>
    <x v="1"/>
    <s v="SPS-10973304"/>
    <s v="Manveer Sokhi"/>
    <s v="Mens 24-25 Annual Payee Match Fee, 23/11 vs. vs Cambridge City 1"/>
    <x v="7"/>
    <x v="0"/>
    <x v="2"/>
    <n v="0"/>
    <n v="0"/>
    <n v="0"/>
    <n v="0"/>
    <n v="0"/>
  </r>
  <r>
    <d v="2024-11-23T00:00:00"/>
    <d v="2024-11-23T21:12:00"/>
    <x v="1"/>
    <s v="SPS-10973305"/>
    <s v="Satvir Sahota"/>
    <s v="Mens 24-25 Annual Payee Match Fee, 23/11 vs. vs Cambridge City 1"/>
    <x v="7"/>
    <x v="0"/>
    <x v="2"/>
    <n v="0"/>
    <n v="0"/>
    <n v="0"/>
    <n v="0"/>
    <n v="0"/>
  </r>
  <r>
    <d v="2024-11-23T00:00:00"/>
    <d v="2024-11-23T21:12:00"/>
    <x v="1"/>
    <s v="SPS-10973306"/>
    <s v="Johnny Hie"/>
    <s v="Mens 24-25 Sponsored player Match Fee, 23/11 vs. vs Cambridge City 1"/>
    <x v="7"/>
    <x v="0"/>
    <x v="2"/>
    <n v="0"/>
    <n v="0"/>
    <n v="0"/>
    <n v="0"/>
    <n v="0"/>
  </r>
  <r>
    <d v="2024-11-23T00:00:00"/>
    <d v="2024-11-23T21:12:00"/>
    <x v="1"/>
    <s v="SPS-10973309"/>
    <s v="Avraj Bansal"/>
    <s v="Mens 24-25 Annual Payee Match Fee, 23/11 vs. vs Cambridge City 1"/>
    <x v="7"/>
    <x v="0"/>
    <x v="2"/>
    <n v="0"/>
    <n v="0"/>
    <n v="0"/>
    <n v="0"/>
    <n v="0"/>
  </r>
  <r>
    <d v="2024-11-23T00:00:00"/>
    <d v="2024-11-23T21:12:00"/>
    <x v="1"/>
    <s v="SPS-10973310"/>
    <s v="Jagjit Degun"/>
    <s v="Mens 24-25 Annual Payee Match Fee, 23/11 vs. vs Cambridge City 1"/>
    <x v="7"/>
    <x v="0"/>
    <x v="2"/>
    <n v="0"/>
    <n v="0"/>
    <n v="0"/>
    <n v="0"/>
    <n v="0"/>
  </r>
  <r>
    <d v="2024-11-23T00:00:00"/>
    <d v="2024-11-23T21:12:00"/>
    <x v="1"/>
    <s v="SPS-10973311"/>
    <s v="Moin Shakeel"/>
    <s v="Mens 24-25 Sponsored player Match Fee, 23/11 vs. vs Cambridge City 1"/>
    <x v="7"/>
    <x v="0"/>
    <x v="2"/>
    <n v="0"/>
    <n v="0"/>
    <n v="0"/>
    <n v="0"/>
    <n v="0"/>
  </r>
  <r>
    <d v="2024-11-23T00:00:00"/>
    <d v="2024-11-23T21:12:00"/>
    <x v="1"/>
    <s v="SPS-10973312"/>
    <s v="Josh Russell"/>
    <s v="Mens 24-25 Annual Payee Match Fee, 23/11 vs. vs Cambridge City 1"/>
    <x v="7"/>
    <x v="0"/>
    <x v="2"/>
    <n v="0"/>
    <n v="0"/>
    <n v="0"/>
    <n v="0"/>
    <n v="0"/>
  </r>
  <r>
    <d v="2024-11-23T00:00:00"/>
    <d v="2024-11-23T21:12:00"/>
    <x v="1"/>
    <s v="SPS-10973313"/>
    <s v="LE-NEAL JACKSON"/>
    <s v="Mens 24-25 Sponsored player Match Fee, 23/11 vs. vs Cambridge City 1"/>
    <x v="7"/>
    <x v="0"/>
    <x v="2"/>
    <n v="0"/>
    <n v="0"/>
    <n v="0"/>
    <n v="0"/>
    <n v="0"/>
  </r>
  <r>
    <d v="2024-11-23T00:00:00"/>
    <d v="2024-11-23T21:12:00"/>
    <x v="1"/>
    <s v="SPS-10973314"/>
    <s v="Pavinder Sandhu"/>
    <s v="Mens 24-25 Annual Payee Match Fee, 23/11 vs. vs Cambridge City 1"/>
    <x v="7"/>
    <x v="0"/>
    <x v="2"/>
    <n v="0"/>
    <n v="0"/>
    <n v="0"/>
    <n v="0"/>
    <n v="0"/>
  </r>
  <r>
    <d v="2024-10-17T00:00:00"/>
    <d v="2024-11-25T08:30:00"/>
    <x v="1"/>
    <s v="SPS-10845021"/>
    <s v="Dilraj Sohal"/>
    <s v="Mens 24-25 Student Match Fee, 12/10 vs. vs Beacon 2"/>
    <x v="7"/>
    <x v="0"/>
    <x v="0"/>
    <n v="5"/>
    <n v="0.12"/>
    <n v="0.05"/>
    <n v="0"/>
    <n v="4.83"/>
  </r>
  <r>
    <d v="2024-11-03T00:00:00"/>
    <d v="2024-11-25T08:30:00"/>
    <x v="1"/>
    <s v="SPS-10899078"/>
    <s v="Dilraj Sohal"/>
    <s v="Mens 24-25 Student Match Fee, 02/11 vs. vs Chelmsford 1"/>
    <x v="7"/>
    <x v="0"/>
    <x v="0"/>
    <n v="5"/>
    <n v="0.12"/>
    <n v="0.05"/>
    <n v="0"/>
    <n v="4.83"/>
  </r>
  <r>
    <d v="2024-11-13T00:00:00"/>
    <d v="2024-11-25T08:30:00"/>
    <x v="1"/>
    <s v="SPS-10936871"/>
    <s v="Dilraj Sohal"/>
    <s v="Mens 24-25 Student Match Fee, 10/11 vs. vs Banbury 1"/>
    <x v="7"/>
    <x v="0"/>
    <x v="0"/>
    <n v="5"/>
    <n v="0.12"/>
    <n v="0.05"/>
    <n v="0"/>
    <n v="4.83"/>
  </r>
  <r>
    <d v="2024-11-19T00:00:00"/>
    <d v="2024-11-25T08:30:00"/>
    <x v="1"/>
    <s v="SPS-10959084"/>
    <s v="Dilraj Sohal"/>
    <s v="Mens 24-25 Student Match Fee, 17/11 vs. vs Harleston Magpies"/>
    <x v="7"/>
    <x v="0"/>
    <x v="0"/>
    <n v="5"/>
    <n v="0.14000000000000001"/>
    <n v="0.05"/>
    <n v="0"/>
    <n v="4.8099999999999996"/>
  </r>
  <r>
    <d v="2024-10-12T00:00:00"/>
    <d v="2024-11-25T17:45:00"/>
    <x v="1"/>
    <s v="SPS-10828551"/>
    <s v="kiran gill"/>
    <s v="Ladies 24-25, confirmed by Charn Gill, 12/10 vs. vs Edgbaston 3"/>
    <x v="7"/>
    <x v="1"/>
    <x v="1"/>
    <n v="10"/>
    <n v="0"/>
    <n v="0"/>
    <n v="0"/>
    <n v="10"/>
  </r>
  <r>
    <d v="2024-10-19T00:00:00"/>
    <d v="2024-11-25T17:45:00"/>
    <x v="1"/>
    <s v="SPS-10854463"/>
    <s v="kiran gill"/>
    <s v="Ladies 24-25, confirmed by Charn Gill, 19/10 vs. vs Stourport 3"/>
    <x v="7"/>
    <x v="1"/>
    <x v="1"/>
    <n v="10"/>
    <n v="0"/>
    <n v="0"/>
    <n v="0"/>
    <n v="10"/>
  </r>
  <r>
    <d v="2024-11-04T00:00:00"/>
    <d v="2024-11-25T17:45:00"/>
    <x v="1"/>
    <s v="SPS-10901480"/>
    <s v="kiran gill"/>
    <s v="Ladies 24-25, confirmed by Charn Gill, 02/11 vs. vs University of Birmingham 6"/>
    <x v="7"/>
    <x v="1"/>
    <x v="1"/>
    <n v="10"/>
    <n v="0"/>
    <n v="0"/>
    <n v="0"/>
    <n v="10"/>
  </r>
  <r>
    <d v="2024-11-17T00:00:00"/>
    <d v="2024-11-25T17:45:00"/>
    <x v="1"/>
    <s v="SPS-10955694"/>
    <s v="kiran gill"/>
    <s v="Ladies 24-25, confirmed by Charn Gill, 16/11 vs. vs Worcester 2"/>
    <x v="7"/>
    <x v="1"/>
    <x v="1"/>
    <n v="10"/>
    <n v="0"/>
    <n v="0"/>
    <n v="0"/>
    <n v="10"/>
  </r>
  <r>
    <d v="2024-09-16T00:00:00"/>
    <d v="2024-11-25T17:47:00"/>
    <x v="1"/>
    <s v="SPS-10672655"/>
    <s v="annette Rimmer"/>
    <s v="Ladies Subscriptions 24-25 Unemployed/Retired Membership, confirmed by Charn Gill"/>
    <x v="7"/>
    <x v="1"/>
    <x v="1"/>
    <n v="60"/>
    <n v="0"/>
    <n v="0"/>
    <n v="0"/>
    <n v="60"/>
  </r>
  <r>
    <d v="2024-10-19T00:00:00"/>
    <d v="2024-11-25T17:47:00"/>
    <x v="1"/>
    <s v="SPS-10852442"/>
    <s v="annette Rimmer"/>
    <s v="Ladies 24-25 Unemployed/Retired Match Fee, confirmed by Charn Gill, 19/10 vs. vs Olton &amp; West Warwickshire 6"/>
    <x v="7"/>
    <x v="0"/>
    <x v="1"/>
    <n v="5"/>
    <n v="0"/>
    <n v="0"/>
    <n v="0"/>
    <n v="5"/>
  </r>
  <r>
    <d v="2024-11-04T00:00:00"/>
    <d v="2024-11-25T17:47:00"/>
    <x v="1"/>
    <s v="SPS-10901231"/>
    <s v="annette Rimmer"/>
    <s v="Ladies 24-25 Unemployed/Retired Match Fee, confirmed by Charn Gill, 02/11 vs. vs Bournville &amp; Kings Heath 4"/>
    <x v="7"/>
    <x v="0"/>
    <x v="1"/>
    <n v="5"/>
    <n v="0"/>
    <n v="0"/>
    <n v="0"/>
    <n v="5"/>
  </r>
  <r>
    <d v="2024-09-15T00:00:00"/>
    <d v="2024-11-25T19:43:00"/>
    <x v="1"/>
    <s v="SPS-10669188"/>
    <s v="kishan mann"/>
    <s v="Mens Subscriptions 24-25 Student Membership, confirmed by Satpal Degun"/>
    <x v="7"/>
    <x v="1"/>
    <x v="1"/>
    <n v="75"/>
    <n v="0"/>
    <n v="0"/>
    <n v="0"/>
    <n v="75"/>
  </r>
  <r>
    <d v="2024-10-12T00:00:00"/>
    <d v="2024-11-25T19:56:00"/>
    <x v="1"/>
    <s v="SPS-10828010"/>
    <s v="om gaur"/>
    <s v="Mens 24-25 Under 16 Match Fee, confirmed by Satpal Degun, 12/10 vs. vs Olton &amp; West Warwickshire 4"/>
    <x v="7"/>
    <x v="0"/>
    <x v="1"/>
    <n v="3"/>
    <n v="0"/>
    <n v="0"/>
    <n v="0"/>
    <n v="3"/>
  </r>
  <r>
    <d v="2024-11-02T00:00:00"/>
    <d v="2024-11-25T19:57:00"/>
    <x v="1"/>
    <s v="SPS-10891319"/>
    <s v="om gaur"/>
    <s v="Mens 24-25 Under 16 Match Fee, confirmed by Satpal Degun, 02/11 vs. vs Stourport 4"/>
    <x v="7"/>
    <x v="0"/>
    <x v="1"/>
    <n v="3"/>
    <n v="0"/>
    <n v="0"/>
    <n v="0"/>
    <n v="3"/>
  </r>
  <r>
    <d v="2024-11-09T00:00:00"/>
    <d v="2024-11-25T19:57:00"/>
    <x v="1"/>
    <s v="SPS-10921292"/>
    <s v="om gaur"/>
    <s v="Mens 24-25 Under 16 Match Fee, confirmed by Satpal Degun, 09/11 vs. vs Edgbaston"/>
    <x v="7"/>
    <x v="0"/>
    <x v="1"/>
    <n v="3"/>
    <n v="0"/>
    <n v="0"/>
    <n v="0"/>
    <n v="3"/>
  </r>
  <r>
    <d v="2024-11-16T00:00:00"/>
    <d v="2024-11-25T19:57:00"/>
    <x v="1"/>
    <s v="SPS-10948515"/>
    <s v="om gaur"/>
    <s v="Mens 24-25 Under 16 Match Fee, confirmed by Satpal Degun, 16/11 vs. vs Kingswinford 2"/>
    <x v="7"/>
    <x v="0"/>
    <x v="1"/>
    <n v="3"/>
    <n v="0"/>
    <n v="0"/>
    <n v="0"/>
    <n v="3"/>
  </r>
  <r>
    <d v="2024-09-15T00:00:00"/>
    <d v="2024-11-25T20:18:00"/>
    <x v="1"/>
    <s v="SPS-10669074"/>
    <s v="Husayn Loonat"/>
    <s v="Badgers Subscriptions 24-25, confirmed by Satpal Degun"/>
    <x v="7"/>
    <x v="1"/>
    <x v="1"/>
    <n v="30"/>
    <n v="0"/>
    <n v="0"/>
    <n v="0"/>
    <n v="30"/>
  </r>
  <r>
    <d v="2024-11-20T00:00:00"/>
    <d v="2024-11-25T20:25:00"/>
    <x v="1"/>
    <s v="SPS-10965943"/>
    <s v="Pavan Bains"/>
    <s v="AMENDED: (broke elbow less than ten mins into game )Ladies 24-25, collected by Charn Gill, 16/11 vs. vs Solihull Blossomfield 3"/>
    <x v="7"/>
    <x v="1"/>
    <x v="2"/>
    <n v="0"/>
    <n v="0"/>
    <n v="0"/>
    <n v="0"/>
    <n v="0"/>
  </r>
  <r>
    <d v="2024-09-15T00:00:00"/>
    <d v="2024-11-25T20:28:00"/>
    <x v="1"/>
    <s v="SPS-10669277"/>
    <s v="Taran Kooner"/>
    <s v="Mens Subscriptions 24-25 Student Membership, confirmed by Satpal Degun"/>
    <x v="7"/>
    <x v="1"/>
    <x v="1"/>
    <n v="75"/>
    <n v="0"/>
    <n v="0"/>
    <n v="0"/>
    <n v="75"/>
  </r>
  <r>
    <d v="2024-09-07T00:00:00"/>
    <d v="2024-11-25T20:32:00"/>
    <x v="1"/>
    <s v="SPS-10625379"/>
    <s v="Veer Virdi"/>
    <s v="Badgers Subscriptions 24-25, confirmed by Satpal Degun"/>
    <x v="7"/>
    <x v="1"/>
    <x v="1"/>
    <n v="30"/>
    <n v="0"/>
    <n v="0"/>
    <n v="0"/>
    <n v="30"/>
  </r>
  <r>
    <d v="2024-11-25T00:00:00"/>
    <d v="2024-11-25T20:37:00"/>
    <x v="1"/>
    <s v="SPS-11000468"/>
    <s v="Rasika Rathnayake"/>
    <s v="Ladies Subscriptions 24-25 Sponsored player Membership"/>
    <x v="7"/>
    <x v="1"/>
    <x v="2"/>
    <n v="0"/>
    <n v="0"/>
    <n v="0"/>
    <n v="0"/>
    <n v="0"/>
  </r>
  <r>
    <d v="2024-11-25T00:00:00"/>
    <d v="2024-11-25T20:55:00"/>
    <x v="1"/>
    <s v="SPS-11000502"/>
    <s v="Charn Gill"/>
    <s v="Ladies Subscriptions 24-25 Unemployed/Retired Membership, confirmed by Charn Gill"/>
    <x v="7"/>
    <x v="1"/>
    <x v="1"/>
    <n v="60"/>
    <n v="0"/>
    <n v="0"/>
    <n v="0"/>
    <n v="60"/>
  </r>
  <r>
    <d v="2024-11-09T00:00:00"/>
    <d v="2024-11-25T20:55:00"/>
    <x v="1"/>
    <s v="SPS-10921300"/>
    <s v="Jogin Johal"/>
    <s v="Mens 24-25 Student Match Fee, confirmed by Satpal Degun, 09/11 vs. vs Edgbaston"/>
    <x v="7"/>
    <x v="0"/>
    <x v="1"/>
    <n v="5"/>
    <n v="0"/>
    <n v="0"/>
    <n v="0"/>
    <n v="5"/>
  </r>
  <r>
    <d v="2024-11-16T00:00:00"/>
    <d v="2024-11-25T20:55:00"/>
    <x v="1"/>
    <s v="SPS-10948525"/>
    <s v="Jogin Johal"/>
    <s v="Mens 24-25 Student Match Fee, confirmed by Satpal Degun, 16/11 vs. vs Kingswinford 2"/>
    <x v="7"/>
    <x v="0"/>
    <x v="1"/>
    <n v="5"/>
    <n v="0"/>
    <n v="0"/>
    <n v="0"/>
    <n v="5"/>
  </r>
  <r>
    <d v="2024-09-08T00:00:00"/>
    <d v="2024-11-25T21:01:00"/>
    <x v="1"/>
    <s v="SPS-10631038"/>
    <s v="-1. DELETED --"/>
    <s v="Mens 24-25, confirmed by Charn Gill, 31/08 vs. vs Sheffield"/>
    <x v="7"/>
    <x v="1"/>
    <x v="1"/>
    <n v="10"/>
    <n v="0"/>
    <n v="0"/>
    <n v="0"/>
    <n v="10"/>
  </r>
  <r>
    <d v="2024-09-14T00:00:00"/>
    <d v="2024-11-25T21:01:00"/>
    <x v="1"/>
    <s v="SPS-10665741"/>
    <s v="-1. DELETED --"/>
    <s v="Mens 24-25, confirmed by Charn Gill, 14/09 vs. vs Cheltnham"/>
    <x v="7"/>
    <x v="1"/>
    <x v="1"/>
    <n v="10"/>
    <n v="0"/>
    <n v="0"/>
    <n v="0"/>
    <n v="10"/>
  </r>
  <r>
    <d v="2024-09-16T00:00:00"/>
    <d v="2024-11-25T21:01:00"/>
    <x v="1"/>
    <s v="SPS-10672723"/>
    <s v="-1. DELETED --"/>
    <s v="Mens Subscriptions 24-25, confirmed by Charn Gill"/>
    <x v="7"/>
    <x v="1"/>
    <x v="1"/>
    <n v="150"/>
    <n v="0"/>
    <n v="0"/>
    <n v="0"/>
    <n v="150"/>
  </r>
  <r>
    <d v="2024-09-21T00:00:00"/>
    <d v="2024-11-25T21:01:00"/>
    <x v="1"/>
    <s v="SPS-10706319"/>
    <s v="-1. DELETED --"/>
    <s v="Mens 24-25, confirmed by Charn Gill, 21/09 vs. vs Sikh Union Coventry"/>
    <x v="7"/>
    <x v="1"/>
    <x v="1"/>
    <n v="10"/>
    <n v="0"/>
    <n v="0"/>
    <n v="0"/>
    <n v="10"/>
  </r>
  <r>
    <d v="2024-09-29T00:00:00"/>
    <d v="2024-11-25T21:01:00"/>
    <x v="1"/>
    <s v="SPS-10750062"/>
    <s v="-1. DELETED --"/>
    <s v="Mens 24-25, confirmed by Charn Gill, 28/09 vs. vs Wolverhampton &amp; Tettenhall 1"/>
    <x v="7"/>
    <x v="1"/>
    <x v="1"/>
    <n v="10"/>
    <n v="0"/>
    <n v="0"/>
    <n v="0"/>
    <n v="10"/>
  </r>
  <r>
    <d v="2024-10-04T00:00:00"/>
    <d v="2024-11-25T21:01:00"/>
    <x v="1"/>
    <s v="SPS-10775401"/>
    <s v="-1. DELETED --"/>
    <s v="Mens 24-25, confirmed by Charn Gill, 05/10 vs. vs Edgbaston 2"/>
    <x v="7"/>
    <x v="1"/>
    <x v="1"/>
    <n v="10"/>
    <n v="0"/>
    <n v="0"/>
    <n v="0"/>
    <n v="10"/>
  </r>
  <r>
    <d v="2024-10-18T00:00:00"/>
    <d v="2024-11-25T21:01:00"/>
    <x v="1"/>
    <s v="SPS-10847038"/>
    <s v="-1. DELETED --"/>
    <s v="Mens 24-25, confirmed by Charn Gill, 19/10 vs. vs Newport 1"/>
    <x v="7"/>
    <x v="1"/>
    <x v="1"/>
    <n v="10"/>
    <n v="0"/>
    <n v="0"/>
    <n v="0"/>
    <n v="10"/>
  </r>
  <r>
    <d v="2024-11-08T00:00:00"/>
    <d v="2024-11-25T21:02:00"/>
    <x v="1"/>
    <s v="SPS-10917011"/>
    <s v="-1. DELETED --"/>
    <s v="Mens 24-25, confirmed by Charn Gill, 09/11 vs. vs Lichfield 3"/>
    <x v="7"/>
    <x v="1"/>
    <x v="1"/>
    <n v="10"/>
    <n v="0"/>
    <n v="0"/>
    <n v="0"/>
    <n v="10"/>
  </r>
  <r>
    <d v="2024-11-15T00:00:00"/>
    <d v="2024-11-25T21:02:00"/>
    <x v="1"/>
    <s v="SPS-10945066"/>
    <s v="-1. DELETED --"/>
    <s v="Mens 24-25, confirmed by Charn Gill, 16/11 vs. vs Worcester 2"/>
    <x v="7"/>
    <x v="1"/>
    <x v="1"/>
    <n v="10"/>
    <n v="0"/>
    <n v="0"/>
    <n v="0"/>
    <n v="10"/>
  </r>
  <r>
    <d v="2024-11-23T00:00:00"/>
    <d v="2024-11-25T21:02:00"/>
    <x v="1"/>
    <s v="SPS-10968048"/>
    <s v="-1. DELETED --"/>
    <s v="Mens 24-25, confirmed by Charn Gill, 23/11 vs. vs Harborne 4"/>
    <x v="7"/>
    <x v="1"/>
    <x v="1"/>
    <n v="10"/>
    <n v="0"/>
    <n v="0"/>
    <n v="0"/>
    <n v="10"/>
  </r>
  <r>
    <d v="2024-11-25T00:00:00"/>
    <d v="2024-11-25T22:08:00"/>
    <x v="1"/>
    <s v="SPS-11006237"/>
    <s v="Kaylim Bowers"/>
    <s v="Ladies 24-25 Sponsored player Match Fee, 23/11 vs. vs Edgbaston 2"/>
    <x v="7"/>
    <x v="0"/>
    <x v="2"/>
    <n v="0"/>
    <n v="0"/>
    <n v="0"/>
    <n v="0"/>
    <n v="0"/>
  </r>
  <r>
    <d v="2024-11-25T00:00:00"/>
    <d v="2024-11-25T22:08:00"/>
    <x v="1"/>
    <s v="SPS-11006241"/>
    <s v="Apsi Gunarathne"/>
    <s v="Ladies 24-25 Sponsored player Match Fee, 23/11 vs. vs Edgbaston 2"/>
    <x v="7"/>
    <x v="0"/>
    <x v="2"/>
    <n v="0"/>
    <n v="0"/>
    <n v="0"/>
    <n v="0"/>
    <n v="0"/>
  </r>
  <r>
    <d v="2024-11-25T00:00:00"/>
    <d v="2024-11-25T22:08:00"/>
    <x v="1"/>
    <s v="SPS-11006242"/>
    <s v="Rahemeen Ali"/>
    <s v="Ladies 24-25 Sponsored player Match Fee, 23/11 vs. vs Edgbaston 2"/>
    <x v="7"/>
    <x v="0"/>
    <x v="2"/>
    <n v="0"/>
    <n v="0"/>
    <n v="0"/>
    <n v="0"/>
    <n v="0"/>
  </r>
  <r>
    <d v="2024-09-22T00:00:00"/>
    <d v="2024-11-25T22:24:00"/>
    <x v="1"/>
    <s v="SPS-10711865"/>
    <s v="Sati Mann"/>
    <s v="Mens Subscriptions 24-25, confirmed by Charn Gill"/>
    <x v="7"/>
    <x v="1"/>
    <x v="1"/>
    <n v="150"/>
    <n v="0"/>
    <n v="0"/>
    <n v="0"/>
    <n v="150"/>
  </r>
  <r>
    <d v="2024-09-15T00:00:00"/>
    <d v="2024-11-25T22:28:00"/>
    <x v="1"/>
    <s v="SPS-10669175"/>
    <s v="Gurpreet Cooner"/>
    <s v="Mens Subscriptions 24-25, confirmed by Charn Gill"/>
    <x v="7"/>
    <x v="1"/>
    <x v="1"/>
    <n v="150"/>
    <n v="0"/>
    <n v="0"/>
    <n v="0"/>
    <n v="150"/>
  </r>
  <r>
    <d v="2024-11-25T00:00:00"/>
    <d v="2024-11-25T22:32:00"/>
    <x v="1"/>
    <s v="SPS-11006284"/>
    <s v="Amarpreet singh Assi"/>
    <s v="Mens 24-25 Annual Payee Match Fee, 19/10 vs. vs Old Halesonians 1"/>
    <x v="7"/>
    <x v="0"/>
    <x v="2"/>
    <n v="0"/>
    <n v="0"/>
    <n v="0"/>
    <n v="0"/>
    <n v="0"/>
  </r>
  <r>
    <d v="2024-11-25T00:00:00"/>
    <d v="2024-11-25T22:32:00"/>
    <x v="1"/>
    <s v="SPS-11006292"/>
    <s v="Sikandar Aizaz"/>
    <s v="Mens 24-25 Sponsored player Match Fee, 19/10 vs. vs Old Halesonians 1"/>
    <x v="7"/>
    <x v="0"/>
    <x v="2"/>
    <n v="0"/>
    <n v="0"/>
    <n v="0"/>
    <n v="0"/>
    <n v="0"/>
  </r>
  <r>
    <d v="2024-11-25T00:00:00"/>
    <d v="2024-11-25T22:33:00"/>
    <x v="1"/>
    <s v="SPS-11006306"/>
    <s v="Sikandar Aizaz"/>
    <s v="Mens 24-25 Sponsored player Match Fee, 02/11 vs. vs Bridgnorth 1"/>
    <x v="7"/>
    <x v="0"/>
    <x v="2"/>
    <n v="0"/>
    <n v="0"/>
    <n v="0"/>
    <n v="0"/>
    <n v="0"/>
  </r>
  <r>
    <d v="2024-11-25T00:00:00"/>
    <d v="2024-11-25T22:33:00"/>
    <x v="1"/>
    <s v="SPS-11006314"/>
    <s v="Amarpreet singh Assi"/>
    <s v="Mens 24-25 Annual Payee Match Fee, 16/11 vs. vs Stourport  2"/>
    <x v="7"/>
    <x v="0"/>
    <x v="2"/>
    <n v="0"/>
    <n v="0"/>
    <n v="0"/>
    <n v="0"/>
    <n v="0"/>
  </r>
  <r>
    <d v="2024-11-25T00:00:00"/>
    <d v="2024-11-25T22:33:00"/>
    <x v="1"/>
    <s v="SPS-11006320"/>
    <s v="Sikandar Aizaz"/>
    <s v="Mens 24-25 Sponsored player Match Fee, 16/11 vs. vs Stourport  2"/>
    <x v="7"/>
    <x v="0"/>
    <x v="2"/>
    <n v="0"/>
    <n v="0"/>
    <n v="0"/>
    <n v="0"/>
    <n v="0"/>
  </r>
  <r>
    <d v="2024-11-25T00:00:00"/>
    <d v="2024-11-25T22:34:00"/>
    <x v="1"/>
    <s v="SPS-11006328"/>
    <s v="Amarpreet singh Assi"/>
    <s v="Mens 24-25 Annual Payee Match Fee, 23/11 vs. vs Bromsgrove 1"/>
    <x v="7"/>
    <x v="0"/>
    <x v="2"/>
    <n v="0"/>
    <n v="0"/>
    <n v="0"/>
    <n v="0"/>
    <n v="0"/>
  </r>
  <r>
    <d v="2024-11-25T00:00:00"/>
    <d v="2024-11-25T22:34:00"/>
    <x v="1"/>
    <s v="SPS-11006334"/>
    <s v="Sikandar Aizaz"/>
    <s v="Mens 24-25 Sponsored player Match Fee, 23/11 vs. vs Bromsgrove 1"/>
    <x v="7"/>
    <x v="0"/>
    <x v="2"/>
    <n v="0"/>
    <n v="0"/>
    <n v="0"/>
    <n v="0"/>
    <n v="0"/>
  </r>
  <r>
    <d v="2024-11-25T00:00:00"/>
    <d v="2024-11-25T22:35:00"/>
    <x v="1"/>
    <s v="SPS-11006337"/>
    <s v="Amarpreet singh Assi"/>
    <s v="Mens Subscriptions 24-25 Sponsored player Membership"/>
    <x v="7"/>
    <x v="1"/>
    <x v="2"/>
    <n v="0"/>
    <n v="0"/>
    <n v="0"/>
    <n v="0"/>
    <n v="0"/>
  </r>
  <r>
    <d v="2024-09-07T00:00:00"/>
    <d v="2024-11-26T07:27:00"/>
    <x v="1"/>
    <s v="SPS-10625327"/>
    <s v="Rohanpreet cooner"/>
    <s v="Badgers Subscriptions 24-25, confirmed by Satpal Degun"/>
    <x v="7"/>
    <x v="1"/>
    <x v="1"/>
    <n v="30"/>
    <n v="0"/>
    <n v="0"/>
    <n v="0"/>
    <n v="30"/>
  </r>
  <r>
    <d v="2024-09-07T00:00:00"/>
    <d v="2024-11-26T07:30:00"/>
    <x v="1"/>
    <s v="SPS-10625381"/>
    <s v="Gagan Sehra"/>
    <s v="Ladies Subscriptions 24-25 Under 16 Membership, confirmed by Satpal Degun"/>
    <x v="7"/>
    <x v="1"/>
    <x v="1"/>
    <n v="30"/>
    <n v="0"/>
    <n v="0"/>
    <n v="0"/>
    <n v="30"/>
  </r>
  <r>
    <d v="2024-09-07T00:00:00"/>
    <d v="2024-11-26T07:30:00"/>
    <x v="1"/>
    <s v="SPS-10625382"/>
    <s v="Gian Sehra"/>
    <s v="Mens Subscriptions 24-25 Under 16 Membership, confirmed by Satpal Degun"/>
    <x v="7"/>
    <x v="1"/>
    <x v="1"/>
    <n v="30"/>
    <n v="0"/>
    <n v="0"/>
    <n v="0"/>
    <n v="30"/>
  </r>
  <r>
    <d v="2024-09-15T00:00:00"/>
    <d v="2024-11-26T07:30:00"/>
    <x v="1"/>
    <s v="SPS-10669208"/>
    <s v="Gurmukh Sehra"/>
    <s v="Mens Subscriptions 24-25, confirmed by Satpal Degun"/>
    <x v="7"/>
    <x v="1"/>
    <x v="1"/>
    <n v="150"/>
    <n v="0"/>
    <n v="0"/>
    <n v="0"/>
    <n v="150"/>
  </r>
  <r>
    <d v="2024-09-07T00:00:00"/>
    <d v="2024-11-26T08:05:00"/>
    <x v="1"/>
    <s v="SPS-10625590"/>
    <s v="Narayan Dhillon"/>
    <s v="Mens 24-25 Student Match Fee, paid by Chan Dhillon, 07/09 vs. vs Bloxwich 1"/>
    <x v="7"/>
    <x v="0"/>
    <x v="0"/>
    <n v="5"/>
    <n v="0.09"/>
    <n v="0.05"/>
    <n v="0"/>
    <n v="4.8600000000000003"/>
  </r>
  <r>
    <d v="2024-09-20T00:00:00"/>
    <d v="2024-11-26T08:05:00"/>
    <x v="1"/>
    <s v="SPS-10701035"/>
    <s v="Govind Dhillon"/>
    <s v="Mens 24-25 Under 16 Match Fee, paid by Chan Dhillon, 21/09 vs. vs Sutton 3"/>
    <x v="7"/>
    <x v="0"/>
    <x v="0"/>
    <n v="3"/>
    <n v="0.06"/>
    <n v="0.05"/>
    <n v="0"/>
    <n v="2.89"/>
  </r>
  <r>
    <d v="2024-09-27T00:00:00"/>
    <d v="2024-11-26T08:05:00"/>
    <x v="1"/>
    <s v="SPS-10737468"/>
    <s v="Narayan Dhillon"/>
    <s v="Mens 24-25 Student Match Fee, paid by Chan Dhillon, 28/09 vs. vs University of Birmingham 5"/>
    <x v="7"/>
    <x v="0"/>
    <x v="0"/>
    <n v="5"/>
    <n v="0.09"/>
    <n v="0.05"/>
    <n v="0"/>
    <n v="4.8600000000000003"/>
  </r>
  <r>
    <d v="2024-09-28T00:00:00"/>
    <d v="2024-11-26T08:05:00"/>
    <x v="1"/>
    <s v="SPS-10742693"/>
    <s v="Govind Dhillon"/>
    <s v="Mens 24-25 Under 16 Match Fee, paid by Chan Dhillon, 28/09 vs. vs Bournville &amp; Kings Heath 4"/>
    <x v="7"/>
    <x v="0"/>
    <x v="0"/>
    <n v="3"/>
    <n v="0.06"/>
    <n v="0.05"/>
    <n v="0"/>
    <n v="2.89"/>
  </r>
  <r>
    <d v="2024-10-04T00:00:00"/>
    <d v="2024-11-26T08:05:00"/>
    <x v="1"/>
    <s v="SPS-10775395"/>
    <s v="Narayan Dhillon"/>
    <s v="Mens 24-25 Student Match Fee, paid by Chan Dhillon, 05/10 vs. vs Edgbaston 2"/>
    <x v="7"/>
    <x v="0"/>
    <x v="0"/>
    <n v="5"/>
    <n v="0.09"/>
    <n v="0.05"/>
    <n v="0"/>
    <n v="4.8600000000000003"/>
  </r>
  <r>
    <d v="2024-10-12T00:00:00"/>
    <d v="2024-11-26T08:05:00"/>
    <x v="1"/>
    <s v="SPS-10821676"/>
    <s v="Narayan Dhillon"/>
    <s v="Mens 24-25 Student Match Fee, paid by Chan Dhillon, 12/10 vs. vs Cannock 2"/>
    <x v="7"/>
    <x v="0"/>
    <x v="0"/>
    <n v="5"/>
    <n v="0.09"/>
    <n v="0.05"/>
    <n v="0"/>
    <n v="4.8600000000000003"/>
  </r>
  <r>
    <d v="2024-10-14T00:00:00"/>
    <d v="2024-11-26T08:05:00"/>
    <x v="1"/>
    <s v="SPS-10836073"/>
    <s v="Govind Dhillon"/>
    <s v="Sunday Training 24-25, paid by Chan Dhillon, 13/10 vs. Sunday Training"/>
    <x v="7"/>
    <x v="1"/>
    <x v="0"/>
    <n v="3"/>
    <n v="0.06"/>
    <n v="0.05"/>
    <n v="0"/>
    <n v="2.89"/>
  </r>
  <r>
    <d v="2024-10-18T00:00:00"/>
    <d v="2024-11-26T08:05:00"/>
    <x v="1"/>
    <s v="SPS-10847032"/>
    <s v="Narayan Dhillon"/>
    <s v="Mens 24-25 Student Match Fee, paid by Chan Dhillon, 19/10 vs. vs Newport 1"/>
    <x v="7"/>
    <x v="0"/>
    <x v="0"/>
    <n v="5"/>
    <n v="0.09"/>
    <n v="0.05"/>
    <n v="0"/>
    <n v="4.8600000000000003"/>
  </r>
  <r>
    <d v="2024-10-19T00:00:00"/>
    <d v="2024-11-26T08:05:00"/>
    <x v="1"/>
    <s v="SPS-10852657"/>
    <s v="Govind Dhillon"/>
    <s v="Mens 24-25 Under 16 Match Fee, paid by Chan Dhillon, 19/10 vs. vs West Bromwich 2"/>
    <x v="7"/>
    <x v="0"/>
    <x v="0"/>
    <n v="3"/>
    <n v="0.05"/>
    <n v="0.05"/>
    <n v="0"/>
    <n v="2.9"/>
  </r>
  <r>
    <d v="2024-11-08T00:00:00"/>
    <d v="2024-11-26T08:05:00"/>
    <x v="1"/>
    <s v="SPS-10917006"/>
    <s v="Narayan Dhillon"/>
    <s v="Mens 24-25 Student Match Fee, paid by Chan Dhillon, 09/11 vs. vs Lichfield 3"/>
    <x v="7"/>
    <x v="0"/>
    <x v="0"/>
    <n v="5"/>
    <n v="0.09"/>
    <n v="0.05"/>
    <n v="0"/>
    <n v="4.8600000000000003"/>
  </r>
  <r>
    <d v="2024-11-09T00:00:00"/>
    <d v="2024-11-26T08:05:00"/>
    <x v="1"/>
    <s v="SPS-10921296"/>
    <s v="Govind Dhillon"/>
    <s v="Mens 24-25 Under 16 Match Fee, paid by Chan Dhillon, 09/11 vs. vs Edgbaston"/>
    <x v="7"/>
    <x v="0"/>
    <x v="0"/>
    <n v="3"/>
    <n v="0.06"/>
    <n v="0.05"/>
    <n v="0"/>
    <n v="2.89"/>
  </r>
  <r>
    <d v="2024-11-15T00:00:00"/>
    <d v="2024-11-26T08:05:00"/>
    <x v="1"/>
    <s v="SPS-10945059"/>
    <s v="Narayan Dhillon"/>
    <s v="Mens 24-25 Student Match Fee, paid by Chan Dhillon, 16/11 vs. vs Worcester 2"/>
    <x v="7"/>
    <x v="0"/>
    <x v="0"/>
    <n v="5"/>
    <n v="0.09"/>
    <n v="0.05"/>
    <n v="0"/>
    <n v="4.8600000000000003"/>
  </r>
  <r>
    <d v="2024-11-23T00:00:00"/>
    <d v="2024-11-26T08:05:00"/>
    <x v="1"/>
    <s v="SPS-10968041"/>
    <s v="Narayan Dhillon"/>
    <s v="Mens 24-25 Student Match Fee, paid by Chan Dhillon, 23/11 vs. vs Harborne 4"/>
    <x v="7"/>
    <x v="0"/>
    <x v="0"/>
    <n v="5"/>
    <n v="0.09"/>
    <n v="0.05"/>
    <n v="0"/>
    <n v="4.8600000000000003"/>
  </r>
  <r>
    <d v="2024-11-23T00:00:00"/>
    <d v="2024-11-26T08:05:00"/>
    <x v="1"/>
    <s v="SPS-10970724"/>
    <s v="Govind Dhillon"/>
    <s v="Mens 24-25 Under 16 Match Fee, paid by Chan Dhillon, 23/11 vs. vs Olton &amp; West Warwickshire 5"/>
    <x v="7"/>
    <x v="0"/>
    <x v="0"/>
    <n v="3"/>
    <n v="0.06"/>
    <n v="0.05"/>
    <n v="0"/>
    <n v="2.89"/>
  </r>
  <r>
    <d v="2024-09-14T00:00:00"/>
    <d v="2024-11-26T08:24:00"/>
    <x v="1"/>
    <s v="SPS-10665734"/>
    <s v="Jeevan Basi"/>
    <s v="Mens 24-25 Student Match Fee, 14/09 vs. vs Cheltnham"/>
    <x v="7"/>
    <x v="0"/>
    <x v="0"/>
    <n v="5"/>
    <n v="0.1"/>
    <n v="0.05"/>
    <n v="0"/>
    <n v="4.8499999999999996"/>
  </r>
  <r>
    <d v="2024-09-21T00:00:00"/>
    <d v="2024-11-26T08:24:00"/>
    <x v="1"/>
    <s v="SPS-10706310"/>
    <s v="Jeevan Basi"/>
    <s v="Mens 24-25 Student Match Fee, 21/09 vs. vs Sikh Union Coventry"/>
    <x v="7"/>
    <x v="0"/>
    <x v="0"/>
    <n v="5"/>
    <n v="0.1"/>
    <n v="0.05"/>
    <n v="0"/>
    <n v="4.8499999999999996"/>
  </r>
  <r>
    <d v="2024-10-08T00:00:00"/>
    <d v="2024-11-26T08:24:00"/>
    <x v="1"/>
    <s v="SPS-10799212"/>
    <s v="Jeevan Basi"/>
    <s v="Mens 24-25 Student Match Fee, 05/10 vs. vs Edgbaston 1"/>
    <x v="7"/>
    <x v="0"/>
    <x v="0"/>
    <n v="5"/>
    <n v="0.1"/>
    <n v="0.05"/>
    <n v="0"/>
    <n v="4.8499999999999996"/>
  </r>
  <r>
    <d v="2024-10-17T00:00:00"/>
    <d v="2024-11-26T08:24:00"/>
    <x v="1"/>
    <s v="SPS-10845013"/>
    <s v="Jeevan Basi"/>
    <s v="Mens 24-25 Student Match Fee, 12/10 vs. vs Beacon 2"/>
    <x v="7"/>
    <x v="0"/>
    <x v="0"/>
    <n v="5"/>
    <n v="0.1"/>
    <n v="0.05"/>
    <n v="0"/>
    <n v="4.8499999999999996"/>
  </r>
  <r>
    <d v="2024-11-08T00:00:00"/>
    <d v="2024-11-26T08:24:00"/>
    <x v="1"/>
    <s v="SPS-10917002"/>
    <s v="Jeevan Basi"/>
    <s v="Mens 24-25 Student Match Fee, 09/11 vs. vs Lichfield 3"/>
    <x v="7"/>
    <x v="0"/>
    <x v="0"/>
    <n v="5"/>
    <n v="0.1"/>
    <n v="0.05"/>
    <n v="0"/>
    <n v="4.8499999999999996"/>
  </r>
  <r>
    <d v="2024-11-25T00:00:00"/>
    <d v="2024-11-26T08:24:00"/>
    <x v="1"/>
    <s v="SPS-11006279"/>
    <s v="Jeevan Basi"/>
    <s v="Mens 24-25 Student Match Fee, 19/10 vs. vs Old Halesonians 1"/>
    <x v="7"/>
    <x v="0"/>
    <x v="0"/>
    <n v="5"/>
    <n v="0.1"/>
    <n v="0.05"/>
    <n v="0"/>
    <n v="4.8499999999999996"/>
  </r>
  <r>
    <d v="2024-11-25T00:00:00"/>
    <d v="2024-11-26T08:24:00"/>
    <x v="1"/>
    <s v="SPS-11006296"/>
    <s v="Jeevan Basi"/>
    <s v="Mens 24-25 Student Match Fee, 02/11 vs. vs Bridgnorth 1"/>
    <x v="7"/>
    <x v="0"/>
    <x v="0"/>
    <n v="5"/>
    <n v="0.1"/>
    <n v="0.05"/>
    <n v="0"/>
    <n v="4.8499999999999996"/>
  </r>
  <r>
    <d v="2024-11-25T00:00:00"/>
    <d v="2024-11-26T08:24:00"/>
    <x v="1"/>
    <s v="SPS-11006309"/>
    <s v="Jeevan Basi"/>
    <s v="Mens 24-25 Student Match Fee, 16/11 vs. vs Stourport  2"/>
    <x v="7"/>
    <x v="0"/>
    <x v="0"/>
    <n v="5"/>
    <n v="0.08"/>
    <n v="0.05"/>
    <n v="0"/>
    <n v="4.87"/>
  </r>
  <r>
    <d v="2024-11-25T00:00:00"/>
    <d v="2024-11-26T08:24:00"/>
    <x v="1"/>
    <s v="SPS-11006323"/>
    <s v="Jeevan Basi"/>
    <s v="Mens 24-25 Student Match Fee, 23/11 vs. vs Bromsgrove 1"/>
    <x v="7"/>
    <x v="0"/>
    <x v="0"/>
    <n v="5"/>
    <n v="0.1"/>
    <n v="0.05"/>
    <n v="0"/>
    <n v="4.8499999999999996"/>
  </r>
  <r>
    <d v="2024-11-23T00:00:00"/>
    <d v="2024-11-26T11:30:00"/>
    <x v="1"/>
    <s v="SPS-10972374"/>
    <s v="Aneel Loyal"/>
    <s v="Badgers 24-25, confirmed by Satpal Degun, 23/11 vs. vs Bloxwich"/>
    <x v="7"/>
    <x v="1"/>
    <x v="1"/>
    <n v="3"/>
    <n v="0"/>
    <n v="0"/>
    <n v="0"/>
    <n v="3"/>
  </r>
  <r>
    <d v="2024-11-16T00:00:00"/>
    <d v="2024-11-26T11:30:00"/>
    <x v="1"/>
    <s v="SPS-10948434"/>
    <s v="Aneel Loyal"/>
    <s v="Badgers 24-25, confirmed by Satpal Degun, 16/11 vs. vs West Brom"/>
    <x v="7"/>
    <x v="1"/>
    <x v="1"/>
    <n v="3"/>
    <n v="0"/>
    <n v="0"/>
    <n v="0"/>
    <n v="3"/>
  </r>
  <r>
    <d v="2024-11-09T00:00:00"/>
    <d v="2024-11-26T11:30:00"/>
    <x v="1"/>
    <s v="SPS-10918145"/>
    <s v="Aneel Loyal"/>
    <s v="Badgers 24-25, confirmed by Satpal Degun, 09/11 vs. vs Beacon"/>
    <x v="7"/>
    <x v="1"/>
    <x v="1"/>
    <n v="3"/>
    <n v="0"/>
    <n v="0"/>
    <n v="0"/>
    <n v="3"/>
  </r>
  <r>
    <d v="2024-11-11T00:00:00"/>
    <d v="2024-11-26T13:16:00"/>
    <x v="1"/>
    <s v="SPS-10929919"/>
    <s v="Amarpreet Sahi"/>
    <s v="Ladies 24-25 Student Match Fee, confirmed by Charn Gill, 09/11 vs. vs Harborne 4"/>
    <x v="7"/>
    <x v="0"/>
    <x v="1"/>
    <n v="5"/>
    <n v="0"/>
    <n v="0"/>
    <n v="0"/>
    <n v="5"/>
  </r>
  <r>
    <d v="2024-09-21T00:00:00"/>
    <d v="2024-11-26T17:43:00"/>
    <x v="1"/>
    <s v="SPS-10703477"/>
    <s v="Amarpreet Sahi"/>
    <s v="Ladies 24-25 Student Match Fee, confirmed by Charn Gill, 21/09 vs. vs Sutton"/>
    <x v="7"/>
    <x v="0"/>
    <x v="1"/>
    <n v="5"/>
    <n v="0"/>
    <n v="0"/>
    <n v="0"/>
    <n v="5"/>
  </r>
  <r>
    <d v="2024-11-11T00:00:00"/>
    <d v="2024-11-26T21:09:00"/>
    <x v="1"/>
    <s v="SPS-10935072"/>
    <s v="Ethan Frost"/>
    <s v="Mens Subscriptions 24-25 Under 16 Membership, confirmed by Charn Gill"/>
    <x v="7"/>
    <x v="1"/>
    <x v="1"/>
    <n v="30"/>
    <n v="0"/>
    <n v="0"/>
    <n v="0"/>
    <n v="30"/>
  </r>
  <r>
    <d v="2024-11-11T00:00:00"/>
    <d v="2024-11-27T12:41:00"/>
    <x v="1"/>
    <s v="SPS-10934799"/>
    <s v="Jay Campbell"/>
    <s v="Mens 24-25, 09/11 vs. vs Bloxwich 1"/>
    <x v="7"/>
    <x v="1"/>
    <x v="0"/>
    <n v="10"/>
    <n v="0.19"/>
    <n v="0.1"/>
    <n v="0"/>
    <n v="9.7100000000000009"/>
  </r>
  <r>
    <d v="2024-11-25T00:00:00"/>
    <d v="2024-11-27T12:41:00"/>
    <x v="1"/>
    <s v="SPS-11006291"/>
    <s v="Jay Campbell"/>
    <s v="Mens 24-25, 19/10 vs. vs Old Halesonians 1"/>
    <x v="7"/>
    <x v="1"/>
    <x v="0"/>
    <n v="10"/>
    <n v="0.19"/>
    <n v="0.1"/>
    <n v="0"/>
    <n v="9.7100000000000009"/>
  </r>
  <r>
    <d v="2024-11-25T00:00:00"/>
    <d v="2024-11-27T12:41:00"/>
    <x v="1"/>
    <s v="SPS-11006304"/>
    <s v="Jay Campbell"/>
    <s v="Mens 24-25, 02/11 vs. vs Bridgnorth 1"/>
    <x v="7"/>
    <x v="1"/>
    <x v="0"/>
    <n v="10"/>
    <n v="0.19"/>
    <n v="0.1"/>
    <n v="0"/>
    <n v="9.7100000000000009"/>
  </r>
  <r>
    <d v="2024-11-25T00:00:00"/>
    <d v="2024-11-27T12:41:00"/>
    <x v="1"/>
    <s v="SPS-11006319"/>
    <s v="Jay Campbell"/>
    <s v="Mens 24-25, 16/11 vs. vs Stourport  2"/>
    <x v="7"/>
    <x v="1"/>
    <x v="0"/>
    <n v="10"/>
    <n v="0.19"/>
    <n v="0.1"/>
    <n v="0"/>
    <n v="9.7100000000000009"/>
  </r>
  <r>
    <d v="2024-11-25T00:00:00"/>
    <d v="2024-11-27T12:41:00"/>
    <x v="1"/>
    <s v="SPS-11006333"/>
    <s v="Jay Campbell"/>
    <s v="Mens 24-25, 23/11 vs. vs Bromsgrove 1"/>
    <x v="7"/>
    <x v="1"/>
    <x v="0"/>
    <n v="10"/>
    <n v="0.19"/>
    <n v="0.1"/>
    <n v="0"/>
    <n v="9.7100000000000009"/>
  </r>
  <r>
    <d v="2024-11-16T00:00:00"/>
    <d v="2024-11-28T14:00:00"/>
    <x v="1"/>
    <s v="SPS-10948514"/>
    <s v="sucha sohal"/>
    <s v="Mens 24-25, confirmed by Satpal Degun, 16/11 vs. vs Kingswinford 2"/>
    <x v="7"/>
    <x v="1"/>
    <x v="1"/>
    <n v="10"/>
    <n v="0"/>
    <n v="0"/>
    <n v="0"/>
    <n v="10"/>
  </r>
  <r>
    <d v="2024-10-07T00:00:00"/>
    <d v="2024-11-28T19:44:00"/>
    <x v="1"/>
    <s v="SPS-10790658"/>
    <s v="Simone Rowley"/>
    <s v="Ladies 24-25, 05/10 vs. vs Solihull Blossomfield 2"/>
    <x v="7"/>
    <x v="1"/>
    <x v="0"/>
    <n v="10"/>
    <n v="0.19"/>
    <n v="0.1"/>
    <n v="0"/>
    <n v="9.7100000000000009"/>
  </r>
  <r>
    <d v="2024-10-12T00:00:00"/>
    <d v="2024-11-28T19:44:00"/>
    <x v="1"/>
    <s v="SPS-10828554"/>
    <s v="Simone Rowley"/>
    <s v="Ladies 24-25, 12/10 vs. vs Edgbaston 3"/>
    <x v="7"/>
    <x v="1"/>
    <x v="0"/>
    <n v="10"/>
    <n v="0.19"/>
    <n v="0.1"/>
    <n v="0"/>
    <n v="9.7100000000000009"/>
  </r>
  <r>
    <d v="2024-10-19T00:00:00"/>
    <d v="2024-11-28T19:44:00"/>
    <x v="1"/>
    <s v="SPS-10854467"/>
    <s v="Simone Rowley"/>
    <s v="Ladies 24-25, 19/10 vs. vs Stourport 3"/>
    <x v="7"/>
    <x v="1"/>
    <x v="0"/>
    <n v="10"/>
    <n v="0.19"/>
    <n v="0.1"/>
    <n v="0"/>
    <n v="9.7100000000000009"/>
  </r>
  <r>
    <d v="2024-11-11T00:00:00"/>
    <d v="2024-11-28T19:44:00"/>
    <x v="1"/>
    <s v="SPS-10929937"/>
    <s v="Simone Rowley"/>
    <s v="Ladies 24-25, 09/11 vs. vs Bridgnorth 1"/>
    <x v="7"/>
    <x v="1"/>
    <x v="0"/>
    <n v="10"/>
    <n v="0.19"/>
    <n v="0.1"/>
    <n v="0"/>
    <n v="9.7100000000000009"/>
  </r>
  <r>
    <d v="2024-11-17T00:00:00"/>
    <d v="2024-11-28T19:44:00"/>
    <x v="1"/>
    <s v="SPS-10955697"/>
    <s v="Simone Rowley"/>
    <s v="Ladies 24-25, 16/11 vs. vs Worcester 2"/>
    <x v="7"/>
    <x v="1"/>
    <x v="0"/>
    <n v="10"/>
    <n v="0.19"/>
    <n v="0.1"/>
    <n v="0"/>
    <n v="9.7100000000000009"/>
  </r>
  <r>
    <d v="2024-09-02T00:00:00"/>
    <d v="2024-11-29T08:30:00"/>
    <x v="1"/>
    <s v="SPS-10600772"/>
    <s v="Vinaypreet Johal"/>
    <s v="Ladies 24-25 Student Match Fee, 31/08 vs. vs Bromsgrove 2/3"/>
    <x v="7"/>
    <x v="0"/>
    <x v="0"/>
    <n v="5"/>
    <n v="0.1"/>
    <n v="0.05"/>
    <n v="0"/>
    <n v="4.8499999999999996"/>
  </r>
  <r>
    <d v="2024-09-07T00:00:00"/>
    <d v="2024-11-29T08:30:00"/>
    <x v="1"/>
    <s v="SPS-10625391"/>
    <s v="Vinaypreet Johal"/>
    <s v="Ladies 24-25 Student Match Fee, 07/09 vs. vs Bloxwich 1"/>
    <x v="7"/>
    <x v="0"/>
    <x v="0"/>
    <n v="5"/>
    <n v="0.1"/>
    <n v="0.05"/>
    <n v="0"/>
    <n v="4.8499999999999996"/>
  </r>
  <r>
    <d v="2024-09-21T00:00:00"/>
    <d v="2024-11-29T08:30:00"/>
    <x v="1"/>
    <s v="SPS-10705577"/>
    <s v="Vinaypreet Johal"/>
    <s v="Ladies 24-25 Student Match Fee, 21/09 vs. vs Sutton"/>
    <x v="7"/>
    <x v="0"/>
    <x v="0"/>
    <n v="5"/>
    <n v="0.1"/>
    <n v="0.05"/>
    <n v="0"/>
    <n v="4.8499999999999996"/>
  </r>
  <r>
    <d v="2024-09-28T00:00:00"/>
    <d v="2024-11-29T08:30:00"/>
    <x v="1"/>
    <s v="SPS-10744623"/>
    <s v="Vinaypreet Johal"/>
    <s v="Ladies 24-25 Student Match Fee, 28/09 vs. vs Olton &amp; West Warwickshire 3"/>
    <x v="7"/>
    <x v="0"/>
    <x v="0"/>
    <n v="5"/>
    <n v="0.1"/>
    <n v="0.05"/>
    <n v="0"/>
    <n v="4.8499999999999996"/>
  </r>
  <r>
    <d v="2024-10-07T00:00:00"/>
    <d v="2024-11-29T08:30:00"/>
    <x v="1"/>
    <s v="SPS-10790666"/>
    <s v="Vinaypreet Johal"/>
    <s v="Ladies 24-25 Student Match Fee, 05/10 vs. vs Solihull Blossomfield 2"/>
    <x v="7"/>
    <x v="0"/>
    <x v="0"/>
    <n v="5"/>
    <n v="0.1"/>
    <n v="0.05"/>
    <n v="0"/>
    <n v="4.8499999999999996"/>
  </r>
  <r>
    <d v="2024-10-12T00:00:00"/>
    <d v="2024-11-29T08:30:00"/>
    <x v="1"/>
    <s v="SPS-10828563"/>
    <s v="Vinaypreet Johal"/>
    <s v="Ladies 24-25 Student Match Fee, 12/10 vs. vs Edgbaston 3"/>
    <x v="7"/>
    <x v="0"/>
    <x v="0"/>
    <n v="5"/>
    <n v="0.1"/>
    <n v="0.05"/>
    <n v="0"/>
    <n v="4.8499999999999996"/>
  </r>
  <r>
    <d v="2024-10-19T00:00:00"/>
    <d v="2024-11-29T08:30:00"/>
    <x v="1"/>
    <s v="SPS-10854474"/>
    <s v="Vinaypreet Johal"/>
    <s v="Ladies 24-25 Student Match Fee, 19/10 vs. vs Stourport 3"/>
    <x v="7"/>
    <x v="0"/>
    <x v="0"/>
    <n v="5"/>
    <n v="0.13"/>
    <n v="0.05"/>
    <n v="0"/>
    <n v="4.82"/>
  </r>
  <r>
    <d v="2024-10-27T00:00:00"/>
    <d v="2024-11-30T08:30:00"/>
    <x v="1"/>
    <s v="SPS-10870700"/>
    <s v="prabhjot ghag"/>
    <s v="Sunday Training 24-25, paid by mandip kaur, 27/10 vs. Sunday Training"/>
    <x v="7"/>
    <x v="1"/>
    <x v="0"/>
    <n v="3"/>
    <n v="0.09"/>
    <n v="0.05"/>
    <n v="0"/>
    <n v="2.86"/>
  </r>
  <r>
    <d v="2024-11-01T00:00:00"/>
    <d v="2024-11-30T08:30:00"/>
    <x v="1"/>
    <s v="SPS-10887907"/>
    <s v="prabhjot ghag"/>
    <s v="Mens 24-25 Under 16 Match Fee, paid by mandip kaur, 02/11 vs. vs Sutton Coldfield 9"/>
    <x v="7"/>
    <x v="0"/>
    <x v="0"/>
    <n v="3"/>
    <n v="0.09"/>
    <n v="0.05"/>
    <n v="0"/>
    <n v="2.86"/>
  </r>
  <r>
    <d v="2024-11-03T00:00:00"/>
    <d v="2024-11-30T08:30:00"/>
    <x v="1"/>
    <s v="SPS-10895957"/>
    <s v="prabhjot ghag"/>
    <s v="Sunday Training 24-25, paid by mandip kaur, 03/11 vs. Sunday Training"/>
    <x v="7"/>
    <x v="1"/>
    <x v="0"/>
    <n v="3"/>
    <n v="0.09"/>
    <n v="0.05"/>
    <n v="0"/>
    <n v="2.86"/>
  </r>
  <r>
    <d v="2024-11-15T00:00:00"/>
    <d v="2024-11-30T08:30:00"/>
    <x v="1"/>
    <s v="SPS-10944700"/>
    <s v="prabhjot ghag"/>
    <s v="Mens 24-25 Under 16 Match Fee, paid by mandip kaur, 16/11 vs. vs Lichfield 6"/>
    <x v="7"/>
    <x v="0"/>
    <x v="0"/>
    <n v="3"/>
    <n v="0.09"/>
    <n v="0.05"/>
    <n v="0"/>
    <n v="2.86"/>
  </r>
  <r>
    <d v="2024-11-22T00:00:00"/>
    <d v="2024-11-30T08:30:00"/>
    <x v="1"/>
    <s v="SPS-10967513"/>
    <s v="prabhjot ghag"/>
    <s v="Mens 24-25 Under 16 Match Fee, paid by mandip kaur, 23/11 vs. vs Old Wulfrunians 4"/>
    <x v="7"/>
    <x v="0"/>
    <x v="0"/>
    <n v="3"/>
    <n v="7.0000000000000007E-2"/>
    <n v="0.05"/>
    <n v="0"/>
    <n v="2.88"/>
  </r>
  <r>
    <d v="2024-11-30T00:00:00"/>
    <d v="2024-11-30T13:12:00"/>
    <x v="1"/>
    <s v="SPS-11028846"/>
    <s v="Kaylim Bowers"/>
    <s v="Ladies 24-25 Sponsored player Match Fee, 30/11 vs. vs Old Silhillians 2"/>
    <x v="7"/>
    <x v="0"/>
    <x v="2"/>
    <n v="0"/>
    <n v="0"/>
    <n v="0"/>
    <n v="0"/>
    <n v="0"/>
  </r>
  <r>
    <d v="2024-11-30T00:00:00"/>
    <d v="2024-11-30T13:12:00"/>
    <x v="1"/>
    <s v="SPS-11028851"/>
    <s v="Apsi Gunarathne"/>
    <s v="Ladies 24-25 Sponsored player Match Fee, 30/11 vs. vs Old Silhillians 2"/>
    <x v="7"/>
    <x v="0"/>
    <x v="2"/>
    <n v="0"/>
    <n v="0"/>
    <n v="0"/>
    <n v="0"/>
    <n v="0"/>
  </r>
  <r>
    <d v="2024-11-04T00:00:00"/>
    <d v="2024-11-30T13:39:00"/>
    <x v="1"/>
    <s v="SPS-10901479"/>
    <s v="Amy Watson"/>
    <s v="Ladies 24-25, 02/11 vs. vs University of Birmingham 6"/>
    <x v="7"/>
    <x v="1"/>
    <x v="0"/>
    <n v="10"/>
    <n v="0.19"/>
    <n v="0.1"/>
    <n v="0"/>
    <n v="9.7100000000000009"/>
  </r>
  <r>
    <d v="2024-11-11T00:00:00"/>
    <d v="2024-11-30T13:39:00"/>
    <x v="1"/>
    <s v="SPS-10929934"/>
    <s v="Amy Watson"/>
    <s v="Ladies 24-25, 09/11 vs. vs Bridgnorth 1"/>
    <x v="7"/>
    <x v="1"/>
    <x v="0"/>
    <n v="10"/>
    <n v="0.19"/>
    <n v="0.1"/>
    <n v="0"/>
    <n v="9.7100000000000009"/>
  </r>
  <r>
    <d v="2024-11-20T00:00:00"/>
    <d v="2024-11-30T13:39:00"/>
    <x v="1"/>
    <s v="SPS-10965940"/>
    <s v="Amy Watson"/>
    <s v="Ladies 24-25, 16/11 vs. vs Solihull Blossomfield 3"/>
    <x v="7"/>
    <x v="1"/>
    <x v="0"/>
    <n v="10"/>
    <n v="0.19"/>
    <n v="0.1"/>
    <n v="0"/>
    <n v="9.7100000000000009"/>
  </r>
  <r>
    <d v="2024-11-25T00:00:00"/>
    <d v="2024-11-30T13:39:00"/>
    <x v="1"/>
    <s v="SPS-11006235"/>
    <s v="Amy Watson"/>
    <s v="Ladies 24-25, 23/11 vs. vs Edgbaston 2"/>
    <x v="7"/>
    <x v="1"/>
    <x v="0"/>
    <n v="10"/>
    <n v="0.19"/>
    <n v="0.1"/>
    <n v="0"/>
    <n v="9.7100000000000009"/>
  </r>
  <r>
    <d v="2024-11-30T00:00:00"/>
    <d v="2024-11-30T13:39:00"/>
    <x v="1"/>
    <s v="SPS-11028844"/>
    <s v="Amy Watson"/>
    <s v="Ladies 24-25, 30/11 vs. vs Old Silhillians 2"/>
    <x v="7"/>
    <x v="1"/>
    <x v="0"/>
    <n v="10"/>
    <n v="0.19"/>
    <n v="0.1"/>
    <n v="0"/>
    <n v="9.7100000000000009"/>
  </r>
  <r>
    <d v="2024-11-30T00:00:00"/>
    <d v="2024-11-30T16:00:00"/>
    <x v="1"/>
    <s v="SPS-11030468"/>
    <s v="Thisaru Gangabadage"/>
    <s v="Badgers 24-25 Sponsored player Match Fee, 30/11 vs. vs Sutton"/>
    <x v="7"/>
    <x v="0"/>
    <x v="2"/>
    <n v="0"/>
    <n v="0"/>
    <n v="0"/>
    <n v="0"/>
    <n v="0"/>
  </r>
  <r>
    <d v="2024-11-30T00:00:00"/>
    <d v="2024-11-30T17:29:00"/>
    <x v="1"/>
    <s v="SPS-11031574"/>
    <s v="Athsari Gangabadage"/>
    <s v="Ladies 24-25 Sponsored player Match Fee, 30/11 vs. vs Old Silhillians 5"/>
    <x v="7"/>
    <x v="0"/>
    <x v="2"/>
    <n v="0"/>
    <n v="0"/>
    <n v="0"/>
    <n v="0"/>
    <n v="0"/>
  </r>
  <r>
    <d v="2024-11-30T00:00:00"/>
    <d v="2024-11-30T17:29:00"/>
    <x v="1"/>
    <s v="SPS-11031575"/>
    <s v="kiran gill"/>
    <s v="Ladies 24-25 Double Team Match Fee, 30/11 vs. vs Old Silhillians 5"/>
    <x v="7"/>
    <x v="0"/>
    <x v="2"/>
    <n v="0"/>
    <n v="0"/>
    <n v="0"/>
    <n v="0"/>
    <n v="0"/>
  </r>
  <r>
    <d v="2024-11-30T00:00:00"/>
    <d v="2024-11-30T17:29:00"/>
    <x v="1"/>
    <s v="SPS-11031580"/>
    <s v="Rasika Rathnayake"/>
    <s v="Ladies 24-25 Sponsored player Match Fee, 30/11 vs. vs Old Silhillians 5"/>
    <x v="7"/>
    <x v="0"/>
    <x v="2"/>
    <n v="0"/>
    <n v="0"/>
    <n v="0"/>
    <n v="0"/>
    <n v="0"/>
  </r>
  <r>
    <d v="2024-11-30T00:00:00"/>
    <d v="2024-11-30T17:29:00"/>
    <x v="1"/>
    <s v="SPS-11031585"/>
    <s v="Jamie Richards"/>
    <s v="Ladies 24-25 Double Team Match Fee, 30/11 vs. vs Old Silhillians 5"/>
    <x v="7"/>
    <x v="0"/>
    <x v="2"/>
    <n v="0"/>
    <n v="0"/>
    <n v="0"/>
    <n v="0"/>
    <n v="0"/>
  </r>
  <r>
    <d v="2024-11-30T00:00:00"/>
    <d v="2024-11-30T17:30:00"/>
    <x v="1"/>
    <s v="SPS-11031584"/>
    <s v="Emily Brown"/>
    <s v="AMENDED: (Drove 3 players )Ladies 24-25 Student Match Fee, confirmed by Charn Gill, 30/11 vs. vs Old Silhillians 5"/>
    <x v="7"/>
    <x v="0"/>
    <x v="1"/>
    <n v="0"/>
    <n v="0"/>
    <n v="0"/>
    <n v="0"/>
    <n v="0"/>
  </r>
  <r>
    <d v="2024-11-30T00:00:00"/>
    <d v="2024-11-30T17:30:00"/>
    <x v="1"/>
    <s v="SPS-11031582"/>
    <s v="Susan Paterson"/>
    <s v="AMENDED: (Drove 3 players )Ladies 24-25, confirmed by Charn Gill, 30/11 vs. vs Old Silhillians 5"/>
    <x v="7"/>
    <x v="1"/>
    <x v="1"/>
    <n v="0"/>
    <n v="0"/>
    <n v="0"/>
    <n v="0"/>
    <n v="0"/>
  </r>
  <r>
    <d v="2024-11-30T00:00:00"/>
    <d v="2024-11-30T17:30:00"/>
    <x v="1"/>
    <s v="SPS-11031586"/>
    <s v="Rasika Rathnayake"/>
    <s v="Ladies 24-25 Double Team Match Fee, 30/11 vs. vs Old Silhillians 2"/>
    <x v="7"/>
    <x v="0"/>
    <x v="2"/>
    <n v="0"/>
    <n v="0"/>
    <n v="0"/>
    <n v="0"/>
    <n v="0"/>
  </r>
  <r>
    <d v="2024-11-30T00:00:00"/>
    <d v="2024-11-30T17:31:00"/>
    <x v="1"/>
    <s v="SPS-11028845"/>
    <s v="kiran gill"/>
    <s v="AMENDED: (Drove 3 players to seconds )Ladies 24-25, confirmed by Charn Gill, 30/11 vs. vs Old Silhillians 2"/>
    <x v="7"/>
    <x v="1"/>
    <x v="1"/>
    <n v="0"/>
    <n v="0"/>
    <n v="0"/>
    <n v="0"/>
    <n v="0"/>
  </r>
  <r>
    <d v="2024-11-20T00:00:00"/>
    <d v="2024-11-30T17:32:00"/>
    <x v="1"/>
    <s v="SPS-10965947"/>
    <s v="Rasika Rathnayake"/>
    <s v="AMENDED: ()Ladies 24-25 Unemployed/Retired Match Fee, confirmed by Charn Gill, 16/11 vs. vs Solihull Blossomfield 3"/>
    <x v="7"/>
    <x v="0"/>
    <x v="1"/>
    <n v="0"/>
    <n v="0"/>
    <n v="0"/>
    <n v="0"/>
    <n v="0"/>
  </r>
  <r>
    <d v="2024-11-11T00:00:00"/>
    <d v="2024-11-30T17:32:00"/>
    <x v="1"/>
    <s v="SPS-10929927"/>
    <s v="Rasika Rathnayake"/>
    <s v="AMENDED: ()Ladies 24-25 Unemployed/Retired Match Fee, confirmed by Charn Gill, 09/11 vs. vs Harborne 4"/>
    <x v="7"/>
    <x v="0"/>
    <x v="1"/>
    <n v="0"/>
    <n v="0"/>
    <n v="0"/>
    <n v="0"/>
    <n v="0"/>
  </r>
  <r>
    <d v="2024-11-04T00:00:00"/>
    <d v="2024-11-30T17:32:00"/>
    <x v="1"/>
    <s v="SPS-10901261"/>
    <s v="Rasika Rathnayake"/>
    <s v="AMENDED: ()Ladies 24-25 Unemployed/Retired Match Fee, confirmed by Charn Gill, 02/11 vs. vs Bournville &amp; Kings Heath 4"/>
    <x v="7"/>
    <x v="0"/>
    <x v="1"/>
    <n v="0"/>
    <n v="0"/>
    <n v="0"/>
    <n v="0"/>
    <n v="0"/>
  </r>
  <r>
    <d v="2024-11-30T00:00:00"/>
    <d v="2024-11-30T17:53:00"/>
    <x v="1"/>
    <s v="SPS-11031868"/>
    <s v="SJ Sihota"/>
    <s v="Mens 24-25 Double Team Match Fee, 30/11 vs. vs Solihull Blossomfield 1"/>
    <x v="7"/>
    <x v="0"/>
    <x v="2"/>
    <n v="0"/>
    <n v="0"/>
    <n v="0"/>
    <n v="0"/>
    <n v="0"/>
  </r>
  <r>
    <d v="2024-11-10T00:00:00"/>
    <d v="2024-12-01T07:12:00"/>
    <x v="1"/>
    <s v="SPS-10925351"/>
    <s v="Rohanpreet cooner"/>
    <s v="Sunday Training 24-25, paid by Gurpreet Cooner, 10/11 vs. Sunday Training"/>
    <x v="8"/>
    <x v="1"/>
    <x v="0"/>
    <n v="3"/>
    <n v="0.06"/>
    <n v="0.05"/>
    <n v="0"/>
    <n v="2.89"/>
  </r>
  <r>
    <d v="2024-11-10T00:00:00"/>
    <d v="2024-12-01T07:12:00"/>
    <x v="1"/>
    <s v="SPS-10925353"/>
    <s v="Sukhmani Cooner"/>
    <s v="Sunday Training 24-25, paid by Gurpreet Cooner, 10/11 vs. Sunday Training"/>
    <x v="8"/>
    <x v="1"/>
    <x v="0"/>
    <n v="3"/>
    <n v="0.06"/>
    <n v="0.05"/>
    <n v="0"/>
    <n v="2.89"/>
  </r>
  <r>
    <d v="2024-11-16T00:00:00"/>
    <d v="2024-12-01T07:12:00"/>
    <x v="1"/>
    <s v="SPS-10948441"/>
    <s v="Rohanpreet cooner"/>
    <s v="Badgers 24-25, paid by Gurpreet Cooner, 16/11 vs. vs West Brom"/>
    <x v="8"/>
    <x v="1"/>
    <x v="0"/>
    <n v="3"/>
    <n v="0.06"/>
    <n v="0.05"/>
    <n v="0"/>
    <n v="2.89"/>
  </r>
  <r>
    <d v="2024-11-16T00:00:00"/>
    <d v="2024-12-01T07:12:00"/>
    <x v="1"/>
    <s v="SPS-10948513"/>
    <s v="Gurpreet Cooner"/>
    <s v="Mens 24-25, 16/11 vs. vs Kingswinford 2"/>
    <x v="8"/>
    <x v="1"/>
    <x v="0"/>
    <n v="10"/>
    <n v="0.2"/>
    <n v="0.1"/>
    <n v="0"/>
    <n v="9.6999999999999993"/>
  </r>
  <r>
    <d v="2024-11-17T00:00:00"/>
    <d v="2024-12-01T07:12:00"/>
    <x v="1"/>
    <s v="SPS-10954051"/>
    <s v="Rohanpreet cooner"/>
    <s v="Sunday Training 24-25, paid by Gurpreet Cooner, 17/11 vs. Sunday Training"/>
    <x v="8"/>
    <x v="1"/>
    <x v="0"/>
    <n v="3"/>
    <n v="0.06"/>
    <n v="0.05"/>
    <n v="0"/>
    <n v="2.89"/>
  </r>
  <r>
    <d v="2024-11-17T00:00:00"/>
    <d v="2024-12-01T07:12:00"/>
    <x v="1"/>
    <s v="SPS-10954052"/>
    <s v="Sukhmani Cooner"/>
    <s v="Sunday Training 24-25, paid by Gurpreet Cooner, 17/11 vs. Sunday Training"/>
    <x v="8"/>
    <x v="1"/>
    <x v="0"/>
    <n v="3"/>
    <n v="0.06"/>
    <n v="0.05"/>
    <n v="0"/>
    <n v="2.89"/>
  </r>
  <r>
    <d v="2024-11-23T00:00:00"/>
    <d v="2024-12-01T07:12:00"/>
    <x v="1"/>
    <s v="SPS-10970719"/>
    <s v="Gurpreet Cooner"/>
    <s v="Mens 24-25, 23/11 vs. vs Olton &amp; West Warwickshire 5"/>
    <x v="8"/>
    <x v="1"/>
    <x v="0"/>
    <n v="10"/>
    <n v="0.2"/>
    <n v="0.1"/>
    <n v="0"/>
    <n v="9.6999999999999993"/>
  </r>
  <r>
    <d v="2024-11-23T00:00:00"/>
    <d v="2024-12-01T07:12:00"/>
    <x v="1"/>
    <s v="SPS-10972380"/>
    <s v="Rohanpreet cooner"/>
    <s v="Badgers 24-25, paid by Gurpreet Cooner, 23/11 vs. vs Bloxwich"/>
    <x v="8"/>
    <x v="1"/>
    <x v="0"/>
    <n v="3"/>
    <n v="0.06"/>
    <n v="0.05"/>
    <n v="0"/>
    <n v="2.89"/>
  </r>
  <r>
    <d v="2024-11-30T00:00:00"/>
    <d v="2024-12-01T07:12:00"/>
    <x v="1"/>
    <s v="SPS-11030479"/>
    <s v="Rohanpreet cooner"/>
    <s v="Badgers 24-25, paid by Gurpreet Cooner, 30/11 vs. vs Sutton"/>
    <x v="8"/>
    <x v="1"/>
    <x v="0"/>
    <n v="3"/>
    <n v="0.06"/>
    <n v="0.05"/>
    <n v="0"/>
    <n v="2.89"/>
  </r>
  <r>
    <d v="2024-12-01T00:00:00"/>
    <d v="2024-12-01T10:12:00"/>
    <x v="1"/>
    <s v="SPS-11034935"/>
    <s v="dilveer bedi"/>
    <s v="Sunday Training 24-25, collected by Satpal Degun, 01/12 vs. Sunday Training"/>
    <x v="8"/>
    <x v="1"/>
    <x v="2"/>
    <n v="3"/>
    <n v="0"/>
    <n v="0"/>
    <n v="0"/>
    <n v="3"/>
  </r>
  <r>
    <d v="2024-12-01T00:00:00"/>
    <d v="2024-12-01T10:12:00"/>
    <x v="1"/>
    <s v="SPS-11034940"/>
    <s v="Rajveer Malhi"/>
    <s v="Sunday Training 24-25, collected by Satpal Degun, 01/12 vs. Sunday Training"/>
    <x v="8"/>
    <x v="1"/>
    <x v="2"/>
    <n v="3"/>
    <n v="0"/>
    <n v="0"/>
    <n v="0"/>
    <n v="3"/>
  </r>
  <r>
    <d v="2024-11-30T00:00:00"/>
    <d v="2024-12-01T11:29:00"/>
    <x v="1"/>
    <s v="SPS-11030476"/>
    <s v="Rajveer Malhi"/>
    <s v="Badgers 24-25, confirmed by Satpal Degun, 30/11 vs. vs Sutton"/>
    <x v="8"/>
    <x v="1"/>
    <x v="1"/>
    <n v="3"/>
    <n v="0"/>
    <n v="0"/>
    <n v="0"/>
    <n v="3"/>
  </r>
  <r>
    <d v="2024-09-07T00:00:00"/>
    <d v="2024-12-01T12:27:00"/>
    <x v="1"/>
    <s v="SPS-10625313"/>
    <s v="AARIYAN BANGE"/>
    <s v="Badgers Subscriptions 24-25, collected by Satpal Degun"/>
    <x v="8"/>
    <x v="1"/>
    <x v="2"/>
    <n v="30"/>
    <n v="0"/>
    <n v="0"/>
    <n v="0"/>
    <n v="30"/>
  </r>
  <r>
    <d v="2024-07-08T00:00:00"/>
    <d v="2024-12-01T14:43:00"/>
    <x v="1"/>
    <s v="SPS-10338147"/>
    <s v="Aneel Loyal"/>
    <s v="Sunday Training 24-25, confirmed by Satpal Degun, 07/07 vs. Sunday Training"/>
    <x v="8"/>
    <x v="1"/>
    <x v="1"/>
    <n v="3"/>
    <n v="0"/>
    <n v="0"/>
    <n v="0"/>
    <n v="3"/>
  </r>
  <r>
    <d v="2024-11-30T00:00:00"/>
    <d v="2024-12-01T14:43:00"/>
    <x v="1"/>
    <s v="SPS-11030472"/>
    <s v="Aneel Loyal"/>
    <s v="Badgers 24-25, confirmed by Satpal Degun, 30/11 vs. vs Sutton"/>
    <x v="8"/>
    <x v="1"/>
    <x v="1"/>
    <n v="3"/>
    <n v="0"/>
    <n v="0"/>
    <n v="0"/>
    <n v="3"/>
  </r>
  <r>
    <d v="2024-11-02T00:00:00"/>
    <d v="2024-12-02T11:50:00"/>
    <x v="1"/>
    <s v="SPS-10891320"/>
    <s v="Andy Furber"/>
    <s v="Mens 24-25, 02/11 vs. vs Stourport 4"/>
    <x v="8"/>
    <x v="1"/>
    <x v="0"/>
    <n v="10"/>
    <n v="0.19"/>
    <n v="0.1"/>
    <n v="0"/>
    <n v="9.7100000000000009"/>
  </r>
  <r>
    <d v="2024-11-09T00:00:00"/>
    <d v="2024-12-02T11:50:00"/>
    <x v="1"/>
    <s v="SPS-10921293"/>
    <s v="Andy Furber"/>
    <s v="Mens 24-25, 09/11 vs. vs Edgbaston"/>
    <x v="8"/>
    <x v="1"/>
    <x v="0"/>
    <n v="10"/>
    <n v="0.19"/>
    <n v="0.1"/>
    <n v="0"/>
    <n v="9.7100000000000009"/>
  </r>
  <r>
    <d v="2024-11-16T00:00:00"/>
    <d v="2024-12-02T11:50:00"/>
    <x v="1"/>
    <s v="SPS-10948516"/>
    <s v="Andy Furber"/>
    <s v="Mens 24-25, 16/11 vs. vs Kingswinford 2"/>
    <x v="8"/>
    <x v="1"/>
    <x v="0"/>
    <n v="10"/>
    <n v="0.19"/>
    <n v="0.1"/>
    <n v="0"/>
    <n v="9.7100000000000009"/>
  </r>
  <r>
    <d v="2024-11-23T00:00:00"/>
    <d v="2024-12-02T11:50:00"/>
    <x v="1"/>
    <s v="SPS-10970722"/>
    <s v="Andy Furber"/>
    <s v="Mens 24-25, 23/11 vs. vs Olton &amp; West Warwickshire 5"/>
    <x v="8"/>
    <x v="1"/>
    <x v="0"/>
    <n v="10"/>
    <n v="0.19"/>
    <n v="0.1"/>
    <n v="0"/>
    <n v="9.7100000000000009"/>
  </r>
  <r>
    <d v="2024-11-30T00:00:00"/>
    <d v="2024-12-02T11:50:00"/>
    <x v="1"/>
    <s v="SPS-11031549"/>
    <s v="Andy Furber"/>
    <s v="AMENDED: ()Badgers 24-25, 30/11 vs. vs Bromsgrove 4"/>
    <x v="8"/>
    <x v="1"/>
    <x v="0"/>
    <n v="10"/>
    <n v="0.19"/>
    <n v="0.1"/>
    <n v="0"/>
    <n v="9.7100000000000009"/>
  </r>
  <r>
    <d v="2024-12-02T00:00:00"/>
    <d v="2024-12-02T12:24:00"/>
    <x v="1"/>
    <s v="SPS-11039200"/>
    <s v="Ghazanfar Ali"/>
    <s v="Mens 24-25 Sponsored player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01"/>
    <s v="morgan sign"/>
    <s v="Mens 24-25 Sponsored player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02"/>
    <s v="Navraj Degun"/>
    <s v="Mens 24-25 Annual Payee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03"/>
    <s v="Irfan Muhammad"/>
    <s v="Mens 24-25 Sponsored player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04"/>
    <s v="Manveer Sokhi"/>
    <s v="Mens 24-25 Annual Payee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05"/>
    <s v="Satvir Sahota"/>
    <s v="Mens 24-25 Annual Payee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07"/>
    <s v="Johnny Hie"/>
    <s v="Mens 24-25 Sponsored player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09"/>
    <s v="Avraj Bansal"/>
    <s v="Mens 24-25 Annual Payee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10"/>
    <s v="Jagjit Degun"/>
    <s v="Mens 24-25 Annual Payee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11"/>
    <s v="Moin Shakeel"/>
    <s v="Mens 24-25 Sponsored player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12"/>
    <s v="Josh Russell"/>
    <s v="Mens 24-25 Annual Payee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13"/>
    <s v="LE-NEAL JACKSON"/>
    <s v="Mens 24-25 Sponsored player Match Fee, 01/12 vs. vs University of Birmingham 2"/>
    <x v="8"/>
    <x v="0"/>
    <x v="2"/>
    <n v="0"/>
    <n v="0"/>
    <n v="0"/>
    <n v="0"/>
    <n v="0"/>
  </r>
  <r>
    <d v="2024-12-02T00:00:00"/>
    <d v="2024-12-02T12:24:00"/>
    <x v="1"/>
    <s v="SPS-11039214"/>
    <s v="Pavinder Sandhu"/>
    <s v="Mens 24-25 Annual Payee Match Fee, 01/12 vs. vs University of Birmingham 2"/>
    <x v="8"/>
    <x v="0"/>
    <x v="2"/>
    <n v="0"/>
    <n v="0"/>
    <n v="0"/>
    <n v="0"/>
    <n v="0"/>
  </r>
  <r>
    <d v="2024-09-16T00:00:00"/>
    <d v="2024-12-02T16:23:00"/>
    <x v="1"/>
    <s v="SPS-10672974"/>
    <s v="Amarpreet Sahi"/>
    <s v="Ladies Subscriptions 24-25 Student Membership, confirmed by Charn Gill"/>
    <x v="8"/>
    <x v="1"/>
    <x v="1"/>
    <n v="60"/>
    <n v="0"/>
    <n v="0"/>
    <n v="0"/>
    <n v="60"/>
  </r>
  <r>
    <d v="2024-11-30T00:00:00"/>
    <d v="2024-12-02T16:23:00"/>
    <x v="1"/>
    <s v="SPS-11031576"/>
    <s v="Amarpreet Sahi"/>
    <s v="Ladies 24-25 Student Match Fee, confirmed by Charn Gill, 30/11 vs. vs Old Silhillians 5"/>
    <x v="8"/>
    <x v="0"/>
    <x v="1"/>
    <n v="5"/>
    <n v="0"/>
    <n v="0"/>
    <n v="0"/>
    <n v="5"/>
  </r>
  <r>
    <d v="2024-09-16T00:00:00"/>
    <d v="2024-12-02T17:53:00"/>
    <x v="1"/>
    <s v="SPS-10672619"/>
    <s v="Vinaypreet Johal"/>
    <s v="Ladies Subscriptions 24-25 Student Membership, confirmed by Charn Gill"/>
    <x v="8"/>
    <x v="1"/>
    <x v="1"/>
    <n v="60"/>
    <n v="0"/>
    <n v="0"/>
    <n v="0"/>
    <n v="60"/>
  </r>
  <r>
    <d v="2024-11-01T00:00:00"/>
    <d v="2024-12-03T08:30:00"/>
    <x v="1"/>
    <s v="SPS-10887901"/>
    <s v="Baljeevan Sangha"/>
    <s v="Mens 24-25 Under 16 Match Fee, paid by Amarpreet Sangha, 02/11 vs. vs Sutton Coldfield 9"/>
    <x v="8"/>
    <x v="0"/>
    <x v="0"/>
    <n v="3"/>
    <n v="0.11"/>
    <n v="0.05"/>
    <n v="0"/>
    <n v="2.84"/>
  </r>
  <r>
    <d v="2024-11-17T00:00:00"/>
    <d v="2024-12-03T08:30:00"/>
    <x v="1"/>
    <s v="SPS-10954048"/>
    <s v="Harveen Sangha"/>
    <s v="Sunday Training 24-25, paid by Amarpreet Sangha, 17/11 vs. Sunday Training"/>
    <x v="8"/>
    <x v="1"/>
    <x v="0"/>
    <n v="3"/>
    <n v="0.11"/>
    <n v="0.05"/>
    <n v="0"/>
    <n v="2.84"/>
  </r>
  <r>
    <d v="2024-11-30T00:00:00"/>
    <d v="2024-12-03T08:30:00"/>
    <x v="1"/>
    <s v="SPS-11030477"/>
    <s v="Harveen Sangha"/>
    <s v="Badgers 24-25, paid by Amarpreet Sangha, 30/11 vs. vs Sutton"/>
    <x v="8"/>
    <x v="1"/>
    <x v="0"/>
    <n v="3"/>
    <n v="0.12"/>
    <n v="0.05"/>
    <n v="0"/>
    <n v="2.83"/>
  </r>
  <r>
    <d v="2024-11-03T00:00:00"/>
    <d v="2024-12-03T08:31:00"/>
    <x v="1"/>
    <s v="SPS-10895971"/>
    <s v="Amar Matharu"/>
    <s v="Sunday Training 24-25, paid by Dapinder Matharu, 03/11 vs. Sunday Training"/>
    <x v="8"/>
    <x v="1"/>
    <x v="0"/>
    <n v="3"/>
    <n v="7.0000000000000007E-2"/>
    <n v="0.05"/>
    <n v="0"/>
    <n v="2.88"/>
  </r>
  <r>
    <d v="2024-11-09T00:00:00"/>
    <d v="2024-12-03T08:31:00"/>
    <x v="1"/>
    <s v="SPS-10918140"/>
    <s v="Arjan Matharu"/>
    <s v="Badgers 24-25, paid by Dapinder Matharu, 09/11 vs. vs Beacon"/>
    <x v="8"/>
    <x v="1"/>
    <x v="0"/>
    <n v="3"/>
    <n v="7.0000000000000007E-2"/>
    <n v="0.05"/>
    <n v="0"/>
    <n v="2.88"/>
  </r>
  <r>
    <d v="2024-11-16T00:00:00"/>
    <d v="2024-12-03T08:31:00"/>
    <x v="1"/>
    <s v="SPS-10948432"/>
    <s v="Arjan Matharu"/>
    <s v="Badgers 24-25, paid by Dapinder Matharu, 16/11 vs. vs West Brom"/>
    <x v="8"/>
    <x v="1"/>
    <x v="0"/>
    <n v="3"/>
    <n v="7.0000000000000007E-2"/>
    <n v="0.05"/>
    <n v="0"/>
    <n v="2.88"/>
  </r>
  <r>
    <d v="2024-11-17T00:00:00"/>
    <d v="2024-12-03T08:31:00"/>
    <x v="1"/>
    <s v="SPS-10954030"/>
    <s v="Arjan Matharu"/>
    <s v="Sunday Training 24-25, paid by Dapinder Matharu, 17/11 vs. Sunday Training"/>
    <x v="8"/>
    <x v="1"/>
    <x v="0"/>
    <n v="3"/>
    <n v="7.0000000000000007E-2"/>
    <n v="0.05"/>
    <n v="0"/>
    <n v="2.88"/>
  </r>
  <r>
    <d v="2024-11-23T00:00:00"/>
    <d v="2024-12-03T08:31:00"/>
    <x v="1"/>
    <s v="SPS-10972372"/>
    <s v="Arjan Matharu"/>
    <s v="Badgers 24-25, paid by Dapinder Matharu, 23/11 vs. vs Bloxwich"/>
    <x v="8"/>
    <x v="1"/>
    <x v="0"/>
    <n v="3"/>
    <n v="7.0000000000000007E-2"/>
    <n v="0.05"/>
    <n v="0"/>
    <n v="2.88"/>
  </r>
  <r>
    <d v="2024-11-30T00:00:00"/>
    <d v="2024-12-03T08:31:00"/>
    <x v="1"/>
    <s v="SPS-11030471"/>
    <s v="Arjan Matharu"/>
    <s v="Badgers 24-25, paid by Dapinder Matharu, 30/11 vs. vs Sutton"/>
    <x v="8"/>
    <x v="1"/>
    <x v="0"/>
    <n v="3"/>
    <n v="0.1"/>
    <n v="0.05"/>
    <n v="0"/>
    <n v="2.85"/>
  </r>
  <r>
    <d v="2024-11-03T00:00:00"/>
    <d v="2024-12-03T08:31:00"/>
    <x v="1"/>
    <s v="SPS-10895954"/>
    <s v="Nihal Cooner"/>
    <s v="Sunday Training 24-25, paid by Sandeep Cooner, 03/11 vs. Sunday Training"/>
    <x v="8"/>
    <x v="1"/>
    <x v="0"/>
    <n v="3"/>
    <n v="7.0000000000000007E-2"/>
    <n v="0.05"/>
    <n v="0"/>
    <n v="2.88"/>
  </r>
  <r>
    <d v="2024-11-10T00:00:00"/>
    <d v="2024-12-03T08:31:00"/>
    <x v="1"/>
    <s v="SPS-10925336"/>
    <s v="Priya Cooner"/>
    <s v="Sunday Training 24-25, paid by Sandeep Cooner, 10/11 vs. Sunday Training"/>
    <x v="8"/>
    <x v="1"/>
    <x v="0"/>
    <n v="3"/>
    <n v="7.0000000000000007E-2"/>
    <n v="0.05"/>
    <n v="0"/>
    <n v="2.88"/>
  </r>
  <r>
    <d v="2024-11-10T00:00:00"/>
    <d v="2024-12-03T08:31:00"/>
    <x v="1"/>
    <s v="SPS-10925341"/>
    <s v="Nihal Cooner"/>
    <s v="Sunday Training 24-25, paid by Sandeep Cooner, 10/11 vs. Sunday Training"/>
    <x v="8"/>
    <x v="1"/>
    <x v="0"/>
    <n v="3"/>
    <n v="7.0000000000000007E-2"/>
    <n v="0.05"/>
    <n v="0"/>
    <n v="2.88"/>
  </r>
  <r>
    <d v="2024-11-17T00:00:00"/>
    <d v="2024-12-03T08:31:00"/>
    <x v="1"/>
    <s v="SPS-10954029"/>
    <s v="Priya Cooner"/>
    <s v="Sunday Training 24-25, paid by Sandeep Cooner, 17/11 vs. Sunday Training"/>
    <x v="8"/>
    <x v="1"/>
    <x v="0"/>
    <n v="3"/>
    <n v="7.0000000000000007E-2"/>
    <n v="0.05"/>
    <n v="0"/>
    <n v="2.88"/>
  </r>
  <r>
    <d v="2024-11-17T00:00:00"/>
    <d v="2024-12-03T08:31:00"/>
    <x v="1"/>
    <s v="SPS-10954032"/>
    <s v="Nihal Cooner"/>
    <s v="Sunday Training 24-25, paid by Sandeep Cooner, 17/11 vs. Sunday Training"/>
    <x v="8"/>
    <x v="1"/>
    <x v="0"/>
    <n v="3"/>
    <n v="7.0000000000000007E-2"/>
    <n v="0.05"/>
    <n v="0"/>
    <n v="2.88"/>
  </r>
  <r>
    <d v="2024-12-01T00:00:00"/>
    <d v="2024-12-03T08:31:00"/>
    <x v="1"/>
    <s v="SPS-11034933"/>
    <s v="Priya Cooner"/>
    <s v="Sunday Training 24-25, paid by Sandeep Cooner, 01/12 vs. Sunday Training"/>
    <x v="8"/>
    <x v="1"/>
    <x v="0"/>
    <n v="3"/>
    <n v="7.0000000000000007E-2"/>
    <n v="0.05"/>
    <n v="0"/>
    <n v="2.88"/>
  </r>
  <r>
    <d v="2024-12-01T00:00:00"/>
    <d v="2024-12-03T08:31:00"/>
    <x v="1"/>
    <s v="SPS-11034936"/>
    <s v="Nihal Cooner"/>
    <s v="Sunday Training 24-25, paid by Sandeep Cooner, 01/12 vs. Sunday Training"/>
    <x v="8"/>
    <x v="1"/>
    <x v="0"/>
    <n v="3"/>
    <n v="7.0000000000000007E-2"/>
    <n v="0.05"/>
    <n v="0"/>
    <n v="2.88"/>
  </r>
  <r>
    <d v="2024-11-03T00:00:00"/>
    <d v="2024-12-03T08:31:00"/>
    <x v="1"/>
    <s v="SPS-10895952"/>
    <s v="Arjan Matharu"/>
    <s v="Sunday Training 24-25, 03/11 vs. Sunday Training"/>
    <x v="8"/>
    <x v="1"/>
    <x v="0"/>
    <n v="3"/>
    <n v="0.52"/>
    <n v="0.05"/>
    <n v="0"/>
    <n v="2.4300000000000002"/>
  </r>
  <r>
    <d v="2024-11-03T00:00:00"/>
    <d v="2024-12-03T08:31:00"/>
    <x v="1"/>
    <s v="SPS-10895951"/>
    <s v="Priya Cooner"/>
    <s v="Sunday Training 24-25, 03/11 vs. Sunday Training"/>
    <x v="8"/>
    <x v="1"/>
    <x v="0"/>
    <n v="3"/>
    <n v="0.56000000000000005"/>
    <n v="0.05"/>
    <n v="0"/>
    <n v="2.39"/>
  </r>
  <r>
    <d v="2024-10-03T00:00:00"/>
    <d v="2024-12-03T08:31:00"/>
    <x v="1"/>
    <s v="SPS-10772591"/>
    <s v="Jovan sandhu"/>
    <s v="Sunday Training 24-25, paid by Amandeep Sandhu, 29/09 vs. Sunday Training"/>
    <x v="8"/>
    <x v="1"/>
    <x v="0"/>
    <n v="3"/>
    <n v="0.11"/>
    <n v="0.05"/>
    <n v="0"/>
    <n v="2.84"/>
  </r>
  <r>
    <d v="2024-10-27T00:00:00"/>
    <d v="2024-12-03T08:31:00"/>
    <x v="1"/>
    <s v="SPS-10870714"/>
    <s v="Jovan sandhu"/>
    <s v="Sunday Training 24-25, paid by Amandeep Sandhu, 27/10 vs. Sunday Training"/>
    <x v="8"/>
    <x v="1"/>
    <x v="0"/>
    <n v="3"/>
    <n v="0.11"/>
    <n v="0.05"/>
    <n v="0"/>
    <n v="2.84"/>
  </r>
  <r>
    <d v="2024-11-03T00:00:00"/>
    <d v="2024-12-03T08:31:00"/>
    <x v="1"/>
    <s v="SPS-10895969"/>
    <s v="Jovan sandhu"/>
    <s v="Sunday Training 24-25, paid by Amandeep Sandhu, 03/11 vs. Sunday Training"/>
    <x v="8"/>
    <x v="1"/>
    <x v="0"/>
    <n v="3"/>
    <n v="0.12"/>
    <n v="0.05"/>
    <n v="0"/>
    <n v="2.83"/>
  </r>
  <r>
    <d v="2024-12-03T00:00:00"/>
    <d v="2024-12-03T09:17:00"/>
    <x v="1"/>
    <s v="SPS-11040826"/>
    <s v="Amarpreet singh Assi"/>
    <s v="Mens 24-25 Annual Payee Match Fee, 30/11 vs. vs University of Birmingham 4"/>
    <x v="8"/>
    <x v="0"/>
    <x v="2"/>
    <n v="0"/>
    <n v="0"/>
    <n v="0"/>
    <n v="0"/>
    <n v="0"/>
  </r>
  <r>
    <d v="2024-12-03T00:00:00"/>
    <d v="2024-12-03T09:17:00"/>
    <x v="1"/>
    <s v="SPS-11040834"/>
    <s v="Sikandar Aizaz"/>
    <s v="Mens 24-25 Sponsored player Match Fee, 30/11 vs. vs University of Birmingham 4"/>
    <x v="8"/>
    <x v="0"/>
    <x v="2"/>
    <n v="0"/>
    <n v="0"/>
    <n v="0"/>
    <n v="0"/>
    <n v="0"/>
  </r>
  <r>
    <d v="2024-11-25T00:00:00"/>
    <d v="2024-12-03T11:15:00"/>
    <x v="1"/>
    <s v="SPS-11006293"/>
    <s v="Yuvender Prashar"/>
    <s v="Mens 24-25, 19/10 vs. vs Old Halesonians 1"/>
    <x v="8"/>
    <x v="1"/>
    <x v="0"/>
    <n v="10"/>
    <n v="0.19"/>
    <n v="0.1"/>
    <n v="0"/>
    <n v="9.7100000000000009"/>
  </r>
  <r>
    <d v="2024-11-25T00:00:00"/>
    <d v="2024-12-03T11:15:00"/>
    <x v="1"/>
    <s v="SPS-11006307"/>
    <s v="Yuvender Prashar"/>
    <s v="Mens 24-25, 02/11 vs. vs Bridgnorth 1"/>
    <x v="8"/>
    <x v="1"/>
    <x v="0"/>
    <n v="10"/>
    <n v="0.19"/>
    <n v="0.1"/>
    <n v="0"/>
    <n v="9.7100000000000009"/>
  </r>
  <r>
    <d v="2024-11-25T00:00:00"/>
    <d v="2024-12-03T11:15:00"/>
    <x v="1"/>
    <s v="SPS-11006321"/>
    <s v="Yuvender Prashar"/>
    <s v="Mens 24-25, 16/11 vs. vs Stourport  2"/>
    <x v="8"/>
    <x v="1"/>
    <x v="0"/>
    <n v="10"/>
    <n v="0.19"/>
    <n v="0.1"/>
    <n v="0"/>
    <n v="9.7100000000000009"/>
  </r>
  <r>
    <d v="2024-11-25T00:00:00"/>
    <d v="2024-12-03T11:15:00"/>
    <x v="1"/>
    <s v="SPS-11006335"/>
    <s v="Yuvender Prashar"/>
    <s v="Mens 24-25, 23/11 vs. vs Bromsgrove 1"/>
    <x v="8"/>
    <x v="1"/>
    <x v="0"/>
    <n v="10"/>
    <n v="0.19"/>
    <n v="0.1"/>
    <n v="0"/>
    <n v="9.7100000000000009"/>
  </r>
  <r>
    <d v="2024-12-03T00:00:00"/>
    <d v="2024-12-03T11:15:00"/>
    <x v="1"/>
    <s v="SPS-11040835"/>
    <s v="Yuvender Prashar"/>
    <s v="Mens 24-25, 30/11 vs. vs University of Birmingham 4"/>
    <x v="8"/>
    <x v="1"/>
    <x v="0"/>
    <n v="10"/>
    <n v="0.19"/>
    <n v="0.1"/>
    <n v="0"/>
    <n v="9.7100000000000009"/>
  </r>
  <r>
    <d v="2024-11-01T00:00:00"/>
    <d v="2024-12-04T08:30:00"/>
    <x v="1"/>
    <s v="SPS-10887906"/>
    <s v="Mulla Samra"/>
    <s v="Mens 24-25, 02/11 vs. vs Sutton Coldfield 9"/>
    <x v="8"/>
    <x v="1"/>
    <x v="0"/>
    <n v="10"/>
    <n v="0.22"/>
    <n v="0.1"/>
    <n v="0"/>
    <n v="9.68"/>
  </r>
  <r>
    <d v="2024-11-08T00:00:00"/>
    <d v="2024-12-04T08:30:00"/>
    <x v="1"/>
    <s v="SPS-10916639"/>
    <s v="Mulla Samra"/>
    <s v="Mens 24-25, 09/11 vs. vs Bloxwich 4"/>
    <x v="8"/>
    <x v="1"/>
    <x v="0"/>
    <n v="10"/>
    <n v="0.22"/>
    <n v="0.1"/>
    <n v="0"/>
    <n v="9.68"/>
  </r>
  <r>
    <d v="2024-11-22T00:00:00"/>
    <d v="2024-12-04T08:30:00"/>
    <x v="1"/>
    <s v="SPS-10967512"/>
    <s v="Mulla Samra"/>
    <s v="Mens 24-25, 23/11 vs. vs Old Wulfrunians 4"/>
    <x v="8"/>
    <x v="1"/>
    <x v="0"/>
    <n v="10"/>
    <n v="0.21"/>
    <n v="0.1"/>
    <n v="0"/>
    <n v="9.69"/>
  </r>
  <r>
    <d v="2024-11-04T00:00:00"/>
    <d v="2024-12-04T08:30:00"/>
    <x v="1"/>
    <s v="SPS-10901234"/>
    <s v="Kara Kandola"/>
    <s v="Ladies 24-25 Under 16 Match Fee, paid by Mendip Kandola, 02/11 vs. vs Bournville &amp; Kings Heath 4"/>
    <x v="8"/>
    <x v="0"/>
    <x v="0"/>
    <n v="3"/>
    <n v="0.11"/>
    <n v="0.05"/>
    <n v="0"/>
    <n v="2.84"/>
  </r>
  <r>
    <d v="2024-11-10T00:00:00"/>
    <d v="2024-12-04T08:30:00"/>
    <x v="1"/>
    <s v="SPS-10925337"/>
    <s v="Kara Kandola"/>
    <s v="Sunday Training 24-25, paid by Mendip Kandola, 10/11 vs. Sunday Training"/>
    <x v="8"/>
    <x v="1"/>
    <x v="0"/>
    <n v="3"/>
    <n v="0.11"/>
    <n v="0.05"/>
    <n v="0"/>
    <n v="2.84"/>
  </r>
  <r>
    <d v="2024-11-11T00:00:00"/>
    <d v="2024-12-04T08:30:00"/>
    <x v="1"/>
    <s v="SPS-10929920"/>
    <s v="Kara Kandola"/>
    <s v="Ladies 24-25 Under 16 Match Fee, paid by Mendip Kandola, 09/11 vs. vs Harborne 4"/>
    <x v="8"/>
    <x v="0"/>
    <x v="0"/>
    <n v="3"/>
    <n v="0.12"/>
    <n v="0.05"/>
    <n v="0"/>
    <n v="2.83"/>
  </r>
  <r>
    <d v="2024-11-02T00:00:00"/>
    <d v="2024-12-04T08:30:00"/>
    <x v="1"/>
    <s v="SPS-10888565"/>
    <s v="Sanraj Singh Sohal"/>
    <s v="Mens 24-25 Student Match Fee, 02/11 vs. vs Burton 2"/>
    <x v="8"/>
    <x v="0"/>
    <x v="0"/>
    <n v="5"/>
    <n v="0.12"/>
    <n v="0.05"/>
    <n v="0"/>
    <n v="4.83"/>
  </r>
  <r>
    <d v="2024-11-11T00:00:00"/>
    <d v="2024-12-04T08:30:00"/>
    <x v="1"/>
    <s v="SPS-10934803"/>
    <s v="Sanraj Singh Sohal"/>
    <s v="Mens 24-25 Student Match Fee, 09/11 vs. vs Bloxwich 1"/>
    <x v="8"/>
    <x v="0"/>
    <x v="0"/>
    <n v="5"/>
    <n v="0.12"/>
    <n v="0.05"/>
    <n v="0"/>
    <n v="4.83"/>
  </r>
  <r>
    <d v="2024-11-25T00:00:00"/>
    <d v="2024-12-04T08:30:00"/>
    <x v="1"/>
    <s v="SPS-11006294"/>
    <s v="Sanraj Singh Sohal"/>
    <s v="Mens 24-25 Student Match Fee, 19/10 vs. vs Old Halesonians 1"/>
    <x v="8"/>
    <x v="0"/>
    <x v="0"/>
    <n v="5"/>
    <n v="0.12"/>
    <n v="0.05"/>
    <n v="0"/>
    <n v="4.83"/>
  </r>
  <r>
    <d v="2024-11-25T00:00:00"/>
    <d v="2024-12-04T08:30:00"/>
    <x v="1"/>
    <s v="SPS-11006322"/>
    <s v="Sanraj Singh Sohal"/>
    <s v="Mens 24-25 Student Match Fee, 16/11 vs. vs Stourport  2"/>
    <x v="8"/>
    <x v="0"/>
    <x v="0"/>
    <n v="5"/>
    <n v="0.12"/>
    <n v="0.05"/>
    <n v="0"/>
    <n v="4.83"/>
  </r>
  <r>
    <d v="2024-11-25T00:00:00"/>
    <d v="2024-12-04T08:30:00"/>
    <x v="1"/>
    <s v="SPS-11006336"/>
    <s v="Sanraj Singh Sohal"/>
    <s v="Mens 24-25 Student Match Fee, 23/11 vs. vs Bromsgrove 1"/>
    <x v="8"/>
    <x v="0"/>
    <x v="0"/>
    <n v="5"/>
    <n v="0.1"/>
    <n v="0.05"/>
    <n v="0"/>
    <n v="4.8499999999999996"/>
  </r>
  <r>
    <d v="2024-11-03T00:00:00"/>
    <d v="2024-12-04T08:31:00"/>
    <x v="1"/>
    <s v="SPS-10895960"/>
    <s v="Nayan Singh Ruprah"/>
    <s v="Sunday Training 24-25, paid by BALJIT RUPRAH, 03/11 vs. Sunday Training"/>
    <x v="8"/>
    <x v="1"/>
    <x v="0"/>
    <n v="3"/>
    <n v="7.0000000000000007E-2"/>
    <n v="0.05"/>
    <n v="0"/>
    <n v="2.88"/>
  </r>
  <r>
    <d v="2024-11-03T00:00:00"/>
    <d v="2024-12-04T08:31:00"/>
    <x v="1"/>
    <s v="SPS-10895961"/>
    <s v="Naina Kaur Ruprah"/>
    <s v="Sunday Training 24-25, paid by BALJIT RUPRAH, 03/11 vs. Sunday Training"/>
    <x v="8"/>
    <x v="1"/>
    <x v="0"/>
    <n v="3"/>
    <n v="7.0000000000000007E-2"/>
    <n v="0.05"/>
    <n v="0"/>
    <n v="2.88"/>
  </r>
  <r>
    <d v="2024-11-09T00:00:00"/>
    <d v="2024-12-04T08:31:00"/>
    <x v="1"/>
    <s v="SPS-10918144"/>
    <s v="Nayan Singh Ruprah"/>
    <s v="Badgers 24-25, paid by BALJIT RUPRAH, 09/11 vs. vs Beacon"/>
    <x v="8"/>
    <x v="1"/>
    <x v="0"/>
    <n v="3"/>
    <n v="7.0000000000000007E-2"/>
    <n v="0.05"/>
    <n v="0"/>
    <n v="2.88"/>
  </r>
  <r>
    <d v="2024-11-10T00:00:00"/>
    <d v="2024-12-04T08:31:00"/>
    <x v="1"/>
    <s v="SPS-10925352"/>
    <s v="Nayan Singh Ruprah"/>
    <s v="Sunday Training 24-25, paid by BALJIT RUPRAH, 10/11 vs. Sunday Training"/>
    <x v="8"/>
    <x v="1"/>
    <x v="0"/>
    <n v="3"/>
    <n v="7.0000000000000007E-2"/>
    <n v="0.05"/>
    <n v="0"/>
    <n v="2.88"/>
  </r>
  <r>
    <d v="2024-11-16T00:00:00"/>
    <d v="2024-12-04T08:31:00"/>
    <x v="1"/>
    <s v="SPS-10948484"/>
    <s v="Nayan Singh Ruprah"/>
    <s v="Badgers 24-25, paid by BALJIT RUPRAH, 16/11 vs. vs West Brom"/>
    <x v="8"/>
    <x v="1"/>
    <x v="0"/>
    <n v="3"/>
    <n v="7.0000000000000007E-2"/>
    <n v="0.05"/>
    <n v="0"/>
    <n v="2.88"/>
  </r>
  <r>
    <d v="2024-11-30T00:00:00"/>
    <d v="2024-12-04T08:31:00"/>
    <x v="1"/>
    <s v="SPS-11030481"/>
    <s v="Nayan Singh Ruprah"/>
    <s v="Badgers 24-25, paid by BALJIT RUPRAH, 30/11 vs. vs Sutton"/>
    <x v="8"/>
    <x v="1"/>
    <x v="0"/>
    <n v="3"/>
    <n v="7.0000000000000007E-2"/>
    <n v="0.05"/>
    <n v="0"/>
    <n v="2.88"/>
  </r>
  <r>
    <d v="2024-12-01T00:00:00"/>
    <d v="2024-12-04T08:31:00"/>
    <x v="1"/>
    <s v="SPS-11034944"/>
    <s v="Nayan Singh Ruprah"/>
    <s v="Sunday Training 24-25, paid by BALJIT RUPRAH, 01/12 vs. Sunday Training"/>
    <x v="8"/>
    <x v="1"/>
    <x v="0"/>
    <n v="3"/>
    <n v="7.0000000000000007E-2"/>
    <n v="0.05"/>
    <n v="0"/>
    <n v="2.88"/>
  </r>
  <r>
    <d v="2024-12-01T00:00:00"/>
    <d v="2024-12-04T08:31:00"/>
    <x v="1"/>
    <s v="SPS-11034946"/>
    <s v="Naina Kaur Ruprah"/>
    <s v="Sunday Training 24-25, paid by BALJIT RUPRAH, 01/12 vs. Sunday Training"/>
    <x v="8"/>
    <x v="1"/>
    <x v="0"/>
    <n v="3"/>
    <n v="7.0000000000000007E-2"/>
    <n v="0.05"/>
    <n v="0"/>
    <n v="2.88"/>
  </r>
  <r>
    <d v="2024-11-04T00:00:00"/>
    <d v="2024-12-04T08:31:00"/>
    <x v="1"/>
    <s v="SPS-10901236"/>
    <s v="Ummul Humayra"/>
    <s v="Ladies 24-25, 02/11 vs. vs Bournville &amp; Kings Heath 4"/>
    <x v="8"/>
    <x v="1"/>
    <x v="0"/>
    <n v="10"/>
    <n v="0.25"/>
    <n v="0.1"/>
    <n v="0"/>
    <n v="9.65"/>
  </r>
  <r>
    <d v="2024-11-11T00:00:00"/>
    <d v="2024-12-04T08:31:00"/>
    <x v="1"/>
    <s v="SPS-10929924"/>
    <s v="Ummul Humayra"/>
    <s v="Ladies 24-25, 09/11 vs. vs Harborne 4"/>
    <x v="8"/>
    <x v="1"/>
    <x v="0"/>
    <n v="10"/>
    <n v="0.25"/>
    <n v="0.1"/>
    <n v="0"/>
    <n v="9.65"/>
  </r>
  <r>
    <d v="2024-11-04T00:00:00"/>
    <d v="2024-12-04T08:31:00"/>
    <x v="1"/>
    <s v="SPS-10901484"/>
    <s v="Winnie Emery"/>
    <s v="Ladies 24-25, 02/11 vs. vs University of Birmingham 6"/>
    <x v="8"/>
    <x v="1"/>
    <x v="0"/>
    <n v="10"/>
    <n v="0.25"/>
    <n v="0.1"/>
    <n v="0"/>
    <n v="9.65"/>
  </r>
  <r>
    <d v="2024-11-11T00:00:00"/>
    <d v="2024-12-04T08:31:00"/>
    <x v="1"/>
    <s v="SPS-10929925"/>
    <s v="Winnie Emery"/>
    <s v="Ladies 24-25, 09/11 vs. vs Harborne 4"/>
    <x v="8"/>
    <x v="1"/>
    <x v="0"/>
    <n v="10"/>
    <n v="0.25"/>
    <n v="0.1"/>
    <n v="0"/>
    <n v="9.65"/>
  </r>
  <r>
    <d v="2024-10-18T00:00:00"/>
    <d v="2024-12-05T08:30:00"/>
    <x v="1"/>
    <s v="SPS-10847701"/>
    <s v="Cameron Allan"/>
    <s v="Mens 24-25 Student Match Fee, paid by Cameron allan, 19/10 vs. vs Sutton Coldfield 8"/>
    <x v="8"/>
    <x v="0"/>
    <x v="0"/>
    <n v="5"/>
    <n v="0.14000000000000001"/>
    <n v="0.05"/>
    <n v="0"/>
    <n v="4.8099999999999996"/>
  </r>
  <r>
    <d v="2024-11-01T00:00:00"/>
    <d v="2024-12-05T08:30:00"/>
    <x v="1"/>
    <s v="SPS-10887911"/>
    <s v="Cameron Allan"/>
    <s v="Mens 24-25 Student Match Fee, paid by Cameron allan, 02/11 vs. vs Sutton Coldfield 9"/>
    <x v="8"/>
    <x v="0"/>
    <x v="0"/>
    <n v="5"/>
    <n v="0.14000000000000001"/>
    <n v="0.05"/>
    <n v="0"/>
    <n v="4.8099999999999996"/>
  </r>
  <r>
    <d v="2024-11-15T00:00:00"/>
    <d v="2024-12-05T08:30:00"/>
    <x v="1"/>
    <s v="SPS-10944702"/>
    <s v="Cameron Allan"/>
    <s v="Mens 24-25 Student Match Fee, paid by Cameron allan, 16/11 vs. vs Lichfield 6"/>
    <x v="8"/>
    <x v="0"/>
    <x v="0"/>
    <n v="5"/>
    <n v="0.15"/>
    <n v="0.05"/>
    <n v="0"/>
    <n v="4.8"/>
  </r>
  <r>
    <d v="2024-09-14T00:00:00"/>
    <d v="2024-12-05T20:53:00"/>
    <x v="1"/>
    <s v="SPS-10665747"/>
    <s v="Pavinder Sandhu"/>
    <s v="AMENDED: (paid in full for the season confirmed by Navraj)Mens 24-25, confirmed by Charn Gill, 14/09 vs. vs Cheltnham"/>
    <x v="8"/>
    <x v="1"/>
    <x v="1"/>
    <n v="0"/>
    <n v="0"/>
    <n v="0"/>
    <n v="0"/>
    <n v="0"/>
  </r>
  <r>
    <d v="2024-11-04T00:00:00"/>
    <d v="2024-12-06T08:30:00"/>
    <x v="1"/>
    <s v="SPS-10901485"/>
    <s v="Jamie Richards"/>
    <s v="Ladies 24-25, 02/11 vs. vs University of Birmingham 6"/>
    <x v="8"/>
    <x v="1"/>
    <x v="0"/>
    <n v="10"/>
    <n v="0.22"/>
    <n v="0.1"/>
    <n v="0"/>
    <n v="9.68"/>
  </r>
  <r>
    <d v="2024-11-11T00:00:00"/>
    <d v="2024-12-06T08:30:00"/>
    <x v="1"/>
    <s v="SPS-10929939"/>
    <s v="Jamie Richards"/>
    <s v="Ladies 24-25, 09/11 vs. vs Bridgnorth 1"/>
    <x v="8"/>
    <x v="1"/>
    <x v="0"/>
    <n v="10"/>
    <n v="0.22"/>
    <n v="0.1"/>
    <n v="0"/>
    <n v="9.68"/>
  </r>
  <r>
    <d v="2024-11-25T00:00:00"/>
    <d v="2024-12-06T08:30:00"/>
    <x v="1"/>
    <s v="SPS-11006240"/>
    <s v="Jamie Richards"/>
    <s v="Ladies 24-25, 23/11 vs. vs Edgbaston 2"/>
    <x v="8"/>
    <x v="1"/>
    <x v="0"/>
    <n v="10"/>
    <n v="0.21"/>
    <n v="0.1"/>
    <n v="0"/>
    <n v="9.69"/>
  </r>
  <r>
    <d v="2024-12-06T00:00:00"/>
    <d v="2024-12-06T16:57:00"/>
    <x v="1"/>
    <s v="SPS-11045200"/>
    <s v="kyle bahia"/>
    <s v="Mens 24-25 Double Team Match Fee, 07/12 vs. vs Wednesbury 2"/>
    <x v="8"/>
    <x v="0"/>
    <x v="2"/>
    <n v="0"/>
    <n v="0"/>
    <n v="0"/>
    <n v="0"/>
    <n v="0"/>
  </r>
  <r>
    <d v="2024-12-07T00:00:00"/>
    <d v="2024-12-07T13:12:00"/>
    <x v="1"/>
    <s v="SPS-11046429"/>
    <s v="SJ Sihota"/>
    <s v="Mens 24-25 Double Team Match Fee, 07/12 vs. vs Bromsgrove 2"/>
    <x v="8"/>
    <x v="0"/>
    <x v="2"/>
    <n v="0"/>
    <n v="0"/>
    <n v="0"/>
    <n v="0"/>
    <n v="0"/>
  </r>
  <r>
    <d v="2024-12-07T00:00:00"/>
    <d v="2024-12-07T13:12:00"/>
    <x v="1"/>
    <s v="SPS-11046431"/>
    <s v="kyle bahia"/>
    <s v="Mens 24-25 Double Team Match Fee, 07/12 vs. vs Bromsgrove 2"/>
    <x v="8"/>
    <x v="0"/>
    <x v="2"/>
    <n v="0"/>
    <n v="0"/>
    <n v="0"/>
    <n v="0"/>
    <n v="0"/>
  </r>
  <r>
    <d v="2024-10-27T00:00:00"/>
    <d v="2024-12-07T14:10:00"/>
    <x v="1"/>
    <s v="SPS-10870701"/>
    <s v="Gagan Sehra"/>
    <s v="Sunday Training 24-25, paid by Gurmukh Sehra, 27/10 vs. Sunday Training"/>
    <x v="8"/>
    <x v="1"/>
    <x v="0"/>
    <n v="3"/>
    <n v="0.06"/>
    <n v="0.05"/>
    <n v="0"/>
    <n v="2.89"/>
  </r>
  <r>
    <d v="2024-11-02T00:00:00"/>
    <d v="2024-12-07T14:10:00"/>
    <x v="1"/>
    <s v="SPS-10888566"/>
    <s v="Gian Sehra"/>
    <s v="Mens 24-25 Under 16 Match Fee, paid by Gurmukh Sehra, 02/11 vs. vs Burton 2"/>
    <x v="8"/>
    <x v="0"/>
    <x v="0"/>
    <n v="3"/>
    <n v="0.06"/>
    <n v="0.05"/>
    <n v="0"/>
    <n v="2.89"/>
  </r>
  <r>
    <d v="2024-11-03T00:00:00"/>
    <d v="2024-12-07T14:10:00"/>
    <x v="1"/>
    <s v="SPS-10895958"/>
    <s v="Gagan Sehra"/>
    <s v="Sunday Training 24-25, paid by Gurmukh Sehra, 03/11 vs. Sunday Training"/>
    <x v="8"/>
    <x v="1"/>
    <x v="0"/>
    <n v="3"/>
    <n v="0.06"/>
    <n v="0.05"/>
    <n v="0"/>
    <n v="2.89"/>
  </r>
  <r>
    <d v="2024-11-08T00:00:00"/>
    <d v="2024-12-07T14:10:00"/>
    <x v="1"/>
    <s v="SPS-10917009"/>
    <s v="Gian Sehra"/>
    <s v="Mens 24-25 Under 16 Match Fee, paid by Gurmukh Sehra, 09/11 vs. vs Lichfield 3"/>
    <x v="8"/>
    <x v="0"/>
    <x v="0"/>
    <n v="3"/>
    <n v="0.06"/>
    <n v="0.05"/>
    <n v="0"/>
    <n v="2.89"/>
  </r>
  <r>
    <d v="2024-11-15T00:00:00"/>
    <d v="2024-12-07T14:10:00"/>
    <x v="1"/>
    <s v="SPS-10945064"/>
    <s v="Gian Sehra"/>
    <s v="Mens 24-25 Under 16 Match Fee, paid by Gurmukh Sehra, 16/11 vs. vs Worcester 2"/>
    <x v="8"/>
    <x v="0"/>
    <x v="0"/>
    <n v="3"/>
    <n v="0.06"/>
    <n v="0.05"/>
    <n v="0"/>
    <n v="2.89"/>
  </r>
  <r>
    <d v="2024-11-17T00:00:00"/>
    <d v="2024-12-07T14:10:00"/>
    <x v="1"/>
    <s v="SPS-10954038"/>
    <s v="Gagan Sehra"/>
    <s v="Sunday Training 24-25, paid by Gurmukh Sehra, 17/11 vs. Sunday Training"/>
    <x v="8"/>
    <x v="1"/>
    <x v="0"/>
    <n v="3"/>
    <n v="0.06"/>
    <n v="0.05"/>
    <n v="0"/>
    <n v="2.89"/>
  </r>
  <r>
    <d v="2024-11-23T00:00:00"/>
    <d v="2024-12-07T14:10:00"/>
    <x v="1"/>
    <s v="SPS-10968045"/>
    <s v="Gian Sehra"/>
    <s v="Mens 24-25 Under 16 Match Fee, paid by Gurmukh Sehra, 23/11 vs. vs Harborne 4"/>
    <x v="8"/>
    <x v="0"/>
    <x v="0"/>
    <n v="3"/>
    <n v="0.06"/>
    <n v="0.05"/>
    <n v="0"/>
    <n v="2.89"/>
  </r>
  <r>
    <d v="2024-11-23T00:00:00"/>
    <d v="2024-12-07T14:10:00"/>
    <x v="1"/>
    <s v="SPS-10968051"/>
    <s v="Gurmukh Sehra"/>
    <s v="Mens 24-25, 23/11 vs. vs Harborne 4"/>
    <x v="8"/>
    <x v="1"/>
    <x v="0"/>
    <n v="10"/>
    <n v="0.19"/>
    <n v="0.1"/>
    <n v="0"/>
    <n v="9.7100000000000009"/>
  </r>
  <r>
    <d v="2024-11-30T00:00:00"/>
    <d v="2024-12-07T14:10:00"/>
    <x v="1"/>
    <s v="SPS-11031579"/>
    <s v="Gagan Sehra"/>
    <s v="Ladies 24-25 Under 16 Match Fee, paid by Gurmukh Sehra, 30/11 vs. vs Old Silhillians 5"/>
    <x v="8"/>
    <x v="0"/>
    <x v="0"/>
    <n v="3"/>
    <n v="0.06"/>
    <n v="0.05"/>
    <n v="0"/>
    <n v="2.89"/>
  </r>
  <r>
    <d v="2024-11-30T00:00:00"/>
    <d v="2024-12-07T14:10:00"/>
    <x v="1"/>
    <s v="SPS-11031870"/>
    <s v="Gian Sehra"/>
    <s v="Mens 24-25 Under 16 Match Fee, paid by Gurmukh Sehra, 30/11 vs. vs Solihull Blossomfield 1"/>
    <x v="8"/>
    <x v="0"/>
    <x v="0"/>
    <n v="3"/>
    <n v="0.05"/>
    <n v="0.05"/>
    <n v="0"/>
    <n v="2.9"/>
  </r>
  <r>
    <d v="2024-11-30T00:00:00"/>
    <d v="2024-12-07T14:10:00"/>
    <x v="1"/>
    <s v="SPS-11031874"/>
    <s v="Gurmukh Sehra"/>
    <s v="Mens 24-25, 30/11 vs. vs Solihull Blossomfield 1"/>
    <x v="8"/>
    <x v="1"/>
    <x v="0"/>
    <n v="10"/>
    <n v="0.19"/>
    <n v="0.1"/>
    <n v="0"/>
    <n v="9.7100000000000009"/>
  </r>
  <r>
    <d v="2024-11-09T00:00:00"/>
    <d v="2024-12-07T17:19:00"/>
    <x v="1"/>
    <s v="SPS-10921295"/>
    <s v="Mohammad Ibrar Abbasi"/>
    <s v="Mens 24-25, 09/11 vs. vs Edgbaston"/>
    <x v="8"/>
    <x v="1"/>
    <x v="0"/>
    <n v="10"/>
    <n v="0.19"/>
    <n v="0.1"/>
    <n v="0"/>
    <n v="9.7100000000000009"/>
  </r>
  <r>
    <d v="2024-11-09T00:00:00"/>
    <d v="2024-12-07T17:19:00"/>
    <x v="1"/>
    <s v="SPS-10921297"/>
    <s v="Haydar Ismaeel Abbasi"/>
    <s v="Mens 24-25 Under 16 Match Fee, paid by Mohammad Ibrar Abbasi, 09/11 vs. vs Edgbaston"/>
    <x v="8"/>
    <x v="0"/>
    <x v="0"/>
    <n v="3"/>
    <n v="0.06"/>
    <n v="0.05"/>
    <n v="0"/>
    <n v="2.89"/>
  </r>
  <r>
    <d v="2024-11-09T00:00:00"/>
    <d v="2024-12-07T17:19:00"/>
    <x v="1"/>
    <s v="SPS-10921298"/>
    <s v="Haydar Ibrahim Abbasi"/>
    <s v="Mens 24-25 Under 16 Match Fee, paid by Mohammad Ibrar Abbasi, 09/11 vs. vs Edgbaston"/>
    <x v="8"/>
    <x v="0"/>
    <x v="0"/>
    <n v="3"/>
    <n v="0.06"/>
    <n v="0.05"/>
    <n v="0"/>
    <n v="2.89"/>
  </r>
  <r>
    <d v="2024-11-16T00:00:00"/>
    <d v="2024-12-07T17:19:00"/>
    <x v="1"/>
    <s v="SPS-10948518"/>
    <s v="Haydar Ismaeel Abbasi"/>
    <s v="Mens 24-25 Under 16 Match Fee, paid by Mohammad Ibrar Abbasi, 16/11 vs. vs Kingswinford 2"/>
    <x v="8"/>
    <x v="0"/>
    <x v="0"/>
    <n v="3"/>
    <n v="0.06"/>
    <n v="0.05"/>
    <n v="0"/>
    <n v="2.89"/>
  </r>
  <r>
    <d v="2024-11-23T00:00:00"/>
    <d v="2024-12-07T17:19:00"/>
    <x v="1"/>
    <s v="SPS-10970727"/>
    <s v="Haydar Ismaeel Abbasi"/>
    <s v="Mens 24-25 Under 16 Match Fee, paid by Mohammad Ibrar Abbasi, 23/11 vs. vs Olton &amp; West Warwickshire 5"/>
    <x v="8"/>
    <x v="0"/>
    <x v="0"/>
    <n v="3"/>
    <n v="0.06"/>
    <n v="0.05"/>
    <n v="0"/>
    <n v="2.89"/>
  </r>
  <r>
    <d v="2024-11-23T00:00:00"/>
    <d v="2024-12-07T17:19:00"/>
    <x v="1"/>
    <s v="SPS-10970728"/>
    <s v="Haydar Ibrahim Abbasi"/>
    <s v="Mens 24-25 Under 16 Match Fee, paid by Mohammad Ibrar Abbasi, 23/11 vs. vs Olton &amp; West Warwickshire 5"/>
    <x v="8"/>
    <x v="0"/>
    <x v="0"/>
    <n v="3"/>
    <n v="0.06"/>
    <n v="0.05"/>
    <n v="0"/>
    <n v="2.89"/>
  </r>
  <r>
    <d v="2024-11-30T00:00:00"/>
    <d v="2024-12-07T17:19:00"/>
    <x v="1"/>
    <s v="SPS-11031550"/>
    <s v="Mohammad Ibrar Abbasi"/>
    <s v="Badgers 24-25, 30/11 vs. vs Bromsgrove 4"/>
    <x v="8"/>
    <x v="1"/>
    <x v="0"/>
    <n v="3"/>
    <n v="0.06"/>
    <n v="0.05"/>
    <n v="0"/>
    <n v="2.89"/>
  </r>
  <r>
    <d v="2024-11-30T00:00:00"/>
    <d v="2024-12-07T17:19:00"/>
    <x v="1"/>
    <s v="SPS-11031552"/>
    <s v="Haydar Ismaeel Abbasi"/>
    <s v="Badgers 24-25, paid by Mohammad Ibrar Abbasi, 30/11 vs. vs Bromsgrove 4"/>
    <x v="8"/>
    <x v="1"/>
    <x v="0"/>
    <n v="3"/>
    <n v="0.04"/>
    <n v="0.05"/>
    <n v="0"/>
    <n v="2.91"/>
  </r>
  <r>
    <d v="2024-12-07T00:00:00"/>
    <d v="2024-12-07T17:19:00"/>
    <x v="1"/>
    <s v="SPS-11048077"/>
    <s v="Mohammad Ibrar Abbasi"/>
    <s v="AMENDED: (Outstanding from last week game )Mens 24-25, 07/12 vs. vs Worcester 3"/>
    <x v="8"/>
    <x v="1"/>
    <x v="0"/>
    <n v="17"/>
    <n v="0.32"/>
    <n v="0.17"/>
    <n v="0"/>
    <n v="16.510000000000002"/>
  </r>
  <r>
    <d v="2024-12-07T00:00:00"/>
    <d v="2024-12-07T17:19:00"/>
    <x v="1"/>
    <s v="SPS-11048078"/>
    <s v="Haydar Ismaeel Abbasi"/>
    <s v="Mens 24-25 Under 16 Match Fee, paid by Mohammad Ibrar Abbasi, 07/12 vs. vs Worcester 3"/>
    <x v="8"/>
    <x v="0"/>
    <x v="0"/>
    <n v="3"/>
    <n v="0.06"/>
    <n v="0.05"/>
    <n v="0"/>
    <n v="2.89"/>
  </r>
  <r>
    <d v="2024-12-07T00:00:00"/>
    <d v="2024-12-07T18:19:00"/>
    <x v="1"/>
    <s v="SPS-11048210"/>
    <s v="Sarjit Somal"/>
    <s v="Social subscription 24-25, confirmed by Satpal Degun"/>
    <x v="8"/>
    <x v="1"/>
    <x v="1"/>
    <n v="10"/>
    <n v="0"/>
    <n v="0"/>
    <n v="0"/>
    <n v="10"/>
  </r>
  <r>
    <d v="2024-11-16T00:00:00"/>
    <d v="2024-12-08T08:18:00"/>
    <x v="1"/>
    <s v="SPS-10948522"/>
    <s v="Taranveer (Ten) Saggo"/>
    <s v="Mens 24-25 Under 16 Match Fee, paid by Rikki Saggo, 16/11 vs. vs Kingswinford 2"/>
    <x v="8"/>
    <x v="0"/>
    <x v="0"/>
    <n v="3"/>
    <n v="0.06"/>
    <n v="0.05"/>
    <n v="0"/>
    <n v="2.89"/>
  </r>
  <r>
    <d v="2024-11-23T00:00:00"/>
    <d v="2024-12-08T08:18:00"/>
    <x v="1"/>
    <s v="SPS-10970718"/>
    <s v="Rikki Saggo"/>
    <s v="Mens 24-25, 23/11 vs. vs Olton &amp; West Warwickshire 5"/>
    <x v="8"/>
    <x v="1"/>
    <x v="0"/>
    <n v="10"/>
    <n v="0.2"/>
    <n v="0.1"/>
    <n v="0"/>
    <n v="9.6999999999999993"/>
  </r>
  <r>
    <d v="2024-11-23T00:00:00"/>
    <d v="2024-12-08T08:18:00"/>
    <x v="1"/>
    <s v="SPS-10970723"/>
    <s v="Taranveer (Ten) Saggo"/>
    <s v="Mens 24-25 Under 16 Match Fee, paid by Rikki Saggo, 23/11 vs. vs Olton &amp; West Warwickshire 5"/>
    <x v="8"/>
    <x v="0"/>
    <x v="0"/>
    <n v="3"/>
    <n v="0.06"/>
    <n v="0.05"/>
    <n v="0"/>
    <n v="2.89"/>
  </r>
  <r>
    <d v="2024-11-30T00:00:00"/>
    <d v="2024-12-08T08:18:00"/>
    <x v="1"/>
    <s v="SPS-11031547"/>
    <s v="Rikki Saggo"/>
    <s v="AMENDED: ()Badgers 24-25, 30/11 vs. vs Bromsgrove 4"/>
    <x v="8"/>
    <x v="1"/>
    <x v="0"/>
    <n v="10"/>
    <n v="0.2"/>
    <n v="0.1"/>
    <n v="0"/>
    <n v="9.6999999999999993"/>
  </r>
  <r>
    <d v="2024-11-30T00:00:00"/>
    <d v="2024-12-08T08:18:00"/>
    <x v="1"/>
    <s v="SPS-11031555"/>
    <s v="Taranveer (Ten) Saggo"/>
    <s v="Badgers 24-25, paid by Rikki Saggo, 30/11 vs. vs Bromsgrove 4"/>
    <x v="8"/>
    <x v="1"/>
    <x v="0"/>
    <n v="3"/>
    <n v="0.06"/>
    <n v="0.05"/>
    <n v="0"/>
    <n v="2.89"/>
  </r>
  <r>
    <d v="2024-12-07T00:00:00"/>
    <d v="2024-12-08T08:18:00"/>
    <x v="1"/>
    <s v="SPS-11048074"/>
    <s v="Rikki Saggo"/>
    <s v="Mens 24-25, 07/12 vs. vs Worcester 3"/>
    <x v="8"/>
    <x v="1"/>
    <x v="0"/>
    <n v="10"/>
    <n v="0.18"/>
    <n v="0.1"/>
    <n v="0"/>
    <n v="9.7200000000000006"/>
  </r>
  <r>
    <d v="2024-12-07T00:00:00"/>
    <d v="2024-12-08T08:18:00"/>
    <x v="1"/>
    <s v="SPS-11048083"/>
    <s v="Taranveer (Ten) Saggo"/>
    <s v="Mens 24-25 Student Match Fee, paid by Rikki Saggo, 07/12 vs. vs Worcester 3"/>
    <x v="8"/>
    <x v="0"/>
    <x v="0"/>
    <n v="5"/>
    <n v="0.1"/>
    <n v="0.05"/>
    <n v="0"/>
    <n v="4.8499999999999996"/>
  </r>
  <r>
    <d v="2024-10-07T00:00:00"/>
    <d v="2024-12-08T08:30:00"/>
    <x v="1"/>
    <s v="SPS-10790662"/>
    <s v="Gurcharan Matharu"/>
    <s v="Ladies 24-25 Student Match Fee, 05/10 vs. vs Solihull Blossomfield 2"/>
    <x v="8"/>
    <x v="0"/>
    <x v="0"/>
    <n v="5"/>
    <n v="0.12"/>
    <n v="0.05"/>
    <n v="0"/>
    <n v="4.83"/>
  </r>
  <r>
    <d v="2024-11-04T00:00:00"/>
    <d v="2024-12-08T08:30:00"/>
    <x v="1"/>
    <s v="SPS-10901488"/>
    <s v="Gurcharan Matharu"/>
    <s v="Ladies 24-25 Student Match Fee, 02/11 vs. vs University of Birmingham 6"/>
    <x v="8"/>
    <x v="0"/>
    <x v="0"/>
    <n v="5"/>
    <n v="0.12"/>
    <n v="0.05"/>
    <n v="0"/>
    <n v="4.83"/>
  </r>
  <r>
    <d v="2024-11-11T00:00:00"/>
    <d v="2024-12-08T08:30:00"/>
    <x v="1"/>
    <s v="SPS-10929942"/>
    <s v="Gurcharan Matharu"/>
    <s v="Ladies 24-25 Student Match Fee, 09/11 vs. vs Bridgnorth 1"/>
    <x v="8"/>
    <x v="0"/>
    <x v="0"/>
    <n v="5"/>
    <n v="0.12"/>
    <n v="0.05"/>
    <n v="0"/>
    <n v="4.83"/>
  </r>
  <r>
    <d v="2024-11-17T00:00:00"/>
    <d v="2024-12-08T08:30:00"/>
    <x v="1"/>
    <s v="SPS-10955701"/>
    <s v="Gurcharan Matharu"/>
    <s v="Ladies 24-25 Student Match Fee, 16/11 vs. vs Worcester 2"/>
    <x v="8"/>
    <x v="0"/>
    <x v="0"/>
    <n v="5"/>
    <n v="0.14000000000000001"/>
    <n v="0.05"/>
    <n v="0"/>
    <n v="4.8099999999999996"/>
  </r>
  <r>
    <d v="2024-12-08T00:00:00"/>
    <d v="2024-12-08T08:49:00"/>
    <x v="1"/>
    <s v="SPS-11049756"/>
    <s v="Rasika Rathnayake"/>
    <s v="Ladies 24-25 Sponsored player Match Fee, 07/12 vs. vs Bournville &amp; Kings Heath 1"/>
    <x v="8"/>
    <x v="0"/>
    <x v="2"/>
    <n v="0"/>
    <n v="0"/>
    <n v="0"/>
    <n v="0"/>
    <n v="0"/>
  </r>
  <r>
    <d v="2024-12-08T00:00:00"/>
    <d v="2024-12-08T08:49:00"/>
    <x v="1"/>
    <s v="SPS-11049759"/>
    <s v="Apsi Gunarathne"/>
    <s v="Ladies 24-25 Sponsored player Match Fee, 07/12 vs. vs Bournville &amp; Kings Heath 1"/>
    <x v="8"/>
    <x v="0"/>
    <x v="2"/>
    <n v="0"/>
    <n v="0"/>
    <n v="0"/>
    <n v="0"/>
    <n v="0"/>
  </r>
  <r>
    <d v="2024-12-08T00:00:00"/>
    <d v="2024-12-08T08:49:00"/>
    <x v="1"/>
    <s v="SPS-11049760"/>
    <s v="Rahemeen Ali"/>
    <s v="Ladies 24-25 Sponsored player Match Fee, 07/12 vs. vs Bournville &amp; Kings Heath 1"/>
    <x v="8"/>
    <x v="0"/>
    <x v="2"/>
    <n v="0"/>
    <n v="0"/>
    <n v="0"/>
    <n v="0"/>
    <n v="0"/>
  </r>
  <r>
    <d v="2024-12-08T00:00:00"/>
    <d v="2024-12-08T08:50:00"/>
    <x v="1"/>
    <s v="SPS-11049757"/>
    <s v="lucy castle"/>
    <s v="AMENDED: (Drove from and to Portsmouth just to play )Ladies 24-25, confirmed by Charn Gill, 07/12 vs. vs Bournville &amp; Kings Heath 1"/>
    <x v="8"/>
    <x v="1"/>
    <x v="1"/>
    <n v="0"/>
    <n v="0"/>
    <n v="0"/>
    <n v="0"/>
    <n v="0"/>
  </r>
  <r>
    <d v="2024-12-08T00:00:00"/>
    <d v="2024-12-08T08:50:00"/>
    <x v="1"/>
    <s v="SPS-11049753"/>
    <s v="kiran gill"/>
    <s v="AMENDED: (Drove several players )Ladies 24-25, confirmed by Charn Gill, 07/12 vs. vs Bournville &amp; Kings Heath 1"/>
    <x v="8"/>
    <x v="1"/>
    <x v="1"/>
    <n v="0"/>
    <n v="0"/>
    <n v="0"/>
    <n v="0"/>
    <n v="0"/>
  </r>
  <r>
    <d v="2024-09-08T00:00:00"/>
    <d v="2024-12-08T08:59:00"/>
    <x v="1"/>
    <s v="SPS-10631034"/>
    <s v="Satvir Sahota"/>
    <s v="AMENDED: (Lump sum paid, incorrectly allocated )Mens 24-25 Student Match Fee, confirmed by Charn Gill, 31/08 vs. vs Sheffield"/>
    <x v="8"/>
    <x v="0"/>
    <x v="1"/>
    <n v="0"/>
    <n v="0"/>
    <n v="0"/>
    <n v="0"/>
    <n v="0"/>
  </r>
  <r>
    <d v="2024-09-08T00:00:00"/>
    <d v="2024-12-08T08:59:00"/>
    <x v="1"/>
    <s v="SPS-10631050"/>
    <s v="Satvir Sahota"/>
    <s v="AMENDED: (Lump sum paid, incorrectly allocated )Mens 24-25 Student Match Fee, confirmed by Charn Gill, 08/09 vs. vs Lichfield"/>
    <x v="8"/>
    <x v="0"/>
    <x v="1"/>
    <n v="0"/>
    <n v="0"/>
    <n v="0"/>
    <n v="0"/>
    <n v="0"/>
  </r>
  <r>
    <d v="2024-11-08T00:00:00"/>
    <d v="2024-12-09T08:30:00"/>
    <x v="1"/>
    <s v="SPS-10917012"/>
    <s v="Harmeet Sandhu"/>
    <s v="Mens 24-25 Student Match Fee, 09/11 vs. vs Lichfield 3"/>
    <x v="8"/>
    <x v="0"/>
    <x v="0"/>
    <n v="5"/>
    <n v="0.12"/>
    <n v="0.05"/>
    <n v="0"/>
    <n v="4.83"/>
  </r>
  <r>
    <d v="2024-11-16T00:00:00"/>
    <d v="2024-12-09T08:30:00"/>
    <x v="1"/>
    <s v="SPS-10948519"/>
    <s v="Harmeet Sandhu"/>
    <s v="Mens 24-25 Student Match Fee, 16/11 vs. vs Kingswinford 2"/>
    <x v="8"/>
    <x v="0"/>
    <x v="0"/>
    <n v="5"/>
    <n v="0.12"/>
    <n v="0.05"/>
    <n v="0"/>
    <n v="4.83"/>
  </r>
  <r>
    <d v="2024-11-23T00:00:00"/>
    <d v="2024-12-09T08:30:00"/>
    <x v="1"/>
    <s v="SPS-10968049"/>
    <s v="Harmeet Sandhu"/>
    <s v="Mens 24-25 Student Match Fee, 23/11 vs. vs Harborne 4"/>
    <x v="8"/>
    <x v="0"/>
    <x v="0"/>
    <n v="5"/>
    <n v="0.12"/>
    <n v="0.05"/>
    <n v="0"/>
    <n v="4.83"/>
  </r>
  <r>
    <d v="2024-11-30T00:00:00"/>
    <d v="2024-12-09T08:30:00"/>
    <x v="1"/>
    <s v="SPS-11031873"/>
    <s v="Harmeet Sandhu"/>
    <s v="Mens 24-25 Student Match Fee, 30/11 vs. vs Solihull Blossomfield 1"/>
    <x v="8"/>
    <x v="0"/>
    <x v="0"/>
    <n v="5"/>
    <n v="0.14000000000000001"/>
    <n v="0.05"/>
    <n v="0"/>
    <n v="4.8099999999999996"/>
  </r>
  <r>
    <d v="2024-11-09T00:00:00"/>
    <d v="2024-12-09T08:30:00"/>
    <x v="1"/>
    <s v="SPS-10918142"/>
    <s v="Anand Sihota"/>
    <s v="Badgers 24-25, paid by Dal Sihota, 09/11 vs. vs Beacon"/>
    <x v="8"/>
    <x v="1"/>
    <x v="0"/>
    <n v="3"/>
    <n v="0.14000000000000001"/>
    <n v="0.05"/>
    <n v="0"/>
    <n v="2.81"/>
  </r>
  <r>
    <d v="2024-11-30T00:00:00"/>
    <d v="2024-12-09T08:30:00"/>
    <x v="1"/>
    <s v="SPS-11030478"/>
    <s v="Anand Sihota"/>
    <s v="Badgers 24-25, paid by Dal Sihota, 30/11 vs. vs Sutton"/>
    <x v="8"/>
    <x v="1"/>
    <x v="0"/>
    <n v="3"/>
    <n v="0.15"/>
    <n v="0.05"/>
    <n v="0"/>
    <n v="2.8"/>
  </r>
  <r>
    <d v="2024-11-08T00:00:00"/>
    <d v="2024-12-09T08:30:00"/>
    <x v="1"/>
    <s v="SPS-10916642"/>
    <s v="kishan mann"/>
    <s v="Mens 24-25 Student Match Fee, paid by manmohan mann, 09/11 vs. vs Bloxwich 4"/>
    <x v="8"/>
    <x v="0"/>
    <x v="0"/>
    <n v="5"/>
    <n v="0.12"/>
    <n v="0.05"/>
    <n v="0"/>
    <n v="4.83"/>
  </r>
  <r>
    <d v="2024-11-16T00:00:00"/>
    <d v="2024-12-09T08:30:00"/>
    <x v="1"/>
    <s v="SPS-10948523"/>
    <s v="kishan mann"/>
    <s v="Mens 24-25 Student Match Fee, paid by manmohan mann, 16/11 vs. vs Kingswinford 2"/>
    <x v="8"/>
    <x v="0"/>
    <x v="0"/>
    <n v="5"/>
    <n v="0.12"/>
    <n v="0.05"/>
    <n v="0"/>
    <n v="4.83"/>
  </r>
  <r>
    <d v="2024-11-23T00:00:00"/>
    <d v="2024-12-09T08:30:00"/>
    <x v="1"/>
    <s v="SPS-10970725"/>
    <s v="kishan mann"/>
    <s v="Mens 24-25 Student Match Fee, paid by manmohan mann, 23/11 vs. vs Olton &amp; West Warwickshire 5"/>
    <x v="8"/>
    <x v="0"/>
    <x v="0"/>
    <n v="5"/>
    <n v="0.12"/>
    <n v="0.05"/>
    <n v="0"/>
    <n v="4.83"/>
  </r>
  <r>
    <d v="2024-11-30T00:00:00"/>
    <d v="2024-12-09T08:30:00"/>
    <x v="1"/>
    <s v="SPS-11031556"/>
    <s v="kishan mann"/>
    <s v="AMENDED: ()Badgers 24-25, paid by manmohan mann, 30/11 vs. vs Bromsgrove 4"/>
    <x v="8"/>
    <x v="1"/>
    <x v="0"/>
    <n v="5"/>
    <n v="0.12"/>
    <n v="0.05"/>
    <n v="0"/>
    <n v="4.83"/>
  </r>
  <r>
    <d v="2024-12-07T00:00:00"/>
    <d v="2024-12-09T08:30:00"/>
    <x v="1"/>
    <s v="SPS-11048084"/>
    <s v="kishan mann"/>
    <s v="Mens 24-25 Student Match Fee, paid by manmohan mann, 07/12 vs. vs Worcester 3"/>
    <x v="8"/>
    <x v="0"/>
    <x v="0"/>
    <n v="5"/>
    <n v="0.1"/>
    <n v="0.05"/>
    <n v="0"/>
    <n v="4.8499999999999996"/>
  </r>
  <r>
    <d v="2024-11-30T00:00:00"/>
    <d v="2024-12-09T17:46:00"/>
    <x v="1"/>
    <s v="SPS-11031583"/>
    <s v="Rajpreet Sahi"/>
    <s v="AMENDED: (BACS)Ladies 24-25 Student Match Fee, collected by Sharndeep Hanspal, 30/11 vs. vs Old Silhillians 5"/>
    <x v="8"/>
    <x v="0"/>
    <x v="2"/>
    <n v="5"/>
    <n v="0"/>
    <n v="0"/>
    <n v="0"/>
    <n v="5"/>
  </r>
  <r>
    <d v="2024-11-30T00:00:00"/>
    <d v="2024-12-09T17:50:00"/>
    <x v="1"/>
    <s v="SPS-11031559"/>
    <s v="Jogin Johal"/>
    <s v="AMENDED: (Drove 3 players to the game and back)Badgers 24-25, confirmed by Charn Gill, 30/11 vs. vs Bromsgrove 4"/>
    <x v="8"/>
    <x v="1"/>
    <x v="1"/>
    <n v="0"/>
    <n v="0"/>
    <n v="0"/>
    <n v="0"/>
    <n v="0"/>
  </r>
  <r>
    <d v="2024-11-11T00:00:00"/>
    <d v="2024-12-09T18:09:00"/>
    <x v="1"/>
    <s v="SPS-10929923"/>
    <s v="Tania Gilbert"/>
    <s v="AMENDED: (BACS)Ladies 24-25 Student Match Fee, collected by Sharndeep Hanspal, 09/11 vs. vs Harborne 4"/>
    <x v="8"/>
    <x v="0"/>
    <x v="2"/>
    <n v="5"/>
    <n v="0"/>
    <n v="0"/>
    <n v="0"/>
    <n v="5"/>
  </r>
  <r>
    <d v="2024-12-04T00:00:00"/>
    <d v="2024-12-09T18:44:00"/>
    <x v="1"/>
    <s v="SPS-11043333"/>
    <s v="Ummul Humayra"/>
    <s v="Ladies Subscriptions 24-25, confirmed by Charn Gill"/>
    <x v="8"/>
    <x v="1"/>
    <x v="1"/>
    <n v="100"/>
    <n v="0"/>
    <n v="0"/>
    <n v="0"/>
    <n v="100"/>
  </r>
  <r>
    <d v="2024-11-30T00:00:00"/>
    <d v="2024-12-09T18:46:00"/>
    <x v="1"/>
    <s v="SPS-11031548"/>
    <s v="om gaur"/>
    <s v="Badgers 24-25, confirmed by Satpal Degun, 30/11 vs. vs Bromsgrove 4"/>
    <x v="8"/>
    <x v="1"/>
    <x v="1"/>
    <n v="3"/>
    <n v="0"/>
    <n v="0"/>
    <n v="0"/>
    <n v="3"/>
  </r>
  <r>
    <d v="2024-09-16T00:00:00"/>
    <d v="2024-12-09T18:47:00"/>
    <x v="1"/>
    <s v="SPS-10672698"/>
    <s v="Manraj Sira"/>
    <s v="Mens Subscriptions 24-25, confirmed by Charn Gill"/>
    <x v="8"/>
    <x v="1"/>
    <x v="1"/>
    <n v="150"/>
    <n v="0"/>
    <n v="0"/>
    <n v="0"/>
    <n v="150"/>
  </r>
  <r>
    <d v="2024-11-11T00:00:00"/>
    <d v="2024-12-09T18:50:00"/>
    <x v="1"/>
    <s v="SPS-10935068"/>
    <s v="saihej Mangat"/>
    <s v="Mens Subscriptions 24-25, confirmed by Charn Gill"/>
    <x v="8"/>
    <x v="1"/>
    <x v="1"/>
    <n v="150"/>
    <n v="0"/>
    <n v="0"/>
    <n v="0"/>
    <n v="150"/>
  </r>
  <r>
    <d v="2024-11-11T00:00:00"/>
    <d v="2024-12-09T18:51:00"/>
    <x v="1"/>
    <s v="SPS-10935084"/>
    <s v="Yuvender Prashar"/>
    <s v="Mens Subscriptions 24-25, confirmed by Charn Gill"/>
    <x v="8"/>
    <x v="1"/>
    <x v="1"/>
    <n v="150"/>
    <n v="0"/>
    <n v="0"/>
    <n v="0"/>
    <n v="150"/>
  </r>
  <r>
    <d v="2024-11-25T00:00:00"/>
    <d v="2024-12-09T18:52:00"/>
    <x v="1"/>
    <s v="SPS-11006236"/>
    <s v="kiran gill"/>
    <s v="Ladies 24-25, confirmed by Charn Gill, 23/11 vs. vs Edgbaston 2"/>
    <x v="8"/>
    <x v="1"/>
    <x v="1"/>
    <n v="10"/>
    <n v="0"/>
    <n v="0"/>
    <n v="0"/>
    <n v="10"/>
  </r>
  <r>
    <d v="2024-11-25T00:00:00"/>
    <d v="2024-12-09T18:55:00"/>
    <x v="1"/>
    <s v="SPS-11006326"/>
    <s v="Ravdeep Mudher"/>
    <s v="Mens 24-25, confirmed by Charn Gill, 23/11 vs. vs Bromsgrove 1"/>
    <x v="8"/>
    <x v="1"/>
    <x v="1"/>
    <n v="10"/>
    <n v="0"/>
    <n v="0"/>
    <n v="0"/>
    <n v="10"/>
  </r>
  <r>
    <d v="2024-11-25T00:00:00"/>
    <d v="2024-12-09T18:55:00"/>
    <x v="1"/>
    <s v="SPS-11006312"/>
    <s v="Ravdeep Mudher"/>
    <s v="Mens 24-25, confirmed by Charn Gill, 16/11 vs. vs Stourport  2"/>
    <x v="8"/>
    <x v="1"/>
    <x v="1"/>
    <n v="10"/>
    <n v="0"/>
    <n v="0"/>
    <n v="0"/>
    <n v="10"/>
  </r>
  <r>
    <d v="2024-11-11T00:00:00"/>
    <d v="2024-12-09T18:55:00"/>
    <x v="1"/>
    <s v="SPS-10934792"/>
    <s v="Ravdeep Mudher"/>
    <s v="Mens 24-25, confirmed by Charn Gill, 09/11 vs. vs Bloxwich 1"/>
    <x v="8"/>
    <x v="1"/>
    <x v="1"/>
    <n v="10"/>
    <n v="0"/>
    <n v="0"/>
    <n v="0"/>
    <n v="10"/>
  </r>
  <r>
    <d v="2024-11-25T00:00:00"/>
    <d v="2024-12-09T18:55:00"/>
    <x v="1"/>
    <s v="SPS-11006282"/>
    <s v="Ravdeep Mudher"/>
    <s v="Mens 24-25, confirmed by Charn Gill, 19/10 vs. vs Old Halesonians 1"/>
    <x v="8"/>
    <x v="1"/>
    <x v="1"/>
    <n v="10"/>
    <n v="0"/>
    <n v="0"/>
    <n v="0"/>
    <n v="10"/>
  </r>
  <r>
    <d v="2024-11-10T00:00:00"/>
    <d v="2024-12-09T19:02:00"/>
    <x v="1"/>
    <s v="SPS-10925644"/>
    <s v="Rav Garcha"/>
    <s v="Sunday Training 24-25, 10/11 vs. Sunday Training"/>
    <x v="8"/>
    <x v="1"/>
    <x v="0"/>
    <n v="3"/>
    <n v="0.06"/>
    <n v="0.05"/>
    <n v="0"/>
    <n v="2.89"/>
  </r>
  <r>
    <d v="2024-11-10T00:00:00"/>
    <d v="2024-12-09T19:02:00"/>
    <x v="1"/>
    <s v="SPS-10925786"/>
    <s v="Rav Garcha"/>
    <s v="Sunday Training 24-25, 17/11 vs. Sunday Training"/>
    <x v="8"/>
    <x v="1"/>
    <x v="0"/>
    <n v="3"/>
    <n v="0.06"/>
    <n v="0.05"/>
    <n v="0"/>
    <n v="2.89"/>
  </r>
  <r>
    <d v="2024-11-16T00:00:00"/>
    <d v="2024-12-09T19:02:00"/>
    <x v="1"/>
    <s v="SPS-10948521"/>
    <s v="Rav Garcha"/>
    <s v="Mens 24-25, 16/11 vs. vs Kingswinford 2"/>
    <x v="8"/>
    <x v="1"/>
    <x v="0"/>
    <n v="10"/>
    <n v="0.19"/>
    <n v="0.1"/>
    <n v="0"/>
    <n v="9.7100000000000009"/>
  </r>
  <r>
    <d v="2024-11-23T00:00:00"/>
    <d v="2024-12-09T19:02:00"/>
    <x v="1"/>
    <s v="SPS-10970721"/>
    <s v="Rav Garcha"/>
    <s v="Mens 24-25, 23/11 vs. vs Olton &amp; West Warwickshire 5"/>
    <x v="8"/>
    <x v="1"/>
    <x v="0"/>
    <n v="10"/>
    <n v="0.19"/>
    <n v="0.1"/>
    <n v="0"/>
    <n v="9.7100000000000009"/>
  </r>
  <r>
    <d v="2024-11-30T00:00:00"/>
    <d v="2024-12-09T19:02:00"/>
    <x v="1"/>
    <s v="SPS-11031553"/>
    <s v="Rav Garcha"/>
    <s v="AMENDED: ()Badgers 24-25, 30/11 vs. vs Bromsgrove 4"/>
    <x v="8"/>
    <x v="1"/>
    <x v="0"/>
    <n v="10"/>
    <n v="0.2"/>
    <n v="0.1"/>
    <n v="0"/>
    <n v="9.6999999999999993"/>
  </r>
  <r>
    <d v="2024-12-07T00:00:00"/>
    <d v="2024-12-09T19:02:00"/>
    <x v="1"/>
    <s v="SPS-11048081"/>
    <s v="Rav Garcha"/>
    <s v="Mens 24-25, 07/12 vs. vs Worcester 3"/>
    <x v="8"/>
    <x v="1"/>
    <x v="0"/>
    <n v="10"/>
    <n v="0.19"/>
    <n v="0.1"/>
    <n v="0"/>
    <n v="9.7100000000000009"/>
  </r>
  <r>
    <d v="2024-12-07T00:00:00"/>
    <d v="2024-12-09T19:06:00"/>
    <x v="1"/>
    <s v="SPS-11048086"/>
    <s v="Jogin Johal"/>
    <s v="Mens 24-25 Student Match Fee, confirmed by Satpal Degun, 07/12 vs. vs Worcester 3"/>
    <x v="8"/>
    <x v="0"/>
    <x v="1"/>
    <n v="5"/>
    <n v="0"/>
    <n v="0"/>
    <n v="0"/>
    <n v="5"/>
  </r>
  <r>
    <d v="2024-09-15T00:00:00"/>
    <d v="2024-12-09T19:28:00"/>
    <x v="1"/>
    <s v="SPS-10669077"/>
    <s v="Kartar Singh Mann"/>
    <s v="Badgers Subscriptions 24-25, confirmed by Satpal Degun"/>
    <x v="8"/>
    <x v="1"/>
    <x v="1"/>
    <n v="30"/>
    <n v="0"/>
    <n v="0"/>
    <n v="0"/>
    <n v="30"/>
  </r>
  <r>
    <d v="2024-09-15T00:00:00"/>
    <d v="2024-12-09T19:28:00"/>
    <x v="1"/>
    <s v="SPS-10669076"/>
    <s v="Karam Singh Mann"/>
    <s v="Badgers Subscriptions 24-25, confirmed by Satpal Degun"/>
    <x v="8"/>
    <x v="1"/>
    <x v="1"/>
    <n v="30"/>
    <n v="0"/>
    <n v="0"/>
    <n v="0"/>
    <n v="30"/>
  </r>
  <r>
    <d v="2024-09-07T00:00:00"/>
    <d v="2024-12-09T19:28:00"/>
    <x v="1"/>
    <s v="SPS-10625336"/>
    <s v="Ronak Singh Mann"/>
    <s v="Badgers Subscriptions 24-25, confirmed by Satpal Degun"/>
    <x v="8"/>
    <x v="1"/>
    <x v="1"/>
    <n v="30"/>
    <n v="0"/>
    <n v="0"/>
    <n v="0"/>
    <n v="30"/>
  </r>
  <r>
    <d v="2024-11-30T00:00:00"/>
    <d v="2024-12-09T19:32:00"/>
    <x v="1"/>
    <s v="SPS-11031581"/>
    <s v="Meena Samra"/>
    <s v="AMENDED: (BACS)Ladies 24-25, collected by Sharndeep Hanspal, 30/11 vs. vs Old Silhillians 5"/>
    <x v="8"/>
    <x v="1"/>
    <x v="2"/>
    <n v="10"/>
    <n v="0"/>
    <n v="0"/>
    <n v="0"/>
    <n v="10"/>
  </r>
  <r>
    <d v="2024-09-15T00:00:00"/>
    <d v="2024-12-09T19:38:00"/>
    <x v="1"/>
    <s v="SPS-10669181"/>
    <s v="Neevan Amish Dudhia"/>
    <s v="Mens Subscriptions 24-25 Student Membership, confirmed by Charn Gill"/>
    <x v="8"/>
    <x v="1"/>
    <x v="1"/>
    <n v="75"/>
    <n v="0"/>
    <n v="0"/>
    <n v="0"/>
    <n v="75"/>
  </r>
  <r>
    <d v="2024-09-20T00:00:00"/>
    <d v="2024-12-09T19:38:00"/>
    <x v="1"/>
    <s v="SPS-10701034"/>
    <s v="Neevan Amish Dudhia"/>
    <s v="Mens 24-25 Student Match Fee, confirmed by Charn Gill, 21/09 vs. vs Sutton 3"/>
    <x v="8"/>
    <x v="0"/>
    <x v="1"/>
    <n v="5"/>
    <n v="0"/>
    <n v="0"/>
    <n v="0"/>
    <n v="5"/>
  </r>
  <r>
    <d v="2024-10-18T00:00:00"/>
    <d v="2024-12-09T19:38:00"/>
    <x v="1"/>
    <s v="SPS-10847030"/>
    <s v="Neevan Amish Dudhia"/>
    <s v="Mens 24-25 Student Match Fee, confirmed by Charn Gill, 19/10 vs. vs Newport 1"/>
    <x v="8"/>
    <x v="0"/>
    <x v="1"/>
    <n v="5"/>
    <n v="0"/>
    <n v="0"/>
    <n v="0"/>
    <n v="5"/>
  </r>
  <r>
    <d v="2024-11-08T00:00:00"/>
    <d v="2024-12-09T19:38:00"/>
    <x v="1"/>
    <s v="SPS-10917005"/>
    <s v="Neevan Amish Dudhia"/>
    <s v="Mens 24-25 Student Match Fee, confirmed by Charn Gill, 09/11 vs. vs Lichfield 3"/>
    <x v="8"/>
    <x v="0"/>
    <x v="1"/>
    <n v="5"/>
    <n v="0"/>
    <n v="0"/>
    <n v="0"/>
    <n v="5"/>
  </r>
  <r>
    <d v="2024-11-15T00:00:00"/>
    <d v="2024-12-09T19:38:00"/>
    <x v="1"/>
    <s v="SPS-10945058"/>
    <s v="Neevan Amish Dudhia"/>
    <s v="Mens 24-25 Student Match Fee, confirmed by Charn Gill, 16/11 vs. vs Worcester 2"/>
    <x v="8"/>
    <x v="0"/>
    <x v="1"/>
    <n v="5"/>
    <n v="0"/>
    <n v="0"/>
    <n v="0"/>
    <n v="5"/>
  </r>
  <r>
    <d v="2024-11-30T00:00:00"/>
    <d v="2024-12-09T19:38:00"/>
    <x v="1"/>
    <s v="SPS-11031865"/>
    <s v="Neevan Amish Dudhia"/>
    <s v="Mens 24-25 Student Match Fee, confirmed by Charn Gill, 30/11 vs. vs Solihull Blossomfield 1"/>
    <x v="8"/>
    <x v="0"/>
    <x v="1"/>
    <n v="5"/>
    <n v="0"/>
    <n v="0"/>
    <n v="0"/>
    <n v="5"/>
  </r>
  <r>
    <d v="2024-12-07T00:00:00"/>
    <d v="2024-12-09T19:38:00"/>
    <x v="1"/>
    <s v="SPS-11046427"/>
    <s v="Neevan Amish Dudhia"/>
    <s v="Mens 24-25 Student Match Fee, confirmed by Charn Gill, 07/12 vs. vs Bromsgrove 2"/>
    <x v="8"/>
    <x v="0"/>
    <x v="1"/>
    <n v="5"/>
    <n v="0"/>
    <n v="0"/>
    <n v="0"/>
    <n v="5"/>
  </r>
  <r>
    <d v="2024-09-16T00:00:00"/>
    <d v="2024-12-09T19:41:00"/>
    <x v="1"/>
    <s v="SPS-10672722"/>
    <s v="Ravdeep Mudher"/>
    <s v="Mens Subscriptions 24-25, confirmed by Charn Gill"/>
    <x v="8"/>
    <x v="1"/>
    <x v="1"/>
    <n v="150"/>
    <n v="0"/>
    <n v="0"/>
    <n v="0"/>
    <n v="150"/>
  </r>
  <r>
    <d v="2024-11-25T00:00:00"/>
    <d v="2024-12-09T19:48:00"/>
    <x v="1"/>
    <s v="SPS-11000617"/>
    <s v="Rav Garcha"/>
    <s v="Mens Subscriptions 24-25, confirmed by Charn Gill"/>
    <x v="8"/>
    <x v="1"/>
    <x v="1"/>
    <n v="150"/>
    <n v="0"/>
    <n v="0"/>
    <n v="0"/>
    <n v="150"/>
  </r>
  <r>
    <d v="2024-09-21T00:00:00"/>
    <d v="2024-12-09T20:01:00"/>
    <x v="1"/>
    <s v="SPS-10706322"/>
    <s v="Abhijeet Singh"/>
    <s v="Mens 24-25, 21/09 vs. vs Sikh Union Coventry"/>
    <x v="8"/>
    <x v="1"/>
    <x v="0"/>
    <n v="10"/>
    <n v="0.19"/>
    <n v="0.1"/>
    <n v="0"/>
    <n v="9.7100000000000009"/>
  </r>
  <r>
    <d v="2024-09-29T00:00:00"/>
    <d v="2024-12-09T20:01:00"/>
    <x v="1"/>
    <s v="SPS-10750064"/>
    <s v="Abhijeet Singh"/>
    <s v="Mens 24-25, 28/09 vs. vs Wolverhampton &amp; Tettenhall 1"/>
    <x v="8"/>
    <x v="1"/>
    <x v="0"/>
    <n v="10"/>
    <n v="0.19"/>
    <n v="0.1"/>
    <n v="0"/>
    <n v="9.7100000000000009"/>
  </r>
  <r>
    <d v="2024-10-08T00:00:00"/>
    <d v="2024-12-09T20:01:00"/>
    <x v="1"/>
    <s v="SPS-10799221"/>
    <s v="Abhijeet Singh"/>
    <s v="Mens 24-25, 05/10 vs. vs Edgbaston 1"/>
    <x v="8"/>
    <x v="1"/>
    <x v="0"/>
    <n v="10"/>
    <n v="0.19"/>
    <n v="0.1"/>
    <n v="0"/>
    <n v="9.7100000000000009"/>
  </r>
  <r>
    <d v="2024-10-17T00:00:00"/>
    <d v="2024-12-09T20:01:00"/>
    <x v="1"/>
    <s v="SPS-10845022"/>
    <s v="Abhijeet Singh"/>
    <s v="Mens 24-25, 12/10 vs. vs Beacon 2"/>
    <x v="8"/>
    <x v="1"/>
    <x v="0"/>
    <n v="10"/>
    <n v="0.19"/>
    <n v="0.1"/>
    <n v="0"/>
    <n v="9.7100000000000009"/>
  </r>
  <r>
    <d v="2024-11-11T00:00:00"/>
    <d v="2024-12-09T20:01:00"/>
    <x v="1"/>
    <s v="SPS-10934797"/>
    <s v="Abhijeet Singh"/>
    <s v="Mens 24-25, 09/11 vs. vs Bloxwich 1"/>
    <x v="8"/>
    <x v="1"/>
    <x v="0"/>
    <n v="10"/>
    <n v="0.19"/>
    <n v="0.1"/>
    <n v="0"/>
    <n v="9.7100000000000009"/>
  </r>
  <r>
    <d v="2024-11-25T00:00:00"/>
    <d v="2024-12-09T20:01:00"/>
    <x v="1"/>
    <s v="SPS-11006288"/>
    <s v="Abhijeet Singh"/>
    <s v="Mens 24-25, 19/10 vs. vs Old Halesonians 1"/>
    <x v="8"/>
    <x v="1"/>
    <x v="0"/>
    <n v="10"/>
    <n v="0.19"/>
    <n v="0.1"/>
    <n v="0"/>
    <n v="9.7100000000000009"/>
  </r>
  <r>
    <d v="2024-11-25T00:00:00"/>
    <d v="2024-12-09T20:01:00"/>
    <x v="1"/>
    <s v="SPS-11006301"/>
    <s v="Abhijeet Singh"/>
    <s v="Mens 24-25, 02/11 vs. vs Bridgnorth 1"/>
    <x v="8"/>
    <x v="1"/>
    <x v="0"/>
    <n v="10"/>
    <n v="0.19"/>
    <n v="0.1"/>
    <n v="0"/>
    <n v="9.7100000000000009"/>
  </r>
  <r>
    <d v="2024-11-25T00:00:00"/>
    <d v="2024-12-09T20:01:00"/>
    <x v="1"/>
    <s v="SPS-11006317"/>
    <s v="Abhijeet Singh"/>
    <s v="Mens 24-25, 16/11 vs. vs Stourport  2"/>
    <x v="8"/>
    <x v="1"/>
    <x v="0"/>
    <n v="10"/>
    <n v="0.19"/>
    <n v="0.1"/>
    <n v="0"/>
    <n v="9.7100000000000009"/>
  </r>
  <r>
    <d v="2024-11-25T00:00:00"/>
    <d v="2024-12-09T20:01:00"/>
    <x v="1"/>
    <s v="SPS-11006331"/>
    <s v="Abhijeet Singh"/>
    <s v="Mens 24-25, 23/11 vs. vs Bromsgrove 1"/>
    <x v="8"/>
    <x v="1"/>
    <x v="0"/>
    <n v="10"/>
    <n v="0.19"/>
    <n v="0.1"/>
    <n v="0"/>
    <n v="9.7100000000000009"/>
  </r>
  <r>
    <d v="2024-12-03T00:00:00"/>
    <d v="2024-12-09T20:01:00"/>
    <x v="1"/>
    <s v="SPS-11040830"/>
    <s v="Abhijeet Singh"/>
    <s v="Mens 24-25, 30/11 vs. vs University of Birmingham 4"/>
    <x v="8"/>
    <x v="1"/>
    <x v="0"/>
    <n v="10"/>
    <n v="0.19"/>
    <n v="0.1"/>
    <n v="0"/>
    <n v="9.7100000000000009"/>
  </r>
  <r>
    <d v="2024-09-15T00:00:00"/>
    <d v="2024-12-09T20:07:00"/>
    <x v="1"/>
    <s v="SPS-10669173"/>
    <s v="Jeevan Basi"/>
    <s v="Mens Subscriptions 24-25 Student Membership, confirmed by Charn Gill"/>
    <x v="8"/>
    <x v="1"/>
    <x v="1"/>
    <n v="75"/>
    <n v="0"/>
    <n v="0"/>
    <n v="0"/>
    <n v="75"/>
  </r>
  <r>
    <d v="2024-09-21T00:00:00"/>
    <d v="2024-12-09T20:08:00"/>
    <x v="1"/>
    <s v="SPS-10706312"/>
    <s v="Janak Pachchigar"/>
    <s v="Mens 24-25, confirmed by Charn Gill, 21/09 vs. vs Sikh Union Coventry"/>
    <x v="8"/>
    <x v="1"/>
    <x v="1"/>
    <n v="10"/>
    <n v="0"/>
    <n v="0"/>
    <n v="0"/>
    <n v="10"/>
  </r>
  <r>
    <d v="2024-09-29T00:00:00"/>
    <d v="2024-12-09T20:08:00"/>
    <x v="1"/>
    <s v="SPS-10750055"/>
    <s v="Janak Pachchigar"/>
    <s v="Mens 24-25, confirmed by Charn Gill, 28/09 vs. vs Wolverhampton &amp; Tettenhall 1"/>
    <x v="8"/>
    <x v="1"/>
    <x v="1"/>
    <n v="10"/>
    <n v="0"/>
    <n v="0"/>
    <n v="0"/>
    <n v="10"/>
  </r>
  <r>
    <d v="2024-10-08T00:00:00"/>
    <d v="2024-12-09T20:08:00"/>
    <x v="1"/>
    <s v="SPS-10799214"/>
    <s v="Janak Pachchigar"/>
    <s v="Mens 24-25, confirmed by Charn Gill, 05/10 vs. vs Edgbaston 1"/>
    <x v="8"/>
    <x v="1"/>
    <x v="1"/>
    <n v="10"/>
    <n v="0"/>
    <n v="0"/>
    <n v="0"/>
    <n v="10"/>
  </r>
  <r>
    <d v="2024-10-17T00:00:00"/>
    <d v="2024-12-09T20:08:00"/>
    <x v="1"/>
    <s v="SPS-10845014"/>
    <s v="Janak Pachchigar"/>
    <s v="Mens 24-25, confirmed by Charn Gill, 12/10 vs. vs Beacon 2"/>
    <x v="8"/>
    <x v="1"/>
    <x v="1"/>
    <n v="10"/>
    <n v="0"/>
    <n v="0"/>
    <n v="0"/>
    <n v="10"/>
  </r>
  <r>
    <d v="2024-10-22T00:00:00"/>
    <d v="2024-12-09T20:08:00"/>
    <x v="1"/>
    <s v="SPS-10863995"/>
    <s v="Janak Pachchigar"/>
    <s v="Mens Subscriptions 24-25, confirmed by Charn Gill"/>
    <x v="8"/>
    <x v="1"/>
    <x v="1"/>
    <n v="150"/>
    <n v="0"/>
    <n v="0"/>
    <n v="0"/>
    <n v="150"/>
  </r>
  <r>
    <d v="2024-11-11T00:00:00"/>
    <d v="2024-12-09T20:08:00"/>
    <x v="1"/>
    <s v="SPS-10934790"/>
    <s v="Janak Pachchigar"/>
    <s v="Mens 24-25, confirmed by Charn Gill, 09/11 vs. vs Bloxwich 1"/>
    <x v="8"/>
    <x v="1"/>
    <x v="1"/>
    <n v="10"/>
    <n v="0"/>
    <n v="0"/>
    <n v="0"/>
    <n v="10"/>
  </r>
  <r>
    <d v="2024-11-25T00:00:00"/>
    <d v="2024-12-09T20:08:00"/>
    <x v="1"/>
    <s v="SPS-11006280"/>
    <s v="Janak Pachchigar"/>
    <s v="Mens 24-25, confirmed by Charn Gill, 19/10 vs. vs Old Halesonians 1"/>
    <x v="8"/>
    <x v="1"/>
    <x v="1"/>
    <n v="10"/>
    <n v="0"/>
    <n v="0"/>
    <n v="0"/>
    <n v="10"/>
  </r>
  <r>
    <d v="2024-11-25T00:00:00"/>
    <d v="2024-12-09T20:08:00"/>
    <x v="1"/>
    <s v="SPS-11006299"/>
    <s v="Janak Pachchigar"/>
    <s v="Mens 24-25, confirmed by Charn Gill, 02/11 vs. vs Bridgnorth 1"/>
    <x v="8"/>
    <x v="1"/>
    <x v="1"/>
    <n v="10"/>
    <n v="0"/>
    <n v="0"/>
    <n v="0"/>
    <n v="10"/>
  </r>
  <r>
    <d v="2024-11-25T00:00:00"/>
    <d v="2024-12-09T20:08:00"/>
    <x v="1"/>
    <s v="SPS-11006311"/>
    <s v="Janak Pachchigar"/>
    <s v="Mens 24-25, confirmed by Charn Gill, 16/11 vs. vs Stourport  2"/>
    <x v="8"/>
    <x v="1"/>
    <x v="1"/>
    <n v="10"/>
    <n v="0"/>
    <n v="0"/>
    <n v="0"/>
    <n v="10"/>
  </r>
  <r>
    <d v="2024-09-22T00:00:00"/>
    <d v="2024-12-09T20:09:00"/>
    <x v="1"/>
    <s v="SPS-10711867"/>
    <s v="Abhijeet Singh"/>
    <s v="AMENDED: ()Mens Subscriptions 24-25 Student Membership, confirmed by Charn Gill"/>
    <x v="8"/>
    <x v="1"/>
    <x v="1"/>
    <n v="150"/>
    <n v="0"/>
    <n v="0"/>
    <n v="0"/>
    <n v="150"/>
  </r>
  <r>
    <d v="2024-10-18T00:00:00"/>
    <d v="2024-12-09T20:19:00"/>
    <x v="1"/>
    <s v="SPS-10847040"/>
    <s v="Amarjit Degun"/>
    <s v="Mens 24-25, 19/10 vs. vs Newport 1"/>
    <x v="8"/>
    <x v="1"/>
    <x v="0"/>
    <n v="10"/>
    <n v="0.19"/>
    <n v="0.1"/>
    <n v="0"/>
    <n v="9.7100000000000009"/>
  </r>
  <r>
    <d v="2024-11-08T00:00:00"/>
    <d v="2024-12-09T20:19:00"/>
    <x v="1"/>
    <s v="SPS-10917015"/>
    <s v="Amarjit Degun"/>
    <s v="Mens 24-25, 09/11 vs. vs Lichfield 3"/>
    <x v="8"/>
    <x v="1"/>
    <x v="0"/>
    <n v="10"/>
    <n v="0.19"/>
    <n v="0.1"/>
    <n v="0"/>
    <n v="9.7100000000000009"/>
  </r>
  <r>
    <d v="2024-11-15T00:00:00"/>
    <d v="2024-12-09T20:19:00"/>
    <x v="1"/>
    <s v="SPS-10945068"/>
    <s v="Amarjit Degun"/>
    <s v="Mens 24-25, 16/11 vs. vs Worcester 2"/>
    <x v="8"/>
    <x v="1"/>
    <x v="0"/>
    <n v="10"/>
    <n v="0.19"/>
    <n v="0.1"/>
    <n v="0"/>
    <n v="9.7100000000000009"/>
  </r>
  <r>
    <d v="2024-11-30T00:00:00"/>
    <d v="2024-12-09T20:19:00"/>
    <x v="1"/>
    <s v="SPS-11031876"/>
    <s v="Amarjit Degun"/>
    <s v="Mens 24-25, 30/11 vs. vs Solihull Blossomfield 1"/>
    <x v="8"/>
    <x v="1"/>
    <x v="0"/>
    <n v="10"/>
    <n v="0.19"/>
    <n v="0.1"/>
    <n v="0"/>
    <n v="9.7100000000000009"/>
  </r>
  <r>
    <d v="2024-12-07T00:00:00"/>
    <d v="2024-12-09T20:19:00"/>
    <x v="1"/>
    <s v="SPS-11046436"/>
    <s v="Amarjit Degun"/>
    <s v="Mens 24-25, 07/12 vs. vs Bromsgrove 2"/>
    <x v="8"/>
    <x v="1"/>
    <x v="0"/>
    <n v="10"/>
    <n v="0.19"/>
    <n v="0.1"/>
    <n v="0"/>
    <n v="9.7100000000000009"/>
  </r>
  <r>
    <d v="2024-10-18T00:00:00"/>
    <d v="2024-12-09T20:20:00"/>
    <x v="1"/>
    <s v="SPS-10847042"/>
    <s v="Jogin Johal"/>
    <s v="Mens 24-25 Student Match Fee, confirmed by Charn Gill, 19/10 vs. vs Newport 1"/>
    <x v="8"/>
    <x v="0"/>
    <x v="1"/>
    <n v="5"/>
    <n v="0"/>
    <n v="0"/>
    <n v="0"/>
    <n v="5"/>
  </r>
  <r>
    <d v="2024-09-27T00:00:00"/>
    <d v="2024-12-09T20:20:00"/>
    <x v="1"/>
    <s v="SPS-10737472"/>
    <s v="Jogin Johal"/>
    <s v="Mens 24-25 Student Match Fee, confirmed by Charn Gill, 28/09 vs. vs University of Birmingham 5"/>
    <x v="8"/>
    <x v="0"/>
    <x v="1"/>
    <n v="5"/>
    <n v="0"/>
    <n v="0"/>
    <n v="0"/>
    <n v="5"/>
  </r>
  <r>
    <d v="2024-09-14T00:00:00"/>
    <d v="2024-12-09T20:20:00"/>
    <x v="1"/>
    <s v="SPS-10661062"/>
    <s v="Jogin Johal"/>
    <s v="Mens 24-25 Student Match Fee, confirmed by Charn Gill, 14/09 vs. vs Droitwich"/>
    <x v="8"/>
    <x v="0"/>
    <x v="1"/>
    <n v="5"/>
    <n v="0"/>
    <n v="0"/>
    <n v="0"/>
    <n v="5"/>
  </r>
  <r>
    <d v="2024-09-06T00:00:00"/>
    <d v="2024-12-09T20:20:00"/>
    <x v="1"/>
    <s v="SPS-10622735"/>
    <s v="Jogin Johal"/>
    <s v="Mens 24-25 Student Match Fee, confirmed by Charn Gill, 07/09 vs. vs Bloxwich 4/5"/>
    <x v="8"/>
    <x v="0"/>
    <x v="1"/>
    <n v="5"/>
    <n v="0"/>
    <n v="0"/>
    <n v="0"/>
    <n v="5"/>
  </r>
  <r>
    <d v="2024-09-15T00:00:00"/>
    <d v="2024-12-09T20:31:00"/>
    <x v="1"/>
    <s v="SPS-10669176"/>
    <s v="Amarjit Degun"/>
    <s v="Mens Subscriptions 24-25, confirmed by Charn Gill"/>
    <x v="8"/>
    <x v="1"/>
    <x v="1"/>
    <n v="150"/>
    <n v="0"/>
    <n v="0"/>
    <n v="0"/>
    <n v="150"/>
  </r>
  <r>
    <d v="2024-09-15T00:00:00"/>
    <d v="2024-12-09T21:39:00"/>
    <x v="1"/>
    <s v="SPS-10669180"/>
    <s v="Tarvinder Dogra"/>
    <s v="Mens Subscriptions 24-25, confirmed by Charn Gill"/>
    <x v="8"/>
    <x v="1"/>
    <x v="1"/>
    <n v="150"/>
    <n v="0"/>
    <n v="0"/>
    <n v="0"/>
    <n v="150"/>
  </r>
  <r>
    <d v="2024-09-16T00:00:00"/>
    <d v="2024-12-09T21:40:00"/>
    <x v="1"/>
    <s v="SPS-10672679"/>
    <s v="Cameron Allan"/>
    <s v="Mens Subscriptions 24-25 Student Membership, confirmed by Charn Gill"/>
    <x v="8"/>
    <x v="1"/>
    <x v="1"/>
    <n v="75"/>
    <n v="0"/>
    <n v="0"/>
    <n v="0"/>
    <n v="75"/>
  </r>
  <r>
    <d v="2024-10-07T00:00:00"/>
    <d v="2024-12-09T22:54:00"/>
    <x v="1"/>
    <s v="SPS-10790663"/>
    <s v="Stacey Fenton"/>
    <s v="Ladies 24-25, 05/10 vs. vs Solihull Blossomfield 2"/>
    <x v="8"/>
    <x v="1"/>
    <x v="0"/>
    <n v="10"/>
    <n v="0.19"/>
    <n v="0.1"/>
    <n v="0"/>
    <n v="9.7100000000000009"/>
  </r>
  <r>
    <d v="2024-10-19T00:00:00"/>
    <d v="2024-12-09T22:54:00"/>
    <x v="1"/>
    <s v="SPS-10854470"/>
    <s v="Stacey Fenton"/>
    <s v="Ladies 24-25, 19/10 vs. vs Stourport 3"/>
    <x v="8"/>
    <x v="1"/>
    <x v="0"/>
    <n v="10"/>
    <n v="0.19"/>
    <n v="0.1"/>
    <n v="0"/>
    <n v="9.7100000000000009"/>
  </r>
  <r>
    <d v="2024-11-04T00:00:00"/>
    <d v="2024-12-09T22:54:00"/>
    <x v="1"/>
    <s v="SPS-10901489"/>
    <s v="Stacey Fenton"/>
    <s v="Ladies 24-25, 02/11 vs. vs University of Birmingham 6"/>
    <x v="8"/>
    <x v="1"/>
    <x v="0"/>
    <n v="10"/>
    <n v="0.19"/>
    <n v="0.1"/>
    <n v="0"/>
    <n v="9.7100000000000009"/>
  </r>
  <r>
    <d v="2024-11-11T00:00:00"/>
    <d v="2024-12-09T22:54:00"/>
    <x v="1"/>
    <s v="SPS-10929943"/>
    <s v="Stacey Fenton"/>
    <s v="Ladies 24-25, 09/11 vs. vs Bridgnorth 1"/>
    <x v="8"/>
    <x v="1"/>
    <x v="0"/>
    <n v="10"/>
    <n v="0.19"/>
    <n v="0.1"/>
    <n v="0"/>
    <n v="9.7100000000000009"/>
  </r>
  <r>
    <d v="2024-11-17T00:00:00"/>
    <d v="2024-12-09T22:54:00"/>
    <x v="1"/>
    <s v="SPS-10955702"/>
    <s v="Stacey Fenton"/>
    <s v="Ladies 24-25, 16/11 vs. vs Worcester 2"/>
    <x v="8"/>
    <x v="1"/>
    <x v="0"/>
    <n v="10"/>
    <n v="0.19"/>
    <n v="0.1"/>
    <n v="0"/>
    <n v="9.7100000000000009"/>
  </r>
  <r>
    <d v="2024-11-03T00:00:00"/>
    <d v="2024-12-10T08:30:00"/>
    <x v="1"/>
    <s v="SPS-10895956"/>
    <s v="Hansveer Matharu"/>
    <s v="Sunday Training 24-25, paid by Surinderpal Matharu, 03/11 vs. Sunday Training"/>
    <x v="8"/>
    <x v="1"/>
    <x v="0"/>
    <n v="3"/>
    <n v="0.1"/>
    <n v="0.05"/>
    <n v="0"/>
    <n v="2.85"/>
  </r>
  <r>
    <d v="2024-11-10T00:00:00"/>
    <d v="2024-12-10T08:30:00"/>
    <x v="1"/>
    <s v="SPS-10925345"/>
    <s v="Hansveer Matharu"/>
    <s v="Sunday Training 24-25, paid by Surinderpal Matharu, 10/11 vs. Sunday Training"/>
    <x v="8"/>
    <x v="1"/>
    <x v="0"/>
    <n v="3"/>
    <n v="0.1"/>
    <n v="0.05"/>
    <n v="0"/>
    <n v="2.85"/>
  </r>
  <r>
    <d v="2024-11-16T00:00:00"/>
    <d v="2024-12-10T08:30:00"/>
    <x v="1"/>
    <s v="SPS-10948436"/>
    <s v="Hansveer Matharu"/>
    <s v="Badgers 24-25, paid by Surinderpal Matharu, 16/11 vs. vs West Brom"/>
    <x v="8"/>
    <x v="1"/>
    <x v="0"/>
    <n v="3"/>
    <n v="0.1"/>
    <n v="0.05"/>
    <n v="0"/>
    <n v="2.85"/>
  </r>
  <r>
    <d v="2024-11-23T00:00:00"/>
    <d v="2024-12-10T08:30:00"/>
    <x v="1"/>
    <s v="SPS-10972375"/>
    <s v="Hansveer Matharu"/>
    <s v="Badgers 24-25, paid by Surinderpal Matharu, 23/11 vs. vs Bloxwich"/>
    <x v="8"/>
    <x v="1"/>
    <x v="0"/>
    <n v="3"/>
    <n v="0.08"/>
    <n v="0.05"/>
    <n v="0"/>
    <n v="2.87"/>
  </r>
  <r>
    <d v="2024-08-20T00:00:00"/>
    <d v="2024-12-10T08:30:00"/>
    <x v="1"/>
    <s v="SPS-10520966"/>
    <s v="AARIYAN BANGE"/>
    <s v="Sunday Training 24-25, paid by Baldev Bange, 18/08 vs. Sunday Training"/>
    <x v="8"/>
    <x v="1"/>
    <x v="0"/>
    <n v="3"/>
    <n v="7.0000000000000007E-2"/>
    <n v="0.05"/>
    <n v="0"/>
    <n v="2.88"/>
  </r>
  <r>
    <d v="2024-09-06T00:00:00"/>
    <d v="2024-12-10T08:30:00"/>
    <x v="1"/>
    <s v="SPS-10622729"/>
    <s v="AARIYAN BANGE"/>
    <s v="Mens 24-25 Under 16 Match Fee, paid by Baldev Bange, 07/09 vs. vs Bloxwich 4/5"/>
    <x v="8"/>
    <x v="0"/>
    <x v="0"/>
    <n v="3"/>
    <n v="7.0000000000000007E-2"/>
    <n v="0.05"/>
    <n v="0"/>
    <n v="2.88"/>
  </r>
  <r>
    <d v="2024-10-12T00:00:00"/>
    <d v="2024-12-10T08:30:00"/>
    <x v="1"/>
    <s v="SPS-10821386"/>
    <s v="AARIYAN BANGE"/>
    <s v="Mens 24-25 Under 16 Match Fee, paid by Baldev Bange, 12/10 vs. vs Beacon 6"/>
    <x v="8"/>
    <x v="0"/>
    <x v="0"/>
    <n v="3"/>
    <n v="7.0000000000000007E-2"/>
    <n v="0.05"/>
    <n v="0"/>
    <n v="2.88"/>
  </r>
  <r>
    <d v="2024-10-18T00:00:00"/>
    <d v="2024-12-10T08:30:00"/>
    <x v="1"/>
    <s v="SPS-10847690"/>
    <s v="AARIYAN BANGE"/>
    <s v="Mens 24-25 Under 16 Match Fee, paid by Baldev Bange, 19/10 vs. vs Sutton Coldfield 8"/>
    <x v="8"/>
    <x v="0"/>
    <x v="0"/>
    <n v="3"/>
    <n v="7.0000000000000007E-2"/>
    <n v="0.05"/>
    <n v="0"/>
    <n v="2.88"/>
  </r>
  <r>
    <d v="2024-11-08T00:00:00"/>
    <d v="2024-12-10T08:30:00"/>
    <x v="1"/>
    <s v="SPS-10916640"/>
    <s v="AARIYAN BANGE"/>
    <s v="Mens 24-25 Under 16 Match Fee, paid by Baldev Bange, 09/11 vs. vs Bloxwich 4"/>
    <x v="8"/>
    <x v="0"/>
    <x v="0"/>
    <n v="3"/>
    <n v="7.0000000000000007E-2"/>
    <n v="0.05"/>
    <n v="0"/>
    <n v="2.88"/>
  </r>
  <r>
    <d v="2024-11-10T00:00:00"/>
    <d v="2024-12-10T08:30:00"/>
    <x v="1"/>
    <s v="SPS-10925338"/>
    <s v="AARIYAN BANGE"/>
    <s v="Sunday Training 24-25, paid by Baldev Bange, 10/11 vs. Sunday Training"/>
    <x v="8"/>
    <x v="1"/>
    <x v="0"/>
    <n v="3"/>
    <n v="7.0000000000000007E-2"/>
    <n v="0.05"/>
    <n v="0"/>
    <n v="2.88"/>
  </r>
  <r>
    <d v="2024-11-15T00:00:00"/>
    <d v="2024-12-10T08:30:00"/>
    <x v="1"/>
    <s v="SPS-10944692"/>
    <s v="AARIYAN BANGE"/>
    <s v="Mens 24-25 Under 16 Match Fee, paid by Baldev Bange, 16/11 vs. vs Lichfield 6"/>
    <x v="8"/>
    <x v="0"/>
    <x v="0"/>
    <n v="3"/>
    <n v="0.1"/>
    <n v="0.05"/>
    <n v="0"/>
    <n v="2.85"/>
  </r>
  <r>
    <d v="2024-10-14T00:00:00"/>
    <d v="2024-12-10T08:30:00"/>
    <x v="1"/>
    <s v="SPS-10836020"/>
    <s v="Ahsan Ali"/>
    <s v="Sunday Training 24-25, paid by Rojon Ali, 13/10 vs. Sunday Training"/>
    <x v="8"/>
    <x v="1"/>
    <x v="0"/>
    <n v="3"/>
    <n v="7.0000000000000007E-2"/>
    <n v="0.05"/>
    <n v="0"/>
    <n v="2.88"/>
  </r>
  <r>
    <d v="2024-10-14T00:00:00"/>
    <d v="2024-12-10T08:30:00"/>
    <x v="1"/>
    <s v="SPS-10836021"/>
    <s v="Hamza Ali"/>
    <s v="Sunday Training 24-25, paid by Rojon Ali, 13/10 vs. Sunday Training"/>
    <x v="8"/>
    <x v="1"/>
    <x v="0"/>
    <n v="3"/>
    <n v="7.0000000000000007E-2"/>
    <n v="0.05"/>
    <n v="0"/>
    <n v="2.88"/>
  </r>
  <r>
    <d v="2024-10-14T00:00:00"/>
    <d v="2024-12-10T08:30:00"/>
    <x v="1"/>
    <s v="SPS-10836030"/>
    <s v="Adam Ali"/>
    <s v="Sunday Training 24-25, paid by Rojon Ali, 13/10 vs. Sunday Training"/>
    <x v="8"/>
    <x v="1"/>
    <x v="0"/>
    <n v="3"/>
    <n v="7.0000000000000007E-2"/>
    <n v="0.05"/>
    <n v="0"/>
    <n v="2.88"/>
  </r>
  <r>
    <d v="2024-11-03T00:00:00"/>
    <d v="2024-12-10T08:30:00"/>
    <x v="1"/>
    <s v="SPS-10895962"/>
    <s v="Ahsan Ali"/>
    <s v="Sunday Training 24-25, paid by Rojon Ali, 03/11 vs. Sunday Training"/>
    <x v="8"/>
    <x v="1"/>
    <x v="0"/>
    <n v="3"/>
    <n v="7.0000000000000007E-2"/>
    <n v="0.05"/>
    <n v="0"/>
    <n v="2.88"/>
  </r>
  <r>
    <d v="2024-11-03T00:00:00"/>
    <d v="2024-12-10T08:30:00"/>
    <x v="1"/>
    <s v="SPS-10895963"/>
    <s v="Hamza Ali"/>
    <s v="Sunday Training 24-25, paid by Rojon Ali, 03/11 vs. Sunday Training"/>
    <x v="8"/>
    <x v="1"/>
    <x v="0"/>
    <n v="3"/>
    <n v="7.0000000000000007E-2"/>
    <n v="0.05"/>
    <n v="0"/>
    <n v="2.88"/>
  </r>
  <r>
    <d v="2024-11-03T00:00:00"/>
    <d v="2024-12-10T08:30:00"/>
    <x v="1"/>
    <s v="SPS-10895970"/>
    <s v="Adam Ali"/>
    <s v="Sunday Training 24-25, paid by Rojon Ali, 03/11 vs. Sunday Training"/>
    <x v="8"/>
    <x v="1"/>
    <x v="0"/>
    <n v="3"/>
    <n v="7.0000000000000007E-2"/>
    <n v="0.05"/>
    <n v="0"/>
    <n v="2.88"/>
  </r>
  <r>
    <d v="2024-11-10T00:00:00"/>
    <d v="2024-12-10T08:30:00"/>
    <x v="1"/>
    <s v="SPS-10925333"/>
    <s v="Ahsan Ali"/>
    <s v="Sunday Training 24-25, paid by Rojon Ali, 10/11 vs. Sunday Training"/>
    <x v="8"/>
    <x v="1"/>
    <x v="0"/>
    <n v="3"/>
    <n v="7.0000000000000007E-2"/>
    <n v="0.05"/>
    <n v="0"/>
    <n v="2.88"/>
  </r>
  <r>
    <d v="2024-11-10T00:00:00"/>
    <d v="2024-12-10T08:30:00"/>
    <x v="1"/>
    <s v="SPS-10925334"/>
    <s v="Hamza Ali"/>
    <s v="Sunday Training 24-25, paid by Rojon Ali, 10/11 vs. Sunday Training"/>
    <x v="8"/>
    <x v="1"/>
    <x v="0"/>
    <n v="3"/>
    <n v="7.0000000000000007E-2"/>
    <n v="0.05"/>
    <n v="0"/>
    <n v="2.88"/>
  </r>
  <r>
    <d v="2024-11-10T00:00:00"/>
    <d v="2024-12-10T08:30:00"/>
    <x v="1"/>
    <s v="SPS-10925350"/>
    <s v="Adam Ali"/>
    <s v="Sunday Training 24-25, paid by Rojon Ali, 10/11 vs. Sunday Training"/>
    <x v="8"/>
    <x v="1"/>
    <x v="0"/>
    <n v="3"/>
    <n v="0.05"/>
    <n v="0.05"/>
    <n v="0"/>
    <n v="2.9"/>
  </r>
  <r>
    <d v="2024-12-05T00:00:00"/>
    <d v="2024-12-10T09:07:00"/>
    <x v="1"/>
    <s v="SPS-11044351"/>
    <s v="Sukhdeep Mann"/>
    <s v="Mens Subscriptions 24-25 Under 16 Membership, confirmed by Charn Gill"/>
    <x v="8"/>
    <x v="1"/>
    <x v="1"/>
    <n v="30"/>
    <n v="0"/>
    <n v="0"/>
    <n v="0"/>
    <n v="30"/>
  </r>
  <r>
    <d v="2024-11-11T00:00:00"/>
    <d v="2024-12-10T09:49:00"/>
    <x v="1"/>
    <s v="SPS-10935070"/>
    <s v="Jay Campbell"/>
    <s v="Mens Subscriptions 24-25, confirmed by Charn Gill"/>
    <x v="8"/>
    <x v="1"/>
    <x v="1"/>
    <n v="150"/>
    <n v="0"/>
    <n v="0"/>
    <n v="0"/>
    <n v="150"/>
  </r>
  <r>
    <d v="2024-09-16T00:00:00"/>
    <d v="2024-12-10T10:17:00"/>
    <x v="1"/>
    <s v="SPS-10672651"/>
    <s v="Jamie Richards"/>
    <s v="Ladies Subscriptions 24-25, confirmed by Charn Gill"/>
    <x v="8"/>
    <x v="1"/>
    <x v="1"/>
    <n v="100"/>
    <n v="0"/>
    <n v="0"/>
    <n v="0"/>
    <n v="100"/>
  </r>
  <r>
    <d v="2024-09-15T00:00:00"/>
    <d v="2024-12-10T14:14:00"/>
    <x v="1"/>
    <s v="SPS-10669189"/>
    <s v="Rikki Saggo"/>
    <s v="Mens Subscriptions 24-25, confirmed by Charn Gill"/>
    <x v="8"/>
    <x v="1"/>
    <x v="1"/>
    <n v="150"/>
    <n v="0"/>
    <n v="0"/>
    <n v="0"/>
    <n v="150"/>
  </r>
  <r>
    <d v="2024-09-15T00:00:00"/>
    <d v="2024-12-10T14:27:00"/>
    <x v="1"/>
    <s v="SPS-10669194"/>
    <s v="Karampreet Sandhu"/>
    <s v="Mens Subscriptions 24-25, confirmed by Charn Gill"/>
    <x v="8"/>
    <x v="1"/>
    <x v="1"/>
    <n v="150"/>
    <n v="0"/>
    <n v="0"/>
    <n v="0"/>
    <n v="150"/>
  </r>
  <r>
    <d v="2024-09-16T00:00:00"/>
    <d v="2024-12-10T16:48:00"/>
    <x v="1"/>
    <s v="SPS-10672721"/>
    <s v="Nitin Puligari"/>
    <s v="Mens Subscriptions 24-25 Student Membership, confirmed by Charn Gill"/>
    <x v="8"/>
    <x v="1"/>
    <x v="1"/>
    <n v="75"/>
    <n v="0"/>
    <n v="0"/>
    <n v="0"/>
    <n v="75"/>
  </r>
  <r>
    <d v="2024-12-06T00:00:00"/>
    <d v="2024-12-10T19:20:00"/>
    <x v="1"/>
    <s v="SPS-11045204"/>
    <s v="Dave Sandhu"/>
    <s v="Mens 24-25 Unemployed/Retired Match Fee, collected by Amardeep Matharu, 07/12 vs. vs Wednesbury 2"/>
    <x v="8"/>
    <x v="0"/>
    <x v="2"/>
    <n v="5"/>
    <n v="0"/>
    <n v="0"/>
    <n v="0"/>
    <n v="5"/>
  </r>
  <r>
    <d v="2024-09-07T00:00:00"/>
    <d v="2024-12-10T19:56:00"/>
    <x v="1"/>
    <s v="SPS-10625331"/>
    <s v="Harjap Dhinjan"/>
    <s v="Badgers Subscriptions 24-25, confirmed by Charn Gill"/>
    <x v="8"/>
    <x v="1"/>
    <x v="1"/>
    <n v="30"/>
    <n v="0"/>
    <n v="0"/>
    <n v="0"/>
    <n v="30"/>
  </r>
  <r>
    <d v="2024-11-30T00:00:00"/>
    <d v="2024-12-10T19:58:00"/>
    <x v="1"/>
    <s v="SPS-11031557"/>
    <s v="Manjeet Degun"/>
    <s v="AMENDED: ()Badgers 24-25, confirmed by Charn Gill, 30/11 vs. vs Bromsgrove 4"/>
    <x v="8"/>
    <x v="1"/>
    <x v="1"/>
    <n v="10"/>
    <n v="0"/>
    <n v="0"/>
    <n v="0"/>
    <n v="10"/>
  </r>
  <r>
    <d v="2024-12-07T00:00:00"/>
    <d v="2024-12-10T19:58:00"/>
    <x v="1"/>
    <s v="SPS-11048085"/>
    <s v="Manjeet Degun"/>
    <s v="Mens 24-25, confirmed by Charn Gill, 07/12 vs. vs Worcester 3"/>
    <x v="8"/>
    <x v="1"/>
    <x v="1"/>
    <n v="10"/>
    <n v="0"/>
    <n v="0"/>
    <n v="0"/>
    <n v="10"/>
  </r>
  <r>
    <d v="2024-10-12T00:00:00"/>
    <d v="2024-12-11T08:30:00"/>
    <x v="1"/>
    <s v="SPS-10821675"/>
    <s v="Maanav Sawhney"/>
    <s v="Mens 24-25 Student Match Fee, paid by Raminder Sawhney, 12/10 vs. vs Cannock 2"/>
    <x v="8"/>
    <x v="0"/>
    <x v="0"/>
    <n v="5"/>
    <n v="0.12"/>
    <n v="0.05"/>
    <n v="0"/>
    <n v="4.83"/>
  </r>
  <r>
    <d v="2024-10-18T00:00:00"/>
    <d v="2024-12-11T08:30:00"/>
    <x v="1"/>
    <s v="SPS-10847031"/>
    <s v="Maanav Sawhney"/>
    <s v="Mens 24-25 Student Match Fee, paid by Raminder Sawhney, 19/10 vs. vs Newport 1"/>
    <x v="8"/>
    <x v="0"/>
    <x v="0"/>
    <n v="5"/>
    <n v="0.12"/>
    <n v="0.05"/>
    <n v="0"/>
    <n v="4.83"/>
  </r>
  <r>
    <d v="2024-11-23T00:00:00"/>
    <d v="2024-12-11T08:30:00"/>
    <x v="1"/>
    <s v="SPS-10968040"/>
    <s v="Maanav Sawhney"/>
    <s v="Mens 24-25 Student Match Fee, paid by Raminder Sawhney, 23/11 vs. vs Harborne 4"/>
    <x v="8"/>
    <x v="0"/>
    <x v="0"/>
    <n v="5"/>
    <n v="0.12"/>
    <n v="0.05"/>
    <n v="0"/>
    <n v="4.83"/>
  </r>
  <r>
    <d v="2024-11-30T00:00:00"/>
    <d v="2024-12-11T08:30:00"/>
    <x v="1"/>
    <s v="SPS-11031866"/>
    <s v="Maanav Sawhney"/>
    <s v="Mens 24-25 Student Match Fee, paid by Raminder Sawhney, 30/11 vs. vs Solihull Blossomfield 1"/>
    <x v="8"/>
    <x v="0"/>
    <x v="0"/>
    <n v="5"/>
    <n v="0.14000000000000001"/>
    <n v="0.05"/>
    <n v="0"/>
    <n v="4.8099999999999996"/>
  </r>
  <r>
    <d v="2024-11-08T00:00:00"/>
    <d v="2024-12-12T08:31:00"/>
    <x v="1"/>
    <s v="SPS-10916644"/>
    <s v="Dharam Padda"/>
    <s v="Mens 24-25 Under 16 Match Fee, paid by Harj Padda, 09/11 vs. vs Bloxwich 4"/>
    <x v="8"/>
    <x v="0"/>
    <x v="0"/>
    <n v="3"/>
    <n v="0.11"/>
    <n v="0.05"/>
    <n v="0"/>
    <n v="2.84"/>
  </r>
  <r>
    <d v="2024-11-15T00:00:00"/>
    <d v="2024-12-12T08:31:00"/>
    <x v="1"/>
    <s v="SPS-10944701"/>
    <s v="Dharam Padda"/>
    <s v="Mens 24-25 Under 16 Match Fee, paid by Harj Padda, 16/11 vs. vs Lichfield 6"/>
    <x v="8"/>
    <x v="0"/>
    <x v="0"/>
    <n v="3"/>
    <n v="0.11"/>
    <n v="0.05"/>
    <n v="0"/>
    <n v="2.84"/>
  </r>
  <r>
    <d v="2024-11-17T00:00:00"/>
    <d v="2024-12-12T08:31:00"/>
    <x v="1"/>
    <s v="SPS-10954040"/>
    <s v="Dharam Padda"/>
    <s v="Sunday Training 24-25, paid by Harj Padda, 17/11 vs. Sunday Training"/>
    <x v="8"/>
    <x v="1"/>
    <x v="0"/>
    <n v="3"/>
    <n v="0.12"/>
    <n v="0.05"/>
    <n v="0"/>
    <n v="2.83"/>
  </r>
  <r>
    <d v="2024-12-07T00:00:00"/>
    <d v="2024-12-12T11:34:00"/>
    <x v="1"/>
    <s v="SPS-11048075"/>
    <s v="sucha sohal"/>
    <s v="Mens 24-25, confirmed by Satpal Degun, 07/12 vs. vs Worcester 3"/>
    <x v="8"/>
    <x v="1"/>
    <x v="1"/>
    <n v="10"/>
    <n v="0"/>
    <n v="0"/>
    <n v="0"/>
    <n v="10"/>
  </r>
  <r>
    <d v="2024-11-25T00:00:00"/>
    <d v="2024-12-12T11:46:00"/>
    <x v="1"/>
    <s v="SPS-11000618"/>
    <s v="sucha sohal"/>
    <s v="AMENDED: (not playing many games)Mens Subscriptions 24-25 Unemployed/Retired Membership, confirmed by Satpal Degun"/>
    <x v="8"/>
    <x v="1"/>
    <x v="1"/>
    <n v="75"/>
    <n v="0"/>
    <n v="0"/>
    <n v="0"/>
    <n v="75"/>
  </r>
  <r>
    <d v="2024-11-16T00:00:00"/>
    <d v="2024-12-12T12:27:00"/>
    <x v="1"/>
    <s v="SPS-10948440"/>
    <s v="Rajveer Malhi"/>
    <s v="Badgers 24-25, collected by Satpal Degun, 16/11 vs. vs West Brom"/>
    <x v="8"/>
    <x v="1"/>
    <x v="2"/>
    <n v="3"/>
    <n v="0"/>
    <n v="0"/>
    <n v="0"/>
    <n v="3"/>
  </r>
  <r>
    <d v="2024-11-11T00:00:00"/>
    <d v="2024-12-12T12:55:00"/>
    <x v="1"/>
    <s v="SPS-10935069"/>
    <s v="Daya Bamrah"/>
    <s v="Mens Subscriptions 24-25 Student Membership, confirmed by Charn Gill"/>
    <x v="8"/>
    <x v="1"/>
    <x v="1"/>
    <n v="75"/>
    <n v="0"/>
    <n v="0"/>
    <n v="0"/>
    <n v="75"/>
  </r>
  <r>
    <d v="2024-11-25T00:00:00"/>
    <d v="2024-12-12T19:33:00"/>
    <x v="1"/>
    <s v="SPS-11000595"/>
    <s v="Sahib Dhanjal"/>
    <s v="Mens Subscriptions 24-25 Student Membership, confirmed by Charn Gill"/>
    <x v="8"/>
    <x v="1"/>
    <x v="1"/>
    <n v="75"/>
    <n v="0"/>
    <n v="0"/>
    <n v="0"/>
    <n v="75"/>
  </r>
  <r>
    <d v="2024-11-25T00:00:00"/>
    <d v="2024-12-12T19:33:00"/>
    <x v="1"/>
    <s v="SPS-11006281"/>
    <s v="Sahib Dhanjal"/>
    <s v="Mens 24-25 Student Match Fee, confirmed by Charn Gill, 19/10 vs. vs Old Halesonians 1"/>
    <x v="8"/>
    <x v="0"/>
    <x v="1"/>
    <n v="5"/>
    <n v="0"/>
    <n v="0"/>
    <n v="0"/>
    <n v="5"/>
  </r>
  <r>
    <d v="2024-11-25T00:00:00"/>
    <d v="2024-12-12T19:33:00"/>
    <x v="1"/>
    <s v="SPS-11006300"/>
    <s v="Sahib Dhanjal"/>
    <s v="Mens 24-25 Student Match Fee, confirmed by Charn Gill, 02/11 vs. vs Bridgnorth 1"/>
    <x v="8"/>
    <x v="0"/>
    <x v="1"/>
    <n v="5"/>
    <n v="0"/>
    <n v="0"/>
    <n v="0"/>
    <n v="5"/>
  </r>
  <r>
    <d v="2024-11-25T00:00:00"/>
    <d v="2024-12-12T19:33:00"/>
    <x v="1"/>
    <s v="SPS-11006325"/>
    <s v="Sahib Dhanjal"/>
    <s v="Mens 24-25 Student Match Fee, confirmed by Charn Gill, 23/11 vs. vs Bromsgrove 1"/>
    <x v="8"/>
    <x v="0"/>
    <x v="1"/>
    <n v="5"/>
    <n v="0"/>
    <n v="0"/>
    <n v="0"/>
    <n v="5"/>
  </r>
  <r>
    <d v="2024-12-03T00:00:00"/>
    <d v="2024-12-12T19:33:00"/>
    <x v="1"/>
    <s v="SPS-11040824"/>
    <s v="Sahib Dhanjal"/>
    <s v="Mens 24-25 Student Match Fee, confirmed by Charn Gill, 30/11 vs. vs University of Birmingham 4"/>
    <x v="8"/>
    <x v="0"/>
    <x v="1"/>
    <n v="5"/>
    <n v="0"/>
    <n v="0"/>
    <n v="0"/>
    <n v="5"/>
  </r>
  <r>
    <d v="2024-09-16T00:00:00"/>
    <d v="2024-12-12T21:58:00"/>
    <x v="1"/>
    <s v="SPS-10674030"/>
    <s v="Harpreet Singh Kalia"/>
    <s v="Mens Subscriptions 24-25 Student Membership, confirmed by Charn Gill"/>
    <x v="8"/>
    <x v="1"/>
    <x v="1"/>
    <n v="75"/>
    <n v="0"/>
    <n v="0"/>
    <n v="0"/>
    <n v="75"/>
  </r>
  <r>
    <d v="2024-07-12T00:00:00"/>
    <d v="2024-12-12T22:48:00"/>
    <x v="1"/>
    <s v="SPS-10354013"/>
    <s v="jeevan sandhu"/>
    <s v="AMENDED: ()Aspirations 24-25 External Ticket, confirmed by Charn Gill, 12/07 vs. Aspirations Programme"/>
    <x v="8"/>
    <x v="1"/>
    <x v="1"/>
    <n v="5"/>
    <n v="0"/>
    <n v="0"/>
    <n v="0"/>
    <n v="5"/>
  </r>
  <r>
    <d v="2024-07-16T00:00:00"/>
    <d v="2024-12-12T22:48:00"/>
    <x v="1"/>
    <s v="SPS-10367897"/>
    <s v="jeevan sandhu"/>
    <s v="Mens 24-25 Under 16 Match Fee, confirmed by Charn Gill, 16/07 vs. vs Olton"/>
    <x v="8"/>
    <x v="0"/>
    <x v="1"/>
    <n v="3"/>
    <n v="0"/>
    <n v="0"/>
    <n v="0"/>
    <n v="3"/>
  </r>
  <r>
    <d v="2024-07-19T00:00:00"/>
    <d v="2024-12-12T22:49:00"/>
    <x v="1"/>
    <s v="SPS-10382536"/>
    <s v="jeevan sandhu"/>
    <s v="AMENDED: ()Aspirations 24-25 External Ticket, confirmed by Charn Gill, 19/07 vs. Aspirations Programme"/>
    <x v="8"/>
    <x v="1"/>
    <x v="1"/>
    <n v="5"/>
    <n v="0"/>
    <n v="0"/>
    <n v="0"/>
    <n v="5"/>
  </r>
  <r>
    <d v="2024-07-26T00:00:00"/>
    <d v="2024-12-12T22:49:00"/>
    <x v="1"/>
    <s v="SPS-10413598"/>
    <s v="jeevan sandhu"/>
    <s v="AMENDED: ()Aspirations 24-25 External Ticket, confirmed by Charn Gill, 26/07 vs. Aspirations Programme"/>
    <x v="8"/>
    <x v="1"/>
    <x v="1"/>
    <n v="5"/>
    <n v="0"/>
    <n v="0"/>
    <n v="0"/>
    <n v="5"/>
  </r>
  <r>
    <d v="2024-08-09T00:00:00"/>
    <d v="2024-12-12T22:49:00"/>
    <x v="1"/>
    <s v="SPS-10465204"/>
    <s v="jeevan sandhu"/>
    <s v="AMENDED: (internal)Aspirations 24-25 External Ticket, confirmed by Charn Gill, 09/08 vs. Aspirations Programme"/>
    <x v="8"/>
    <x v="1"/>
    <x v="1"/>
    <n v="5"/>
    <n v="0"/>
    <n v="0"/>
    <n v="0"/>
    <n v="5"/>
  </r>
  <r>
    <d v="2024-08-16T00:00:00"/>
    <d v="2024-12-12T22:49:00"/>
    <x v="1"/>
    <s v="SPS-10500986"/>
    <s v="jeevan sandhu"/>
    <s v="Aspirations 24-25, confirmed by Charn Gill, 16/08 vs. Aspirations Programme"/>
    <x v="8"/>
    <x v="1"/>
    <x v="1"/>
    <n v="5"/>
    <n v="0"/>
    <n v="0"/>
    <n v="0"/>
    <n v="5"/>
  </r>
  <r>
    <d v="2024-08-24T00:00:00"/>
    <d v="2024-12-12T22:49:00"/>
    <x v="1"/>
    <s v="SPS-10535088"/>
    <s v="jeevan sandhu"/>
    <s v="Aspirations 24-25, confirmed by Charn Gill, 23/08 vs. Aspirations Programme"/>
    <x v="8"/>
    <x v="1"/>
    <x v="1"/>
    <n v="5"/>
    <n v="0"/>
    <n v="0"/>
    <n v="0"/>
    <n v="5"/>
  </r>
  <r>
    <d v="2024-09-08T00:00:00"/>
    <d v="2024-12-12T22:49:00"/>
    <x v="1"/>
    <s v="SPS-10631049"/>
    <s v="jeevan sandhu"/>
    <s v="AMENDED: ()Mens 24-25 Under 16 Match Fee, confirmed by Charn Gill, 08/09 vs. vs Lichfield"/>
    <x v="8"/>
    <x v="0"/>
    <x v="1"/>
    <n v="5"/>
    <n v="0"/>
    <n v="0"/>
    <n v="0"/>
    <n v="5"/>
  </r>
  <r>
    <d v="2024-09-14T00:00:00"/>
    <d v="2024-12-12T22:49:00"/>
    <x v="1"/>
    <s v="SPS-10665737"/>
    <s v="jeevan sandhu"/>
    <s v="AMENDED: ()Mens 24-25 Under 16 Match Fee, confirmed by Charn Gill, 14/09 vs. vs Cheltnham"/>
    <x v="8"/>
    <x v="0"/>
    <x v="1"/>
    <n v="5"/>
    <n v="0"/>
    <n v="0"/>
    <n v="0"/>
    <n v="5"/>
  </r>
  <r>
    <d v="2024-09-21T00:00:00"/>
    <d v="2024-12-12T22:49:00"/>
    <x v="1"/>
    <s v="SPS-10706314"/>
    <s v="jeevan sandhu"/>
    <s v="Mens 24-25 Student Match Fee, confirmed by Charn Gill, 21/09 vs. vs Sikh Union Coventry"/>
    <x v="8"/>
    <x v="0"/>
    <x v="1"/>
    <n v="5"/>
    <n v="0"/>
    <n v="0"/>
    <n v="0"/>
    <n v="5"/>
  </r>
  <r>
    <d v="2024-09-29T00:00:00"/>
    <d v="2024-12-12T22:49:00"/>
    <x v="1"/>
    <s v="SPS-10750057"/>
    <s v="jeevan sandhu"/>
    <s v="Mens 24-25 Student Match Fee, confirmed by Charn Gill, 28/09 vs. vs Wolverhampton &amp; Tettenhall 1"/>
    <x v="8"/>
    <x v="0"/>
    <x v="1"/>
    <n v="5"/>
    <n v="0"/>
    <n v="0"/>
    <n v="0"/>
    <n v="5"/>
  </r>
  <r>
    <d v="2024-10-08T00:00:00"/>
    <d v="2024-12-12T22:49:00"/>
    <x v="1"/>
    <s v="SPS-10799216"/>
    <s v="jeevan sandhu"/>
    <s v="Mens 24-25 Student Match Fee, confirmed by Charn Gill, 05/10 vs. vs Edgbaston 1"/>
    <x v="8"/>
    <x v="0"/>
    <x v="1"/>
    <n v="5"/>
    <n v="0"/>
    <n v="0"/>
    <n v="0"/>
    <n v="5"/>
  </r>
  <r>
    <d v="2024-10-17T00:00:00"/>
    <d v="2024-12-12T22:49:00"/>
    <x v="1"/>
    <s v="SPS-10845017"/>
    <s v="jeevan sandhu"/>
    <s v="Mens 24-25 Student Match Fee, confirmed by Charn Gill, 12/10 vs. vs Beacon 2"/>
    <x v="8"/>
    <x v="0"/>
    <x v="1"/>
    <n v="5"/>
    <n v="0"/>
    <n v="0"/>
    <n v="0"/>
    <n v="5"/>
  </r>
  <r>
    <d v="2024-11-11T00:00:00"/>
    <d v="2024-12-12T22:49:00"/>
    <x v="1"/>
    <s v="SPS-10934793"/>
    <s v="jeevan sandhu"/>
    <s v="Mens 24-25 Student Match Fee, confirmed by Charn Gill, 09/11 vs. vs Bloxwich 1"/>
    <x v="8"/>
    <x v="0"/>
    <x v="1"/>
    <n v="5"/>
    <n v="0"/>
    <n v="0"/>
    <n v="0"/>
    <n v="5"/>
  </r>
  <r>
    <d v="2024-11-11T00:00:00"/>
    <d v="2024-12-12T22:49:00"/>
    <x v="1"/>
    <s v="SPS-10935120"/>
    <s v="jeevan sandhu"/>
    <s v="AMENDED: ()Mens Subscriptions 24-25 Under 16 Membership, confirmed by Charn Gill"/>
    <x v="8"/>
    <x v="1"/>
    <x v="1"/>
    <n v="75"/>
    <n v="0"/>
    <n v="0"/>
    <n v="0"/>
    <n v="75"/>
  </r>
  <r>
    <d v="2024-11-25T00:00:00"/>
    <d v="2024-12-12T22:49:00"/>
    <x v="1"/>
    <s v="SPS-11006283"/>
    <s v="jeevan sandhu"/>
    <s v="Mens 24-25 Student Match Fee, confirmed by Charn Gill, 19/10 vs. vs Old Halesonians 1"/>
    <x v="8"/>
    <x v="0"/>
    <x v="1"/>
    <n v="5"/>
    <n v="0"/>
    <n v="0"/>
    <n v="0"/>
    <n v="5"/>
  </r>
  <r>
    <d v="2024-11-25T00:00:00"/>
    <d v="2024-12-12T22:49:00"/>
    <x v="1"/>
    <s v="SPS-11006305"/>
    <s v="jeevan sandhu"/>
    <s v="Mens 24-25 Student Match Fee, confirmed by Charn Gill, 02/11 vs. vs Bridgnorth 1"/>
    <x v="8"/>
    <x v="0"/>
    <x v="1"/>
    <n v="5"/>
    <n v="0"/>
    <n v="0"/>
    <n v="0"/>
    <n v="5"/>
  </r>
  <r>
    <d v="2024-11-25T00:00:00"/>
    <d v="2024-12-12T22:49:00"/>
    <x v="1"/>
    <s v="SPS-11006313"/>
    <s v="jeevan sandhu"/>
    <s v="Mens 24-25 Student Match Fee, confirmed by Charn Gill, 16/11 vs. vs Stourport  2"/>
    <x v="8"/>
    <x v="0"/>
    <x v="1"/>
    <n v="5"/>
    <n v="0"/>
    <n v="0"/>
    <n v="0"/>
    <n v="5"/>
  </r>
  <r>
    <d v="2024-11-25T00:00:00"/>
    <d v="2024-12-12T22:49:00"/>
    <x v="1"/>
    <s v="SPS-11006327"/>
    <s v="jeevan sandhu"/>
    <s v="Mens 24-25 Student Match Fee, confirmed by Charn Gill, 23/11 vs. vs Bromsgrove 1"/>
    <x v="8"/>
    <x v="0"/>
    <x v="1"/>
    <n v="5"/>
    <n v="0"/>
    <n v="0"/>
    <n v="0"/>
    <n v="5"/>
  </r>
  <r>
    <d v="2024-12-03T00:00:00"/>
    <d v="2024-12-12T22:49:00"/>
    <x v="1"/>
    <s v="SPS-11040825"/>
    <s v="jeevan sandhu"/>
    <s v="Mens 24-25 Student Match Fee, confirmed by Charn Gill, 30/11 vs. vs University of Birmingham 4"/>
    <x v="8"/>
    <x v="0"/>
    <x v="1"/>
    <n v="5"/>
    <n v="0"/>
    <n v="0"/>
    <n v="0"/>
    <n v="5"/>
  </r>
  <r>
    <d v="2024-10-04T00:00:00"/>
    <d v="2024-12-13T08:30:00"/>
    <x v="1"/>
    <s v="SPS-10775397"/>
    <s v="Nitin Puligari"/>
    <s v="Mens 24-25 Student Match Fee, 05/10 vs. vs Edgbaston 2"/>
    <x v="8"/>
    <x v="0"/>
    <x v="0"/>
    <n v="5"/>
    <n v="0.1"/>
    <n v="0.05"/>
    <n v="0"/>
    <n v="4.8499999999999996"/>
  </r>
  <r>
    <d v="2024-10-12T00:00:00"/>
    <d v="2024-12-13T08:30:00"/>
    <x v="1"/>
    <s v="SPS-10821679"/>
    <s v="Nitin Puligari"/>
    <s v="Mens 24-25 Student Match Fee, 12/10 vs. vs Cannock 2"/>
    <x v="8"/>
    <x v="0"/>
    <x v="0"/>
    <n v="5"/>
    <n v="0.1"/>
    <n v="0.05"/>
    <n v="0"/>
    <n v="4.8499999999999996"/>
  </r>
  <r>
    <d v="2024-10-18T00:00:00"/>
    <d v="2024-12-13T08:30:00"/>
    <x v="1"/>
    <s v="SPS-10847034"/>
    <s v="Nitin Puligari"/>
    <s v="Mens 24-25 Student Match Fee, 19/10 vs. vs Newport 1"/>
    <x v="8"/>
    <x v="0"/>
    <x v="0"/>
    <n v="5"/>
    <n v="0.1"/>
    <n v="0.05"/>
    <n v="0"/>
    <n v="4.8499999999999996"/>
  </r>
  <r>
    <d v="2024-11-02T00:00:00"/>
    <d v="2024-12-13T08:30:00"/>
    <x v="1"/>
    <s v="SPS-10888563"/>
    <s v="Nitin Puligari"/>
    <s v="Mens 24-25 Student Match Fee, 02/11 vs. vs Burton 2"/>
    <x v="8"/>
    <x v="0"/>
    <x v="0"/>
    <n v="5"/>
    <n v="0.1"/>
    <n v="0.05"/>
    <n v="0"/>
    <n v="4.8499999999999996"/>
  </r>
  <r>
    <d v="2024-11-08T00:00:00"/>
    <d v="2024-12-13T08:30:00"/>
    <x v="1"/>
    <s v="SPS-10917008"/>
    <s v="Nitin Puligari"/>
    <s v="Mens 24-25 Student Match Fee, 09/11 vs. vs Lichfield 3"/>
    <x v="8"/>
    <x v="0"/>
    <x v="0"/>
    <n v="5"/>
    <n v="0.1"/>
    <n v="0.05"/>
    <n v="0"/>
    <n v="4.8499999999999996"/>
  </r>
  <r>
    <d v="2024-11-15T00:00:00"/>
    <d v="2024-12-13T08:30:00"/>
    <x v="1"/>
    <s v="SPS-10945062"/>
    <s v="Nitin Puligari"/>
    <s v="Mens 24-25 Student Match Fee, 16/11 vs. vs Worcester 2"/>
    <x v="8"/>
    <x v="0"/>
    <x v="0"/>
    <n v="5"/>
    <n v="0.1"/>
    <n v="0.05"/>
    <n v="0"/>
    <n v="4.8499999999999996"/>
  </r>
  <r>
    <d v="2024-11-23T00:00:00"/>
    <d v="2024-12-13T08:30:00"/>
    <x v="1"/>
    <s v="SPS-10968044"/>
    <s v="Nitin Puligari"/>
    <s v="Mens 24-25 Student Match Fee, 23/11 vs. vs Harborne 4"/>
    <x v="8"/>
    <x v="0"/>
    <x v="0"/>
    <n v="5"/>
    <n v="0.1"/>
    <n v="0.05"/>
    <n v="0"/>
    <n v="4.8499999999999996"/>
  </r>
  <r>
    <d v="2024-11-30T00:00:00"/>
    <d v="2024-12-13T08:30:00"/>
    <x v="1"/>
    <s v="SPS-11031869"/>
    <s v="Nitin Puligari"/>
    <s v="Mens 24-25 Student Match Fee, 30/11 vs. vs Solihull Blossomfield 1"/>
    <x v="8"/>
    <x v="0"/>
    <x v="0"/>
    <n v="5"/>
    <n v="0.1"/>
    <n v="0.05"/>
    <n v="0"/>
    <n v="4.8499999999999996"/>
  </r>
  <r>
    <d v="2024-11-11T00:00:00"/>
    <d v="2024-12-13T12:41:00"/>
    <x v="1"/>
    <s v="SPS-10935055"/>
    <s v="Noah Higginson"/>
    <s v="Mens Subscriptions 24-25, confirmed by Charn Gill"/>
    <x v="8"/>
    <x v="1"/>
    <x v="1"/>
    <n v="150"/>
    <n v="0"/>
    <n v="0"/>
    <n v="0"/>
    <n v="150"/>
  </r>
  <r>
    <d v="2024-09-16T00:00:00"/>
    <d v="2024-12-13T12:44:00"/>
    <x v="1"/>
    <s v="SPS-10672700"/>
    <s v="Maanav Sawhney"/>
    <s v="Mens Subscriptions 24-25 Student Membership, confirmed by Charn Gill"/>
    <x v="8"/>
    <x v="1"/>
    <x v="1"/>
    <n v="75"/>
    <n v="0"/>
    <n v="0"/>
    <n v="0"/>
    <n v="75"/>
  </r>
  <r>
    <d v="2024-10-12T00:00:00"/>
    <d v="2024-12-14T08:30:00"/>
    <x v="1"/>
    <s v="SPS-10828555"/>
    <s v="-1. DELETED --"/>
    <s v="Ladies 24-25 Student Match Fee, 12/10 vs. vs Edgbaston 3"/>
    <x v="8"/>
    <x v="0"/>
    <x v="0"/>
    <n v="5"/>
    <n v="0.17"/>
    <n v="0.05"/>
    <n v="0"/>
    <n v="4.78"/>
  </r>
  <r>
    <d v="2024-11-11T00:00:00"/>
    <d v="2024-12-14T08:30:00"/>
    <x v="1"/>
    <s v="SPS-10929926"/>
    <s v="-1. DELETED --"/>
    <s v="Ladies 24-25 Student Match Fee, 09/11 vs. vs Harborne 4"/>
    <x v="8"/>
    <x v="0"/>
    <x v="0"/>
    <n v="5"/>
    <n v="0.18"/>
    <n v="0.05"/>
    <n v="0"/>
    <n v="4.7699999999999996"/>
  </r>
  <r>
    <d v="2024-11-11T00:00:00"/>
    <d v="2024-12-15T08:30:00"/>
    <x v="1"/>
    <s v="SPS-10929938"/>
    <s v="lucy castle"/>
    <s v="Ladies 24-25, 09/11 vs. vs Bridgnorth 1"/>
    <x v="8"/>
    <x v="1"/>
    <x v="0"/>
    <n v="10"/>
    <n v="0.2"/>
    <n v="0.1"/>
    <n v="0"/>
    <n v="9.6999999999999993"/>
  </r>
  <r>
    <d v="2024-11-17T00:00:00"/>
    <d v="2024-12-15T08:30:00"/>
    <x v="1"/>
    <s v="SPS-10955698"/>
    <s v="lucy castle"/>
    <s v="Ladies 24-25, 16/11 vs. vs Worcester 2"/>
    <x v="8"/>
    <x v="1"/>
    <x v="0"/>
    <n v="10"/>
    <n v="0.2"/>
    <n v="0.1"/>
    <n v="0"/>
    <n v="9.6999999999999993"/>
  </r>
  <r>
    <d v="2024-11-25T00:00:00"/>
    <d v="2024-12-15T08:30:00"/>
    <x v="1"/>
    <s v="SPS-11006239"/>
    <s v="lucy castle"/>
    <s v="Ladies 24-25, 23/11 vs. vs Edgbaston 2"/>
    <x v="8"/>
    <x v="1"/>
    <x v="0"/>
    <n v="10"/>
    <n v="0.2"/>
    <n v="0.1"/>
    <n v="0"/>
    <n v="9.6999999999999993"/>
  </r>
  <r>
    <d v="2024-11-30T00:00:00"/>
    <d v="2024-12-15T08:30:00"/>
    <x v="1"/>
    <s v="SPS-11028849"/>
    <s v="lucy castle"/>
    <s v="Ladies 24-25, 30/11 vs. vs Old Silhillians 2"/>
    <x v="8"/>
    <x v="1"/>
    <x v="0"/>
    <n v="10"/>
    <n v="0.2"/>
    <n v="0.1"/>
    <n v="0"/>
    <n v="9.6999999999999993"/>
  </r>
  <r>
    <d v="2024-12-15T00:00:00"/>
    <d v="2024-12-15T13:47:00"/>
    <x v="1"/>
    <s v="SPS-11075731"/>
    <s v="dilveer bedi"/>
    <s v="Sunday Training 24-25, collected by Satpal Degun, 15/12 vs. Sunday Training"/>
    <x v="8"/>
    <x v="1"/>
    <x v="2"/>
    <n v="3"/>
    <n v="0"/>
    <n v="0"/>
    <n v="0"/>
    <n v="3"/>
  </r>
  <r>
    <d v="2024-12-15T00:00:00"/>
    <d v="2024-12-15T13:47:00"/>
    <x v="1"/>
    <s v="SPS-11075736"/>
    <s v="Savraj Singh Chana"/>
    <s v="Sunday Training 24-25, confirmed by Satpal Degun, 15/12 vs. Sunday Training"/>
    <x v="8"/>
    <x v="1"/>
    <x v="1"/>
    <n v="3"/>
    <n v="0"/>
    <n v="0"/>
    <n v="0"/>
    <n v="3"/>
  </r>
  <r>
    <d v="2024-12-15T00:00:00"/>
    <d v="2024-12-15T13:47:00"/>
    <x v="1"/>
    <s v="SPS-11075743"/>
    <s v="Arjan Singh Chana"/>
    <s v="Sunday Training 24-25, collected by Satpal Degun, 15/12 vs. Sunday Training"/>
    <x v="8"/>
    <x v="1"/>
    <x v="2"/>
    <n v="3"/>
    <n v="0"/>
    <n v="0"/>
    <n v="0"/>
    <n v="3"/>
  </r>
  <r>
    <d v="2024-12-15T00:00:00"/>
    <d v="2024-12-15T13:47:00"/>
    <x v="1"/>
    <s v="SPS-11075716"/>
    <s v="Sehaj Kaur"/>
    <s v="Sunday Training 24-25, collected by Satpal Degun, 15/12 vs. Sunday Training"/>
    <x v="8"/>
    <x v="1"/>
    <x v="2"/>
    <n v="3"/>
    <n v="0"/>
    <n v="0"/>
    <n v="0"/>
    <n v="3"/>
  </r>
  <r>
    <d v="2024-12-15T00:00:00"/>
    <d v="2024-12-15T13:48:00"/>
    <x v="1"/>
    <s v="SPS-11075718"/>
    <s v="Anmol Kaur"/>
    <s v="Sunday Training 24-25, collected by Satpal Degun, 15/12 vs. Sunday Training"/>
    <x v="8"/>
    <x v="1"/>
    <x v="2"/>
    <n v="3"/>
    <n v="0"/>
    <n v="0"/>
    <n v="0"/>
    <n v="3"/>
  </r>
  <r>
    <d v="2024-11-09T00:00:00"/>
    <d v="2024-12-15T15:27:00"/>
    <x v="1"/>
    <s v="SPS-10918146"/>
    <s v="Arjan Singh Chana"/>
    <s v="Badgers 24-25, collected by Satpal Degun, 09/11 vs. vs Beacon"/>
    <x v="8"/>
    <x v="1"/>
    <x v="2"/>
    <n v="3"/>
    <n v="0"/>
    <n v="0"/>
    <n v="0"/>
    <n v="3"/>
  </r>
  <r>
    <d v="2024-11-16T00:00:00"/>
    <d v="2024-12-15T15:27:00"/>
    <x v="1"/>
    <s v="SPS-10948443"/>
    <s v="Arjan Singh Chana"/>
    <s v="Badgers 24-25, collected by Satpal Degun, 16/11 vs. vs West Brom"/>
    <x v="8"/>
    <x v="1"/>
    <x v="2"/>
    <n v="3"/>
    <n v="0"/>
    <n v="0"/>
    <n v="0"/>
    <n v="3"/>
  </r>
  <r>
    <d v="2024-11-23T00:00:00"/>
    <d v="2024-12-15T15:27:00"/>
    <x v="1"/>
    <s v="SPS-10972382"/>
    <s v="Arjan Singh Chana"/>
    <s v="Badgers 24-25, collected by Satpal Degun, 23/11 vs. vs Bloxwich"/>
    <x v="8"/>
    <x v="1"/>
    <x v="2"/>
    <n v="3"/>
    <n v="0"/>
    <n v="0"/>
    <n v="0"/>
    <n v="3"/>
  </r>
  <r>
    <d v="2024-11-30T00:00:00"/>
    <d v="2024-12-15T15:28:00"/>
    <x v="1"/>
    <s v="SPS-11030482"/>
    <s v="Arjan Singh Chana"/>
    <s v="Badgers 24-25, collected by Satpal Degun, 30/11 vs. vs Sutton"/>
    <x v="8"/>
    <x v="1"/>
    <x v="2"/>
    <n v="3"/>
    <n v="0"/>
    <n v="0"/>
    <n v="0"/>
    <n v="3"/>
  </r>
  <r>
    <d v="2024-12-15T00:00:00"/>
    <d v="2024-12-15T15:31:00"/>
    <x v="1"/>
    <s v="SPS-11075732"/>
    <s v="Yuvraj Sihota"/>
    <s v="Sunday Training 24-25, confirmed by Satpal Degun, 15/12 vs. Sunday Training"/>
    <x v="8"/>
    <x v="1"/>
    <x v="1"/>
    <n v="3"/>
    <n v="0"/>
    <n v="0"/>
    <n v="0"/>
    <n v="3"/>
  </r>
  <r>
    <d v="2024-12-15T00:00:00"/>
    <d v="2024-12-15T15:46:00"/>
    <x v="1"/>
    <s v="SPS-11075880"/>
    <s v="Savraj Singh Chana"/>
    <s v="Sunday Training 24-25, collected by Satpal Degun, 03/11 vs. Sunday Training"/>
    <x v="8"/>
    <x v="1"/>
    <x v="2"/>
    <n v="3"/>
    <n v="0"/>
    <n v="0"/>
    <n v="0"/>
    <n v="3"/>
  </r>
  <r>
    <d v="2024-12-15T00:00:00"/>
    <d v="2024-12-15T15:46:00"/>
    <x v="1"/>
    <s v="SPS-11075882"/>
    <s v="Arjan Singh Chana"/>
    <s v="Sunday Training 24-25, collected by Satpal Degun, 03/11 vs. Sunday Training"/>
    <x v="8"/>
    <x v="1"/>
    <x v="2"/>
    <n v="3"/>
    <n v="0"/>
    <n v="0"/>
    <n v="0"/>
    <n v="3"/>
  </r>
  <r>
    <d v="2024-12-15T00:00:00"/>
    <d v="2024-12-15T15:46:00"/>
    <x v="1"/>
    <s v="SPS-11075878"/>
    <s v="Sehaj Kaur"/>
    <s v="Sunday Training 24-25, collected by Satpal Degun, 03/11 vs. Sunday Training"/>
    <x v="8"/>
    <x v="1"/>
    <x v="2"/>
    <n v="3"/>
    <n v="0"/>
    <n v="0"/>
    <n v="0"/>
    <n v="3"/>
  </r>
  <r>
    <d v="2024-12-15T00:00:00"/>
    <d v="2024-12-15T15:46:00"/>
    <x v="1"/>
    <s v="SPS-11075881"/>
    <s v="Anmol Kaur"/>
    <s v="Sunday Training 24-25, collected by Satpal Degun, 03/11 vs. Sunday Training"/>
    <x v="8"/>
    <x v="1"/>
    <x v="2"/>
    <n v="3"/>
    <n v="0"/>
    <n v="0"/>
    <n v="0"/>
    <n v="3"/>
  </r>
  <r>
    <d v="2024-12-15T00:00:00"/>
    <d v="2024-12-15T15:46:00"/>
    <x v="1"/>
    <s v="SPS-11075879"/>
    <s v="Rajveer Malhi"/>
    <s v="Sunday Training 24-25, collected by Satpal Degun, 03/11 vs. Sunday Training"/>
    <x v="8"/>
    <x v="1"/>
    <x v="2"/>
    <n v="3"/>
    <n v="0"/>
    <n v="0"/>
    <n v="0"/>
    <n v="3"/>
  </r>
  <r>
    <d v="2024-11-03T00:00:00"/>
    <d v="2024-12-15T15:46:00"/>
    <x v="1"/>
    <s v="SPS-10895965"/>
    <s v="Yuvraj Sihota"/>
    <s v="Sunday Training 24-25, confirmed by Satpal Degun, 03/11 vs. Sunday Training"/>
    <x v="8"/>
    <x v="1"/>
    <x v="1"/>
    <n v="3"/>
    <n v="0"/>
    <n v="0"/>
    <n v="0"/>
    <n v="3"/>
  </r>
  <r>
    <d v="2024-12-15T00:00:00"/>
    <d v="2024-12-15T15:51:00"/>
    <x v="1"/>
    <s v="SPS-11075902"/>
    <s v="dilveer bedi"/>
    <s v="Sunday Training 24-25, collected by Satpal Degun, 10/11 vs. Sunday Training"/>
    <x v="8"/>
    <x v="1"/>
    <x v="2"/>
    <n v="3"/>
    <n v="0"/>
    <n v="0"/>
    <n v="0"/>
    <n v="3"/>
  </r>
  <r>
    <d v="2024-11-10T00:00:00"/>
    <d v="2024-12-15T15:51:00"/>
    <x v="1"/>
    <s v="SPS-10925349"/>
    <s v="Savraj Singh Chana"/>
    <s v="Sunday Training 24-25, collected by Satpal Degun, 10/11 vs. Sunday Training"/>
    <x v="8"/>
    <x v="1"/>
    <x v="2"/>
    <n v="3"/>
    <n v="0"/>
    <n v="0"/>
    <n v="0"/>
    <n v="3"/>
  </r>
  <r>
    <d v="2024-11-10T00:00:00"/>
    <d v="2024-12-15T15:51:00"/>
    <x v="1"/>
    <s v="SPS-10925354"/>
    <s v="Arjan Singh Chana"/>
    <s v="Sunday Training 24-25, collected by Satpal Degun, 10/11 vs. Sunday Training"/>
    <x v="8"/>
    <x v="1"/>
    <x v="2"/>
    <n v="3"/>
    <n v="0"/>
    <n v="0"/>
    <n v="0"/>
    <n v="3"/>
  </r>
  <r>
    <d v="2024-12-15T00:00:00"/>
    <d v="2024-12-15T15:51:00"/>
    <x v="1"/>
    <s v="SPS-11075900"/>
    <s v="Jay Singh Joall"/>
    <s v="Sunday Training 24-25, collected by Satpal Degun, 10/11 vs. Sunday Training"/>
    <x v="8"/>
    <x v="1"/>
    <x v="2"/>
    <n v="3"/>
    <n v="0"/>
    <n v="0"/>
    <n v="0"/>
    <n v="3"/>
  </r>
  <r>
    <d v="2024-12-15T00:00:00"/>
    <d v="2024-12-15T15:51:00"/>
    <x v="1"/>
    <s v="SPS-11075898"/>
    <s v="Sehaj Kaur"/>
    <s v="Sunday Training 24-25, collected by Satpal Degun, 10/11 vs. Sunday Training"/>
    <x v="8"/>
    <x v="1"/>
    <x v="2"/>
    <n v="3"/>
    <n v="0"/>
    <n v="0"/>
    <n v="0"/>
    <n v="3"/>
  </r>
  <r>
    <d v="2024-12-15T00:00:00"/>
    <d v="2024-12-15T15:51:00"/>
    <x v="1"/>
    <s v="SPS-11075901"/>
    <s v="Anmol Kaur"/>
    <s v="Sunday Training 24-25, collected by Satpal Degun, 10/11 vs. Sunday Training"/>
    <x v="8"/>
    <x v="1"/>
    <x v="2"/>
    <n v="3"/>
    <n v="0"/>
    <n v="0"/>
    <n v="0"/>
    <n v="3"/>
  </r>
  <r>
    <d v="2024-12-15T00:00:00"/>
    <d v="2024-12-15T15:51:00"/>
    <x v="1"/>
    <s v="SPS-11075899"/>
    <s v="Rajveer Malhi"/>
    <s v="Sunday Training 24-25, collected by Satpal Degun, 10/11 vs. Sunday Training"/>
    <x v="8"/>
    <x v="1"/>
    <x v="2"/>
    <n v="3"/>
    <n v="0"/>
    <n v="0"/>
    <n v="0"/>
    <n v="3"/>
  </r>
  <r>
    <d v="2024-11-10T00:00:00"/>
    <d v="2024-12-15T15:51:00"/>
    <x v="1"/>
    <s v="SPS-10925339"/>
    <s v="Yuvraj Sihota"/>
    <s v="Sunday Training 24-25, confirmed by Satpal Degun, 10/11 vs. Sunday Training"/>
    <x v="8"/>
    <x v="1"/>
    <x v="1"/>
    <n v="3"/>
    <n v="0"/>
    <n v="0"/>
    <n v="0"/>
    <n v="3"/>
  </r>
  <r>
    <d v="2024-12-15T00:00:00"/>
    <d v="2024-12-15T15:51:00"/>
    <x v="1"/>
    <s v="SPS-11075903"/>
    <s v="Devjyot Singh Ghhagh"/>
    <s v="Sunday Training 24-25, collected by Satpal Degun, 10/11 vs. Sunday Training"/>
    <x v="8"/>
    <x v="1"/>
    <x v="2"/>
    <n v="3"/>
    <n v="0"/>
    <n v="0"/>
    <n v="0"/>
    <n v="3"/>
  </r>
  <r>
    <d v="2024-12-15T00:00:00"/>
    <d v="2024-12-15T15:56:00"/>
    <x v="1"/>
    <s v="SPS-11075913"/>
    <s v="dilveer bedi"/>
    <s v="Sunday Training 24-25, collected by Satpal Degun, 17/11 vs. Sunday Training"/>
    <x v="8"/>
    <x v="1"/>
    <x v="2"/>
    <n v="3"/>
    <n v="0"/>
    <n v="0"/>
    <n v="0"/>
    <n v="3"/>
  </r>
  <r>
    <d v="2024-12-15T00:00:00"/>
    <d v="2024-12-15T15:56:00"/>
    <x v="1"/>
    <s v="SPS-11075911"/>
    <s v="Savraj Singh Chana"/>
    <s v="Sunday Training 24-25, collected by Satpal Degun, 17/11 vs. Sunday Training"/>
    <x v="8"/>
    <x v="1"/>
    <x v="2"/>
    <n v="3"/>
    <n v="0"/>
    <n v="0"/>
    <n v="0"/>
    <n v="3"/>
  </r>
  <r>
    <d v="2024-12-15T00:00:00"/>
    <d v="2024-12-15T15:56:00"/>
    <x v="1"/>
    <s v="SPS-11075914"/>
    <s v="Arjan Singh Chana"/>
    <s v="Sunday Training 24-25, collected by Satpal Degun, 17/11 vs. Sunday Training"/>
    <x v="8"/>
    <x v="1"/>
    <x v="2"/>
    <n v="3"/>
    <n v="0"/>
    <n v="0"/>
    <n v="0"/>
    <n v="3"/>
  </r>
  <r>
    <d v="2024-12-15T00:00:00"/>
    <d v="2024-12-15T15:56:00"/>
    <x v="1"/>
    <s v="SPS-11075910"/>
    <s v="Jay Singh Joall"/>
    <s v="Sunday Training 24-25, collected by Satpal Degun, 17/11 vs. Sunday Training"/>
    <x v="8"/>
    <x v="1"/>
    <x v="2"/>
    <n v="3"/>
    <n v="0"/>
    <n v="0"/>
    <n v="0"/>
    <n v="3"/>
  </r>
  <r>
    <d v="2024-12-15T00:00:00"/>
    <d v="2024-12-15T15:56:00"/>
    <x v="1"/>
    <s v="SPS-11075908"/>
    <s v="Sehaj Kaur"/>
    <s v="Sunday Training 24-25, collected by Satpal Degun, 17/11 vs. Sunday Training"/>
    <x v="8"/>
    <x v="1"/>
    <x v="2"/>
    <n v="3"/>
    <n v="0"/>
    <n v="0"/>
    <n v="0"/>
    <n v="3"/>
  </r>
  <r>
    <d v="2024-12-15T00:00:00"/>
    <d v="2024-12-15T15:56:00"/>
    <x v="1"/>
    <s v="SPS-11075912"/>
    <s v="Anmol Kaur"/>
    <s v="Sunday Training 24-25, collected by Satpal Degun, 17/11 vs. Sunday Training"/>
    <x v="8"/>
    <x v="1"/>
    <x v="2"/>
    <n v="3"/>
    <n v="0"/>
    <n v="0"/>
    <n v="0"/>
    <n v="3"/>
  </r>
  <r>
    <d v="2024-12-15T00:00:00"/>
    <d v="2024-12-15T15:56:00"/>
    <x v="1"/>
    <s v="SPS-11075909"/>
    <s v="Rajveer Malhi"/>
    <s v="Sunday Training 24-25, collected by Satpal Degun, 17/11 vs. Sunday Training"/>
    <x v="8"/>
    <x v="1"/>
    <x v="2"/>
    <n v="3"/>
    <n v="0"/>
    <n v="0"/>
    <n v="0"/>
    <n v="3"/>
  </r>
  <r>
    <d v="2024-11-17T00:00:00"/>
    <d v="2024-12-15T15:56:00"/>
    <x v="1"/>
    <s v="SPS-10954045"/>
    <s v="Yuvraj Sihota"/>
    <s v="Sunday Training 24-25, confirmed by Satpal Degun, 17/11 vs. Sunday Training"/>
    <x v="8"/>
    <x v="1"/>
    <x v="1"/>
    <n v="3"/>
    <n v="0"/>
    <n v="0"/>
    <n v="0"/>
    <n v="3"/>
  </r>
  <r>
    <d v="2024-10-27T00:00:00"/>
    <d v="2024-12-15T17:10:00"/>
    <x v="1"/>
    <s v="SPS-10870706"/>
    <s v="Yuvraj Sihota"/>
    <s v="Sunday Training 24-25, confirmed by Satpal Degun, 27/10 vs. Sunday Training"/>
    <x v="8"/>
    <x v="1"/>
    <x v="1"/>
    <n v="3"/>
    <n v="0"/>
    <n v="0"/>
    <n v="0"/>
    <n v="3"/>
  </r>
  <r>
    <d v="2024-11-03T00:00:00"/>
    <d v="2024-12-15T17:11:00"/>
    <x v="1"/>
    <s v="SPS-10895966"/>
    <s v="Devjyot Singh Ghhagh"/>
    <s v="Sunday Training 24-25, collected by Satpal Degun, 03/11 vs. Sunday Training"/>
    <x v="8"/>
    <x v="1"/>
    <x v="2"/>
    <n v="3"/>
    <n v="0"/>
    <n v="0"/>
    <n v="0"/>
    <n v="3"/>
  </r>
  <r>
    <d v="2024-11-15T00:00:00"/>
    <d v="2024-12-16T08:30:00"/>
    <x v="1"/>
    <s v="SPS-10944696"/>
    <s v="SJ Sihota"/>
    <s v="Mens 24-25 Unemployed/Retired Match Fee, 16/11 vs. vs Lichfield 6"/>
    <x v="8"/>
    <x v="0"/>
    <x v="0"/>
    <n v="5"/>
    <n v="0.14000000000000001"/>
    <n v="0.05"/>
    <n v="0"/>
    <n v="4.8099999999999996"/>
  </r>
  <r>
    <d v="2024-11-22T00:00:00"/>
    <d v="2024-12-16T08:30:00"/>
    <x v="1"/>
    <s v="SPS-10967516"/>
    <s v="SJ Sihota"/>
    <s v="Mens 24-25 Unemployed/Retired Match Fee, 23/11 vs. vs Old Wulfrunians 4"/>
    <x v="8"/>
    <x v="0"/>
    <x v="0"/>
    <n v="5"/>
    <n v="0.14000000000000001"/>
    <n v="0.05"/>
    <n v="0"/>
    <n v="4.8099999999999996"/>
  </r>
  <r>
    <d v="2024-12-06T00:00:00"/>
    <d v="2024-12-16T08:30:00"/>
    <x v="1"/>
    <s v="SPS-11045209"/>
    <s v="SJ Sihota"/>
    <s v="Mens 24-25 Unemployed/Retired Match Fee, 07/12 vs. vs Wednesbury 2"/>
    <x v="8"/>
    <x v="0"/>
    <x v="0"/>
    <n v="5"/>
    <n v="0.15"/>
    <n v="0.05"/>
    <n v="0"/>
    <n v="4.8"/>
  </r>
  <r>
    <d v="2024-11-15T00:00:00"/>
    <d v="2024-12-16T08:30:00"/>
    <x v="1"/>
    <s v="SPS-10944691"/>
    <s v="Amardeep Matharu"/>
    <s v="Mens 24-25, 16/11 vs. vs Lichfield 6"/>
    <x v="8"/>
    <x v="1"/>
    <x v="0"/>
    <n v="10"/>
    <n v="0.22"/>
    <n v="0.1"/>
    <n v="0"/>
    <n v="9.68"/>
  </r>
  <r>
    <d v="2024-11-22T00:00:00"/>
    <d v="2024-12-16T08:30:00"/>
    <x v="1"/>
    <s v="SPS-10967510"/>
    <s v="Amardeep Matharu"/>
    <s v="Mens 24-25, 23/11 vs. vs Old Wulfrunians 4"/>
    <x v="8"/>
    <x v="1"/>
    <x v="0"/>
    <n v="10"/>
    <n v="0.22"/>
    <n v="0.1"/>
    <n v="0"/>
    <n v="9.68"/>
  </r>
  <r>
    <d v="2024-12-06T00:00:00"/>
    <d v="2024-12-16T08:30:00"/>
    <x v="1"/>
    <s v="SPS-11045203"/>
    <s v="Amardeep Matharu"/>
    <s v="Mens 24-25, 07/12 vs. vs Wednesbury 2"/>
    <x v="8"/>
    <x v="1"/>
    <x v="0"/>
    <n v="10"/>
    <n v="0.21"/>
    <n v="0.1"/>
    <n v="0"/>
    <n v="9.69"/>
  </r>
  <r>
    <d v="2024-11-15T00:00:00"/>
    <d v="2024-12-16T08:30:00"/>
    <x v="1"/>
    <s v="SPS-10944694"/>
    <s v="Sukhdev Gill"/>
    <s v="Mens 24-25 Unemployed/Retired Match Fee, 16/11 vs. vs Lichfield 6"/>
    <x v="8"/>
    <x v="0"/>
    <x v="0"/>
    <n v="5"/>
    <n v="0.28000000000000003"/>
    <n v="0.05"/>
    <n v="0"/>
    <n v="4.67"/>
  </r>
  <r>
    <d v="2024-11-15T00:00:00"/>
    <d v="2024-12-16T08:30:00"/>
    <x v="1"/>
    <s v="SPS-10944703"/>
    <s v="Steve Dawson"/>
    <s v="Mens 24-25, 16/11 vs. vs Lichfield 6"/>
    <x v="8"/>
    <x v="1"/>
    <x v="0"/>
    <n v="10"/>
    <n v="0.23"/>
    <n v="0.1"/>
    <n v="0"/>
    <n v="9.67"/>
  </r>
  <r>
    <d v="2024-11-22T00:00:00"/>
    <d v="2024-12-16T08:30:00"/>
    <x v="1"/>
    <s v="SPS-10967518"/>
    <s v="Steve Dawson"/>
    <s v="Mens 24-25, 23/11 vs. vs Old Wulfrunians 4"/>
    <x v="8"/>
    <x v="1"/>
    <x v="0"/>
    <n v="10"/>
    <n v="0.23"/>
    <n v="0.1"/>
    <n v="0"/>
    <n v="9.67"/>
  </r>
  <r>
    <d v="2024-12-06T00:00:00"/>
    <d v="2024-12-16T08:30:00"/>
    <x v="1"/>
    <s v="SPS-11045211"/>
    <s v="Steve Dawson"/>
    <s v="AMENDED: (Half game )Mens 24-25, 07/12 vs. vs Wednesbury 2"/>
    <x v="8"/>
    <x v="1"/>
    <x v="0"/>
    <n v="5"/>
    <n v="0.12"/>
    <n v="0.05"/>
    <n v="0"/>
    <n v="4.83"/>
  </r>
  <r>
    <d v="2024-11-15T00:00:00"/>
    <d v="2024-12-16T08:30:00"/>
    <x v="1"/>
    <s v="SPS-10944690"/>
    <s v="Harjit Samra"/>
    <s v="Mens 24-25, 16/11 vs. vs Lichfield 6"/>
    <x v="8"/>
    <x v="1"/>
    <x v="0"/>
    <n v="10"/>
    <n v="0.25"/>
    <n v="0.1"/>
    <n v="0"/>
    <n v="9.65"/>
  </r>
  <r>
    <d v="2024-11-22T00:00:00"/>
    <d v="2024-12-16T08:30:00"/>
    <x v="1"/>
    <s v="SPS-10967509"/>
    <s v="Harjit Samra"/>
    <s v="Mens 24-25, 23/11 vs. vs Old Wulfrunians 4"/>
    <x v="8"/>
    <x v="1"/>
    <x v="0"/>
    <n v="10"/>
    <n v="0.25"/>
    <n v="0.1"/>
    <n v="0"/>
    <n v="9.65"/>
  </r>
  <r>
    <d v="2024-11-15T00:00:00"/>
    <d v="2024-12-16T08:30:00"/>
    <x v="1"/>
    <s v="SPS-10945057"/>
    <s v="Karampreet Sandhu"/>
    <s v="Mens 24-25, 16/11 vs. vs Worcester 2"/>
    <x v="8"/>
    <x v="1"/>
    <x v="0"/>
    <n v="10"/>
    <n v="0.22"/>
    <n v="0.1"/>
    <n v="0"/>
    <n v="9.68"/>
  </r>
  <r>
    <d v="2024-11-30T00:00:00"/>
    <d v="2024-12-16T08:30:00"/>
    <x v="1"/>
    <s v="SPS-11031864"/>
    <s v="Karampreet Sandhu"/>
    <s v="Mens 24-25, 30/11 vs. vs Solihull Blossomfield 1"/>
    <x v="8"/>
    <x v="1"/>
    <x v="0"/>
    <n v="10"/>
    <n v="0.22"/>
    <n v="0.1"/>
    <n v="0"/>
    <n v="9.68"/>
  </r>
  <r>
    <d v="2024-12-07T00:00:00"/>
    <d v="2024-12-16T08:30:00"/>
    <x v="1"/>
    <s v="SPS-11046426"/>
    <s v="Karampreet Sandhu"/>
    <s v="Mens 24-25, 07/12 vs. vs Bromsgrove 2"/>
    <x v="8"/>
    <x v="1"/>
    <x v="0"/>
    <n v="10"/>
    <n v="0.21"/>
    <n v="0.1"/>
    <n v="0"/>
    <n v="9.69"/>
  </r>
  <r>
    <d v="2024-11-15T00:00:00"/>
    <d v="2024-12-16T08:31:00"/>
    <x v="1"/>
    <s v="SPS-10945069"/>
    <s v="Angad Birring"/>
    <s v="Mens 24-25 Under 16 Match Fee, paid by Jeswinder Kaur, 16/11 vs. vs Worcester 2"/>
    <x v="8"/>
    <x v="0"/>
    <x v="0"/>
    <n v="3"/>
    <n v="0.1"/>
    <n v="0.05"/>
    <n v="0"/>
    <n v="2.85"/>
  </r>
  <r>
    <d v="2024-11-23T00:00:00"/>
    <d v="2024-12-16T08:31:00"/>
    <x v="1"/>
    <s v="SPS-10968053"/>
    <s v="Angad Birring"/>
    <s v="Mens 24-25 Under 16 Match Fee, paid by Jeswinder Kaur, 23/11 vs. vs Harborne 4"/>
    <x v="8"/>
    <x v="0"/>
    <x v="0"/>
    <n v="3"/>
    <n v="0.1"/>
    <n v="0.05"/>
    <n v="0"/>
    <n v="2.85"/>
  </r>
  <r>
    <d v="2024-11-30T00:00:00"/>
    <d v="2024-12-16T08:31:00"/>
    <x v="1"/>
    <s v="SPS-11031877"/>
    <s v="Angad Birring"/>
    <s v="Mens 24-25 Under 16 Match Fee, paid by Jeswinder Kaur, 30/11 vs. vs Solihull Blossomfield 1"/>
    <x v="8"/>
    <x v="0"/>
    <x v="0"/>
    <n v="3"/>
    <n v="0.1"/>
    <n v="0.05"/>
    <n v="0"/>
    <n v="2.85"/>
  </r>
  <r>
    <d v="2024-12-07T00:00:00"/>
    <d v="2024-12-16T08:31:00"/>
    <x v="1"/>
    <s v="SPS-11046437"/>
    <s v="Angad Birring"/>
    <s v="Mens 24-25 Under 16 Match Fee, paid by Jeswinder Kaur, 07/12 vs. vs Bromsgrove 2"/>
    <x v="8"/>
    <x v="0"/>
    <x v="0"/>
    <n v="3"/>
    <n v="0.08"/>
    <n v="0.05"/>
    <n v="0"/>
    <n v="2.87"/>
  </r>
  <r>
    <d v="2024-11-15T00:00:00"/>
    <d v="2024-12-16T08:31:00"/>
    <x v="1"/>
    <s v="SPS-10945067"/>
    <s v="Taran Kooner"/>
    <s v="Mens 24-25 Student Match Fee, paid by Surjit Kooner, 16/11 vs. vs Worcester 2"/>
    <x v="8"/>
    <x v="0"/>
    <x v="0"/>
    <n v="5"/>
    <n v="0.12"/>
    <n v="0.05"/>
    <n v="0"/>
    <n v="4.83"/>
  </r>
  <r>
    <d v="2024-11-23T00:00:00"/>
    <d v="2024-12-16T08:31:00"/>
    <x v="1"/>
    <s v="SPS-10968052"/>
    <s v="Taran Kooner"/>
    <s v="Mens 24-25 Student Match Fee, paid by Surjit Kooner, 23/11 vs. vs Harborne 4"/>
    <x v="8"/>
    <x v="0"/>
    <x v="0"/>
    <n v="5"/>
    <n v="0.12"/>
    <n v="0.05"/>
    <n v="0"/>
    <n v="4.83"/>
  </r>
  <r>
    <d v="2024-11-30T00:00:00"/>
    <d v="2024-12-16T08:31:00"/>
    <x v="1"/>
    <s v="SPS-11031875"/>
    <s v="Taran Kooner"/>
    <s v="Mens 24-25 Student Match Fee, paid by Surjit Kooner, 30/11 vs. vs Solihull Blossomfield 1"/>
    <x v="8"/>
    <x v="0"/>
    <x v="0"/>
    <n v="5"/>
    <n v="0.12"/>
    <n v="0.05"/>
    <n v="0"/>
    <n v="4.83"/>
  </r>
  <r>
    <d v="2024-12-07T00:00:00"/>
    <d v="2024-12-16T08:31:00"/>
    <x v="1"/>
    <s v="SPS-11046435"/>
    <s v="Taran Kooner"/>
    <s v="Mens 24-25 Student Match Fee, paid by Surjit Kooner, 07/12 vs. vs Bromsgrove 2"/>
    <x v="8"/>
    <x v="0"/>
    <x v="0"/>
    <n v="5"/>
    <n v="0.14000000000000001"/>
    <n v="0.05"/>
    <n v="0"/>
    <n v="4.8099999999999996"/>
  </r>
  <r>
    <d v="2024-09-20T00:00:00"/>
    <d v="2024-12-17T08:30:00"/>
    <x v="1"/>
    <s v="SPS-10701090"/>
    <s v="Inderjit Sathi"/>
    <s v="Mens 24-25 Unemployed/Retired Match Fee, 21/09 vs. vs Harborne 6"/>
    <x v="8"/>
    <x v="0"/>
    <x v="0"/>
    <n v="5"/>
    <n v="0.12"/>
    <n v="0.05"/>
    <n v="0"/>
    <n v="4.83"/>
  </r>
  <r>
    <d v="2024-10-04T00:00:00"/>
    <d v="2024-12-17T08:30:00"/>
    <x v="1"/>
    <s v="SPS-10775056"/>
    <s v="Inderjit Sathi"/>
    <s v="Mens 24-25 Unemployed/Retired Match Fee, 05/10 vs. vs Tamworth 3"/>
    <x v="8"/>
    <x v="0"/>
    <x v="0"/>
    <n v="5"/>
    <n v="0.12"/>
    <n v="0.05"/>
    <n v="0"/>
    <n v="4.83"/>
  </r>
  <r>
    <d v="2024-11-15T00:00:00"/>
    <d v="2024-12-17T08:30:00"/>
    <x v="1"/>
    <s v="SPS-10944693"/>
    <s v="Inderjit Sathi"/>
    <s v="Mens 24-25 Unemployed/Retired Match Fee, 16/11 vs. vs Lichfield 6"/>
    <x v="8"/>
    <x v="0"/>
    <x v="0"/>
    <n v="5"/>
    <n v="0.12"/>
    <n v="0.05"/>
    <n v="0"/>
    <n v="4.83"/>
  </r>
  <r>
    <d v="2024-11-22T00:00:00"/>
    <d v="2024-12-17T08:30:00"/>
    <x v="1"/>
    <s v="SPS-10967514"/>
    <s v="Inderjit Sathi"/>
    <s v="Mens 24-25 Unemployed/Retired Match Fee, 23/11 vs. vs Old Wulfrunians 4"/>
    <x v="8"/>
    <x v="0"/>
    <x v="0"/>
    <n v="5"/>
    <n v="0.14000000000000001"/>
    <n v="0.05"/>
    <n v="0"/>
    <n v="4.8099999999999996"/>
  </r>
  <r>
    <d v="2024-11-03T00:00:00"/>
    <d v="2024-12-17T08:30:00"/>
    <x v="1"/>
    <s v="SPS-10895953"/>
    <s v="chayden singh sahota"/>
    <s v="Sunday Training 24-25, paid by susie Sahota, 03/11 vs. Sunday Training"/>
    <x v="8"/>
    <x v="1"/>
    <x v="0"/>
    <n v="3"/>
    <n v="0.1"/>
    <n v="0.05"/>
    <n v="0"/>
    <n v="2.85"/>
  </r>
  <r>
    <d v="2024-11-10T00:00:00"/>
    <d v="2024-12-17T08:30:00"/>
    <x v="1"/>
    <s v="SPS-10925340"/>
    <s v="chayden singh sahota"/>
    <s v="Sunday Training 24-25, paid by susie Sahota, 10/11 vs. Sunday Training"/>
    <x v="8"/>
    <x v="1"/>
    <x v="0"/>
    <n v="3"/>
    <n v="0.1"/>
    <n v="0.05"/>
    <n v="0"/>
    <n v="2.85"/>
  </r>
  <r>
    <d v="2024-11-16T00:00:00"/>
    <d v="2024-12-17T08:30:00"/>
    <x v="1"/>
    <s v="SPS-10948433"/>
    <s v="chayden singh sahota"/>
    <s v="Badgers 24-25, paid by susie Sahota, 16/11 vs. vs West Brom"/>
    <x v="8"/>
    <x v="1"/>
    <x v="0"/>
    <n v="3"/>
    <n v="0.1"/>
    <n v="0.05"/>
    <n v="0"/>
    <n v="2.85"/>
  </r>
  <r>
    <d v="2024-11-17T00:00:00"/>
    <d v="2024-12-17T08:30:00"/>
    <x v="1"/>
    <s v="SPS-10954031"/>
    <s v="chayden singh sahota"/>
    <s v="Sunday Training 24-25, paid by susie Sahota, 17/11 vs. Sunday Training"/>
    <x v="8"/>
    <x v="1"/>
    <x v="0"/>
    <n v="3"/>
    <n v="0.08"/>
    <n v="0.05"/>
    <n v="0"/>
    <n v="2.87"/>
  </r>
  <r>
    <d v="2024-11-17T00:00:00"/>
    <d v="2024-12-17T08:30:00"/>
    <x v="1"/>
    <s v="SPS-10953544"/>
    <s v="Amrik Gill"/>
    <s v="Sunday Training 24-25, 17/11 vs. Sunday Training, Sunday Training 24-25, 17/11 vs. Sunday Training"/>
    <x v="8"/>
    <x v="1"/>
    <x v="0"/>
    <n v="6"/>
    <n v="0.28999999999999998"/>
    <n v="0.06"/>
    <n v="0"/>
    <n v="5.65"/>
  </r>
  <r>
    <d v="2024-10-19T00:00:00"/>
    <d v="2024-12-17T08:30:00"/>
    <x v="1"/>
    <s v="SPS-10854464"/>
    <s v="Sammie Ring"/>
    <s v="Ladies 24-25 Student Match Fee, 19/10 vs. vs Stourport 3"/>
    <x v="8"/>
    <x v="0"/>
    <x v="0"/>
    <n v="5"/>
    <n v="0.17"/>
    <n v="0.05"/>
    <n v="0"/>
    <n v="4.78"/>
  </r>
  <r>
    <d v="2024-11-17T00:00:00"/>
    <d v="2024-12-17T08:30:00"/>
    <x v="1"/>
    <s v="SPS-10955695"/>
    <s v="Sammie Ring"/>
    <s v="Ladies 24-25 Student Match Fee, 16/11 vs. vs Worcester 2"/>
    <x v="8"/>
    <x v="0"/>
    <x v="0"/>
    <n v="5"/>
    <n v="0.18"/>
    <n v="0.05"/>
    <n v="0"/>
    <n v="4.7699999999999996"/>
  </r>
  <r>
    <d v="2024-11-17T00:00:00"/>
    <d v="2024-12-17T08:31:00"/>
    <x v="1"/>
    <s v="SPS-10952991"/>
    <s v="Inderpal Gujral"/>
    <s v="Sunday Training 24-25, 17/11 vs. Sunday Training"/>
    <x v="8"/>
    <x v="1"/>
    <x v="0"/>
    <n v="3"/>
    <n v="0.25"/>
    <n v="0.05"/>
    <n v="0"/>
    <n v="2.7"/>
  </r>
  <r>
    <d v="2024-11-15T00:00:00"/>
    <d v="2024-12-18T08:30:00"/>
    <x v="1"/>
    <s v="SPS-10945056"/>
    <s v="Harpreet Singh Kalia"/>
    <s v="Mens 24-25 Student Match Fee, paid by dav Kalia, 16/11 vs. vs Worcester 2"/>
    <x v="8"/>
    <x v="0"/>
    <x v="0"/>
    <n v="5"/>
    <n v="0.14000000000000001"/>
    <n v="0.05"/>
    <n v="0"/>
    <n v="4.8099999999999996"/>
  </r>
  <r>
    <d v="2024-11-23T00:00:00"/>
    <d v="2024-12-18T08:30:00"/>
    <x v="1"/>
    <s v="SPS-10968038"/>
    <s v="Harpreet Singh Kalia"/>
    <s v="Mens 24-25 Student Match Fee, paid by dav Kalia, 23/11 vs. vs Harborne 4"/>
    <x v="8"/>
    <x v="0"/>
    <x v="0"/>
    <n v="5"/>
    <n v="0.14000000000000001"/>
    <n v="0.05"/>
    <n v="0"/>
    <n v="4.8099999999999996"/>
  </r>
  <r>
    <d v="2024-11-30T00:00:00"/>
    <d v="2024-12-18T08:30:00"/>
    <x v="1"/>
    <s v="SPS-11031863"/>
    <s v="Harpreet Singh Kalia"/>
    <s v="Mens 24-25 Student Match Fee, paid by dav Kalia, 30/11 vs. vs Solihull Blossomfield 1"/>
    <x v="8"/>
    <x v="0"/>
    <x v="0"/>
    <n v="5"/>
    <n v="0.15"/>
    <n v="0.05"/>
    <n v="0"/>
    <n v="4.8"/>
  </r>
  <r>
    <d v="2024-09-28T00:00:00"/>
    <d v="2024-12-18T08:31:00"/>
    <x v="1"/>
    <s v="SPS-10739511"/>
    <s v="Husayn Loonat"/>
    <s v="Badgers 24-25, paid by Javeria Ahmad, 28/09 vs. vs Cannock"/>
    <x v="8"/>
    <x v="1"/>
    <x v="0"/>
    <n v="3"/>
    <n v="7.0000000000000007E-2"/>
    <n v="0.05"/>
    <n v="0"/>
    <n v="2.88"/>
  </r>
  <r>
    <d v="2024-10-03T00:00:00"/>
    <d v="2024-12-18T08:31:00"/>
    <x v="1"/>
    <s v="SPS-10772576"/>
    <s v="Husayn Loonat"/>
    <s v="Sunday Training 24-25, paid by Javeria Ahmad, 29/09 vs. Sunday Training"/>
    <x v="8"/>
    <x v="1"/>
    <x v="0"/>
    <n v="3"/>
    <n v="7.0000000000000007E-2"/>
    <n v="0.05"/>
    <n v="0"/>
    <n v="2.88"/>
  </r>
  <r>
    <d v="2024-10-13T00:00:00"/>
    <d v="2024-12-18T08:31:00"/>
    <x v="1"/>
    <s v="SPS-10830810"/>
    <s v="Husayn Loonat"/>
    <s v="Badgers 24-25, paid by Javeria Ahmad, 12/10 vs. vs Wednesbury"/>
    <x v="8"/>
    <x v="1"/>
    <x v="0"/>
    <n v="3"/>
    <n v="7.0000000000000007E-2"/>
    <n v="0.05"/>
    <n v="0"/>
    <n v="2.88"/>
  </r>
  <r>
    <d v="2024-10-19T00:00:00"/>
    <d v="2024-12-18T08:31:00"/>
    <x v="1"/>
    <s v="SPS-10849421"/>
    <s v="Husayn Loonat"/>
    <s v="Badgers 24-25, paid by Javeria Ahmad, 19/10 vs. vs WaTs"/>
    <x v="8"/>
    <x v="1"/>
    <x v="0"/>
    <n v="3"/>
    <n v="7.0000000000000007E-2"/>
    <n v="0.05"/>
    <n v="0"/>
    <n v="2.88"/>
  </r>
  <r>
    <d v="2024-11-09T00:00:00"/>
    <d v="2024-12-18T08:31:00"/>
    <x v="1"/>
    <s v="SPS-10918136"/>
    <s v="Husayn Loonat"/>
    <s v="Badgers 24-25, paid by Javeria Ahmad, 09/11 vs. vs Beacon"/>
    <x v="8"/>
    <x v="1"/>
    <x v="0"/>
    <n v="3"/>
    <n v="7.0000000000000007E-2"/>
    <n v="0.05"/>
    <n v="0"/>
    <n v="2.88"/>
  </r>
  <r>
    <d v="2024-11-17T00:00:00"/>
    <d v="2024-12-18T08:31:00"/>
    <x v="1"/>
    <s v="SPS-10954035"/>
    <s v="Husayn Loonat"/>
    <s v="Sunday Training 24-25, paid by Javeria Ahmad, 17/11 vs. Sunday Training"/>
    <x v="8"/>
    <x v="1"/>
    <x v="0"/>
    <n v="3"/>
    <n v="7.0000000000000007E-2"/>
    <n v="0.05"/>
    <n v="0"/>
    <n v="2.88"/>
  </r>
  <r>
    <d v="2024-11-23T00:00:00"/>
    <d v="2024-12-18T08:31:00"/>
    <x v="1"/>
    <s v="SPS-10972376"/>
    <s v="Husayn Loonat"/>
    <s v="Badgers 24-25, paid by Javeria Ahmad, 23/11 vs. vs Bloxwich"/>
    <x v="8"/>
    <x v="1"/>
    <x v="0"/>
    <n v="3"/>
    <n v="0.1"/>
    <n v="0.05"/>
    <n v="0"/>
    <n v="2.85"/>
  </r>
  <r>
    <d v="2024-11-25T00:00:00"/>
    <d v="2024-12-19T18:54:00"/>
    <x v="1"/>
    <s v="SPS-11000594"/>
    <s v="Connor Haigh"/>
    <s v="Mens Subscriptions 24-25 ASTON/BCU (YEAR 1) Membership, confirmed by Charn Gill"/>
    <x v="8"/>
    <x v="1"/>
    <x v="1"/>
    <n v="5"/>
    <n v="0"/>
    <n v="0"/>
    <n v="0"/>
    <n v="5"/>
  </r>
  <r>
    <d v="2024-11-25T00:00:00"/>
    <d v="2024-12-19T19:09:00"/>
    <x v="1"/>
    <s v="SPS-11006330"/>
    <s v="Pavan Basi"/>
    <s v="AMENDED: (picked up Aston uni students for the game )Mens 24-25 Student Match Fee, confirmed by Charn Gill, 23/11 vs. vs Bromsgrove 1"/>
    <x v="8"/>
    <x v="0"/>
    <x v="1"/>
    <n v="0"/>
    <n v="0"/>
    <n v="0"/>
    <n v="0"/>
    <n v="0"/>
  </r>
  <r>
    <d v="2024-11-23T00:00:00"/>
    <d v="2024-12-23T08:30:00"/>
    <x v="1"/>
    <s v="SPS-10970720"/>
    <s v="Satpal Degun"/>
    <s v="Mens 24-25, 23/11 vs. vs Olton &amp; West Warwickshire 5"/>
    <x v="8"/>
    <x v="1"/>
    <x v="0"/>
    <n v="10"/>
    <n v="0.25"/>
    <n v="0.1"/>
    <n v="0"/>
    <n v="9.65"/>
  </r>
  <r>
    <d v="2024-12-07T00:00:00"/>
    <d v="2024-12-23T08:30:00"/>
    <x v="1"/>
    <s v="SPS-11048079"/>
    <s v="Satpal Degun"/>
    <s v="Mens 24-25, 07/12 vs. vs Worcester 3"/>
    <x v="8"/>
    <x v="1"/>
    <x v="0"/>
    <n v="10"/>
    <n v="0.25"/>
    <n v="0.1"/>
    <n v="0"/>
    <n v="9.65"/>
  </r>
  <r>
    <d v="2024-11-23T00:00:00"/>
    <d v="2024-12-23T08:30:00"/>
    <x v="1"/>
    <s v="SPS-10973307"/>
    <s v="Ethan Frost"/>
    <s v="Mens 24-25 Under 16 Match Fee, paid by Jonathan Frost, 23/11 vs. vs Cambridge City 1"/>
    <x v="8"/>
    <x v="0"/>
    <x v="0"/>
    <n v="3"/>
    <n v="0.11"/>
    <n v="0.05"/>
    <n v="0"/>
    <n v="2.84"/>
  </r>
  <r>
    <d v="2024-11-25T00:00:00"/>
    <d v="2024-12-23T08:30:00"/>
    <x v="1"/>
    <s v="SPS-11006316"/>
    <s v="Ethan Frost"/>
    <s v="Mens 24-25 Under 16 Match Fee, paid by Jonathan Frost, 16/11 vs. vs Stourport  2"/>
    <x v="8"/>
    <x v="0"/>
    <x v="0"/>
    <n v="3"/>
    <n v="0.11"/>
    <n v="0.05"/>
    <n v="0"/>
    <n v="2.84"/>
  </r>
  <r>
    <d v="2024-12-02T00:00:00"/>
    <d v="2024-12-23T08:30:00"/>
    <x v="1"/>
    <s v="SPS-11039208"/>
    <s v="Ethan Frost"/>
    <s v="Mens 24-25 Under 16 Match Fee, paid by Jonathan Frost, 01/12 vs. vs University of Birmingham 2"/>
    <x v="8"/>
    <x v="0"/>
    <x v="0"/>
    <n v="3"/>
    <n v="0.12"/>
    <n v="0.05"/>
    <n v="0"/>
    <n v="2.83"/>
  </r>
  <r>
    <d v="2024-11-23T00:00:00"/>
    <d v="2024-12-23T08:30:00"/>
    <x v="1"/>
    <s v="SPS-10970726"/>
    <s v="Peter Madeley"/>
    <s v="Mens 24-25, 23/11 vs. vs Olton &amp; West Warwickshire 5"/>
    <x v="8"/>
    <x v="1"/>
    <x v="0"/>
    <n v="10"/>
    <n v="0.25"/>
    <n v="0.1"/>
    <n v="0"/>
    <n v="9.65"/>
  </r>
  <r>
    <d v="2024-11-30T00:00:00"/>
    <d v="2024-12-23T08:30:00"/>
    <x v="1"/>
    <s v="SPS-11031551"/>
    <s v="Peter Madeley"/>
    <s v="AMENDED: ()Badgers 24-25, 30/11 vs. vs Bromsgrove 4"/>
    <x v="8"/>
    <x v="1"/>
    <x v="0"/>
    <n v="10"/>
    <n v="0.25"/>
    <n v="0.1"/>
    <n v="0"/>
    <n v="9.65"/>
  </r>
  <r>
    <d v="2024-10-13T00:00:00"/>
    <d v="2024-12-23T08:30:00"/>
    <x v="1"/>
    <s v="SPS-10830812"/>
    <s v="Charanjeev Singh Palahay"/>
    <s v="Badgers 24-25, paid by Charanjeet Singh Palahay, 12/10 vs. vs Wednesbury"/>
    <x v="8"/>
    <x v="1"/>
    <x v="0"/>
    <n v="3"/>
    <n v="0.08"/>
    <n v="0.05"/>
    <n v="0"/>
    <n v="2.87"/>
  </r>
  <r>
    <d v="2024-10-19T00:00:00"/>
    <d v="2024-12-23T08:30:00"/>
    <x v="1"/>
    <s v="SPS-10849423"/>
    <s v="Charanjeev Singh Palahay"/>
    <s v="Badgers 24-25, paid by Charanjeet Singh Palahay, 19/10 vs. vs WaTs"/>
    <x v="8"/>
    <x v="1"/>
    <x v="0"/>
    <n v="3"/>
    <n v="0.08"/>
    <n v="0.05"/>
    <n v="0"/>
    <n v="2.87"/>
  </r>
  <r>
    <d v="2024-11-09T00:00:00"/>
    <d v="2024-12-23T08:30:00"/>
    <x v="1"/>
    <s v="SPS-10918138"/>
    <s v="Charanjeev Singh Palahay"/>
    <s v="Badgers 24-25, paid by Charanjeet Singh Palahay, 09/11 vs. vs Beacon"/>
    <x v="8"/>
    <x v="1"/>
    <x v="0"/>
    <n v="3"/>
    <n v="0.08"/>
    <n v="0.05"/>
    <n v="0"/>
    <n v="2.87"/>
  </r>
  <r>
    <d v="2024-11-16T00:00:00"/>
    <d v="2024-12-23T08:30:00"/>
    <x v="1"/>
    <s v="SPS-10948439"/>
    <s v="Charanjeev Singh Palahay"/>
    <s v="Badgers 24-25, paid by Charanjeet Singh Palahay, 16/11 vs. vs West Brom"/>
    <x v="8"/>
    <x v="1"/>
    <x v="0"/>
    <n v="3"/>
    <n v="0.08"/>
    <n v="0.05"/>
    <n v="0"/>
    <n v="2.87"/>
  </r>
  <r>
    <d v="2024-11-23T00:00:00"/>
    <d v="2024-12-23T08:30:00"/>
    <x v="1"/>
    <s v="SPS-10972379"/>
    <s v="Charanjeev Singh Palahay"/>
    <s v="Badgers 24-25, paid by Charanjeet Singh Palahay, 23/11 vs. vs Bloxwich"/>
    <x v="8"/>
    <x v="1"/>
    <x v="0"/>
    <n v="3"/>
    <n v="0.08"/>
    <n v="0.05"/>
    <n v="0"/>
    <n v="2.87"/>
  </r>
  <r>
    <d v="2024-11-30T00:00:00"/>
    <d v="2024-12-23T08:30:00"/>
    <x v="1"/>
    <s v="SPS-11030475"/>
    <s v="Charanjeev Singh Palahay"/>
    <s v="Badgers 24-25, paid by Charanjeet Singh Palahay, 30/11 vs. vs Sutton"/>
    <x v="8"/>
    <x v="1"/>
    <x v="0"/>
    <n v="3"/>
    <n v="7.0000000000000007E-2"/>
    <n v="0.05"/>
    <n v="0"/>
    <n v="2.88"/>
  </r>
  <r>
    <d v="2024-11-23T00:00:00"/>
    <d v="2024-12-23T08:30:00"/>
    <x v="1"/>
    <s v="SPS-10968439"/>
    <s v="Manoj Chohan"/>
    <s v="Sunday Training 24-25, 24/11 vs. Sunday Training"/>
    <x v="8"/>
    <x v="1"/>
    <x v="0"/>
    <n v="3"/>
    <n v="0.1"/>
    <n v="0.05"/>
    <n v="0"/>
    <n v="2.85"/>
  </r>
  <r>
    <d v="2024-12-13T00:00:00"/>
    <d v="2024-12-23T08:30:00"/>
    <x v="1"/>
    <s v="SPS-11072487"/>
    <s v="Manoj Chohan"/>
    <s v="Sunday Training 24-25, 15/12 vs. Sunday Training"/>
    <x v="8"/>
    <x v="1"/>
    <x v="0"/>
    <n v="3"/>
    <n v="0.08"/>
    <n v="0.05"/>
    <n v="0"/>
    <n v="2.87"/>
  </r>
  <r>
    <d v="2024-11-23T00:00:00"/>
    <d v="2024-12-23T08:30:00"/>
    <x v="1"/>
    <s v="SPS-10972378"/>
    <s v="Ethan Chohan"/>
    <s v="Badgers 24-25, paid by Manoj Chohan, 23/11 vs. vs Bloxwich"/>
    <x v="8"/>
    <x v="1"/>
    <x v="0"/>
    <n v="3"/>
    <n v="0.1"/>
    <n v="0.05"/>
    <n v="0"/>
    <n v="2.85"/>
  </r>
  <r>
    <d v="2024-11-30T00:00:00"/>
    <d v="2024-12-23T08:30:00"/>
    <x v="1"/>
    <s v="SPS-11030474"/>
    <s v="Ethan Chohan"/>
    <s v="Badgers 24-25, paid by Manoj Chohan, 30/11 vs. vs Sutton"/>
    <x v="8"/>
    <x v="1"/>
    <x v="0"/>
    <n v="3"/>
    <n v="0.1"/>
    <n v="0.05"/>
    <n v="0"/>
    <n v="2.85"/>
  </r>
  <r>
    <d v="2024-11-23T00:00:00"/>
    <d v="2024-12-23T08:30:00"/>
    <x v="1"/>
    <s v="SPS-10968047"/>
    <s v="Connor Haigh"/>
    <s v="Mens 24-25 Aston/BCU Match Fee, 23/11 vs. vs Harborne 4"/>
    <x v="8"/>
    <x v="0"/>
    <x v="0"/>
    <n v="5"/>
    <n v="0.17"/>
    <n v="0.05"/>
    <n v="0"/>
    <n v="4.78"/>
  </r>
  <r>
    <d v="2024-11-30T00:00:00"/>
    <d v="2024-12-23T08:30:00"/>
    <x v="1"/>
    <s v="SPS-11031872"/>
    <s v="Connor Haigh"/>
    <s v="Mens 24-25 Aston/BCU Match Fee, 30/11 vs. vs Solihull Blossomfield 1"/>
    <x v="8"/>
    <x v="0"/>
    <x v="0"/>
    <n v="5"/>
    <n v="0.18"/>
    <n v="0.05"/>
    <n v="0"/>
    <n v="4.7699999999999996"/>
  </r>
  <r>
    <d v="2024-11-15T00:00:00"/>
    <d v="2024-12-24T08:30:00"/>
    <x v="1"/>
    <s v="SPS-10944695"/>
    <s v="Peter Redfern"/>
    <s v="Mens 24-25 Unemployed/Retired Match Fee, 16/11 vs. vs Lichfield 6"/>
    <x v="8"/>
    <x v="0"/>
    <x v="0"/>
    <n v="5"/>
    <n v="0.28000000000000003"/>
    <n v="0.05"/>
    <n v="0"/>
    <n v="4.67"/>
  </r>
  <r>
    <d v="2024-11-23T00:00:00"/>
    <d v="2024-12-24T08:30:00"/>
    <x v="1"/>
    <s v="SPS-10972377"/>
    <s v="Kian Sandhu"/>
    <s v="Badgers 24-25, paid by Hardeep SANDHU, 23/11 vs. vs Bloxwich"/>
    <x v="8"/>
    <x v="1"/>
    <x v="0"/>
    <n v="3"/>
    <n v="0.25"/>
    <n v="0.05"/>
    <n v="0"/>
    <n v="2.7"/>
  </r>
  <r>
    <d v="2024-11-23T00:00:00"/>
    <d v="2024-12-24T08:30:00"/>
    <x v="1"/>
    <s v="SPS-10970729"/>
    <s v="Veer Badesha"/>
    <s v="Mens 24-25 Under 16 Match Fee, paid by Gurminder Badesha, 23/11 vs. vs Olton &amp; West Warwickshire 5"/>
    <x v="8"/>
    <x v="0"/>
    <x v="0"/>
    <n v="3"/>
    <n v="0.14000000000000001"/>
    <n v="0.05"/>
    <n v="0"/>
    <n v="2.81"/>
  </r>
  <r>
    <d v="2024-11-30T00:00:00"/>
    <d v="2024-12-24T08:30:00"/>
    <x v="1"/>
    <s v="SPS-11031558"/>
    <s v="Veer Badesha"/>
    <s v="Badgers 24-25, paid by Gurminder Badesha, 30/11 vs. vs Bromsgrove 4"/>
    <x v="8"/>
    <x v="1"/>
    <x v="0"/>
    <n v="3"/>
    <n v="0.15"/>
    <n v="0.05"/>
    <n v="0"/>
    <n v="2.8"/>
  </r>
  <r>
    <d v="2024-11-16T00:00:00"/>
    <d v="2024-12-24T08:30:00"/>
    <x v="1"/>
    <s v="SPS-10948430"/>
    <s v="Ronak Singh Mann"/>
    <s v="Badgers 24-25, paid by Amardeep Mann, 16/11 vs. vs West Brom"/>
    <x v="8"/>
    <x v="1"/>
    <x v="0"/>
    <n v="3"/>
    <n v="7.0000000000000007E-2"/>
    <n v="0.05"/>
    <n v="0"/>
    <n v="2.88"/>
  </r>
  <r>
    <d v="2024-11-16T00:00:00"/>
    <d v="2024-12-24T08:30:00"/>
    <x v="1"/>
    <s v="SPS-10948442"/>
    <s v="Kartar Singh Mann"/>
    <s v="Badgers 24-25, paid by Amardeep Mann, 16/11 vs. vs West Brom"/>
    <x v="8"/>
    <x v="1"/>
    <x v="0"/>
    <n v="3"/>
    <n v="7.0000000000000007E-2"/>
    <n v="0.05"/>
    <n v="0"/>
    <n v="2.88"/>
  </r>
  <r>
    <d v="2024-11-16T00:00:00"/>
    <d v="2024-12-24T08:30:00"/>
    <x v="1"/>
    <s v="SPS-10948444"/>
    <s v="Karam Singh Mann"/>
    <s v="Badgers 24-25, paid by Amardeep Mann, 16/11 vs. vs West Brom"/>
    <x v="8"/>
    <x v="1"/>
    <x v="0"/>
    <n v="3"/>
    <n v="7.0000000000000007E-2"/>
    <n v="0.05"/>
    <n v="0"/>
    <n v="2.88"/>
  </r>
  <r>
    <d v="2024-11-23T00:00:00"/>
    <d v="2024-12-24T08:30:00"/>
    <x v="1"/>
    <s v="SPS-10972370"/>
    <s v="Ronak Singh Mann"/>
    <s v="Badgers 24-25, paid by Amardeep Mann, 23/11 vs. vs Bloxwich"/>
    <x v="8"/>
    <x v="1"/>
    <x v="0"/>
    <n v="3"/>
    <n v="7.0000000000000007E-2"/>
    <n v="0.05"/>
    <n v="0"/>
    <n v="2.88"/>
  </r>
  <r>
    <d v="2024-11-23T00:00:00"/>
    <d v="2024-12-24T08:30:00"/>
    <x v="1"/>
    <s v="SPS-10972381"/>
    <s v="Kartar Singh Mann"/>
    <s v="Badgers 24-25, paid by Amardeep Mann, 23/11 vs. vs Bloxwich"/>
    <x v="8"/>
    <x v="1"/>
    <x v="0"/>
    <n v="3"/>
    <n v="7.0000000000000007E-2"/>
    <n v="0.05"/>
    <n v="0"/>
    <n v="2.88"/>
  </r>
  <r>
    <d v="2024-11-23T00:00:00"/>
    <d v="2024-12-24T08:30:00"/>
    <x v="1"/>
    <s v="SPS-10972383"/>
    <s v="Karam Singh Mann"/>
    <s v="Badgers 24-25, paid by Amardeep Mann, 23/11 vs. vs Bloxwich"/>
    <x v="8"/>
    <x v="1"/>
    <x v="0"/>
    <n v="3"/>
    <n v="7.0000000000000007E-2"/>
    <n v="0.05"/>
    <n v="0"/>
    <n v="2.88"/>
  </r>
  <r>
    <d v="2024-11-30T00:00:00"/>
    <d v="2024-12-24T08:30:00"/>
    <x v="1"/>
    <s v="SPS-11030469"/>
    <s v="Ronak Singh Mann"/>
    <s v="Badgers 24-25, paid by Amardeep Mann, 30/11 vs. vs Sutton"/>
    <x v="8"/>
    <x v="1"/>
    <x v="0"/>
    <n v="3"/>
    <n v="7.0000000000000007E-2"/>
    <n v="0.05"/>
    <n v="0"/>
    <n v="2.88"/>
  </r>
  <r>
    <d v="2024-11-30T00:00:00"/>
    <d v="2024-12-24T08:30:00"/>
    <x v="1"/>
    <s v="SPS-11030480"/>
    <s v="Kartar Singh Mann"/>
    <s v="Badgers 24-25, paid by Amardeep Mann, 30/11 vs. vs Sutton"/>
    <x v="8"/>
    <x v="1"/>
    <x v="0"/>
    <n v="3"/>
    <n v="7.0000000000000007E-2"/>
    <n v="0.05"/>
    <n v="0"/>
    <n v="2.88"/>
  </r>
  <r>
    <d v="2024-11-30T00:00:00"/>
    <d v="2024-12-24T08:30:00"/>
    <x v="1"/>
    <s v="SPS-11030483"/>
    <s v="Karam Singh Mann"/>
    <s v="Badgers 24-25, paid by Amardeep Mann, 30/11 vs. vs Sutton"/>
    <x v="8"/>
    <x v="1"/>
    <x v="0"/>
    <n v="3"/>
    <n v="0.05"/>
    <n v="0.05"/>
    <n v="0"/>
    <n v="2.9"/>
  </r>
  <r>
    <d v="2024-10-08T00:00:00"/>
    <d v="2024-12-25T08:30:00"/>
    <x v="1"/>
    <s v="SPS-10799213"/>
    <s v="Praveer Degun"/>
    <s v="Mens 24-25 Student Match Fee, 05/10 vs. vs Edgbaston 1"/>
    <x v="8"/>
    <x v="0"/>
    <x v="0"/>
    <n v="5"/>
    <n v="0.1"/>
    <n v="0.05"/>
    <n v="0"/>
    <n v="4.8499999999999996"/>
  </r>
  <r>
    <d v="2024-10-18T00:00:00"/>
    <d v="2024-12-25T08:30:00"/>
    <x v="1"/>
    <s v="SPS-10847028"/>
    <s v="Praveer Degun"/>
    <s v="Mens 24-25 Student Match Fee, 19/10 vs. vs Newport 1"/>
    <x v="8"/>
    <x v="0"/>
    <x v="0"/>
    <n v="5"/>
    <n v="0.1"/>
    <n v="0.05"/>
    <n v="0"/>
    <n v="4.8499999999999996"/>
  </r>
  <r>
    <d v="2024-11-11T00:00:00"/>
    <d v="2024-12-25T08:30:00"/>
    <x v="1"/>
    <s v="SPS-10934789"/>
    <s v="Praveer Degun"/>
    <s v="Mens 24-25 Student Match Fee, 09/11 vs. vs Bloxwich 1"/>
    <x v="8"/>
    <x v="0"/>
    <x v="0"/>
    <n v="5"/>
    <n v="0.1"/>
    <n v="0.05"/>
    <n v="0"/>
    <n v="4.8499999999999996"/>
  </r>
  <r>
    <d v="2024-11-25T00:00:00"/>
    <d v="2024-12-25T08:30:00"/>
    <x v="1"/>
    <s v="SPS-11006298"/>
    <s v="Praveer Degun"/>
    <s v="Mens 24-25 Student Match Fee, 02/11 vs. vs Bridgnorth 1"/>
    <x v="8"/>
    <x v="0"/>
    <x v="0"/>
    <n v="5"/>
    <n v="0.1"/>
    <n v="0.05"/>
    <n v="0"/>
    <n v="4.8499999999999996"/>
  </r>
  <r>
    <d v="2024-11-25T00:00:00"/>
    <d v="2024-12-25T08:30:00"/>
    <x v="1"/>
    <s v="SPS-11006310"/>
    <s v="Praveer Degun"/>
    <s v="Mens 24-25 Student Match Fee, 16/11 vs. vs Stourport  2"/>
    <x v="8"/>
    <x v="0"/>
    <x v="0"/>
    <n v="5"/>
    <n v="0.1"/>
    <n v="0.05"/>
    <n v="0"/>
    <n v="4.8499999999999996"/>
  </r>
  <r>
    <d v="2024-11-25T00:00:00"/>
    <d v="2024-12-25T08:30:00"/>
    <x v="1"/>
    <s v="SPS-11006324"/>
    <s v="Praveer Degun"/>
    <s v="Mens 24-25 Student Match Fee, 23/11 vs. vs Bromsgrove 1"/>
    <x v="8"/>
    <x v="0"/>
    <x v="0"/>
    <n v="5"/>
    <n v="0.1"/>
    <n v="0.05"/>
    <n v="0"/>
    <n v="4.8499999999999996"/>
  </r>
  <r>
    <d v="2024-12-03T00:00:00"/>
    <d v="2024-12-25T08:30:00"/>
    <x v="1"/>
    <s v="SPS-11040823"/>
    <s v="Praveer Degun"/>
    <s v="Mens 24-25 Student Match Fee, 30/11 vs. vs University of Birmingham 4"/>
    <x v="8"/>
    <x v="0"/>
    <x v="0"/>
    <n v="5"/>
    <n v="0.1"/>
    <n v="0.05"/>
    <n v="0"/>
    <n v="4.8499999999999996"/>
  </r>
  <r>
    <d v="2024-12-07T00:00:00"/>
    <d v="2024-12-25T08:30:00"/>
    <x v="1"/>
    <s v="SPS-11046425"/>
    <s v="Praveer Degun"/>
    <s v="Mens 24-25 Student Match Fee, 07/12 vs. vs Bromsgrove 2"/>
    <x v="8"/>
    <x v="0"/>
    <x v="0"/>
    <n v="5"/>
    <n v="0.1"/>
    <n v="0.05"/>
    <n v="0"/>
    <n v="4.8499999999999996"/>
  </r>
  <r>
    <d v="2024-11-15T00:00:00"/>
    <d v="2024-12-25T08:30:00"/>
    <x v="1"/>
    <s v="SPS-10944689"/>
    <s v="Tarvinder Dogra"/>
    <s v="Mens 24-25, 16/11 vs. vs Lichfield 6"/>
    <x v="8"/>
    <x v="1"/>
    <x v="0"/>
    <n v="10"/>
    <n v="0.23"/>
    <n v="0.1"/>
    <n v="0"/>
    <n v="9.67"/>
  </r>
  <r>
    <d v="2024-11-22T00:00:00"/>
    <d v="2024-12-25T08:30:00"/>
    <x v="1"/>
    <s v="SPS-10967508"/>
    <s v="Tarvinder Dogra"/>
    <s v="Mens 24-25, 23/11 vs. vs Old Wulfrunians 4"/>
    <x v="8"/>
    <x v="1"/>
    <x v="0"/>
    <n v="10"/>
    <n v="0.23"/>
    <n v="0.1"/>
    <n v="0"/>
    <n v="9.67"/>
  </r>
  <r>
    <d v="2024-12-06T00:00:00"/>
    <d v="2024-12-25T08:30:00"/>
    <x v="1"/>
    <s v="SPS-11045202"/>
    <s v="Tarvinder Dogra"/>
    <s v="AMENDED: (Half game )Mens 24-25, 07/12 vs. vs Wednesbury 2"/>
    <x v="8"/>
    <x v="1"/>
    <x v="0"/>
    <n v="5"/>
    <n v="0.12"/>
    <n v="0.05"/>
    <n v="0"/>
    <n v="4.83"/>
  </r>
  <r>
    <d v="2024-11-11T00:00:00"/>
    <d v="2024-12-25T08:30:00"/>
    <x v="1"/>
    <s v="SPS-10934796"/>
    <s v="Pavan Basi"/>
    <s v="AMENDED: (Taking 4 additional players to away match)Mens 24-25 Student Match Fee, 09/11 vs. vs Bloxwich 1"/>
    <x v="8"/>
    <x v="0"/>
    <x v="0"/>
    <n v="5"/>
    <n v="0.12"/>
    <n v="0.05"/>
    <n v="0"/>
    <n v="4.83"/>
  </r>
  <r>
    <d v="2024-11-25T00:00:00"/>
    <d v="2024-12-25T08:30:00"/>
    <x v="1"/>
    <s v="SPS-11006286"/>
    <s v="Pavan Basi"/>
    <s v="Mens 24-25 Student Match Fee, 19/10 vs. vs Old Halesonians 1"/>
    <x v="8"/>
    <x v="0"/>
    <x v="0"/>
    <n v="5"/>
    <n v="0.12"/>
    <n v="0.05"/>
    <n v="0"/>
    <n v="4.83"/>
  </r>
  <r>
    <d v="2024-11-25T00:00:00"/>
    <d v="2024-12-25T08:30:00"/>
    <x v="1"/>
    <s v="SPS-11006297"/>
    <s v="Pavan Basi"/>
    <s v="Mens 24-25 Student Match Fee, 02/11 vs. vs Bridgnorth 1"/>
    <x v="8"/>
    <x v="0"/>
    <x v="0"/>
    <n v="5"/>
    <n v="0.12"/>
    <n v="0.05"/>
    <n v="0"/>
    <n v="4.83"/>
  </r>
  <r>
    <d v="2024-12-03T00:00:00"/>
    <d v="2024-12-25T08:30:00"/>
    <x v="1"/>
    <s v="SPS-11040828"/>
    <s v="Pavan Basi"/>
    <s v="Mens 24-25 Student Match Fee, 30/11 vs. vs University of Birmingham 4"/>
    <x v="8"/>
    <x v="0"/>
    <x v="0"/>
    <n v="5"/>
    <n v="0.14000000000000001"/>
    <n v="0.05"/>
    <n v="0"/>
    <n v="4.8099999999999996"/>
  </r>
  <r>
    <d v="2024-09-02T00:00:00"/>
    <d v="2024-12-25T08:30:00"/>
    <x v="1"/>
    <s v="SPS-10600773"/>
    <s v="Amanpreet Johal"/>
    <s v="Ladies 24-25 Student Match Fee, 31/08 vs. vs Bromsgrove 2/3"/>
    <x v="8"/>
    <x v="0"/>
    <x v="0"/>
    <n v="5"/>
    <n v="0.1"/>
    <n v="0.05"/>
    <n v="0"/>
    <n v="4.8499999999999996"/>
  </r>
  <r>
    <d v="2024-09-07T00:00:00"/>
    <d v="2024-12-25T08:30:00"/>
    <x v="1"/>
    <s v="SPS-10626809"/>
    <s v="Amanpreet Johal"/>
    <s v="Ladies 24-25 Student Match Fee, 07/09 vs. vs Bloxwich 3"/>
    <x v="8"/>
    <x v="0"/>
    <x v="0"/>
    <n v="5"/>
    <n v="0.1"/>
    <n v="0.05"/>
    <n v="0"/>
    <n v="4.8499999999999996"/>
  </r>
  <r>
    <d v="2024-09-14T00:00:00"/>
    <d v="2024-12-25T08:30:00"/>
    <x v="1"/>
    <s v="SPS-10666384"/>
    <s v="Amanpreet Johal"/>
    <s v="Ladies 24-25 Student Match Fee, 14/09 vs. vs Beacon 2"/>
    <x v="8"/>
    <x v="0"/>
    <x v="0"/>
    <n v="5"/>
    <n v="0.1"/>
    <n v="0.05"/>
    <n v="0"/>
    <n v="4.8499999999999996"/>
  </r>
  <r>
    <d v="2024-09-21T00:00:00"/>
    <d v="2024-12-25T08:30:00"/>
    <x v="1"/>
    <s v="SPS-10703479"/>
    <s v="Amanpreet Johal"/>
    <s v="Ladies 24-25 Student Match Fee, 21/09 vs. vs Sutton"/>
    <x v="8"/>
    <x v="0"/>
    <x v="0"/>
    <n v="5"/>
    <n v="0.1"/>
    <n v="0.05"/>
    <n v="0"/>
    <n v="4.8499999999999996"/>
  </r>
  <r>
    <d v="2024-10-12T00:00:00"/>
    <d v="2024-12-25T08:30:00"/>
    <x v="1"/>
    <s v="SPS-10828513"/>
    <s v="Amanpreet Johal"/>
    <s v="Ladies 24-25 Student Match Fee, 12/10 vs. vs Olton &amp; West Warwickshire 5"/>
    <x v="8"/>
    <x v="0"/>
    <x v="0"/>
    <n v="5"/>
    <n v="0.1"/>
    <n v="0.05"/>
    <n v="0"/>
    <n v="4.8499999999999996"/>
  </r>
  <r>
    <d v="2024-11-04T00:00:00"/>
    <d v="2024-12-25T08:30:00"/>
    <x v="1"/>
    <s v="SPS-10901483"/>
    <s v="Amanpreet Johal"/>
    <s v="Ladies 24-25 Student Match Fee, 02/11 vs. vs University of Birmingham 6"/>
    <x v="8"/>
    <x v="0"/>
    <x v="0"/>
    <n v="5"/>
    <n v="0.1"/>
    <n v="0.05"/>
    <n v="0"/>
    <n v="4.8499999999999996"/>
  </r>
  <r>
    <d v="2024-11-11T00:00:00"/>
    <d v="2024-12-25T08:30:00"/>
    <x v="1"/>
    <s v="SPS-10929921"/>
    <s v="Amanpreet Johal"/>
    <s v="Ladies 24-25 Student Match Fee, 09/11 vs. vs Harborne 4"/>
    <x v="8"/>
    <x v="0"/>
    <x v="0"/>
    <n v="5"/>
    <n v="0.13"/>
    <n v="0.05"/>
    <n v="0"/>
    <n v="4.82"/>
  </r>
  <r>
    <d v="2024-11-15T00:00:00"/>
    <d v="2024-12-25T08:31:00"/>
    <x v="1"/>
    <s v="SPS-10945060"/>
    <s v="Sati Mann"/>
    <s v="Mens 24-25, 16/11 vs. vs Worcester 2"/>
    <x v="8"/>
    <x v="1"/>
    <x v="0"/>
    <n v="10"/>
    <n v="0.25"/>
    <n v="0.1"/>
    <n v="0"/>
    <n v="9.65"/>
  </r>
  <r>
    <d v="2024-11-23T00:00:00"/>
    <d v="2024-12-25T08:31:00"/>
    <x v="1"/>
    <s v="SPS-10968042"/>
    <s v="Sati Mann"/>
    <s v="Mens 24-25, 23/11 vs. vs Harborne 4"/>
    <x v="8"/>
    <x v="1"/>
    <x v="0"/>
    <n v="10"/>
    <n v="0.25"/>
    <n v="0.1"/>
    <n v="0"/>
    <n v="9.65"/>
  </r>
  <r>
    <d v="2024-09-22T00:00:00"/>
    <d v="2024-12-25T08:31:00"/>
    <x v="1"/>
    <s v="SPS-10711740"/>
    <s v="Jasmine Kaur Poonia"/>
    <s v="Sunday Training 24-25, paid by jaspal poonia, 22/09 vs. Sunday Training"/>
    <x v="8"/>
    <x v="1"/>
    <x v="0"/>
    <n v="3"/>
    <n v="7.0000000000000007E-2"/>
    <n v="0.05"/>
    <n v="0"/>
    <n v="2.88"/>
  </r>
  <r>
    <d v="2024-10-03T00:00:00"/>
    <d v="2024-12-25T08:31:00"/>
    <x v="1"/>
    <s v="SPS-10772590"/>
    <s v="Karina Poonia"/>
    <s v="Sunday Training 24-25, paid by jaspal poonia, 29/09 vs. Sunday Training"/>
    <x v="8"/>
    <x v="1"/>
    <x v="0"/>
    <n v="3"/>
    <n v="7.0000000000000007E-2"/>
    <n v="0.05"/>
    <n v="0"/>
    <n v="2.88"/>
  </r>
  <r>
    <d v="2024-10-03T00:00:00"/>
    <d v="2024-12-25T08:31:00"/>
    <x v="1"/>
    <s v="SPS-10772596"/>
    <s v="Jasmine Kaur Poonia"/>
    <s v="Sunday Training 24-25, paid by jaspal poonia, 29/09 vs. Sunday Training"/>
    <x v="8"/>
    <x v="1"/>
    <x v="0"/>
    <n v="3"/>
    <n v="7.0000000000000007E-2"/>
    <n v="0.05"/>
    <n v="0"/>
    <n v="2.88"/>
  </r>
  <r>
    <d v="2024-10-06T00:00:00"/>
    <d v="2024-12-25T08:31:00"/>
    <x v="1"/>
    <s v="SPS-10788136"/>
    <s v="Jasmine Kaur Poonia"/>
    <s v="Sunday Training 24-25, paid by jaspal poonia, 06/10 vs. Sunday Training"/>
    <x v="8"/>
    <x v="1"/>
    <x v="0"/>
    <n v="3"/>
    <n v="7.0000000000000007E-2"/>
    <n v="0.05"/>
    <n v="0"/>
    <n v="2.88"/>
  </r>
  <r>
    <d v="2024-11-03T00:00:00"/>
    <d v="2024-12-25T08:31:00"/>
    <x v="1"/>
    <s v="SPS-10895968"/>
    <s v="Karina Poonia"/>
    <s v="Sunday Training 24-25, paid by jaspal poonia, 03/11 vs. Sunday Training"/>
    <x v="8"/>
    <x v="1"/>
    <x v="0"/>
    <n v="3"/>
    <n v="7.0000000000000007E-2"/>
    <n v="0.05"/>
    <n v="0"/>
    <n v="2.88"/>
  </r>
  <r>
    <d v="2024-11-03T00:00:00"/>
    <d v="2024-12-25T08:31:00"/>
    <x v="1"/>
    <s v="SPS-10895974"/>
    <s v="Jasmine Kaur Poonia"/>
    <s v="Sunday Training 24-25, paid by jaspal poonia, 03/11 vs. Sunday Training"/>
    <x v="8"/>
    <x v="1"/>
    <x v="0"/>
    <n v="3"/>
    <n v="7.0000000000000007E-2"/>
    <n v="0.05"/>
    <n v="0"/>
    <n v="2.88"/>
  </r>
  <r>
    <d v="2024-11-17T00:00:00"/>
    <d v="2024-12-25T08:31:00"/>
    <x v="1"/>
    <s v="SPS-10954049"/>
    <s v="Karina Poonia"/>
    <s v="Sunday Training 24-25, paid by jaspal poonia, 17/11 vs. Sunday Training"/>
    <x v="8"/>
    <x v="1"/>
    <x v="0"/>
    <n v="3"/>
    <n v="7.0000000000000007E-2"/>
    <n v="0.05"/>
    <n v="0"/>
    <n v="2.88"/>
  </r>
  <r>
    <d v="2024-11-17T00:00:00"/>
    <d v="2024-12-25T08:31:00"/>
    <x v="1"/>
    <s v="SPS-10954053"/>
    <s v="Jasmine Kaur Poonia"/>
    <s v="Sunday Training 24-25, paid by jaspal poonia, 17/11 vs. Sunday Training"/>
    <x v="8"/>
    <x v="1"/>
    <x v="0"/>
    <n v="3"/>
    <n v="7.0000000000000007E-2"/>
    <n v="0.05"/>
    <n v="0"/>
    <n v="2.88"/>
  </r>
  <r>
    <d v="2024-11-17T00:00:00"/>
    <d v="2024-12-25T08:31:00"/>
    <x v="1"/>
    <s v="SPS-10954044"/>
    <s v="Veer Virdi"/>
    <s v="Sunday Training 24-25, paid by Verneek Virdi, 17/11 vs. Sunday Training"/>
    <x v="8"/>
    <x v="1"/>
    <x v="0"/>
    <n v="3"/>
    <n v="0.1"/>
    <n v="0.05"/>
    <n v="0"/>
    <n v="2.85"/>
  </r>
  <r>
    <d v="2024-11-23T00:00:00"/>
    <d v="2024-12-25T08:31:00"/>
    <x v="1"/>
    <s v="SPS-10972371"/>
    <s v="Veer Virdi"/>
    <s v="Badgers 24-25, paid by Verneek Virdi, 23/11 vs. vs Bloxwich"/>
    <x v="8"/>
    <x v="1"/>
    <x v="0"/>
    <n v="3"/>
    <n v="0.1"/>
    <n v="0.05"/>
    <n v="0"/>
    <n v="2.85"/>
  </r>
  <r>
    <d v="2024-11-30T00:00:00"/>
    <d v="2024-12-25T08:31:00"/>
    <x v="1"/>
    <s v="SPS-11030470"/>
    <s v="Veer Virdi"/>
    <s v="Badgers 24-25, paid by Verneek Virdi, 30/11 vs. vs Sutton"/>
    <x v="8"/>
    <x v="1"/>
    <x v="0"/>
    <n v="3"/>
    <n v="0.1"/>
    <n v="0.05"/>
    <n v="0"/>
    <n v="2.85"/>
  </r>
  <r>
    <d v="2024-12-15T00:00:00"/>
    <d v="2024-12-25T08:31:00"/>
    <x v="1"/>
    <s v="SPS-11075730"/>
    <s v="Veer Virdi"/>
    <s v="Sunday Training 24-25, paid by Verneek Virdi, 15/12 vs. Sunday Training"/>
    <x v="8"/>
    <x v="1"/>
    <x v="0"/>
    <n v="3"/>
    <n v="0.08"/>
    <n v="0.05"/>
    <n v="0"/>
    <n v="2.87"/>
  </r>
  <r>
    <d v="2024-11-10T00:00:00"/>
    <d v="2024-12-27T08:30:00"/>
    <x v="1"/>
    <s v="SPS-10925344"/>
    <s v="Harjap Dhinjan"/>
    <s v="Sunday Training 24-25, paid by Avninder Dhinjan, 10/11 vs. Sunday Training"/>
    <x v="8"/>
    <x v="1"/>
    <x v="0"/>
    <n v="3"/>
    <n v="7.0000000000000007E-2"/>
    <n v="0.05"/>
    <n v="0"/>
    <n v="2.88"/>
  </r>
  <r>
    <d v="2024-11-15T00:00:00"/>
    <d v="2024-12-27T08:30:00"/>
    <x v="1"/>
    <s v="SPS-10944698"/>
    <s v="Harjap Dhinjan"/>
    <s v="Mens 24-25 Under 16 Match Fee, paid by Avninder Dhinjan, 16/11 vs. vs Lichfield 6"/>
    <x v="8"/>
    <x v="0"/>
    <x v="0"/>
    <n v="3"/>
    <n v="7.0000000000000007E-2"/>
    <n v="0.05"/>
    <n v="0"/>
    <n v="2.88"/>
  </r>
  <r>
    <d v="2024-11-17T00:00:00"/>
    <d v="2024-12-27T08:30:00"/>
    <x v="1"/>
    <s v="SPS-10954046"/>
    <s v="Harjap Dhinjan"/>
    <s v="Sunday Training 24-25, paid by Avninder Dhinjan, 17/11 vs. Sunday Training"/>
    <x v="8"/>
    <x v="1"/>
    <x v="0"/>
    <n v="3"/>
    <n v="7.0000000000000007E-2"/>
    <n v="0.05"/>
    <n v="0"/>
    <n v="2.88"/>
  </r>
  <r>
    <d v="2024-11-22T00:00:00"/>
    <d v="2024-12-27T08:30:00"/>
    <x v="1"/>
    <s v="SPS-10967507"/>
    <s v="Harjap Dhinjan"/>
    <s v="Mens 24-25 Under 16 Match Fee, paid by Avninder Dhinjan, 23/11 vs. vs Old Wulfrunians 4"/>
    <x v="8"/>
    <x v="0"/>
    <x v="0"/>
    <n v="3"/>
    <n v="7.0000000000000007E-2"/>
    <n v="0.05"/>
    <n v="0"/>
    <n v="2.88"/>
  </r>
  <r>
    <d v="2024-12-01T00:00:00"/>
    <d v="2024-12-27T08:30:00"/>
    <x v="1"/>
    <s v="SPS-11034938"/>
    <s v="Harjap Dhinjan"/>
    <s v="Sunday Training 24-25, paid by Avninder Dhinjan, 01/12 vs. Sunday Training"/>
    <x v="8"/>
    <x v="1"/>
    <x v="0"/>
    <n v="3"/>
    <n v="7.0000000000000007E-2"/>
    <n v="0.05"/>
    <n v="0"/>
    <n v="2.88"/>
  </r>
  <r>
    <d v="2024-12-06T00:00:00"/>
    <d v="2024-12-27T08:30:00"/>
    <x v="1"/>
    <s v="SPS-11045201"/>
    <s v="Harjap Dhinjan"/>
    <s v="Mens 24-25 Under 16 Match Fee, paid by Avninder Dhinjan, 07/12 vs. vs Wednesbury 2"/>
    <x v="8"/>
    <x v="0"/>
    <x v="0"/>
    <n v="3"/>
    <n v="7.0000000000000007E-2"/>
    <n v="0.05"/>
    <n v="0"/>
    <n v="2.88"/>
  </r>
  <r>
    <d v="2024-12-15T00:00:00"/>
    <d v="2024-12-27T08:30:00"/>
    <x v="1"/>
    <s v="SPS-11075734"/>
    <s v="Harjap Dhinjan"/>
    <s v="Sunday Training 24-25, paid by Avninder Dhinjan, 15/12 vs. Sunday Training"/>
    <x v="8"/>
    <x v="1"/>
    <x v="0"/>
    <n v="3"/>
    <n v="0.1"/>
    <n v="0.05"/>
    <n v="0"/>
    <n v="2.85"/>
  </r>
  <r>
    <d v="2024-09-21T00:00:00"/>
    <d v="2024-12-28T08:31:00"/>
    <x v="1"/>
    <s v="SPS-10706316"/>
    <s v="Pierre Darche"/>
    <s v="Mens 24-25 Student Match Fee, 21/09 vs. vs Sikh Union Coventry"/>
    <x v="8"/>
    <x v="0"/>
    <x v="0"/>
    <n v="5"/>
    <n v="0.15"/>
    <n v="0.05"/>
    <n v="0"/>
    <n v="4.8"/>
  </r>
  <r>
    <d v="2024-09-29T00:00:00"/>
    <d v="2024-12-28T08:31:00"/>
    <x v="1"/>
    <s v="SPS-10750059"/>
    <s v="Pierre Darche"/>
    <s v="Mens 24-25 Student Match Fee, 28/09 vs. vs Wolverhampton &amp; Tettenhall 1"/>
    <x v="8"/>
    <x v="0"/>
    <x v="0"/>
    <n v="5"/>
    <n v="0.15"/>
    <n v="0.05"/>
    <n v="0"/>
    <n v="4.8"/>
  </r>
  <r>
    <d v="2024-10-08T00:00:00"/>
    <d v="2024-12-28T08:31:00"/>
    <x v="1"/>
    <s v="SPS-10799218"/>
    <s v="Pierre Darche"/>
    <s v="Mens 24-25 Student Match Fee, 05/10 vs. vs Edgbaston 1"/>
    <x v="8"/>
    <x v="0"/>
    <x v="0"/>
    <n v="5"/>
    <n v="0.15"/>
    <n v="0.05"/>
    <n v="0"/>
    <n v="4.8"/>
  </r>
  <r>
    <d v="2024-10-17T00:00:00"/>
    <d v="2024-12-28T08:31:00"/>
    <x v="1"/>
    <s v="SPS-10845018"/>
    <s v="Pierre Darche"/>
    <s v="Mens 24-25 Student Match Fee, 12/10 vs. vs Beacon 2"/>
    <x v="8"/>
    <x v="0"/>
    <x v="0"/>
    <n v="5"/>
    <n v="0.15"/>
    <n v="0.05"/>
    <n v="0"/>
    <n v="4.8"/>
  </r>
  <r>
    <d v="2024-11-25T00:00:00"/>
    <d v="2024-12-28T08:31:00"/>
    <x v="1"/>
    <s v="SPS-11006285"/>
    <s v="Pierre Darche"/>
    <s v="Mens 24-25 Student Match Fee, 19/10 vs. vs Old Halesonians 1"/>
    <x v="8"/>
    <x v="0"/>
    <x v="0"/>
    <n v="5"/>
    <n v="0.15"/>
    <n v="0.05"/>
    <n v="0"/>
    <n v="4.8"/>
  </r>
  <r>
    <d v="2024-11-25T00:00:00"/>
    <d v="2024-12-28T08:31:00"/>
    <x v="1"/>
    <s v="SPS-11006315"/>
    <s v="Pierre Darche"/>
    <s v="Mens 24-25 Student Match Fee, 16/11 vs. vs Stourport  2"/>
    <x v="8"/>
    <x v="0"/>
    <x v="0"/>
    <n v="5"/>
    <n v="0.15"/>
    <n v="0.05"/>
    <n v="0"/>
    <n v="4.8"/>
  </r>
  <r>
    <d v="2024-11-25T00:00:00"/>
    <d v="2024-12-28T08:31:00"/>
    <x v="1"/>
    <s v="SPS-11006329"/>
    <s v="Pierre Darche"/>
    <s v="Mens 24-25 Student Match Fee, 23/11 vs. vs Bromsgrove 1"/>
    <x v="8"/>
    <x v="0"/>
    <x v="0"/>
    <n v="5"/>
    <n v="0.15"/>
    <n v="0.05"/>
    <n v="0"/>
    <n v="4.8"/>
  </r>
  <r>
    <d v="2024-12-03T00:00:00"/>
    <d v="2024-12-28T08:31:00"/>
    <x v="1"/>
    <s v="SPS-11040827"/>
    <s v="Pierre Darche"/>
    <s v="Mens 24-25 Student Match Fee, 30/11 vs. vs University of Birmingham 4"/>
    <x v="8"/>
    <x v="0"/>
    <x v="0"/>
    <n v="5"/>
    <n v="0.15"/>
    <n v="0.05"/>
    <n v="0"/>
    <n v="4.8"/>
  </r>
  <r>
    <d v="2024-11-30T00:00:00"/>
    <d v="2024-12-30T08:31:00"/>
    <x v="1"/>
    <s v="SPS-11031554"/>
    <s v="Sukhdeep Mann"/>
    <s v="Badgers 24-25, paid by bhupinder mann, 30/11 vs. vs Bromsgrove 4"/>
    <x v="8"/>
    <x v="1"/>
    <x v="0"/>
    <n v="3"/>
    <n v="0.15"/>
    <n v="0.05"/>
    <n v="0"/>
    <n v="2.8"/>
  </r>
  <r>
    <d v="2024-12-07T00:00:00"/>
    <d v="2024-12-30T08:31:00"/>
    <x v="1"/>
    <s v="SPS-11048082"/>
    <s v="Sukhdeep Mann"/>
    <s v="Mens 24-25 Under 16 Match Fee, paid by bhupinder mann, 07/12 vs. vs Worcester 3"/>
    <x v="8"/>
    <x v="0"/>
    <x v="0"/>
    <n v="3"/>
    <n v="0.16"/>
    <n v="0.05"/>
    <n v="0"/>
    <n v="2.79"/>
  </r>
  <r>
    <d v="2024-11-30T00:00:00"/>
    <d v="2024-12-30T08:31:00"/>
    <x v="1"/>
    <s v="SPS-11031577"/>
    <s v="Arzu Azam"/>
    <s v="Ladies 24-25 Unemployed/Retired Match Fee, 30/11 vs. vs Old Silhillians 5"/>
    <x v="8"/>
    <x v="0"/>
    <x v="0"/>
    <n v="5"/>
    <n v="0.28000000000000003"/>
    <n v="0.05"/>
    <n v="0"/>
    <n v="4.67"/>
  </r>
  <r>
    <d v="2024-11-30T00:00:00"/>
    <d v="2024-12-30T08:31:00"/>
    <x v="1"/>
    <s v="SPS-11028852"/>
    <s v="Naveen Mann"/>
    <s v="Ladies 24-25 Student Match Fee, 30/11 vs. vs Old Silhillians 2"/>
    <x v="8"/>
    <x v="0"/>
    <x v="0"/>
    <n v="5"/>
    <n v="0.28000000000000003"/>
    <n v="0.05"/>
    <n v="0"/>
    <n v="4.67"/>
  </r>
  <r>
    <d v="2024-09-22T00:00:00"/>
    <d v="2024-12-30T15:04:00"/>
    <x v="1"/>
    <s v="SPS-10711864"/>
    <s v="Nick Brummitt-Brown"/>
    <s v="Mens Subscriptions 24-25 ASTON/BCU (YEAR 1) Membership, confirmed by Charn Gill"/>
    <x v="8"/>
    <x v="1"/>
    <x v="1"/>
    <n v="5"/>
    <n v="0"/>
    <n v="0"/>
    <n v="0"/>
    <n v="5"/>
  </r>
  <r>
    <d v="2024-06-28T00:00:00"/>
    <d v="2024-12-30T15:05:00"/>
    <x v="1"/>
    <s v="SPS-10314271"/>
    <s v="Noah Higginson"/>
    <s v="Mens 24-25, confirmed by Charn Gill, 27/06 vs. vs Harborne"/>
    <x v="8"/>
    <x v="1"/>
    <x v="1"/>
    <n v="10"/>
    <n v="0"/>
    <n v="0"/>
    <n v="0"/>
    <n v="10"/>
  </r>
  <r>
    <d v="2024-07-16T00:00:00"/>
    <d v="2024-12-30T15:05:00"/>
    <x v="1"/>
    <s v="SPS-10367898"/>
    <s v="Noah Higginson"/>
    <s v="Mens 24-25, confirmed by Charn Gill, 16/07 vs. vs Olton"/>
    <x v="8"/>
    <x v="1"/>
    <x v="1"/>
    <n v="10"/>
    <n v="0"/>
    <n v="0"/>
    <n v="0"/>
    <n v="10"/>
  </r>
  <r>
    <d v="2024-09-08T00:00:00"/>
    <d v="2024-12-30T15:05:00"/>
    <x v="1"/>
    <s v="SPS-10631035"/>
    <s v="Noah Higginson"/>
    <s v="Mens 24-25, confirmed by Charn Gill, 31/08 vs. vs Sheffield"/>
    <x v="8"/>
    <x v="1"/>
    <x v="1"/>
    <n v="10"/>
    <n v="0"/>
    <n v="0"/>
    <n v="0"/>
    <n v="10"/>
  </r>
  <r>
    <d v="2024-09-08T00:00:00"/>
    <d v="2024-12-30T15:05:00"/>
    <x v="1"/>
    <s v="SPS-10631051"/>
    <s v="Noah Higginson"/>
    <s v="Mens 24-25, confirmed by Charn Gill, 08/09 vs. vs Lichfield"/>
    <x v="8"/>
    <x v="1"/>
    <x v="1"/>
    <n v="10"/>
    <n v="0"/>
    <n v="0"/>
    <n v="0"/>
    <n v="10"/>
  </r>
  <r>
    <d v="2024-09-23T00:00:00"/>
    <d v="2024-12-30T15:05:00"/>
    <x v="1"/>
    <s v="SPS-10721311"/>
    <s v="Noah Higginson"/>
    <s v="Mens 24-25, confirmed by Charn Gill, 22/09 vs. vs University of Birmingham 2"/>
    <x v="8"/>
    <x v="1"/>
    <x v="1"/>
    <n v="10"/>
    <n v="0"/>
    <n v="0"/>
    <n v="0"/>
    <n v="10"/>
  </r>
  <r>
    <d v="2024-09-29T00:00:00"/>
    <d v="2024-12-30T15:05:00"/>
    <x v="1"/>
    <s v="SPS-10750778"/>
    <s v="Noah Higginson"/>
    <s v="Mens 24-25, confirmed by Charn Gill, 28/09 vs. vs St Albans"/>
    <x v="8"/>
    <x v="1"/>
    <x v="1"/>
    <n v="10"/>
    <n v="0"/>
    <n v="0"/>
    <n v="0"/>
    <n v="10"/>
  </r>
  <r>
    <d v="2024-10-07T00:00:00"/>
    <d v="2024-12-30T15:05:00"/>
    <x v="1"/>
    <s v="SPS-10789205"/>
    <s v="Noah Higginson"/>
    <s v="Mens 24-25, confirmed by Charn Gill, 06/10 vs. vs Repton 1"/>
    <x v="8"/>
    <x v="1"/>
    <x v="1"/>
    <n v="10"/>
    <n v="0"/>
    <n v="0"/>
    <n v="0"/>
    <n v="10"/>
  </r>
  <r>
    <d v="2024-10-13T00:00:00"/>
    <d v="2024-12-30T15:05:00"/>
    <x v="1"/>
    <s v="SPS-10830240"/>
    <s v="Noah Higginson"/>
    <s v="Mens 24-25, confirmed by Charn Gill, 12/10 vs. vs University of Nottingham 2"/>
    <x v="8"/>
    <x v="1"/>
    <x v="1"/>
    <n v="10"/>
    <n v="0"/>
    <n v="0"/>
    <n v="0"/>
    <n v="10"/>
  </r>
  <r>
    <d v="2024-10-21T00:00:00"/>
    <d v="2024-12-30T15:05:00"/>
    <x v="1"/>
    <s v="SPS-10859229"/>
    <s v="Noah Higginson"/>
    <s v="Mens 24-25, confirmed by Charn Gill, 20/10 vs. vs Norwich City 1"/>
    <x v="8"/>
    <x v="1"/>
    <x v="1"/>
    <n v="10"/>
    <n v="0"/>
    <n v="0"/>
    <n v="0"/>
    <n v="10"/>
  </r>
  <r>
    <d v="2024-11-13T00:00:00"/>
    <d v="2024-12-30T15:05:00"/>
    <x v="1"/>
    <s v="SPS-10936869"/>
    <s v="Noah Higginson"/>
    <s v="Mens 24-25, confirmed by Charn Gill, 10/11 vs. vs Banbury 1"/>
    <x v="8"/>
    <x v="1"/>
    <x v="1"/>
    <n v="10"/>
    <n v="0"/>
    <n v="0"/>
    <n v="0"/>
    <n v="10"/>
  </r>
  <r>
    <d v="2024-11-19T00:00:00"/>
    <d v="2024-12-30T15:05:00"/>
    <x v="1"/>
    <s v="SPS-10959082"/>
    <s v="Noah Higginson"/>
    <s v="Mens 24-25, confirmed by Charn Gill, 17/11 vs. vs Harleston Magpies"/>
    <x v="8"/>
    <x v="1"/>
    <x v="1"/>
    <n v="10"/>
    <n v="0"/>
    <n v="0"/>
    <n v="0"/>
    <n v="10"/>
  </r>
  <r>
    <d v="2024-12-02T00:00:00"/>
    <d v="2024-12-30T15:05:00"/>
    <x v="1"/>
    <s v="SPS-11039206"/>
    <s v="Noah Higginson"/>
    <s v="Mens 24-25, confirmed by Charn Gill, 01/12 vs. vs University of Birmingham 2"/>
    <x v="8"/>
    <x v="1"/>
    <x v="1"/>
    <n v="10"/>
    <n v="0"/>
    <n v="0"/>
    <n v="0"/>
    <n v="10"/>
  </r>
  <r>
    <d v="2024-11-04T00:00:00"/>
    <d v="2025-01-01T08:30:00"/>
    <x v="1"/>
    <s v="SPS-10901491"/>
    <s v="Vinaypreet Johal"/>
    <s v="Ladies 24-25 Student Match Fee, 02/11 vs. vs University of Birmingham 6"/>
    <x v="9"/>
    <x v="0"/>
    <x v="0"/>
    <n v="5"/>
    <n v="0.12"/>
    <n v="0.05"/>
    <n v="0"/>
    <n v="4.83"/>
  </r>
  <r>
    <d v="2024-11-11T00:00:00"/>
    <d v="2025-01-01T08:30:00"/>
    <x v="1"/>
    <s v="SPS-10929946"/>
    <s v="Vinaypreet Johal"/>
    <s v="Ladies 24-25 Student Match Fee, 09/11 vs. vs Bridgnorth 1"/>
    <x v="9"/>
    <x v="0"/>
    <x v="0"/>
    <n v="5"/>
    <n v="0.12"/>
    <n v="0.05"/>
    <n v="0"/>
    <n v="4.83"/>
  </r>
  <r>
    <d v="2024-11-17T00:00:00"/>
    <d v="2025-01-01T08:30:00"/>
    <x v="1"/>
    <s v="SPS-10955705"/>
    <s v="Vinaypreet Johal"/>
    <s v="Ladies 24-25 Student Match Fee, 16/11 vs. vs Worcester 2"/>
    <x v="9"/>
    <x v="0"/>
    <x v="0"/>
    <n v="5"/>
    <n v="0.12"/>
    <n v="0.05"/>
    <n v="0"/>
    <n v="4.83"/>
  </r>
  <r>
    <d v="2024-11-25T00:00:00"/>
    <d v="2025-01-01T08:30:00"/>
    <x v="1"/>
    <s v="SPS-11006246"/>
    <s v="Vinaypreet Johal"/>
    <s v="Ladies 24-25 Student Match Fee, 23/11 vs. vs Edgbaston 2"/>
    <x v="9"/>
    <x v="0"/>
    <x v="0"/>
    <n v="5"/>
    <n v="0.12"/>
    <n v="0.05"/>
    <n v="0"/>
    <n v="4.83"/>
  </r>
  <r>
    <d v="2024-11-30T00:00:00"/>
    <d v="2025-01-01T08:30:00"/>
    <x v="1"/>
    <s v="SPS-11028856"/>
    <s v="Vinaypreet Johal"/>
    <s v="Ladies 24-25 Student Match Fee, 30/11 vs. vs Old Silhillians 2"/>
    <x v="9"/>
    <x v="0"/>
    <x v="0"/>
    <n v="5"/>
    <n v="0.1"/>
    <n v="0.05"/>
    <n v="0"/>
    <n v="4.8499999999999996"/>
  </r>
  <r>
    <d v="2024-10-18T00:00:00"/>
    <d v="2025-01-01T08:31:00"/>
    <x v="1"/>
    <s v="SPS-10847035"/>
    <s v="Nick Brummitt-Brown"/>
    <s v="Mens 24-25 Aston/BCU Match Fee, 19/10 vs. vs Newport 1"/>
    <x v="9"/>
    <x v="0"/>
    <x v="0"/>
    <n v="5"/>
    <n v="0.17"/>
    <n v="0.05"/>
    <n v="0"/>
    <n v="4.78"/>
  </r>
  <r>
    <d v="2024-11-15T00:00:00"/>
    <d v="2025-01-01T08:31:00"/>
    <x v="1"/>
    <s v="SPS-10945063"/>
    <s v="Nick Brummitt-Brown"/>
    <s v="Mens 24-25 Aston/BCU Match Fee, 16/11 vs. vs Worcester 2"/>
    <x v="9"/>
    <x v="0"/>
    <x v="0"/>
    <n v="5"/>
    <n v="0.18"/>
    <n v="0.05"/>
    <n v="0"/>
    <n v="4.7699999999999996"/>
  </r>
  <r>
    <d v="2024-09-28T00:00:00"/>
    <d v="2025-01-01T19:10:00"/>
    <x v="1"/>
    <s v="SPS-10744622"/>
    <s v="Sophie Lewis"/>
    <s v="Ladies 24-25, 28/09 vs. vs Olton &amp; West Warwickshire 3"/>
    <x v="9"/>
    <x v="1"/>
    <x v="0"/>
    <n v="10"/>
    <n v="0.18"/>
    <n v="0.1"/>
    <n v="0"/>
    <n v="9.7200000000000006"/>
  </r>
  <r>
    <d v="2024-10-07T00:00:00"/>
    <d v="2025-01-01T19:10:00"/>
    <x v="1"/>
    <s v="SPS-10790665"/>
    <s v="Sophie Lewis"/>
    <s v="Ladies 24-25, 05/10 vs. vs Solihull Blossomfield 2"/>
    <x v="9"/>
    <x v="1"/>
    <x v="0"/>
    <n v="10"/>
    <n v="0.18"/>
    <n v="0.1"/>
    <n v="0"/>
    <n v="9.7200000000000006"/>
  </r>
  <r>
    <d v="2024-10-19T00:00:00"/>
    <d v="2025-01-01T19:10:00"/>
    <x v="1"/>
    <s v="SPS-10854472"/>
    <s v="Sophie Lewis"/>
    <s v="Ladies 24-25, 19/10 vs. vs Stourport 3"/>
    <x v="9"/>
    <x v="1"/>
    <x v="0"/>
    <n v="10"/>
    <n v="0.18"/>
    <n v="0.1"/>
    <n v="0"/>
    <n v="9.7200000000000006"/>
  </r>
  <r>
    <d v="2024-11-11T00:00:00"/>
    <d v="2025-01-01T19:10:00"/>
    <x v="1"/>
    <s v="SPS-10929945"/>
    <s v="Sophie Lewis"/>
    <s v="Ladies 24-25, 09/11 vs. vs Bridgnorth 1"/>
    <x v="9"/>
    <x v="1"/>
    <x v="0"/>
    <n v="10"/>
    <n v="0.18"/>
    <n v="0.1"/>
    <n v="0"/>
    <n v="9.7200000000000006"/>
  </r>
  <r>
    <d v="2024-11-17T00:00:00"/>
    <d v="2025-01-01T19:10:00"/>
    <x v="1"/>
    <s v="SPS-10955704"/>
    <s v="Sophie Lewis"/>
    <s v="Ladies 24-25, 16/11 vs. vs Worcester 2"/>
    <x v="9"/>
    <x v="1"/>
    <x v="0"/>
    <n v="10"/>
    <n v="0.18"/>
    <n v="0.1"/>
    <n v="0"/>
    <n v="9.7200000000000006"/>
  </r>
  <r>
    <d v="2024-11-25T00:00:00"/>
    <d v="2025-01-01T19:10:00"/>
    <x v="1"/>
    <s v="SPS-11006245"/>
    <s v="Sophie Lewis"/>
    <s v="Ladies 24-25, 23/11 vs. vs Edgbaston 2"/>
    <x v="9"/>
    <x v="1"/>
    <x v="0"/>
    <n v="10"/>
    <n v="0.18"/>
    <n v="0.1"/>
    <n v="0"/>
    <n v="9.7200000000000006"/>
  </r>
  <r>
    <d v="2024-11-30T00:00:00"/>
    <d v="2025-01-01T19:10:00"/>
    <x v="1"/>
    <s v="SPS-11028855"/>
    <s v="Sophie Lewis"/>
    <s v="Ladies 24-25, 30/11 vs. vs Old Silhillians 2"/>
    <x v="9"/>
    <x v="1"/>
    <x v="0"/>
    <n v="10"/>
    <n v="0.17"/>
    <n v="0.1"/>
    <n v="0"/>
    <n v="9.73"/>
  </r>
  <r>
    <d v="2024-09-22T00:00:00"/>
    <d v="2025-01-01T20:43:00"/>
    <x v="1"/>
    <s v="SPS-10711866"/>
    <s v="Dilraj Sohal"/>
    <s v="Mens Subscriptions 24-25 Student Membership, confirmed by Charn Gill"/>
    <x v="9"/>
    <x v="1"/>
    <x v="1"/>
    <n v="75"/>
    <n v="0"/>
    <n v="0"/>
    <n v="0"/>
    <n v="75"/>
  </r>
  <r>
    <d v="2024-09-16T00:00:00"/>
    <d v="2025-01-01T20:44:00"/>
    <x v="1"/>
    <s v="SPS-10672693"/>
    <s v="Sanraj Singh Sohal"/>
    <s v="Mens Subscriptions 24-25 Student Membership, confirmed by Charn Gill"/>
    <x v="9"/>
    <x v="1"/>
    <x v="1"/>
    <n v="75"/>
    <n v="0"/>
    <n v="0"/>
    <n v="0"/>
    <n v="75"/>
  </r>
  <r>
    <d v="2024-11-23T00:00:00"/>
    <d v="2025-01-04T08:31:00"/>
    <x v="1"/>
    <s v="SPS-10968050"/>
    <s v="Mandeep Boparai"/>
    <s v="Mens 24-25 Student Match Fee, 23/11 vs. vs Harborne 4"/>
    <x v="9"/>
    <x v="0"/>
    <x v="0"/>
    <n v="5"/>
    <n v="0.17"/>
    <n v="0.05"/>
    <n v="0"/>
    <n v="4.78"/>
  </r>
  <r>
    <d v="2024-12-07T00:00:00"/>
    <d v="2025-01-04T08:31:00"/>
    <x v="1"/>
    <s v="SPS-11046433"/>
    <s v="Mandeep Boparai"/>
    <s v="Mens 24-25 Student Match Fee, 07/12 vs. vs Bromsgrove 2"/>
    <x v="9"/>
    <x v="0"/>
    <x v="0"/>
    <n v="5"/>
    <n v="0.18"/>
    <n v="0.05"/>
    <n v="0"/>
    <n v="4.7699999999999996"/>
  </r>
  <r>
    <d v="2024-09-16T00:00:00"/>
    <d v="2025-01-04T18:19:00"/>
    <x v="1"/>
    <s v="SPS-10672690"/>
    <s v="Amritpal Ubhi"/>
    <s v="Social subscription 24-25, confirmed by Charn Gill"/>
    <x v="9"/>
    <x v="1"/>
    <x v="1"/>
    <n v="10"/>
    <n v="0"/>
    <n v="0"/>
    <n v="0"/>
    <n v="10"/>
  </r>
  <r>
    <d v="2024-09-14T00:00:00"/>
    <d v="2025-01-05T09:15:00"/>
    <x v="1"/>
    <s v="SPS-10661054"/>
    <s v="kyle bahia"/>
    <s v="Mens 24-25 Student Match Fee, confirmed by Charn Gill, 14/09 vs. vs Droitwich"/>
    <x v="9"/>
    <x v="0"/>
    <x v="1"/>
    <n v="5"/>
    <n v="0"/>
    <n v="0"/>
    <n v="0"/>
    <n v="5"/>
  </r>
  <r>
    <d v="2024-09-16T00:00:00"/>
    <d v="2025-01-05T09:15:00"/>
    <x v="1"/>
    <s v="SPS-10672681"/>
    <s v="kyle bahia"/>
    <s v="Mens Subscriptions 24-25 Unemployed/Retired Membership, confirmed by Charn Gill"/>
    <x v="9"/>
    <x v="1"/>
    <x v="1"/>
    <n v="75"/>
    <n v="0"/>
    <n v="0"/>
    <n v="0"/>
    <n v="75"/>
  </r>
  <r>
    <d v="2024-09-20T00:00:00"/>
    <d v="2025-01-05T09:16:00"/>
    <x v="1"/>
    <s v="SPS-10701041"/>
    <s v="kyle bahia"/>
    <s v="Mens 24-25 Student Match Fee, confirmed by Charn Gill, 21/09 vs. vs Sutton 3"/>
    <x v="9"/>
    <x v="0"/>
    <x v="1"/>
    <n v="5"/>
    <n v="0"/>
    <n v="0"/>
    <n v="0"/>
    <n v="5"/>
  </r>
  <r>
    <d v="2024-09-27T00:00:00"/>
    <d v="2025-01-05T09:16:00"/>
    <x v="1"/>
    <s v="SPS-10737462"/>
    <s v="kyle bahia"/>
    <s v="Mens 24-25 Student Match Fee, confirmed by Charn Gill, 28/09 vs. vs University of Birmingham 5"/>
    <x v="9"/>
    <x v="0"/>
    <x v="1"/>
    <n v="5"/>
    <n v="0"/>
    <n v="0"/>
    <n v="0"/>
    <n v="5"/>
  </r>
  <r>
    <d v="2024-10-04T00:00:00"/>
    <d v="2025-01-05T09:16:00"/>
    <x v="1"/>
    <s v="SPS-10775399"/>
    <s v="kyle bahia"/>
    <s v="Mens 24-25 Student Match Fee, confirmed by Charn Gill, 05/10 vs. vs Edgbaston 2"/>
    <x v="9"/>
    <x v="0"/>
    <x v="1"/>
    <n v="5"/>
    <n v="0"/>
    <n v="0"/>
    <n v="0"/>
    <n v="5"/>
  </r>
  <r>
    <d v="2024-10-12T00:00:00"/>
    <d v="2025-01-05T09:16:00"/>
    <x v="1"/>
    <s v="SPS-10821681"/>
    <s v="kyle bahia"/>
    <s v="Mens 24-25 Student Match Fee, confirmed by Charn Gill, 12/10 vs. vs Cannock 2"/>
    <x v="9"/>
    <x v="0"/>
    <x v="1"/>
    <n v="5"/>
    <n v="0"/>
    <n v="0"/>
    <n v="0"/>
    <n v="5"/>
  </r>
  <r>
    <d v="2024-10-18T00:00:00"/>
    <d v="2025-01-05T09:16:00"/>
    <x v="1"/>
    <s v="SPS-10847037"/>
    <s v="kyle bahia"/>
    <s v="Mens 24-25 Student Match Fee, confirmed by Charn Gill, 19/10 vs. vs Newport 1"/>
    <x v="9"/>
    <x v="0"/>
    <x v="1"/>
    <n v="5"/>
    <n v="0"/>
    <n v="0"/>
    <n v="0"/>
    <n v="5"/>
  </r>
  <r>
    <d v="2024-11-02T00:00:00"/>
    <d v="2025-01-05T09:16:00"/>
    <x v="1"/>
    <s v="SPS-10888555"/>
    <s v="kyle bahia"/>
    <s v="Mens 24-25 Student Match Fee, confirmed by Charn Gill, 02/11 vs. vs Burton 2"/>
    <x v="9"/>
    <x v="0"/>
    <x v="1"/>
    <n v="5"/>
    <n v="0"/>
    <n v="0"/>
    <n v="0"/>
    <n v="5"/>
  </r>
  <r>
    <d v="2024-11-08T00:00:00"/>
    <d v="2025-01-05T09:16:00"/>
    <x v="1"/>
    <s v="SPS-10917010"/>
    <s v="kyle bahia"/>
    <s v="Mens 24-25 Student Match Fee, confirmed by Charn Gill, 09/11 vs. vs Lichfield 3"/>
    <x v="9"/>
    <x v="0"/>
    <x v="1"/>
    <n v="5"/>
    <n v="0"/>
    <n v="0"/>
    <n v="0"/>
    <n v="5"/>
  </r>
  <r>
    <d v="2024-11-15T00:00:00"/>
    <d v="2025-01-05T09:16:00"/>
    <x v="1"/>
    <s v="SPS-10945065"/>
    <s v="kyle bahia"/>
    <s v="Mens 24-25 Student Match Fee, confirmed by Charn Gill, 16/11 vs. vs Worcester 2"/>
    <x v="9"/>
    <x v="0"/>
    <x v="1"/>
    <n v="5"/>
    <n v="0"/>
    <n v="0"/>
    <n v="0"/>
    <n v="5"/>
  </r>
  <r>
    <d v="2024-11-30T00:00:00"/>
    <d v="2025-01-05T09:16:00"/>
    <x v="1"/>
    <s v="SPS-11031871"/>
    <s v="kyle bahia"/>
    <s v="Mens 24-25 Student Match Fee, confirmed by Charn Gill, 30/11 vs. vs Solihull Blossomfield 1"/>
    <x v="9"/>
    <x v="0"/>
    <x v="1"/>
    <n v="5"/>
    <n v="0"/>
    <n v="0"/>
    <n v="0"/>
    <n v="5"/>
  </r>
  <r>
    <d v="2024-11-30T00:00:00"/>
    <d v="2025-01-06T08:30:00"/>
    <x v="1"/>
    <s v="SPS-11028850"/>
    <s v="Jamie Richards"/>
    <s v="Ladies 24-25, 30/11 vs. vs Old Silhillians 2"/>
    <x v="9"/>
    <x v="1"/>
    <x v="0"/>
    <n v="10"/>
    <n v="0.25"/>
    <n v="0.1"/>
    <n v="0"/>
    <n v="9.65"/>
  </r>
  <r>
    <d v="2024-12-08T00:00:00"/>
    <d v="2025-01-06T08:30:00"/>
    <x v="1"/>
    <s v="SPS-11049758"/>
    <s v="Jamie Richards"/>
    <s v="Ladies 24-25, 07/12 vs. vs Bournville &amp; Kings Heath 1"/>
    <x v="9"/>
    <x v="1"/>
    <x v="0"/>
    <n v="10"/>
    <n v="0.25"/>
    <n v="0.1"/>
    <n v="0"/>
    <n v="9.65"/>
  </r>
  <r>
    <d v="2024-12-07T00:00:00"/>
    <d v="2025-01-06T08:30:00"/>
    <x v="1"/>
    <s v="SPS-11046430"/>
    <s v="Gian Sehra"/>
    <s v="Mens 24-25 Under 16 Match Fee, paid by Gurmukh Sehra, 07/12 vs. vs Bromsgrove 2"/>
    <x v="9"/>
    <x v="0"/>
    <x v="0"/>
    <n v="3"/>
    <n v="0.09"/>
    <n v="0.05"/>
    <n v="0"/>
    <n v="2.86"/>
  </r>
  <r>
    <d v="2024-12-07T00:00:00"/>
    <d v="2025-01-06T08:30:00"/>
    <x v="1"/>
    <s v="SPS-11046434"/>
    <s v="Gurmukh Sehra"/>
    <s v="Mens 24-25, 07/12 vs. vs Bromsgrove 2"/>
    <x v="9"/>
    <x v="1"/>
    <x v="0"/>
    <n v="10"/>
    <n v="0.31"/>
    <n v="0.1"/>
    <n v="0"/>
    <n v="9.59"/>
  </r>
  <r>
    <d v="2024-12-06T00:00:00"/>
    <d v="2025-01-06T08:31:00"/>
    <x v="1"/>
    <s v="SPS-11045207"/>
    <s v="prabhjot ghag"/>
    <s v="Mens 24-25 Under 16 Match Fee, paid by mandip kaur, 07/12 vs. vs Wednesbury 2"/>
    <x v="9"/>
    <x v="0"/>
    <x v="0"/>
    <n v="3"/>
    <n v="0.25"/>
    <n v="0.05"/>
    <n v="0"/>
    <n v="2.7"/>
  </r>
  <r>
    <d v="2024-12-07T00:00:00"/>
    <d v="2025-01-06T08:31:00"/>
    <x v="1"/>
    <s v="SPS-11048076"/>
    <s v="Andy Furber"/>
    <s v="Mens 24-25, 07/12 vs. vs Worcester 3"/>
    <x v="9"/>
    <x v="1"/>
    <x v="0"/>
    <n v="10"/>
    <n v="0.35"/>
    <n v="0.1"/>
    <n v="0"/>
    <n v="9.5500000000000007"/>
  </r>
  <r>
    <d v="2024-10-13T00:00:00"/>
    <d v="2025-01-06T08:31:00"/>
    <x v="1"/>
    <s v="SPS-10830249"/>
    <s v="saihej Mangat"/>
    <s v="Mens 24-25, 12/10 vs. vs University of Nottingham 2"/>
    <x v="9"/>
    <x v="1"/>
    <x v="0"/>
    <n v="10"/>
    <n v="0.25"/>
    <n v="0.1"/>
    <n v="0"/>
    <n v="9.65"/>
  </r>
  <r>
    <d v="2024-11-03T00:00:00"/>
    <d v="2025-01-06T08:31:00"/>
    <x v="1"/>
    <s v="SPS-10899085"/>
    <s v="saihej Mangat"/>
    <s v="Mens 24-25, 02/11 vs. vs Chelmsford 1"/>
    <x v="9"/>
    <x v="1"/>
    <x v="0"/>
    <n v="10"/>
    <n v="0.25"/>
    <n v="0.1"/>
    <n v="0"/>
    <n v="9.65"/>
  </r>
  <r>
    <d v="2024-07-05T00:00:00"/>
    <d v="2025-01-07T08:31:00"/>
    <x v="1"/>
    <s v="SPS-10331840"/>
    <s v="-1. DELETED --"/>
    <s v="Aspirations 24-25 External Ticket, 05/07 vs. Aspirations Programme"/>
    <x v="9"/>
    <x v="1"/>
    <x v="0"/>
    <n v="10"/>
    <n v="0.2"/>
    <n v="0.1"/>
    <n v="0"/>
    <n v="9.6999999999999993"/>
  </r>
  <r>
    <d v="2024-07-12T00:00:00"/>
    <d v="2025-01-07T08:31:00"/>
    <x v="1"/>
    <s v="SPS-10354011"/>
    <s v="-1. DELETED --"/>
    <s v="Aspirations 24-25 External Ticket, 12/07 vs. Aspirations Programme"/>
    <x v="9"/>
    <x v="1"/>
    <x v="0"/>
    <n v="10"/>
    <n v="0.2"/>
    <n v="0.1"/>
    <n v="0"/>
    <n v="9.6999999999999993"/>
  </r>
  <r>
    <d v="2024-07-26T00:00:00"/>
    <d v="2025-01-07T08:31:00"/>
    <x v="1"/>
    <s v="SPS-10413595"/>
    <s v="-1. DELETED --"/>
    <s v="Aspirations 24-25 External Ticket, 26/07 vs. Aspirations Programme"/>
    <x v="9"/>
    <x v="1"/>
    <x v="0"/>
    <n v="10"/>
    <n v="0.2"/>
    <n v="0.1"/>
    <n v="0"/>
    <n v="9.6999999999999993"/>
  </r>
  <r>
    <d v="2024-08-16T00:00:00"/>
    <d v="2025-01-07T08:31:00"/>
    <x v="1"/>
    <s v="SPS-10500982"/>
    <s v="-1. DELETED --"/>
    <s v="Aspirations 24-25 External Ticket, 16/08 vs. Aspirations Programme"/>
    <x v="9"/>
    <x v="1"/>
    <x v="0"/>
    <n v="10"/>
    <n v="0.2"/>
    <n v="0.1"/>
    <n v="0"/>
    <n v="9.6999999999999993"/>
  </r>
  <r>
    <d v="2024-12-08T00:00:00"/>
    <d v="2025-01-07T08:31:00"/>
    <x v="1"/>
    <s v="SPS-11049752"/>
    <s v="Amy Watson"/>
    <s v="Ladies 24-25, 07/12 vs. vs Bournville &amp; Kings Heath 1"/>
    <x v="9"/>
    <x v="1"/>
    <x v="0"/>
    <n v="10"/>
    <n v="0.35"/>
    <n v="0.1"/>
    <n v="0"/>
    <n v="9.5500000000000007"/>
  </r>
  <r>
    <d v="2024-11-25T00:00:00"/>
    <d v="2025-01-08T08:30:00"/>
    <x v="1"/>
    <s v="SPS-11006238"/>
    <s v="simran sohal"/>
    <s v="Ladies 24-25 Under 16 Match Fee, paid by sucha sohal, 23/11 vs. vs Edgbaston 2"/>
    <x v="9"/>
    <x v="0"/>
    <x v="0"/>
    <n v="3"/>
    <n v="0.11"/>
    <n v="0.05"/>
    <n v="0"/>
    <n v="2.84"/>
  </r>
  <r>
    <d v="2024-11-30T00:00:00"/>
    <d v="2025-01-08T08:30:00"/>
    <x v="1"/>
    <s v="SPS-11031578"/>
    <s v="simran sohal"/>
    <s v="Ladies 24-25 Under 16 Match Fee, paid by sucha sohal, 30/11 vs. vs Old Silhillians 5"/>
    <x v="9"/>
    <x v="0"/>
    <x v="0"/>
    <n v="3"/>
    <n v="0.11"/>
    <n v="0.05"/>
    <n v="0"/>
    <n v="2.84"/>
  </r>
  <r>
    <d v="2024-12-08T00:00:00"/>
    <d v="2025-01-08T08:30:00"/>
    <x v="1"/>
    <s v="SPS-11049754"/>
    <s v="simran sohal"/>
    <s v="Ladies 24-25 Under 16 Match Fee, paid by sucha sohal, 07/12 vs. vs Bournville &amp; Kings Heath 1"/>
    <x v="9"/>
    <x v="0"/>
    <x v="0"/>
    <n v="3"/>
    <n v="0.12"/>
    <n v="0.05"/>
    <n v="0"/>
    <n v="2.83"/>
  </r>
  <r>
    <d v="2024-09-29T00:00:00"/>
    <d v="2025-01-08T08:30:00"/>
    <x v="1"/>
    <s v="SPS-10750065"/>
    <s v="Daya Bamrah"/>
    <s v="Mens 24-25 Student Match Fee, paid by parmjeet bamrah, 28/09 vs. vs Wolverhampton &amp; Tettenhall 1"/>
    <x v="9"/>
    <x v="0"/>
    <x v="0"/>
    <n v="5"/>
    <n v="0.1"/>
    <n v="0.05"/>
    <n v="0"/>
    <n v="4.8499999999999996"/>
  </r>
  <r>
    <d v="2024-10-08T00:00:00"/>
    <d v="2025-01-08T08:30:00"/>
    <x v="1"/>
    <s v="SPS-10799222"/>
    <s v="Daya Bamrah"/>
    <s v="Mens 24-25 Student Match Fee, paid by parmjeet bamrah, 05/10 vs. vs Edgbaston 1"/>
    <x v="9"/>
    <x v="0"/>
    <x v="0"/>
    <n v="5"/>
    <n v="0.1"/>
    <n v="0.05"/>
    <n v="0"/>
    <n v="4.8499999999999996"/>
  </r>
  <r>
    <d v="2024-11-11T00:00:00"/>
    <d v="2025-01-08T08:30:00"/>
    <x v="1"/>
    <s v="SPS-10934798"/>
    <s v="Daya Bamrah"/>
    <s v="Mens 24-25 Student Match Fee, paid by parmjeet bamrah, 09/11 vs. vs Bloxwich 1"/>
    <x v="9"/>
    <x v="0"/>
    <x v="0"/>
    <n v="5"/>
    <n v="0.1"/>
    <n v="0.05"/>
    <n v="0"/>
    <n v="4.8499999999999996"/>
  </r>
  <r>
    <d v="2024-11-25T00:00:00"/>
    <d v="2025-01-08T08:30:00"/>
    <x v="1"/>
    <s v="SPS-11006289"/>
    <s v="Daya Bamrah"/>
    <s v="Mens 24-25 Student Match Fee, paid by parmjeet bamrah, 19/10 vs. vs Old Halesonians 1"/>
    <x v="9"/>
    <x v="0"/>
    <x v="0"/>
    <n v="5"/>
    <n v="0.1"/>
    <n v="0.05"/>
    <n v="0"/>
    <n v="4.8499999999999996"/>
  </r>
  <r>
    <d v="2024-11-25T00:00:00"/>
    <d v="2025-01-08T08:30:00"/>
    <x v="1"/>
    <s v="SPS-11006302"/>
    <s v="Daya Bamrah"/>
    <s v="Mens 24-25 Student Match Fee, paid by parmjeet bamrah, 02/11 vs. vs Bridgnorth 1"/>
    <x v="9"/>
    <x v="0"/>
    <x v="0"/>
    <n v="5"/>
    <n v="0.1"/>
    <n v="0.05"/>
    <n v="0"/>
    <n v="4.8499999999999996"/>
  </r>
  <r>
    <d v="2024-11-25T00:00:00"/>
    <d v="2025-01-08T08:30:00"/>
    <x v="1"/>
    <s v="SPS-11006318"/>
    <s v="Daya Bamrah"/>
    <s v="Mens 24-25 Student Match Fee, paid by parmjeet bamrah, 16/11 vs. vs Stourport  2"/>
    <x v="9"/>
    <x v="0"/>
    <x v="0"/>
    <n v="5"/>
    <n v="0.1"/>
    <n v="0.05"/>
    <n v="0"/>
    <n v="4.8499999999999996"/>
  </r>
  <r>
    <d v="2024-11-25T00:00:00"/>
    <d v="2025-01-08T08:30:00"/>
    <x v="1"/>
    <s v="SPS-11006332"/>
    <s v="Daya Bamrah"/>
    <s v="Mens 24-25 Student Match Fee, paid by parmjeet bamrah, 23/11 vs. vs Bromsgrove 1"/>
    <x v="9"/>
    <x v="0"/>
    <x v="0"/>
    <n v="5"/>
    <n v="0.1"/>
    <n v="0.05"/>
    <n v="0"/>
    <n v="4.8499999999999996"/>
  </r>
  <r>
    <d v="2024-12-03T00:00:00"/>
    <d v="2025-01-08T08:30:00"/>
    <x v="1"/>
    <s v="SPS-11040831"/>
    <s v="Daya Bamrah"/>
    <s v="Mens 24-25 Student Match Fee, paid by parmjeet bamrah, 30/11 vs. vs University of Birmingham 4"/>
    <x v="9"/>
    <x v="0"/>
    <x v="0"/>
    <n v="5"/>
    <n v="0.1"/>
    <n v="0.05"/>
    <n v="0"/>
    <n v="4.8499999999999996"/>
  </r>
  <r>
    <d v="2024-12-07T00:00:00"/>
    <d v="2025-01-08T08:31:00"/>
    <x v="1"/>
    <s v="SPS-11046432"/>
    <s v="Harmeet Sandhu"/>
    <s v="Mens 24-25 Student Match Fee, 07/12 vs. vs Bromsgrove 2"/>
    <x v="9"/>
    <x v="0"/>
    <x v="0"/>
    <n v="5"/>
    <n v="0.28000000000000003"/>
    <n v="0.05"/>
    <n v="0"/>
    <n v="4.67"/>
  </r>
  <r>
    <d v="2024-11-22T00:00:00"/>
    <d v="2025-01-08T08:31:00"/>
    <x v="1"/>
    <s v="SPS-10967517"/>
    <s v="Cameron Allan"/>
    <s v="Mens 24-25 Student Match Fee, paid by Cameron allan, 23/11 vs. vs Old Wulfrunians 4"/>
    <x v="9"/>
    <x v="0"/>
    <x v="0"/>
    <n v="5"/>
    <n v="0.17"/>
    <n v="0.05"/>
    <n v="0"/>
    <n v="4.78"/>
  </r>
  <r>
    <d v="2024-12-06T00:00:00"/>
    <d v="2025-01-08T08:31:00"/>
    <x v="1"/>
    <s v="SPS-11045210"/>
    <s v="Cameron Allan"/>
    <s v="Mens 24-25 Student Match Fee, paid by Cameron allan, 07/12 vs. vs Wednesbury 2"/>
    <x v="9"/>
    <x v="0"/>
    <x v="0"/>
    <n v="5"/>
    <n v="0.18"/>
    <n v="0.05"/>
    <n v="0"/>
    <n v="4.7699999999999996"/>
  </r>
  <r>
    <d v="2024-11-23T00:00:00"/>
    <d v="2025-01-08T08:31:00"/>
    <x v="1"/>
    <s v="SPS-10973308"/>
    <s v="Dilraj Sohal"/>
    <s v="Mens 24-25 Student Match Fee, 23/11 vs. vs Cambridge City 1"/>
    <x v="9"/>
    <x v="0"/>
    <x v="0"/>
    <n v="5"/>
    <n v="0.14000000000000001"/>
    <n v="0.05"/>
    <n v="0"/>
    <n v="4.8099999999999996"/>
  </r>
  <r>
    <d v="2024-11-25T00:00:00"/>
    <d v="2025-01-08T08:31:00"/>
    <x v="1"/>
    <s v="SPS-11006287"/>
    <s v="Dilraj Sohal"/>
    <s v="Mens 24-25 Student Match Fee, 19/10 vs. vs Old Halesonians 1"/>
    <x v="9"/>
    <x v="0"/>
    <x v="0"/>
    <n v="5"/>
    <n v="0.14000000000000001"/>
    <n v="0.05"/>
    <n v="0"/>
    <n v="4.8099999999999996"/>
  </r>
  <r>
    <d v="2024-12-03T00:00:00"/>
    <d v="2025-01-08T08:31:00"/>
    <x v="1"/>
    <s v="SPS-11040829"/>
    <s v="Dilraj Sohal"/>
    <s v="Mens 24-25 Student Match Fee, 30/11 vs. vs University of Birmingham 4"/>
    <x v="9"/>
    <x v="0"/>
    <x v="0"/>
    <n v="5"/>
    <n v="0.15"/>
    <n v="0.05"/>
    <n v="0"/>
    <n v="4.8"/>
  </r>
  <r>
    <d v="2024-09-21T00:00:00"/>
    <d v="2025-01-08T08:31:00"/>
    <x v="1"/>
    <s v="SPS-10703481"/>
    <s v="Emily Brown"/>
    <s v="Ladies 24-25 Student Match Fee, 21/09 vs. vs Sutton"/>
    <x v="9"/>
    <x v="0"/>
    <x v="0"/>
    <n v="5"/>
    <n v="0.11"/>
    <n v="0.05"/>
    <n v="0"/>
    <n v="4.84"/>
  </r>
  <r>
    <d v="2024-09-28T00:00:00"/>
    <d v="2025-01-08T08:31:00"/>
    <x v="1"/>
    <s v="SPS-10742536"/>
    <s v="Emily Brown"/>
    <s v="Ladies 24-25 Student Match Fee, 28/09 vs. vs Solihull Blossomfield 4"/>
    <x v="9"/>
    <x v="0"/>
    <x v="0"/>
    <n v="5"/>
    <n v="0.11"/>
    <n v="0.05"/>
    <n v="0"/>
    <n v="4.84"/>
  </r>
  <r>
    <d v="2024-10-12T00:00:00"/>
    <d v="2025-01-08T08:31:00"/>
    <x v="1"/>
    <s v="SPS-10828516"/>
    <s v="Emily Brown"/>
    <s v="Ladies 24-25 Student Match Fee, 12/10 vs. vs Olton &amp; West Warwickshire 5"/>
    <x v="9"/>
    <x v="0"/>
    <x v="0"/>
    <n v="5"/>
    <n v="0.11"/>
    <n v="0.05"/>
    <n v="0"/>
    <n v="4.84"/>
  </r>
  <r>
    <d v="2024-10-19T00:00:00"/>
    <d v="2025-01-08T08:31:00"/>
    <x v="1"/>
    <s v="SPS-10852450"/>
    <s v="Emily Brown"/>
    <s v="Ladies 24-25 Student Match Fee, 19/10 vs. vs Olton &amp; West Warwickshire 6"/>
    <x v="9"/>
    <x v="0"/>
    <x v="0"/>
    <n v="5"/>
    <n v="0.11"/>
    <n v="0.05"/>
    <n v="0"/>
    <n v="4.84"/>
  </r>
  <r>
    <d v="2024-11-04T00:00:00"/>
    <d v="2025-01-08T08:31:00"/>
    <x v="1"/>
    <s v="SPS-10901239"/>
    <s v="Emily Brown"/>
    <s v="Ladies 24-25 Student Match Fee, 02/11 vs. vs Bournville &amp; Kings Heath 4"/>
    <x v="9"/>
    <x v="0"/>
    <x v="0"/>
    <n v="5"/>
    <n v="0.11"/>
    <n v="0.05"/>
    <n v="0"/>
    <n v="4.84"/>
  </r>
  <r>
    <d v="2024-11-20T00:00:00"/>
    <d v="2025-01-08T08:31:00"/>
    <x v="1"/>
    <s v="SPS-10965949"/>
    <s v="Emily Brown"/>
    <s v="Ladies 24-25 Student Match Fee, 16/11 vs. vs Solihull Blossomfield 3"/>
    <x v="9"/>
    <x v="0"/>
    <x v="0"/>
    <n v="5"/>
    <n v="0.1"/>
    <n v="0.05"/>
    <n v="0"/>
    <n v="4.8499999999999996"/>
  </r>
  <r>
    <d v="2024-11-30T00:00:00"/>
    <d v="2025-01-08T08:31:00"/>
    <x v="1"/>
    <s v="SPS-11028847"/>
    <s v="Simone Rowley"/>
    <s v="Ladies 24-25, 30/11 vs. vs Old Silhillians 2"/>
    <x v="9"/>
    <x v="1"/>
    <x v="0"/>
    <n v="10"/>
    <n v="0.25"/>
    <n v="0.1"/>
    <n v="0"/>
    <n v="9.65"/>
  </r>
  <r>
    <d v="2024-12-08T00:00:00"/>
    <d v="2025-01-08T08:31:00"/>
    <x v="1"/>
    <s v="SPS-11049755"/>
    <s v="Simone Rowley"/>
    <s v="Ladies 24-25, 07/12 vs. vs Bournville &amp; Kings Heath 1"/>
    <x v="9"/>
    <x v="1"/>
    <x v="0"/>
    <n v="10"/>
    <n v="0.25"/>
    <n v="0.1"/>
    <n v="0"/>
    <n v="9.65"/>
  </r>
  <r>
    <d v="2024-12-06T00:00:00"/>
    <d v="2025-01-09T08:30:00"/>
    <x v="1"/>
    <s v="SPS-11045205"/>
    <s v="Mulla Samra"/>
    <s v="AMENDED: (half game )Mens 24-25, 07/12 vs. vs Wednesbury 2"/>
    <x v="9"/>
    <x v="1"/>
    <x v="0"/>
    <n v="5"/>
    <n v="0.28000000000000003"/>
    <n v="0.05"/>
    <n v="0"/>
    <n v="4.67"/>
  </r>
  <r>
    <d v="2024-12-03T00:00:00"/>
    <d v="2025-01-09T08:30:00"/>
    <x v="1"/>
    <s v="SPS-11040833"/>
    <s v="Jay Campbell"/>
    <s v="Mens 24-25, 30/11 vs. vs University of Birmingham 4"/>
    <x v="9"/>
    <x v="1"/>
    <x v="0"/>
    <n v="10"/>
    <n v="0.35"/>
    <n v="0.1"/>
    <n v="0"/>
    <n v="9.5500000000000007"/>
  </r>
  <r>
    <d v="2024-11-17T00:00:00"/>
    <d v="2025-01-10T08:30:00"/>
    <x v="1"/>
    <s v="SPS-10954042"/>
    <s v="Ahsan Ali"/>
    <s v="Sunday Training 24-25, paid by Rojon Ali, 17/11 vs. Sunday Training"/>
    <x v="9"/>
    <x v="1"/>
    <x v="0"/>
    <n v="3"/>
    <n v="0.11"/>
    <n v="0.05"/>
    <n v="0"/>
    <n v="2.84"/>
  </r>
  <r>
    <d v="2024-11-17T00:00:00"/>
    <d v="2025-01-10T08:30:00"/>
    <x v="1"/>
    <s v="SPS-10954043"/>
    <s v="Hamza Ali"/>
    <s v="Sunday Training 24-25, paid by Rojon Ali, 17/11 vs. Sunday Training"/>
    <x v="9"/>
    <x v="1"/>
    <x v="0"/>
    <n v="3"/>
    <n v="0.11"/>
    <n v="0.05"/>
    <n v="0"/>
    <n v="2.84"/>
  </r>
  <r>
    <d v="2024-11-17T00:00:00"/>
    <d v="2025-01-10T08:30:00"/>
    <x v="1"/>
    <s v="SPS-10954050"/>
    <s v="Adam Ali"/>
    <s v="Sunday Training 24-25, paid by Rojon Ali, 17/11 vs. Sunday Training"/>
    <x v="9"/>
    <x v="1"/>
    <x v="0"/>
    <n v="3"/>
    <n v="0.12"/>
    <n v="0.05"/>
    <n v="0"/>
    <n v="2.83"/>
  </r>
  <r>
    <d v="2024-10-17T00:00:00"/>
    <d v="2025-01-11T08:30:00"/>
    <x v="1"/>
    <s v="SPS-10845015"/>
    <s v="Sahib Dhanjal"/>
    <s v="Mens 24-25 Student Match Fee, 12/10 vs. vs Beacon 2"/>
    <x v="9"/>
    <x v="0"/>
    <x v="0"/>
    <n v="5"/>
    <n v="0.17"/>
    <n v="0.05"/>
    <n v="0"/>
    <n v="4.78"/>
  </r>
  <r>
    <d v="2024-11-11T00:00:00"/>
    <d v="2025-01-11T08:30:00"/>
    <x v="1"/>
    <s v="SPS-10934791"/>
    <s v="Sahib Dhanjal"/>
    <s v="Mens 24-25 Student Match Fee, 09/11 vs. vs Bloxwich 1"/>
    <x v="9"/>
    <x v="0"/>
    <x v="0"/>
    <n v="5"/>
    <n v="0.18"/>
    <n v="0.05"/>
    <n v="0"/>
    <n v="4.7699999999999996"/>
  </r>
  <r>
    <d v="2024-12-07T00:00:00"/>
    <d v="2025-01-11T08:31:00"/>
    <x v="1"/>
    <s v="SPS-11048080"/>
    <s v="-1. DELETED --"/>
    <s v="Mens 24-25 Student Match Fee, 07/12 vs. vs Worcester 3"/>
    <x v="9"/>
    <x v="0"/>
    <x v="0"/>
    <n v="5"/>
    <n v="0.28000000000000003"/>
    <n v="0.05"/>
    <n v="0"/>
    <n v="4.67"/>
  </r>
  <r>
    <d v="2024-09-21T00:00:00"/>
    <d v="2025-01-12T08:30:00"/>
    <x v="1"/>
    <s v="SPS-10706324"/>
    <s v="Manraj Sira"/>
    <s v="Mens 24-25, 21/09 vs. vs Sikh Union Coventry"/>
    <x v="9"/>
    <x v="1"/>
    <x v="0"/>
    <n v="10"/>
    <n v="0.2"/>
    <n v="0.1"/>
    <n v="0"/>
    <n v="9.6999999999999993"/>
  </r>
  <r>
    <d v="2024-11-25T00:00:00"/>
    <d v="2025-01-12T08:30:00"/>
    <x v="1"/>
    <s v="SPS-11006290"/>
    <s v="Manraj Sira"/>
    <s v="Mens 24-25, 19/10 vs. vs Old Halesonians 1"/>
    <x v="9"/>
    <x v="1"/>
    <x v="0"/>
    <n v="10"/>
    <n v="0.2"/>
    <n v="0.1"/>
    <n v="0"/>
    <n v="9.6999999999999993"/>
  </r>
  <r>
    <d v="2024-11-25T00:00:00"/>
    <d v="2025-01-12T08:30:00"/>
    <x v="1"/>
    <s v="SPS-11006303"/>
    <s v="Manraj Sira"/>
    <s v="Mens 24-25, 02/11 vs. vs Bridgnorth 1"/>
    <x v="9"/>
    <x v="1"/>
    <x v="0"/>
    <n v="10"/>
    <n v="0.2"/>
    <n v="0.1"/>
    <n v="0"/>
    <n v="9.6999999999999993"/>
  </r>
  <r>
    <d v="2024-12-03T00:00:00"/>
    <d v="2025-01-12T08:30:00"/>
    <x v="1"/>
    <s v="SPS-11040832"/>
    <s v="Manraj Sira"/>
    <s v="Mens 24-25, 30/11 vs. vs University of Birmingham 4"/>
    <x v="9"/>
    <x v="1"/>
    <x v="0"/>
    <n v="10"/>
    <n v="0.2"/>
    <n v="0.1"/>
    <n v="0"/>
    <n v="9.6999999999999993"/>
  </r>
  <r>
    <d v="2024-12-03T00:00:00"/>
    <d v="2025-01-12T08:30:00"/>
    <x v="1"/>
    <s v="SPS-11040822"/>
    <s v="Jeevan Basi"/>
    <s v="Mens 24-25 Student Match Fee, 30/11 vs. vs University of Birmingham 4"/>
    <x v="9"/>
    <x v="0"/>
    <x v="0"/>
    <n v="5"/>
    <n v="0.28000000000000003"/>
    <n v="0.05"/>
    <n v="0"/>
    <n v="4.67"/>
  </r>
  <r>
    <d v="2024-11-30T00:00:00"/>
    <d v="2025-01-12T08:30:00"/>
    <x v="1"/>
    <s v="SPS-11031867"/>
    <s v="Narayan Dhillon"/>
    <s v="Mens 24-25 Student Match Fee, paid by Chan Dhillon, 30/11 vs. vs Solihull Blossomfield 1"/>
    <x v="9"/>
    <x v="0"/>
    <x v="0"/>
    <n v="5"/>
    <n v="0.17"/>
    <n v="0.05"/>
    <n v="0"/>
    <n v="4.78"/>
  </r>
  <r>
    <d v="2024-12-07T00:00:00"/>
    <d v="2025-01-12T08:30:00"/>
    <x v="1"/>
    <s v="SPS-11046428"/>
    <s v="Narayan Dhillon"/>
    <s v="Mens 24-25 Student Match Fee, paid by Chan Dhillon, 07/12 vs. vs Bromsgrove 2"/>
    <x v="9"/>
    <x v="0"/>
    <x v="0"/>
    <n v="5"/>
    <n v="0.18"/>
    <n v="0.05"/>
    <n v="0"/>
    <n v="4.7699999999999996"/>
  </r>
  <r>
    <d v="2024-12-15T00:00:00"/>
    <d v="2025-01-14T08:30:00"/>
    <x v="1"/>
    <s v="SPS-11075741"/>
    <s v="Rohanpreet cooner"/>
    <s v="Sunday Training 24-25, paid by Gurpreet Cooner, 15/12 vs. Sunday Training"/>
    <x v="9"/>
    <x v="1"/>
    <x v="0"/>
    <n v="3"/>
    <n v="0.14000000000000001"/>
    <n v="0.05"/>
    <n v="0"/>
    <n v="2.81"/>
  </r>
  <r>
    <d v="2024-12-15T00:00:00"/>
    <d v="2025-01-14T08:30:00"/>
    <x v="1"/>
    <s v="SPS-11075742"/>
    <s v="Sukhmani Cooner"/>
    <s v="Sunday Training 24-25, paid by Gurpreet Cooner, 15/12 vs. Sunday Training"/>
    <x v="9"/>
    <x v="1"/>
    <x v="0"/>
    <n v="3"/>
    <n v="0.15"/>
    <n v="0.05"/>
    <n v="0"/>
    <n v="2.8"/>
  </r>
  <r>
    <d v="2024-09-15T00:00:00"/>
    <d v="2025-01-14T08:30:00"/>
    <x v="1"/>
    <s v="SPS-10669313"/>
    <s v="Naraya Pawar"/>
    <s v="Sunday Training 24-25, paid by Gurmej Pawar, 15/09 vs. Sunday Training"/>
    <x v="9"/>
    <x v="1"/>
    <x v="0"/>
    <n v="3"/>
    <n v="0.06"/>
    <n v="0.05"/>
    <n v="0"/>
    <n v="2.89"/>
  </r>
  <r>
    <d v="2024-09-22T00:00:00"/>
    <d v="2025-01-14T08:30:00"/>
    <x v="1"/>
    <s v="SPS-10711731"/>
    <s v="Nivaan Pawar"/>
    <s v="Sunday Training 24-25, paid by Gurmej Pawar, 22/09 vs. Sunday Training"/>
    <x v="9"/>
    <x v="1"/>
    <x v="0"/>
    <n v="3"/>
    <n v="0.06"/>
    <n v="0.05"/>
    <n v="0"/>
    <n v="2.89"/>
  </r>
  <r>
    <d v="2024-10-03T00:00:00"/>
    <d v="2025-01-14T08:30:00"/>
    <x v="1"/>
    <s v="SPS-10772573"/>
    <s v="Nivaan Pawar"/>
    <s v="Sunday Training 24-25, paid by Gurmej Pawar, 29/09 vs. Sunday Training"/>
    <x v="9"/>
    <x v="1"/>
    <x v="0"/>
    <n v="3"/>
    <n v="0.06"/>
    <n v="0.05"/>
    <n v="0"/>
    <n v="2.89"/>
  </r>
  <r>
    <d v="2024-10-03T00:00:00"/>
    <d v="2025-01-14T08:30:00"/>
    <x v="1"/>
    <s v="SPS-10772582"/>
    <s v="Naraya Pawar"/>
    <s v="Sunday Training 24-25, paid by Gurmej Pawar, 29/09 vs. Sunday Training"/>
    <x v="9"/>
    <x v="1"/>
    <x v="0"/>
    <n v="3"/>
    <n v="0.06"/>
    <n v="0.05"/>
    <n v="0"/>
    <n v="2.89"/>
  </r>
  <r>
    <d v="2024-10-14T00:00:00"/>
    <d v="2025-01-14T08:30:00"/>
    <x v="1"/>
    <s v="SPS-10836014"/>
    <s v="Nivaan Pawar"/>
    <s v="Sunday Training 24-25, paid by Gurmej Pawar, 13/10 vs. Sunday Training"/>
    <x v="9"/>
    <x v="1"/>
    <x v="0"/>
    <n v="3"/>
    <n v="0.06"/>
    <n v="0.05"/>
    <n v="0"/>
    <n v="2.89"/>
  </r>
  <r>
    <d v="2024-10-14T00:00:00"/>
    <d v="2025-01-14T08:30:00"/>
    <x v="1"/>
    <s v="SPS-10836019"/>
    <s v="Naraya Pawar"/>
    <s v="Sunday Training 24-25, paid by Gurmej Pawar, 13/10 vs. Sunday Training"/>
    <x v="9"/>
    <x v="1"/>
    <x v="0"/>
    <n v="3"/>
    <n v="0.06"/>
    <n v="0.05"/>
    <n v="0"/>
    <n v="2.89"/>
  </r>
  <r>
    <d v="2024-11-10T00:00:00"/>
    <d v="2025-01-14T08:30:00"/>
    <x v="1"/>
    <s v="SPS-10925342"/>
    <s v="Nivaan Pawar"/>
    <s v="Sunday Training 24-25, paid by Gurmej Pawar, 10/11 vs. Sunday Training"/>
    <x v="9"/>
    <x v="1"/>
    <x v="0"/>
    <n v="3"/>
    <n v="0.06"/>
    <n v="0.05"/>
    <n v="0"/>
    <n v="2.89"/>
  </r>
  <r>
    <d v="2024-11-10T00:00:00"/>
    <d v="2025-01-14T08:30:00"/>
    <x v="1"/>
    <s v="SPS-10925355"/>
    <s v="Naraya Pawar"/>
    <s v="Sunday Training 24-25, paid by Gurmej Pawar, 10/11 vs. Sunday Training"/>
    <x v="9"/>
    <x v="1"/>
    <x v="0"/>
    <n v="3"/>
    <n v="0.06"/>
    <n v="0.05"/>
    <n v="0"/>
    <n v="2.89"/>
  </r>
  <r>
    <d v="2024-11-17T00:00:00"/>
    <d v="2025-01-14T08:30:00"/>
    <x v="1"/>
    <s v="SPS-10954033"/>
    <s v="Nivaan Pawar"/>
    <s v="Sunday Training 24-25, paid by Gurmej Pawar, 17/11 vs. Sunday Training"/>
    <x v="9"/>
    <x v="1"/>
    <x v="0"/>
    <n v="3"/>
    <n v="0.06"/>
    <n v="0.05"/>
    <n v="0"/>
    <n v="2.89"/>
  </r>
  <r>
    <d v="2024-11-17T00:00:00"/>
    <d v="2025-01-14T08:30:00"/>
    <x v="1"/>
    <s v="SPS-10954041"/>
    <s v="Naraya Pawar"/>
    <s v="Sunday Training 24-25, paid by Gurmej Pawar, 17/11 vs. Sunday Training"/>
    <x v="9"/>
    <x v="1"/>
    <x v="0"/>
    <n v="3"/>
    <n v="0.06"/>
    <n v="0.05"/>
    <n v="0"/>
    <n v="2.89"/>
  </r>
  <r>
    <d v="2024-12-15T00:00:00"/>
    <d v="2025-01-14T08:30:00"/>
    <x v="1"/>
    <s v="SPS-11075721"/>
    <s v="Nivaan Pawar"/>
    <s v="Sunday Training 24-25, paid by Gurmej Pawar, 15/12 vs. Sunday Training"/>
    <x v="9"/>
    <x v="1"/>
    <x v="0"/>
    <n v="3"/>
    <n v="0.06"/>
    <n v="0.05"/>
    <n v="0"/>
    <n v="2.89"/>
  </r>
  <r>
    <d v="2024-12-15T00:00:00"/>
    <d v="2025-01-14T08:30:00"/>
    <x v="1"/>
    <s v="SPS-11075727"/>
    <s v="Naraya Pawar"/>
    <s v="Sunday Training 24-25, paid by Gurmej Pawar, 15/12 vs. Sunday Training"/>
    <x v="9"/>
    <x v="1"/>
    <x v="0"/>
    <n v="3"/>
    <n v="7.0000000000000007E-2"/>
    <n v="0.05"/>
    <n v="0"/>
    <n v="2.88"/>
  </r>
  <r>
    <d v="2024-09-15T00:00:00"/>
    <d v="2025-01-14T08:30:00"/>
    <x v="1"/>
    <s v="SPS-10669300"/>
    <s v="Nivaan Pawar"/>
    <s v="Sunday Training 24-25, 15/09 vs. Sunday Training"/>
    <x v="9"/>
    <x v="1"/>
    <x v="0"/>
    <n v="3"/>
    <n v="0.79"/>
    <n v="0.05"/>
    <n v="0"/>
    <n v="2.16"/>
  </r>
  <r>
    <d v="2024-12-15T00:00:00"/>
    <d v="2025-01-14T08:30:00"/>
    <x v="1"/>
    <s v="SPS-11075723"/>
    <s v="Hansveer Matharu"/>
    <s v="Sunday Training 24-25, paid by Surinderpal Matharu, 15/12 vs. Sunday Training"/>
    <x v="9"/>
    <x v="1"/>
    <x v="0"/>
    <n v="3"/>
    <n v="0.25"/>
    <n v="0.05"/>
    <n v="0"/>
    <n v="2.7"/>
  </r>
  <r>
    <d v="2024-12-15T00:00:00"/>
    <d v="2025-01-14T08:30:00"/>
    <x v="1"/>
    <s v="SPS-11075735"/>
    <s v="Harveen Sangha"/>
    <s v="Sunday Training 24-25, paid by Amarpreet Sangha, 15/12 vs. Sunday Training"/>
    <x v="9"/>
    <x v="1"/>
    <x v="0"/>
    <n v="3"/>
    <n v="0.25"/>
    <n v="0.05"/>
    <n v="0"/>
    <n v="2.7"/>
  </r>
  <r>
    <d v="2024-12-15T00:00:00"/>
    <d v="2025-01-14T08:30:00"/>
    <x v="1"/>
    <s v="SPS-11075725"/>
    <s v="Anand Sihota"/>
    <s v="Sunday Training 24-25, paid by Dal Sihota, 15/12 vs. Sunday Training"/>
    <x v="9"/>
    <x v="1"/>
    <x v="0"/>
    <n v="3"/>
    <n v="0.25"/>
    <n v="0.05"/>
    <n v="0"/>
    <n v="2.7"/>
  </r>
  <r>
    <d v="2024-12-15T00:00:00"/>
    <d v="2025-01-14T08:30:00"/>
    <x v="1"/>
    <s v="SPS-11075717"/>
    <s v="Arjan Matharu"/>
    <s v="Sunday Training 24-25, paid by Dapinder Matharu, 15/12 vs. Sunday Training"/>
    <x v="9"/>
    <x v="1"/>
    <x v="0"/>
    <n v="3"/>
    <n v="0.14000000000000001"/>
    <n v="0.05"/>
    <n v="0"/>
    <n v="2.81"/>
  </r>
  <r>
    <d v="2024-12-15T00:00:00"/>
    <d v="2025-01-14T08:30:00"/>
    <x v="1"/>
    <s v="SPS-11075740"/>
    <s v="Amar Matharu"/>
    <s v="Sunday Training 24-25, paid by Dapinder Matharu, 15/12 vs. Sunday Training"/>
    <x v="9"/>
    <x v="1"/>
    <x v="0"/>
    <n v="3"/>
    <n v="0.15"/>
    <n v="0.05"/>
    <n v="0"/>
    <n v="2.8"/>
  </r>
  <r>
    <d v="2024-12-15T00:00:00"/>
    <d v="2025-01-14T08:31:00"/>
    <x v="1"/>
    <s v="SPS-11075715"/>
    <s v="Priya Cooner"/>
    <s v="Sunday Training 24-25, paid by Sandeep Cooner, 15/12 vs. Sunday Training"/>
    <x v="9"/>
    <x v="1"/>
    <x v="0"/>
    <n v="3"/>
    <n v="0.14000000000000001"/>
    <n v="0.05"/>
    <n v="0"/>
    <n v="2.81"/>
  </r>
  <r>
    <d v="2024-12-15T00:00:00"/>
    <d v="2025-01-14T08:31:00"/>
    <x v="1"/>
    <s v="SPS-11075720"/>
    <s v="Nihal Cooner"/>
    <s v="Sunday Training 24-25, paid by Sandeep Cooner, 15/12 vs. Sunday Training"/>
    <x v="9"/>
    <x v="1"/>
    <x v="0"/>
    <n v="3"/>
    <n v="0.15"/>
    <n v="0.05"/>
    <n v="0"/>
    <n v="2.8"/>
  </r>
  <r>
    <d v="2024-09-15T00:00:00"/>
    <d v="2025-01-14T08:31:00"/>
    <x v="1"/>
    <s v="SPS-10667822"/>
    <s v="Inderjeet Singh"/>
    <s v="Sunday Training 24-25, 15/09 vs. Sunday Training"/>
    <x v="9"/>
    <x v="1"/>
    <x v="0"/>
    <n v="3"/>
    <n v="0.25"/>
    <n v="0.05"/>
    <n v="0"/>
    <n v="2.7"/>
  </r>
  <r>
    <d v="2024-12-15T00:00:00"/>
    <d v="2025-01-14T08:31:00"/>
    <x v="1"/>
    <s v="SPS-11075726"/>
    <s v="Nayan Singh Ruprah"/>
    <s v="Sunday Training 24-25, paid by BALJIT RUPRAH, 15/12 vs. Sunday Training"/>
    <x v="9"/>
    <x v="1"/>
    <x v="0"/>
    <n v="3"/>
    <n v="0.14000000000000001"/>
    <n v="0.05"/>
    <n v="0"/>
    <n v="2.81"/>
  </r>
  <r>
    <d v="2024-12-15T00:00:00"/>
    <d v="2025-01-14T08:31:00"/>
    <x v="1"/>
    <s v="SPS-11075728"/>
    <s v="Naina Kaur Ruprah"/>
    <s v="Sunday Training 24-25, paid by BALJIT RUPRAH, 15/12 vs. Sunday Training"/>
    <x v="9"/>
    <x v="1"/>
    <x v="0"/>
    <n v="3"/>
    <n v="0.15"/>
    <n v="0.05"/>
    <n v="0"/>
    <n v="2.8"/>
  </r>
  <r>
    <d v="2025-01-14T00:00:00"/>
    <d v="2025-01-14T11:52:00"/>
    <x v="1"/>
    <s v="SPS-11118556"/>
    <s v="Amarpreet singh Assi"/>
    <s v="Mens 24-25 Annual Payee Match Fee, 04/01 vs. vs Telford &amp; Wrekin 2"/>
    <x v="9"/>
    <x v="0"/>
    <x v="2"/>
    <n v="0"/>
    <n v="0"/>
    <n v="0"/>
    <n v="0"/>
    <n v="0"/>
  </r>
  <r>
    <d v="2025-01-14T00:00:00"/>
    <d v="2025-01-14T11:52:00"/>
    <x v="1"/>
    <s v="SPS-11118563"/>
    <s v="Sikandar Aizaz"/>
    <s v="Mens 24-25 Sponsored player Match Fee, 04/01 vs. vs Telford &amp; Wrekin 2"/>
    <x v="9"/>
    <x v="0"/>
    <x v="2"/>
    <n v="0"/>
    <n v="0"/>
    <n v="0"/>
    <n v="0"/>
    <n v="0"/>
  </r>
  <r>
    <d v="2024-12-07T00:00:00"/>
    <d v="2025-01-18T08:30:00"/>
    <x v="1"/>
    <s v="SPS-11046424"/>
    <s v="Harpreet Singh Kalia"/>
    <s v="Mens 24-25 Student Match Fee, paid by dav Kalia, 07/12 vs. vs Bromsgrove 2"/>
    <x v="9"/>
    <x v="0"/>
    <x v="0"/>
    <n v="5"/>
    <n v="0.28000000000000003"/>
    <n v="0.05"/>
    <n v="0"/>
    <n v="4.67"/>
  </r>
  <r>
    <d v="2024-11-25T00:00:00"/>
    <d v="2025-01-18T08:30:00"/>
    <x v="1"/>
    <s v="SPS-11006244"/>
    <s v="Stacey Fenton"/>
    <s v="Ladies 24-25, 23/11 vs. vs Edgbaston 2"/>
    <x v="9"/>
    <x v="1"/>
    <x v="0"/>
    <n v="10"/>
    <n v="0.22"/>
    <n v="0.1"/>
    <n v="0"/>
    <n v="9.68"/>
  </r>
  <r>
    <d v="2024-11-30T00:00:00"/>
    <d v="2025-01-18T08:30:00"/>
    <x v="1"/>
    <s v="SPS-11028853"/>
    <s v="Stacey Fenton"/>
    <s v="Ladies 24-25, 30/11 vs. vs Old Silhillians 2"/>
    <x v="9"/>
    <x v="1"/>
    <x v="0"/>
    <n v="10"/>
    <n v="0.22"/>
    <n v="0.1"/>
    <n v="0"/>
    <n v="9.68"/>
  </r>
  <r>
    <d v="2024-12-08T00:00:00"/>
    <d v="2025-01-18T08:30:00"/>
    <x v="1"/>
    <s v="SPS-11049761"/>
    <s v="Stacey Fenton"/>
    <s v="Ladies 24-25, 07/12 vs. vs Bournville &amp; Kings Heath 1"/>
    <x v="9"/>
    <x v="1"/>
    <x v="0"/>
    <n v="10"/>
    <n v="0.21"/>
    <n v="0.1"/>
    <n v="0"/>
    <n v="9.69"/>
  </r>
  <r>
    <d v="2025-01-18T00:00:00"/>
    <d v="2025-01-18T16:26:00"/>
    <x v="1"/>
    <s v="SPS-11134641"/>
    <s v="om gaur"/>
    <s v="Mens 24-25 Under 16 Match Fee, confirmed by Satpal Degun, 18/01 vs. vs Bournville &amp; Kings Heath 4"/>
    <x v="9"/>
    <x v="0"/>
    <x v="1"/>
    <n v="3"/>
    <n v="0"/>
    <n v="0"/>
    <n v="0"/>
    <n v="3"/>
  </r>
  <r>
    <d v="2025-01-18T00:00:00"/>
    <d v="2025-01-18T16:33:00"/>
    <x v="1"/>
    <s v="SPS-11134810"/>
    <s v="Thisaru Gangabadage"/>
    <s v="Badgers 24-25 Sponsored player Match Fee, 18/01 vs. vs WaTs"/>
    <x v="9"/>
    <x v="0"/>
    <x v="2"/>
    <n v="0"/>
    <n v="0"/>
    <n v="0"/>
    <n v="0"/>
    <n v="0"/>
  </r>
  <r>
    <d v="2025-01-18T00:00:00"/>
    <d v="2025-01-18T19:00:00"/>
    <x v="1"/>
    <s v="SPS-11136821"/>
    <s v="SJ Sihota"/>
    <s v="Mens 24-25 Double Team Match Fee, 18/01 vs. vs University of Birmingham 5"/>
    <x v="9"/>
    <x v="0"/>
    <x v="2"/>
    <n v="0"/>
    <n v="0"/>
    <n v="0"/>
    <n v="0"/>
    <n v="0"/>
  </r>
  <r>
    <d v="2025-01-18T00:00:00"/>
    <d v="2025-01-18T19:00:00"/>
    <x v="1"/>
    <s v="SPS-11136824"/>
    <s v="Ian Murphy"/>
    <s v="Mens 24-25 Sponsored player Match Fee, 18/01 vs. vs University of Birmingham 5"/>
    <x v="9"/>
    <x v="0"/>
    <x v="2"/>
    <n v="0"/>
    <n v="0"/>
    <n v="0"/>
    <n v="0"/>
    <n v="0"/>
  </r>
  <r>
    <d v="2025-01-18T00:00:00"/>
    <d v="2025-01-18T21:12:00"/>
    <x v="1"/>
    <s v="SPS-11137747"/>
    <s v="Athsari Gangabadage"/>
    <s v="Ladies 24-25 Sponsored player Match Fee, 18/01 vs. vs Solihull Blossomfield 4"/>
    <x v="9"/>
    <x v="0"/>
    <x v="2"/>
    <n v="0"/>
    <n v="0"/>
    <n v="0"/>
    <n v="0"/>
    <n v="0"/>
  </r>
  <r>
    <d v="2025-01-18T00:00:00"/>
    <d v="2025-01-18T21:13:00"/>
    <x v="1"/>
    <s v="SPS-11137752"/>
    <s v="Ummul Humayra"/>
    <s v="AMENDED: (Drove multiple players)Ladies 24-25, confirmed by Charn Gill, 18/01 vs. vs Solihull Blossomfield 4"/>
    <x v="9"/>
    <x v="1"/>
    <x v="1"/>
    <n v="0"/>
    <n v="0"/>
    <n v="0"/>
    <n v="0"/>
    <n v="0"/>
  </r>
  <r>
    <d v="2025-01-18T00:00:00"/>
    <d v="2025-01-18T21:15:00"/>
    <x v="1"/>
    <s v="SPS-11137754"/>
    <s v="-1. DELETED --"/>
    <s v="AMENDED: (Drove back from home just to play )Ladies 24-25 Student Match Fee, collected by Charn Gill, 18/01 vs. vs Solihull Blossomfield 4"/>
    <x v="9"/>
    <x v="0"/>
    <x v="2"/>
    <n v="0"/>
    <n v="0"/>
    <n v="0"/>
    <n v="0"/>
    <n v="0"/>
  </r>
  <r>
    <d v="2025-01-18T00:00:00"/>
    <d v="2025-01-18T21:15:00"/>
    <x v="1"/>
    <s v="SPS-11137749"/>
    <s v="Neha Sharma"/>
    <s v="AMENDED: (Played as a favour due to lack of players to allow game to go ahead )Ladies 24-25 Unemployed/Retired Match Fee, collected by Charn Gill, 18/01 vs. vs Solihull Blossomfield 4"/>
    <x v="9"/>
    <x v="0"/>
    <x v="2"/>
    <n v="0"/>
    <n v="0"/>
    <n v="0"/>
    <n v="0"/>
    <n v="0"/>
  </r>
  <r>
    <d v="2025-01-18T00:00:00"/>
    <d v="2025-01-18T21:15:00"/>
    <x v="1"/>
    <s v="SPS-11137793"/>
    <s v="Kaylim Bowers"/>
    <s v="Ladies 24-25 Sponsored player Match Fee, 18/01 vs. vs Olton &amp; West Warwickshire 3"/>
    <x v="9"/>
    <x v="0"/>
    <x v="2"/>
    <n v="0"/>
    <n v="0"/>
    <n v="0"/>
    <n v="0"/>
    <n v="0"/>
  </r>
  <r>
    <d v="2025-01-18T00:00:00"/>
    <d v="2025-01-18T21:15:00"/>
    <x v="1"/>
    <s v="SPS-11137797"/>
    <s v="Apsi Gunarathne"/>
    <s v="Ladies 24-25 Sponsored player Match Fee, 18/01 vs. vs Olton &amp; West Warwickshire 3"/>
    <x v="9"/>
    <x v="0"/>
    <x v="2"/>
    <n v="0"/>
    <n v="0"/>
    <n v="0"/>
    <n v="0"/>
    <n v="0"/>
  </r>
  <r>
    <d v="2025-01-18T00:00:00"/>
    <d v="2025-01-18T21:15:00"/>
    <x v="1"/>
    <s v="SPS-11137798"/>
    <s v="Rahemeen Ali"/>
    <s v="Ladies 24-25 Sponsored player Match Fee, 18/01 vs. vs Olton &amp; West Warwickshire 3"/>
    <x v="9"/>
    <x v="0"/>
    <x v="2"/>
    <n v="0"/>
    <n v="0"/>
    <n v="0"/>
    <n v="0"/>
    <n v="0"/>
  </r>
  <r>
    <d v="2024-11-22T00:00:00"/>
    <d v="2025-01-19T08:30:00"/>
    <x v="1"/>
    <s v="SPS-10967515"/>
    <s v="Dharam Padda"/>
    <s v="Mens 24-25 Under 16 Match Fee, paid by Harj Padda, 23/11 vs. vs Old Wulfrunians 4"/>
    <x v="9"/>
    <x v="0"/>
    <x v="0"/>
    <n v="3"/>
    <n v="0.11"/>
    <n v="0.05"/>
    <n v="0"/>
    <n v="2.84"/>
  </r>
  <r>
    <d v="2024-12-01T00:00:00"/>
    <d v="2025-01-19T08:30:00"/>
    <x v="1"/>
    <s v="SPS-11034943"/>
    <s v="Dharam Padda"/>
    <s v="Sunday Training 24-25, paid by Harj Padda, 01/12 vs. Sunday Training"/>
    <x v="9"/>
    <x v="1"/>
    <x v="0"/>
    <n v="3"/>
    <n v="0.11"/>
    <n v="0.05"/>
    <n v="0"/>
    <n v="2.84"/>
  </r>
  <r>
    <d v="2024-12-06T00:00:00"/>
    <d v="2025-01-19T08:30:00"/>
    <x v="1"/>
    <s v="SPS-11045208"/>
    <s v="Dharam Padda"/>
    <s v="Mens 24-25 Under 16 Match Fee, paid by Harj Padda, 07/12 vs. vs Wednesbury 2"/>
    <x v="9"/>
    <x v="0"/>
    <x v="0"/>
    <n v="3"/>
    <n v="0.12"/>
    <n v="0.05"/>
    <n v="0"/>
    <n v="2.83"/>
  </r>
  <r>
    <d v="2025-01-19T00:00:00"/>
    <d v="2025-01-19T11:26:00"/>
    <x v="1"/>
    <s v="SPS-11139144"/>
    <s v="Savraj Singh Chana"/>
    <s v="Sunday Training 24-25, collected by Satpal Degun, 19/01 vs. Sunday Training"/>
    <x v="9"/>
    <x v="1"/>
    <x v="2"/>
    <n v="3"/>
    <n v="0"/>
    <n v="0"/>
    <n v="0"/>
    <n v="3"/>
  </r>
  <r>
    <d v="2025-01-19T00:00:00"/>
    <d v="2025-01-19T11:27:00"/>
    <x v="1"/>
    <s v="SPS-11139152"/>
    <s v="Arjan Singh Chana"/>
    <s v="Sunday Training 24-25, collected by Satpal Degun, 19/01 vs. Sunday Training"/>
    <x v="9"/>
    <x v="1"/>
    <x v="2"/>
    <n v="3"/>
    <n v="0"/>
    <n v="0"/>
    <n v="0"/>
    <n v="3"/>
  </r>
  <r>
    <d v="2025-01-19T00:00:00"/>
    <d v="2025-01-19T11:27:00"/>
    <x v="1"/>
    <s v="SPS-11139137"/>
    <s v="Yuvraj Sihota"/>
    <s v="Sunday Training 24-25, confirmed by Satpal Degun, 19/01 vs. Sunday Training"/>
    <x v="9"/>
    <x v="1"/>
    <x v="1"/>
    <n v="3"/>
    <n v="0"/>
    <n v="0"/>
    <n v="0"/>
    <n v="3"/>
  </r>
  <r>
    <d v="2025-01-18T00:00:00"/>
    <d v="2025-01-19T15:03:00"/>
    <x v="1"/>
    <s v="SPS-11134814"/>
    <s v="Arjan Singh Chana"/>
    <s v="Badgers 24-25, collected by Satpal Degun, 18/01 vs. vs WaTs"/>
    <x v="9"/>
    <x v="1"/>
    <x v="2"/>
    <n v="3"/>
    <n v="0"/>
    <n v="0"/>
    <n v="0"/>
    <n v="3"/>
  </r>
  <r>
    <d v="2025-01-19T00:00:00"/>
    <d v="2025-01-19T15:33:00"/>
    <x v="1"/>
    <s v="SPS-11140552"/>
    <s v="Kaylim Bowers"/>
    <s v="Ladies 24-25 Sponsored player Match Fee, 19/01 vs. vs University of Birmingham 5"/>
    <x v="9"/>
    <x v="0"/>
    <x v="2"/>
    <n v="0"/>
    <n v="0"/>
    <n v="0"/>
    <n v="0"/>
    <n v="0"/>
  </r>
  <r>
    <d v="2025-01-19T00:00:00"/>
    <d v="2025-01-19T15:33:00"/>
    <x v="1"/>
    <s v="SPS-11140556"/>
    <s v="Apsi Gunarathne"/>
    <s v="Ladies 24-25 Sponsored player Match Fee, 19/01 vs. vs University of Birmingham 5"/>
    <x v="9"/>
    <x v="0"/>
    <x v="2"/>
    <n v="0"/>
    <n v="0"/>
    <n v="0"/>
    <n v="0"/>
    <n v="0"/>
  </r>
  <r>
    <d v="2025-01-19T00:00:00"/>
    <d v="2025-01-19T15:33:00"/>
    <x v="1"/>
    <s v="SPS-11140557"/>
    <s v="Rahemeen Ali"/>
    <s v="Ladies 24-25 Sponsored player Match Fee, 19/01 vs. vs University of Birmingham 5"/>
    <x v="9"/>
    <x v="0"/>
    <x v="2"/>
    <n v="0"/>
    <n v="0"/>
    <n v="0"/>
    <n v="0"/>
    <n v="0"/>
  </r>
  <r>
    <d v="2024-11-20T00:00:00"/>
    <d v="2025-01-23T19:59:00"/>
    <x v="1"/>
    <s v="SPS-10965948"/>
    <s v="Susan Paterson"/>
    <s v="AMENDED: (drove)Ladies 24-25, confirmed by Charn Gill, 16/11 vs. vs Solihull Blossomfield 3"/>
    <x v="9"/>
    <x v="1"/>
    <x v="1"/>
    <n v="0"/>
    <n v="0"/>
    <n v="0"/>
    <n v="0"/>
    <n v="0"/>
  </r>
  <r>
    <d v="2024-10-12T00:00:00"/>
    <d v="2025-01-24T08:30:00"/>
    <x v="1"/>
    <s v="SPS-10828521"/>
    <s v="Muneet Kaur Khera"/>
    <s v="Ladies 24-25 Under 16 Match Fee, paid by Sukhvinder Kaur Khera, 12/10 vs. vs Olton &amp; West Warwickshire 5"/>
    <x v="9"/>
    <x v="0"/>
    <x v="0"/>
    <n v="3"/>
    <n v="0.25"/>
    <n v="0.05"/>
    <n v="0"/>
    <n v="2.7"/>
  </r>
  <r>
    <d v="2025-01-25T00:00:00"/>
    <d v="2025-01-25T15:39:00"/>
    <x v="1"/>
    <s v="SPS-11152322"/>
    <s v="Thisaru Gangabadage"/>
    <s v="Badgers 24-25 Sponsored player Match Fee, 25/01 vs. vs Beacon"/>
    <x v="9"/>
    <x v="0"/>
    <x v="2"/>
    <n v="0"/>
    <n v="0"/>
    <n v="0"/>
    <n v="0"/>
    <n v="0"/>
  </r>
  <r>
    <d v="2025-01-25T00:00:00"/>
    <d v="2025-01-25T20:54:00"/>
    <x v="1"/>
    <s v="SPS-11155819"/>
    <s v="SJ Sihota"/>
    <s v="Mens 24-25 Double Team Match Fee, 25/01 vs. vs Edgbaston 2"/>
    <x v="9"/>
    <x v="0"/>
    <x v="2"/>
    <n v="0"/>
    <n v="0"/>
    <n v="0"/>
    <n v="0"/>
    <n v="0"/>
  </r>
  <r>
    <d v="2025-01-25T00:00:00"/>
    <d v="2025-01-26T13:47:00"/>
    <x v="1"/>
    <s v="SPS-11152334"/>
    <s v="Arjan Singh Chana"/>
    <s v="Badgers 24-25, collected by Satpal Degun, 25/01 vs. vs Beacon"/>
    <x v="9"/>
    <x v="1"/>
    <x v="2"/>
    <n v="3"/>
    <n v="0"/>
    <n v="0"/>
    <n v="0"/>
    <n v="3"/>
  </r>
  <r>
    <d v="2025-01-25T00:00:00"/>
    <d v="2025-01-26T13:47:00"/>
    <x v="1"/>
    <s v="SPS-11152329"/>
    <s v="Rajveer Malhi"/>
    <s v="Badgers 24-25, collected by Satpal Degun, 25/01 vs. vs Beacon"/>
    <x v="9"/>
    <x v="1"/>
    <x v="2"/>
    <n v="3"/>
    <n v="0"/>
    <n v="0"/>
    <n v="0"/>
    <n v="3"/>
  </r>
  <r>
    <d v="2025-01-26T00:00:00"/>
    <d v="2025-01-26T15:29:00"/>
    <x v="1"/>
    <s v="SPS-11158563"/>
    <s v="dilveer bedi"/>
    <s v="Sunday Training 24-25, collected by Satpal Degun, 26/01 vs. Sunday Training"/>
    <x v="9"/>
    <x v="1"/>
    <x v="2"/>
    <n v="3"/>
    <n v="0"/>
    <n v="0"/>
    <n v="0"/>
    <n v="3"/>
  </r>
  <r>
    <d v="2025-01-26T00:00:00"/>
    <d v="2025-01-26T15:30:00"/>
    <x v="1"/>
    <s v="SPS-11158569"/>
    <s v="Savraj Singh Chana"/>
    <s v="Sunday Training 24-25, collected by Satpal Degun, 26/01 vs. Sunday Training"/>
    <x v="9"/>
    <x v="1"/>
    <x v="2"/>
    <n v="3"/>
    <n v="0"/>
    <n v="0"/>
    <n v="0"/>
    <n v="3"/>
  </r>
  <r>
    <d v="2025-01-26T00:00:00"/>
    <d v="2025-01-26T15:30:00"/>
    <x v="1"/>
    <s v="SPS-11158574"/>
    <s v="Arjan Singh Chana"/>
    <s v="Sunday Training 24-25, collected by Satpal Degun, 26/01 vs. Sunday Training"/>
    <x v="9"/>
    <x v="1"/>
    <x v="2"/>
    <n v="3"/>
    <n v="0"/>
    <n v="0"/>
    <n v="0"/>
    <n v="3"/>
  </r>
  <r>
    <d v="2025-01-26T00:00:00"/>
    <d v="2025-01-26T15:31:00"/>
    <x v="1"/>
    <s v="SPS-11158562"/>
    <s v="Anmol Kaur"/>
    <s v="Sunday Training 24-25, collected by Satpal Degun, 26/01 vs. Sunday Training"/>
    <x v="9"/>
    <x v="1"/>
    <x v="2"/>
    <n v="3"/>
    <n v="0"/>
    <n v="0"/>
    <n v="0"/>
    <n v="3"/>
  </r>
  <r>
    <d v="2025-01-26T00:00:00"/>
    <d v="2025-01-26T15:31:00"/>
    <x v="1"/>
    <s v="SPS-11158606"/>
    <s v="Sehaj Kaur"/>
    <s v="Sunday Training 24-25, collected by Satpal Degun, 26/01 vs. Sunday Training"/>
    <x v="9"/>
    <x v="1"/>
    <x v="2"/>
    <n v="3"/>
    <n v="0"/>
    <n v="0"/>
    <n v="0"/>
    <n v="3"/>
  </r>
  <r>
    <d v="2025-01-26T00:00:00"/>
    <d v="2025-01-26T15:31:00"/>
    <x v="1"/>
    <s v="SPS-11157027"/>
    <s v="Rajveer Malhi"/>
    <s v="Sunday Training 24-25, collected by Satpal Degun, 26/01 vs. Sunday Training"/>
    <x v="9"/>
    <x v="1"/>
    <x v="2"/>
    <n v="3"/>
    <n v="0"/>
    <n v="0"/>
    <n v="0"/>
    <n v="3"/>
  </r>
  <r>
    <d v="2025-01-26T00:00:00"/>
    <d v="2025-01-26T15:31:00"/>
    <x v="1"/>
    <s v="SPS-11157023"/>
    <s v="Yuvraj Sihota"/>
    <s v="Sunday Training 24-25, confirmed by Satpal Degun, 26/01 vs. Sunday Training"/>
    <x v="9"/>
    <x v="1"/>
    <x v="1"/>
    <n v="3"/>
    <n v="0"/>
    <n v="0"/>
    <n v="0"/>
    <n v="3"/>
  </r>
  <r>
    <d v="2025-01-26T00:00:00"/>
    <d v="2025-01-26T19:33:00"/>
    <x v="1"/>
    <s v="SPS-11160065"/>
    <s v="Amarpreet singh Assi"/>
    <s v="Mens 24-25 Annual Payee Match Fee, 25/01 vs. vs Edgbaston 1"/>
    <x v="9"/>
    <x v="0"/>
    <x v="2"/>
    <n v="0"/>
    <n v="0"/>
    <n v="0"/>
    <n v="0"/>
    <n v="0"/>
  </r>
  <r>
    <d v="2025-01-26T00:00:00"/>
    <d v="2025-01-26T19:33:00"/>
    <x v="1"/>
    <s v="SPS-11160073"/>
    <s v="Sikandar Aizaz"/>
    <s v="Mens 24-25 Sponsored player Match Fee, 25/01 vs. vs Edgbaston 1"/>
    <x v="9"/>
    <x v="0"/>
    <x v="2"/>
    <n v="0"/>
    <n v="0"/>
    <n v="0"/>
    <n v="0"/>
    <n v="0"/>
  </r>
  <r>
    <d v="2024-11-25T00:00:00"/>
    <d v="2025-01-27T08:30:00"/>
    <x v="1"/>
    <s v="SPS-11006243"/>
    <s v="Gurcharan Matharu"/>
    <s v="Ladies 24-25 Student Match Fee, 23/11 vs. vs Edgbaston 2"/>
    <x v="9"/>
    <x v="0"/>
    <x v="0"/>
    <n v="5"/>
    <n v="0.14000000000000001"/>
    <n v="0.05"/>
    <n v="0"/>
    <n v="4.8099999999999996"/>
  </r>
  <r>
    <d v="2025-01-18T00:00:00"/>
    <d v="2025-01-27T08:30:00"/>
    <x v="1"/>
    <s v="SPS-11137799"/>
    <s v="Gurcharan Matharu"/>
    <s v="Ladies 24-25 Student Match Fee, 18/01 vs. vs Olton &amp; West Warwickshire 3"/>
    <x v="9"/>
    <x v="0"/>
    <x v="0"/>
    <n v="5"/>
    <n v="0.14000000000000001"/>
    <n v="0.05"/>
    <n v="0"/>
    <n v="4.8099999999999996"/>
  </r>
  <r>
    <d v="2025-01-19T00:00:00"/>
    <d v="2025-01-27T08:30:00"/>
    <x v="1"/>
    <s v="SPS-11140558"/>
    <s v="Gurcharan Matharu"/>
    <s v="Ladies 24-25 Student Match Fee, 19/01 vs. vs University of Birmingham 5"/>
    <x v="9"/>
    <x v="0"/>
    <x v="0"/>
    <n v="5"/>
    <n v="0.15"/>
    <n v="0.05"/>
    <n v="0"/>
    <n v="4.8"/>
  </r>
  <r>
    <d v="2025-01-27T00:00:00"/>
    <d v="2025-01-27T20:12:00"/>
    <x v="1"/>
    <s v="SPS-11162449"/>
    <s v="Ghazanfar Ali"/>
    <s v="Mens 24-25 Sponsored player Match Fee, 26/01 vs. vs UoB"/>
    <x v="9"/>
    <x v="0"/>
    <x v="2"/>
    <n v="0"/>
    <n v="0"/>
    <n v="0"/>
    <n v="0"/>
    <n v="0"/>
  </r>
  <r>
    <d v="2025-01-27T00:00:00"/>
    <d v="2025-01-27T20:12:00"/>
    <x v="1"/>
    <s v="SPS-11162450"/>
    <s v="morgan sign"/>
    <s v="Mens 24-25 Sponsored player Match Fee, 26/01 vs. vs UoB"/>
    <x v="9"/>
    <x v="0"/>
    <x v="2"/>
    <n v="0"/>
    <n v="0"/>
    <n v="0"/>
    <n v="0"/>
    <n v="0"/>
  </r>
  <r>
    <d v="2025-01-27T00:00:00"/>
    <d v="2025-01-27T20:12:00"/>
    <x v="1"/>
    <s v="SPS-11162451"/>
    <s v="Navraj Degun"/>
    <s v="Mens 24-25 Annual Payee Match Fee, 26/01 vs. vs UoB"/>
    <x v="9"/>
    <x v="0"/>
    <x v="2"/>
    <n v="0"/>
    <n v="0"/>
    <n v="0"/>
    <n v="0"/>
    <n v="0"/>
  </r>
  <r>
    <d v="2025-01-27T00:00:00"/>
    <d v="2025-01-27T20:12:00"/>
    <x v="1"/>
    <s v="SPS-11162452"/>
    <s v="Irfan Muhammad"/>
    <s v="Mens 24-25 Sponsored player Match Fee, 26/01 vs. vs UoB"/>
    <x v="9"/>
    <x v="0"/>
    <x v="2"/>
    <n v="0"/>
    <n v="0"/>
    <n v="0"/>
    <n v="0"/>
    <n v="0"/>
  </r>
  <r>
    <d v="2025-01-27T00:00:00"/>
    <d v="2025-01-27T20:12:00"/>
    <x v="1"/>
    <s v="SPS-11162454"/>
    <s v="Satvir Sahota"/>
    <s v="Mens 24-25 Annual Payee Match Fee, 26/01 vs. vs UoB"/>
    <x v="9"/>
    <x v="0"/>
    <x v="2"/>
    <n v="0"/>
    <n v="0"/>
    <n v="0"/>
    <n v="0"/>
    <n v="0"/>
  </r>
  <r>
    <d v="2025-01-27T00:00:00"/>
    <d v="2025-01-27T20:12:00"/>
    <x v="1"/>
    <s v="SPS-11162456"/>
    <s v="Johnny Hie"/>
    <s v="Mens 24-25 Sponsored player Match Fee, 26/01 vs. vs UoB"/>
    <x v="9"/>
    <x v="0"/>
    <x v="2"/>
    <n v="0"/>
    <n v="0"/>
    <n v="0"/>
    <n v="0"/>
    <n v="0"/>
  </r>
  <r>
    <d v="2025-01-27T00:00:00"/>
    <d v="2025-01-27T20:12:00"/>
    <x v="1"/>
    <s v="SPS-11162457"/>
    <s v="Ethan Frost"/>
    <s v="Mens 24-25 Double Team Match Fee, 26/01 vs. vs UoB"/>
    <x v="9"/>
    <x v="0"/>
    <x v="2"/>
    <n v="0"/>
    <n v="0"/>
    <n v="0"/>
    <n v="0"/>
    <n v="0"/>
  </r>
  <r>
    <d v="2025-01-27T00:00:00"/>
    <d v="2025-01-27T20:12:00"/>
    <x v="1"/>
    <s v="SPS-11162458"/>
    <s v="Dilraj Sohal"/>
    <s v="Mens 24-25 Double Team Match Fee, 26/01 vs. vs UoB"/>
    <x v="9"/>
    <x v="0"/>
    <x v="2"/>
    <n v="0"/>
    <n v="0"/>
    <n v="0"/>
    <n v="0"/>
    <n v="0"/>
  </r>
  <r>
    <d v="2025-01-27T00:00:00"/>
    <d v="2025-01-27T20:12:00"/>
    <x v="1"/>
    <s v="SPS-11162459"/>
    <s v="Avraj Bansal"/>
    <s v="Mens 24-25 Annual Payee Match Fee, 26/01 vs. vs UoB"/>
    <x v="9"/>
    <x v="0"/>
    <x v="2"/>
    <n v="0"/>
    <n v="0"/>
    <n v="0"/>
    <n v="0"/>
    <n v="0"/>
  </r>
  <r>
    <d v="2025-01-27T00:00:00"/>
    <d v="2025-01-27T20:12:00"/>
    <x v="1"/>
    <s v="SPS-11162460"/>
    <s v="Jagjit Degun"/>
    <s v="Mens 24-25 Annual Payee Match Fee, 26/01 vs. vs UoB"/>
    <x v="9"/>
    <x v="0"/>
    <x v="2"/>
    <n v="0"/>
    <n v="0"/>
    <n v="0"/>
    <n v="0"/>
    <n v="0"/>
  </r>
  <r>
    <d v="2025-01-27T00:00:00"/>
    <d v="2025-01-27T20:12:00"/>
    <x v="1"/>
    <s v="SPS-11162461"/>
    <s v="Josh Russell"/>
    <s v="Mens 24-25 Annual Payee Match Fee, 26/01 vs. vs UoB"/>
    <x v="9"/>
    <x v="0"/>
    <x v="2"/>
    <n v="0"/>
    <n v="0"/>
    <n v="0"/>
    <n v="0"/>
    <n v="0"/>
  </r>
  <r>
    <d v="2025-01-27T00:00:00"/>
    <d v="2025-01-27T20:12:00"/>
    <x v="1"/>
    <s v="SPS-11162462"/>
    <s v="LE-NEAL JACKSON"/>
    <s v="Mens 24-25 Sponsored player Match Fee, 26/01 vs. vs UoB"/>
    <x v="9"/>
    <x v="0"/>
    <x v="2"/>
    <n v="0"/>
    <n v="0"/>
    <n v="0"/>
    <n v="0"/>
    <n v="0"/>
  </r>
  <r>
    <d v="2025-01-27T00:00:00"/>
    <d v="2025-01-27T20:12:00"/>
    <x v="1"/>
    <s v="SPS-11162463"/>
    <s v="saihej Mangat"/>
    <s v="Mens 24-25 Double Team Match Fee, 26/01 vs. vs UoB"/>
    <x v="9"/>
    <x v="0"/>
    <x v="2"/>
    <n v="0"/>
    <n v="0"/>
    <n v="0"/>
    <n v="0"/>
    <n v="0"/>
  </r>
  <r>
    <d v="2024-11-23T00:00:00"/>
    <d v="2025-01-28T08:30:00"/>
    <x v="1"/>
    <s v="SPS-10972373"/>
    <s v="chayden singh sahota"/>
    <s v="Badgers 24-25, paid by susie Sahota, 23/11 vs. vs Bloxwich"/>
    <x v="9"/>
    <x v="1"/>
    <x v="0"/>
    <n v="3"/>
    <n v="0.14000000000000001"/>
    <n v="0.05"/>
    <n v="0"/>
    <n v="2.81"/>
  </r>
  <r>
    <d v="2024-12-15T00:00:00"/>
    <d v="2025-01-28T08:30:00"/>
    <x v="1"/>
    <s v="SPS-11075719"/>
    <s v="chayden singh sahota"/>
    <s v="Sunday Training 24-25, paid by susie Sahota, 15/12 vs. Sunday Training"/>
    <x v="9"/>
    <x v="1"/>
    <x v="0"/>
    <n v="3"/>
    <n v="0.15"/>
    <n v="0.05"/>
    <n v="0"/>
    <n v="2.8"/>
  </r>
  <r>
    <d v="2024-12-01T00:00:00"/>
    <d v="2025-01-31T08:30:00"/>
    <x v="1"/>
    <s v="SPS-11034939"/>
    <s v="Kian Sandhu"/>
    <s v="Sunday Training 24-25, paid by Hardeep SANDHU, 01/12 vs. Sunday Training"/>
    <x v="9"/>
    <x v="1"/>
    <x v="0"/>
    <n v="3"/>
    <n v="7.0000000000000007E-2"/>
    <n v="0.05"/>
    <n v="0"/>
    <n v="2.88"/>
  </r>
  <r>
    <d v="2024-12-01T00:00:00"/>
    <d v="2025-01-31T08:30:00"/>
    <x v="1"/>
    <s v="SPS-11034942"/>
    <s v="Kai Sandhu"/>
    <s v="Sunday Training 24-25, paid by Hardeep SANDHU, 01/12 vs. Sunday Training"/>
    <x v="9"/>
    <x v="1"/>
    <x v="0"/>
    <n v="3"/>
    <n v="7.0000000000000007E-2"/>
    <n v="0.05"/>
    <n v="0"/>
    <n v="2.88"/>
  </r>
  <r>
    <d v="2025-01-18T00:00:00"/>
    <d v="2025-01-31T08:30:00"/>
    <x v="1"/>
    <s v="SPS-11134808"/>
    <s v="Kian Sandhu"/>
    <s v="Badgers 24-25, paid by Hardeep SANDHU, 18/01 vs. vs WaTs"/>
    <x v="9"/>
    <x v="1"/>
    <x v="0"/>
    <n v="3"/>
    <n v="7.0000000000000007E-2"/>
    <n v="0.05"/>
    <n v="0"/>
    <n v="2.88"/>
  </r>
  <r>
    <d v="2025-01-19T00:00:00"/>
    <d v="2025-01-31T08:30:00"/>
    <x v="1"/>
    <s v="SPS-11139142"/>
    <s v="Kian Sandhu"/>
    <s v="Sunday Training 24-25, paid by Hardeep SANDHU, 19/01 vs. Sunday Training"/>
    <x v="9"/>
    <x v="1"/>
    <x v="0"/>
    <n v="3"/>
    <n v="7.0000000000000007E-2"/>
    <n v="0.05"/>
    <n v="0"/>
    <n v="2.88"/>
  </r>
  <r>
    <d v="2025-01-19T00:00:00"/>
    <d v="2025-01-31T08:30:00"/>
    <x v="1"/>
    <s v="SPS-11139143"/>
    <s v="Kyle Sandhu"/>
    <s v="Sunday Training 24-25, paid by Hardeep SANDHU, 19/01 vs. Sunday Training"/>
    <x v="9"/>
    <x v="1"/>
    <x v="0"/>
    <n v="3"/>
    <n v="7.0000000000000007E-2"/>
    <n v="0.05"/>
    <n v="0"/>
    <n v="2.88"/>
  </r>
  <r>
    <d v="2025-01-19T00:00:00"/>
    <d v="2025-01-31T08:30:00"/>
    <x v="1"/>
    <s v="SPS-11139146"/>
    <s v="Kai Sandhu"/>
    <s v="Sunday Training 24-25, paid by Hardeep SANDHU, 19/01 vs. Sunday Training"/>
    <x v="9"/>
    <x v="1"/>
    <x v="0"/>
    <n v="3"/>
    <n v="7.0000000000000007E-2"/>
    <n v="0.05"/>
    <n v="0"/>
    <n v="2.88"/>
  </r>
  <r>
    <d v="2025-01-25T00:00:00"/>
    <d v="2025-01-31T08:30:00"/>
    <x v="1"/>
    <s v="SPS-11152327"/>
    <s v="Kian Sandhu"/>
    <s v="Badgers 24-25, paid by Hardeep SANDHU, 25/01 vs. vs Beacon"/>
    <x v="9"/>
    <x v="1"/>
    <x v="0"/>
    <n v="3"/>
    <n v="7.0000000000000007E-2"/>
    <n v="0.05"/>
    <n v="0"/>
    <n v="2.88"/>
  </r>
  <r>
    <d v="2025-01-26T00:00:00"/>
    <d v="2025-01-31T08:30:00"/>
    <x v="1"/>
    <s v="SPS-11157025"/>
    <s v="Kian Sandhu"/>
    <s v="Sunday Training 24-25, paid by Hardeep SANDHU, 26/01 vs. Sunday Training"/>
    <x v="9"/>
    <x v="1"/>
    <x v="0"/>
    <n v="3"/>
    <n v="7.0000000000000007E-2"/>
    <n v="0.05"/>
    <n v="0"/>
    <n v="2.88"/>
  </r>
  <r>
    <d v="2025-01-26T00:00:00"/>
    <d v="2025-01-31T08:30:00"/>
    <x v="1"/>
    <s v="SPS-11157026"/>
    <s v="Kyle Sandhu"/>
    <s v="Sunday Training 24-25, paid by Hardeep SANDHU, 26/01 vs. Sunday Training"/>
    <x v="9"/>
    <x v="1"/>
    <x v="0"/>
    <n v="3"/>
    <n v="7.0000000000000007E-2"/>
    <n v="0.05"/>
    <n v="0"/>
    <n v="2.88"/>
  </r>
  <r>
    <d v="2025-01-26T00:00:00"/>
    <d v="2025-01-31T08:30:00"/>
    <x v="1"/>
    <s v="SPS-11157031"/>
    <s v="Kai Sandhu"/>
    <s v="Sunday Training 24-25, paid by Hardeep SANDHU, 26/01 vs. Sunday Training"/>
    <x v="9"/>
    <x v="1"/>
    <x v="0"/>
    <n v="3"/>
    <n v="0.02"/>
    <n v="0.05"/>
    <n v="0"/>
    <n v="2.93"/>
  </r>
  <r>
    <d v="2025-02-01T00:00:00"/>
    <d v="2025-02-01T07:02:00"/>
    <x v="1"/>
    <s v="SPS-11174981"/>
    <s v="SJ Sihota"/>
    <s v="Mens 24-25 Double Team Match Fee, 01/02 vs. vs Cannock 2"/>
    <x v="10"/>
    <x v="0"/>
    <x v="2"/>
    <n v="0"/>
    <n v="0"/>
    <n v="0"/>
    <n v="0"/>
    <n v="0"/>
  </r>
  <r>
    <d v="2025-02-01T00:00:00"/>
    <d v="2025-02-01T21:19:00"/>
    <x v="1"/>
    <s v="SPS-11181363"/>
    <s v="om gaur"/>
    <s v="Mens 24-25 Under 16 Match Fee, confirmed by Satpal Degun, 01/02 vs. vs Olton &amp; West Warwickshire 4"/>
    <x v="10"/>
    <x v="0"/>
    <x v="1"/>
    <n v="3"/>
    <n v="0"/>
    <n v="0"/>
    <n v="0"/>
    <n v="3"/>
  </r>
  <r>
    <d v="2025-02-01T00:00:00"/>
    <d v="2025-02-01T21:20:00"/>
    <x v="1"/>
    <s v="SPS-11181418"/>
    <s v="Andy Furber"/>
    <s v="Mens 24-25 Double Team Match Fee, 01/02 vs. vs Olton &amp; West Warwickshire 4"/>
    <x v="10"/>
    <x v="0"/>
    <x v="2"/>
    <n v="0"/>
    <n v="0"/>
    <n v="0"/>
    <n v="0"/>
    <n v="0"/>
  </r>
  <r>
    <d v="2024-09-16T00:00:00"/>
    <d v="2025-02-01T21:22:00"/>
    <x v="1"/>
    <s v="SPS-10672674"/>
    <s v="-1. DELETED --"/>
    <s v="AMENDED: (Reduced rate as &lt;8 games )Ladies Subscriptions 24-25, confirmed by Charn Gill"/>
    <x v="10"/>
    <x v="1"/>
    <x v="1"/>
    <n v="60"/>
    <n v="0"/>
    <n v="0"/>
    <n v="0"/>
    <n v="60"/>
  </r>
  <r>
    <d v="2025-02-01T00:00:00"/>
    <d v="2025-02-01T22:30:00"/>
    <x v="1"/>
    <s v="SPS-11181633"/>
    <s v="Amarpreet singh Assi"/>
    <s v="Mens 24-25 Annual Payee Match Fee, 01/02 vs. vs Beacon 2"/>
    <x v="10"/>
    <x v="0"/>
    <x v="2"/>
    <n v="0"/>
    <n v="0"/>
    <n v="0"/>
    <n v="0"/>
    <n v="0"/>
  </r>
  <r>
    <d v="2025-02-01T00:00:00"/>
    <d v="2025-02-01T22:30:00"/>
    <x v="1"/>
    <s v="SPS-11181634"/>
    <s v="Ethan Frost"/>
    <s v="Mens 24-25 Double Team Match Fee, 01/02 vs. vs Beacon 2"/>
    <x v="10"/>
    <x v="0"/>
    <x v="2"/>
    <n v="0"/>
    <n v="0"/>
    <n v="0"/>
    <n v="0"/>
    <n v="0"/>
  </r>
  <r>
    <d v="2025-02-01T00:00:00"/>
    <d v="2025-02-01T22:30:00"/>
    <x v="1"/>
    <s v="SPS-11181636"/>
    <s v="Dilraj Sohal"/>
    <s v="Mens 24-25 Double Team Match Fee, 01/02 vs. vs Beacon 2"/>
    <x v="10"/>
    <x v="0"/>
    <x v="2"/>
    <n v="0"/>
    <n v="0"/>
    <n v="0"/>
    <n v="0"/>
    <n v="0"/>
  </r>
  <r>
    <d v="2025-02-01T00:00:00"/>
    <d v="2025-02-01T22:30:00"/>
    <x v="1"/>
    <s v="SPS-11181637"/>
    <s v="Ian Murphy"/>
    <s v="Mens 24-25 Sponsored player Match Fee, 01/02 vs. vs Beacon 2"/>
    <x v="10"/>
    <x v="0"/>
    <x v="2"/>
    <n v="0"/>
    <n v="0"/>
    <n v="0"/>
    <n v="0"/>
    <n v="0"/>
  </r>
  <r>
    <d v="2025-02-01T00:00:00"/>
    <d v="2025-02-01T22:30:00"/>
    <x v="1"/>
    <s v="SPS-11181642"/>
    <s v="Sikandar Aizaz"/>
    <s v="Mens 24-25 Sponsored player Match Fee, 01/02 vs. vs Beacon 2"/>
    <x v="10"/>
    <x v="0"/>
    <x v="2"/>
    <n v="0"/>
    <n v="0"/>
    <n v="0"/>
    <n v="0"/>
    <n v="0"/>
  </r>
  <r>
    <d v="2025-01-18T00:00:00"/>
    <d v="2025-02-01T23:05:00"/>
    <x v="1"/>
    <s v="SPS-11134639"/>
    <s v="Gurpreet Cooner"/>
    <s v="Mens 24-25, 18/01 vs. vs Bournville &amp; Kings Heath 4"/>
    <x v="10"/>
    <x v="1"/>
    <x v="0"/>
    <n v="10"/>
    <n v="0.2"/>
    <n v="0.1"/>
    <n v="0"/>
    <n v="9.6999999999999993"/>
  </r>
  <r>
    <d v="2025-01-18T00:00:00"/>
    <d v="2025-02-01T23:05:00"/>
    <x v="1"/>
    <s v="SPS-11134812"/>
    <s v="Rohanpreet cooner"/>
    <s v="Badgers 24-25, paid by Gurpreet Cooner, 18/01 vs. vs WaTs"/>
    <x v="10"/>
    <x v="1"/>
    <x v="0"/>
    <n v="3"/>
    <n v="0.06"/>
    <n v="0.05"/>
    <n v="0"/>
    <n v="2.89"/>
  </r>
  <r>
    <d v="2025-01-19T00:00:00"/>
    <d v="2025-02-01T23:05:00"/>
    <x v="1"/>
    <s v="SPS-11139148"/>
    <s v="Rohanpreet cooner"/>
    <s v="Sunday Training 24-25, paid by Gurpreet Cooner, 19/01 vs. Sunday Training"/>
    <x v="10"/>
    <x v="1"/>
    <x v="0"/>
    <n v="3"/>
    <n v="0.06"/>
    <n v="0.05"/>
    <n v="0"/>
    <n v="2.89"/>
  </r>
  <r>
    <d v="2025-01-19T00:00:00"/>
    <d v="2025-02-01T23:05:00"/>
    <x v="1"/>
    <s v="SPS-11139151"/>
    <s v="Sukhmani Cooner"/>
    <s v="Sunday Training 24-25, paid by Gurpreet Cooner, 19/01 vs. Sunday Training"/>
    <x v="10"/>
    <x v="1"/>
    <x v="0"/>
    <n v="3"/>
    <n v="0.06"/>
    <n v="0.05"/>
    <n v="0"/>
    <n v="2.89"/>
  </r>
  <r>
    <d v="2025-01-25T00:00:00"/>
    <d v="2025-02-01T23:05:00"/>
    <x v="1"/>
    <s v="SPS-11152331"/>
    <s v="Rohanpreet cooner"/>
    <s v="Badgers 24-25, paid by Gurpreet Cooner, 25/01 vs. vs Beacon"/>
    <x v="10"/>
    <x v="1"/>
    <x v="0"/>
    <n v="3"/>
    <n v="0.06"/>
    <n v="0.05"/>
    <n v="0"/>
    <n v="2.89"/>
  </r>
  <r>
    <d v="2025-01-26T00:00:00"/>
    <d v="2025-02-01T23:05:00"/>
    <x v="1"/>
    <s v="SPS-11157032"/>
    <s v="Rohanpreet cooner"/>
    <s v="Sunday Training 24-25, paid by Gurpreet Cooner, 26/01 vs. Sunday Training"/>
    <x v="10"/>
    <x v="1"/>
    <x v="0"/>
    <n v="3"/>
    <n v="0.06"/>
    <n v="0.05"/>
    <n v="0"/>
    <n v="2.89"/>
  </r>
  <r>
    <d v="2025-01-26T00:00:00"/>
    <d v="2025-02-01T23:05:00"/>
    <x v="1"/>
    <s v="SPS-11157034"/>
    <s v="Sukhmani Cooner"/>
    <s v="Sunday Training 24-25, paid by Gurpreet Cooner, 26/01 vs. Sunday Training"/>
    <x v="10"/>
    <x v="1"/>
    <x v="0"/>
    <n v="3"/>
    <n v="0.06"/>
    <n v="0.05"/>
    <n v="0"/>
    <n v="2.89"/>
  </r>
  <r>
    <d v="2025-02-01T00:00:00"/>
    <d v="2025-02-01T23:05:00"/>
    <x v="1"/>
    <s v="SPS-11181355"/>
    <s v="Rohanpreet cooner"/>
    <s v="Badgers 24-25, paid by Gurpreet Cooner, 01/02 vs. vs Sutton Coldfield"/>
    <x v="10"/>
    <x v="1"/>
    <x v="0"/>
    <n v="3"/>
    <n v="0.06"/>
    <n v="0.05"/>
    <n v="0"/>
    <n v="2.89"/>
  </r>
  <r>
    <d v="2025-02-01T00:00:00"/>
    <d v="2025-02-01T23:05:00"/>
    <x v="1"/>
    <s v="SPS-11181362"/>
    <s v="Gurpreet Cooner"/>
    <s v="Mens 24-25, 01/02 vs. vs Olton &amp; West Warwickshire 4"/>
    <x v="10"/>
    <x v="1"/>
    <x v="0"/>
    <n v="10"/>
    <n v="0.2"/>
    <n v="0.1"/>
    <n v="0"/>
    <n v="9.6999999999999993"/>
  </r>
  <r>
    <d v="2025-02-02T00:00:00"/>
    <d v="2025-02-02T13:51:00"/>
    <x v="1"/>
    <s v="SPS-11183727"/>
    <s v="Athsari Gangabadage"/>
    <s v="Ladies 24-25 Sponsored player Match Fee, 25/01 vs. vs City of Birmingham 1"/>
    <x v="10"/>
    <x v="0"/>
    <x v="2"/>
    <n v="0"/>
    <n v="0"/>
    <n v="0"/>
    <n v="0"/>
    <n v="0"/>
  </r>
  <r>
    <d v="2025-02-02T00:00:00"/>
    <d v="2025-02-02T13:52:00"/>
    <x v="1"/>
    <s v="SPS-11183736"/>
    <s v="Rajpreet Sahi"/>
    <s v="Ladies 24-25 Student Match Fee, confirmed by Charn Gill, 25/01 vs. vs City of Birmingham 1"/>
    <x v="10"/>
    <x v="0"/>
    <x v="1"/>
    <n v="5"/>
    <n v="0"/>
    <n v="0"/>
    <n v="0"/>
    <n v="5"/>
  </r>
  <r>
    <d v="2025-02-02T00:00:00"/>
    <d v="2025-02-02T13:55:00"/>
    <x v="1"/>
    <s v="SPS-11183764"/>
    <s v="Athsari Gangabadage"/>
    <s v="Ladies 24-25 Sponsored player Match Fee, 01/02 vs. vs Olton &amp; West Warwickshire 5"/>
    <x v="10"/>
    <x v="0"/>
    <x v="2"/>
    <n v="0"/>
    <n v="0"/>
    <n v="0"/>
    <n v="0"/>
    <n v="0"/>
  </r>
  <r>
    <d v="2025-02-02T00:00:00"/>
    <d v="2025-02-02T13:55:00"/>
    <x v="1"/>
    <s v="SPS-11183768"/>
    <s v="Amanpreet Johal"/>
    <s v="Ladies 24-25 Double Team Match Fee, 01/02 vs. vs Olton &amp; West Warwickshire 5"/>
    <x v="10"/>
    <x v="0"/>
    <x v="2"/>
    <n v="0"/>
    <n v="0"/>
    <n v="0"/>
    <n v="0"/>
    <n v="0"/>
  </r>
  <r>
    <d v="2025-02-02T00:00:00"/>
    <d v="2025-02-02T13:55:00"/>
    <x v="1"/>
    <s v="SPS-11183770"/>
    <s v="Ummul Humayra"/>
    <s v="AMENDED: (Drove multiple players and GK kit )Ladies 24-25, confirmed by Charn Gill, 01/02 vs. vs Olton &amp; West Warwickshire 5"/>
    <x v="10"/>
    <x v="1"/>
    <x v="1"/>
    <n v="0"/>
    <n v="0"/>
    <n v="0"/>
    <n v="0"/>
    <n v="0"/>
  </r>
  <r>
    <d v="2025-02-02T00:00:00"/>
    <d v="2025-02-02T13:56:00"/>
    <x v="1"/>
    <s v="SPS-11183772"/>
    <s v="Susan Paterson"/>
    <s v="AMENDED: (Drove multiple players )Ladies 24-25, confirmed by Charn Gill, 01/02 vs. vs Olton &amp; West Warwickshire 5"/>
    <x v="10"/>
    <x v="1"/>
    <x v="1"/>
    <n v="0"/>
    <n v="0"/>
    <n v="0"/>
    <n v="0"/>
    <n v="0"/>
  </r>
  <r>
    <d v="2025-02-02T00:00:00"/>
    <d v="2025-02-02T13:56:00"/>
    <x v="1"/>
    <s v="SPS-11183773"/>
    <s v="Rajpreet Sahi"/>
    <s v="Ladies 24-25 Student Match Fee, confirmed by Charn Gill, 01/02 vs. vs Olton &amp; West Warwickshire 5"/>
    <x v="10"/>
    <x v="0"/>
    <x v="1"/>
    <n v="5"/>
    <n v="0"/>
    <n v="0"/>
    <n v="0"/>
    <n v="5"/>
  </r>
  <r>
    <d v="2025-01-19T00:00:00"/>
    <d v="2025-02-02T13:57:00"/>
    <x v="1"/>
    <s v="SPS-11140562"/>
    <s v="Rajpreet Sahi"/>
    <s v="Ladies 24-25 Student Match Fee, confirmed by Charn Gill, 19/01 vs. vs University of Birmingham 5"/>
    <x v="10"/>
    <x v="0"/>
    <x v="1"/>
    <n v="5"/>
    <n v="0"/>
    <n v="0"/>
    <n v="0"/>
    <n v="5"/>
  </r>
  <r>
    <d v="2025-02-02T00:00:00"/>
    <d v="2025-02-02T13:58:00"/>
    <x v="1"/>
    <s v="SPS-11183778"/>
    <s v="Kaylim Bowers"/>
    <s v="Ladies 24-25 Sponsored player Match Fee, 01/02 vs. vs Edgbaston 3"/>
    <x v="10"/>
    <x v="0"/>
    <x v="2"/>
    <n v="0"/>
    <n v="0"/>
    <n v="0"/>
    <n v="0"/>
    <n v="0"/>
  </r>
  <r>
    <d v="2025-02-02T00:00:00"/>
    <d v="2025-02-02T13:58:00"/>
    <x v="1"/>
    <s v="SPS-11183779"/>
    <s v="Rahemeen Ali"/>
    <s v="Ladies 24-25 Sponsored player Match Fee, 01/02 vs. vs Edgbaston 3"/>
    <x v="10"/>
    <x v="0"/>
    <x v="2"/>
    <n v="0"/>
    <n v="0"/>
    <n v="0"/>
    <n v="0"/>
    <n v="0"/>
  </r>
  <r>
    <d v="2025-02-02T00:00:00"/>
    <d v="2025-02-02T13:58:00"/>
    <x v="1"/>
    <s v="SPS-11183787"/>
    <s v="Apsi Gunarathne"/>
    <s v="Ladies 24-25 Sponsored player Match Fee, 01/02 vs. vs Edgbaston 3"/>
    <x v="10"/>
    <x v="0"/>
    <x v="2"/>
    <n v="0"/>
    <n v="0"/>
    <n v="0"/>
    <n v="0"/>
    <n v="0"/>
  </r>
  <r>
    <d v="2025-01-18T00:00:00"/>
    <d v="2025-02-02T14:31:00"/>
    <x v="1"/>
    <s v="SPS-11137792"/>
    <s v="kiran gill"/>
    <s v="Ladies 24-25, confirmed by Charn Gill, 18/01 vs. vs Olton &amp; West Warwickshire 3"/>
    <x v="10"/>
    <x v="1"/>
    <x v="1"/>
    <n v="10"/>
    <n v="0"/>
    <n v="0"/>
    <n v="0"/>
    <n v="10"/>
  </r>
  <r>
    <d v="2025-01-19T00:00:00"/>
    <d v="2025-02-02T14:31:00"/>
    <x v="1"/>
    <s v="SPS-11140551"/>
    <s v="kiran gill"/>
    <s v="Ladies 24-25, confirmed by Charn Gill, 19/01 vs. vs University of Birmingham 5"/>
    <x v="10"/>
    <x v="1"/>
    <x v="1"/>
    <n v="10"/>
    <n v="0"/>
    <n v="0"/>
    <n v="0"/>
    <n v="10"/>
  </r>
  <r>
    <d v="2025-02-02T00:00:00"/>
    <d v="2025-02-02T14:31:00"/>
    <x v="1"/>
    <s v="SPS-11183777"/>
    <s v="kiran gill"/>
    <s v="Ladies 24-25, confirmed by Charn Gill, 01/02 vs. vs Edgbaston 3"/>
    <x v="10"/>
    <x v="1"/>
    <x v="1"/>
    <n v="10"/>
    <n v="0"/>
    <n v="0"/>
    <n v="0"/>
    <n v="10"/>
  </r>
  <r>
    <d v="2025-02-02T00:00:00"/>
    <d v="2025-02-02T17:00:00"/>
    <x v="1"/>
    <s v="SPS-11184842"/>
    <s v="Ghazanfar Ali"/>
    <s v="Mens 24-25 Sponsored player Match Fee, 01/02 vs. vs St Albans"/>
    <x v="10"/>
    <x v="0"/>
    <x v="2"/>
    <n v="0"/>
    <n v="0"/>
    <n v="0"/>
    <n v="0"/>
    <n v="0"/>
  </r>
  <r>
    <d v="2025-02-02T00:00:00"/>
    <d v="2025-02-02T17:00:00"/>
    <x v="1"/>
    <s v="SPS-11184843"/>
    <s v="morgan sign"/>
    <s v="Mens 24-25 Sponsored player Match Fee, 01/02 vs. vs St Albans"/>
    <x v="10"/>
    <x v="0"/>
    <x v="2"/>
    <n v="0"/>
    <n v="0"/>
    <n v="0"/>
    <n v="0"/>
    <n v="0"/>
  </r>
  <r>
    <d v="2025-02-02T00:00:00"/>
    <d v="2025-02-02T17:00:00"/>
    <x v="1"/>
    <s v="SPS-11184844"/>
    <s v="Navraj Degun"/>
    <s v="Mens 24-25 Annual Payee Match Fee, 01/02 vs. vs St Albans"/>
    <x v="10"/>
    <x v="0"/>
    <x v="2"/>
    <n v="0"/>
    <n v="0"/>
    <n v="0"/>
    <n v="0"/>
    <n v="0"/>
  </r>
  <r>
    <d v="2025-02-02T00:00:00"/>
    <d v="2025-02-02T17:00:00"/>
    <x v="1"/>
    <s v="SPS-11184845"/>
    <s v="Irfan Muhammad"/>
    <s v="Mens 24-25 Sponsored player Match Fee, 01/02 vs. vs St Albans"/>
    <x v="10"/>
    <x v="0"/>
    <x v="2"/>
    <n v="0"/>
    <n v="0"/>
    <n v="0"/>
    <n v="0"/>
    <n v="0"/>
  </r>
  <r>
    <d v="2025-02-02T00:00:00"/>
    <d v="2025-02-02T17:00:00"/>
    <x v="1"/>
    <s v="SPS-11184846"/>
    <s v="Manveer Sokhi"/>
    <s v="Mens 24-25 Annual Payee Match Fee, 01/02 vs. vs St Albans"/>
    <x v="10"/>
    <x v="0"/>
    <x v="2"/>
    <n v="0"/>
    <n v="0"/>
    <n v="0"/>
    <n v="0"/>
    <n v="0"/>
  </r>
  <r>
    <d v="2025-02-02T00:00:00"/>
    <d v="2025-02-02T17:00:00"/>
    <x v="1"/>
    <s v="SPS-11184847"/>
    <s v="Satvir Sahota"/>
    <s v="Mens 24-25 Annual Payee Match Fee, 01/02 vs. vs St Albans"/>
    <x v="10"/>
    <x v="0"/>
    <x v="2"/>
    <n v="0"/>
    <n v="0"/>
    <n v="0"/>
    <n v="0"/>
    <n v="0"/>
  </r>
  <r>
    <d v="2025-02-02T00:00:00"/>
    <d v="2025-02-02T17:00:00"/>
    <x v="1"/>
    <s v="SPS-11184848"/>
    <s v="Johnny Hie"/>
    <s v="Mens 24-25 Sponsored player Match Fee, 01/02 vs. vs St Albans"/>
    <x v="10"/>
    <x v="0"/>
    <x v="2"/>
    <n v="0"/>
    <n v="0"/>
    <n v="0"/>
    <n v="0"/>
    <n v="0"/>
  </r>
  <r>
    <d v="2025-02-02T00:00:00"/>
    <d v="2025-02-02T17:00:00"/>
    <x v="1"/>
    <s v="SPS-11184851"/>
    <s v="Avraj Bansal"/>
    <s v="Mens 24-25 Annual Payee Match Fee, 01/02 vs. vs St Albans"/>
    <x v="10"/>
    <x v="0"/>
    <x v="2"/>
    <n v="0"/>
    <n v="0"/>
    <n v="0"/>
    <n v="0"/>
    <n v="0"/>
  </r>
  <r>
    <d v="2025-02-02T00:00:00"/>
    <d v="2025-02-02T17:00:00"/>
    <x v="1"/>
    <s v="SPS-11184852"/>
    <s v="Jagjit Degun"/>
    <s v="Mens 24-25 Annual Payee Match Fee, 01/02 vs. vs St Albans"/>
    <x v="10"/>
    <x v="0"/>
    <x v="2"/>
    <n v="0"/>
    <n v="0"/>
    <n v="0"/>
    <n v="0"/>
    <n v="0"/>
  </r>
  <r>
    <d v="2025-02-02T00:00:00"/>
    <d v="2025-02-02T17:00:00"/>
    <x v="1"/>
    <s v="SPS-11184853"/>
    <s v="Moin Shakeel"/>
    <s v="Mens 24-25 Sponsored player Match Fee, 01/02 vs. vs St Albans"/>
    <x v="10"/>
    <x v="0"/>
    <x v="2"/>
    <n v="0"/>
    <n v="0"/>
    <n v="0"/>
    <n v="0"/>
    <n v="0"/>
  </r>
  <r>
    <d v="2025-02-02T00:00:00"/>
    <d v="2025-02-02T17:00:00"/>
    <x v="1"/>
    <s v="SPS-11184854"/>
    <s v="Josh Russell"/>
    <s v="Mens 24-25 Annual Payee Match Fee, 01/02 vs. vs St Albans"/>
    <x v="10"/>
    <x v="0"/>
    <x v="2"/>
    <n v="0"/>
    <n v="0"/>
    <n v="0"/>
    <n v="0"/>
    <n v="0"/>
  </r>
  <r>
    <d v="2025-02-02T00:00:00"/>
    <d v="2025-02-02T17:00:00"/>
    <x v="1"/>
    <s v="SPS-11184855"/>
    <s v="LE-NEAL JACKSON"/>
    <s v="Mens 24-25 Sponsored player Match Fee, 01/02 vs. vs St Albans"/>
    <x v="10"/>
    <x v="0"/>
    <x v="2"/>
    <n v="0"/>
    <n v="0"/>
    <n v="0"/>
    <n v="0"/>
    <n v="0"/>
  </r>
  <r>
    <d v="2025-02-02T00:00:00"/>
    <d v="2025-02-02T17:00:00"/>
    <x v="1"/>
    <s v="SPS-11184856"/>
    <s v="Pavinder Sandhu"/>
    <s v="Mens 24-25 Annual Payee Match Fee, 01/02 vs. vs St Albans"/>
    <x v="10"/>
    <x v="0"/>
    <x v="2"/>
    <n v="0"/>
    <n v="0"/>
    <n v="0"/>
    <n v="0"/>
    <n v="0"/>
  </r>
  <r>
    <d v="2024-12-08T00:00:00"/>
    <d v="2025-02-03T08:30:00"/>
    <x v="1"/>
    <s v="SPS-11049763"/>
    <s v="Vinaypreet Johal"/>
    <s v="Ladies 24-25 Student Match Fee, 07/12 vs. vs Bournville &amp; Kings Heath 1"/>
    <x v="10"/>
    <x v="0"/>
    <x v="0"/>
    <n v="5"/>
    <n v="0.28000000000000003"/>
    <n v="0.05"/>
    <n v="0"/>
    <n v="4.67"/>
  </r>
  <r>
    <d v="2025-02-02T00:00:00"/>
    <d v="2025-02-03T17:41:00"/>
    <x v="1"/>
    <s v="SPS-11183731"/>
    <s v="Amarpreet Sahi"/>
    <s v="Ladies 24-25 Student Match Fee, confirmed by Charn Gill, 25/01 vs. vs City of Birmingham 1"/>
    <x v="10"/>
    <x v="0"/>
    <x v="1"/>
    <n v="5"/>
    <n v="0"/>
    <n v="0"/>
    <n v="0"/>
    <n v="5"/>
  </r>
  <r>
    <d v="2025-02-02T00:00:00"/>
    <d v="2025-02-03T17:41:00"/>
    <x v="1"/>
    <s v="SPS-11183766"/>
    <s v="Amarpreet Sahi"/>
    <s v="Ladies 24-25 Student Match Fee, confirmed by Charn Gill, 01/02 vs. vs Olton &amp; West Warwickshire 5"/>
    <x v="10"/>
    <x v="0"/>
    <x v="1"/>
    <n v="5"/>
    <n v="0"/>
    <n v="0"/>
    <n v="0"/>
    <n v="5"/>
  </r>
  <r>
    <d v="2024-09-15T00:00:00"/>
    <d v="2025-02-05T07:53:00"/>
    <x v="1"/>
    <s v="SPS-10669174"/>
    <s v="Pavan Basi"/>
    <s v="Mens Subscriptions 24-25 Student Membership, confirmed by Charn Gill"/>
    <x v="10"/>
    <x v="1"/>
    <x v="1"/>
    <n v="75"/>
    <n v="0"/>
    <n v="0"/>
    <n v="0"/>
    <n v="75"/>
  </r>
  <r>
    <d v="2025-02-02T00:00:00"/>
    <d v="2025-02-07T10:52:00"/>
    <x v="1"/>
    <s v="SPS-11183735"/>
    <s v="Susan Paterson"/>
    <s v="AMENDED: (collected players for badgers then took them home and then collected for L2 also )Ladies 24-25, collected by Charn Gill, 25/01 vs. vs City of Birmingham 1"/>
    <x v="10"/>
    <x v="1"/>
    <x v="2"/>
    <n v="0"/>
    <n v="0"/>
    <n v="0"/>
    <n v="0"/>
    <n v="0"/>
  </r>
  <r>
    <d v="2025-02-07T00:00:00"/>
    <d v="2025-02-07T18:25:00"/>
    <x v="1"/>
    <s v="SPS-11204792"/>
    <s v="Charanjeev Singh Palahay"/>
    <s v="Mens 24-25 Double Team Match Fee, 08/02 vs. vs Sutton Coldfield 8"/>
    <x v="10"/>
    <x v="0"/>
    <x v="2"/>
    <n v="0"/>
    <n v="0"/>
    <n v="0"/>
    <n v="0"/>
    <n v="0"/>
  </r>
  <r>
    <d v="2025-02-07T00:00:00"/>
    <d v="2025-02-07T18:25:00"/>
    <x v="1"/>
    <s v="SPS-11204800"/>
    <s v="SJ Sihota"/>
    <s v="Mens 24-25 Double Team Match Fee, 08/02 vs. vs Sutton Coldfield 8"/>
    <x v="10"/>
    <x v="0"/>
    <x v="2"/>
    <n v="0"/>
    <n v="0"/>
    <n v="0"/>
    <n v="0"/>
    <n v="0"/>
  </r>
  <r>
    <d v="2025-02-08T00:00:00"/>
    <d v="2025-02-08T16:45:00"/>
    <x v="1"/>
    <s v="SPS-11208667"/>
    <s v="Karampreet Sandhu"/>
    <s v="Mens 24-25 Double Team Match Fee, 08/02 vs. vs Newport 1"/>
    <x v="10"/>
    <x v="0"/>
    <x v="2"/>
    <n v="0"/>
    <n v="0"/>
    <n v="0"/>
    <n v="0"/>
    <n v="0"/>
  </r>
  <r>
    <d v="2025-02-08T00:00:00"/>
    <d v="2025-02-08T16:45:00"/>
    <x v="1"/>
    <s v="SPS-11208669"/>
    <s v="SJ Sihota"/>
    <s v="Mens 24-25 Double Team Match Fee, 08/02 vs. vs Newport 1"/>
    <x v="10"/>
    <x v="0"/>
    <x v="2"/>
    <n v="0"/>
    <n v="0"/>
    <n v="0"/>
    <n v="0"/>
    <n v="0"/>
  </r>
  <r>
    <d v="2025-02-08T00:00:00"/>
    <d v="2025-02-08T16:45:00"/>
    <x v="1"/>
    <s v="SPS-11208672"/>
    <s v="Sanraj Singh Sohal"/>
    <s v="Mens 24-25 Double Team Match Fee, 08/02 vs. vs Newport 1"/>
    <x v="10"/>
    <x v="0"/>
    <x v="2"/>
    <n v="0"/>
    <n v="0"/>
    <n v="0"/>
    <n v="0"/>
    <n v="0"/>
  </r>
  <r>
    <d v="2025-02-08T00:00:00"/>
    <d v="2025-02-08T16:45:00"/>
    <x v="1"/>
    <s v="SPS-11208673"/>
    <s v="Jogin Johal"/>
    <s v="Mens 24-25 Double Team Match Fee, 08/02 vs. vs Newport 1"/>
    <x v="10"/>
    <x v="0"/>
    <x v="2"/>
    <n v="0"/>
    <n v="0"/>
    <n v="0"/>
    <n v="0"/>
    <n v="0"/>
  </r>
  <r>
    <d v="2025-02-08T00:00:00"/>
    <d v="2025-02-08T17:18:00"/>
    <x v="1"/>
    <s v="SPS-11209177"/>
    <s v="Thisaru Gangabadage"/>
    <s v="Badgers 24-25 Sponsored player Match Fee, 08/02 vs. vs Bloxwich"/>
    <x v="10"/>
    <x v="0"/>
    <x v="2"/>
    <n v="0"/>
    <n v="0"/>
    <n v="0"/>
    <n v="0"/>
    <n v="0"/>
  </r>
  <r>
    <d v="2025-02-08T00:00:00"/>
    <d v="2025-02-08T17:18:00"/>
    <x v="1"/>
    <s v="SPS-11209187"/>
    <s v="Anand Sihota"/>
    <s v="Badgers 24-25 Double Team Match Fee, 08/02 vs. vs Bloxwich"/>
    <x v="10"/>
    <x v="0"/>
    <x v="2"/>
    <n v="0"/>
    <n v="0"/>
    <n v="0"/>
    <n v="0"/>
    <n v="0"/>
  </r>
  <r>
    <d v="2025-02-08T00:00:00"/>
    <d v="2025-02-08T18:37:00"/>
    <x v="1"/>
    <s v="SPS-11210211"/>
    <s v="dilveer bedi"/>
    <s v="Sunday Training 24-25, collected by Satpal Degun, 02/02 vs. Sunday Training"/>
    <x v="10"/>
    <x v="1"/>
    <x v="2"/>
    <n v="3"/>
    <n v="0"/>
    <n v="0"/>
    <n v="0"/>
    <n v="3"/>
  </r>
  <r>
    <d v="2025-02-08T00:00:00"/>
    <d v="2025-02-08T18:37:00"/>
    <x v="1"/>
    <s v="SPS-11210218"/>
    <s v="Savraj Singh Chana"/>
    <s v="Sunday Training 24-25, collected by Satpal Degun, 02/02 vs. Sunday Training"/>
    <x v="10"/>
    <x v="1"/>
    <x v="2"/>
    <n v="3"/>
    <n v="0"/>
    <n v="0"/>
    <n v="0"/>
    <n v="3"/>
  </r>
  <r>
    <d v="2025-02-08T00:00:00"/>
    <d v="2025-02-08T18:37:00"/>
    <x v="1"/>
    <s v="SPS-11210223"/>
    <s v="Arjan Singh Chana"/>
    <s v="Sunday Training 24-25, collected by Satpal Degun, 02/02 vs. Sunday Training"/>
    <x v="10"/>
    <x v="1"/>
    <x v="2"/>
    <n v="3"/>
    <n v="0"/>
    <n v="0"/>
    <n v="0"/>
    <n v="3"/>
  </r>
  <r>
    <d v="2025-02-08T00:00:00"/>
    <d v="2025-02-08T18:37:00"/>
    <x v="1"/>
    <s v="SPS-11210216"/>
    <s v="Rajveer Malhi"/>
    <s v="Sunday Training 24-25, collected by Satpal Degun, 02/02 vs. Sunday Training"/>
    <x v="10"/>
    <x v="1"/>
    <x v="2"/>
    <n v="3"/>
    <n v="0"/>
    <n v="0"/>
    <n v="0"/>
    <n v="3"/>
  </r>
  <r>
    <d v="2025-02-08T00:00:00"/>
    <d v="2025-02-08T18:38:00"/>
    <x v="1"/>
    <s v="SPS-11210212"/>
    <s v="Yuvraj Sihota"/>
    <s v="Sunday Training 24-25, confirmed by Satpal Degun, 02/02 vs. Sunday Training"/>
    <x v="10"/>
    <x v="1"/>
    <x v="1"/>
    <n v="3"/>
    <n v="0"/>
    <n v="0"/>
    <n v="0"/>
    <n v="3"/>
  </r>
  <r>
    <d v="2025-02-01T00:00:00"/>
    <d v="2025-02-08T18:39:00"/>
    <x v="1"/>
    <s v="SPS-11181357"/>
    <s v="Arjan Singh Chana"/>
    <s v="Badgers 24-25, collected by Satpal Degun, 01/02 vs. vs Sutton Coldfield"/>
    <x v="10"/>
    <x v="1"/>
    <x v="2"/>
    <n v="3"/>
    <n v="0"/>
    <n v="0"/>
    <n v="0"/>
    <n v="3"/>
  </r>
  <r>
    <d v="2025-02-01T00:00:00"/>
    <d v="2025-02-08T18:39:00"/>
    <x v="1"/>
    <s v="SPS-11181352"/>
    <s v="Rajveer Malhi"/>
    <s v="Badgers 24-25, collected by Satpal Degun, 01/02 vs. vs Sutton Coldfield"/>
    <x v="10"/>
    <x v="1"/>
    <x v="2"/>
    <n v="3"/>
    <n v="0"/>
    <n v="0"/>
    <n v="0"/>
    <n v="3"/>
  </r>
  <r>
    <d v="2025-02-08T00:00:00"/>
    <d v="2025-02-09T10:02:00"/>
    <x v="1"/>
    <s v="SPS-11209193"/>
    <s v="Arjan Singh Chana"/>
    <s v="Badgers 24-25, collected by Satpal Degun, 08/02 vs. vs Bloxwich"/>
    <x v="10"/>
    <x v="1"/>
    <x v="2"/>
    <n v="3"/>
    <n v="0"/>
    <n v="0"/>
    <n v="0"/>
    <n v="3"/>
  </r>
  <r>
    <d v="2025-02-09T00:00:00"/>
    <d v="2025-02-09T10:39:00"/>
    <x v="1"/>
    <s v="SPS-11213006"/>
    <s v="Sukhjot Chaggar"/>
    <s v="Sunday Training 24-25, collected by Satpal Degun, 09/02 vs. Sunday Training"/>
    <x v="10"/>
    <x v="1"/>
    <x v="2"/>
    <n v="3"/>
    <n v="0"/>
    <n v="0"/>
    <n v="0"/>
    <n v="3"/>
  </r>
  <r>
    <d v="2025-02-09T00:00:00"/>
    <d v="2025-02-09T10:39:00"/>
    <x v="1"/>
    <s v="SPS-11213007"/>
    <s v="Savraj Singh Chana"/>
    <s v="Sunday Training 24-25, collected by Satpal Degun, 09/02 vs. Sunday Training"/>
    <x v="10"/>
    <x v="1"/>
    <x v="2"/>
    <n v="3"/>
    <n v="0"/>
    <n v="0"/>
    <n v="0"/>
    <n v="3"/>
  </r>
  <r>
    <d v="2025-02-09T00:00:00"/>
    <d v="2025-02-09T10:39:00"/>
    <x v="1"/>
    <s v="SPS-11213012"/>
    <s v="Arjan Singh Chana"/>
    <s v="Sunday Training 24-25, collected by Satpal Degun, 09/02 vs. Sunday Training"/>
    <x v="10"/>
    <x v="1"/>
    <x v="2"/>
    <n v="3"/>
    <n v="0"/>
    <n v="0"/>
    <n v="0"/>
    <n v="3"/>
  </r>
  <r>
    <d v="2025-02-09T00:00:00"/>
    <d v="2025-02-09T10:39:00"/>
    <x v="1"/>
    <s v="SPS-11212989"/>
    <s v="Sehaj Kaur"/>
    <s v="Sunday Training 24-25, collected by Satpal Degun, 09/02 vs. Sunday Training"/>
    <x v="10"/>
    <x v="1"/>
    <x v="2"/>
    <n v="3"/>
    <n v="0"/>
    <n v="0"/>
    <n v="0"/>
    <n v="3"/>
  </r>
  <r>
    <d v="2025-02-09T00:00:00"/>
    <d v="2025-02-09T10:39:00"/>
    <x v="1"/>
    <s v="SPS-11212991"/>
    <s v="Anmol Kaur"/>
    <s v="Sunday Training 24-25, collected by Satpal Degun, 09/02 vs. Sunday Training"/>
    <x v="10"/>
    <x v="1"/>
    <x v="2"/>
    <n v="3"/>
    <n v="0"/>
    <n v="0"/>
    <n v="0"/>
    <n v="3"/>
  </r>
  <r>
    <d v="2025-02-09T00:00:00"/>
    <d v="2025-02-09T10:39:00"/>
    <x v="1"/>
    <s v="SPS-11213002"/>
    <s v="Yuvraj Sihota"/>
    <s v="Sunday Training 24-25, confirmed by Satpal Degun, 09/02 vs. Sunday Training"/>
    <x v="10"/>
    <x v="1"/>
    <x v="1"/>
    <n v="3"/>
    <n v="0"/>
    <n v="0"/>
    <n v="0"/>
    <n v="3"/>
  </r>
  <r>
    <d v="2025-02-08T00:00:00"/>
    <d v="2025-02-09T12:09:00"/>
    <x v="1"/>
    <s v="SPS-11209186"/>
    <s v="Rajveer Malhi"/>
    <s v="Badgers 24-25, collected by Satpal Degun, 08/02 vs. vs Bloxwich"/>
    <x v="10"/>
    <x v="1"/>
    <x v="2"/>
    <n v="3"/>
    <n v="0"/>
    <n v="0"/>
    <n v="0"/>
    <n v="3"/>
  </r>
  <r>
    <d v="2025-02-09T00:00:00"/>
    <d v="2025-02-09T12:10:00"/>
    <x v="1"/>
    <s v="SPS-11213003"/>
    <s v="Devjyot Singh Ghhagh"/>
    <s v="Sunday Training 24-25, collected by Satpal Degun, 09/02 vs. Sunday Training"/>
    <x v="10"/>
    <x v="1"/>
    <x v="2"/>
    <n v="3"/>
    <n v="0"/>
    <n v="0"/>
    <n v="0"/>
    <n v="3"/>
  </r>
  <r>
    <d v="2025-01-18T00:00:00"/>
    <d v="2025-02-09T18:41:00"/>
    <x v="1"/>
    <s v="SPS-11134645"/>
    <s v="Mohammad Ibrar Abbasi"/>
    <s v="Mens 24-25, 18/01 vs. vs Bournville &amp; Kings Heath 4"/>
    <x v="10"/>
    <x v="1"/>
    <x v="0"/>
    <n v="10"/>
    <n v="0.19"/>
    <n v="0.1"/>
    <n v="0"/>
    <n v="9.7100000000000009"/>
  </r>
  <r>
    <d v="2025-01-18T00:00:00"/>
    <d v="2025-02-09T18:41:00"/>
    <x v="1"/>
    <s v="SPS-11134648"/>
    <s v="Haydar Ismaeel Abbasi"/>
    <s v="Mens 24-25 Under 16 Match Fee, paid by Mohammad Ibrar Abbasi, 18/01 vs. vs Bournville &amp; Kings Heath 4"/>
    <x v="10"/>
    <x v="0"/>
    <x v="0"/>
    <n v="3"/>
    <n v="0.06"/>
    <n v="0.05"/>
    <n v="0"/>
    <n v="2.89"/>
  </r>
  <r>
    <d v="2025-02-01T00:00:00"/>
    <d v="2025-02-09T18:41:00"/>
    <x v="1"/>
    <s v="SPS-11181365"/>
    <s v="Mohammad Ibrar Abbasi"/>
    <s v="Mens 24-25, 01/02 vs. vs Olton &amp; West Warwickshire 4"/>
    <x v="10"/>
    <x v="1"/>
    <x v="0"/>
    <n v="10"/>
    <n v="0.19"/>
    <n v="0.1"/>
    <n v="0"/>
    <n v="9.7100000000000009"/>
  </r>
  <r>
    <d v="2025-02-01T00:00:00"/>
    <d v="2025-02-09T18:41:00"/>
    <x v="1"/>
    <s v="SPS-11181366"/>
    <s v="Haydar Ismaeel Abbasi"/>
    <s v="Mens 24-25 Under 16 Match Fee, paid by Mohammad Ibrar Abbasi, 01/02 vs. vs Olton &amp; West Warwickshire 4"/>
    <x v="10"/>
    <x v="0"/>
    <x v="0"/>
    <n v="3"/>
    <n v="0.06"/>
    <n v="0.05"/>
    <n v="0"/>
    <n v="2.89"/>
  </r>
  <r>
    <d v="2025-02-01T00:00:00"/>
    <d v="2025-02-09T18:41:00"/>
    <x v="1"/>
    <s v="SPS-11181367"/>
    <s v="Haydar Ibrahim Abbasi"/>
    <s v="Mens 24-25 Under 16 Match Fee, paid by Mohammad Ibrar Abbasi, 01/02 vs. vs Olton &amp; West Warwickshire 4"/>
    <x v="10"/>
    <x v="0"/>
    <x v="0"/>
    <n v="3"/>
    <n v="0.06"/>
    <n v="0.05"/>
    <n v="0"/>
    <n v="2.89"/>
  </r>
  <r>
    <d v="2025-02-08T00:00:00"/>
    <d v="2025-02-09T18:41:00"/>
    <x v="1"/>
    <s v="SPS-11207637"/>
    <s v="Haydar Ismaeel Abbasi"/>
    <s v="Mens 24-25 Under 16 Match Fee, paid by Mohammad Ibrar Abbasi, 08/02 vs. vs West Bromwich 2"/>
    <x v="10"/>
    <x v="0"/>
    <x v="0"/>
    <n v="3"/>
    <n v="0.06"/>
    <n v="0.05"/>
    <n v="0"/>
    <n v="2.89"/>
  </r>
  <r>
    <d v="2025-02-08T00:00:00"/>
    <d v="2025-02-09T18:41:00"/>
    <x v="1"/>
    <s v="SPS-11207638"/>
    <s v="Haydar Ibrahim Abbasi"/>
    <s v="Mens 24-25 Under 16 Match Fee, paid by Mohammad Ibrar Abbasi, 08/02 vs. vs West Bromwich 2"/>
    <x v="10"/>
    <x v="0"/>
    <x v="0"/>
    <n v="3"/>
    <n v="0.04"/>
    <n v="0.05"/>
    <n v="0"/>
    <n v="2.91"/>
  </r>
  <r>
    <d v="2025-02-09T00:00:00"/>
    <d v="2025-02-09T18:41:00"/>
    <x v="1"/>
    <s v="SPS-11215291"/>
    <s v="Mohammad Ibrar Abbasi"/>
    <s v="Mens 24-25, 09/02 vs. vs Bromsgrove 3"/>
    <x v="10"/>
    <x v="1"/>
    <x v="0"/>
    <n v="10"/>
    <n v="0.19"/>
    <n v="0.1"/>
    <n v="0"/>
    <n v="9.7100000000000009"/>
  </r>
  <r>
    <d v="2025-02-09T00:00:00"/>
    <d v="2025-02-09T18:41:00"/>
    <x v="1"/>
    <s v="SPS-11215293"/>
    <s v="Haydar Ismaeel Abbasi"/>
    <s v="Mens 24-25 Under 16 Match Fee, paid by Mohammad Ibrar Abbasi, 09/02 vs. vs Bromsgrove 3"/>
    <x v="10"/>
    <x v="0"/>
    <x v="0"/>
    <n v="3"/>
    <n v="0.06"/>
    <n v="0.05"/>
    <n v="0"/>
    <n v="2.89"/>
  </r>
  <r>
    <d v="2025-02-09T00:00:00"/>
    <d v="2025-02-09T18:41:00"/>
    <x v="1"/>
    <s v="SPS-11215294"/>
    <s v="Haydar Ibrahim Abbasi"/>
    <s v="Mens 24-25 Under 16 Match Fee, paid by Mohammad Ibrar Abbasi, 09/02 vs. vs Bromsgrove 3"/>
    <x v="10"/>
    <x v="0"/>
    <x v="0"/>
    <n v="3"/>
    <n v="0.06"/>
    <n v="0.05"/>
    <n v="0"/>
    <n v="2.89"/>
  </r>
  <r>
    <d v="2025-01-18T00:00:00"/>
    <d v="2025-02-09T18:48:00"/>
    <x v="1"/>
    <s v="SPS-11134638"/>
    <s v="Rikki Saggo"/>
    <s v="Mens 24-25, 18/01 vs. vs Bournville &amp; Kings Heath 4"/>
    <x v="10"/>
    <x v="1"/>
    <x v="0"/>
    <n v="10"/>
    <n v="0.2"/>
    <n v="0.1"/>
    <n v="0"/>
    <n v="9.6999999999999993"/>
  </r>
  <r>
    <d v="2025-01-18T00:00:00"/>
    <d v="2025-02-09T18:48:00"/>
    <x v="1"/>
    <s v="SPS-11134644"/>
    <s v="Taranveer (Ten) Saggo"/>
    <s v="Mens 24-25 Student Match Fee, paid by Rikki Saggo, 18/01 vs. vs Bournville &amp; Kings Heath 4"/>
    <x v="10"/>
    <x v="0"/>
    <x v="0"/>
    <n v="5"/>
    <n v="0.1"/>
    <n v="0.05"/>
    <n v="0"/>
    <n v="4.8499999999999996"/>
  </r>
  <r>
    <d v="2025-02-01T00:00:00"/>
    <d v="2025-02-09T18:48:00"/>
    <x v="1"/>
    <s v="SPS-11181361"/>
    <s v="Rikki Saggo"/>
    <s v="Mens 24-25, 01/02 vs. vs Olton &amp; West Warwickshire 4"/>
    <x v="10"/>
    <x v="1"/>
    <x v="0"/>
    <n v="10"/>
    <n v="0.2"/>
    <n v="0.1"/>
    <n v="0"/>
    <n v="9.6999999999999993"/>
  </r>
  <r>
    <d v="2025-02-01T00:00:00"/>
    <d v="2025-02-09T18:48:00"/>
    <x v="1"/>
    <s v="SPS-11181370"/>
    <s v="Taranveer (Ten) Saggo"/>
    <s v="Mens 24-25 Student Match Fee, paid by Rikki Saggo, 01/02 vs. vs Olton &amp; West Warwickshire 4"/>
    <x v="10"/>
    <x v="0"/>
    <x v="0"/>
    <n v="5"/>
    <n v="0.1"/>
    <n v="0.05"/>
    <n v="0"/>
    <n v="4.8499999999999996"/>
  </r>
  <r>
    <d v="2025-02-08T00:00:00"/>
    <d v="2025-02-09T18:48:00"/>
    <x v="1"/>
    <s v="SPS-11207628"/>
    <s v="Rikki Saggo"/>
    <s v="Mens 24-25, 08/02 vs. vs West Bromwich 2"/>
    <x v="10"/>
    <x v="1"/>
    <x v="0"/>
    <n v="10"/>
    <n v="0.18"/>
    <n v="0.1"/>
    <n v="0"/>
    <n v="9.7200000000000006"/>
  </r>
  <r>
    <d v="2025-02-08T00:00:00"/>
    <d v="2025-02-09T18:48:00"/>
    <x v="1"/>
    <s v="SPS-11207633"/>
    <s v="Taranveer (Ten) Saggo"/>
    <s v="Mens 24-25 Student Match Fee, paid by Rikki Saggo, 08/02 vs. vs West Bromwich 2"/>
    <x v="10"/>
    <x v="0"/>
    <x v="0"/>
    <n v="5"/>
    <n v="0.1"/>
    <n v="0.05"/>
    <n v="0"/>
    <n v="4.8499999999999996"/>
  </r>
  <r>
    <d v="2025-01-18T00:00:00"/>
    <d v="2025-02-09T19:24:00"/>
    <x v="1"/>
    <s v="SPS-11134642"/>
    <s v="Rav Garcha"/>
    <s v="Mens 24-25, 18/01 vs. vs Bournville &amp; Kings Heath 4"/>
    <x v="10"/>
    <x v="1"/>
    <x v="0"/>
    <n v="10"/>
    <n v="0.19"/>
    <n v="0.1"/>
    <n v="0"/>
    <n v="9.7100000000000009"/>
  </r>
  <r>
    <d v="2025-01-19T00:00:00"/>
    <d v="2025-02-09T19:24:00"/>
    <x v="1"/>
    <s v="SPS-11139147"/>
    <s v="Karam Garcha"/>
    <s v="Sunday Training 24-25, paid by Rav Garcha, 19/01 vs. Sunday Training"/>
    <x v="10"/>
    <x v="1"/>
    <x v="0"/>
    <n v="3"/>
    <n v="0.06"/>
    <n v="0.05"/>
    <n v="0"/>
    <n v="2.89"/>
  </r>
  <r>
    <d v="2025-01-26T00:00:00"/>
    <d v="2025-02-09T19:24:00"/>
    <x v="1"/>
    <s v="SPS-11158571"/>
    <s v="Karam Garcha"/>
    <s v="Sunday Training 24-25, paid by Rav Garcha, 26/01 vs. Sunday Training"/>
    <x v="10"/>
    <x v="1"/>
    <x v="0"/>
    <n v="3"/>
    <n v="0.06"/>
    <n v="0.05"/>
    <n v="0"/>
    <n v="2.89"/>
  </r>
  <r>
    <d v="2025-02-01T00:00:00"/>
    <d v="2025-02-09T19:24:00"/>
    <x v="1"/>
    <s v="SPS-11181369"/>
    <s v="Rav Garcha"/>
    <s v="Mens 24-25, 01/02 vs. vs Olton &amp; West Warwickshire 4"/>
    <x v="10"/>
    <x v="1"/>
    <x v="0"/>
    <n v="10"/>
    <n v="0.19"/>
    <n v="0.1"/>
    <n v="0"/>
    <n v="9.7100000000000009"/>
  </r>
  <r>
    <d v="2025-02-08T00:00:00"/>
    <d v="2025-02-09T19:24:00"/>
    <x v="1"/>
    <s v="SPS-11207631"/>
    <s v="Rav Garcha"/>
    <s v="Mens 24-25, 08/02 vs. vs West Bromwich 2"/>
    <x v="10"/>
    <x v="1"/>
    <x v="0"/>
    <n v="10"/>
    <n v="0.19"/>
    <n v="0.1"/>
    <n v="0"/>
    <n v="9.7100000000000009"/>
  </r>
  <r>
    <d v="2025-02-08T00:00:00"/>
    <d v="2025-02-09T19:24:00"/>
    <x v="1"/>
    <s v="SPS-11210205"/>
    <s v="Karam Garcha"/>
    <s v="Sunday Training 24-25, paid by Rav Garcha, 02/02 vs. Sunday Training"/>
    <x v="10"/>
    <x v="1"/>
    <x v="0"/>
    <n v="3"/>
    <n v="0.06"/>
    <n v="0.05"/>
    <n v="0"/>
    <n v="2.89"/>
  </r>
  <r>
    <d v="2025-02-09T00:00:00"/>
    <d v="2025-02-09T19:24:00"/>
    <x v="1"/>
    <s v="SPS-11215288"/>
    <s v="Rav Garcha"/>
    <s v="Mens 24-25, 09/02 vs. vs Bromsgrove 3"/>
    <x v="10"/>
    <x v="1"/>
    <x v="0"/>
    <n v="10"/>
    <n v="0.19"/>
    <n v="0.1"/>
    <n v="0"/>
    <n v="9.7100000000000009"/>
  </r>
  <r>
    <d v="2025-02-09T00:00:00"/>
    <d v="2025-02-09T19:56:00"/>
    <x v="1"/>
    <s v="SPS-11215287"/>
    <s v="sucha sohal"/>
    <s v="Mens 24-25, collected by Satpal Degun, 09/02 vs. vs Bromsgrove 3"/>
    <x v="10"/>
    <x v="1"/>
    <x v="2"/>
    <n v="10"/>
    <n v="0"/>
    <n v="0"/>
    <n v="0"/>
    <n v="10"/>
  </r>
  <r>
    <d v="2025-02-08T00:00:00"/>
    <d v="2025-02-09T19:57:00"/>
    <x v="1"/>
    <s v="SPS-11208666"/>
    <s v="om gaur"/>
    <s v="Mens 24-25 Under 16 Match Fee, confirmed by Satpal Degun, 08/02 vs. vs Newport 1"/>
    <x v="10"/>
    <x v="0"/>
    <x v="1"/>
    <n v="3"/>
    <n v="0"/>
    <n v="0"/>
    <n v="0"/>
    <n v="3"/>
  </r>
  <r>
    <d v="2025-02-09T00:00:00"/>
    <d v="2025-02-09T19:57:00"/>
    <x v="1"/>
    <s v="SPS-11212332"/>
    <s v="om gaur"/>
    <s v="Mens 24-25 Under 16 Match Fee, confirmed by Satpal Degun, 09/02 vs. vs Old Silhillians 2"/>
    <x v="10"/>
    <x v="0"/>
    <x v="1"/>
    <n v="3"/>
    <n v="0"/>
    <n v="0"/>
    <n v="0"/>
    <n v="3"/>
  </r>
  <r>
    <d v="2025-02-09T00:00:00"/>
    <d v="2025-02-09T20:58:00"/>
    <x v="1"/>
    <s v="SPS-11216149"/>
    <s v="Athsari Gangabadage"/>
    <s v="Ladies 24-25 Sponsored player Match Fee, 08/02 vs. vs Olton &amp; West Warwickshire 6"/>
    <x v="10"/>
    <x v="0"/>
    <x v="2"/>
    <n v="0"/>
    <n v="0"/>
    <n v="0"/>
    <n v="0"/>
    <n v="0"/>
  </r>
  <r>
    <d v="2025-02-09T00:00:00"/>
    <d v="2025-02-09T20:58:00"/>
    <x v="1"/>
    <s v="SPS-11216160"/>
    <s v="Apsi Gunarathne"/>
    <s v="Ladies 24-25 Sponsored player Match Fee, 08/02 vs. vs Olton &amp; West Warwickshire 6"/>
    <x v="10"/>
    <x v="0"/>
    <x v="2"/>
    <n v="0"/>
    <n v="0"/>
    <n v="0"/>
    <n v="0"/>
    <n v="0"/>
  </r>
  <r>
    <d v="2025-02-09T00:00:00"/>
    <d v="2025-02-09T20:59:00"/>
    <x v="1"/>
    <s v="SPS-11216156"/>
    <s v="Susan Paterson"/>
    <s v="AMENDED: (PAID VIA BACS)Ladies 24-25, collected by Sharndeep Hanspal, 08/02 vs. vs Olton &amp; West Warwickshire 6"/>
    <x v="10"/>
    <x v="1"/>
    <x v="2"/>
    <n v="10"/>
    <n v="0"/>
    <n v="0"/>
    <n v="0"/>
    <n v="10"/>
  </r>
  <r>
    <d v="2025-02-09T00:00:00"/>
    <d v="2025-02-09T21:00:00"/>
    <x v="1"/>
    <s v="SPS-11216164"/>
    <s v="Athsari Gangabadage"/>
    <s v="Ladies 24-25 Sponsored player Match Fee, 09/02 vs. vs Old Silhillians 4"/>
    <x v="10"/>
    <x v="0"/>
    <x v="2"/>
    <n v="0"/>
    <n v="0"/>
    <n v="0"/>
    <n v="0"/>
    <n v="0"/>
  </r>
  <r>
    <d v="2025-02-09T00:00:00"/>
    <d v="2025-02-09T21:00:00"/>
    <x v="1"/>
    <s v="SPS-11216173"/>
    <s v="Susan Paterson"/>
    <s v="AMENDED: (PAID VIA BACS)Ladies 24-25, collected by Sharndeep Hanspal, 09/02 vs. vs Old Silhillians 4"/>
    <x v="10"/>
    <x v="1"/>
    <x v="2"/>
    <n v="10"/>
    <n v="0"/>
    <n v="0"/>
    <n v="0"/>
    <n v="10"/>
  </r>
  <r>
    <d v="2025-02-09T00:00:00"/>
    <d v="2025-02-10T08:39:00"/>
    <x v="1"/>
    <s v="SPS-11216175"/>
    <s v="Emily Brown"/>
    <s v="AMENDED: (Drove)Ladies 24-25 Student Match Fee, collected by Sharndeep Hanspal, 09/02 vs. vs Old Silhillians 4"/>
    <x v="10"/>
    <x v="0"/>
    <x v="2"/>
    <n v="0"/>
    <n v="0"/>
    <n v="0"/>
    <n v="0"/>
    <n v="0"/>
  </r>
  <r>
    <d v="2025-02-09T00:00:00"/>
    <d v="2025-02-10T08:40:00"/>
    <x v="1"/>
    <s v="SPS-11216170"/>
    <s v="Ummul Humayra"/>
    <s v="AMENDED: (drove)Ladies 24-25, collected by Sharndeep Hanspal, 09/02 vs. vs Old Silhillians 4"/>
    <x v="10"/>
    <x v="1"/>
    <x v="2"/>
    <n v="0"/>
    <n v="0"/>
    <n v="0"/>
    <n v="0"/>
    <n v="0"/>
  </r>
  <r>
    <d v="2025-02-10T00:00:00"/>
    <d v="2025-02-10T08:40:00"/>
    <x v="1"/>
    <s v="SPS-11216878"/>
    <s v="Vinaypreet Johal"/>
    <s v="Ladies 24-25 Double Team Match Fee, 08/02 vs. vs Olton &amp; West Warwickshire 6"/>
    <x v="10"/>
    <x v="0"/>
    <x v="2"/>
    <n v="0"/>
    <n v="0"/>
    <n v="0"/>
    <n v="0"/>
    <n v="0"/>
  </r>
  <r>
    <d v="2025-02-10T00:00:00"/>
    <d v="2025-02-10T08:40:00"/>
    <x v="1"/>
    <s v="SPS-11216879"/>
    <s v="Sophie Lewis"/>
    <s v="Ladies 24-25 Double Team Match Fee, 08/02 vs. vs Olton &amp; West Warwickshire 6"/>
    <x v="10"/>
    <x v="0"/>
    <x v="2"/>
    <n v="0"/>
    <n v="0"/>
    <n v="0"/>
    <n v="0"/>
    <n v="0"/>
  </r>
  <r>
    <d v="2025-02-09T00:00:00"/>
    <d v="2025-02-10T08:41:00"/>
    <x v="1"/>
    <s v="SPS-11216158"/>
    <s v="Emily Brown"/>
    <s v="AMENDED: (drove)Ladies 24-25 Student Match Fee, collected by Sharndeep Hanspal, 08/02 vs. vs Olton &amp; West Warwickshire 6"/>
    <x v="10"/>
    <x v="0"/>
    <x v="2"/>
    <n v="0"/>
    <n v="0"/>
    <n v="0"/>
    <n v="0"/>
    <n v="0"/>
  </r>
  <r>
    <d v="2025-02-10T00:00:00"/>
    <d v="2025-02-10T08:41:00"/>
    <x v="1"/>
    <s v="SPS-11216882"/>
    <s v="Kaylim Bowers"/>
    <s v="Ladies 24-25 Sponsored player Match Fee, 08/02 vs. vs Stourport 3"/>
    <x v="10"/>
    <x v="0"/>
    <x v="2"/>
    <n v="0"/>
    <n v="0"/>
    <n v="0"/>
    <n v="0"/>
    <n v="0"/>
  </r>
  <r>
    <d v="2025-02-10T00:00:00"/>
    <d v="2025-02-10T08:41:00"/>
    <x v="1"/>
    <s v="SPS-11216883"/>
    <s v="Rahemeen Ali"/>
    <s v="Ladies 24-25 Sponsored player Match Fee, 08/02 vs. vs Stourport 3"/>
    <x v="10"/>
    <x v="0"/>
    <x v="2"/>
    <n v="0"/>
    <n v="0"/>
    <n v="0"/>
    <n v="0"/>
    <n v="0"/>
  </r>
  <r>
    <d v="2025-02-10T00:00:00"/>
    <d v="2025-02-10T08:41:00"/>
    <x v="1"/>
    <s v="SPS-11216891"/>
    <s v="Apsi Gunarathne"/>
    <s v="Ladies 24-25 Sponsored player Match Fee, 08/02 vs. vs Stourport 3"/>
    <x v="10"/>
    <x v="0"/>
    <x v="2"/>
    <n v="0"/>
    <n v="0"/>
    <n v="0"/>
    <n v="0"/>
    <n v="0"/>
  </r>
  <r>
    <d v="2025-02-09T00:00:00"/>
    <d v="2025-02-10T08:41:00"/>
    <x v="1"/>
    <s v="SPS-11216152"/>
    <s v="Ummul Humayra"/>
    <s v="AMENDED: (drove )Ladies 24-25, collected by Sharndeep Hanspal, 08/02 vs. vs Olton &amp; West Warwickshire 6"/>
    <x v="10"/>
    <x v="1"/>
    <x v="2"/>
    <n v="0"/>
    <n v="0"/>
    <n v="0"/>
    <n v="0"/>
    <n v="0"/>
  </r>
  <r>
    <d v="2025-02-10T00:00:00"/>
    <d v="2025-02-10T09:57:00"/>
    <x v="1"/>
    <s v="SPS-11217078"/>
    <s v="Ghazanfar Ali"/>
    <s v="Mens 24-25 Sponsored player Match Fee, 08/02 vs. vs Repton 1"/>
    <x v="10"/>
    <x v="0"/>
    <x v="2"/>
    <n v="0"/>
    <n v="0"/>
    <n v="0"/>
    <n v="0"/>
    <n v="0"/>
  </r>
  <r>
    <d v="2025-02-10T00:00:00"/>
    <d v="2025-02-10T09:58:00"/>
    <x v="1"/>
    <s v="SPS-11217079"/>
    <s v="morgan sign"/>
    <s v="Mens 24-25 Sponsored player Match Fee, 08/02 vs. vs Repton 1"/>
    <x v="10"/>
    <x v="0"/>
    <x v="2"/>
    <n v="0"/>
    <n v="0"/>
    <n v="0"/>
    <n v="0"/>
    <n v="0"/>
  </r>
  <r>
    <d v="2025-02-10T00:00:00"/>
    <d v="2025-02-10T09:58:00"/>
    <x v="1"/>
    <s v="SPS-11217080"/>
    <s v="Navraj Degun"/>
    <s v="Mens 24-25 Annual Payee Match Fee, 08/02 vs. vs Repton 1"/>
    <x v="10"/>
    <x v="0"/>
    <x v="2"/>
    <n v="0"/>
    <n v="0"/>
    <n v="0"/>
    <n v="0"/>
    <n v="0"/>
  </r>
  <r>
    <d v="2025-02-10T00:00:00"/>
    <d v="2025-02-10T09:58:00"/>
    <x v="1"/>
    <s v="SPS-11217081"/>
    <s v="Irfan Muhammad"/>
    <s v="Mens 24-25 Sponsored player Match Fee, 08/02 vs. vs Repton 1"/>
    <x v="10"/>
    <x v="0"/>
    <x v="2"/>
    <n v="0"/>
    <n v="0"/>
    <n v="0"/>
    <n v="0"/>
    <n v="0"/>
  </r>
  <r>
    <d v="2025-02-10T00:00:00"/>
    <d v="2025-02-10T09:58:00"/>
    <x v="1"/>
    <s v="SPS-11217082"/>
    <s v="Manveer Sokhi"/>
    <s v="Mens 24-25 Annual Payee Match Fee, 08/02 vs. vs Repton 1"/>
    <x v="10"/>
    <x v="0"/>
    <x v="2"/>
    <n v="0"/>
    <n v="0"/>
    <n v="0"/>
    <n v="0"/>
    <n v="0"/>
  </r>
  <r>
    <d v="2025-02-10T00:00:00"/>
    <d v="2025-02-10T09:58:00"/>
    <x v="1"/>
    <s v="SPS-11217083"/>
    <s v="Satvir Sahota"/>
    <s v="Mens 24-25 Annual Payee Match Fee, 08/02 vs. vs Repton 1"/>
    <x v="10"/>
    <x v="0"/>
    <x v="2"/>
    <n v="0"/>
    <n v="0"/>
    <n v="0"/>
    <n v="0"/>
    <n v="0"/>
  </r>
  <r>
    <d v="2025-02-10T00:00:00"/>
    <d v="2025-02-10T09:58:00"/>
    <x v="1"/>
    <s v="SPS-11217085"/>
    <s v="Johnny Hie"/>
    <s v="Mens 24-25 Sponsored player Match Fee, 08/02 vs. vs Repton 1"/>
    <x v="10"/>
    <x v="0"/>
    <x v="2"/>
    <n v="0"/>
    <n v="0"/>
    <n v="0"/>
    <n v="0"/>
    <n v="0"/>
  </r>
  <r>
    <d v="2025-02-10T00:00:00"/>
    <d v="2025-02-10T09:58:00"/>
    <x v="1"/>
    <s v="SPS-11217087"/>
    <s v="Avraj Bansal"/>
    <s v="Mens 24-25 Annual Payee Match Fee, 08/02 vs. vs Repton 1"/>
    <x v="10"/>
    <x v="0"/>
    <x v="2"/>
    <n v="0"/>
    <n v="0"/>
    <n v="0"/>
    <n v="0"/>
    <n v="0"/>
  </r>
  <r>
    <d v="2025-02-10T00:00:00"/>
    <d v="2025-02-10T09:58:00"/>
    <x v="1"/>
    <s v="SPS-11217088"/>
    <s v="Jagjit Degun"/>
    <s v="Mens 24-25 Annual Payee Match Fee, 08/02 vs. vs Repton 1"/>
    <x v="10"/>
    <x v="0"/>
    <x v="2"/>
    <n v="0"/>
    <n v="0"/>
    <n v="0"/>
    <n v="0"/>
    <n v="0"/>
  </r>
  <r>
    <d v="2025-02-10T00:00:00"/>
    <d v="2025-02-10T09:58:00"/>
    <x v="1"/>
    <s v="SPS-11217089"/>
    <s v="Moin Shakeel"/>
    <s v="Mens 24-25 Sponsored player Match Fee, 08/02 vs. vs Repton 1"/>
    <x v="10"/>
    <x v="0"/>
    <x v="2"/>
    <n v="0"/>
    <n v="0"/>
    <n v="0"/>
    <n v="0"/>
    <n v="0"/>
  </r>
  <r>
    <d v="2025-02-10T00:00:00"/>
    <d v="2025-02-10T09:58:00"/>
    <x v="1"/>
    <s v="SPS-11217090"/>
    <s v="Josh Russell"/>
    <s v="Mens 24-25 Annual Payee Match Fee, 08/02 vs. vs Repton 1"/>
    <x v="10"/>
    <x v="0"/>
    <x v="2"/>
    <n v="0"/>
    <n v="0"/>
    <n v="0"/>
    <n v="0"/>
    <n v="0"/>
  </r>
  <r>
    <d v="2025-02-10T00:00:00"/>
    <d v="2025-02-10T09:58:00"/>
    <x v="1"/>
    <s v="SPS-11217091"/>
    <s v="LE-NEAL JACKSON"/>
    <s v="Mens 24-25 Sponsored player Match Fee, 08/02 vs. vs Repton 1"/>
    <x v="10"/>
    <x v="0"/>
    <x v="2"/>
    <n v="0"/>
    <n v="0"/>
    <n v="0"/>
    <n v="0"/>
    <n v="0"/>
  </r>
  <r>
    <d v="2025-02-10T00:00:00"/>
    <d v="2025-02-10T09:58:00"/>
    <x v="1"/>
    <s v="SPS-11217092"/>
    <s v="Pavinder Sandhu"/>
    <s v="Mens 24-25 Annual Payee Match Fee, 08/02 vs. vs Repton 1"/>
    <x v="10"/>
    <x v="0"/>
    <x v="2"/>
    <n v="0"/>
    <n v="0"/>
    <n v="0"/>
    <n v="0"/>
    <n v="0"/>
  </r>
  <r>
    <d v="2025-01-18T00:00:00"/>
    <d v="2025-02-10T19:11:00"/>
    <x v="1"/>
    <s v="SPS-11134647"/>
    <s v="Manjeet Degun"/>
    <s v="Mens 24-25, confirmed by Satpal Degun, 18/01 vs. vs Bournville &amp; Kings Heath 4"/>
    <x v="10"/>
    <x v="1"/>
    <x v="1"/>
    <n v="10"/>
    <n v="0"/>
    <n v="0"/>
    <n v="0"/>
    <n v="10"/>
  </r>
  <r>
    <d v="2025-02-01T00:00:00"/>
    <d v="2025-02-10T19:11:00"/>
    <x v="1"/>
    <s v="SPS-11181372"/>
    <s v="Manjeet Degun"/>
    <s v="Mens 24-25, confirmed by Satpal Degun, 01/02 vs. vs Olton &amp; West Warwickshire 4"/>
    <x v="10"/>
    <x v="1"/>
    <x v="1"/>
    <n v="10"/>
    <n v="0"/>
    <n v="0"/>
    <n v="0"/>
    <n v="10"/>
  </r>
  <r>
    <d v="2025-02-08T00:00:00"/>
    <d v="2025-02-10T19:12:00"/>
    <x v="1"/>
    <s v="SPS-11207634"/>
    <s v="Manjeet Degun"/>
    <s v="Mens 24-25, confirmed by Satpal Degun, 08/02 vs. vs West Bromwich 2"/>
    <x v="10"/>
    <x v="1"/>
    <x v="1"/>
    <n v="10"/>
    <n v="0"/>
    <n v="0"/>
    <n v="0"/>
    <n v="10"/>
  </r>
  <r>
    <d v="2025-02-09T00:00:00"/>
    <d v="2025-02-10T19:12:00"/>
    <x v="1"/>
    <s v="SPS-11215292"/>
    <s v="Manjeet Degun"/>
    <s v="Mens 24-25, confirmed by Satpal Degun, 09/02 vs. vs Bromsgrove 3"/>
    <x v="10"/>
    <x v="1"/>
    <x v="1"/>
    <n v="10"/>
    <n v="0"/>
    <n v="0"/>
    <n v="0"/>
    <n v="10"/>
  </r>
  <r>
    <d v="2025-01-18T00:00:00"/>
    <d v="2025-02-11T07:23:00"/>
    <x v="1"/>
    <s v="SPS-11137791"/>
    <s v="Amy Watson"/>
    <s v="Ladies 24-25, 18/01 vs. vs Olton &amp; West Warwickshire 3"/>
    <x v="10"/>
    <x v="1"/>
    <x v="0"/>
    <n v="10"/>
    <n v="0.19"/>
    <n v="0.1"/>
    <n v="0"/>
    <n v="9.7100000000000009"/>
  </r>
  <r>
    <d v="2025-01-19T00:00:00"/>
    <d v="2025-02-11T07:23:00"/>
    <x v="1"/>
    <s v="SPS-11140550"/>
    <s v="Amy Watson"/>
    <s v="Ladies 24-25, 19/01 vs. vs University of Birmingham 5"/>
    <x v="10"/>
    <x v="1"/>
    <x v="0"/>
    <n v="10"/>
    <n v="0.19"/>
    <n v="0.1"/>
    <n v="0"/>
    <n v="9.7100000000000009"/>
  </r>
  <r>
    <d v="2025-02-02T00:00:00"/>
    <d v="2025-02-11T07:23:00"/>
    <x v="1"/>
    <s v="SPS-11183776"/>
    <s v="Amy Watson"/>
    <s v="Ladies 24-25, 01/02 vs. vs Edgbaston 3"/>
    <x v="10"/>
    <x v="1"/>
    <x v="0"/>
    <n v="10"/>
    <n v="0.19"/>
    <n v="0.1"/>
    <n v="0"/>
    <n v="9.7100000000000009"/>
  </r>
  <r>
    <d v="2025-02-09T00:00:00"/>
    <d v="2025-02-11T07:23:00"/>
    <x v="1"/>
    <s v="SPS-11216165"/>
    <s v="Amy Watson"/>
    <s v="Ladies 24-25, 09/02 vs. vs Old Silhillians 4"/>
    <x v="10"/>
    <x v="1"/>
    <x v="0"/>
    <n v="10"/>
    <n v="0.19"/>
    <n v="0.1"/>
    <n v="0"/>
    <n v="9.7100000000000009"/>
  </r>
  <r>
    <d v="2025-02-10T00:00:00"/>
    <d v="2025-02-11T07:23:00"/>
    <x v="1"/>
    <s v="SPS-11216880"/>
    <s v="Amy Watson"/>
    <s v="Ladies 24-25, 08/02 vs. vs Stourport 3"/>
    <x v="10"/>
    <x v="1"/>
    <x v="0"/>
    <n v="10"/>
    <n v="0.19"/>
    <n v="0.1"/>
    <n v="0"/>
    <n v="9.7100000000000009"/>
  </r>
  <r>
    <d v="2024-12-03T00:00:00"/>
    <d v="2025-02-11T08:31:00"/>
    <x v="1"/>
    <s v="SPS-11040836"/>
    <s v="Sanraj Singh Sohal"/>
    <s v="Mens 24-25 Student Match Fee, 30/11 vs. vs University of Birmingham 4"/>
    <x v="10"/>
    <x v="0"/>
    <x v="0"/>
    <n v="5"/>
    <n v="0.14000000000000001"/>
    <n v="0.05"/>
    <n v="0"/>
    <n v="4.8099999999999996"/>
  </r>
  <r>
    <d v="2025-01-14T00:00:00"/>
    <d v="2025-02-11T08:31:00"/>
    <x v="1"/>
    <s v="SPS-11118565"/>
    <s v="Sanraj Singh Sohal"/>
    <s v="Mens 24-25 Student Match Fee, 04/01 vs. vs Telford &amp; Wrekin 2"/>
    <x v="10"/>
    <x v="0"/>
    <x v="0"/>
    <n v="5"/>
    <n v="0.14000000000000001"/>
    <n v="0.05"/>
    <n v="0"/>
    <n v="4.8099999999999996"/>
  </r>
  <r>
    <d v="2025-01-26T00:00:00"/>
    <d v="2025-02-11T08:31:00"/>
    <x v="1"/>
    <s v="SPS-11160075"/>
    <s v="Sanraj Singh Sohal"/>
    <s v="Mens 24-25 Student Match Fee, 25/01 vs. vs Edgbaston 1"/>
    <x v="10"/>
    <x v="0"/>
    <x v="0"/>
    <n v="5"/>
    <n v="0.15"/>
    <n v="0.05"/>
    <n v="0"/>
    <n v="4.8"/>
  </r>
  <r>
    <d v="2025-01-14T00:00:00"/>
    <d v="2025-02-13T08:30:00"/>
    <x v="1"/>
    <s v="SPS-11118553"/>
    <s v="Praveer Degun"/>
    <s v="Mens 24-25 Student Match Fee, 04/01 vs. vs Telford &amp; Wrekin 2"/>
    <x v="10"/>
    <x v="0"/>
    <x v="0"/>
    <n v="5"/>
    <n v="0.28000000000000003"/>
    <n v="0.05"/>
    <n v="0"/>
    <n v="4.67"/>
  </r>
  <r>
    <d v="2025-01-14T00:00:00"/>
    <d v="2025-02-14T08:30:00"/>
    <x v="1"/>
    <s v="SPS-11118559"/>
    <s v="Abhijeet Singh"/>
    <s v="Mens 24-25, 04/01 vs. vs Telford &amp; Wrekin 2"/>
    <x v="10"/>
    <x v="1"/>
    <x v="0"/>
    <n v="10"/>
    <n v="0.22"/>
    <n v="0.1"/>
    <n v="0"/>
    <n v="9.68"/>
  </r>
  <r>
    <d v="2025-01-26T00:00:00"/>
    <d v="2025-02-14T08:30:00"/>
    <x v="1"/>
    <s v="SPS-11160069"/>
    <s v="Abhijeet Singh"/>
    <s v="Mens 24-25, 25/01 vs. vs Edgbaston 1"/>
    <x v="10"/>
    <x v="1"/>
    <x v="0"/>
    <n v="10"/>
    <n v="0.22"/>
    <n v="0.1"/>
    <n v="0"/>
    <n v="9.68"/>
  </r>
  <r>
    <d v="2025-02-01T00:00:00"/>
    <d v="2025-02-14T08:30:00"/>
    <x v="1"/>
    <s v="SPS-11181638"/>
    <s v="Abhijeet Singh"/>
    <s v="Mens 24-25, 01/02 vs. vs Beacon 2"/>
    <x v="10"/>
    <x v="1"/>
    <x v="0"/>
    <n v="10"/>
    <n v="0.21"/>
    <n v="0.1"/>
    <n v="0"/>
    <n v="9.69"/>
  </r>
  <r>
    <d v="2025-02-08T00:00:00"/>
    <d v="2025-02-15T15:29:00"/>
    <x v="1"/>
    <s v="SPS-11207629"/>
    <s v="Gurpreet Cooner"/>
    <s v="Mens 24-25, 08/02 vs. vs West Bromwich 2"/>
    <x v="10"/>
    <x v="1"/>
    <x v="0"/>
    <n v="10"/>
    <n v="0.2"/>
    <n v="0.1"/>
    <n v="0"/>
    <n v="9.6999999999999993"/>
  </r>
  <r>
    <d v="2025-02-08T00:00:00"/>
    <d v="2025-02-15T15:29:00"/>
    <x v="1"/>
    <s v="SPS-11209190"/>
    <s v="Rohanpreet cooner"/>
    <s v="Badgers 24-25, paid by Gurpreet Cooner, 08/02 vs. vs Bloxwich"/>
    <x v="10"/>
    <x v="1"/>
    <x v="0"/>
    <n v="3"/>
    <n v="0.06"/>
    <n v="0.05"/>
    <n v="0"/>
    <n v="2.89"/>
  </r>
  <r>
    <d v="2025-02-08T00:00:00"/>
    <d v="2025-02-15T15:29:00"/>
    <x v="1"/>
    <s v="SPS-11210221"/>
    <s v="Rohanpreet cooner"/>
    <s v="Sunday Training 24-25, paid by Gurpreet Cooner, 02/02 vs. Sunday Training"/>
    <x v="10"/>
    <x v="1"/>
    <x v="0"/>
    <n v="3"/>
    <n v="0.06"/>
    <n v="0.05"/>
    <n v="0"/>
    <n v="2.89"/>
  </r>
  <r>
    <d v="2025-02-08T00:00:00"/>
    <d v="2025-02-15T15:29:00"/>
    <x v="1"/>
    <s v="SPS-11210222"/>
    <s v="Sukhmani Cooner"/>
    <s v="Sunday Training 24-25, paid by Gurpreet Cooner, 02/02 vs. Sunday Training"/>
    <x v="10"/>
    <x v="1"/>
    <x v="0"/>
    <n v="3"/>
    <n v="0.06"/>
    <n v="0.05"/>
    <n v="0"/>
    <n v="2.89"/>
  </r>
  <r>
    <d v="2025-02-09T00:00:00"/>
    <d v="2025-02-15T15:29:00"/>
    <x v="1"/>
    <s v="SPS-11213010"/>
    <s v="Rohanpreet cooner"/>
    <s v="Sunday Training 24-25, paid by Gurpreet Cooner, 09/02 vs. Sunday Training"/>
    <x v="10"/>
    <x v="1"/>
    <x v="0"/>
    <n v="3"/>
    <n v="0.06"/>
    <n v="0.05"/>
    <n v="0"/>
    <n v="2.89"/>
  </r>
  <r>
    <d v="2025-02-09T00:00:00"/>
    <d v="2025-02-15T15:29:00"/>
    <x v="1"/>
    <s v="SPS-11213011"/>
    <s v="Sukhmani Cooner"/>
    <s v="Sunday Training 24-25, paid by Gurpreet Cooner, 09/02 vs. Sunday Training"/>
    <x v="10"/>
    <x v="1"/>
    <x v="0"/>
    <n v="3"/>
    <n v="0.06"/>
    <n v="0.05"/>
    <n v="0"/>
    <n v="2.89"/>
  </r>
  <r>
    <d v="2025-02-09T00:00:00"/>
    <d v="2025-02-15T15:29:00"/>
    <x v="1"/>
    <s v="SPS-11215285"/>
    <s v="Gurpreet Cooner"/>
    <s v="Mens 24-25, 09/02 vs. vs Bromsgrove 3"/>
    <x v="10"/>
    <x v="1"/>
    <x v="0"/>
    <n v="10"/>
    <n v="0.18"/>
    <n v="0.1"/>
    <n v="0"/>
    <n v="9.7200000000000006"/>
  </r>
  <r>
    <d v="2025-02-15T00:00:00"/>
    <d v="2025-02-15T15:29:00"/>
    <x v="1"/>
    <s v="SPS-11237346"/>
    <s v="Gurpreet Cooner"/>
    <s v="Mens 24-25, 15/02 vs. vs Old Halesonians 3"/>
    <x v="10"/>
    <x v="1"/>
    <x v="0"/>
    <n v="10"/>
    <n v="0.2"/>
    <n v="0.1"/>
    <n v="0"/>
    <n v="9.6999999999999993"/>
  </r>
  <r>
    <d v="2025-01-18T00:00:00"/>
    <d v="2025-02-15T15:49:00"/>
    <x v="1"/>
    <s v="SPS-11134643"/>
    <s v="Andy Furber"/>
    <s v="Mens 24-25, 18/01 vs. vs Bournville &amp; Kings Heath 4"/>
    <x v="10"/>
    <x v="1"/>
    <x v="0"/>
    <n v="10"/>
    <n v="0.19"/>
    <n v="0.1"/>
    <n v="0"/>
    <n v="9.7100000000000009"/>
  </r>
  <r>
    <d v="2025-02-01T00:00:00"/>
    <d v="2025-02-15T15:49:00"/>
    <x v="1"/>
    <s v="SPS-11174979"/>
    <s v="Andy Furber"/>
    <s v="Mens 24-25, 01/02 vs. vs Cannock 2"/>
    <x v="10"/>
    <x v="1"/>
    <x v="0"/>
    <n v="10"/>
    <n v="0.19"/>
    <n v="0.1"/>
    <n v="0"/>
    <n v="9.7100000000000009"/>
  </r>
  <r>
    <d v="2025-02-08T00:00:00"/>
    <d v="2025-02-15T15:49:00"/>
    <x v="1"/>
    <s v="SPS-11207632"/>
    <s v="Andy Furber"/>
    <s v="Mens 24-25, 08/02 vs. vs West Bromwich 2"/>
    <x v="10"/>
    <x v="1"/>
    <x v="0"/>
    <n v="10"/>
    <n v="0.19"/>
    <n v="0.1"/>
    <n v="0"/>
    <n v="9.7100000000000009"/>
  </r>
  <r>
    <d v="2025-02-09T00:00:00"/>
    <d v="2025-02-15T15:49:00"/>
    <x v="1"/>
    <s v="SPS-11215289"/>
    <s v="Andy Furber"/>
    <s v="Mens 24-25, 09/02 vs. vs Bromsgrove 3"/>
    <x v="10"/>
    <x v="1"/>
    <x v="0"/>
    <n v="10"/>
    <n v="0.19"/>
    <n v="0.1"/>
    <n v="0"/>
    <n v="9.7100000000000009"/>
  </r>
  <r>
    <d v="2025-02-15T00:00:00"/>
    <d v="2025-02-15T15:49:00"/>
    <x v="1"/>
    <s v="SPS-11237348"/>
    <s v="Andy Furber"/>
    <s v="Mens 24-25, 15/02 vs. vs Old Halesonians 3"/>
    <x v="10"/>
    <x v="1"/>
    <x v="0"/>
    <n v="10"/>
    <n v="0.19"/>
    <n v="0.1"/>
    <n v="0"/>
    <n v="9.7100000000000009"/>
  </r>
  <r>
    <d v="2025-01-18T00:00:00"/>
    <d v="2025-02-16T12:19:00"/>
    <x v="1"/>
    <s v="SPS-11134640"/>
    <s v="Satpal Degun"/>
    <s v="Mens 24-25, 18/01 vs. vs Bournville &amp; Kings Heath 4"/>
    <x v="10"/>
    <x v="1"/>
    <x v="0"/>
    <n v="10"/>
    <n v="0.19"/>
    <n v="0.1"/>
    <n v="0"/>
    <n v="9.7100000000000009"/>
  </r>
  <r>
    <d v="2025-02-01T00:00:00"/>
    <d v="2025-02-16T12:19:00"/>
    <x v="1"/>
    <s v="SPS-11181368"/>
    <s v="Satpal Degun"/>
    <s v="Mens 24-25, 01/02 vs. vs Olton &amp; West Warwickshire 4"/>
    <x v="10"/>
    <x v="1"/>
    <x v="0"/>
    <n v="10"/>
    <n v="0.19"/>
    <n v="0.1"/>
    <n v="0"/>
    <n v="9.7100000000000009"/>
  </r>
  <r>
    <d v="2025-02-08T00:00:00"/>
    <d v="2025-02-16T12:19:00"/>
    <x v="1"/>
    <s v="SPS-11207630"/>
    <s v="Satpal Degun"/>
    <s v="Mens 24-25, 08/02 vs. vs West Bromwich 2"/>
    <x v="10"/>
    <x v="1"/>
    <x v="0"/>
    <n v="10"/>
    <n v="0.19"/>
    <n v="0.1"/>
    <n v="0"/>
    <n v="9.7100000000000009"/>
  </r>
  <r>
    <d v="2025-02-09T00:00:00"/>
    <d v="2025-02-16T12:19:00"/>
    <x v="1"/>
    <s v="SPS-11215286"/>
    <s v="Satpal Degun"/>
    <s v="Mens 24-25, 09/02 vs. vs Bromsgrove 3"/>
    <x v="10"/>
    <x v="1"/>
    <x v="0"/>
    <n v="10"/>
    <n v="0.19"/>
    <n v="0.1"/>
    <n v="0"/>
    <n v="9.7100000000000009"/>
  </r>
  <r>
    <d v="2025-02-15T00:00:00"/>
    <d v="2025-02-16T12:19:00"/>
    <x v="1"/>
    <s v="SPS-11237352"/>
    <s v="Satpal Degun"/>
    <s v="Mens 24-25, 15/02 vs. vs Old Halesonians 3"/>
    <x v="10"/>
    <x v="1"/>
    <x v="0"/>
    <n v="10"/>
    <n v="0.19"/>
    <n v="0.1"/>
    <n v="0"/>
    <n v="9.7100000000000009"/>
  </r>
  <r>
    <d v="2025-02-15T00:00:00"/>
    <d v="2025-02-16T12:19:00"/>
    <x v="1"/>
    <s v="SPS-11237347"/>
    <s v="om gaur"/>
    <s v="Mens 24-25 Under 16 Match Fee, confirmed by Satpal Degun, 15/02 vs. vs Old Halesonians 3"/>
    <x v="10"/>
    <x v="0"/>
    <x v="1"/>
    <n v="3"/>
    <n v="0"/>
    <n v="0"/>
    <n v="0"/>
    <n v="3"/>
  </r>
  <r>
    <d v="2025-02-16T00:00:00"/>
    <d v="2025-02-16T18:05:00"/>
    <x v="1"/>
    <s v="SPS-11241703"/>
    <s v="Rajveer Malhi"/>
    <s v="Sunday Training 24-25, collected by Satpal Degun, 16/02 vs. Sunday Training"/>
    <x v="10"/>
    <x v="1"/>
    <x v="2"/>
    <n v="3"/>
    <n v="0"/>
    <n v="0"/>
    <n v="0"/>
    <n v="3"/>
  </r>
  <r>
    <d v="2025-02-16T00:00:00"/>
    <d v="2025-02-16T18:05:00"/>
    <x v="1"/>
    <s v="SPS-11241697"/>
    <s v="Yuvraj Sihota"/>
    <s v="Sunday Training 24-25, confirmed by Satpal Degun, 16/02 vs. Sunday Training"/>
    <x v="10"/>
    <x v="1"/>
    <x v="1"/>
    <n v="3"/>
    <n v="0"/>
    <n v="0"/>
    <n v="0"/>
    <n v="3"/>
  </r>
  <r>
    <d v="2025-02-16T00:00:00"/>
    <d v="2025-02-16T18:11:00"/>
    <x v="1"/>
    <s v="SPS-11241742"/>
    <s v="Amarpreet singh Assi"/>
    <s v="Mens 24-25 Annual Payee Match Fee, 08/02 vs. vs Old Halesonians 1"/>
    <x v="10"/>
    <x v="0"/>
    <x v="2"/>
    <n v="0"/>
    <n v="0"/>
    <n v="0"/>
    <n v="0"/>
    <n v="0"/>
  </r>
  <r>
    <d v="2025-02-16T00:00:00"/>
    <d v="2025-02-16T18:11:00"/>
    <x v="1"/>
    <s v="SPS-11241748"/>
    <s v="Daya Bamrah"/>
    <s v="Mens 24-25 Sponsored player Match Fee, 08/02 vs. vs Old Halesonians 1"/>
    <x v="10"/>
    <x v="0"/>
    <x v="2"/>
    <n v="0"/>
    <n v="0"/>
    <n v="0"/>
    <n v="0"/>
    <n v="0"/>
  </r>
  <r>
    <d v="2025-02-16T00:00:00"/>
    <d v="2025-02-16T18:11:00"/>
    <x v="1"/>
    <s v="SPS-11241752"/>
    <s v="Sikandar Aizaz"/>
    <s v="Mens 24-25 Sponsored player Match Fee, 08/02 vs. vs Old Halesonians 1"/>
    <x v="10"/>
    <x v="0"/>
    <x v="2"/>
    <n v="0"/>
    <n v="0"/>
    <n v="0"/>
    <n v="0"/>
    <n v="0"/>
  </r>
  <r>
    <d v="2025-01-17T00:00:00"/>
    <d v="2025-02-17T08:30:00"/>
    <x v="1"/>
    <s v="SPS-11131517"/>
    <s v="SJ Sihota"/>
    <s v="Mens 24-25 Unemployed/Retired Match Fee, 18/01 vs. vs City of Birmingham 2"/>
    <x v="10"/>
    <x v="0"/>
    <x v="0"/>
    <n v="5"/>
    <n v="0.17"/>
    <n v="0.05"/>
    <n v="0"/>
    <n v="4.78"/>
  </r>
  <r>
    <d v="2025-02-09T00:00:00"/>
    <d v="2025-02-17T08:30:00"/>
    <x v="1"/>
    <s v="SPS-11212337"/>
    <s v="SJ Sihota"/>
    <s v="Mens 24-25 Unemployed/Retired Match Fee, 09/02 vs. vs Old Silhillians 2"/>
    <x v="10"/>
    <x v="0"/>
    <x v="0"/>
    <n v="5"/>
    <n v="0.18"/>
    <n v="0.05"/>
    <n v="0"/>
    <n v="4.7699999999999996"/>
  </r>
  <r>
    <d v="2025-01-17T00:00:00"/>
    <d v="2025-02-17T08:30:00"/>
    <x v="1"/>
    <s v="SPS-11131512"/>
    <s v="Amardeep Matharu"/>
    <s v="Mens 24-25, 18/01 vs. vs City of Birmingham 2"/>
    <x v="10"/>
    <x v="1"/>
    <x v="0"/>
    <n v="10"/>
    <n v="0.22"/>
    <n v="0.1"/>
    <n v="0"/>
    <n v="9.68"/>
  </r>
  <r>
    <d v="2025-01-31T00:00:00"/>
    <d v="2025-02-17T08:30:00"/>
    <x v="1"/>
    <s v="SPS-11174069"/>
    <s v="Amardeep Matharu"/>
    <s v="Mens 24-25, 01/02 vs. vs Beacon 6"/>
    <x v="10"/>
    <x v="1"/>
    <x v="0"/>
    <n v="10"/>
    <n v="0.22"/>
    <n v="0.1"/>
    <n v="0"/>
    <n v="9.68"/>
  </r>
  <r>
    <d v="2025-02-07T00:00:00"/>
    <d v="2025-02-17T08:30:00"/>
    <x v="1"/>
    <s v="SPS-11204793"/>
    <s v="Amardeep Matharu"/>
    <s v="Mens 24-25, 08/02 vs. vs Sutton Coldfield 8"/>
    <x v="10"/>
    <x v="1"/>
    <x v="0"/>
    <n v="10"/>
    <n v="0.21"/>
    <n v="0.1"/>
    <n v="0"/>
    <n v="9.69"/>
  </r>
  <r>
    <d v="2025-01-17T00:00:00"/>
    <d v="2025-02-17T08:30:00"/>
    <x v="1"/>
    <s v="SPS-11131511"/>
    <s v="Harjit Samra"/>
    <s v="Mens 24-25, 18/01 vs. vs City of Birmingham 2"/>
    <x v="10"/>
    <x v="1"/>
    <x v="0"/>
    <n v="10"/>
    <n v="0.35"/>
    <n v="0.1"/>
    <n v="0"/>
    <n v="9.5500000000000007"/>
  </r>
  <r>
    <d v="2025-01-18T00:00:00"/>
    <d v="2025-02-17T08:30:00"/>
    <x v="1"/>
    <s v="SPS-11136819"/>
    <s v="Karampreet Sandhu"/>
    <s v="Mens 24-25, 18/01 vs. vs University of Birmingham 5"/>
    <x v="10"/>
    <x v="1"/>
    <x v="0"/>
    <n v="10"/>
    <n v="0.2"/>
    <n v="0.1"/>
    <n v="0"/>
    <n v="9.6999999999999993"/>
  </r>
  <r>
    <d v="2025-01-25T00:00:00"/>
    <d v="2025-02-17T08:30:00"/>
    <x v="1"/>
    <s v="SPS-11155814"/>
    <s v="Karampreet Sandhu"/>
    <s v="Mens 24-25, 25/01 vs. vs Edgbaston 2"/>
    <x v="10"/>
    <x v="1"/>
    <x v="0"/>
    <n v="10"/>
    <n v="0.2"/>
    <n v="0.1"/>
    <n v="0"/>
    <n v="9.6999999999999993"/>
  </r>
  <r>
    <d v="2025-02-01T00:00:00"/>
    <d v="2025-02-17T08:30:00"/>
    <x v="1"/>
    <s v="SPS-11174978"/>
    <s v="Karampreet Sandhu"/>
    <s v="Mens 24-25, 01/02 vs. vs Cannock 2"/>
    <x v="10"/>
    <x v="1"/>
    <x v="0"/>
    <n v="10"/>
    <n v="0.2"/>
    <n v="0.1"/>
    <n v="0"/>
    <n v="9.6999999999999993"/>
  </r>
  <r>
    <d v="2025-02-09T00:00:00"/>
    <d v="2025-02-17T08:30:00"/>
    <x v="1"/>
    <s v="SPS-11212333"/>
    <s v="Karampreet Sandhu"/>
    <s v="Mens 24-25, 09/02 vs. vs Old Silhillians 2"/>
    <x v="10"/>
    <x v="1"/>
    <x v="0"/>
    <n v="10"/>
    <n v="0.2"/>
    <n v="0.1"/>
    <n v="0"/>
    <n v="9.6999999999999993"/>
  </r>
  <r>
    <d v="2025-01-18T00:00:00"/>
    <d v="2025-02-17T08:30:00"/>
    <x v="1"/>
    <s v="SPS-11137796"/>
    <s v="Jamie Richards"/>
    <s v="Ladies 24-25, 18/01 vs. vs Olton &amp; West Warwickshire 3"/>
    <x v="10"/>
    <x v="1"/>
    <x v="0"/>
    <n v="10"/>
    <n v="0.2"/>
    <n v="0.1"/>
    <n v="0"/>
    <n v="9.6999999999999993"/>
  </r>
  <r>
    <d v="2025-01-19T00:00:00"/>
    <d v="2025-02-17T08:30:00"/>
    <x v="1"/>
    <s v="SPS-11140555"/>
    <s v="Jamie Richards"/>
    <s v="Ladies 24-25, 19/01 vs. vs University of Birmingham 5"/>
    <x v="10"/>
    <x v="1"/>
    <x v="0"/>
    <n v="10"/>
    <n v="0.2"/>
    <n v="0.1"/>
    <n v="0"/>
    <n v="9.6999999999999993"/>
  </r>
  <r>
    <d v="2025-02-02T00:00:00"/>
    <d v="2025-02-17T08:30:00"/>
    <x v="1"/>
    <s v="SPS-11183786"/>
    <s v="Jamie Richards"/>
    <s v="Ladies 24-25, 01/02 vs. vs Edgbaston 3"/>
    <x v="10"/>
    <x v="1"/>
    <x v="0"/>
    <n v="10"/>
    <n v="0.2"/>
    <n v="0.1"/>
    <n v="0"/>
    <n v="9.6999999999999993"/>
  </r>
  <r>
    <d v="2025-02-10T00:00:00"/>
    <d v="2025-02-17T08:30:00"/>
    <x v="1"/>
    <s v="SPS-11216890"/>
    <s v="Jamie Richards"/>
    <s v="Ladies 24-25, 08/02 vs. vs Stourport 3"/>
    <x v="10"/>
    <x v="1"/>
    <x v="0"/>
    <n v="10"/>
    <n v="0.2"/>
    <n v="0.1"/>
    <n v="0"/>
    <n v="9.6999999999999993"/>
  </r>
  <r>
    <d v="2025-01-18T00:00:00"/>
    <d v="2025-02-17T08:31:00"/>
    <x v="1"/>
    <s v="SPS-11134646"/>
    <s v="kishan mann"/>
    <s v="Mens 24-25 Student Match Fee, paid by manmohan mann, 18/01 vs. vs Bournville &amp; Kings Heath 4"/>
    <x v="10"/>
    <x v="0"/>
    <x v="0"/>
    <n v="5"/>
    <n v="0.14000000000000001"/>
    <n v="0.05"/>
    <n v="0"/>
    <n v="4.8099999999999996"/>
  </r>
  <r>
    <d v="2025-02-01T00:00:00"/>
    <d v="2025-02-17T08:31:00"/>
    <x v="1"/>
    <s v="SPS-11181371"/>
    <s v="kishan mann"/>
    <s v="Mens 24-25 Student Match Fee, paid by manmohan mann, 01/02 vs. vs Olton &amp; West Warwickshire 4"/>
    <x v="10"/>
    <x v="0"/>
    <x v="0"/>
    <n v="5"/>
    <n v="0.14000000000000001"/>
    <n v="0.05"/>
    <n v="0"/>
    <n v="4.8099999999999996"/>
  </r>
  <r>
    <d v="2025-02-15T00:00:00"/>
    <d v="2025-02-17T08:31:00"/>
    <x v="1"/>
    <s v="SPS-11237355"/>
    <s v="kishan mann"/>
    <s v="Mens 24-25 Student Match Fee, paid by manmohan mann, 15/02 vs. vs Old Halesonians 3"/>
    <x v="10"/>
    <x v="0"/>
    <x v="0"/>
    <n v="5"/>
    <n v="0.15"/>
    <n v="0.05"/>
    <n v="0"/>
    <n v="4.8"/>
  </r>
  <r>
    <d v="2025-01-18T00:00:00"/>
    <d v="2025-02-17T08:31:00"/>
    <x v="1"/>
    <s v="SPS-11136827"/>
    <s v="Taran Kooner"/>
    <s v="Mens 24-25 Student Match Fee, paid by Surjit Kooner, 18/01 vs. vs University of Birmingham 5"/>
    <x v="10"/>
    <x v="0"/>
    <x v="0"/>
    <n v="5"/>
    <n v="0.14000000000000001"/>
    <n v="0.05"/>
    <n v="0"/>
    <n v="4.8099999999999996"/>
  </r>
  <r>
    <d v="2025-01-25T00:00:00"/>
    <d v="2025-02-17T08:31:00"/>
    <x v="1"/>
    <s v="SPS-11155816"/>
    <s v="Taran Kooner"/>
    <s v="Mens 24-25 Student Match Fee, paid by Surjit Kooner, 25/01 vs. vs Edgbaston 2"/>
    <x v="10"/>
    <x v="0"/>
    <x v="0"/>
    <n v="5"/>
    <n v="0.14000000000000001"/>
    <n v="0.05"/>
    <n v="0"/>
    <n v="4.8099999999999996"/>
  </r>
  <r>
    <d v="2025-02-01T00:00:00"/>
    <d v="2025-02-17T08:31:00"/>
    <x v="1"/>
    <s v="SPS-11174987"/>
    <s v="Taran Kooner"/>
    <s v="Mens 24-25 Student Match Fee, paid by Surjit Kooner, 01/02 vs. vs Cannock 2"/>
    <x v="10"/>
    <x v="0"/>
    <x v="0"/>
    <n v="5"/>
    <n v="0.15"/>
    <n v="0.05"/>
    <n v="0"/>
    <n v="4.8"/>
  </r>
  <r>
    <d v="2025-01-18T00:00:00"/>
    <d v="2025-02-17T08:31:00"/>
    <x v="1"/>
    <s v="SPS-11134813"/>
    <s v="Nayan Singh Ruprah"/>
    <s v="Badgers 24-25, paid by BALJIT RUPRAH, 18/01 vs. vs WaTs"/>
    <x v="10"/>
    <x v="1"/>
    <x v="0"/>
    <n v="3"/>
    <n v="7.0000000000000007E-2"/>
    <n v="0.05"/>
    <n v="0"/>
    <n v="2.88"/>
  </r>
  <r>
    <d v="2025-01-19T00:00:00"/>
    <d v="2025-02-17T08:31:00"/>
    <x v="1"/>
    <s v="SPS-11139150"/>
    <s v="Nayan Singh Ruprah"/>
    <s v="Sunday Training 24-25, paid by BALJIT RUPRAH, 19/01 vs. Sunday Training"/>
    <x v="10"/>
    <x v="1"/>
    <x v="0"/>
    <n v="3"/>
    <n v="7.0000000000000007E-2"/>
    <n v="0.05"/>
    <n v="0"/>
    <n v="2.88"/>
  </r>
  <r>
    <d v="2025-01-25T00:00:00"/>
    <d v="2025-02-17T08:31:00"/>
    <x v="1"/>
    <s v="SPS-11152333"/>
    <s v="Nayan Singh Ruprah"/>
    <s v="Badgers 24-25, paid by BALJIT RUPRAH, 25/01 vs. vs Beacon"/>
    <x v="10"/>
    <x v="1"/>
    <x v="0"/>
    <n v="3"/>
    <n v="7.0000000000000007E-2"/>
    <n v="0.05"/>
    <n v="0"/>
    <n v="2.88"/>
  </r>
  <r>
    <d v="2025-01-26T00:00:00"/>
    <d v="2025-02-17T08:31:00"/>
    <x v="1"/>
    <s v="SPS-11157033"/>
    <s v="Nayan Singh Ruprah"/>
    <s v="Sunday Training 24-25, paid by BALJIT RUPRAH, 26/01 vs. Sunday Training"/>
    <x v="10"/>
    <x v="1"/>
    <x v="0"/>
    <n v="3"/>
    <n v="7.0000000000000007E-2"/>
    <n v="0.05"/>
    <n v="0"/>
    <n v="2.88"/>
  </r>
  <r>
    <d v="2025-01-26T00:00:00"/>
    <d v="2025-02-17T08:31:00"/>
    <x v="1"/>
    <s v="SPS-11157035"/>
    <s v="Naina Kaur Ruprah"/>
    <s v="Sunday Training 24-25, paid by BALJIT RUPRAH, 26/01 vs. Sunday Training"/>
    <x v="10"/>
    <x v="1"/>
    <x v="0"/>
    <n v="3"/>
    <n v="7.0000000000000007E-2"/>
    <n v="0.05"/>
    <n v="0"/>
    <n v="2.88"/>
  </r>
  <r>
    <d v="2025-02-08T00:00:00"/>
    <d v="2025-02-17T08:31:00"/>
    <x v="1"/>
    <s v="SPS-11209192"/>
    <s v="Nayan Singh Ruprah"/>
    <s v="Badgers 24-25, paid by BALJIT RUPRAH, 08/02 vs. vs Bloxwich"/>
    <x v="10"/>
    <x v="1"/>
    <x v="0"/>
    <n v="3"/>
    <n v="7.0000000000000007E-2"/>
    <n v="0.05"/>
    <n v="0"/>
    <n v="2.88"/>
  </r>
  <r>
    <d v="2025-02-08T00:00:00"/>
    <d v="2025-02-17T08:31:00"/>
    <x v="1"/>
    <s v="SPS-11210207"/>
    <s v="Nayan Singh Ruprah"/>
    <s v="Sunday Training 24-25, paid by BALJIT RUPRAH, 02/02 vs. Sunday Training"/>
    <x v="10"/>
    <x v="1"/>
    <x v="0"/>
    <n v="3"/>
    <n v="7.0000000000000007E-2"/>
    <n v="0.05"/>
    <n v="0"/>
    <n v="2.88"/>
  </r>
  <r>
    <d v="2025-02-08T00:00:00"/>
    <d v="2025-02-17T08:31:00"/>
    <x v="1"/>
    <s v="SPS-11210209"/>
    <s v="Naina Kaur Ruprah"/>
    <s v="Sunday Training 24-25, paid by BALJIT RUPRAH, 02/02 vs. Sunday Training"/>
    <x v="10"/>
    <x v="1"/>
    <x v="0"/>
    <n v="3"/>
    <n v="7.0000000000000007E-2"/>
    <n v="0.05"/>
    <n v="0"/>
    <n v="2.88"/>
  </r>
  <r>
    <d v="2025-02-09T00:00:00"/>
    <d v="2025-02-17T08:31:00"/>
    <x v="1"/>
    <s v="SPS-11213001"/>
    <s v="Nayan Singh Ruprah"/>
    <s v="Sunday Training 24-25, paid by BALJIT RUPRAH, 09/02 vs. Sunday Training"/>
    <x v="10"/>
    <x v="1"/>
    <x v="0"/>
    <n v="3"/>
    <n v="0.05"/>
    <n v="0.05"/>
    <n v="0"/>
    <n v="2.9"/>
  </r>
  <r>
    <d v="2025-01-18T00:00:00"/>
    <d v="2025-02-17T08:31:00"/>
    <x v="1"/>
    <s v="SPS-11137753"/>
    <s v="Winnie Emery"/>
    <s v="Ladies 24-25, 18/01 vs. vs Solihull Blossomfield 4"/>
    <x v="10"/>
    <x v="1"/>
    <x v="0"/>
    <n v="10"/>
    <n v="0.2"/>
    <n v="0.1"/>
    <n v="0"/>
    <n v="9.6999999999999993"/>
  </r>
  <r>
    <d v="2025-02-02T00:00:00"/>
    <d v="2025-02-17T08:31:00"/>
    <x v="1"/>
    <s v="SPS-11183734"/>
    <s v="Winnie Emery"/>
    <s v="Ladies 24-25, 25/01 vs. vs City of Birmingham 1"/>
    <x v="10"/>
    <x v="1"/>
    <x v="0"/>
    <n v="10"/>
    <n v="0.2"/>
    <n v="0.1"/>
    <n v="0"/>
    <n v="9.6999999999999993"/>
  </r>
  <r>
    <d v="2025-02-09T00:00:00"/>
    <d v="2025-02-17T08:31:00"/>
    <x v="1"/>
    <s v="SPS-11216153"/>
    <s v="Winnie Emery"/>
    <s v="Ladies 24-25, 08/02 vs. vs Olton &amp; West Warwickshire 6"/>
    <x v="10"/>
    <x v="1"/>
    <x v="0"/>
    <n v="10"/>
    <n v="0.2"/>
    <n v="0.1"/>
    <n v="0"/>
    <n v="9.6999999999999993"/>
  </r>
  <r>
    <d v="2025-02-09T00:00:00"/>
    <d v="2025-02-17T08:31:00"/>
    <x v="1"/>
    <s v="SPS-11216171"/>
    <s v="Winnie Emery"/>
    <s v="Ladies 24-25, 09/02 vs. vs Old Silhillians 4"/>
    <x v="10"/>
    <x v="1"/>
    <x v="0"/>
    <n v="10"/>
    <n v="0.2"/>
    <n v="0.1"/>
    <n v="0"/>
    <n v="9.6999999999999993"/>
  </r>
  <r>
    <d v="2025-01-18T00:00:00"/>
    <d v="2025-02-17T20:22:00"/>
    <x v="1"/>
    <s v="SPS-11134811"/>
    <s v="Arjan Matharu"/>
    <s v="Badgers 24-25, paid by Dapinder Matharu, 18/01 vs. vs WaTs"/>
    <x v="10"/>
    <x v="1"/>
    <x v="0"/>
    <n v="3"/>
    <n v="0.06"/>
    <n v="0.05"/>
    <n v="0"/>
    <n v="2.89"/>
  </r>
  <r>
    <d v="2025-01-19T00:00:00"/>
    <d v="2025-02-17T20:22:00"/>
    <x v="1"/>
    <s v="SPS-11139136"/>
    <s v="Arjan Matharu"/>
    <s v="Sunday Training 24-25, paid by Dapinder Matharu, 19/01 vs. Sunday Training"/>
    <x v="10"/>
    <x v="1"/>
    <x v="0"/>
    <n v="3"/>
    <n v="0.06"/>
    <n v="0.05"/>
    <n v="0"/>
    <n v="2.89"/>
  </r>
  <r>
    <d v="2025-01-19T00:00:00"/>
    <d v="2025-02-17T20:22:00"/>
    <x v="1"/>
    <s v="SPS-11139145"/>
    <s v="Amar Matharu"/>
    <s v="Sunday Training 24-25, paid by Dapinder Matharu, 19/01 vs. Sunday Training"/>
    <x v="10"/>
    <x v="1"/>
    <x v="0"/>
    <n v="3"/>
    <n v="0.06"/>
    <n v="0.05"/>
    <n v="0"/>
    <n v="2.89"/>
  </r>
  <r>
    <d v="2025-01-25T00:00:00"/>
    <d v="2025-02-17T20:22:00"/>
    <x v="1"/>
    <s v="SPS-11152325"/>
    <s v="Arjan Matharu"/>
    <s v="Badgers 24-25, paid by Dapinder Matharu, 25/01 vs. vs Beacon"/>
    <x v="10"/>
    <x v="1"/>
    <x v="0"/>
    <n v="3"/>
    <n v="0.06"/>
    <n v="0.05"/>
    <n v="0"/>
    <n v="2.89"/>
  </r>
  <r>
    <d v="2025-01-26T00:00:00"/>
    <d v="2025-02-17T20:22:00"/>
    <x v="1"/>
    <s v="SPS-11157022"/>
    <s v="Arjan Matharu"/>
    <s v="Sunday Training 24-25, paid by Dapinder Matharu, 26/01 vs. Sunday Training"/>
    <x v="10"/>
    <x v="1"/>
    <x v="0"/>
    <n v="3"/>
    <n v="0.06"/>
    <n v="0.05"/>
    <n v="0"/>
    <n v="2.89"/>
  </r>
  <r>
    <d v="2025-01-26T00:00:00"/>
    <d v="2025-02-17T20:22:00"/>
    <x v="1"/>
    <s v="SPS-11157030"/>
    <s v="Amar Matharu"/>
    <s v="Sunday Training 24-25, paid by Dapinder Matharu, 26/01 vs. Sunday Training"/>
    <x v="10"/>
    <x v="1"/>
    <x v="0"/>
    <n v="3"/>
    <n v="0.06"/>
    <n v="0.05"/>
    <n v="0"/>
    <n v="2.89"/>
  </r>
  <r>
    <d v="2025-02-01T00:00:00"/>
    <d v="2025-02-17T20:22:00"/>
    <x v="1"/>
    <s v="SPS-11181345"/>
    <s v="Arjan Matharu"/>
    <s v="Badgers 24-25, paid by Dapinder Matharu, 01/02 vs. vs Sutton Coldfield"/>
    <x v="10"/>
    <x v="1"/>
    <x v="0"/>
    <n v="3"/>
    <n v="0.06"/>
    <n v="0.05"/>
    <n v="0"/>
    <n v="2.89"/>
  </r>
  <r>
    <d v="2025-02-08T00:00:00"/>
    <d v="2025-02-17T20:22:00"/>
    <x v="1"/>
    <s v="SPS-11209180"/>
    <s v="Arjan Matharu"/>
    <s v="Badgers 24-25, paid by Dapinder Matharu, 08/02 vs. vs Bloxwich"/>
    <x v="10"/>
    <x v="1"/>
    <x v="0"/>
    <n v="3"/>
    <n v="0.06"/>
    <n v="0.05"/>
    <n v="0"/>
    <n v="2.89"/>
  </r>
  <r>
    <d v="2025-02-08T00:00:00"/>
    <d v="2025-02-17T20:22:00"/>
    <x v="1"/>
    <s v="SPS-11210193"/>
    <s v="Arjan Matharu"/>
    <s v="Sunday Training 24-25, paid by Dapinder Matharu, 02/02 vs. Sunday Training"/>
    <x v="10"/>
    <x v="1"/>
    <x v="0"/>
    <n v="3"/>
    <n v="0.06"/>
    <n v="0.05"/>
    <n v="0"/>
    <n v="2.89"/>
  </r>
  <r>
    <d v="2025-02-08T00:00:00"/>
    <d v="2025-02-17T20:22:00"/>
    <x v="1"/>
    <s v="SPS-11210220"/>
    <s v="Amar Matharu"/>
    <s v="Sunday Training 24-25, paid by Dapinder Matharu, 02/02 vs. Sunday Training"/>
    <x v="10"/>
    <x v="1"/>
    <x v="0"/>
    <n v="3"/>
    <n v="0.06"/>
    <n v="0.05"/>
    <n v="0"/>
    <n v="2.89"/>
  </r>
  <r>
    <d v="2025-02-09T00:00:00"/>
    <d v="2025-02-17T20:22:00"/>
    <x v="1"/>
    <s v="SPS-11212990"/>
    <s v="Arjan Matharu"/>
    <s v="Sunday Training 24-25, paid by Dapinder Matharu, 09/02 vs. Sunday Training"/>
    <x v="10"/>
    <x v="1"/>
    <x v="0"/>
    <n v="3"/>
    <n v="0.06"/>
    <n v="0.05"/>
    <n v="0"/>
    <n v="2.89"/>
  </r>
  <r>
    <d v="2025-02-09T00:00:00"/>
    <d v="2025-02-17T20:22:00"/>
    <x v="1"/>
    <s v="SPS-11213009"/>
    <s v="Amar Matharu"/>
    <s v="Sunday Training 24-25, paid by Dapinder Matharu, 09/02 vs. Sunday Training"/>
    <x v="10"/>
    <x v="1"/>
    <x v="0"/>
    <n v="3"/>
    <n v="0.06"/>
    <n v="0.05"/>
    <n v="0"/>
    <n v="2.89"/>
  </r>
  <r>
    <d v="2025-02-16T00:00:00"/>
    <d v="2025-02-17T20:22:00"/>
    <x v="1"/>
    <s v="SPS-11241693"/>
    <s v="Arjan Matharu"/>
    <s v="Sunday Training 24-25, paid by Dapinder Matharu, 16/02 vs. Sunday Training"/>
    <x v="10"/>
    <x v="1"/>
    <x v="0"/>
    <n v="3"/>
    <n v="0.05"/>
    <n v="0.05"/>
    <n v="0"/>
    <n v="2.9"/>
  </r>
  <r>
    <d v="2025-02-16T00:00:00"/>
    <d v="2025-02-17T20:22:00"/>
    <x v="1"/>
    <s v="SPS-11241706"/>
    <s v="Amar Matharu"/>
    <s v="Sunday Training 24-25, paid by Dapinder Matharu, 16/02 vs. Sunday Training"/>
    <x v="10"/>
    <x v="1"/>
    <x v="0"/>
    <n v="3"/>
    <n v="0.06"/>
    <n v="0.05"/>
    <n v="0"/>
    <n v="2.89"/>
  </r>
  <r>
    <d v="2025-02-17T00:00:00"/>
    <d v="2025-02-17T21:36:00"/>
    <x v="1"/>
    <s v="SPS-11249955"/>
    <s v="Kaylim Bowers"/>
    <s v="Ladies 24-25 Sponsored player Match Fee, 15/02 vs. vs Solihull Blossomfield 2"/>
    <x v="10"/>
    <x v="0"/>
    <x v="2"/>
    <n v="0"/>
    <n v="0"/>
    <n v="0"/>
    <n v="0"/>
    <n v="0"/>
  </r>
  <r>
    <d v="2025-02-17T00:00:00"/>
    <d v="2025-02-17T21:36:00"/>
    <x v="1"/>
    <s v="SPS-11249956"/>
    <s v="Rahemeen Ali"/>
    <s v="Ladies 24-25 Sponsored player Match Fee, 15/02 vs. vs Solihull Blossomfield 2"/>
    <x v="10"/>
    <x v="0"/>
    <x v="2"/>
    <n v="0"/>
    <n v="0"/>
    <n v="0"/>
    <n v="0"/>
    <n v="0"/>
  </r>
  <r>
    <d v="2025-02-17T00:00:00"/>
    <d v="2025-02-17T21:36:00"/>
    <x v="1"/>
    <s v="SPS-11249964"/>
    <s v="Apsi Gunarathne"/>
    <s v="Ladies 24-25 Sponsored player Match Fee, 15/02 vs. vs Solihull Blossomfield 2"/>
    <x v="10"/>
    <x v="0"/>
    <x v="2"/>
    <n v="0"/>
    <n v="0"/>
    <n v="0"/>
    <n v="0"/>
    <n v="0"/>
  </r>
  <r>
    <d v="2025-01-17T00:00:00"/>
    <d v="2025-02-18T08:31:00"/>
    <x v="1"/>
    <s v="SPS-11131519"/>
    <s v="Steve Dawson"/>
    <s v="Mens 24-25, 18/01 vs. vs City of Birmingham 2"/>
    <x v="10"/>
    <x v="1"/>
    <x v="0"/>
    <n v="10"/>
    <n v="0.22"/>
    <n v="0.1"/>
    <n v="0"/>
    <n v="9.68"/>
  </r>
  <r>
    <d v="2025-01-31T00:00:00"/>
    <d v="2025-02-18T08:31:00"/>
    <x v="1"/>
    <s v="SPS-11174079"/>
    <s v="Steve Dawson"/>
    <s v="Mens 24-25, 01/02 vs. vs Beacon 6"/>
    <x v="10"/>
    <x v="1"/>
    <x v="0"/>
    <n v="10"/>
    <n v="0.22"/>
    <n v="0.1"/>
    <n v="0"/>
    <n v="9.68"/>
  </r>
  <r>
    <d v="2025-02-07T00:00:00"/>
    <d v="2025-02-18T08:31:00"/>
    <x v="1"/>
    <s v="SPS-11204802"/>
    <s v="Steve Dawson"/>
    <s v="Mens 24-25, 08/02 vs. vs Sutton Coldfield 8"/>
    <x v="10"/>
    <x v="1"/>
    <x v="0"/>
    <n v="10"/>
    <n v="0.21"/>
    <n v="0.1"/>
    <n v="0"/>
    <n v="9.69"/>
  </r>
  <r>
    <d v="2025-01-17T00:00:00"/>
    <d v="2025-02-18T08:31:00"/>
    <x v="1"/>
    <s v="SPS-11131510"/>
    <s v="Harjap Dhinjan"/>
    <s v="Mens 24-25 Under 16 Match Fee, paid by Avninder Dhinjan, 18/01 vs. vs City of Birmingham 2"/>
    <x v="10"/>
    <x v="0"/>
    <x v="0"/>
    <n v="3"/>
    <n v="0.09"/>
    <n v="0.05"/>
    <n v="0"/>
    <n v="2.86"/>
  </r>
  <r>
    <d v="2025-01-19T00:00:00"/>
    <d v="2025-02-18T08:31:00"/>
    <x v="1"/>
    <s v="SPS-11139141"/>
    <s v="Harjap Dhinjan"/>
    <s v="Sunday Training 24-25, paid by Avninder Dhinjan, 19/01 vs. Sunday Training"/>
    <x v="10"/>
    <x v="1"/>
    <x v="0"/>
    <n v="3"/>
    <n v="0.09"/>
    <n v="0.05"/>
    <n v="0"/>
    <n v="2.86"/>
  </r>
  <r>
    <d v="2025-02-07T00:00:00"/>
    <d v="2025-02-18T08:31:00"/>
    <x v="1"/>
    <s v="SPS-11204791"/>
    <s v="Harjap Dhinjan"/>
    <s v="Mens 24-25 Under 16 Match Fee, paid by Avninder Dhinjan, 08/02 vs. vs Sutton Coldfield 8"/>
    <x v="10"/>
    <x v="0"/>
    <x v="0"/>
    <n v="3"/>
    <n v="0.09"/>
    <n v="0.05"/>
    <n v="0"/>
    <n v="2.86"/>
  </r>
  <r>
    <d v="2025-02-08T00:00:00"/>
    <d v="2025-02-18T08:31:00"/>
    <x v="1"/>
    <s v="SPS-11210213"/>
    <s v="Harjap Dhinjan"/>
    <s v="Sunday Training 24-25, paid by Avninder Dhinjan, 02/02 vs. Sunday Training"/>
    <x v="10"/>
    <x v="1"/>
    <x v="0"/>
    <n v="3"/>
    <n v="0.09"/>
    <n v="0.05"/>
    <n v="0"/>
    <n v="2.86"/>
  </r>
  <r>
    <d v="2025-02-16T00:00:00"/>
    <d v="2025-02-18T08:31:00"/>
    <x v="1"/>
    <s v="SPS-11241701"/>
    <s v="Harjap Dhinjan"/>
    <s v="Sunday Training 24-25, paid by Avninder Dhinjan, 16/02 vs. Sunday Training"/>
    <x v="10"/>
    <x v="1"/>
    <x v="0"/>
    <n v="3"/>
    <n v="7.0000000000000007E-2"/>
    <n v="0.05"/>
    <n v="0"/>
    <n v="2.88"/>
  </r>
  <r>
    <d v="2025-01-18T00:00:00"/>
    <d v="2025-02-18T08:31:00"/>
    <x v="1"/>
    <s v="SPS-11136829"/>
    <s v="Angad Birring"/>
    <s v="Mens 24-25 Under 16 Match Fee, paid by Jeswinder Kaur, 18/01 vs. vs University of Birmingham 5"/>
    <x v="10"/>
    <x v="0"/>
    <x v="0"/>
    <n v="3"/>
    <n v="0.11"/>
    <n v="0.05"/>
    <n v="0"/>
    <n v="2.84"/>
  </r>
  <r>
    <d v="2025-02-01T00:00:00"/>
    <d v="2025-02-18T08:31:00"/>
    <x v="1"/>
    <s v="SPS-11174989"/>
    <s v="Angad Birring"/>
    <s v="Mens 24-25 Under 16 Match Fee, paid by Jeswinder Kaur, 01/02 vs. vs Cannock 2"/>
    <x v="10"/>
    <x v="0"/>
    <x v="0"/>
    <n v="3"/>
    <n v="0.11"/>
    <n v="0.05"/>
    <n v="0"/>
    <n v="2.84"/>
  </r>
  <r>
    <d v="2025-02-08T00:00:00"/>
    <d v="2025-02-18T08:31:00"/>
    <x v="1"/>
    <s v="SPS-11208671"/>
    <s v="Angad Birring"/>
    <s v="Mens 24-25 Under 16 Match Fee, paid by Jeswinder Kaur, 08/02 vs. vs Newport 1"/>
    <x v="10"/>
    <x v="0"/>
    <x v="0"/>
    <n v="3"/>
    <n v="0.12"/>
    <n v="0.05"/>
    <n v="0"/>
    <n v="2.83"/>
  </r>
  <r>
    <d v="2025-01-17T00:00:00"/>
    <d v="2025-02-18T08:31:00"/>
    <x v="1"/>
    <s v="SPS-11131516"/>
    <s v="Dharam Padda"/>
    <s v="Mens 24-25 Under 16 Match Fee, paid by Harj Padda, 18/01 vs. vs City of Birmingham 2"/>
    <x v="10"/>
    <x v="0"/>
    <x v="0"/>
    <n v="3"/>
    <n v="0.08"/>
    <n v="0.05"/>
    <n v="0"/>
    <n v="2.87"/>
  </r>
  <r>
    <d v="2025-01-19T00:00:00"/>
    <d v="2025-02-18T08:31:00"/>
    <x v="1"/>
    <s v="SPS-11139149"/>
    <s v="Dharam Padda"/>
    <s v="Sunday Training 24-25, paid by Harj Padda, 19/01 vs. Sunday Training"/>
    <x v="10"/>
    <x v="1"/>
    <x v="0"/>
    <n v="3"/>
    <n v="0.08"/>
    <n v="0.05"/>
    <n v="0"/>
    <n v="2.87"/>
  </r>
  <r>
    <d v="2025-01-26T00:00:00"/>
    <d v="2025-02-18T08:31:00"/>
    <x v="1"/>
    <s v="SPS-11158572"/>
    <s v="Dharam Padda"/>
    <s v="Sunday Training 24-25, paid by Harj Padda, 26/01 vs. Sunday Training"/>
    <x v="10"/>
    <x v="1"/>
    <x v="0"/>
    <n v="3"/>
    <n v="0.08"/>
    <n v="0.05"/>
    <n v="0"/>
    <n v="2.87"/>
  </r>
  <r>
    <d v="2025-01-31T00:00:00"/>
    <d v="2025-02-18T08:31:00"/>
    <x v="1"/>
    <s v="SPS-11174077"/>
    <s v="Dharam Padda"/>
    <s v="Mens 24-25 Under 16 Match Fee, paid by Harj Padda, 01/02 vs. vs Beacon 6"/>
    <x v="10"/>
    <x v="0"/>
    <x v="0"/>
    <n v="3"/>
    <n v="0.08"/>
    <n v="0.05"/>
    <n v="0"/>
    <n v="2.87"/>
  </r>
  <r>
    <d v="2025-02-08T00:00:00"/>
    <d v="2025-02-18T08:31:00"/>
    <x v="1"/>
    <s v="SPS-11207636"/>
    <s v="Dharam Padda"/>
    <s v="Mens 24-25 Under 16 Match Fee, paid by Harj Padda, 08/02 vs. vs West Bromwich 2"/>
    <x v="10"/>
    <x v="0"/>
    <x v="0"/>
    <n v="3"/>
    <n v="0.08"/>
    <n v="0.05"/>
    <n v="0"/>
    <n v="2.87"/>
  </r>
  <r>
    <d v="2025-02-08T00:00:00"/>
    <d v="2025-02-18T08:31:00"/>
    <x v="1"/>
    <s v="SPS-11210206"/>
    <s v="Dharam Padda"/>
    <s v="Sunday Training 24-25, paid by Harj Padda, 02/02 vs. Sunday Training"/>
    <x v="10"/>
    <x v="1"/>
    <x v="0"/>
    <n v="3"/>
    <n v="7.0000000000000007E-2"/>
    <n v="0.05"/>
    <n v="0"/>
    <n v="2.88"/>
  </r>
  <r>
    <d v="2025-01-18T00:00:00"/>
    <d v="2025-02-18T08:31:00"/>
    <x v="1"/>
    <s v="SPS-11134649"/>
    <s v="Veer Badesha"/>
    <s v="AMENDED: ()Mens 24-25, paid by Gurminder Badesha, 18/01 vs. vs Bournville &amp; Kings Heath 4"/>
    <x v="10"/>
    <x v="1"/>
    <x v="0"/>
    <n v="3"/>
    <n v="0.09"/>
    <n v="0.05"/>
    <n v="0"/>
    <n v="2.86"/>
  </r>
  <r>
    <d v="2025-02-01T00:00:00"/>
    <d v="2025-02-18T08:31:00"/>
    <x v="1"/>
    <s v="SPS-11181373"/>
    <s v="Veer Badesha"/>
    <s v="Mens 24-25 Under 16 Match Fee, paid by Gurminder Badesha, 01/02 vs. vs Olton &amp; West Warwickshire 4"/>
    <x v="10"/>
    <x v="0"/>
    <x v="0"/>
    <n v="3"/>
    <n v="0.09"/>
    <n v="0.05"/>
    <n v="0"/>
    <n v="2.86"/>
  </r>
  <r>
    <d v="2025-02-08T00:00:00"/>
    <d v="2025-02-18T08:31:00"/>
    <x v="1"/>
    <s v="SPS-11207639"/>
    <s v="Veer Badesha"/>
    <s v="Mens 24-25 Under 16 Match Fee, paid by Gurminder Badesha, 08/02 vs. vs West Bromwich 2"/>
    <x v="10"/>
    <x v="0"/>
    <x v="0"/>
    <n v="3"/>
    <n v="0.09"/>
    <n v="0.05"/>
    <n v="0"/>
    <n v="2.86"/>
  </r>
  <r>
    <d v="2025-02-09T00:00:00"/>
    <d v="2025-02-18T08:31:00"/>
    <x v="1"/>
    <s v="SPS-11215295"/>
    <s v="Veer Badesha"/>
    <s v="Mens 24-25 Under 16 Match Fee, paid by Gurminder Badesha, 09/02 vs. vs Bromsgrove 3"/>
    <x v="10"/>
    <x v="0"/>
    <x v="0"/>
    <n v="3"/>
    <n v="0.09"/>
    <n v="0.05"/>
    <n v="0"/>
    <n v="2.86"/>
  </r>
  <r>
    <d v="2025-02-15T00:00:00"/>
    <d v="2025-02-18T08:31:00"/>
    <x v="1"/>
    <s v="SPS-11237358"/>
    <s v="Veer Badesha"/>
    <s v="Mens 24-25 Under 16 Match Fee, paid by Gurminder Badesha, 15/02 vs. vs Old Halesonians 3"/>
    <x v="10"/>
    <x v="0"/>
    <x v="0"/>
    <n v="3"/>
    <n v="7.0000000000000007E-2"/>
    <n v="0.05"/>
    <n v="0"/>
    <n v="2.88"/>
  </r>
  <r>
    <d v="2025-01-19T00:00:00"/>
    <d v="2025-02-18T08:31:00"/>
    <x v="1"/>
    <s v="SPS-11139134"/>
    <s v="Priya Cooner"/>
    <s v="Sunday Training 24-25, paid by Sandeep Cooner, 19/01 vs. Sunday Training"/>
    <x v="10"/>
    <x v="1"/>
    <x v="0"/>
    <n v="3"/>
    <n v="7.0000000000000007E-2"/>
    <n v="0.05"/>
    <n v="0"/>
    <n v="2.88"/>
  </r>
  <r>
    <d v="2025-01-19T00:00:00"/>
    <d v="2025-02-18T08:31:00"/>
    <x v="1"/>
    <s v="SPS-11139139"/>
    <s v="Nihal Cooner"/>
    <s v="Sunday Training 24-25, paid by Sandeep Cooner, 19/01 vs. Sunday Training"/>
    <x v="10"/>
    <x v="1"/>
    <x v="0"/>
    <n v="3"/>
    <n v="7.0000000000000007E-2"/>
    <n v="0.05"/>
    <n v="0"/>
    <n v="2.88"/>
  </r>
  <r>
    <d v="2025-01-26T00:00:00"/>
    <d v="2025-02-18T08:31:00"/>
    <x v="1"/>
    <s v="SPS-11158560"/>
    <s v="Priya Cooner"/>
    <s v="Sunday Training 24-25, paid by Sandeep Cooner, 26/01 vs. Sunday Training"/>
    <x v="10"/>
    <x v="1"/>
    <x v="0"/>
    <n v="3"/>
    <n v="7.0000000000000007E-2"/>
    <n v="0.05"/>
    <n v="0"/>
    <n v="2.88"/>
  </r>
  <r>
    <d v="2025-01-26T00:00:00"/>
    <d v="2025-02-18T08:31:00"/>
    <x v="1"/>
    <s v="SPS-11158564"/>
    <s v="Nihal Cooner"/>
    <s v="Sunday Training 24-25, paid by Sandeep Cooner, 26/01 vs. Sunday Training"/>
    <x v="10"/>
    <x v="1"/>
    <x v="0"/>
    <n v="3"/>
    <n v="7.0000000000000007E-2"/>
    <n v="0.05"/>
    <n v="0"/>
    <n v="2.88"/>
  </r>
  <r>
    <d v="2025-02-08T00:00:00"/>
    <d v="2025-02-18T08:31:00"/>
    <x v="1"/>
    <s v="SPS-11210192"/>
    <s v="Priya Cooner"/>
    <s v="Sunday Training 24-25, paid by Sandeep Cooner, 02/02 vs. Sunday Training"/>
    <x v="10"/>
    <x v="1"/>
    <x v="0"/>
    <n v="3"/>
    <n v="7.0000000000000007E-2"/>
    <n v="0.05"/>
    <n v="0"/>
    <n v="2.88"/>
  </r>
  <r>
    <d v="2025-02-08T00:00:00"/>
    <d v="2025-02-18T08:31:00"/>
    <x v="1"/>
    <s v="SPS-11210196"/>
    <s v="Nihal Cooner"/>
    <s v="Sunday Training 24-25, paid by Sandeep Cooner, 02/02 vs. Sunday Training"/>
    <x v="10"/>
    <x v="1"/>
    <x v="0"/>
    <n v="3"/>
    <n v="7.0000000000000007E-2"/>
    <n v="0.05"/>
    <n v="0"/>
    <n v="2.88"/>
  </r>
  <r>
    <d v="2025-02-09T00:00:00"/>
    <d v="2025-02-18T08:31:00"/>
    <x v="1"/>
    <s v="SPS-11212988"/>
    <s v="Priya Cooner"/>
    <s v="Sunday Training 24-25, paid by Sandeep Cooner, 09/02 vs. Sunday Training"/>
    <x v="10"/>
    <x v="1"/>
    <x v="0"/>
    <n v="3"/>
    <n v="7.0000000000000007E-2"/>
    <n v="0.05"/>
    <n v="0"/>
    <n v="2.88"/>
  </r>
  <r>
    <d v="2025-02-09T00:00:00"/>
    <d v="2025-02-18T08:31:00"/>
    <x v="1"/>
    <s v="SPS-11212993"/>
    <s v="Nihal Cooner"/>
    <s v="Sunday Training 24-25, paid by Sandeep Cooner, 09/02 vs. Sunday Training"/>
    <x v="10"/>
    <x v="1"/>
    <x v="0"/>
    <n v="3"/>
    <n v="7.0000000000000007E-2"/>
    <n v="0.05"/>
    <n v="0"/>
    <n v="2.88"/>
  </r>
  <r>
    <d v="2025-01-24T00:00:00"/>
    <d v="2025-02-18T08:31:00"/>
    <x v="1"/>
    <s v="SPS-11149735"/>
    <s v="Manoj Chohan"/>
    <s v="Sunday Training 24-25, 26/01 vs. Sunday Training"/>
    <x v="10"/>
    <x v="1"/>
    <x v="0"/>
    <n v="3"/>
    <n v="0.08"/>
    <n v="0.05"/>
    <n v="0"/>
    <n v="2.87"/>
  </r>
  <r>
    <d v="2025-02-01T00:00:00"/>
    <d v="2025-02-18T08:31:00"/>
    <x v="1"/>
    <s v="SPS-11179235"/>
    <s v="Manoj Chohan"/>
    <s v="Sunday Training 24-25, 02/02 vs. Sunday Training"/>
    <x v="10"/>
    <x v="1"/>
    <x v="0"/>
    <n v="3"/>
    <n v="0.08"/>
    <n v="0.05"/>
    <n v="0"/>
    <n v="2.87"/>
  </r>
  <r>
    <d v="2025-02-08T00:00:00"/>
    <d v="2025-02-18T08:31:00"/>
    <x v="1"/>
    <s v="SPS-11209472"/>
    <s v="Manoj Chohan"/>
    <s v="Sunday Training 24-25, 09/02 vs. Sunday Training"/>
    <x v="10"/>
    <x v="1"/>
    <x v="0"/>
    <n v="3"/>
    <n v="0.08"/>
    <n v="0.05"/>
    <n v="0"/>
    <n v="2.87"/>
  </r>
  <r>
    <d v="2025-02-14T00:00:00"/>
    <d v="2025-02-18T08:31:00"/>
    <x v="1"/>
    <s v="SPS-11234462"/>
    <s v="Manoj Chohan"/>
    <s v="Sunday Training 24-25, 16/02 vs. Sunday Training"/>
    <x v="10"/>
    <x v="1"/>
    <x v="0"/>
    <n v="3"/>
    <n v="7.0000000000000007E-2"/>
    <n v="0.05"/>
    <n v="0"/>
    <n v="2.88"/>
  </r>
  <r>
    <d v="2025-01-18T00:00:00"/>
    <d v="2025-02-18T08:31:00"/>
    <x v="1"/>
    <s v="SPS-11134809"/>
    <s v="Ethan Chohan"/>
    <s v="Badgers 24-25, paid by Manoj Chohan, 18/01 vs. vs WaTs"/>
    <x v="10"/>
    <x v="1"/>
    <x v="0"/>
    <n v="3"/>
    <n v="0.08"/>
    <n v="0.05"/>
    <n v="0"/>
    <n v="2.87"/>
  </r>
  <r>
    <d v="2025-02-01T00:00:00"/>
    <d v="2025-02-18T08:31:00"/>
    <x v="1"/>
    <s v="SPS-11181350"/>
    <s v="Ethan Chohan"/>
    <s v="Badgers 24-25, paid by Manoj Chohan, 01/02 vs. vs Sutton Coldfield"/>
    <x v="10"/>
    <x v="1"/>
    <x v="0"/>
    <n v="3"/>
    <n v="0.08"/>
    <n v="0.05"/>
    <n v="0"/>
    <n v="2.87"/>
  </r>
  <r>
    <d v="2025-01-20T00:00:00"/>
    <d v="2025-02-19T08:31:00"/>
    <x v="1"/>
    <s v="SPS-11144821"/>
    <s v="Rajbinder Dhesi"/>
    <s v="Sunday Training 24-25, 26/01 vs. Sunday Training, Sunday Training 24-25, 26/01 vs. Sunday Training"/>
    <x v="10"/>
    <x v="1"/>
    <x v="0"/>
    <n v="6"/>
    <n v="0.19"/>
    <n v="0.06"/>
    <n v="0"/>
    <n v="5.75"/>
  </r>
  <r>
    <d v="2025-02-08T00:00:00"/>
    <d v="2025-02-19T08:31:00"/>
    <x v="1"/>
    <s v="SPS-11210190"/>
    <s v="Mani Bains"/>
    <s v="Sunday Training 24-25, paid by Rajbinder Dhesi, 02/02 vs. Sunday Training"/>
    <x v="10"/>
    <x v="1"/>
    <x v="0"/>
    <n v="3"/>
    <n v="0.1"/>
    <n v="0.05"/>
    <n v="0"/>
    <n v="2.85"/>
  </r>
  <r>
    <d v="2025-02-08T00:00:00"/>
    <d v="2025-02-19T08:31:00"/>
    <x v="1"/>
    <s v="SPS-11210191"/>
    <s v="Gagandeep Bains"/>
    <s v="Sunday Training 24-25, paid by Rajbinder Dhesi, 02/02 vs. Sunday Training"/>
    <x v="10"/>
    <x v="1"/>
    <x v="0"/>
    <n v="3"/>
    <n v="0.09"/>
    <n v="0.05"/>
    <n v="0"/>
    <n v="2.86"/>
  </r>
  <r>
    <d v="2025-02-15T00:00:00"/>
    <d v="2025-02-19T10:27:00"/>
    <x v="1"/>
    <s v="SPS-11237356"/>
    <s v="Manjeet Degun"/>
    <s v="Mens 24-25, confirmed by Satpal Degun, 15/02 vs. vs Old Halesonians 3"/>
    <x v="10"/>
    <x v="1"/>
    <x v="1"/>
    <n v="10"/>
    <n v="0"/>
    <n v="0"/>
    <n v="0"/>
    <n v="10"/>
  </r>
  <r>
    <d v="2025-02-09T00:00:00"/>
    <d v="2025-02-19T17:12:00"/>
    <x v="1"/>
    <s v="SPS-11216157"/>
    <s v="Rajpreet Sahi"/>
    <s v="Ladies 24-25 Student Match Fee, confirmed by Charn Gill, 08/02 vs. vs Olton &amp; West Warwickshire 6"/>
    <x v="10"/>
    <x v="0"/>
    <x v="1"/>
    <n v="5"/>
    <n v="0"/>
    <n v="0"/>
    <n v="0"/>
    <n v="5"/>
  </r>
  <r>
    <d v="2025-02-09T00:00:00"/>
    <d v="2025-02-19T17:12:00"/>
    <x v="1"/>
    <s v="SPS-11216174"/>
    <s v="Rajpreet Sahi"/>
    <s v="Ladies 24-25 Student Match Fee, confirmed by Charn Gill, 09/02 vs. vs Old Silhillians 4"/>
    <x v="10"/>
    <x v="0"/>
    <x v="1"/>
    <n v="5"/>
    <n v="0"/>
    <n v="0"/>
    <n v="0"/>
    <n v="5"/>
  </r>
  <r>
    <d v="2025-02-17T00:00:00"/>
    <d v="2025-02-19T17:12:00"/>
    <x v="1"/>
    <s v="SPS-11249962"/>
    <s v="Rajpreet Sahi"/>
    <s v="Ladies 24-25 Student Match Fee, confirmed by Charn Gill, 15/02 vs. vs Solihull Blossomfield 2"/>
    <x v="10"/>
    <x v="0"/>
    <x v="1"/>
    <n v="5"/>
    <n v="0"/>
    <n v="0"/>
    <n v="0"/>
    <n v="5"/>
  </r>
  <r>
    <d v="2025-01-14T00:00:00"/>
    <d v="2025-02-21T08:31:00"/>
    <x v="1"/>
    <s v="SPS-11118562"/>
    <s v="Jay Campbell"/>
    <s v="Mens 24-25, 04/01 vs. vs Telford &amp; Wrekin 2"/>
    <x v="10"/>
    <x v="1"/>
    <x v="0"/>
    <n v="10"/>
    <n v="0.22"/>
    <n v="0.1"/>
    <n v="0"/>
    <n v="9.68"/>
  </r>
  <r>
    <d v="2025-01-26T00:00:00"/>
    <d v="2025-02-21T08:31:00"/>
    <x v="1"/>
    <s v="SPS-11160072"/>
    <s v="Jay Campbell"/>
    <s v="Mens 24-25, 25/01 vs. vs Edgbaston 1"/>
    <x v="10"/>
    <x v="1"/>
    <x v="0"/>
    <n v="10"/>
    <n v="0.22"/>
    <n v="0.1"/>
    <n v="0"/>
    <n v="9.68"/>
  </r>
  <r>
    <d v="2025-02-01T00:00:00"/>
    <d v="2025-02-21T08:31:00"/>
    <x v="1"/>
    <s v="SPS-11181641"/>
    <s v="Jay Campbell"/>
    <s v="Mens 24-25, 01/02 vs. vs Beacon 2"/>
    <x v="10"/>
    <x v="1"/>
    <x v="0"/>
    <n v="10"/>
    <n v="0.21"/>
    <n v="0.1"/>
    <n v="0"/>
    <n v="9.69"/>
  </r>
  <r>
    <d v="2025-01-17T00:00:00"/>
    <d v="2025-02-22T08:30:00"/>
    <x v="1"/>
    <s v="SPS-11131514"/>
    <s v="bhupinder mann"/>
    <s v="Mens 24-25, 18/01 vs. vs City of Birmingham 2"/>
    <x v="10"/>
    <x v="1"/>
    <x v="0"/>
    <n v="10"/>
    <n v="0.25"/>
    <n v="0.1"/>
    <n v="0"/>
    <n v="9.65"/>
  </r>
  <r>
    <d v="2025-01-18T00:00:00"/>
    <d v="2025-02-22T08:30:00"/>
    <x v="1"/>
    <s v="SPS-11136826"/>
    <s v="Sukhdeep Mann"/>
    <s v="Mens 24-25 Under 16 Match Fee, paid by bhupinder mann, 18/01 vs. vs University of Birmingham 5"/>
    <x v="10"/>
    <x v="0"/>
    <x v="0"/>
    <n v="3"/>
    <n v="7.0000000000000007E-2"/>
    <n v="0.05"/>
    <n v="0"/>
    <n v="2.88"/>
  </r>
  <r>
    <d v="2025-01-25T00:00:00"/>
    <d v="2025-02-22T08:30:00"/>
    <x v="1"/>
    <s v="SPS-11155815"/>
    <s v="Sukhdeep Mann"/>
    <s v="Mens 24-25 Under 16 Match Fee, paid by bhupinder mann, 25/01 vs. vs Edgbaston 2"/>
    <x v="10"/>
    <x v="0"/>
    <x v="0"/>
    <n v="3"/>
    <n v="7.0000000000000007E-2"/>
    <n v="0.05"/>
    <n v="0"/>
    <n v="2.88"/>
  </r>
  <r>
    <d v="2025-01-31T00:00:00"/>
    <d v="2025-02-22T08:30:00"/>
    <x v="1"/>
    <s v="SPS-11174071"/>
    <s v="bhupinder mann"/>
    <s v="Mens 24-25, 01/02 vs. vs Beacon 6"/>
    <x v="10"/>
    <x v="1"/>
    <x v="0"/>
    <n v="10"/>
    <n v="0.25"/>
    <n v="0.1"/>
    <n v="0"/>
    <n v="9.65"/>
  </r>
  <r>
    <d v="2025-02-01T00:00:00"/>
    <d v="2025-02-22T08:30:00"/>
    <x v="1"/>
    <s v="SPS-11174986"/>
    <s v="Sukhdeep Mann"/>
    <s v="Mens 24-25 Under 16 Match Fee, paid by bhupinder mann, 01/02 vs. vs Cannock 2"/>
    <x v="10"/>
    <x v="0"/>
    <x v="0"/>
    <n v="3"/>
    <n v="7.0000000000000007E-2"/>
    <n v="0.05"/>
    <n v="0"/>
    <n v="2.88"/>
  </r>
  <r>
    <d v="2025-02-08T00:00:00"/>
    <d v="2025-02-22T08:30:00"/>
    <x v="1"/>
    <s v="SPS-11208668"/>
    <s v="Sukhdeep Mann"/>
    <s v="Mens 24-25 Under 16 Match Fee, paid by bhupinder mann, 08/02 vs. vs Newport 1"/>
    <x v="10"/>
    <x v="0"/>
    <x v="0"/>
    <n v="3"/>
    <n v="7.0000000000000007E-2"/>
    <n v="0.05"/>
    <n v="0"/>
    <n v="2.88"/>
  </r>
  <r>
    <d v="2025-02-09T00:00:00"/>
    <d v="2025-02-22T08:30:00"/>
    <x v="1"/>
    <s v="SPS-11212342"/>
    <s v="Sukhdeep Mann"/>
    <s v="Mens 24-25 Under 16 Match Fee, paid by bhupinder mann, 09/02 vs. vs Old Silhillians 2"/>
    <x v="10"/>
    <x v="0"/>
    <x v="0"/>
    <n v="3"/>
    <n v="0.09"/>
    <n v="0.05"/>
    <n v="0"/>
    <n v="2.86"/>
  </r>
  <r>
    <d v="2025-02-09T00:00:00"/>
    <d v="2025-02-22T11:43:00"/>
    <x v="1"/>
    <s v="SPS-11216150"/>
    <s v="Amarpreet Sahi"/>
    <s v="Ladies 24-25 Student Match Fee, confirmed by Charn Gill, 08/02 vs. vs Olton &amp; West Warwickshire 6"/>
    <x v="10"/>
    <x v="0"/>
    <x v="1"/>
    <n v="5"/>
    <n v="0"/>
    <n v="0"/>
    <n v="0"/>
    <n v="5"/>
  </r>
  <r>
    <d v="2025-02-09T00:00:00"/>
    <d v="2025-02-22T11:43:00"/>
    <x v="1"/>
    <s v="SPS-11216167"/>
    <s v="Amarpreet Sahi"/>
    <s v="Ladies 24-25 Student Match Fee, confirmed by Charn Gill, 09/02 vs. vs Old Silhillians 4"/>
    <x v="10"/>
    <x v="0"/>
    <x v="1"/>
    <n v="5"/>
    <n v="0"/>
    <n v="0"/>
    <n v="0"/>
    <n v="5"/>
  </r>
  <r>
    <d v="2025-02-22T00:00:00"/>
    <d v="2025-02-22T14:24:00"/>
    <x v="1"/>
    <s v="SPS-11258957"/>
    <s v="om gaur"/>
    <s v="Mens 24-25 Under 16 Match Fee, confirmed by Satpal Degun, 22/02 vs. vs Stourport 4"/>
    <x v="10"/>
    <x v="0"/>
    <x v="1"/>
    <n v="3"/>
    <n v="0"/>
    <n v="0"/>
    <n v="0"/>
    <n v="3"/>
  </r>
  <r>
    <d v="2025-02-22T00:00:00"/>
    <d v="2025-02-22T20:22:00"/>
    <x v="1"/>
    <s v="SPS-11262461"/>
    <s v="Kaylim Bowers"/>
    <s v="Ladies 24-25 Sponsored player Match Fee, 22/02 vs. vs University of Birmingham 6"/>
    <x v="10"/>
    <x v="0"/>
    <x v="2"/>
    <n v="0"/>
    <n v="0"/>
    <n v="0"/>
    <n v="0"/>
    <n v="0"/>
  </r>
  <r>
    <d v="2025-02-22T00:00:00"/>
    <d v="2025-02-22T20:22:00"/>
    <x v="1"/>
    <s v="SPS-11262466"/>
    <s v="Apsi Gunarathne"/>
    <s v="Ladies 24-25 Sponsored player Match Fee, 22/02 vs. vs University of Birmingham 6"/>
    <x v="10"/>
    <x v="0"/>
    <x v="2"/>
    <n v="0"/>
    <n v="0"/>
    <n v="0"/>
    <n v="0"/>
    <n v="0"/>
  </r>
  <r>
    <d v="2025-02-22T00:00:00"/>
    <d v="2025-02-22T20:22:00"/>
    <x v="1"/>
    <s v="SPS-11262467"/>
    <s v="Rahemeen Ali"/>
    <s v="Ladies 24-25 Sponsored player Match Fee, 22/02 vs. vs University of Birmingham 6"/>
    <x v="10"/>
    <x v="0"/>
    <x v="2"/>
    <n v="0"/>
    <n v="0"/>
    <n v="0"/>
    <n v="0"/>
    <n v="0"/>
  </r>
  <r>
    <d v="2025-02-22T00:00:00"/>
    <d v="2025-02-22T20:23:00"/>
    <x v="1"/>
    <s v="SPS-11262469"/>
    <s v="Vahreena Kaur"/>
    <s v="AMENDED: (Drove players )Ladies 24-25 Student Match Fee, confirmed by Charn Gill, 22/02 vs. vs University of Birmingham 6"/>
    <x v="10"/>
    <x v="0"/>
    <x v="1"/>
    <n v="0"/>
    <n v="0"/>
    <n v="0"/>
    <n v="0"/>
    <n v="0"/>
  </r>
  <r>
    <d v="2025-02-22T00:00:00"/>
    <d v="2025-02-22T22:21:00"/>
    <x v="1"/>
    <s v="SPS-11258963"/>
    <s v="Manjeet Degun"/>
    <s v="Mens 24-25, confirmed by Satwant Degun, 22/02 vs. vs Stourport 4"/>
    <x v="10"/>
    <x v="1"/>
    <x v="1"/>
    <n v="10"/>
    <n v="0"/>
    <n v="0"/>
    <n v="0"/>
    <n v="10"/>
  </r>
  <r>
    <d v="2025-02-09T00:00:00"/>
    <d v="2025-02-23T08:36:00"/>
    <x v="1"/>
    <s v="SPS-11215284"/>
    <s v="Rikki Saggo"/>
    <s v="Mens 24-25, 09/02 vs. vs Bromsgrove 3"/>
    <x v="10"/>
    <x v="1"/>
    <x v="0"/>
    <n v="10"/>
    <n v="0.2"/>
    <n v="0.1"/>
    <n v="0"/>
    <n v="9.6999999999999993"/>
  </r>
  <r>
    <d v="2025-02-09T00:00:00"/>
    <d v="2025-02-23T08:36:00"/>
    <x v="1"/>
    <s v="SPS-11215290"/>
    <s v="Taranveer (Ten) Saggo"/>
    <s v="Mens 24-25 Student Match Fee, paid by Rikki Saggo, 09/02 vs. vs Bromsgrove 3"/>
    <x v="10"/>
    <x v="0"/>
    <x v="0"/>
    <n v="5"/>
    <n v="0.1"/>
    <n v="0.05"/>
    <n v="0"/>
    <n v="4.8499999999999996"/>
  </r>
  <r>
    <d v="2025-02-15T00:00:00"/>
    <d v="2025-02-23T08:36:00"/>
    <x v="1"/>
    <s v="SPS-11237345"/>
    <s v="Rikki Saggo"/>
    <s v="Mens 24-25, 15/02 vs. vs Old Halesonians 3"/>
    <x v="10"/>
    <x v="1"/>
    <x v="0"/>
    <n v="10"/>
    <n v="0.2"/>
    <n v="0.1"/>
    <n v="0"/>
    <n v="9.6999999999999993"/>
  </r>
  <r>
    <d v="2025-02-15T00:00:00"/>
    <d v="2025-02-23T08:36:00"/>
    <x v="1"/>
    <s v="SPS-11237354"/>
    <s v="Taranveer (Ten) Saggo"/>
    <s v="Mens 24-25 Student Match Fee, paid by Rikki Saggo, 15/02 vs. vs Old Halesonians 3"/>
    <x v="10"/>
    <x v="0"/>
    <x v="0"/>
    <n v="5"/>
    <n v="0.1"/>
    <n v="0.05"/>
    <n v="0"/>
    <n v="4.8499999999999996"/>
  </r>
  <r>
    <d v="2025-02-22T00:00:00"/>
    <d v="2025-02-23T08:36:00"/>
    <x v="1"/>
    <s v="SPS-11258954"/>
    <s v="Rikki Saggo"/>
    <s v="Mens 24-25, 22/02 vs. vs Stourport 4"/>
    <x v="10"/>
    <x v="1"/>
    <x v="0"/>
    <n v="10"/>
    <n v="0.18"/>
    <n v="0.1"/>
    <n v="0"/>
    <n v="9.7200000000000006"/>
  </r>
  <r>
    <d v="2025-02-22T00:00:00"/>
    <d v="2025-02-23T08:36:00"/>
    <x v="1"/>
    <s v="SPS-11258960"/>
    <s v="Taranveer (Ten) Saggo"/>
    <s v="Mens 24-25 Student Match Fee, paid by Rikki Saggo, 22/02 vs. vs Stourport 4"/>
    <x v="10"/>
    <x v="0"/>
    <x v="0"/>
    <n v="5"/>
    <n v="0.1"/>
    <n v="0.05"/>
    <n v="0"/>
    <n v="4.8499999999999996"/>
  </r>
  <r>
    <d v="2025-02-23T00:00:00"/>
    <d v="2025-02-23T17:32:00"/>
    <x v="1"/>
    <s v="SPS-11265568"/>
    <s v="Sukhjot Chaggar"/>
    <s v="Sunday Training 24-25, collected by Satpal Degun, 23/02 vs. Sunday Training"/>
    <x v="10"/>
    <x v="1"/>
    <x v="2"/>
    <n v="3"/>
    <n v="0"/>
    <n v="0"/>
    <n v="0"/>
    <n v="3"/>
  </r>
  <r>
    <d v="2025-02-23T00:00:00"/>
    <d v="2025-02-23T17:32:00"/>
    <x v="1"/>
    <s v="SPS-11265569"/>
    <s v="Savraj Singh Chana"/>
    <s v="Sunday Training 24-25, collected by Satpal Degun, 23/02 vs. Sunday Training"/>
    <x v="10"/>
    <x v="1"/>
    <x v="2"/>
    <n v="3"/>
    <n v="0"/>
    <n v="0"/>
    <n v="0"/>
    <n v="3"/>
  </r>
  <r>
    <d v="2025-02-23T00:00:00"/>
    <d v="2025-02-23T17:32:00"/>
    <x v="1"/>
    <s v="SPS-11265575"/>
    <s v="Arjan Singh Chana"/>
    <s v="Sunday Training 24-25, collected by Satpal Degun, 23/02 vs. Sunday Training"/>
    <x v="10"/>
    <x v="1"/>
    <x v="2"/>
    <n v="3"/>
    <n v="0"/>
    <n v="0"/>
    <n v="0"/>
    <n v="3"/>
  </r>
  <r>
    <d v="2025-02-23T00:00:00"/>
    <d v="2025-02-23T17:32:00"/>
    <x v="1"/>
    <s v="SPS-11265559"/>
    <s v="Jay Singh Joall"/>
    <s v="Sunday Training 24-25, collected by Satpal Degun, 23/02 vs. Sunday Training"/>
    <x v="10"/>
    <x v="1"/>
    <x v="2"/>
    <n v="3"/>
    <n v="0"/>
    <n v="0"/>
    <n v="0"/>
    <n v="3"/>
  </r>
  <r>
    <d v="2025-02-23T00:00:00"/>
    <d v="2025-02-23T17:32:00"/>
    <x v="1"/>
    <s v="SPS-11265567"/>
    <s v="Rajveer Malhi"/>
    <s v="Sunday Training 24-25, collected by Satpal Degun, 23/02 vs. Sunday Training"/>
    <x v="10"/>
    <x v="1"/>
    <x v="2"/>
    <n v="3"/>
    <n v="0"/>
    <n v="0"/>
    <n v="0"/>
    <n v="3"/>
  </r>
  <r>
    <d v="2025-02-23T00:00:00"/>
    <d v="2025-02-23T17:32:00"/>
    <x v="1"/>
    <s v="SPS-11265566"/>
    <s v="Yuvraj Sihota"/>
    <s v="Sunday Training 24-25, confirmed by Satpal Degun, 23/02 vs. Sunday Training"/>
    <x v="10"/>
    <x v="1"/>
    <x v="1"/>
    <n v="3"/>
    <n v="0"/>
    <n v="0"/>
    <n v="0"/>
    <n v="3"/>
  </r>
  <r>
    <d v="2025-02-09T00:00:00"/>
    <d v="2025-02-23T18:08:00"/>
    <x v="1"/>
    <s v="SPS-11213005"/>
    <s v="Rajveer Malhi"/>
    <s v="Sunday Training 24-25, collected by Satpal Degun, 09/02 vs. Sunday Training"/>
    <x v="10"/>
    <x v="1"/>
    <x v="2"/>
    <n v="3"/>
    <n v="0"/>
    <n v="0"/>
    <n v="0"/>
    <n v="3"/>
  </r>
  <r>
    <d v="2025-01-18T00:00:00"/>
    <d v="2025-02-24T08:30:00"/>
    <x v="1"/>
    <s v="SPS-11136817"/>
    <s v="Jeevan Basi"/>
    <s v="Mens 24-25 Student Match Fee, 18/01 vs. vs University of Birmingham 5"/>
    <x v="10"/>
    <x v="0"/>
    <x v="0"/>
    <n v="5"/>
    <n v="0.17"/>
    <n v="0.05"/>
    <n v="0"/>
    <n v="4.78"/>
  </r>
  <r>
    <d v="2025-01-25T00:00:00"/>
    <d v="2025-02-24T08:30:00"/>
    <x v="1"/>
    <s v="SPS-11155810"/>
    <s v="Jeevan Basi"/>
    <s v="Mens 24-25 Student Match Fee, 25/01 vs. vs Edgbaston 2"/>
    <x v="10"/>
    <x v="0"/>
    <x v="0"/>
    <n v="5"/>
    <n v="0.18"/>
    <n v="0.05"/>
    <n v="0"/>
    <n v="4.7699999999999996"/>
  </r>
  <r>
    <d v="2025-01-25T00:00:00"/>
    <d v="2025-02-24T08:30:00"/>
    <x v="1"/>
    <s v="SPS-11152330"/>
    <s v="Anand Sihota"/>
    <s v="Badgers 24-25, paid by Dal Sihota, 25/01 vs. vs Beacon"/>
    <x v="10"/>
    <x v="1"/>
    <x v="0"/>
    <n v="3"/>
    <n v="7.0000000000000007E-2"/>
    <n v="0.05"/>
    <n v="0"/>
    <n v="2.88"/>
  </r>
  <r>
    <d v="2025-01-26T00:00:00"/>
    <d v="2025-02-24T08:30:00"/>
    <x v="1"/>
    <s v="SPS-11157029"/>
    <s v="Anand Sihota"/>
    <s v="Sunday Training 24-25, paid by Dal Sihota, 26/01 vs. Sunday Training"/>
    <x v="10"/>
    <x v="1"/>
    <x v="0"/>
    <n v="3"/>
    <n v="7.0000000000000007E-2"/>
    <n v="0.05"/>
    <n v="0"/>
    <n v="2.88"/>
  </r>
  <r>
    <d v="2025-01-31T00:00:00"/>
    <d v="2025-02-24T08:30:00"/>
    <x v="1"/>
    <s v="SPS-11174072"/>
    <s v="Anand Sihota"/>
    <s v="Mens 24-25 Under 16 Match Fee, paid by Dal Sihota, 01/02 vs. vs Beacon 6"/>
    <x v="10"/>
    <x v="0"/>
    <x v="0"/>
    <n v="3"/>
    <n v="7.0000000000000007E-2"/>
    <n v="0.05"/>
    <n v="0"/>
    <n v="2.88"/>
  </r>
  <r>
    <d v="2025-02-07T00:00:00"/>
    <d v="2025-02-24T08:30:00"/>
    <x v="1"/>
    <s v="SPS-11204797"/>
    <s v="Anand Sihota"/>
    <s v="Mens 24-25 Under 16 Match Fee, paid by Dal Sihota, 08/02 vs. vs Sutton Coldfield 8"/>
    <x v="10"/>
    <x v="0"/>
    <x v="0"/>
    <n v="3"/>
    <n v="7.0000000000000007E-2"/>
    <n v="0.05"/>
    <n v="0"/>
    <n v="2.88"/>
  </r>
  <r>
    <d v="2025-02-08T00:00:00"/>
    <d v="2025-02-24T08:30:00"/>
    <x v="1"/>
    <s v="SPS-11210201"/>
    <s v="Anand Sihota"/>
    <s v="Sunday Training 24-25, paid by Dal Sihota, 02/02 vs. Sunday Training"/>
    <x v="10"/>
    <x v="1"/>
    <x v="0"/>
    <n v="3"/>
    <n v="7.0000000000000007E-2"/>
    <n v="0.05"/>
    <n v="0"/>
    <n v="2.88"/>
  </r>
  <r>
    <d v="2025-02-09T00:00:00"/>
    <d v="2025-02-24T08:30:00"/>
    <x v="1"/>
    <s v="SPS-11212998"/>
    <s v="Anand Sihota"/>
    <s v="Sunday Training 24-25, paid by Dal Sihota, 09/02 vs. Sunday Training"/>
    <x v="10"/>
    <x v="1"/>
    <x v="0"/>
    <n v="3"/>
    <n v="7.0000000000000007E-2"/>
    <n v="0.05"/>
    <n v="0"/>
    <n v="2.88"/>
  </r>
  <r>
    <d v="2025-02-22T00:00:00"/>
    <d v="2025-02-24T08:30:00"/>
    <x v="1"/>
    <s v="SPS-11258456"/>
    <s v="Anand Sihota"/>
    <s v="Mens 24-25 Under 16 Match Fee, paid by Dal Sihota, 22/02 vs. vs Sutton Coldfield 9"/>
    <x v="10"/>
    <x v="0"/>
    <x v="0"/>
    <n v="3"/>
    <n v="0.1"/>
    <n v="0.05"/>
    <n v="0"/>
    <n v="2.85"/>
  </r>
  <r>
    <d v="2025-01-26T00:00:00"/>
    <d v="2025-02-25T08:30:00"/>
    <x v="1"/>
    <s v="SPS-11160066"/>
    <s v="Ethan Frost"/>
    <s v="Mens 24-25 Under 16 Match Fee, paid by Jonathan Frost, 25/01 vs. vs Edgbaston 1"/>
    <x v="10"/>
    <x v="0"/>
    <x v="0"/>
    <n v="3"/>
    <n v="0.14000000000000001"/>
    <n v="0.05"/>
    <n v="0"/>
    <n v="2.81"/>
  </r>
  <r>
    <d v="2025-02-02T00:00:00"/>
    <d v="2025-02-25T08:30:00"/>
    <x v="1"/>
    <s v="SPS-11184849"/>
    <s v="Ethan Frost"/>
    <s v="Mens 24-25 Under 16 Match Fee, paid by Jonathan Frost, 01/02 vs. vs St Albans"/>
    <x v="10"/>
    <x v="0"/>
    <x v="0"/>
    <n v="3"/>
    <n v="0.15"/>
    <n v="0.05"/>
    <n v="0"/>
    <n v="2.8"/>
  </r>
  <r>
    <d v="2025-01-26T00:00:00"/>
    <d v="2025-02-25T08:30:00"/>
    <x v="1"/>
    <s v="SPS-11157024"/>
    <s v="Milveen Sangha"/>
    <s v="Sunday Training 24-25, paid by Amarpreet Sangha, 26/01 vs. Sunday Training"/>
    <x v="10"/>
    <x v="1"/>
    <x v="0"/>
    <n v="3"/>
    <n v="0.08"/>
    <n v="0.05"/>
    <n v="0"/>
    <n v="2.87"/>
  </r>
  <r>
    <d v="2025-01-26T00:00:00"/>
    <d v="2025-02-25T08:30:00"/>
    <x v="1"/>
    <s v="SPS-11157028"/>
    <s v="Harveen Sangha"/>
    <s v="Sunday Training 24-25, paid by Amarpreet Sangha, 26/01 vs. Sunday Training"/>
    <x v="10"/>
    <x v="1"/>
    <x v="0"/>
    <n v="3"/>
    <n v="0.08"/>
    <n v="0.05"/>
    <n v="0"/>
    <n v="2.87"/>
  </r>
  <r>
    <d v="2025-02-02T00:00:00"/>
    <d v="2025-02-25T08:30:00"/>
    <x v="1"/>
    <s v="SPS-11183728"/>
    <s v="Milveen Sangha"/>
    <s v="Ladies 24-25 Under 16 Match Fee, paid by Amarpreet Sangha, 25/01 vs. vs City of Birmingham 1"/>
    <x v="10"/>
    <x v="0"/>
    <x v="0"/>
    <n v="3"/>
    <n v="0.08"/>
    <n v="0.05"/>
    <n v="0"/>
    <n v="2.87"/>
  </r>
  <r>
    <d v="2025-02-08T00:00:00"/>
    <d v="2025-02-25T08:30:00"/>
    <x v="1"/>
    <s v="SPS-11210214"/>
    <s v="Milveen Sangha"/>
    <s v="Sunday Training 24-25, paid by Amarpreet Sangha, 02/02 vs. Sunday Training"/>
    <x v="10"/>
    <x v="1"/>
    <x v="0"/>
    <n v="3"/>
    <n v="0.08"/>
    <n v="0.05"/>
    <n v="0"/>
    <n v="2.87"/>
  </r>
  <r>
    <d v="2025-02-08T00:00:00"/>
    <d v="2025-02-25T08:30:00"/>
    <x v="1"/>
    <s v="SPS-11210217"/>
    <s v="Harveen Sangha"/>
    <s v="Sunday Training 24-25, paid by Amarpreet Sangha, 02/02 vs. Sunday Training"/>
    <x v="10"/>
    <x v="1"/>
    <x v="0"/>
    <n v="3"/>
    <n v="0.08"/>
    <n v="0.05"/>
    <n v="0"/>
    <n v="2.87"/>
  </r>
  <r>
    <d v="2025-02-16T00:00:00"/>
    <d v="2025-02-25T08:30:00"/>
    <x v="1"/>
    <s v="SPS-11241704"/>
    <s v="Harveen Sangha"/>
    <s v="Sunday Training 24-25, paid by Amarpreet Sangha, 16/02 vs. Sunday Training"/>
    <x v="10"/>
    <x v="1"/>
    <x v="0"/>
    <n v="3"/>
    <n v="7.0000000000000007E-2"/>
    <n v="0.05"/>
    <n v="0"/>
    <n v="2.88"/>
  </r>
  <r>
    <d v="2025-01-19T00:00:00"/>
    <d v="2025-02-25T08:30:00"/>
    <x v="1"/>
    <s v="SPS-11139135"/>
    <s v="Kara Kandola"/>
    <s v="Sunday Training 24-25, paid by Mendip Kandola, 19/01 vs. Sunday Training"/>
    <x v="10"/>
    <x v="1"/>
    <x v="0"/>
    <n v="3"/>
    <n v="0.11"/>
    <n v="0.05"/>
    <n v="0"/>
    <n v="2.84"/>
  </r>
  <r>
    <d v="2025-01-26T00:00:00"/>
    <d v="2025-02-25T08:30:00"/>
    <x v="1"/>
    <s v="SPS-11158561"/>
    <s v="Kara Kandola"/>
    <s v="Sunday Training 24-25, paid by Mendip Kandola, 26/01 vs. Sunday Training"/>
    <x v="10"/>
    <x v="1"/>
    <x v="0"/>
    <n v="3"/>
    <n v="0.11"/>
    <n v="0.05"/>
    <n v="0"/>
    <n v="2.84"/>
  </r>
  <r>
    <d v="2025-02-02T00:00:00"/>
    <d v="2025-02-25T08:30:00"/>
    <x v="1"/>
    <s v="SPS-11183767"/>
    <s v="Kara Kandola"/>
    <s v="Ladies 24-25 Under 16 Match Fee, paid by Mendip Kandola, 01/02 vs. vs Olton &amp; West Warwickshire 5"/>
    <x v="10"/>
    <x v="0"/>
    <x v="0"/>
    <n v="3"/>
    <n v="0.12"/>
    <n v="0.05"/>
    <n v="0"/>
    <n v="2.83"/>
  </r>
  <r>
    <d v="2025-01-26T00:00:00"/>
    <d v="2025-02-25T08:31:00"/>
    <x v="1"/>
    <s v="SPS-11159171"/>
    <s v="Verneek Virdi"/>
    <s v="Sunday Training 24-25, 26/01 vs. Sunday Training"/>
    <x v="10"/>
    <x v="1"/>
    <x v="0"/>
    <n v="3"/>
    <n v="7.0000000000000007E-2"/>
    <n v="0.05"/>
    <n v="0"/>
    <n v="2.88"/>
  </r>
  <r>
    <d v="2025-01-26T00:00:00"/>
    <d v="2025-02-25T08:31:00"/>
    <x v="1"/>
    <s v="SPS-11159172"/>
    <s v="Verneek Virdi"/>
    <s v="Sunday Training 24-25, 19/01 vs. Sunday Training"/>
    <x v="10"/>
    <x v="1"/>
    <x v="0"/>
    <n v="3"/>
    <n v="7.0000000000000007E-2"/>
    <n v="0.05"/>
    <n v="0"/>
    <n v="2.88"/>
  </r>
  <r>
    <d v="2025-01-26T00:00:00"/>
    <d v="2025-02-25T08:31:00"/>
    <x v="1"/>
    <s v="SPS-11159173"/>
    <s v="Verneek Virdi"/>
    <s v="Sunday Training 24-25, 08/12 vs. Sunday Training"/>
    <x v="10"/>
    <x v="1"/>
    <x v="0"/>
    <n v="3"/>
    <n v="7.0000000000000007E-2"/>
    <n v="0.05"/>
    <n v="0"/>
    <n v="2.88"/>
  </r>
  <r>
    <d v="2025-01-25T00:00:00"/>
    <d v="2025-02-25T08:31:00"/>
    <x v="1"/>
    <s v="SPS-11152324"/>
    <s v="Veer Virdi"/>
    <s v="Badgers 24-25, paid by Verneek Virdi, 25/01 vs. vs Beacon"/>
    <x v="10"/>
    <x v="1"/>
    <x v="0"/>
    <n v="3"/>
    <n v="7.0000000000000007E-2"/>
    <n v="0.05"/>
    <n v="0"/>
    <n v="2.88"/>
  </r>
  <r>
    <d v="2025-02-01T00:00:00"/>
    <d v="2025-02-25T08:31:00"/>
    <x v="1"/>
    <s v="SPS-11181344"/>
    <s v="Veer Virdi"/>
    <s v="Badgers 24-25, paid by Verneek Virdi, 01/02 vs. vs Sutton Coldfield"/>
    <x v="10"/>
    <x v="1"/>
    <x v="0"/>
    <n v="3"/>
    <n v="7.0000000000000007E-2"/>
    <n v="0.05"/>
    <n v="0"/>
    <n v="2.88"/>
  </r>
  <r>
    <d v="2025-02-08T00:00:00"/>
    <d v="2025-02-25T08:31:00"/>
    <x v="1"/>
    <s v="SPS-11209179"/>
    <s v="Veer Virdi"/>
    <s v="Badgers 24-25, paid by Verneek Virdi, 08/02 vs. vs Bloxwich"/>
    <x v="10"/>
    <x v="1"/>
    <x v="0"/>
    <n v="3"/>
    <n v="7.0000000000000007E-2"/>
    <n v="0.05"/>
    <n v="0"/>
    <n v="2.88"/>
  </r>
  <r>
    <d v="2025-02-08T00:00:00"/>
    <d v="2025-02-25T08:31:00"/>
    <x v="1"/>
    <s v="SPS-11210210"/>
    <s v="Veer Virdi"/>
    <s v="Sunday Training 24-25, paid by Verneek Virdi, 02/02 vs. Sunday Training"/>
    <x v="10"/>
    <x v="1"/>
    <x v="0"/>
    <n v="3"/>
    <n v="0.1"/>
    <n v="0.05"/>
    <n v="0"/>
    <n v="2.85"/>
  </r>
  <r>
    <d v="2025-01-25T00:00:00"/>
    <d v="2025-02-25T08:31:00"/>
    <x v="1"/>
    <s v="SPS-11152323"/>
    <s v="Ronak Singh Mann"/>
    <s v="Badgers 24-25, paid by Amardeep Mann, 25/01 vs. vs Beacon"/>
    <x v="10"/>
    <x v="1"/>
    <x v="0"/>
    <n v="3"/>
    <n v="7.0000000000000007E-2"/>
    <n v="0.05"/>
    <n v="0"/>
    <n v="2.88"/>
  </r>
  <r>
    <d v="2025-01-25T00:00:00"/>
    <d v="2025-02-25T08:31:00"/>
    <x v="1"/>
    <s v="SPS-11152332"/>
    <s v="Kartar Singh Mann"/>
    <s v="Badgers 24-25, paid by Amardeep Mann, 25/01 vs. vs Beacon"/>
    <x v="10"/>
    <x v="1"/>
    <x v="0"/>
    <n v="3"/>
    <n v="7.0000000000000007E-2"/>
    <n v="0.05"/>
    <n v="0"/>
    <n v="2.88"/>
  </r>
  <r>
    <d v="2025-01-25T00:00:00"/>
    <d v="2025-02-25T08:31:00"/>
    <x v="1"/>
    <s v="SPS-11152335"/>
    <s v="Karam Singh Mann"/>
    <s v="Badgers 24-25, paid by Amardeep Mann, 25/01 vs. vs Beacon"/>
    <x v="10"/>
    <x v="1"/>
    <x v="0"/>
    <n v="3"/>
    <n v="7.0000000000000007E-2"/>
    <n v="0.05"/>
    <n v="0"/>
    <n v="2.88"/>
  </r>
  <r>
    <d v="2025-02-01T00:00:00"/>
    <d v="2025-02-25T08:31:00"/>
    <x v="1"/>
    <s v="SPS-11181343"/>
    <s v="Ronak Singh Mann"/>
    <s v="Badgers 24-25, paid by Amardeep Mann, 01/02 vs. vs Sutton Coldfield"/>
    <x v="10"/>
    <x v="1"/>
    <x v="0"/>
    <n v="3"/>
    <n v="7.0000000000000007E-2"/>
    <n v="0.05"/>
    <n v="0"/>
    <n v="2.88"/>
  </r>
  <r>
    <d v="2025-02-01T00:00:00"/>
    <d v="2025-02-25T08:31:00"/>
    <x v="1"/>
    <s v="SPS-11181356"/>
    <s v="Kartar Singh Mann"/>
    <s v="Badgers 24-25, paid by Amardeep Mann, 01/02 vs. vs Sutton Coldfield"/>
    <x v="10"/>
    <x v="1"/>
    <x v="0"/>
    <n v="3"/>
    <n v="7.0000000000000007E-2"/>
    <n v="0.05"/>
    <n v="0"/>
    <n v="2.88"/>
  </r>
  <r>
    <d v="2025-02-01T00:00:00"/>
    <d v="2025-02-25T08:31:00"/>
    <x v="1"/>
    <s v="SPS-11181358"/>
    <s v="Karam Singh Mann"/>
    <s v="Badgers 24-25, paid by Amardeep Mann, 01/02 vs. vs Sutton Coldfield"/>
    <x v="10"/>
    <x v="1"/>
    <x v="0"/>
    <n v="3"/>
    <n v="7.0000000000000007E-2"/>
    <n v="0.05"/>
    <n v="0"/>
    <n v="2.88"/>
  </r>
  <r>
    <d v="2025-02-08T00:00:00"/>
    <d v="2025-02-25T08:31:00"/>
    <x v="1"/>
    <s v="SPS-11209178"/>
    <s v="Ronak Singh Mann"/>
    <s v="Badgers 24-25, paid by Amardeep Mann, 08/02 vs. vs Bloxwich"/>
    <x v="10"/>
    <x v="1"/>
    <x v="0"/>
    <n v="3"/>
    <n v="7.0000000000000007E-2"/>
    <n v="0.05"/>
    <n v="0"/>
    <n v="2.88"/>
  </r>
  <r>
    <d v="2025-02-08T00:00:00"/>
    <d v="2025-02-25T08:31:00"/>
    <x v="1"/>
    <s v="SPS-11209191"/>
    <s v="Kartar Singh Mann"/>
    <s v="Badgers 24-25, paid by Amardeep Mann, 08/02 vs. vs Bloxwich"/>
    <x v="10"/>
    <x v="1"/>
    <x v="0"/>
    <n v="3"/>
    <n v="7.0000000000000007E-2"/>
    <n v="0.05"/>
    <n v="0"/>
    <n v="2.88"/>
  </r>
  <r>
    <d v="2025-02-08T00:00:00"/>
    <d v="2025-02-25T08:31:00"/>
    <x v="1"/>
    <s v="SPS-11209194"/>
    <s v="Karam Singh Mann"/>
    <s v="Badgers 24-25, paid by Amardeep Mann, 08/02 vs. vs Bloxwich"/>
    <x v="10"/>
    <x v="1"/>
    <x v="0"/>
    <n v="3"/>
    <n v="0.05"/>
    <n v="0.05"/>
    <n v="0"/>
    <n v="2.9"/>
  </r>
  <r>
    <d v="2024-12-15T00:00:00"/>
    <d v="2025-02-25T08:31:00"/>
    <x v="1"/>
    <s v="SPS-11075724"/>
    <s v="Husayn Loonat"/>
    <s v="Sunday Training 24-25, paid by Javeria Ahmad, 15/12 vs. Sunday Training"/>
    <x v="10"/>
    <x v="1"/>
    <x v="0"/>
    <n v="3"/>
    <n v="7.0000000000000007E-2"/>
    <n v="0.05"/>
    <n v="0"/>
    <n v="2.88"/>
  </r>
  <r>
    <d v="2025-01-18T00:00:00"/>
    <d v="2025-02-25T08:31:00"/>
    <x v="1"/>
    <s v="SPS-11134807"/>
    <s v="Husayn Loonat"/>
    <s v="Badgers 24-25, paid by Javeria Ahmad, 18/01 vs. vs WaTs"/>
    <x v="10"/>
    <x v="1"/>
    <x v="0"/>
    <n v="3"/>
    <n v="7.0000000000000007E-2"/>
    <n v="0.05"/>
    <n v="0"/>
    <n v="2.88"/>
  </r>
  <r>
    <d v="2025-01-25T00:00:00"/>
    <d v="2025-02-25T08:31:00"/>
    <x v="1"/>
    <s v="SPS-11152326"/>
    <s v="Husayn Loonat"/>
    <s v="Badgers 24-25, paid by Javeria Ahmad, 25/01 vs. vs Beacon"/>
    <x v="10"/>
    <x v="1"/>
    <x v="0"/>
    <n v="3"/>
    <n v="7.0000000000000007E-2"/>
    <n v="0.05"/>
    <n v="0"/>
    <n v="2.88"/>
  </r>
  <r>
    <d v="2025-01-26T00:00:00"/>
    <d v="2025-02-25T08:31:00"/>
    <x v="1"/>
    <s v="SPS-11158567"/>
    <s v="Husayn Loonat"/>
    <s v="Sunday Training 24-25, paid by Javeria Ahmad, 26/01 vs. Sunday Training"/>
    <x v="10"/>
    <x v="1"/>
    <x v="0"/>
    <n v="3"/>
    <n v="7.0000000000000007E-2"/>
    <n v="0.05"/>
    <n v="0"/>
    <n v="2.88"/>
  </r>
  <r>
    <d v="2025-02-01T00:00:00"/>
    <d v="2025-02-25T08:31:00"/>
    <x v="1"/>
    <s v="SPS-11181348"/>
    <s v="Husayn Loonat"/>
    <s v="Badgers 24-25, paid by Javeria Ahmad, 01/02 vs. vs Sutton Coldfield"/>
    <x v="10"/>
    <x v="1"/>
    <x v="0"/>
    <n v="3"/>
    <n v="7.0000000000000007E-2"/>
    <n v="0.05"/>
    <n v="0"/>
    <n v="2.88"/>
  </r>
  <r>
    <d v="2025-02-08T00:00:00"/>
    <d v="2025-02-25T08:31:00"/>
    <x v="1"/>
    <s v="SPS-11209183"/>
    <s v="Husayn Loonat"/>
    <s v="Badgers 24-25, paid by Javeria Ahmad, 08/02 vs. vs Bloxwich"/>
    <x v="10"/>
    <x v="1"/>
    <x v="0"/>
    <n v="3"/>
    <n v="7.0000000000000007E-2"/>
    <n v="0.05"/>
    <n v="0"/>
    <n v="2.88"/>
  </r>
  <r>
    <d v="2025-02-08T00:00:00"/>
    <d v="2025-02-25T08:31:00"/>
    <x v="1"/>
    <s v="SPS-11210199"/>
    <s v="Husayn Loonat"/>
    <s v="Sunday Training 24-25, paid by Javeria Ahmad, 02/02 vs. Sunday Training"/>
    <x v="10"/>
    <x v="1"/>
    <x v="0"/>
    <n v="3"/>
    <n v="7.0000000000000007E-2"/>
    <n v="0.05"/>
    <n v="0"/>
    <n v="2.88"/>
  </r>
  <r>
    <d v="2025-02-09T00:00:00"/>
    <d v="2025-02-25T08:31:00"/>
    <x v="1"/>
    <s v="SPS-11212996"/>
    <s v="Husayn Loonat"/>
    <s v="Sunday Training 24-25, paid by Javeria Ahmad, 09/02 vs. Sunday Training"/>
    <x v="10"/>
    <x v="1"/>
    <x v="0"/>
    <n v="3"/>
    <n v="7.0000000000000007E-2"/>
    <n v="0.05"/>
    <n v="0"/>
    <n v="2.88"/>
  </r>
  <r>
    <d v="2025-01-26T00:00:00"/>
    <d v="2025-02-25T08:31:00"/>
    <x v="1"/>
    <s v="SPS-11160076"/>
    <s v="Noah Mason"/>
    <s v="Mens 24-25 Under 16 Match Fee, paid by Mandy Mason, 25/01 vs. vs Edgbaston 1"/>
    <x v="10"/>
    <x v="0"/>
    <x v="0"/>
    <n v="3"/>
    <n v="0.11"/>
    <n v="0.05"/>
    <n v="0"/>
    <n v="2.84"/>
  </r>
  <r>
    <d v="2025-02-01T00:00:00"/>
    <d v="2025-02-25T08:31:00"/>
    <x v="1"/>
    <s v="SPS-11181632"/>
    <s v="Noah Mason"/>
    <s v="Mens 24-25 Under 16 Match Fee, paid by Mandy Mason, 01/02 vs. vs Beacon 2"/>
    <x v="10"/>
    <x v="0"/>
    <x v="0"/>
    <n v="3"/>
    <n v="0.11"/>
    <n v="0.05"/>
    <n v="0"/>
    <n v="2.84"/>
  </r>
  <r>
    <d v="2025-02-16T00:00:00"/>
    <d v="2025-02-25T08:31:00"/>
    <x v="1"/>
    <s v="SPS-11241753"/>
    <s v="Noah Mason"/>
    <s v="Mens 24-25 Under 16 Match Fee, paid by Mandy Mason, 08/02 vs. vs Old Halesonians 1"/>
    <x v="10"/>
    <x v="0"/>
    <x v="0"/>
    <n v="3"/>
    <n v="0.12"/>
    <n v="0.05"/>
    <n v="0"/>
    <n v="2.83"/>
  </r>
  <r>
    <d v="2025-02-25T00:00:00"/>
    <d v="2025-02-25T12:22:00"/>
    <x v="1"/>
    <s v="SPS-11273200"/>
    <s v="Ghazanfar Ali"/>
    <s v="Mens 24-25 Sponsored player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01"/>
    <s v="morgan sign"/>
    <s v="Mens 24-25 Sponsored player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02"/>
    <s v="Irfan Muhammad"/>
    <s v="Mens 24-25 Sponsored player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03"/>
    <s v="Navraj Degun"/>
    <s v="Mens 24-25 Annual Payee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04"/>
    <s v="Manveer Sokhi"/>
    <s v="Mens 24-25 Annual Payee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05"/>
    <s v="Satvir Sahota"/>
    <s v="Mens 24-25 Annual Payee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07"/>
    <s v="Johnny Hie"/>
    <s v="Mens 24-25 Sponsored player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09"/>
    <s v="Avraj Bansal"/>
    <s v="Mens 24-25 Annual Payee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10"/>
    <s v="Jagjit Degun"/>
    <s v="Mens 24-25 Annual Payee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11"/>
    <s v="Moin Shakeel"/>
    <s v="Mens 24-25 Sponsored player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12"/>
    <s v="Josh Russell"/>
    <s v="Mens 24-25 Annual Payee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13"/>
    <s v="LE-NEAL JACKSON"/>
    <s v="Mens 24-25 Sponsored player Match Fee, 22/02 vs. vs University of Nottingham 2"/>
    <x v="10"/>
    <x v="0"/>
    <x v="2"/>
    <n v="0"/>
    <n v="0"/>
    <n v="0"/>
    <n v="0"/>
    <n v="0"/>
  </r>
  <r>
    <d v="2025-02-25T00:00:00"/>
    <d v="2025-02-25T12:22:00"/>
    <x v="1"/>
    <s v="SPS-11273214"/>
    <s v="Pavinder Sandhu"/>
    <s v="Mens 24-25 Annual Payee Match Fee, 22/02 vs. vs University of Nottingham 2"/>
    <x v="10"/>
    <x v="0"/>
    <x v="2"/>
    <n v="0"/>
    <n v="0"/>
    <n v="0"/>
    <n v="0"/>
    <n v="0"/>
  </r>
  <r>
    <d v="2025-02-22T00:00:00"/>
    <d v="2025-02-25T16:18:00"/>
    <x v="1"/>
    <s v="SPS-11262471"/>
    <s v="Rajpreet Sahi"/>
    <s v="Ladies 24-25 Student Match Fee, confirmed by Charn Gill, 22/02 vs. vs University of Birmingham 6"/>
    <x v="10"/>
    <x v="0"/>
    <x v="1"/>
    <n v="5"/>
    <n v="0"/>
    <n v="0"/>
    <n v="0"/>
    <n v="5"/>
  </r>
  <r>
    <d v="2025-01-14T00:00:00"/>
    <d v="2025-02-26T08:31:00"/>
    <x v="1"/>
    <s v="SPS-11118564"/>
    <s v="Yuvender Prashar"/>
    <s v="Mens 24-25, 04/01 vs. vs Telford &amp; Wrekin 2"/>
    <x v="10"/>
    <x v="1"/>
    <x v="0"/>
    <n v="10"/>
    <n v="0.25"/>
    <n v="0.1"/>
    <n v="0"/>
    <n v="9.65"/>
  </r>
  <r>
    <d v="2025-01-26T00:00:00"/>
    <d v="2025-02-26T08:31:00"/>
    <x v="1"/>
    <s v="SPS-11160074"/>
    <s v="Yuvender Prashar"/>
    <s v="Mens 24-25, 25/01 vs. vs Edgbaston 1"/>
    <x v="10"/>
    <x v="1"/>
    <x v="0"/>
    <n v="10"/>
    <n v="0.25"/>
    <n v="0.1"/>
    <n v="0"/>
    <n v="9.65"/>
  </r>
  <r>
    <d v="2025-01-25T00:00:00"/>
    <d v="2025-02-26T08:31:00"/>
    <x v="1"/>
    <s v="SPS-11155811"/>
    <s v="Connor Haigh"/>
    <s v="Mens 24-25 Aston/BCU Match Fee, 25/01 vs. vs Edgbaston 2"/>
    <x v="10"/>
    <x v="0"/>
    <x v="0"/>
    <n v="5"/>
    <n v="0.12"/>
    <n v="0.05"/>
    <n v="0"/>
    <n v="4.83"/>
  </r>
  <r>
    <d v="2025-02-01T00:00:00"/>
    <d v="2025-02-26T08:31:00"/>
    <x v="1"/>
    <s v="SPS-11174984"/>
    <s v="Connor Haigh"/>
    <s v="Mens 24-25 Aston/BCU Match Fee, 01/02 vs. vs Cannock 2"/>
    <x v="10"/>
    <x v="0"/>
    <x v="0"/>
    <n v="5"/>
    <n v="0.12"/>
    <n v="0.05"/>
    <n v="0"/>
    <n v="4.83"/>
  </r>
  <r>
    <d v="2025-02-08T00:00:00"/>
    <d v="2025-02-26T08:31:00"/>
    <x v="1"/>
    <s v="SPS-11208664"/>
    <s v="Connor Haigh"/>
    <s v="Mens 24-25 Aston/BCU Match Fee, 08/02 vs. vs Newport 1"/>
    <x v="10"/>
    <x v="0"/>
    <x v="0"/>
    <n v="5"/>
    <n v="0.12"/>
    <n v="0.05"/>
    <n v="0"/>
    <n v="4.83"/>
  </r>
  <r>
    <d v="2025-02-09T00:00:00"/>
    <d v="2025-02-26T08:31:00"/>
    <x v="1"/>
    <s v="SPS-11212340"/>
    <s v="Connor Haigh"/>
    <s v="Mens 24-25 Aston/BCU Match Fee, 09/02 vs. vs Old Silhillians 2"/>
    <x v="10"/>
    <x v="0"/>
    <x v="0"/>
    <n v="5"/>
    <n v="0.14000000000000001"/>
    <n v="0.05"/>
    <n v="0"/>
    <n v="4.8099999999999996"/>
  </r>
  <r>
    <d v="2025-03-01T00:00:00"/>
    <d v="2025-03-01T07:26:00"/>
    <x v="1"/>
    <s v="SPS-11283884"/>
    <s v="SJ Sihota"/>
    <s v="Mens 24-25 Double Team Match Fee, 23/03 vs. vs Lichfield 3"/>
    <x v="11"/>
    <x v="0"/>
    <x v="2"/>
    <n v="0"/>
    <n v="0"/>
    <n v="0"/>
    <n v="0"/>
    <n v="0"/>
  </r>
  <r>
    <d v="2025-03-01T00:00:00"/>
    <d v="2025-03-01T07:26:00"/>
    <x v="1"/>
    <s v="SPS-11283885"/>
    <s v="Amarpreet singh Assi"/>
    <s v="Mens 24-25 Annual Payee Match Fee, 23/03 vs. vs Lichfield 3"/>
    <x v="11"/>
    <x v="0"/>
    <x v="2"/>
    <n v="0"/>
    <n v="0"/>
    <n v="0"/>
    <n v="0"/>
    <n v="0"/>
  </r>
  <r>
    <d v="2025-01-17T00:00:00"/>
    <d v="2025-03-01T15:37:00"/>
    <x v="1"/>
    <s v="SPS-11131513"/>
    <s v="Dave Sandhu"/>
    <s v="Mens 24-25 Unemployed/Retired Match Fee, collected by Amardeep Matharu, 18/01 vs. vs City of Birmingham 2"/>
    <x v="11"/>
    <x v="0"/>
    <x v="2"/>
    <n v="5"/>
    <n v="0"/>
    <n v="0"/>
    <n v="0"/>
    <n v="5"/>
  </r>
  <r>
    <d v="2025-01-31T00:00:00"/>
    <d v="2025-03-01T15:37:00"/>
    <x v="1"/>
    <s v="SPS-11174070"/>
    <s v="Dave Sandhu"/>
    <s v="Mens 24-25 Unemployed/Retired Match Fee, collected by Amardeep Matharu, 01/02 vs. vs Beacon 6"/>
    <x v="11"/>
    <x v="0"/>
    <x v="2"/>
    <n v="5"/>
    <n v="0"/>
    <n v="0"/>
    <n v="0"/>
    <n v="5"/>
  </r>
  <r>
    <d v="2025-02-07T00:00:00"/>
    <d v="2025-03-01T15:37:00"/>
    <x v="1"/>
    <s v="SPS-11204794"/>
    <s v="Dave Sandhu"/>
    <s v="Mens 24-25 Unemployed/Retired Match Fee, collected by Amardeep Matharu, 08/02 vs. vs Sutton Coldfield 8"/>
    <x v="11"/>
    <x v="0"/>
    <x v="2"/>
    <n v="5"/>
    <n v="0"/>
    <n v="0"/>
    <n v="0"/>
    <n v="5"/>
  </r>
  <r>
    <d v="2025-02-22T00:00:00"/>
    <d v="2025-03-01T15:37:00"/>
    <x v="1"/>
    <s v="SPS-11258455"/>
    <s v="Dave Sandhu"/>
    <s v="Mens 24-25 Unemployed/Retired Match Fee, collected by Amardeep Matharu, 22/02 vs. vs Sutton Coldfield 9"/>
    <x v="11"/>
    <x v="0"/>
    <x v="2"/>
    <n v="5"/>
    <n v="0"/>
    <n v="0"/>
    <n v="0"/>
    <n v="5"/>
  </r>
  <r>
    <d v="2025-02-28T00:00:00"/>
    <d v="2025-03-01T15:37:00"/>
    <x v="1"/>
    <s v="SPS-11282858"/>
    <s v="Dave Sandhu"/>
    <s v="Mens 24-25 Unemployed/Retired Match Fee, collected by Amardeep Matharu, 01/03 vs. vs Bloxwich 4"/>
    <x v="11"/>
    <x v="0"/>
    <x v="2"/>
    <n v="5"/>
    <n v="0"/>
    <n v="0"/>
    <n v="0"/>
    <n v="5"/>
  </r>
  <r>
    <d v="2024-09-08T00:00:00"/>
    <d v="2025-03-01T18:10:00"/>
    <x v="1"/>
    <s v="SPS-10631001"/>
    <s v="Taran Rajania"/>
    <s v="Sunday Training 24-25, paid by Sukhpal Rajania, 08/09 vs. Sunday Training"/>
    <x v="11"/>
    <x v="1"/>
    <x v="0"/>
    <n v="3"/>
    <n v="0.13"/>
    <n v="0.05"/>
    <n v="0"/>
    <n v="2.82"/>
  </r>
  <r>
    <d v="2024-09-15T00:00:00"/>
    <d v="2025-03-01T18:10:00"/>
    <x v="1"/>
    <s v="SPS-10669301"/>
    <s v="Harman Rajania"/>
    <s v="Sunday Training 24-25, paid by Sukhpal Rajania, 15/09 vs. Sunday Training"/>
    <x v="11"/>
    <x v="1"/>
    <x v="0"/>
    <n v="3"/>
    <n v="0.05"/>
    <n v="0.05"/>
    <n v="0"/>
    <n v="2.9"/>
  </r>
  <r>
    <d v="2024-10-03T00:00:00"/>
    <d v="2025-03-01T18:10:00"/>
    <x v="1"/>
    <s v="SPS-10772574"/>
    <s v="Harman Rajania"/>
    <s v="Sunday Training 24-25, paid by Sukhpal Rajania, 29/09 vs. Sunday Training"/>
    <x v="11"/>
    <x v="1"/>
    <x v="0"/>
    <n v="3"/>
    <n v="0.05"/>
    <n v="0.05"/>
    <n v="0"/>
    <n v="2.9"/>
  </r>
  <r>
    <d v="2024-10-03T00:00:00"/>
    <d v="2025-03-01T18:10:00"/>
    <x v="1"/>
    <s v="SPS-10772578"/>
    <s v="Taran Rajania"/>
    <s v="Sunday Training 24-25, paid by Sukhpal Rajania, 29/09 vs. Sunday Training"/>
    <x v="11"/>
    <x v="1"/>
    <x v="0"/>
    <n v="3"/>
    <n v="0.05"/>
    <n v="0.05"/>
    <n v="0"/>
    <n v="2.9"/>
  </r>
  <r>
    <d v="2024-10-06T00:00:00"/>
    <d v="2025-03-01T18:10:00"/>
    <x v="1"/>
    <s v="SPS-10788133"/>
    <s v="Harman Rajania"/>
    <s v="Sunday Training 24-25, paid by Sukhpal Rajania, 06/10 vs. Sunday Training"/>
    <x v="11"/>
    <x v="1"/>
    <x v="0"/>
    <n v="3"/>
    <n v="0.05"/>
    <n v="0.05"/>
    <n v="0"/>
    <n v="2.9"/>
  </r>
  <r>
    <d v="2024-10-14T00:00:00"/>
    <d v="2025-03-01T18:10:00"/>
    <x v="1"/>
    <s v="SPS-10836015"/>
    <s v="Harman Rajania"/>
    <s v="Sunday Training 24-25, paid by Sukhpal Rajania, 13/10 vs. Sunday Training"/>
    <x v="11"/>
    <x v="1"/>
    <x v="0"/>
    <n v="3"/>
    <n v="0.05"/>
    <n v="0.05"/>
    <n v="0"/>
    <n v="2.9"/>
  </r>
  <r>
    <d v="2024-10-14T00:00:00"/>
    <d v="2025-03-01T18:10:00"/>
    <x v="1"/>
    <s v="SPS-10836016"/>
    <s v="Jashan Rajania"/>
    <s v="Sunday Training 24-25, paid by Sukhpal Rajania, 13/10 vs. Sunday Training"/>
    <x v="11"/>
    <x v="1"/>
    <x v="0"/>
    <n v="3"/>
    <n v="0.05"/>
    <n v="0.05"/>
    <n v="0"/>
    <n v="2.9"/>
  </r>
  <r>
    <d v="2024-10-14T00:00:00"/>
    <d v="2025-03-01T18:10:00"/>
    <x v="1"/>
    <s v="SPS-10836017"/>
    <s v="Taran Rajania"/>
    <s v="Sunday Training 24-25, paid by Sukhpal Rajania, 13/10 vs. Sunday Training"/>
    <x v="11"/>
    <x v="1"/>
    <x v="0"/>
    <n v="3"/>
    <n v="0.05"/>
    <n v="0.05"/>
    <n v="0"/>
    <n v="2.9"/>
  </r>
  <r>
    <d v="2024-10-27T00:00:00"/>
    <d v="2025-03-01T18:10:00"/>
    <x v="1"/>
    <s v="SPS-10870696"/>
    <s v="Harman Rajania"/>
    <s v="Sunday Training 24-25, paid by Sukhpal Rajania, 27/10 vs. Sunday Training"/>
    <x v="11"/>
    <x v="1"/>
    <x v="0"/>
    <n v="3"/>
    <n v="0.05"/>
    <n v="0.05"/>
    <n v="0"/>
    <n v="2.9"/>
  </r>
  <r>
    <d v="2024-10-27T00:00:00"/>
    <d v="2025-03-01T18:10:00"/>
    <x v="1"/>
    <s v="SPS-10870699"/>
    <s v="Taran Rajania"/>
    <s v="Sunday Training 24-25, paid by Sukhpal Rajania, 27/10 vs. Sunday Training"/>
    <x v="11"/>
    <x v="1"/>
    <x v="0"/>
    <n v="3"/>
    <n v="0.05"/>
    <n v="0.05"/>
    <n v="0"/>
    <n v="2.9"/>
  </r>
  <r>
    <d v="2024-11-03T00:00:00"/>
    <d v="2025-03-01T18:10:00"/>
    <x v="1"/>
    <s v="SPS-10895955"/>
    <s v="Harman Rajania"/>
    <s v="Sunday Training 24-25, paid by Sukhpal Rajania, 03/11 vs. Sunday Training"/>
    <x v="11"/>
    <x v="1"/>
    <x v="0"/>
    <n v="3"/>
    <n v="0.05"/>
    <n v="0.05"/>
    <n v="0"/>
    <n v="2.9"/>
  </r>
  <r>
    <d v="2024-11-10T00:00:00"/>
    <d v="2025-03-01T18:10:00"/>
    <x v="1"/>
    <s v="SPS-10925343"/>
    <s v="Harman Rajania"/>
    <s v="Sunday Training 24-25, paid by Sukhpal Rajania, 10/11 vs. Sunday Training"/>
    <x v="11"/>
    <x v="1"/>
    <x v="0"/>
    <n v="3"/>
    <n v="0.05"/>
    <n v="0.05"/>
    <n v="0"/>
    <n v="2.9"/>
  </r>
  <r>
    <d v="2024-11-10T00:00:00"/>
    <d v="2025-03-01T18:10:00"/>
    <x v="1"/>
    <s v="SPS-10925347"/>
    <s v="Taran Rajania"/>
    <s v="Sunday Training 24-25, paid by Sukhpal Rajania, 10/11 vs. Sunday Training"/>
    <x v="11"/>
    <x v="1"/>
    <x v="0"/>
    <n v="3"/>
    <n v="0.05"/>
    <n v="0.05"/>
    <n v="0"/>
    <n v="2.9"/>
  </r>
  <r>
    <d v="2024-11-17T00:00:00"/>
    <d v="2025-03-01T18:10:00"/>
    <x v="1"/>
    <s v="SPS-10954034"/>
    <s v="Harman Rajania"/>
    <s v="Sunday Training 24-25, paid by Sukhpal Rajania, 17/11 vs. Sunday Training"/>
    <x v="11"/>
    <x v="1"/>
    <x v="0"/>
    <n v="3"/>
    <n v="0.05"/>
    <n v="0.05"/>
    <n v="0"/>
    <n v="2.9"/>
  </r>
  <r>
    <d v="2024-11-17T00:00:00"/>
    <d v="2025-03-01T18:10:00"/>
    <x v="1"/>
    <s v="SPS-10954037"/>
    <s v="Taran Rajania"/>
    <s v="Sunday Training 24-25, paid by Sukhpal Rajania, 17/11 vs. Sunday Training"/>
    <x v="11"/>
    <x v="1"/>
    <x v="0"/>
    <n v="3"/>
    <n v="0.05"/>
    <n v="0.05"/>
    <n v="0"/>
    <n v="2.9"/>
  </r>
  <r>
    <d v="2024-12-01T00:00:00"/>
    <d v="2025-03-01T18:10:00"/>
    <x v="1"/>
    <s v="SPS-11034937"/>
    <s v="Harman Rajania"/>
    <s v="Sunday Training 24-25, paid by Sukhpal Rajania, 01/12 vs. Sunday Training"/>
    <x v="11"/>
    <x v="1"/>
    <x v="0"/>
    <n v="3"/>
    <n v="0.05"/>
    <n v="0.05"/>
    <n v="0"/>
    <n v="2.9"/>
  </r>
  <r>
    <d v="2024-12-15T00:00:00"/>
    <d v="2025-03-01T18:10:00"/>
    <x v="1"/>
    <s v="SPS-11075722"/>
    <s v="Harman Rajania"/>
    <s v="Sunday Training 24-25, paid by Sukhpal Rajania, 15/12 vs. Sunday Training"/>
    <x v="11"/>
    <x v="1"/>
    <x v="0"/>
    <n v="3"/>
    <n v="0.05"/>
    <n v="0.05"/>
    <n v="0"/>
    <n v="2.9"/>
  </r>
  <r>
    <d v="2025-01-19T00:00:00"/>
    <d v="2025-03-01T18:10:00"/>
    <x v="1"/>
    <s v="SPS-11139140"/>
    <s v="Harman Rajania"/>
    <s v="Sunday Training 24-25, paid by Sukhpal Rajania, 19/01 vs. Sunday Training"/>
    <x v="11"/>
    <x v="1"/>
    <x v="0"/>
    <n v="3"/>
    <n v="0.05"/>
    <n v="0.05"/>
    <n v="0"/>
    <n v="2.9"/>
  </r>
  <r>
    <d v="2025-01-26T00:00:00"/>
    <d v="2025-03-01T18:10:00"/>
    <x v="1"/>
    <s v="SPS-11158566"/>
    <s v="Harman Rajania"/>
    <s v="Sunday Training 24-25, paid by Sukhpal Rajania, 26/01 vs. Sunday Training"/>
    <x v="11"/>
    <x v="1"/>
    <x v="0"/>
    <n v="3"/>
    <n v="0.05"/>
    <n v="0.05"/>
    <n v="0"/>
    <n v="2.9"/>
  </r>
  <r>
    <d v="2025-01-26T00:00:00"/>
    <d v="2025-03-01T18:10:00"/>
    <x v="1"/>
    <s v="SPS-11158568"/>
    <s v="Taran Rajania"/>
    <s v="Sunday Training 24-25, paid by Sukhpal Rajania, 26/01 vs. Sunday Training"/>
    <x v="11"/>
    <x v="1"/>
    <x v="0"/>
    <n v="3"/>
    <n v="0.05"/>
    <n v="0.05"/>
    <n v="0"/>
    <n v="2.9"/>
  </r>
  <r>
    <d v="2025-02-08T00:00:00"/>
    <d v="2025-03-01T18:10:00"/>
    <x v="1"/>
    <s v="SPS-11210198"/>
    <s v="Harman Rajania"/>
    <s v="Sunday Training 24-25, paid by Sukhpal Rajania, 02/02 vs. Sunday Training"/>
    <x v="11"/>
    <x v="1"/>
    <x v="0"/>
    <n v="3"/>
    <n v="0.05"/>
    <n v="0.05"/>
    <n v="0"/>
    <n v="2.9"/>
  </r>
  <r>
    <d v="2025-02-09T00:00:00"/>
    <d v="2025-03-01T18:10:00"/>
    <x v="1"/>
    <s v="SPS-11212994"/>
    <s v="Harman Rajania"/>
    <s v="Sunday Training 24-25, paid by Sukhpal Rajania, 09/02 vs. Sunday Training"/>
    <x v="11"/>
    <x v="1"/>
    <x v="0"/>
    <n v="3"/>
    <n v="0.05"/>
    <n v="0.05"/>
    <n v="0"/>
    <n v="2.9"/>
  </r>
  <r>
    <d v="2025-02-16T00:00:00"/>
    <d v="2025-03-01T18:10:00"/>
    <x v="1"/>
    <s v="SPS-11241700"/>
    <s v="Harman Rajania"/>
    <s v="Sunday Training 24-25, paid by Sukhpal Rajania, 16/02 vs. Sunday Training"/>
    <x v="11"/>
    <x v="1"/>
    <x v="0"/>
    <n v="3"/>
    <n v="0.05"/>
    <n v="0.05"/>
    <n v="0"/>
    <n v="2.9"/>
  </r>
  <r>
    <d v="2025-02-23T00:00:00"/>
    <d v="2025-03-01T18:10:00"/>
    <x v="1"/>
    <s v="SPS-11265557"/>
    <s v="Harman Rajania"/>
    <s v="Sunday Training 24-25, paid by Sukhpal Rajania, 23/02 vs. Sunday Training"/>
    <x v="11"/>
    <x v="1"/>
    <x v="0"/>
    <n v="3"/>
    <n v="0.05"/>
    <n v="0.05"/>
    <n v="0"/>
    <n v="2.9"/>
  </r>
  <r>
    <d v="2025-03-01T00:00:00"/>
    <d v="2025-03-01T18:26:00"/>
    <x v="1"/>
    <s v="SPS-11288332"/>
    <s v="Charanjeev Singh Palahay"/>
    <s v="Badgers 24-25 Double Team Match Fee, 01/03 vs. vs Sutton"/>
    <x v="11"/>
    <x v="0"/>
    <x v="2"/>
    <n v="0"/>
    <n v="0"/>
    <n v="0"/>
    <n v="0"/>
    <n v="0"/>
  </r>
  <r>
    <d v="2025-03-01T00:00:00"/>
    <d v="2025-03-01T18:26:00"/>
    <x v="1"/>
    <s v="SPS-11288334"/>
    <s v="Anand Sihota"/>
    <s v="Badgers 24-25 Double Team Match Fee, 01/03 vs. vs Sutton"/>
    <x v="11"/>
    <x v="0"/>
    <x v="2"/>
    <n v="0"/>
    <n v="0"/>
    <n v="0"/>
    <n v="0"/>
    <n v="0"/>
  </r>
  <r>
    <d v="2025-03-01T00:00:00"/>
    <d v="2025-03-01T18:57:00"/>
    <x v="1"/>
    <s v="SPS-11288729"/>
    <s v="Ian Murphy"/>
    <s v="Mens 24-25 Sponsored player Match Fee, 01/03 vs. vs Edgbaston 3"/>
    <x v="11"/>
    <x v="0"/>
    <x v="2"/>
    <n v="0"/>
    <n v="0"/>
    <n v="0"/>
    <n v="0"/>
    <n v="0"/>
  </r>
  <r>
    <d v="2025-03-01T00:00:00"/>
    <d v="2025-03-01T19:09:00"/>
    <x v="1"/>
    <s v="SPS-11288724"/>
    <s v="om gaur"/>
    <s v="Mens 24-25 Under 16 Match Fee, confirmed by Satpal Degun, 01/03 vs. vs Edgbaston 3"/>
    <x v="11"/>
    <x v="0"/>
    <x v="1"/>
    <n v="3"/>
    <n v="0"/>
    <n v="0"/>
    <n v="0"/>
    <n v="3"/>
  </r>
  <r>
    <d v="2025-02-15T00:00:00"/>
    <d v="2025-03-01T19:27:00"/>
    <x v="1"/>
    <s v="SPS-11237349"/>
    <s v="Mohammad Ibrar Abbasi"/>
    <s v="Mens 24-25, 15/02 vs. vs Old Halesonians 3"/>
    <x v="11"/>
    <x v="1"/>
    <x v="0"/>
    <n v="10"/>
    <n v="0.2"/>
    <n v="0.1"/>
    <n v="0"/>
    <n v="9.6999999999999993"/>
  </r>
  <r>
    <d v="2025-02-15T00:00:00"/>
    <d v="2025-03-01T19:27:00"/>
    <x v="1"/>
    <s v="SPS-11237350"/>
    <s v="Haydar Ismaeel Abbasi"/>
    <s v="Mens 24-25 Under 16 Match Fee, paid by Mohammad Ibrar Abbasi, 15/02 vs. vs Old Halesonians 3"/>
    <x v="11"/>
    <x v="0"/>
    <x v="0"/>
    <n v="3"/>
    <n v="0.06"/>
    <n v="0.05"/>
    <n v="0"/>
    <n v="2.89"/>
  </r>
  <r>
    <d v="2025-02-15T00:00:00"/>
    <d v="2025-03-01T19:27:00"/>
    <x v="1"/>
    <s v="SPS-11237351"/>
    <s v="Haydar Ibrahim Abbasi"/>
    <s v="Mens 24-25 Under 16 Match Fee, paid by Mohammad Ibrar Abbasi, 15/02 vs. vs Old Halesonians 3"/>
    <x v="11"/>
    <x v="0"/>
    <x v="0"/>
    <n v="3"/>
    <n v="0.06"/>
    <n v="0.05"/>
    <n v="0"/>
    <n v="2.89"/>
  </r>
  <r>
    <d v="2025-02-22T00:00:00"/>
    <d v="2025-03-01T19:27:00"/>
    <x v="1"/>
    <s v="SPS-11258961"/>
    <s v="Mohammad Ibrar Abbasi"/>
    <s v="Mens 24-25, 22/02 vs. vs Stourport 4"/>
    <x v="11"/>
    <x v="1"/>
    <x v="0"/>
    <n v="10"/>
    <n v="0.2"/>
    <n v="0.1"/>
    <n v="0"/>
    <n v="9.6999999999999993"/>
  </r>
  <r>
    <d v="2025-02-22T00:00:00"/>
    <d v="2025-03-01T19:27:00"/>
    <x v="1"/>
    <s v="SPS-11258964"/>
    <s v="Haydar Ismaeel Abbasi"/>
    <s v="Mens 24-25 Under 16 Match Fee, paid by Mohammad Ibrar Abbasi, 22/02 vs. vs Stourport 4"/>
    <x v="11"/>
    <x v="0"/>
    <x v="0"/>
    <n v="3"/>
    <n v="0.05"/>
    <n v="0.05"/>
    <n v="0"/>
    <n v="2.9"/>
  </r>
  <r>
    <d v="2025-03-01T00:00:00"/>
    <d v="2025-03-01T19:27:00"/>
    <x v="1"/>
    <s v="SPS-11288725"/>
    <s v="Mohammad Ibrar Abbasi"/>
    <s v="Mens 24-25, 01/03 vs. vs Edgbaston 3"/>
    <x v="11"/>
    <x v="1"/>
    <x v="0"/>
    <n v="10"/>
    <n v="0.2"/>
    <n v="0.1"/>
    <n v="0"/>
    <n v="9.6999999999999993"/>
  </r>
  <r>
    <d v="2025-03-01T00:00:00"/>
    <d v="2025-03-01T19:27:00"/>
    <x v="1"/>
    <s v="SPS-11288727"/>
    <s v="Haydar Ismaeel Abbasi"/>
    <s v="Mens 24-25 Under 16 Match Fee, paid by Mohammad Ibrar Abbasi, 01/03 vs. vs Edgbaston 3"/>
    <x v="11"/>
    <x v="0"/>
    <x v="0"/>
    <n v="3"/>
    <n v="0.06"/>
    <n v="0.05"/>
    <n v="0"/>
    <n v="2.89"/>
  </r>
  <r>
    <d v="2025-03-01T00:00:00"/>
    <d v="2025-03-01T20:55:00"/>
    <x v="1"/>
    <s v="SPS-11289787"/>
    <s v="Kaylim Bowers"/>
    <s v="Ladies 24-25 Sponsored player Match Fee, 01/03 vs. vs Bridgnorth 1"/>
    <x v="11"/>
    <x v="0"/>
    <x v="2"/>
    <n v="0"/>
    <n v="0"/>
    <n v="0"/>
    <n v="0"/>
    <n v="0"/>
  </r>
  <r>
    <d v="2025-03-01T00:00:00"/>
    <d v="2025-03-01T20:55:00"/>
    <x v="1"/>
    <s v="SPS-11289788"/>
    <s v="Rahemeen Ali"/>
    <s v="Ladies 24-25 Sponsored player Match Fee, 01/03 vs. vs Bridgnorth 1"/>
    <x v="11"/>
    <x v="0"/>
    <x v="2"/>
    <n v="0"/>
    <n v="0"/>
    <n v="0"/>
    <n v="0"/>
    <n v="0"/>
  </r>
  <r>
    <d v="2025-03-01T00:00:00"/>
    <d v="2025-03-01T20:55:00"/>
    <x v="1"/>
    <s v="SPS-11289795"/>
    <s v="Apsi Gunarathne"/>
    <s v="Ladies 24-25 Sponsored player Match Fee, 01/03 vs. vs Bridgnorth 1"/>
    <x v="11"/>
    <x v="0"/>
    <x v="2"/>
    <n v="0"/>
    <n v="0"/>
    <n v="0"/>
    <n v="0"/>
    <n v="0"/>
  </r>
  <r>
    <d v="2025-03-01T00:00:00"/>
    <d v="2025-03-01T23:27:00"/>
    <x v="1"/>
    <s v="SPS-11290454"/>
    <s v="Athsari Gangabadage"/>
    <s v="Ladies 24-25 Sponsored player Match Fee, 01/03 vs. vs Harborne 4"/>
    <x v="11"/>
    <x v="0"/>
    <x v="2"/>
    <n v="0"/>
    <n v="0"/>
    <n v="0"/>
    <n v="0"/>
    <n v="0"/>
  </r>
  <r>
    <d v="2025-03-01T00:00:00"/>
    <d v="2025-03-01T23:27:00"/>
    <x v="1"/>
    <s v="SPS-11290455"/>
    <s v="Amy Watson"/>
    <s v="Ladies 24-25 Double Team Match Fee, 01/03 vs. vs Harborne 4"/>
    <x v="11"/>
    <x v="0"/>
    <x v="2"/>
    <n v="0"/>
    <n v="0"/>
    <n v="0"/>
    <n v="0"/>
    <n v="0"/>
  </r>
  <r>
    <d v="2025-03-01T00:00:00"/>
    <d v="2025-03-01T23:27:00"/>
    <x v="1"/>
    <s v="SPS-11290460"/>
    <s v="Gurcharan Matharu"/>
    <s v="Ladies 24-25 Double Team Match Fee, 01/03 vs. vs Harborne 4"/>
    <x v="11"/>
    <x v="0"/>
    <x v="2"/>
    <n v="0"/>
    <n v="0"/>
    <n v="0"/>
    <n v="0"/>
    <n v="0"/>
  </r>
  <r>
    <d v="2025-03-01T00:00:00"/>
    <d v="2025-03-01T23:28:00"/>
    <x v="1"/>
    <s v="SPS-11290456"/>
    <s v="Clare allan"/>
    <s v="AMENDED: (Drove players )Ladies 24-25, confirmed by Charn Gill, 01/03 vs. vs Harborne 4"/>
    <x v="11"/>
    <x v="1"/>
    <x v="1"/>
    <n v="0"/>
    <n v="0"/>
    <n v="0"/>
    <n v="0"/>
    <n v="0"/>
  </r>
  <r>
    <d v="2025-03-01T00:00:00"/>
    <d v="2025-03-01T23:28:00"/>
    <x v="1"/>
    <s v="SPS-11290457"/>
    <s v="Naveen Mann"/>
    <s v="Ladies 24-25 Student Match Fee, collected by Charn Gill, 01/03 vs. vs Harborne 4"/>
    <x v="11"/>
    <x v="0"/>
    <x v="2"/>
    <n v="5"/>
    <n v="0"/>
    <n v="0"/>
    <n v="0"/>
    <n v="5"/>
  </r>
  <r>
    <d v="2025-01-31T00:00:00"/>
    <d v="2025-03-02T08:30:00"/>
    <x v="1"/>
    <s v="SPS-11174073"/>
    <s v="prabhjot ghag"/>
    <s v="Mens 24-25 Under 16 Match Fee, paid by mandip kaur, 01/02 vs. vs Beacon 6"/>
    <x v="11"/>
    <x v="0"/>
    <x v="0"/>
    <n v="3"/>
    <n v="0.14000000000000001"/>
    <n v="0.05"/>
    <n v="0"/>
    <n v="2.81"/>
  </r>
  <r>
    <d v="2025-02-08T00:00:00"/>
    <d v="2025-03-02T08:30:00"/>
    <x v="1"/>
    <s v="SPS-11210202"/>
    <s v="prabhjot ghag"/>
    <s v="Sunday Training 24-25, paid by mandip kaur, 02/02 vs. Sunday Training"/>
    <x v="11"/>
    <x v="1"/>
    <x v="0"/>
    <n v="3"/>
    <n v="0.15"/>
    <n v="0.05"/>
    <n v="0"/>
    <n v="2.8"/>
  </r>
  <r>
    <d v="2025-03-01T00:00:00"/>
    <d v="2025-03-02T09:17:00"/>
    <x v="1"/>
    <s v="SPS-11290463"/>
    <s v="Susan Paterson"/>
    <s v="AMENDED: (PAID VIA BACS)Ladies 24-25, collected by Sharndeep Hanspal, 01/03 vs. vs Harborne 4"/>
    <x v="11"/>
    <x v="1"/>
    <x v="2"/>
    <n v="10"/>
    <n v="0"/>
    <n v="0"/>
    <n v="0"/>
    <n v="10"/>
  </r>
  <r>
    <d v="2025-02-01T00:00:00"/>
    <d v="2025-03-03T08:30:00"/>
    <x v="1"/>
    <s v="SPS-11181640"/>
    <s v="Manraj Sira"/>
    <s v="Mens 24-25, 01/02 vs. vs Beacon 2"/>
    <x v="11"/>
    <x v="1"/>
    <x v="0"/>
    <n v="10"/>
    <n v="0.35"/>
    <n v="0.1"/>
    <n v="0"/>
    <n v="9.5500000000000007"/>
  </r>
  <r>
    <d v="2025-03-03T00:00:00"/>
    <d v="2025-03-03T08:39:00"/>
    <x v="1"/>
    <s v="SPS-11295663"/>
    <s v="Amarpreet singh Assi"/>
    <s v="Mens 24-25 Annual Payee Match Fee, 01/03 vs. vs Bloxwich 1"/>
    <x v="11"/>
    <x v="0"/>
    <x v="2"/>
    <n v="0"/>
    <n v="0"/>
    <n v="0"/>
    <n v="0"/>
    <n v="0"/>
  </r>
  <r>
    <d v="2025-03-03T00:00:00"/>
    <d v="2025-03-03T08:39:00"/>
    <x v="1"/>
    <s v="SPS-11295665"/>
    <s v="Ian Murphy"/>
    <s v="Mens 24-25 Sponsored player Match Fee, 01/03 vs. vs Bloxwich 1"/>
    <x v="11"/>
    <x v="0"/>
    <x v="2"/>
    <n v="0"/>
    <n v="0"/>
    <n v="0"/>
    <n v="0"/>
    <n v="0"/>
  </r>
  <r>
    <d v="2025-03-03T00:00:00"/>
    <d v="2025-03-03T08:39:00"/>
    <x v="1"/>
    <s v="SPS-11295671"/>
    <s v="Pavinder Sandhu"/>
    <s v="Mens 24-25 Annual Payee Match Fee, 01/03 vs. vs Bloxwich 1"/>
    <x v="11"/>
    <x v="0"/>
    <x v="2"/>
    <n v="0"/>
    <n v="0"/>
    <n v="0"/>
    <n v="0"/>
    <n v="0"/>
  </r>
  <r>
    <d v="2025-03-03T00:00:00"/>
    <d v="2025-03-03T08:42:00"/>
    <x v="1"/>
    <s v="SPS-11295699"/>
    <s v="Amarpreet singh Assi"/>
    <s v="Mens 24-25 Annual Payee Match Fee, 22/02 vs. vs Bridgnorth 1"/>
    <x v="11"/>
    <x v="0"/>
    <x v="2"/>
    <n v="0"/>
    <n v="0"/>
    <n v="0"/>
    <n v="0"/>
    <n v="0"/>
  </r>
  <r>
    <d v="2025-03-03T00:00:00"/>
    <d v="2025-03-03T08:42:00"/>
    <x v="1"/>
    <s v="SPS-11295705"/>
    <s v="Daya Bamrah"/>
    <s v="Mens 24-25 Sponsored player Match Fee, 22/02 vs. vs Bridgnorth 1"/>
    <x v="11"/>
    <x v="0"/>
    <x v="2"/>
    <n v="0"/>
    <n v="0"/>
    <n v="0"/>
    <n v="0"/>
    <n v="0"/>
  </r>
  <r>
    <d v="2025-03-03T00:00:00"/>
    <d v="2025-03-03T09:53:00"/>
    <x v="1"/>
    <s v="SPS-11296272"/>
    <s v="Ghazanfar Ali"/>
    <s v="Mens 24-25 Sponsored player Match Fee, 02/03 vs. vs Norwich City 1"/>
    <x v="11"/>
    <x v="0"/>
    <x v="2"/>
    <n v="0"/>
    <n v="0"/>
    <n v="0"/>
    <n v="0"/>
    <n v="0"/>
  </r>
  <r>
    <d v="2025-03-03T00:00:00"/>
    <d v="2025-03-03T09:53:00"/>
    <x v="1"/>
    <s v="SPS-11296273"/>
    <s v="morgan sign"/>
    <s v="Mens 24-25 Sponsored player Match Fee, 02/03 vs. vs Norwich City 1"/>
    <x v="11"/>
    <x v="0"/>
    <x v="2"/>
    <n v="0"/>
    <n v="0"/>
    <n v="0"/>
    <n v="0"/>
    <n v="0"/>
  </r>
  <r>
    <d v="2025-03-03T00:00:00"/>
    <d v="2025-03-03T09:53:00"/>
    <x v="1"/>
    <s v="SPS-11296274"/>
    <s v="Sahib Dhanjal"/>
    <s v="Mens 24-25 Double Team Match Fee, 02/03 vs. vs Norwich City 1"/>
    <x v="11"/>
    <x v="0"/>
    <x v="2"/>
    <n v="0"/>
    <n v="0"/>
    <n v="0"/>
    <n v="0"/>
    <n v="0"/>
  </r>
  <r>
    <d v="2025-03-03T00:00:00"/>
    <d v="2025-03-03T09:53:00"/>
    <x v="1"/>
    <s v="SPS-11296275"/>
    <s v="Irfan Muhammad"/>
    <s v="Mens 24-25 Sponsored player Match Fee, 02/03 vs. vs Norwich City 1"/>
    <x v="11"/>
    <x v="0"/>
    <x v="2"/>
    <n v="0"/>
    <n v="0"/>
    <n v="0"/>
    <n v="0"/>
    <n v="0"/>
  </r>
  <r>
    <d v="2025-03-03T00:00:00"/>
    <d v="2025-03-03T09:53:00"/>
    <x v="1"/>
    <s v="SPS-11296276"/>
    <s v="Navraj Degun"/>
    <s v="Mens 24-25 Annual Payee Match Fee, 02/03 vs. vs Norwich City 1"/>
    <x v="11"/>
    <x v="0"/>
    <x v="2"/>
    <n v="0"/>
    <n v="0"/>
    <n v="0"/>
    <n v="0"/>
    <n v="0"/>
  </r>
  <r>
    <d v="2025-03-03T00:00:00"/>
    <d v="2025-03-03T09:53:00"/>
    <x v="1"/>
    <s v="SPS-11296277"/>
    <s v="Manveer Sokhi"/>
    <s v="Mens 24-25 Annual Payee Match Fee, 02/03 vs. vs Norwich City 1"/>
    <x v="11"/>
    <x v="0"/>
    <x v="2"/>
    <n v="0"/>
    <n v="0"/>
    <n v="0"/>
    <n v="0"/>
    <n v="0"/>
  </r>
  <r>
    <d v="2025-03-03T00:00:00"/>
    <d v="2025-03-03T09:53:00"/>
    <x v="1"/>
    <s v="SPS-11296278"/>
    <s v="Noah Higginson"/>
    <s v="Mens 24-25 Double Team Match Fee, 02/03 vs. vs Norwich City 1"/>
    <x v="11"/>
    <x v="0"/>
    <x v="2"/>
    <n v="0"/>
    <n v="0"/>
    <n v="0"/>
    <n v="0"/>
    <n v="0"/>
  </r>
  <r>
    <d v="2025-03-03T00:00:00"/>
    <d v="2025-03-03T09:53:00"/>
    <x v="1"/>
    <s v="SPS-11296279"/>
    <s v="Johnny Hie"/>
    <s v="Mens 24-25 Sponsored player Match Fee, 02/03 vs. vs Norwich City 1"/>
    <x v="11"/>
    <x v="0"/>
    <x v="2"/>
    <n v="0"/>
    <n v="0"/>
    <n v="0"/>
    <n v="0"/>
    <n v="0"/>
  </r>
  <r>
    <d v="2025-03-03T00:00:00"/>
    <d v="2025-03-03T09:53:00"/>
    <x v="1"/>
    <s v="SPS-11296281"/>
    <s v="Avraj Bansal"/>
    <s v="Mens 24-25 Annual Payee Match Fee, 02/03 vs. vs Norwich City 1"/>
    <x v="11"/>
    <x v="0"/>
    <x v="2"/>
    <n v="0"/>
    <n v="0"/>
    <n v="0"/>
    <n v="0"/>
    <n v="0"/>
  </r>
  <r>
    <d v="2025-03-03T00:00:00"/>
    <d v="2025-03-03T09:53:00"/>
    <x v="1"/>
    <s v="SPS-11296282"/>
    <s v="Jagjit Degun"/>
    <s v="Mens 24-25 Annual Payee Match Fee, 02/03 vs. vs Norwich City 1"/>
    <x v="11"/>
    <x v="0"/>
    <x v="2"/>
    <n v="0"/>
    <n v="0"/>
    <n v="0"/>
    <n v="0"/>
    <n v="0"/>
  </r>
  <r>
    <d v="2025-03-03T00:00:00"/>
    <d v="2025-03-03T09:53:00"/>
    <x v="1"/>
    <s v="SPS-11296283"/>
    <s v="Moin Shakeel"/>
    <s v="Mens 24-25 Sponsored player Match Fee, 02/03 vs. vs Norwich City 1"/>
    <x v="11"/>
    <x v="0"/>
    <x v="2"/>
    <n v="0"/>
    <n v="0"/>
    <n v="0"/>
    <n v="0"/>
    <n v="0"/>
  </r>
  <r>
    <d v="2025-03-03T00:00:00"/>
    <d v="2025-03-03T09:53:00"/>
    <x v="1"/>
    <s v="SPS-11296284"/>
    <s v="Josh Russell"/>
    <s v="Mens 24-25 Annual Payee Match Fee, 02/03 vs. vs Norwich City 1"/>
    <x v="11"/>
    <x v="0"/>
    <x v="2"/>
    <n v="0"/>
    <n v="0"/>
    <n v="0"/>
    <n v="0"/>
    <n v="0"/>
  </r>
  <r>
    <d v="2025-03-03T00:00:00"/>
    <d v="2025-03-03T09:53:00"/>
    <x v="1"/>
    <s v="SPS-11296285"/>
    <s v="LE-NEAL JACKSON"/>
    <s v="Mens 24-25 Sponsored player Match Fee, 02/03 vs. vs Norwich City 1"/>
    <x v="11"/>
    <x v="0"/>
    <x v="2"/>
    <n v="0"/>
    <n v="0"/>
    <n v="0"/>
    <n v="0"/>
    <n v="0"/>
  </r>
  <r>
    <d v="2025-03-01T00:00:00"/>
    <d v="2025-03-03T15:35:00"/>
    <x v="1"/>
    <s v="SPS-11290458"/>
    <s v="Amarpreet Sahi"/>
    <s v="Ladies 24-25 Student Match Fee, confirmed by Charn Gill, 01/03 vs. vs Harborne 4"/>
    <x v="11"/>
    <x v="0"/>
    <x v="1"/>
    <n v="5"/>
    <n v="0"/>
    <n v="0"/>
    <n v="0"/>
    <n v="5"/>
  </r>
  <r>
    <d v="2025-03-03T00:00:00"/>
    <d v="2025-03-03T17:08:00"/>
    <x v="1"/>
    <s v="SPS-11297495"/>
    <s v="Sehaj Kaur"/>
    <s v="Sunday Training 24-25, collected by Satpal Degun, 02/03 vs. Sunday Training"/>
    <x v="11"/>
    <x v="1"/>
    <x v="2"/>
    <n v="3"/>
    <n v="0"/>
    <n v="0"/>
    <n v="0"/>
    <n v="3"/>
  </r>
  <r>
    <d v="2025-03-03T00:00:00"/>
    <d v="2025-03-03T17:08:00"/>
    <x v="1"/>
    <s v="SPS-11297496"/>
    <s v="Anmol Kaur"/>
    <s v="Sunday Training 24-25, collected by Satpal Degun, 02/03 vs. Sunday Training"/>
    <x v="11"/>
    <x v="1"/>
    <x v="2"/>
    <n v="3"/>
    <n v="0"/>
    <n v="0"/>
    <n v="0"/>
    <n v="3"/>
  </r>
  <r>
    <d v="2025-02-23T00:00:00"/>
    <d v="2025-03-03T17:08:00"/>
    <x v="1"/>
    <s v="SPS-11265573"/>
    <s v="Rohanpreet cooner"/>
    <s v="Sunday Training 24-25, 23/02 vs. Sunday Training"/>
    <x v="11"/>
    <x v="1"/>
    <x v="0"/>
    <n v="3"/>
    <n v="0.09"/>
    <n v="0.05"/>
    <n v="0"/>
    <n v="2.86"/>
  </r>
  <r>
    <d v="2025-03-03T00:00:00"/>
    <d v="2025-03-03T17:08:00"/>
    <x v="1"/>
    <s v="SPS-11297507"/>
    <s v="Rohanpreet cooner"/>
    <s v="Sunday Training 24-25, 02/03 vs. Sunday Training"/>
    <x v="11"/>
    <x v="1"/>
    <x v="0"/>
    <n v="3"/>
    <n v="0.09"/>
    <n v="0.05"/>
    <n v="0"/>
    <n v="2.86"/>
  </r>
  <r>
    <d v="2025-02-22T00:00:00"/>
    <d v="2025-03-03T17:08:00"/>
    <x v="1"/>
    <s v="SPS-11258955"/>
    <s v="Gurpreet Cooner"/>
    <s v="Mens 24-25, 22/02 vs. vs Stourport 4"/>
    <x v="11"/>
    <x v="1"/>
    <x v="0"/>
    <n v="10"/>
    <n v="0.09"/>
    <n v="0.05"/>
    <n v="0"/>
    <n v="9.86"/>
  </r>
  <r>
    <d v="2025-03-01T00:00:00"/>
    <d v="2025-03-03T17:08:00"/>
    <x v="1"/>
    <s v="SPS-11288722"/>
    <s v="Gurpreet Cooner"/>
    <s v="Mens 24-25, 01/03 vs. vs Edgbaston 3"/>
    <x v="11"/>
    <x v="1"/>
    <x v="0"/>
    <n v="10"/>
    <n v="0.09"/>
    <n v="0.05"/>
    <n v="0"/>
    <n v="9.86"/>
  </r>
  <r>
    <d v="2025-03-01T00:00:00"/>
    <d v="2025-03-03T17:08:00"/>
    <x v="1"/>
    <s v="SPS-11288337"/>
    <s v="Rohanpreet cooner"/>
    <s v="Badgers 24-25, 01/03 vs. vs Sutton"/>
    <x v="11"/>
    <x v="1"/>
    <x v="0"/>
    <n v="3"/>
    <n v="0.09"/>
    <n v="0.05"/>
    <n v="0"/>
    <n v="2.86"/>
  </r>
  <r>
    <d v="2025-02-23T00:00:00"/>
    <d v="2025-03-03T17:08:00"/>
    <x v="1"/>
    <s v="SPS-11265574"/>
    <s v="Sukhmani Cooner"/>
    <s v="Sunday Training 24-25, 23/02 vs. Sunday Training"/>
    <x v="11"/>
    <x v="1"/>
    <x v="0"/>
    <n v="3"/>
    <n v="0.09"/>
    <n v="0.05"/>
    <n v="0"/>
    <n v="2.86"/>
  </r>
  <r>
    <d v="2025-02-16T00:00:00"/>
    <d v="2025-03-03T17:08:00"/>
    <x v="1"/>
    <s v="SPS-11241707"/>
    <s v="Rohanpreet cooner"/>
    <s v="Sunday Training 24-25, 16/02 vs. Sunday Training"/>
    <x v="11"/>
    <x v="1"/>
    <x v="0"/>
    <n v="3"/>
    <n v="0.09"/>
    <n v="0.05"/>
    <n v="0"/>
    <n v="2.86"/>
  </r>
  <r>
    <d v="2025-02-16T00:00:00"/>
    <d v="2025-03-03T17:08:00"/>
    <x v="1"/>
    <s v="SPS-11241708"/>
    <s v="Sukhmani Cooner"/>
    <s v="Sunday Training 24-25, 16/02 vs. Sunday Training"/>
    <x v="11"/>
    <x v="1"/>
    <x v="0"/>
    <n v="3"/>
    <n v="0.09"/>
    <n v="0.05"/>
    <n v="0"/>
    <n v="2.86"/>
  </r>
  <r>
    <d v="2025-03-03T00:00:00"/>
    <d v="2025-03-03T17:08:00"/>
    <x v="1"/>
    <s v="SPS-11297509"/>
    <s v="Sukhmani Cooner"/>
    <s v="Sunday Training 24-25, 02/03 vs. Sunday Training"/>
    <x v="11"/>
    <x v="1"/>
    <x v="0"/>
    <n v="3"/>
    <n v="0.09"/>
    <n v="0.05"/>
    <n v="0"/>
    <n v="2.86"/>
  </r>
  <r>
    <d v="2025-01-31T00:00:00"/>
    <d v="2025-03-04T08:30:00"/>
    <x v="1"/>
    <s v="SPS-11174076"/>
    <s v="Peter Madeley"/>
    <s v="Mens 24-25, 01/02 vs. vs Beacon 6"/>
    <x v="11"/>
    <x v="1"/>
    <x v="0"/>
    <n v="10"/>
    <n v="0.2"/>
    <n v="0.1"/>
    <n v="0"/>
    <n v="9.6999999999999993"/>
  </r>
  <r>
    <d v="2025-02-08T00:00:00"/>
    <d v="2025-03-04T08:30:00"/>
    <x v="1"/>
    <s v="SPS-11207635"/>
    <s v="Peter Madeley"/>
    <s v="Mens 24-25, 08/02 vs. vs West Bromwich 2"/>
    <x v="11"/>
    <x v="1"/>
    <x v="0"/>
    <n v="10"/>
    <n v="0.2"/>
    <n v="0.1"/>
    <n v="0"/>
    <n v="9.6999999999999993"/>
  </r>
  <r>
    <d v="2025-02-22T00:00:00"/>
    <d v="2025-03-04T08:30:00"/>
    <x v="1"/>
    <s v="SPS-11258450"/>
    <s v="Peter Madeley"/>
    <s v="Mens 24-25, 22/02 vs. vs Sutton Coldfield 9"/>
    <x v="11"/>
    <x v="1"/>
    <x v="0"/>
    <n v="10"/>
    <n v="0.2"/>
    <n v="0.1"/>
    <n v="0"/>
    <n v="9.6999999999999993"/>
  </r>
  <r>
    <d v="2025-02-28T00:00:00"/>
    <d v="2025-03-04T08:30:00"/>
    <x v="1"/>
    <s v="SPS-11282853"/>
    <s v="Peter Madeley"/>
    <s v="Mens 24-25, 01/03 vs. vs Bloxwich 4"/>
    <x v="11"/>
    <x v="1"/>
    <x v="0"/>
    <n v="10"/>
    <n v="0.2"/>
    <n v="0.1"/>
    <n v="0"/>
    <n v="9.6999999999999993"/>
  </r>
  <r>
    <d v="2025-02-02T00:00:00"/>
    <d v="2025-03-04T08:30:00"/>
    <x v="1"/>
    <s v="SPS-11183729"/>
    <s v="Clare allan"/>
    <s v="Ladies 24-25, 25/01 vs. vs City of Birmingham 1"/>
    <x v="11"/>
    <x v="1"/>
    <x v="0"/>
    <n v="10"/>
    <n v="0.22"/>
    <n v="0.1"/>
    <n v="0"/>
    <n v="9.68"/>
  </r>
  <r>
    <d v="2025-02-02T00:00:00"/>
    <d v="2025-03-04T08:30:00"/>
    <x v="1"/>
    <s v="SPS-11183765"/>
    <s v="Clare allan"/>
    <s v="Ladies 24-25, 01/02 vs. vs Olton &amp; West Warwickshire 5"/>
    <x v="11"/>
    <x v="1"/>
    <x v="0"/>
    <n v="10"/>
    <n v="0.22"/>
    <n v="0.1"/>
    <n v="0"/>
    <n v="9.68"/>
  </r>
  <r>
    <d v="2025-02-09T00:00:00"/>
    <d v="2025-03-04T08:30:00"/>
    <x v="1"/>
    <s v="SPS-11216166"/>
    <s v="Clare allan"/>
    <s v="Ladies 24-25, 09/02 vs. vs Old Silhillians 4"/>
    <x v="11"/>
    <x v="1"/>
    <x v="0"/>
    <n v="10"/>
    <n v="0.21"/>
    <n v="0.1"/>
    <n v="0"/>
    <n v="9.69"/>
  </r>
  <r>
    <d v="2025-02-02T00:00:00"/>
    <d v="2025-03-04T08:30:00"/>
    <x v="1"/>
    <s v="SPS-11183780"/>
    <s v="Gurcharan Matharu"/>
    <s v="Ladies 24-25 Student Match Fee, 01/02 vs. vs Edgbaston 3"/>
    <x v="11"/>
    <x v="0"/>
    <x v="0"/>
    <n v="5"/>
    <n v="0.14000000000000001"/>
    <n v="0.05"/>
    <n v="0"/>
    <n v="4.8099999999999996"/>
  </r>
  <r>
    <d v="2025-02-10T00:00:00"/>
    <d v="2025-03-04T08:30:00"/>
    <x v="1"/>
    <s v="SPS-11216884"/>
    <s v="Gurcharan Matharu"/>
    <s v="Ladies 24-25 Student Match Fee, 08/02 vs. vs Stourport 3"/>
    <x v="11"/>
    <x v="0"/>
    <x v="0"/>
    <n v="5"/>
    <n v="0.14000000000000001"/>
    <n v="0.05"/>
    <n v="0"/>
    <n v="4.8099999999999996"/>
  </r>
  <r>
    <d v="2025-03-01T00:00:00"/>
    <d v="2025-03-04T08:30:00"/>
    <x v="1"/>
    <s v="SPS-11289789"/>
    <s v="Gurcharan Matharu"/>
    <s v="Ladies 24-25 Student Match Fee, 01/03 vs. vs Bridgnorth 1"/>
    <x v="11"/>
    <x v="0"/>
    <x v="0"/>
    <n v="5"/>
    <n v="0.15"/>
    <n v="0.05"/>
    <n v="0"/>
    <n v="4.8"/>
  </r>
  <r>
    <d v="2025-02-01T00:00:00"/>
    <d v="2025-03-04T08:30:00"/>
    <x v="1"/>
    <s v="SPS-11181349"/>
    <s v="Kian Sandhu"/>
    <s v="Badgers 24-25, paid by Hardeep SANDHU, 01/02 vs. vs Sutton Coldfield"/>
    <x v="11"/>
    <x v="1"/>
    <x v="0"/>
    <n v="3"/>
    <n v="0.06"/>
    <n v="0.05"/>
    <n v="0"/>
    <n v="2.89"/>
  </r>
  <r>
    <d v="2025-02-08T00:00:00"/>
    <d v="2025-03-04T08:30:00"/>
    <x v="1"/>
    <s v="SPS-11209184"/>
    <s v="Kian Sandhu"/>
    <s v="Badgers 24-25, paid by Hardeep SANDHU, 08/02 vs. vs Bloxwich"/>
    <x v="11"/>
    <x v="1"/>
    <x v="0"/>
    <n v="3"/>
    <n v="0.06"/>
    <n v="0.05"/>
    <n v="0"/>
    <n v="2.89"/>
  </r>
  <r>
    <d v="2025-02-08T00:00:00"/>
    <d v="2025-03-04T08:30:00"/>
    <x v="1"/>
    <s v="SPS-11210200"/>
    <s v="Kian Sandhu"/>
    <s v="Sunday Training 24-25, paid by Hardeep SANDHU, 02/02 vs. Sunday Training"/>
    <x v="11"/>
    <x v="1"/>
    <x v="0"/>
    <n v="3"/>
    <n v="0.06"/>
    <n v="0.05"/>
    <n v="0"/>
    <n v="2.89"/>
  </r>
  <r>
    <d v="2025-02-08T00:00:00"/>
    <d v="2025-03-04T08:30:00"/>
    <x v="1"/>
    <s v="SPS-11210204"/>
    <s v="Kai Sandhu"/>
    <s v="Sunday Training 24-25, paid by Hardeep SANDHU, 02/02 vs. Sunday Training"/>
    <x v="11"/>
    <x v="1"/>
    <x v="0"/>
    <n v="3"/>
    <n v="0.06"/>
    <n v="0.05"/>
    <n v="0"/>
    <n v="2.89"/>
  </r>
  <r>
    <d v="2025-02-08T00:00:00"/>
    <d v="2025-03-04T08:30:00"/>
    <x v="1"/>
    <s v="SPS-11210215"/>
    <s v="Kyle Sandhu"/>
    <s v="Sunday Training 24-25, paid by Hardeep SANDHU, 02/02 vs. Sunday Training"/>
    <x v="11"/>
    <x v="1"/>
    <x v="0"/>
    <n v="3"/>
    <n v="0.06"/>
    <n v="0.05"/>
    <n v="0"/>
    <n v="2.89"/>
  </r>
  <r>
    <d v="2025-02-09T00:00:00"/>
    <d v="2025-03-04T08:30:00"/>
    <x v="1"/>
    <s v="SPS-11212997"/>
    <s v="Kian Sandhu"/>
    <s v="Sunday Training 24-25, paid by Hardeep SANDHU, 09/02 vs. Sunday Training"/>
    <x v="11"/>
    <x v="1"/>
    <x v="0"/>
    <n v="3"/>
    <n v="0.06"/>
    <n v="0.05"/>
    <n v="0"/>
    <n v="2.89"/>
  </r>
  <r>
    <d v="2025-02-09T00:00:00"/>
    <d v="2025-03-04T08:30:00"/>
    <x v="1"/>
    <s v="SPS-11213000"/>
    <s v="Kai Sandhu"/>
    <s v="Sunday Training 24-25, paid by Hardeep SANDHU, 09/02 vs. Sunday Training"/>
    <x v="11"/>
    <x v="1"/>
    <x v="0"/>
    <n v="3"/>
    <n v="0.06"/>
    <n v="0.05"/>
    <n v="0"/>
    <n v="2.89"/>
  </r>
  <r>
    <d v="2025-02-09T00:00:00"/>
    <d v="2025-03-04T08:30:00"/>
    <x v="1"/>
    <s v="SPS-11213004"/>
    <s v="Kyle Sandhu"/>
    <s v="Sunday Training 24-25, paid by Hardeep SANDHU, 09/02 vs. Sunday Training"/>
    <x v="11"/>
    <x v="1"/>
    <x v="0"/>
    <n v="3"/>
    <n v="0.06"/>
    <n v="0.05"/>
    <n v="0"/>
    <n v="2.89"/>
  </r>
  <r>
    <d v="2025-03-01T00:00:00"/>
    <d v="2025-03-04T08:30:00"/>
    <x v="1"/>
    <s v="SPS-11288330"/>
    <s v="Kian Sandhu"/>
    <s v="Badgers 24-25, paid by Hardeep SANDHU, 01/03 vs. vs Sutton"/>
    <x v="11"/>
    <x v="1"/>
    <x v="0"/>
    <n v="3"/>
    <n v="0.06"/>
    <n v="0.05"/>
    <n v="0"/>
    <n v="2.89"/>
  </r>
  <r>
    <d v="2025-03-03T00:00:00"/>
    <d v="2025-03-04T08:30:00"/>
    <x v="1"/>
    <s v="SPS-11297501"/>
    <s v="Kian Sandhu"/>
    <s v="Sunday Training 24-25, paid by Hardeep SANDHU, 02/03 vs. Sunday Training"/>
    <x v="11"/>
    <x v="1"/>
    <x v="0"/>
    <n v="3"/>
    <n v="0.06"/>
    <n v="0.05"/>
    <n v="0"/>
    <n v="2.89"/>
  </r>
  <r>
    <d v="2025-03-03T00:00:00"/>
    <d v="2025-03-04T08:30:00"/>
    <x v="1"/>
    <s v="SPS-11297505"/>
    <s v="Kai Sandhu"/>
    <s v="Sunday Training 24-25, paid by Hardeep SANDHU, 02/03 vs. Sunday Training"/>
    <x v="11"/>
    <x v="1"/>
    <x v="0"/>
    <n v="3"/>
    <n v="0.1"/>
    <n v="0.05"/>
    <n v="0"/>
    <n v="2.85"/>
  </r>
  <r>
    <d v="2025-01-18T00:00:00"/>
    <d v="2025-03-04T08:30:00"/>
    <x v="1"/>
    <s v="SPS-11137750"/>
    <s v="Amanpreet Johal"/>
    <s v="Ladies 24-25 Student Match Fee, 18/01 vs. vs Solihull Blossomfield 4"/>
    <x v="11"/>
    <x v="0"/>
    <x v="0"/>
    <n v="5"/>
    <n v="0.12"/>
    <n v="0.05"/>
    <n v="0"/>
    <n v="4.83"/>
  </r>
  <r>
    <d v="2025-01-19T00:00:00"/>
    <d v="2025-03-04T08:30:00"/>
    <x v="1"/>
    <s v="SPS-11140553"/>
    <s v="Amanpreet Johal"/>
    <s v="Ladies 24-25 Student Match Fee, 19/01 vs. vs University of Birmingham 5"/>
    <x v="11"/>
    <x v="0"/>
    <x v="0"/>
    <n v="5"/>
    <n v="0.12"/>
    <n v="0.05"/>
    <n v="0"/>
    <n v="4.83"/>
  </r>
  <r>
    <d v="2025-02-02T00:00:00"/>
    <d v="2025-03-04T08:30:00"/>
    <x v="1"/>
    <s v="SPS-11183732"/>
    <s v="Amanpreet Johal"/>
    <s v="Ladies 24-25 Student Match Fee, 25/01 vs. vs City of Birmingham 1"/>
    <x v="11"/>
    <x v="0"/>
    <x v="0"/>
    <n v="5"/>
    <n v="0.12"/>
    <n v="0.05"/>
    <n v="0"/>
    <n v="4.83"/>
  </r>
  <r>
    <d v="2025-02-02T00:00:00"/>
    <d v="2025-03-04T08:30:00"/>
    <x v="1"/>
    <s v="SPS-11183781"/>
    <s v="Amanpreet Johal"/>
    <s v="Ladies 24-25 Student Match Fee, 01/02 vs. vs Edgbaston 3"/>
    <x v="11"/>
    <x v="0"/>
    <x v="0"/>
    <n v="5"/>
    <n v="0.14000000000000001"/>
    <n v="0.05"/>
    <n v="0"/>
    <n v="4.8099999999999996"/>
  </r>
  <r>
    <d v="2025-02-01T00:00:00"/>
    <d v="2025-03-04T08:31:00"/>
    <x v="1"/>
    <s v="SPS-11181416"/>
    <s v="Sati Mann"/>
    <s v="Mens 24-25, 01/02 vs. vs Olton &amp; West Warwickshire 4"/>
    <x v="11"/>
    <x v="1"/>
    <x v="0"/>
    <n v="10"/>
    <n v="0.35"/>
    <n v="0.1"/>
    <n v="0"/>
    <n v="9.5500000000000007"/>
  </r>
  <r>
    <d v="2025-02-02T00:00:00"/>
    <d v="2025-03-04T08:31:00"/>
    <x v="1"/>
    <s v="SPS-11182628"/>
    <s v="Inderpal Gujral"/>
    <s v="Sunday Training 24-25, 02/02 vs. Sunday Training"/>
    <x v="11"/>
    <x v="1"/>
    <x v="0"/>
    <n v="3"/>
    <n v="0.09"/>
    <n v="0.05"/>
    <n v="0"/>
    <n v="2.86"/>
  </r>
  <r>
    <d v="2025-02-09T00:00:00"/>
    <d v="2025-03-04T08:31:00"/>
    <x v="1"/>
    <s v="SPS-11212873"/>
    <s v="Inderpal Gujral"/>
    <s v="Sunday Training 24-25, 09/02 vs. Sunday Training"/>
    <x v="11"/>
    <x v="1"/>
    <x v="0"/>
    <n v="3"/>
    <n v="0.09"/>
    <n v="0.05"/>
    <n v="0"/>
    <n v="2.86"/>
  </r>
  <r>
    <d v="2025-02-01T00:00:00"/>
    <d v="2025-03-04T08:31:00"/>
    <x v="1"/>
    <s v="SPS-11181353"/>
    <s v="Japmeh Gujral"/>
    <s v="Badgers 24-25, paid by Inderpal Gujral, 01/02 vs. vs Sutton Coldfield"/>
    <x v="11"/>
    <x v="1"/>
    <x v="0"/>
    <n v="3"/>
    <n v="0.09"/>
    <n v="0.05"/>
    <n v="0"/>
    <n v="2.86"/>
  </r>
  <r>
    <d v="2025-02-08T00:00:00"/>
    <d v="2025-03-04T08:31:00"/>
    <x v="1"/>
    <s v="SPS-11209188"/>
    <s v="Japmeh Gujral"/>
    <s v="Badgers 24-25, paid by Inderpal Gujral, 08/02 vs. vs Bloxwich"/>
    <x v="11"/>
    <x v="1"/>
    <x v="0"/>
    <n v="3"/>
    <n v="0.09"/>
    <n v="0.05"/>
    <n v="0"/>
    <n v="2.86"/>
  </r>
  <r>
    <d v="2025-03-01T00:00:00"/>
    <d v="2025-03-04T08:31:00"/>
    <x v="1"/>
    <s v="SPS-11288335"/>
    <s v="Japmeh Gujral"/>
    <s v="Badgers 24-25, paid by Inderpal Gujral, 01/03 vs. vs Sutton"/>
    <x v="11"/>
    <x v="1"/>
    <x v="0"/>
    <n v="3"/>
    <n v="7.0000000000000007E-2"/>
    <n v="0.05"/>
    <n v="0"/>
    <n v="2.88"/>
  </r>
  <r>
    <d v="2025-01-14T00:00:00"/>
    <d v="2025-03-05T08:30:00"/>
    <x v="1"/>
    <s v="SPS-11118558"/>
    <s v="Dilraj Sohal"/>
    <s v="Mens 24-25 Student Match Fee, 04/01 vs. vs Telford &amp; Wrekin 2"/>
    <x v="11"/>
    <x v="0"/>
    <x v="0"/>
    <n v="5"/>
    <n v="0.12"/>
    <n v="0.05"/>
    <n v="0"/>
    <n v="4.83"/>
  </r>
  <r>
    <d v="2025-01-26T00:00:00"/>
    <d v="2025-03-05T08:30:00"/>
    <x v="1"/>
    <s v="SPS-11160067"/>
    <s v="Dilraj Sohal"/>
    <s v="Mens 24-25 Student Match Fee, 25/01 vs. vs Edgbaston 1"/>
    <x v="11"/>
    <x v="0"/>
    <x v="0"/>
    <n v="5"/>
    <n v="0.12"/>
    <n v="0.05"/>
    <n v="0"/>
    <n v="4.83"/>
  </r>
  <r>
    <d v="2025-02-02T00:00:00"/>
    <d v="2025-03-05T08:30:00"/>
    <x v="1"/>
    <s v="SPS-11184850"/>
    <s v="Dilraj Sohal"/>
    <s v="Mens 24-25 Student Match Fee, 01/02 vs. vs St Albans"/>
    <x v="11"/>
    <x v="0"/>
    <x v="0"/>
    <n v="5"/>
    <n v="0.12"/>
    <n v="0.05"/>
    <n v="0"/>
    <n v="4.83"/>
  </r>
  <r>
    <d v="2025-02-10T00:00:00"/>
    <d v="2025-03-05T08:30:00"/>
    <x v="1"/>
    <s v="SPS-11217086"/>
    <s v="Dilraj Sohal"/>
    <s v="Mens 24-25 Student Match Fee, 08/02 vs. vs Repton 1"/>
    <x v="11"/>
    <x v="0"/>
    <x v="0"/>
    <n v="5"/>
    <n v="0.14000000000000001"/>
    <n v="0.05"/>
    <n v="0"/>
    <n v="4.8099999999999996"/>
  </r>
  <r>
    <d v="2025-02-01T00:00:00"/>
    <d v="2025-03-05T10:41:00"/>
    <x v="1"/>
    <s v="SPS-11181346"/>
    <s v="Aneel Loyal"/>
    <s v="Badgers 24-25, confirmed by Satpal Degun, 01/02 vs. vs Sutton Coldfield"/>
    <x v="11"/>
    <x v="1"/>
    <x v="1"/>
    <n v="3"/>
    <n v="0"/>
    <n v="0"/>
    <n v="0"/>
    <n v="3"/>
  </r>
  <r>
    <d v="2025-03-01T00:00:00"/>
    <d v="2025-03-05T10:41:00"/>
    <x v="1"/>
    <s v="SPS-11288326"/>
    <s v="Aneel Loyal"/>
    <s v="Badgers 24-25, confirmed by Satpal Degun, 01/03 vs. vs Sutton"/>
    <x v="11"/>
    <x v="1"/>
    <x v="1"/>
    <n v="3"/>
    <n v="0"/>
    <n v="0"/>
    <n v="0"/>
    <n v="3"/>
  </r>
  <r>
    <d v="2025-01-31T00:00:00"/>
    <d v="2025-03-07T08:30:00"/>
    <x v="1"/>
    <s v="SPS-11174074"/>
    <s v="Inderjit Sathi"/>
    <s v="Mens 24-25 Unemployed/Retired Match Fee, 01/02 vs. vs Beacon 6"/>
    <x v="11"/>
    <x v="0"/>
    <x v="0"/>
    <n v="5"/>
    <n v="0.12"/>
    <n v="0.05"/>
    <n v="0"/>
    <n v="4.83"/>
  </r>
  <r>
    <d v="2025-02-07T00:00:00"/>
    <d v="2025-03-07T08:30:00"/>
    <x v="1"/>
    <s v="SPS-11204798"/>
    <s v="Inderjit Sathi"/>
    <s v="Mens 24-25 Unemployed/Retired Match Fee, 08/02 vs. vs Sutton Coldfield 8"/>
    <x v="11"/>
    <x v="0"/>
    <x v="0"/>
    <n v="5"/>
    <n v="0.12"/>
    <n v="0.05"/>
    <n v="0"/>
    <n v="4.83"/>
  </r>
  <r>
    <d v="2025-02-22T00:00:00"/>
    <d v="2025-03-07T08:30:00"/>
    <x v="1"/>
    <s v="SPS-11258449"/>
    <s v="Inderjit Sathi"/>
    <s v="Mens 24-25 Unemployed/Retired Match Fee, 22/02 vs. vs Sutton Coldfield 9"/>
    <x v="11"/>
    <x v="0"/>
    <x v="0"/>
    <n v="5"/>
    <n v="0.12"/>
    <n v="0.05"/>
    <n v="0"/>
    <n v="4.83"/>
  </r>
  <r>
    <d v="2025-03-01T00:00:00"/>
    <d v="2025-03-07T08:30:00"/>
    <x v="1"/>
    <s v="SPS-11284062"/>
    <s v="Inderjit Sathi"/>
    <s v="Mens 24-25 Unemployed/Retired Match Fee, 01/03 vs. vs Bloxwich 4"/>
    <x v="11"/>
    <x v="0"/>
    <x v="0"/>
    <n v="5"/>
    <n v="0.14000000000000001"/>
    <n v="0.05"/>
    <n v="0"/>
    <n v="4.8099999999999996"/>
  </r>
  <r>
    <d v="2025-02-01T00:00:00"/>
    <d v="2025-03-07T08:30:00"/>
    <x v="1"/>
    <s v="SPS-11174985"/>
    <s v="Harmeet Sandhu"/>
    <s v="Mens 24-25 Student Match Fee, 01/02 vs. vs Cannock 2"/>
    <x v="11"/>
    <x v="0"/>
    <x v="0"/>
    <n v="5"/>
    <n v="0.17"/>
    <n v="0.05"/>
    <n v="0"/>
    <n v="4.78"/>
  </r>
  <r>
    <d v="2025-02-09T00:00:00"/>
    <d v="2025-03-07T08:30:00"/>
    <x v="1"/>
    <s v="SPS-11212341"/>
    <s v="Harmeet Sandhu"/>
    <s v="Mens 24-25 Student Match Fee, 09/02 vs. vs Old Silhillians 2"/>
    <x v="11"/>
    <x v="0"/>
    <x v="0"/>
    <n v="5"/>
    <n v="0.18"/>
    <n v="0.05"/>
    <n v="0"/>
    <n v="4.7699999999999996"/>
  </r>
  <r>
    <d v="2025-01-17T00:00:00"/>
    <d v="2025-03-07T08:30:00"/>
    <x v="1"/>
    <s v="SPS-11131518"/>
    <s v="Cameron Allan"/>
    <s v="Mens 24-25 Student Match Fee, paid by Cameron allan, 18/01 vs. vs City of Birmingham 2"/>
    <x v="11"/>
    <x v="0"/>
    <x v="0"/>
    <n v="5"/>
    <n v="0.12"/>
    <n v="0.05"/>
    <n v="0"/>
    <n v="4.83"/>
  </r>
  <r>
    <d v="2025-01-31T00:00:00"/>
    <d v="2025-03-07T08:30:00"/>
    <x v="1"/>
    <s v="SPS-11174078"/>
    <s v="Cameron Allan"/>
    <s v="Mens 24-25 Student Match Fee, paid by Cameron allan, 01/02 vs. vs Beacon 6"/>
    <x v="11"/>
    <x v="0"/>
    <x v="0"/>
    <n v="5"/>
    <n v="0.12"/>
    <n v="0.05"/>
    <n v="0"/>
    <n v="4.83"/>
  </r>
  <r>
    <d v="2025-02-07T00:00:00"/>
    <d v="2025-03-07T08:30:00"/>
    <x v="1"/>
    <s v="SPS-11204801"/>
    <s v="Cameron Allan"/>
    <s v="Mens 24-25 Student Match Fee, paid by Cameron allan, 08/02 vs. vs Sutton Coldfield 8"/>
    <x v="11"/>
    <x v="0"/>
    <x v="0"/>
    <n v="5"/>
    <n v="0.12"/>
    <n v="0.05"/>
    <n v="0"/>
    <n v="4.83"/>
  </r>
  <r>
    <d v="2025-02-22T00:00:00"/>
    <d v="2025-03-07T08:30:00"/>
    <x v="1"/>
    <s v="SPS-11258458"/>
    <s v="Cameron Allan"/>
    <s v="Mens 24-25 Student Match Fee, paid by Cameron allan, 22/02 vs. vs Sutton Coldfield 9"/>
    <x v="11"/>
    <x v="0"/>
    <x v="0"/>
    <n v="5"/>
    <n v="0.12"/>
    <n v="0.05"/>
    <n v="0"/>
    <n v="4.83"/>
  </r>
  <r>
    <d v="2025-02-28T00:00:00"/>
    <d v="2025-03-07T08:30:00"/>
    <x v="1"/>
    <s v="SPS-11282862"/>
    <s v="Cameron Allan"/>
    <s v="Mens 24-25 Student Match Fee, paid by Cameron allan, 01/03 vs. vs Bloxwich 4"/>
    <x v="11"/>
    <x v="0"/>
    <x v="0"/>
    <n v="5"/>
    <n v="0.1"/>
    <n v="0.05"/>
    <n v="0"/>
    <n v="4.8499999999999996"/>
  </r>
  <r>
    <d v="2025-03-07T00:00:00"/>
    <d v="2025-03-07T19:09:00"/>
    <x v="1"/>
    <s v="SPS-11308125"/>
    <s v="Charanjeev Singh Palahay"/>
    <s v="Mens 24-25 Double Team Match Fee, 08/03 vs. vs Lichfield 6"/>
    <x v="11"/>
    <x v="0"/>
    <x v="2"/>
    <n v="0"/>
    <n v="0"/>
    <n v="0"/>
    <n v="0"/>
    <n v="0"/>
  </r>
  <r>
    <d v="2025-03-07T00:00:00"/>
    <d v="2025-03-07T19:09:00"/>
    <x v="1"/>
    <s v="SPS-11308127"/>
    <s v="Anand Sihota"/>
    <s v="Mens 24-25 Double Team Match Fee, 08/03 vs. vs Lichfield 6"/>
    <x v="11"/>
    <x v="0"/>
    <x v="2"/>
    <n v="0"/>
    <n v="0"/>
    <n v="0"/>
    <n v="0"/>
    <n v="0"/>
  </r>
  <r>
    <d v="2025-03-08T00:00:00"/>
    <d v="2025-03-08T09:54:00"/>
    <x v="1"/>
    <s v="SPS-11309082"/>
    <s v="SJ Sihota"/>
    <s v="Mens 24-25 Double Team Match Fee, 08/03 vs. vs Worcester 2"/>
    <x v="11"/>
    <x v="0"/>
    <x v="2"/>
    <n v="0"/>
    <n v="0"/>
    <n v="0"/>
    <n v="0"/>
    <n v="0"/>
  </r>
  <r>
    <d v="2025-03-08T00:00:00"/>
    <d v="2025-03-08T16:05:00"/>
    <x v="1"/>
    <s v="SPS-11311233"/>
    <s v="Thisaru Gangabadage"/>
    <s v="Badgers 24-25 Sponsored player Match Fee, 08/03 vs. vs Edgbaston"/>
    <x v="11"/>
    <x v="0"/>
    <x v="2"/>
    <n v="0"/>
    <n v="0"/>
    <n v="0"/>
    <n v="0"/>
    <n v="0"/>
  </r>
  <r>
    <d v="2025-03-08T00:00:00"/>
    <d v="2025-03-08T16:05:00"/>
    <x v="1"/>
    <s v="SPS-11311240"/>
    <s v="Charanjeev Singh Palahay"/>
    <s v="Badgers 24-25 Double Team Match Fee, 08/03 vs. vs Edgbaston"/>
    <x v="11"/>
    <x v="0"/>
    <x v="2"/>
    <n v="0"/>
    <n v="0"/>
    <n v="0"/>
    <n v="0"/>
    <n v="0"/>
  </r>
  <r>
    <d v="2025-03-08T00:00:00"/>
    <d v="2025-03-08T17:07:00"/>
    <x v="1"/>
    <s v="SPS-11311938"/>
    <s v="Andy Furber"/>
    <s v="Mens 24-25 Double Team Match Fee, 08/03 vs. vs Kingswinford 2"/>
    <x v="11"/>
    <x v="0"/>
    <x v="2"/>
    <n v="0"/>
    <n v="0"/>
    <n v="0"/>
    <n v="0"/>
    <n v="0"/>
  </r>
  <r>
    <d v="2025-03-08T00:00:00"/>
    <d v="2025-03-08T17:16:00"/>
    <x v="1"/>
    <s v="SPS-11311937"/>
    <s v="om gaur"/>
    <s v="Mens 24-25 Under 16 Match Fee, confirmed by Satpal Degun, 08/03 vs. vs Kingswinford 2"/>
    <x v="11"/>
    <x v="0"/>
    <x v="1"/>
    <n v="3"/>
    <n v="0"/>
    <n v="0"/>
    <n v="0"/>
    <n v="3"/>
  </r>
  <r>
    <d v="2025-03-09T00:00:00"/>
    <d v="2025-03-09T11:30:00"/>
    <x v="1"/>
    <s v="SPS-11316654"/>
    <s v="dilveer bedi"/>
    <s v="Sunday Training 24-25, collected by Satpal Degun, 09/03 vs. Sunday Training"/>
    <x v="11"/>
    <x v="1"/>
    <x v="2"/>
    <n v="3"/>
    <n v="0"/>
    <n v="0"/>
    <n v="0"/>
    <n v="3"/>
  </r>
  <r>
    <d v="2025-03-09T00:00:00"/>
    <d v="2025-03-09T11:30:00"/>
    <x v="1"/>
    <s v="SPS-11316645"/>
    <s v="Jay Singh Joall"/>
    <s v="Sunday Training 24-25, collected by Satpal Degun, 09/03 vs. Sunday Training"/>
    <x v="11"/>
    <x v="1"/>
    <x v="2"/>
    <n v="3"/>
    <n v="0"/>
    <n v="0"/>
    <n v="0"/>
    <n v="3"/>
  </r>
  <r>
    <d v="2025-03-09T00:00:00"/>
    <d v="2025-03-09T11:30:00"/>
    <x v="1"/>
    <s v="SPS-11316639"/>
    <s v="Sehaj Kaur"/>
    <s v="Sunday Training 24-25, collected by Satpal Degun, 09/03 vs. Sunday Training"/>
    <x v="11"/>
    <x v="1"/>
    <x v="2"/>
    <n v="3"/>
    <n v="0"/>
    <n v="0"/>
    <n v="0"/>
    <n v="3"/>
  </r>
  <r>
    <d v="2025-03-09T00:00:00"/>
    <d v="2025-03-09T11:30:00"/>
    <x v="1"/>
    <s v="SPS-11316640"/>
    <s v="Anmol Kaur"/>
    <s v="Sunday Training 24-25, collected by Satpal Degun, 09/03 vs. Sunday Training"/>
    <x v="11"/>
    <x v="1"/>
    <x v="2"/>
    <n v="3"/>
    <n v="0"/>
    <n v="0"/>
    <n v="0"/>
    <n v="3"/>
  </r>
  <r>
    <d v="2025-03-09T00:00:00"/>
    <d v="2025-03-09T11:30:00"/>
    <x v="1"/>
    <s v="SPS-11316659"/>
    <s v="Rajveer Malhi"/>
    <s v="Sunday Training 24-25, collected by Satpal Degun, 09/03 vs. Sunday Training"/>
    <x v="11"/>
    <x v="1"/>
    <x v="2"/>
    <n v="3"/>
    <n v="0"/>
    <n v="0"/>
    <n v="0"/>
    <n v="3"/>
  </r>
  <r>
    <d v="2025-03-09T00:00:00"/>
    <d v="2025-03-09T11:30:00"/>
    <x v="1"/>
    <s v="SPS-11316655"/>
    <s v="Yuvraj Sihota"/>
    <s v="Sunday Training 24-25, confirmed by Satpal Degun, 09/03 vs. Sunday Training"/>
    <x v="11"/>
    <x v="1"/>
    <x v="1"/>
    <n v="3"/>
    <n v="0"/>
    <n v="0"/>
    <n v="0"/>
    <n v="3"/>
  </r>
  <r>
    <d v="2025-03-09T00:00:00"/>
    <d v="2025-03-09T11:31:00"/>
    <x v="1"/>
    <s v="SPS-11316656"/>
    <s v="Devjyot Singh Ghhagh"/>
    <s v="Sunday Training 24-25, collected by Satpal Degun, 09/03 vs. Sunday Training"/>
    <x v="11"/>
    <x v="1"/>
    <x v="2"/>
    <n v="3"/>
    <n v="0"/>
    <n v="0"/>
    <n v="0"/>
    <n v="3"/>
  </r>
  <r>
    <d v="2025-03-05T00:00:00"/>
    <d v="2025-03-09T11:31:00"/>
    <x v="1"/>
    <s v="SPS-11300665"/>
    <s v="Devjyot Singh Ghhagh"/>
    <s v="AMENDED: (Played less than 8 games )Badgers Subscriptions 24-25, collected by Satpal Degun"/>
    <x v="11"/>
    <x v="1"/>
    <x v="2"/>
    <n v="15"/>
    <n v="0"/>
    <n v="0"/>
    <n v="0"/>
    <n v="15"/>
  </r>
  <r>
    <d v="2025-03-01T00:00:00"/>
    <d v="2025-03-09T19:29:00"/>
    <x v="1"/>
    <s v="SPS-11288333"/>
    <s v="Rajveer Malhi"/>
    <s v="Badgers 24-25, collected by Satpal Degun, 01/03 vs. vs Sutton"/>
    <x v="11"/>
    <x v="1"/>
    <x v="2"/>
    <n v="3"/>
    <n v="0"/>
    <n v="0"/>
    <n v="0"/>
    <n v="3"/>
  </r>
  <r>
    <d v="2025-03-08T00:00:00"/>
    <d v="2025-03-09T19:30:00"/>
    <x v="1"/>
    <s v="SPS-11311241"/>
    <s v="Rajveer Malhi"/>
    <s v="Badgers 24-25, collected by Satpal Degun, 08/03 vs. vs Edgbaston"/>
    <x v="11"/>
    <x v="1"/>
    <x v="2"/>
    <n v="3"/>
    <n v="0"/>
    <n v="0"/>
    <n v="0"/>
    <n v="3"/>
  </r>
  <r>
    <d v="2025-03-10T00:00:00"/>
    <d v="2025-03-10T08:15:00"/>
    <x v="1"/>
    <s v="SPS-11319853"/>
    <s v="Athsari Gangabadage"/>
    <s v="Ladies 24-25 Sponsored player Match Fee, 08/03 vs. vs Solihull Blossomfield 3"/>
    <x v="11"/>
    <x v="0"/>
    <x v="2"/>
    <n v="0"/>
    <n v="0"/>
    <n v="0"/>
    <n v="0"/>
    <n v="0"/>
  </r>
  <r>
    <d v="2025-03-10T00:00:00"/>
    <d v="2025-03-10T08:15:00"/>
    <x v="1"/>
    <s v="SPS-11319860"/>
    <s v="Susan Paterson"/>
    <s v="AMENDED: (PAID VIA BACS)Ladies 24-25, collected by Sharndeep Hanspal, 08/03 vs. vs Solihull Blossomfield 3"/>
    <x v="11"/>
    <x v="1"/>
    <x v="2"/>
    <n v="10"/>
    <n v="0"/>
    <n v="0"/>
    <n v="0"/>
    <n v="10"/>
  </r>
  <r>
    <d v="2025-02-07T00:00:00"/>
    <d v="2025-03-10T08:30:00"/>
    <x v="1"/>
    <s v="SPS-11204795"/>
    <s v="Aayan Khan"/>
    <s v="AMENDED: (student )Mens 24-25, 08/02 vs. vs Sutton Coldfield 8"/>
    <x v="11"/>
    <x v="1"/>
    <x v="0"/>
    <n v="5"/>
    <n v="0.28000000000000003"/>
    <n v="0.05"/>
    <n v="0"/>
    <n v="4.67"/>
  </r>
  <r>
    <d v="2025-03-10T00:00:00"/>
    <d v="2025-03-10T16:27:00"/>
    <x v="1"/>
    <s v="SPS-11320888"/>
    <s v="Ghazanfar Ali"/>
    <s v="Mens 24-25 Sponsored player Match Fee, 09/03 vs. vs Chelmsford 1"/>
    <x v="11"/>
    <x v="0"/>
    <x v="2"/>
    <n v="0"/>
    <n v="0"/>
    <n v="0"/>
    <n v="0"/>
    <n v="0"/>
  </r>
  <r>
    <d v="2025-03-10T00:00:00"/>
    <d v="2025-03-10T16:27:00"/>
    <x v="1"/>
    <s v="SPS-11320889"/>
    <s v="morgan sign"/>
    <s v="Mens 24-25 Sponsored player Match Fee, 09/03 vs. vs Chelmsford 1"/>
    <x v="11"/>
    <x v="0"/>
    <x v="2"/>
    <n v="0"/>
    <n v="0"/>
    <n v="0"/>
    <n v="0"/>
    <n v="0"/>
  </r>
  <r>
    <d v="2025-03-10T00:00:00"/>
    <d v="2025-03-10T16:27:00"/>
    <x v="1"/>
    <s v="SPS-11320890"/>
    <s v="Sahib Dhanjal"/>
    <s v="Mens 24-25 Double Team Match Fee, 09/03 vs. vs Chelmsford 1"/>
    <x v="11"/>
    <x v="0"/>
    <x v="2"/>
    <n v="0"/>
    <n v="0"/>
    <n v="0"/>
    <n v="0"/>
    <n v="0"/>
  </r>
  <r>
    <d v="2025-03-10T00:00:00"/>
    <d v="2025-03-10T16:27:00"/>
    <x v="1"/>
    <s v="SPS-11320891"/>
    <s v="Irfan Muhammad"/>
    <s v="Mens 24-25 Sponsored player Match Fee, 09/03 vs. vs Chelmsford 1"/>
    <x v="11"/>
    <x v="0"/>
    <x v="2"/>
    <n v="0"/>
    <n v="0"/>
    <n v="0"/>
    <n v="0"/>
    <n v="0"/>
  </r>
  <r>
    <d v="2025-03-10T00:00:00"/>
    <d v="2025-03-10T16:27:00"/>
    <x v="1"/>
    <s v="SPS-11320892"/>
    <s v="Navraj Degun"/>
    <s v="Mens 24-25 Annual Payee Match Fee, 09/03 vs. vs Chelmsford 1"/>
    <x v="11"/>
    <x v="0"/>
    <x v="2"/>
    <n v="0"/>
    <n v="0"/>
    <n v="0"/>
    <n v="0"/>
    <n v="0"/>
  </r>
  <r>
    <d v="2025-03-10T00:00:00"/>
    <d v="2025-03-10T16:27:00"/>
    <x v="1"/>
    <s v="SPS-11320893"/>
    <s v="Manveer Sokhi"/>
    <s v="Mens 24-25 Annual Payee Match Fee, 09/03 vs. vs Chelmsford 1"/>
    <x v="11"/>
    <x v="0"/>
    <x v="2"/>
    <n v="0"/>
    <n v="0"/>
    <n v="0"/>
    <n v="0"/>
    <n v="0"/>
  </r>
  <r>
    <d v="2025-03-10T00:00:00"/>
    <d v="2025-03-10T16:27:00"/>
    <x v="1"/>
    <s v="SPS-11320894"/>
    <s v="jeevan sandhu"/>
    <s v="Mens 24-25 Double Team Match Fee, 09/03 vs. vs Chelmsford 1"/>
    <x v="11"/>
    <x v="0"/>
    <x v="2"/>
    <n v="0"/>
    <n v="0"/>
    <n v="0"/>
    <n v="0"/>
    <n v="0"/>
  </r>
  <r>
    <d v="2025-03-10T00:00:00"/>
    <d v="2025-03-10T16:27:00"/>
    <x v="1"/>
    <s v="SPS-11320895"/>
    <s v="Noah Higginson"/>
    <s v="Mens 24-25 Double Team Match Fee, 09/03 vs. vs Chelmsford 1"/>
    <x v="11"/>
    <x v="0"/>
    <x v="2"/>
    <n v="0"/>
    <n v="0"/>
    <n v="0"/>
    <n v="0"/>
    <n v="0"/>
  </r>
  <r>
    <d v="2025-03-10T00:00:00"/>
    <d v="2025-03-10T16:27:00"/>
    <x v="1"/>
    <s v="SPS-11320896"/>
    <s v="Amarpreet singh Assi"/>
    <s v="Mens 24-25 Annual Payee Match Fee, 09/03 vs. vs Chelmsford 1"/>
    <x v="11"/>
    <x v="0"/>
    <x v="2"/>
    <n v="0"/>
    <n v="0"/>
    <n v="0"/>
    <n v="0"/>
    <n v="0"/>
  </r>
  <r>
    <d v="2025-03-10T00:00:00"/>
    <d v="2025-03-10T16:27:00"/>
    <x v="1"/>
    <s v="SPS-11320897"/>
    <s v="Johnny Hie"/>
    <s v="Mens 24-25 Sponsored player Match Fee, 09/03 vs. vs Chelmsford 1"/>
    <x v="11"/>
    <x v="0"/>
    <x v="2"/>
    <n v="0"/>
    <n v="0"/>
    <n v="0"/>
    <n v="0"/>
    <n v="0"/>
  </r>
  <r>
    <d v="2025-03-10T00:00:00"/>
    <d v="2025-03-10T16:27:00"/>
    <x v="1"/>
    <s v="SPS-11320899"/>
    <s v="Avraj Bansal"/>
    <s v="Mens 24-25 Annual Payee Match Fee, 09/03 vs. vs Chelmsford 1"/>
    <x v="11"/>
    <x v="0"/>
    <x v="2"/>
    <n v="0"/>
    <n v="0"/>
    <n v="0"/>
    <n v="0"/>
    <n v="0"/>
  </r>
  <r>
    <d v="2025-03-10T00:00:00"/>
    <d v="2025-03-10T16:27:00"/>
    <x v="1"/>
    <s v="SPS-11320900"/>
    <s v="Jagjit Degun"/>
    <s v="Mens 24-25 Annual Payee Match Fee, 09/03 vs. vs Chelmsford 1"/>
    <x v="11"/>
    <x v="0"/>
    <x v="2"/>
    <n v="0"/>
    <n v="0"/>
    <n v="0"/>
    <n v="0"/>
    <n v="0"/>
  </r>
  <r>
    <d v="2025-03-10T00:00:00"/>
    <d v="2025-03-10T16:27:00"/>
    <x v="1"/>
    <s v="SPS-11320901"/>
    <s v="Moin Shakeel"/>
    <s v="Mens 24-25 Sponsored player Match Fee, 09/03 vs. vs Chelmsford 1"/>
    <x v="11"/>
    <x v="0"/>
    <x v="2"/>
    <n v="0"/>
    <n v="0"/>
    <n v="0"/>
    <n v="0"/>
    <n v="0"/>
  </r>
  <r>
    <d v="2025-03-10T00:00:00"/>
    <d v="2025-03-10T16:27:00"/>
    <x v="1"/>
    <s v="SPS-11320902"/>
    <s v="LE-NEAL JACKSON"/>
    <s v="Mens 24-25 Sponsored player Match Fee, 09/03 vs. vs Chelmsford 1"/>
    <x v="11"/>
    <x v="0"/>
    <x v="2"/>
    <n v="0"/>
    <n v="0"/>
    <n v="0"/>
    <n v="0"/>
    <n v="0"/>
  </r>
  <r>
    <d v="2025-02-01T00:00:00"/>
    <d v="2025-03-11T08:30:00"/>
    <x v="1"/>
    <s v="SPS-11181347"/>
    <s v="Hansveer Matharu"/>
    <s v="Badgers 24-25, paid by Surinderpal Matharu, 01/02 vs. vs Sutton Coldfield"/>
    <x v="11"/>
    <x v="1"/>
    <x v="0"/>
    <n v="3"/>
    <n v="0.1"/>
    <n v="0.05"/>
    <n v="0"/>
    <n v="2.85"/>
  </r>
  <r>
    <d v="2025-02-08T00:00:00"/>
    <d v="2025-03-11T08:30:00"/>
    <x v="1"/>
    <s v="SPS-11209182"/>
    <s v="Hansveer Matharu"/>
    <s v="Badgers 24-25, paid by Surinderpal Matharu, 08/02 vs. vs Bloxwich"/>
    <x v="11"/>
    <x v="1"/>
    <x v="0"/>
    <n v="3"/>
    <n v="0.1"/>
    <n v="0.05"/>
    <n v="0"/>
    <n v="2.85"/>
  </r>
  <r>
    <d v="2025-02-09T00:00:00"/>
    <d v="2025-03-11T08:30:00"/>
    <x v="1"/>
    <s v="SPS-11212995"/>
    <s v="Hansveer Matharu"/>
    <s v="Sunday Training 24-25, paid by Surinderpal Matharu, 09/02 vs. Sunday Training"/>
    <x v="11"/>
    <x v="1"/>
    <x v="0"/>
    <n v="3"/>
    <n v="0.1"/>
    <n v="0.05"/>
    <n v="0"/>
    <n v="2.85"/>
  </r>
  <r>
    <d v="2025-02-16T00:00:00"/>
    <d v="2025-03-11T08:30:00"/>
    <x v="1"/>
    <s v="SPS-11241702"/>
    <s v="Hansveer Matharu"/>
    <s v="Sunday Training 24-25, paid by Surinderpal Matharu, 16/02 vs. Sunday Training"/>
    <x v="11"/>
    <x v="1"/>
    <x v="0"/>
    <n v="3"/>
    <n v="0.08"/>
    <n v="0.05"/>
    <n v="0"/>
    <n v="2.87"/>
  </r>
  <r>
    <d v="2025-02-08T00:00:00"/>
    <d v="2025-03-11T08:31:00"/>
    <x v="1"/>
    <s v="SPS-11209189"/>
    <s v="armaan sagoo"/>
    <s v="Badgers 24-25, paid by sundeep kalsi, 08/02 vs. vs Bloxwich"/>
    <x v="11"/>
    <x v="1"/>
    <x v="0"/>
    <n v="3"/>
    <n v="0.14000000000000001"/>
    <n v="0.05"/>
    <n v="0"/>
    <n v="2.81"/>
  </r>
  <r>
    <d v="2025-03-08T00:00:00"/>
    <d v="2025-03-11T08:31:00"/>
    <x v="1"/>
    <s v="SPS-11311243"/>
    <s v="armaan sagoo"/>
    <s v="Badgers 24-25, paid by sundeep kalsi, 08/03 vs. vs Edgbaston"/>
    <x v="11"/>
    <x v="1"/>
    <x v="0"/>
    <n v="3"/>
    <n v="0.15"/>
    <n v="0.05"/>
    <n v="0"/>
    <n v="2.8"/>
  </r>
  <r>
    <d v="2025-03-11T00:00:00"/>
    <d v="2025-03-11T15:08:00"/>
    <x v="1"/>
    <s v="SPS-11323024"/>
    <s v="Sahib Dhanjal"/>
    <s v="Mens 24-25 Double Team Match Fee, 08/03 vs. vs Stourport 2"/>
    <x v="11"/>
    <x v="0"/>
    <x v="2"/>
    <n v="0"/>
    <n v="0"/>
    <n v="0"/>
    <n v="0"/>
    <n v="0"/>
  </r>
  <r>
    <d v="2025-03-11T00:00:00"/>
    <d v="2025-03-11T15:08:00"/>
    <x v="1"/>
    <s v="SPS-11323026"/>
    <s v="jeevan sandhu"/>
    <s v="Mens 24-25 Double Team Match Fee, 08/03 vs. vs Stourport 2"/>
    <x v="11"/>
    <x v="0"/>
    <x v="2"/>
    <n v="0"/>
    <n v="0"/>
    <n v="0"/>
    <n v="0"/>
    <n v="0"/>
  </r>
  <r>
    <d v="2025-03-11T00:00:00"/>
    <d v="2025-03-11T15:08:00"/>
    <x v="1"/>
    <s v="SPS-11323028"/>
    <s v="Amarpreet singh Assi"/>
    <s v="Mens 24-25 Annual Payee Match Fee, 08/03 vs. vs Stourport 2"/>
    <x v="11"/>
    <x v="0"/>
    <x v="2"/>
    <n v="0"/>
    <n v="0"/>
    <n v="0"/>
    <n v="0"/>
    <n v="0"/>
  </r>
  <r>
    <d v="2025-03-11T00:00:00"/>
    <d v="2025-03-11T15:08:00"/>
    <x v="1"/>
    <s v="SPS-11323034"/>
    <s v="Pavinder Sandhu"/>
    <s v="Mens 24-25 Annual Payee Match Fee, 08/03 vs. vs Stourport 2"/>
    <x v="11"/>
    <x v="0"/>
    <x v="2"/>
    <n v="0"/>
    <n v="0"/>
    <n v="0"/>
    <n v="0"/>
    <n v="0"/>
  </r>
  <r>
    <d v="2025-01-25T00:00:00"/>
    <d v="2025-03-11T15:31:00"/>
    <x v="1"/>
    <s v="SPS-11155813"/>
    <s v="Ravdeep Mudher"/>
    <s v="Mens 24-25, confirmed by Satpal Degun, 25/01 vs. vs Edgbaston 2"/>
    <x v="11"/>
    <x v="1"/>
    <x v="1"/>
    <n v="10"/>
    <n v="0"/>
    <n v="0"/>
    <n v="0"/>
    <n v="10"/>
  </r>
  <r>
    <d v="2025-02-01T00:00:00"/>
    <d v="2025-03-11T15:31:00"/>
    <x v="1"/>
    <s v="SPS-11181630"/>
    <s v="Ravdeep Mudher"/>
    <s v="Mens 24-25, confirmed by Satpal Degun, 01/02 vs. vs Beacon 2"/>
    <x v="11"/>
    <x v="1"/>
    <x v="1"/>
    <n v="10"/>
    <n v="0"/>
    <n v="0"/>
    <n v="0"/>
    <n v="10"/>
  </r>
  <r>
    <d v="2025-02-16T00:00:00"/>
    <d v="2025-03-11T15:31:00"/>
    <x v="1"/>
    <s v="SPS-11241746"/>
    <s v="Ravdeep Mudher"/>
    <s v="Mens 24-25, confirmed by Satpal Degun, 08/02 vs. vs Old Halesonians 1"/>
    <x v="11"/>
    <x v="1"/>
    <x v="1"/>
    <n v="10"/>
    <n v="0"/>
    <n v="0"/>
    <n v="0"/>
    <n v="10"/>
  </r>
  <r>
    <d v="2025-03-03T00:00:00"/>
    <d v="2025-03-11T15:31:00"/>
    <x v="1"/>
    <s v="SPS-11295667"/>
    <s v="Ravdeep Mudher"/>
    <s v="Mens 24-25, confirmed by Satpal Degun, 01/03 vs. vs Bloxwich 1"/>
    <x v="11"/>
    <x v="1"/>
    <x v="1"/>
    <n v="10"/>
    <n v="0"/>
    <n v="0"/>
    <n v="0"/>
    <n v="10"/>
  </r>
  <r>
    <d v="2025-03-03T00:00:00"/>
    <d v="2025-03-11T15:31:00"/>
    <x v="1"/>
    <s v="SPS-11295703"/>
    <s v="Ravdeep Mudher"/>
    <s v="Mens 24-25, confirmed by Satpal Degun, 22/02 vs. vs Bridgnorth 1"/>
    <x v="11"/>
    <x v="1"/>
    <x v="1"/>
    <n v="10"/>
    <n v="0"/>
    <n v="0"/>
    <n v="0"/>
    <n v="10"/>
  </r>
  <r>
    <d v="2025-03-11T00:00:00"/>
    <d v="2025-03-11T15:31:00"/>
    <x v="1"/>
    <s v="SPS-11323025"/>
    <s v="Ravdeep Mudher"/>
    <s v="Mens 24-25, confirmed by Satpal Degun, 08/03 vs. vs Stourport 2"/>
    <x v="11"/>
    <x v="1"/>
    <x v="1"/>
    <n v="10"/>
    <n v="0"/>
    <n v="0"/>
    <n v="0"/>
    <n v="10"/>
  </r>
  <r>
    <d v="2025-03-01T00:00:00"/>
    <d v="2025-03-11T19:31:00"/>
    <x v="1"/>
    <s v="SPS-11290464"/>
    <s v="Rajpreet Sahi"/>
    <s v="Ladies 24-25 Student Match Fee, confirmed by Charn Gill, 01/03 vs. vs Harborne 4"/>
    <x v="11"/>
    <x v="0"/>
    <x v="1"/>
    <n v="5"/>
    <n v="0"/>
    <n v="0"/>
    <n v="0"/>
    <n v="5"/>
  </r>
  <r>
    <d v="2025-03-10T00:00:00"/>
    <d v="2025-03-11T19:31:00"/>
    <x v="1"/>
    <s v="SPS-11319861"/>
    <s v="Rajpreet Sahi"/>
    <s v="Ladies 24-25 Student Match Fee, confirmed by Charn Gill, 08/03 vs. vs Solihull Blossomfield 3"/>
    <x v="11"/>
    <x v="0"/>
    <x v="1"/>
    <n v="5"/>
    <n v="0"/>
    <n v="0"/>
    <n v="0"/>
    <n v="5"/>
  </r>
  <r>
    <d v="2024-11-16T00:00:00"/>
    <d v="2025-03-11T21:14:00"/>
    <x v="1"/>
    <s v="SPS-10948435"/>
    <s v="Devjyot Singh Ghhagh"/>
    <s v="Badgers 24-25, collected by Satpal Degun, 16/11 vs. vs West Brom"/>
    <x v="11"/>
    <x v="1"/>
    <x v="2"/>
    <n v="3"/>
    <n v="0"/>
    <n v="0"/>
    <n v="0"/>
    <n v="3"/>
  </r>
  <r>
    <d v="2024-11-30T00:00:00"/>
    <d v="2025-03-11T21:14:00"/>
    <x v="1"/>
    <s v="SPS-11030473"/>
    <s v="Devjyot Singh Ghhagh"/>
    <s v="Badgers 24-25, collected by Satpal Degun, 30/11 vs. vs Sutton"/>
    <x v="11"/>
    <x v="1"/>
    <x v="2"/>
    <n v="3"/>
    <n v="0"/>
    <n v="0"/>
    <n v="0"/>
    <n v="3"/>
  </r>
  <r>
    <d v="2025-02-08T00:00:00"/>
    <d v="2025-03-11T21:14:00"/>
    <x v="1"/>
    <s v="SPS-11209181"/>
    <s v="Devjyot Singh Ghhagh"/>
    <s v="Badgers 24-25, collected by Satpal Degun, 08/02 vs. vs Bloxwich"/>
    <x v="11"/>
    <x v="1"/>
    <x v="2"/>
    <n v="3"/>
    <n v="0"/>
    <n v="0"/>
    <n v="0"/>
    <n v="3"/>
  </r>
  <r>
    <d v="2025-03-01T00:00:00"/>
    <d v="2025-03-11T21:14:00"/>
    <x v="1"/>
    <s v="SPS-11288327"/>
    <s v="Devjyot Singh Ghhagh"/>
    <s v="Badgers 24-25, collected by Satpal Degun, 01/03 vs. vs Sutton"/>
    <x v="11"/>
    <x v="1"/>
    <x v="2"/>
    <n v="3"/>
    <n v="0"/>
    <n v="0"/>
    <n v="0"/>
    <n v="3"/>
  </r>
  <r>
    <d v="2024-12-15T00:00:00"/>
    <d v="2025-03-11T21:15:00"/>
    <x v="1"/>
    <s v="SPS-11075733"/>
    <s v="Devjyot Singh Ghhagh"/>
    <s v="Sunday Training 24-25, collected by Satpal Degun, 15/12 vs. Sunday Training"/>
    <x v="11"/>
    <x v="1"/>
    <x v="2"/>
    <n v="3"/>
    <n v="0"/>
    <n v="0"/>
    <n v="0"/>
    <n v="3"/>
  </r>
  <r>
    <d v="2025-01-17T00:00:00"/>
    <d v="2025-03-13T08:30:00"/>
    <x v="1"/>
    <s v="SPS-11131515"/>
    <s v="chayden singh sahota"/>
    <s v="Mens 24-25 Under 16 Match Fee, paid by susie Sahota, 18/01 vs. vs City of Birmingham 2"/>
    <x v="11"/>
    <x v="0"/>
    <x v="0"/>
    <n v="3"/>
    <n v="0.06"/>
    <n v="0.05"/>
    <n v="0"/>
    <n v="2.89"/>
  </r>
  <r>
    <d v="2025-01-19T00:00:00"/>
    <d v="2025-03-13T08:30:00"/>
    <x v="1"/>
    <s v="SPS-11139138"/>
    <s v="chayden singh sahota"/>
    <s v="Sunday Training 24-25, paid by susie Sahota, 19/01 vs. Sunday Training"/>
    <x v="11"/>
    <x v="1"/>
    <x v="0"/>
    <n v="3"/>
    <n v="0.06"/>
    <n v="0.05"/>
    <n v="0"/>
    <n v="2.89"/>
  </r>
  <r>
    <d v="2025-01-31T00:00:00"/>
    <d v="2025-03-13T08:30:00"/>
    <x v="1"/>
    <s v="SPS-11174075"/>
    <s v="chayden singh sahota"/>
    <s v="Mens 24-25 Under 16 Match Fee, paid by susie Sahota, 01/02 vs. vs Beacon 6"/>
    <x v="11"/>
    <x v="0"/>
    <x v="0"/>
    <n v="3"/>
    <n v="0.06"/>
    <n v="0.05"/>
    <n v="0"/>
    <n v="2.89"/>
  </r>
  <r>
    <d v="2025-02-07T00:00:00"/>
    <d v="2025-03-13T08:30:00"/>
    <x v="1"/>
    <s v="SPS-11204799"/>
    <s v="chayden singh sahota"/>
    <s v="Mens 24-25 Under 16 Match Fee, paid by susie Sahota, 08/02 vs. vs Sutton Coldfield 8"/>
    <x v="11"/>
    <x v="0"/>
    <x v="0"/>
    <n v="3"/>
    <n v="0.06"/>
    <n v="0.05"/>
    <n v="0"/>
    <n v="2.89"/>
  </r>
  <r>
    <d v="2025-02-08T00:00:00"/>
    <d v="2025-03-13T08:30:00"/>
    <x v="1"/>
    <s v="SPS-11210195"/>
    <s v="chayden singh sahota"/>
    <s v="Sunday Training 24-25, paid by susie Sahota, 02/02 vs. Sunday Training"/>
    <x v="11"/>
    <x v="1"/>
    <x v="0"/>
    <n v="3"/>
    <n v="0.06"/>
    <n v="0.05"/>
    <n v="0"/>
    <n v="2.89"/>
  </r>
  <r>
    <d v="2025-02-09T00:00:00"/>
    <d v="2025-03-13T08:30:00"/>
    <x v="1"/>
    <s v="SPS-11212992"/>
    <s v="chayden singh sahota"/>
    <s v="Sunday Training 24-25, paid by susie Sahota, 09/02 vs. Sunday Training"/>
    <x v="11"/>
    <x v="1"/>
    <x v="0"/>
    <n v="3"/>
    <n v="0.06"/>
    <n v="0.05"/>
    <n v="0"/>
    <n v="2.89"/>
  </r>
  <r>
    <d v="2025-02-16T00:00:00"/>
    <d v="2025-03-13T08:30:00"/>
    <x v="1"/>
    <s v="SPS-11241698"/>
    <s v="chayden singh sahota"/>
    <s v="Sunday Training 24-25, paid by susie Sahota, 16/02 vs. Sunday Training"/>
    <x v="11"/>
    <x v="1"/>
    <x v="0"/>
    <n v="3"/>
    <n v="0.06"/>
    <n v="0.05"/>
    <n v="0"/>
    <n v="2.89"/>
  </r>
  <r>
    <d v="2025-02-22T00:00:00"/>
    <d v="2025-03-13T08:30:00"/>
    <x v="1"/>
    <s v="SPS-11258452"/>
    <s v="chayden singh sahota"/>
    <s v="Mens 24-25 Under 16 Match Fee, paid by susie Sahota, 22/02 vs. vs Sutton Coldfield 9"/>
    <x v="11"/>
    <x v="0"/>
    <x v="0"/>
    <n v="3"/>
    <n v="0.06"/>
    <n v="0.05"/>
    <n v="0"/>
    <n v="2.89"/>
  </r>
  <r>
    <d v="2025-02-23T00:00:00"/>
    <d v="2025-03-13T08:30:00"/>
    <x v="1"/>
    <s v="SPS-11265554"/>
    <s v="chayden singh sahota"/>
    <s v="Sunday Training 24-25, paid by susie Sahota, 23/02 vs. Sunday Training"/>
    <x v="11"/>
    <x v="1"/>
    <x v="0"/>
    <n v="3"/>
    <n v="0.06"/>
    <n v="0.05"/>
    <n v="0"/>
    <n v="2.89"/>
  </r>
  <r>
    <d v="2025-03-03T00:00:00"/>
    <d v="2025-03-13T08:30:00"/>
    <x v="1"/>
    <s v="SPS-11297497"/>
    <s v="chayden singh sahota"/>
    <s v="Sunday Training 24-25, paid by susie Sahota, 02/03 vs. Sunday Training"/>
    <x v="11"/>
    <x v="1"/>
    <x v="0"/>
    <n v="3"/>
    <n v="0.06"/>
    <n v="0.05"/>
    <n v="0"/>
    <n v="2.89"/>
  </r>
  <r>
    <d v="2025-03-07T00:00:00"/>
    <d v="2025-03-13T08:30:00"/>
    <x v="1"/>
    <s v="SPS-11308123"/>
    <s v="chayden singh sahota"/>
    <s v="Mens 24-25 Under 16 Match Fee, paid by susie Sahota, 08/03 vs. vs Lichfield 6"/>
    <x v="11"/>
    <x v="0"/>
    <x v="0"/>
    <n v="3"/>
    <n v="0.06"/>
    <n v="0.05"/>
    <n v="0"/>
    <n v="2.89"/>
  </r>
  <r>
    <d v="2025-03-09T00:00:00"/>
    <d v="2025-03-13T08:30:00"/>
    <x v="1"/>
    <s v="SPS-11316641"/>
    <s v="chayden singh sahota"/>
    <s v="Sunday Training 24-25, paid by susie Sahota, 09/03 vs. Sunday Training"/>
    <x v="11"/>
    <x v="1"/>
    <x v="0"/>
    <n v="3"/>
    <n v="0.08"/>
    <n v="0.05"/>
    <n v="0"/>
    <n v="2.87"/>
  </r>
  <r>
    <d v="2025-03-01T00:00:00"/>
    <d v="2025-03-13T18:56:00"/>
    <x v="1"/>
    <s v="SPS-11288723"/>
    <s v="sucha sohal"/>
    <s v="Mens 24-25, confirmed by Satpal Degun, 01/03 vs. vs Edgbaston 3"/>
    <x v="11"/>
    <x v="1"/>
    <x v="1"/>
    <n v="10"/>
    <n v="0"/>
    <n v="0"/>
    <n v="0"/>
    <n v="10"/>
  </r>
  <r>
    <d v="2025-03-14T00:00:00"/>
    <d v="2025-03-14T10:59:00"/>
    <x v="1"/>
    <s v="SPS-11333350"/>
    <s v="Kaylim Bowers"/>
    <s v="Ladies 24-25 Sponsored player Match Fee, 08/03 vs. vs Worcester 2"/>
    <x v="11"/>
    <x v="0"/>
    <x v="2"/>
    <n v="0"/>
    <n v="0"/>
    <n v="0"/>
    <n v="0"/>
    <n v="0"/>
  </r>
  <r>
    <d v="2025-03-14T00:00:00"/>
    <d v="2025-03-14T10:59:00"/>
    <x v="1"/>
    <s v="SPS-11333354"/>
    <s v="Apsi Gunarathne"/>
    <s v="Ladies 24-25 Sponsored player Match Fee, 08/03 vs. vs Worcester 2"/>
    <x v="11"/>
    <x v="0"/>
    <x v="2"/>
    <n v="0"/>
    <n v="0"/>
    <n v="0"/>
    <n v="0"/>
    <n v="0"/>
  </r>
  <r>
    <d v="2025-03-14T00:00:00"/>
    <d v="2025-03-14T10:59:00"/>
    <x v="1"/>
    <s v="SPS-11333355"/>
    <s v="Rahemeen Ali"/>
    <s v="Ladies 24-25 Sponsored player Match Fee, 08/03 vs. vs Worcester 2"/>
    <x v="11"/>
    <x v="0"/>
    <x v="2"/>
    <n v="0"/>
    <n v="0"/>
    <n v="0"/>
    <n v="0"/>
    <n v="0"/>
  </r>
  <r>
    <d v="2025-03-14T00:00:00"/>
    <d v="2025-03-14T11:00:00"/>
    <x v="1"/>
    <s v="SPS-11333359"/>
    <s v="Rajpreet Sahi"/>
    <s v="Ladies 24-25 Student Match Fee, confirmed by Charn Gill, 08/03 vs. vs Worcester 2"/>
    <x v="11"/>
    <x v="0"/>
    <x v="1"/>
    <n v="5"/>
    <n v="0"/>
    <n v="0"/>
    <n v="0"/>
    <n v="5"/>
  </r>
  <r>
    <d v="2025-02-10T00:00:00"/>
    <d v="2025-03-14T20:30:00"/>
    <x v="1"/>
    <s v="SPS-11216881"/>
    <s v="kiran gill"/>
    <s v="Ladies 24-25, confirmed by Charn Gill, 08/02 vs. vs Stourport 3"/>
    <x v="11"/>
    <x v="1"/>
    <x v="1"/>
    <n v="10"/>
    <n v="0"/>
    <n v="0"/>
    <n v="0"/>
    <n v="10"/>
  </r>
  <r>
    <d v="2025-02-17T00:00:00"/>
    <d v="2025-03-14T20:31:00"/>
    <x v="1"/>
    <s v="SPS-11249954"/>
    <s v="kiran gill"/>
    <s v="Ladies 24-25, confirmed by Charn Gill, 15/02 vs. vs Solihull Blossomfield 2"/>
    <x v="11"/>
    <x v="1"/>
    <x v="1"/>
    <n v="10"/>
    <n v="0"/>
    <n v="0"/>
    <n v="0"/>
    <n v="10"/>
  </r>
  <r>
    <d v="2025-03-01T00:00:00"/>
    <d v="2025-03-14T20:31:00"/>
    <x v="1"/>
    <s v="SPS-11289786"/>
    <s v="kiran gill"/>
    <s v="Ladies 24-25, confirmed by Charn Gill, 01/03 vs. vs Bridgnorth 1"/>
    <x v="11"/>
    <x v="1"/>
    <x v="1"/>
    <n v="10"/>
    <n v="0"/>
    <n v="0"/>
    <n v="0"/>
    <n v="10"/>
  </r>
  <r>
    <d v="2025-03-14T00:00:00"/>
    <d v="2025-03-14T20:31:00"/>
    <x v="1"/>
    <s v="SPS-11333349"/>
    <s v="kiran gill"/>
    <s v="Ladies 24-25, confirmed by Charn Gill, 08/03 vs. vs Worcester 2"/>
    <x v="11"/>
    <x v="1"/>
    <x v="1"/>
    <n v="10"/>
    <n v="0"/>
    <n v="0"/>
    <n v="0"/>
    <n v="10"/>
  </r>
  <r>
    <d v="2025-03-14T00:00:00"/>
    <d v="2025-03-14T20:40:00"/>
    <x v="1"/>
    <s v="SPS-11334214"/>
    <s v="Andy Furber"/>
    <s v="Mens 24-25 Double Team Match Fee, 15/03 vs. vs Harborne 4"/>
    <x v="11"/>
    <x v="0"/>
    <x v="2"/>
    <n v="0"/>
    <n v="0"/>
    <n v="0"/>
    <n v="0"/>
    <n v="0"/>
  </r>
  <r>
    <d v="2025-03-14T00:00:00"/>
    <d v="2025-03-14T20:40:00"/>
    <x v="1"/>
    <s v="SPS-11334218"/>
    <s v="SJ Sihota"/>
    <s v="Mens 24-25 Double Team Match Fee, 15/03 vs. vs Harborne 4"/>
    <x v="11"/>
    <x v="0"/>
    <x v="2"/>
    <n v="0"/>
    <n v="0"/>
    <n v="0"/>
    <n v="0"/>
    <n v="0"/>
  </r>
  <r>
    <d v="2025-03-15T00:00:00"/>
    <d v="2025-03-15T15:33:00"/>
    <x v="1"/>
    <s v="SPS-11337352"/>
    <s v="Apsi Gunarathne"/>
    <s v="Ladies 24-25 Sponsored player Match Fee, 15/03 vs. vs Edgbaston 2"/>
    <x v="11"/>
    <x v="0"/>
    <x v="2"/>
    <n v="0"/>
    <n v="0"/>
    <n v="0"/>
    <n v="0"/>
    <n v="0"/>
  </r>
  <r>
    <d v="2025-03-15T00:00:00"/>
    <d v="2025-03-15T15:33:00"/>
    <x v="1"/>
    <s v="SPS-11337353"/>
    <s v="Rahemeen Ali"/>
    <s v="Ladies 24-25 Sponsored player Match Fee, 15/03 vs. vs Edgbaston 2"/>
    <x v="11"/>
    <x v="0"/>
    <x v="2"/>
    <n v="0"/>
    <n v="0"/>
    <n v="0"/>
    <n v="0"/>
    <n v="0"/>
  </r>
  <r>
    <d v="2025-02-17T00:00:00"/>
    <d v="2025-03-15T15:46:00"/>
    <x v="1"/>
    <s v="SPS-11249953"/>
    <s v="Amy Watson"/>
    <s v="Ladies 24-25, 15/02 vs. vs Solihull Blossomfield 2"/>
    <x v="11"/>
    <x v="1"/>
    <x v="0"/>
    <n v="10"/>
    <n v="0.19"/>
    <n v="0.1"/>
    <n v="0"/>
    <n v="9.7100000000000009"/>
  </r>
  <r>
    <d v="2025-02-22T00:00:00"/>
    <d v="2025-03-15T15:46:00"/>
    <x v="1"/>
    <s v="SPS-11262460"/>
    <s v="Amy Watson"/>
    <s v="Ladies 24-25, 22/02 vs. vs University of Birmingham 6"/>
    <x v="11"/>
    <x v="1"/>
    <x v="0"/>
    <n v="10"/>
    <n v="0.19"/>
    <n v="0.1"/>
    <n v="0"/>
    <n v="9.7100000000000009"/>
  </r>
  <r>
    <d v="2025-03-01T00:00:00"/>
    <d v="2025-03-15T15:46:00"/>
    <x v="1"/>
    <s v="SPS-11289785"/>
    <s v="Amy Watson"/>
    <s v="Ladies 24-25, 01/03 vs. vs Bridgnorth 1"/>
    <x v="11"/>
    <x v="1"/>
    <x v="0"/>
    <n v="10"/>
    <n v="0.19"/>
    <n v="0.1"/>
    <n v="0"/>
    <n v="9.7100000000000009"/>
  </r>
  <r>
    <d v="2025-03-14T00:00:00"/>
    <d v="2025-03-15T15:46:00"/>
    <x v="1"/>
    <s v="SPS-11333348"/>
    <s v="Amy Watson"/>
    <s v="Ladies 24-25, 08/03 vs. vs Worcester 2"/>
    <x v="11"/>
    <x v="1"/>
    <x v="0"/>
    <n v="10"/>
    <n v="0.19"/>
    <n v="0.1"/>
    <n v="0"/>
    <n v="9.7100000000000009"/>
  </r>
  <r>
    <d v="2025-03-15T00:00:00"/>
    <d v="2025-03-15T15:46:00"/>
    <x v="1"/>
    <s v="SPS-11337345"/>
    <s v="Amy Watson"/>
    <s v="Ladies 24-25, 15/03 vs. vs Edgbaston 2"/>
    <x v="11"/>
    <x v="1"/>
    <x v="0"/>
    <n v="10"/>
    <n v="0.19"/>
    <n v="0.1"/>
    <n v="0"/>
    <n v="9.7100000000000009"/>
  </r>
  <r>
    <d v="2025-03-15T00:00:00"/>
    <d v="2025-03-15T16:00:00"/>
    <x v="1"/>
    <s v="SPS-11337535"/>
    <s v="John Chong"/>
    <s v="Mens 24-25 Unemployed/Retired Match Fee, collected by Amardeep Matharu, 15/03 vs. vs Old Wulfrunians 4"/>
    <x v="11"/>
    <x v="0"/>
    <x v="2"/>
    <n v="5"/>
    <n v="0"/>
    <n v="0"/>
    <n v="0"/>
    <n v="5"/>
  </r>
  <r>
    <d v="2025-03-15T00:00:00"/>
    <d v="2025-03-15T16:15:00"/>
    <x v="1"/>
    <s v="SPS-11337842"/>
    <s v="Thisaru Gangabadage"/>
    <s v="Badgers 24-25 Sponsored player Match Fee, 15/03 vs. vs Cannock"/>
    <x v="11"/>
    <x v="0"/>
    <x v="2"/>
    <n v="0"/>
    <n v="0"/>
    <n v="0"/>
    <n v="0"/>
    <n v="0"/>
  </r>
  <r>
    <d v="2025-03-15T00:00:00"/>
    <d v="2025-03-15T19:06:00"/>
    <x v="1"/>
    <s v="SPS-11340303"/>
    <s v="Andy Furber"/>
    <s v="Mens 24-25 Double Team Match Fee, 15/03 vs. vs Olton &amp; West Warwickshire 5"/>
    <x v="11"/>
    <x v="0"/>
    <x v="2"/>
    <n v="0"/>
    <n v="0"/>
    <n v="0"/>
    <n v="0"/>
    <n v="0"/>
  </r>
  <r>
    <d v="2025-03-15T00:00:00"/>
    <d v="2025-03-15T19:19:00"/>
    <x v="1"/>
    <s v="SPS-11340302"/>
    <s v="om gaur"/>
    <s v="Mens 24-25 Under 16 Match Fee, confirmed by Satpal Degun, 15/03 vs. vs Olton &amp; West Warwickshire 5"/>
    <x v="11"/>
    <x v="0"/>
    <x v="1"/>
    <n v="3"/>
    <n v="0"/>
    <n v="0"/>
    <n v="0"/>
    <n v="3"/>
  </r>
  <r>
    <d v="2025-03-15T00:00:00"/>
    <d v="2025-03-15T21:21:00"/>
    <x v="1"/>
    <s v="SPS-11340311"/>
    <s v="Manjeet Degun"/>
    <s v="Mens 24-25, confirmed by Satwant Degun, 15/03 vs. vs Olton &amp; West Warwickshire 5"/>
    <x v="11"/>
    <x v="1"/>
    <x v="1"/>
    <n v="10"/>
    <n v="0"/>
    <n v="0"/>
    <n v="0"/>
    <n v="10"/>
  </r>
  <r>
    <d v="2025-03-08T00:00:00"/>
    <d v="2025-03-15T21:21:00"/>
    <x v="1"/>
    <s v="SPS-11311946"/>
    <s v="Manjeet Degun"/>
    <s v="Mens 24-25, confirmed by Satwant Degun, 08/03 vs. vs Kingswinford 2"/>
    <x v="11"/>
    <x v="1"/>
    <x v="1"/>
    <n v="10"/>
    <n v="0"/>
    <n v="0"/>
    <n v="0"/>
    <n v="10"/>
  </r>
  <r>
    <d v="2025-02-15T00:00:00"/>
    <d v="2025-03-15T22:33:00"/>
    <x v="1"/>
    <s v="SPS-11237353"/>
    <s v="Rav Garcha"/>
    <s v="Mens 24-25, 15/02 vs. vs Old Halesonians 3"/>
    <x v="11"/>
    <x v="1"/>
    <x v="0"/>
    <n v="10"/>
    <n v="0.19"/>
    <n v="0.1"/>
    <n v="0"/>
    <n v="9.7100000000000009"/>
  </r>
  <r>
    <d v="2025-02-22T00:00:00"/>
    <d v="2025-03-15T22:33:00"/>
    <x v="1"/>
    <s v="SPS-11258958"/>
    <s v="Rav Garcha"/>
    <s v="Mens 24-25, 22/02 vs. vs Stourport 4"/>
    <x v="11"/>
    <x v="1"/>
    <x v="0"/>
    <n v="10"/>
    <n v="0.19"/>
    <n v="0.1"/>
    <n v="0"/>
    <n v="9.7100000000000009"/>
  </r>
  <r>
    <d v="2025-02-23T00:00:00"/>
    <d v="2025-03-15T22:33:00"/>
    <x v="1"/>
    <s v="SPS-11265561"/>
    <s v="Karam Garcha"/>
    <s v="Sunday Training 24-25, paid by Rav Garcha, 23/02 vs. Sunday Training"/>
    <x v="11"/>
    <x v="1"/>
    <x v="0"/>
    <n v="3"/>
    <n v="0.06"/>
    <n v="0.05"/>
    <n v="0"/>
    <n v="2.89"/>
  </r>
  <r>
    <d v="2025-03-01T00:00:00"/>
    <d v="2025-03-15T22:33:00"/>
    <x v="1"/>
    <s v="SPS-11288730"/>
    <s v="Rav Garcha"/>
    <s v="Mens 24-25, 01/03 vs. vs Edgbaston 3"/>
    <x v="11"/>
    <x v="1"/>
    <x v="0"/>
    <n v="10"/>
    <n v="0.19"/>
    <n v="0.1"/>
    <n v="0"/>
    <n v="9.7100000000000009"/>
  </r>
  <r>
    <d v="2025-03-03T00:00:00"/>
    <d v="2025-03-15T22:33:00"/>
    <x v="1"/>
    <s v="SPS-11297506"/>
    <s v="Karam Garcha"/>
    <s v="Sunday Training 24-25, paid by Rav Garcha, 02/03 vs. Sunday Training"/>
    <x v="11"/>
    <x v="1"/>
    <x v="0"/>
    <n v="3"/>
    <n v="7.0000000000000007E-2"/>
    <n v="0.05"/>
    <n v="0"/>
    <n v="2.88"/>
  </r>
  <r>
    <d v="2025-03-15T00:00:00"/>
    <d v="2025-03-15T22:33:00"/>
    <x v="1"/>
    <s v="SPS-11340308"/>
    <s v="Rav Garcha"/>
    <s v="Mens 24-25, 15/03 vs. vs Olton &amp; West Warwickshire 5"/>
    <x v="11"/>
    <x v="1"/>
    <x v="0"/>
    <n v="10"/>
    <n v="0.19"/>
    <n v="0.1"/>
    <n v="0"/>
    <n v="9.7100000000000009"/>
  </r>
  <r>
    <d v="2025-03-16T00:00:00"/>
    <d v="2025-03-16T10:50:00"/>
    <x v="1"/>
    <s v="SPS-11342842"/>
    <s v="dilveer bedi"/>
    <s v="Sunday Training 24-25, collected by Satpal Degun, 16/03 vs. Sunday Training"/>
    <x v="11"/>
    <x v="1"/>
    <x v="2"/>
    <n v="3"/>
    <n v="0"/>
    <n v="0"/>
    <n v="0"/>
    <n v="3"/>
  </r>
  <r>
    <d v="2025-03-16T00:00:00"/>
    <d v="2025-03-16T10:50:00"/>
    <x v="1"/>
    <s v="SPS-11342850"/>
    <s v="Savraj Singh Chana"/>
    <s v="Sunday Training 24-25, collected by Satpal Degun, 16/03 vs. Sunday Training"/>
    <x v="11"/>
    <x v="1"/>
    <x v="2"/>
    <n v="3"/>
    <n v="0"/>
    <n v="0"/>
    <n v="0"/>
    <n v="3"/>
  </r>
  <r>
    <d v="2025-03-16T00:00:00"/>
    <d v="2025-03-16T10:50:00"/>
    <x v="1"/>
    <s v="SPS-11342856"/>
    <s v="Arjan Singh Chana"/>
    <s v="Sunday Training 24-25, collected by Satpal Degun, 16/03 vs. Sunday Training"/>
    <x v="11"/>
    <x v="1"/>
    <x v="2"/>
    <n v="3"/>
    <n v="0"/>
    <n v="0"/>
    <n v="0"/>
    <n v="3"/>
  </r>
  <r>
    <d v="2025-03-16T00:00:00"/>
    <d v="2025-03-16T10:50:00"/>
    <x v="1"/>
    <s v="SPS-11342834"/>
    <s v="Jay Singh Joall"/>
    <s v="Sunday Training 24-25, collected by Satpal Degun, 16/03 vs. Sunday Training"/>
    <x v="11"/>
    <x v="1"/>
    <x v="2"/>
    <n v="3"/>
    <n v="0"/>
    <n v="0"/>
    <n v="0"/>
    <n v="3"/>
  </r>
  <r>
    <d v="2025-03-16T00:00:00"/>
    <d v="2025-03-16T10:50:00"/>
    <x v="1"/>
    <s v="SPS-11342824"/>
    <s v="Sehaj Kaur"/>
    <s v="Sunday Training 24-25, collected by Satpal Degun, 16/03 vs. Sunday Training"/>
    <x v="11"/>
    <x v="1"/>
    <x v="2"/>
    <n v="3"/>
    <n v="0"/>
    <n v="0"/>
    <n v="0"/>
    <n v="3"/>
  </r>
  <r>
    <d v="2025-03-16T00:00:00"/>
    <d v="2025-03-16T10:50:00"/>
    <x v="1"/>
    <s v="SPS-11342827"/>
    <s v="Anmol Kaur"/>
    <s v="Sunday Training 24-25, collected by Satpal Degun, 16/03 vs. Sunday Training"/>
    <x v="11"/>
    <x v="1"/>
    <x v="2"/>
    <n v="3"/>
    <n v="0"/>
    <n v="0"/>
    <n v="0"/>
    <n v="3"/>
  </r>
  <r>
    <d v="2025-03-16T00:00:00"/>
    <d v="2025-03-16T10:50:00"/>
    <x v="1"/>
    <s v="SPS-11342848"/>
    <s v="Rajveer Malhi"/>
    <s v="Sunday Training 24-25, collected by Satpal Degun, 16/03 vs. Sunday Training"/>
    <x v="11"/>
    <x v="1"/>
    <x v="2"/>
    <n v="3"/>
    <n v="0"/>
    <n v="0"/>
    <n v="0"/>
    <n v="3"/>
  </r>
  <r>
    <d v="2025-03-16T00:00:00"/>
    <d v="2025-03-16T10:50:00"/>
    <x v="1"/>
    <s v="SPS-11342843"/>
    <s v="Yuvraj Sihota"/>
    <s v="Sunday Training 24-25, confirmed by Satpal Degun, 16/03 vs. Sunday Training"/>
    <x v="11"/>
    <x v="1"/>
    <x v="1"/>
    <n v="3"/>
    <n v="0"/>
    <n v="0"/>
    <n v="0"/>
    <n v="3"/>
  </r>
  <r>
    <d v="2025-03-16T00:00:00"/>
    <d v="2025-03-16T10:50:00"/>
    <x v="1"/>
    <s v="SPS-11342844"/>
    <s v="Devjyot Singh Ghhagh"/>
    <s v="Sunday Training 24-25, collected by Satpal Degun, 16/03 vs. Sunday Training"/>
    <x v="11"/>
    <x v="1"/>
    <x v="2"/>
    <n v="3"/>
    <n v="0"/>
    <n v="0"/>
    <n v="0"/>
    <n v="3"/>
  </r>
  <r>
    <d v="2025-03-01T00:00:00"/>
    <d v="2025-03-16T13:28:00"/>
    <x v="1"/>
    <s v="SPS-11288339"/>
    <s v="Arjan Singh Chana"/>
    <s v="Badgers 24-25, collected by Satpal Degun, 01/03 vs. vs Sutton"/>
    <x v="11"/>
    <x v="1"/>
    <x v="2"/>
    <n v="3"/>
    <n v="0"/>
    <n v="0"/>
    <n v="0"/>
    <n v="3"/>
  </r>
  <r>
    <d v="2025-03-08T00:00:00"/>
    <d v="2025-03-16T13:28:00"/>
    <x v="1"/>
    <s v="SPS-11311246"/>
    <s v="Arjan Singh Chana"/>
    <s v="Badgers 24-25, collected by Satpal Degun, 08/03 vs. vs Edgbaston"/>
    <x v="11"/>
    <x v="1"/>
    <x v="2"/>
    <n v="3"/>
    <n v="0"/>
    <n v="0"/>
    <n v="0"/>
    <n v="3"/>
  </r>
  <r>
    <d v="2025-03-15T00:00:00"/>
    <d v="2025-03-16T13:28:00"/>
    <x v="1"/>
    <s v="SPS-11337850"/>
    <s v="Arjan Singh Chana"/>
    <s v="Badgers 24-25, collected by Satpal Degun, 15/03 vs. vs Cannock"/>
    <x v="11"/>
    <x v="1"/>
    <x v="2"/>
    <n v="3"/>
    <n v="0"/>
    <n v="0"/>
    <n v="0"/>
    <n v="3"/>
  </r>
  <r>
    <d v="2025-02-17T00:00:00"/>
    <d v="2025-03-16T14:57:00"/>
    <x v="1"/>
    <s v="SPS-11249959"/>
    <s v="Winnie Emery"/>
    <s v="Ladies 24-25, 15/02 vs. vs Solihull Blossomfield 2"/>
    <x v="11"/>
    <x v="1"/>
    <x v="0"/>
    <n v="10"/>
    <n v="0.19"/>
    <n v="0.1"/>
    <n v="0"/>
    <n v="9.7100000000000009"/>
  </r>
  <r>
    <d v="2025-02-22T00:00:00"/>
    <d v="2025-03-16T14:57:00"/>
    <x v="1"/>
    <s v="SPS-11262463"/>
    <s v="Winnie Emery"/>
    <s v="Ladies 24-25, 22/02 vs. vs University of Birmingham 6"/>
    <x v="11"/>
    <x v="1"/>
    <x v="0"/>
    <n v="10"/>
    <n v="0.19"/>
    <n v="0.1"/>
    <n v="0"/>
    <n v="9.7100000000000009"/>
  </r>
  <r>
    <d v="2025-03-01T00:00:00"/>
    <d v="2025-03-16T14:57:00"/>
    <x v="1"/>
    <s v="SPS-11289791"/>
    <s v="Winnie Emery"/>
    <s v="Ladies 24-25, 01/03 vs. vs Bridgnorth 1"/>
    <x v="11"/>
    <x v="1"/>
    <x v="0"/>
    <n v="10"/>
    <n v="0.19"/>
    <n v="0.1"/>
    <n v="0"/>
    <n v="9.7100000000000009"/>
  </r>
  <r>
    <d v="2025-03-14T00:00:00"/>
    <d v="2025-03-16T14:57:00"/>
    <x v="1"/>
    <s v="SPS-11333351"/>
    <s v="Winnie Emery"/>
    <s v="Ladies 24-25, 08/03 vs. vs Worcester 2"/>
    <x v="11"/>
    <x v="1"/>
    <x v="0"/>
    <n v="10"/>
    <n v="0.19"/>
    <n v="0.1"/>
    <n v="0"/>
    <n v="9.7100000000000009"/>
  </r>
  <r>
    <d v="2025-03-15T00:00:00"/>
    <d v="2025-03-16T14:57:00"/>
    <x v="1"/>
    <s v="SPS-11337349"/>
    <s v="Winnie Emery"/>
    <s v="Ladies 24-25, 15/03 vs. vs Edgbaston 2"/>
    <x v="11"/>
    <x v="1"/>
    <x v="0"/>
    <n v="10"/>
    <n v="0.19"/>
    <n v="0.1"/>
    <n v="0"/>
    <n v="9.7100000000000009"/>
  </r>
  <r>
    <d v="2025-03-01T00:00:00"/>
    <d v="2025-03-16T16:06:00"/>
    <x v="1"/>
    <s v="SPS-11288721"/>
    <s v="Rikki Saggo"/>
    <s v="Mens 24-25, 01/03 vs. vs Edgbaston 3"/>
    <x v="11"/>
    <x v="1"/>
    <x v="0"/>
    <n v="10"/>
    <n v="0.2"/>
    <n v="0.1"/>
    <n v="0"/>
    <n v="9.6999999999999993"/>
  </r>
  <r>
    <d v="2025-03-01T00:00:00"/>
    <d v="2025-03-16T16:06:00"/>
    <x v="1"/>
    <s v="SPS-11288731"/>
    <s v="Taranveer (Ten) Saggo"/>
    <s v="Mens 24-25 Student Match Fee, paid by Rikki Saggo, 01/03 vs. vs Edgbaston 3"/>
    <x v="11"/>
    <x v="0"/>
    <x v="0"/>
    <n v="5"/>
    <n v="0.1"/>
    <n v="0.05"/>
    <n v="0"/>
    <n v="4.8499999999999996"/>
  </r>
  <r>
    <d v="2025-03-08T00:00:00"/>
    <d v="2025-03-16T16:06:00"/>
    <x v="1"/>
    <s v="SPS-11311935"/>
    <s v="Rikki Saggo"/>
    <s v="Mens 24-25, 08/03 vs. vs Kingswinford 2"/>
    <x v="11"/>
    <x v="1"/>
    <x v="0"/>
    <n v="10"/>
    <n v="0.2"/>
    <n v="0.1"/>
    <n v="0"/>
    <n v="9.6999999999999993"/>
  </r>
  <r>
    <d v="2025-03-08T00:00:00"/>
    <d v="2025-03-16T16:06:00"/>
    <x v="1"/>
    <s v="SPS-11311944"/>
    <s v="Taranveer (Ten) Saggo"/>
    <s v="Mens 24-25 Student Match Fee, paid by Rikki Saggo, 08/03 vs. vs Kingswinford 2"/>
    <x v="11"/>
    <x v="0"/>
    <x v="0"/>
    <n v="5"/>
    <n v="0.1"/>
    <n v="0.05"/>
    <n v="0"/>
    <n v="4.8499999999999996"/>
  </r>
  <r>
    <d v="2025-03-15T00:00:00"/>
    <d v="2025-03-16T16:06:00"/>
    <x v="1"/>
    <s v="SPS-11340300"/>
    <s v="Rikki Saggo"/>
    <s v="Mens 24-25, 15/03 vs. vs Olton &amp; West Warwickshire 5"/>
    <x v="11"/>
    <x v="1"/>
    <x v="0"/>
    <n v="10"/>
    <n v="0.18"/>
    <n v="0.1"/>
    <n v="0"/>
    <n v="9.7200000000000006"/>
  </r>
  <r>
    <d v="2025-03-15T00:00:00"/>
    <d v="2025-03-16T16:06:00"/>
    <x v="1"/>
    <s v="SPS-11340309"/>
    <s v="Taranveer (Ten) Saggo"/>
    <s v="Mens 24-25 Student Match Fee, paid by Rikki Saggo, 15/03 vs. vs Olton &amp; West Warwickshire 5"/>
    <x v="11"/>
    <x v="0"/>
    <x v="0"/>
    <n v="5"/>
    <n v="0.1"/>
    <n v="0.05"/>
    <n v="0"/>
    <n v="4.8499999999999996"/>
  </r>
  <r>
    <d v="2025-02-16T00:00:00"/>
    <d v="2025-03-16T18:44:00"/>
    <x v="1"/>
    <s v="SPS-11241696"/>
    <s v="dilveer bedi"/>
    <s v="Sunday Training 24-25, collected by Satpal Degun, 16/02 vs. Sunday Training"/>
    <x v="11"/>
    <x v="1"/>
    <x v="2"/>
    <n v="3"/>
    <n v="0"/>
    <n v="0"/>
    <n v="0"/>
    <n v="3"/>
  </r>
  <r>
    <d v="2025-01-18T00:00:00"/>
    <d v="2025-03-16T19:21:00"/>
    <x v="1"/>
    <s v="SPS-11136820"/>
    <s v="Narayan Dhillon"/>
    <s v="Mens 24-25 Student Match Fee, paid by Chan Dhillon, 18/01 vs. vs University of Birmingham 5"/>
    <x v="11"/>
    <x v="0"/>
    <x v="0"/>
    <n v="5"/>
    <n v="0.1"/>
    <n v="0.05"/>
    <n v="0"/>
    <n v="4.8499999999999996"/>
  </r>
  <r>
    <d v="2025-01-25T00:00:00"/>
    <d v="2025-03-16T19:21:00"/>
    <x v="1"/>
    <s v="SPS-11155818"/>
    <s v="Narayan Dhillon"/>
    <s v="Mens 24-25 Student Match Fee, paid by Chan Dhillon, 25/01 vs. vs Edgbaston 2"/>
    <x v="11"/>
    <x v="0"/>
    <x v="0"/>
    <n v="5"/>
    <n v="0.1"/>
    <n v="0.05"/>
    <n v="0"/>
    <n v="4.8499999999999996"/>
  </r>
  <r>
    <d v="2025-02-01T00:00:00"/>
    <d v="2025-03-16T19:21:00"/>
    <x v="1"/>
    <s v="SPS-11174980"/>
    <s v="Narayan Dhillon"/>
    <s v="Mens 24-25 Student Match Fee, paid by Chan Dhillon, 01/02 vs. vs Cannock 2"/>
    <x v="11"/>
    <x v="0"/>
    <x v="0"/>
    <n v="5"/>
    <n v="0.1"/>
    <n v="0.05"/>
    <n v="0"/>
    <n v="4.8499999999999996"/>
  </r>
  <r>
    <d v="2025-02-08T00:00:00"/>
    <d v="2025-03-16T19:21:00"/>
    <x v="1"/>
    <s v="SPS-11210194"/>
    <s v="Govind Dhillon"/>
    <s v="Sunday Training 24-25, paid by Chan Dhillon, 02/02 vs. Sunday Training"/>
    <x v="11"/>
    <x v="1"/>
    <x v="0"/>
    <n v="3"/>
    <n v="0.06"/>
    <n v="0.05"/>
    <n v="0"/>
    <n v="2.89"/>
  </r>
  <r>
    <d v="2025-02-09T00:00:00"/>
    <d v="2025-03-16T19:21:00"/>
    <x v="1"/>
    <s v="SPS-11212336"/>
    <s v="Narayan Dhillon"/>
    <s v="Mens 24-25 Student Match Fee, paid by Chan Dhillon, 09/02 vs. vs Old Silhillians 2"/>
    <x v="11"/>
    <x v="0"/>
    <x v="0"/>
    <n v="5"/>
    <n v="0.1"/>
    <n v="0.05"/>
    <n v="0"/>
    <n v="4.8499999999999996"/>
  </r>
  <r>
    <d v="2025-02-16T00:00:00"/>
    <d v="2025-03-16T19:21:00"/>
    <x v="1"/>
    <s v="SPS-11241695"/>
    <s v="Govind Dhillon"/>
    <s v="Sunday Training 24-25, paid by Chan Dhillon, 16/02 vs. Sunday Training"/>
    <x v="11"/>
    <x v="1"/>
    <x v="0"/>
    <n v="3"/>
    <n v="0.06"/>
    <n v="0.05"/>
    <n v="0"/>
    <n v="2.89"/>
  </r>
  <r>
    <d v="2025-02-23T00:00:00"/>
    <d v="2025-03-16T19:21:00"/>
    <x v="1"/>
    <s v="SPS-11265553"/>
    <s v="Govind Dhillon"/>
    <s v="Sunday Training 24-25, paid by Chan Dhillon, 23/02 vs. Sunday Training"/>
    <x v="11"/>
    <x v="1"/>
    <x v="0"/>
    <n v="3"/>
    <n v="0.06"/>
    <n v="0.05"/>
    <n v="0"/>
    <n v="2.89"/>
  </r>
  <r>
    <d v="2025-03-01T00:00:00"/>
    <d v="2025-03-16T19:21:00"/>
    <x v="1"/>
    <s v="SPS-11288726"/>
    <s v="Govind Dhillon"/>
    <s v="Mens 24-25 Under 16 Match Fee, paid by Chan Dhillon, 01/03 vs. vs Edgbaston 3"/>
    <x v="11"/>
    <x v="0"/>
    <x v="0"/>
    <n v="3"/>
    <n v="0.06"/>
    <n v="0.05"/>
    <n v="0"/>
    <n v="2.89"/>
  </r>
  <r>
    <d v="2025-03-08T00:00:00"/>
    <d v="2025-03-16T19:21:00"/>
    <x v="1"/>
    <s v="SPS-11309080"/>
    <s v="Narayan Dhillon"/>
    <s v="Mens 24-25 Student Match Fee, paid by Chan Dhillon, 08/03 vs. vs Worcester 2"/>
    <x v="11"/>
    <x v="0"/>
    <x v="0"/>
    <n v="5"/>
    <n v="0.1"/>
    <n v="0.05"/>
    <n v="0"/>
    <n v="4.8499999999999996"/>
  </r>
  <r>
    <d v="2025-03-08T00:00:00"/>
    <d v="2025-03-16T19:21:00"/>
    <x v="1"/>
    <s v="SPS-11311940"/>
    <s v="Govind Dhillon"/>
    <s v="Mens 24-25 Under 16 Match Fee, paid by Chan Dhillon, 08/03 vs. vs Kingswinford 2"/>
    <x v="11"/>
    <x v="0"/>
    <x v="0"/>
    <n v="3"/>
    <n v="0.06"/>
    <n v="0.05"/>
    <n v="0"/>
    <n v="2.89"/>
  </r>
  <r>
    <d v="2025-03-14T00:00:00"/>
    <d v="2025-03-16T19:21:00"/>
    <x v="1"/>
    <s v="SPS-11334216"/>
    <s v="Narayan Dhillon"/>
    <s v="Mens 24-25 Student Match Fee, paid by Chan Dhillon, 15/03 vs. vs Harborne 4"/>
    <x v="11"/>
    <x v="0"/>
    <x v="0"/>
    <n v="5"/>
    <n v="0.08"/>
    <n v="0.05"/>
    <n v="0"/>
    <n v="4.87"/>
  </r>
  <r>
    <d v="2025-03-10T00:00:00"/>
    <d v="2025-03-16T21:23:00"/>
    <x v="1"/>
    <s v="SPS-11319856"/>
    <s v="Amarpreet Sahi"/>
    <s v="Ladies 24-25 Student Match Fee, confirmed by Charn Gill, 08/03 vs. vs Solihull Blossomfield 3"/>
    <x v="11"/>
    <x v="0"/>
    <x v="1"/>
    <n v="5"/>
    <n v="0"/>
    <n v="0"/>
    <n v="0"/>
    <n v="5"/>
  </r>
  <r>
    <d v="2025-03-16T00:00:00"/>
    <d v="2025-03-16T21:52:00"/>
    <x v="1"/>
    <s v="SPS-11346574"/>
    <s v="Ghazanfar Ali"/>
    <s v="Mens 24-25 Sponsored player Match Fee, 16/03 vs. vs Banbury 1"/>
    <x v="11"/>
    <x v="0"/>
    <x v="2"/>
    <n v="0"/>
    <n v="0"/>
    <n v="0"/>
    <n v="0"/>
    <n v="0"/>
  </r>
  <r>
    <d v="2025-03-16T00:00:00"/>
    <d v="2025-03-16T21:52:00"/>
    <x v="1"/>
    <s v="SPS-11346575"/>
    <s v="morgan sign"/>
    <s v="Mens 24-25 Sponsored player Match Fee, 16/03 vs. vs Banbury 1"/>
    <x v="11"/>
    <x v="0"/>
    <x v="2"/>
    <n v="0"/>
    <n v="0"/>
    <n v="0"/>
    <n v="0"/>
    <n v="0"/>
  </r>
  <r>
    <d v="2025-03-16T00:00:00"/>
    <d v="2025-03-16T21:52:00"/>
    <x v="1"/>
    <s v="SPS-11346576"/>
    <s v="Irfan Muhammad"/>
    <s v="Mens 24-25 Sponsored player Match Fee, 16/03 vs. vs Banbury 1"/>
    <x v="11"/>
    <x v="0"/>
    <x v="2"/>
    <n v="0"/>
    <n v="0"/>
    <n v="0"/>
    <n v="0"/>
    <n v="0"/>
  </r>
  <r>
    <d v="2025-03-16T00:00:00"/>
    <d v="2025-03-16T21:52:00"/>
    <x v="1"/>
    <s v="SPS-11346577"/>
    <s v="Navraj Degun"/>
    <s v="Mens 24-25 Annual Payee Match Fee, 16/03 vs. vs Banbury 1"/>
    <x v="11"/>
    <x v="0"/>
    <x v="2"/>
    <n v="0"/>
    <n v="0"/>
    <n v="0"/>
    <n v="0"/>
    <n v="0"/>
  </r>
  <r>
    <d v="2025-03-16T00:00:00"/>
    <d v="2025-03-16T21:52:00"/>
    <x v="1"/>
    <s v="SPS-11346578"/>
    <s v="Manveer Sokhi"/>
    <s v="Mens 24-25 Annual Payee Match Fee, 16/03 vs. vs Banbury 1"/>
    <x v="11"/>
    <x v="0"/>
    <x v="2"/>
    <n v="0"/>
    <n v="0"/>
    <n v="0"/>
    <n v="0"/>
    <n v="0"/>
  </r>
  <r>
    <d v="2025-03-16T00:00:00"/>
    <d v="2025-03-16T21:52:00"/>
    <x v="1"/>
    <s v="SPS-11346579"/>
    <s v="Noah Higginson"/>
    <s v="Mens 24-25 Double Team Match Fee, 16/03 vs. vs Banbury 1"/>
    <x v="11"/>
    <x v="0"/>
    <x v="2"/>
    <n v="0"/>
    <n v="0"/>
    <n v="0"/>
    <n v="0"/>
    <n v="0"/>
  </r>
  <r>
    <d v="2025-03-16T00:00:00"/>
    <d v="2025-03-16T21:52:00"/>
    <x v="1"/>
    <s v="SPS-11346580"/>
    <s v="Amarpreet singh Assi"/>
    <s v="Mens 24-25 Annual Payee Match Fee, 16/03 vs. vs Banbury 1"/>
    <x v="11"/>
    <x v="0"/>
    <x v="2"/>
    <n v="0"/>
    <n v="0"/>
    <n v="0"/>
    <n v="0"/>
    <n v="0"/>
  </r>
  <r>
    <d v="2025-03-16T00:00:00"/>
    <d v="2025-03-16T21:52:00"/>
    <x v="1"/>
    <s v="SPS-11346582"/>
    <s v="Dilraj Sohal"/>
    <s v="Mens 24-25 Double Team Match Fee, 16/03 vs. vs Banbury 1"/>
    <x v="11"/>
    <x v="0"/>
    <x v="2"/>
    <n v="0"/>
    <n v="0"/>
    <n v="0"/>
    <n v="0"/>
    <n v="0"/>
  </r>
  <r>
    <d v="2025-03-16T00:00:00"/>
    <d v="2025-03-16T21:52:00"/>
    <x v="1"/>
    <s v="SPS-11346583"/>
    <s v="Avraj Bansal"/>
    <s v="Mens 24-25 Annual Payee Match Fee, 16/03 vs. vs Banbury 1"/>
    <x v="11"/>
    <x v="0"/>
    <x v="2"/>
    <n v="0"/>
    <n v="0"/>
    <n v="0"/>
    <n v="0"/>
    <n v="0"/>
  </r>
  <r>
    <d v="2025-03-16T00:00:00"/>
    <d v="2025-03-16T21:52:00"/>
    <x v="1"/>
    <s v="SPS-11346584"/>
    <s v="Jagjit Degun"/>
    <s v="Mens 24-25 Annual Payee Match Fee, 16/03 vs. vs Banbury 1"/>
    <x v="11"/>
    <x v="0"/>
    <x v="2"/>
    <n v="0"/>
    <n v="0"/>
    <n v="0"/>
    <n v="0"/>
    <n v="0"/>
  </r>
  <r>
    <d v="2025-03-16T00:00:00"/>
    <d v="2025-03-16T21:52:00"/>
    <x v="1"/>
    <s v="SPS-11346585"/>
    <s v="Abhijeet Singh"/>
    <s v="Mens 24-25 Double Team Match Fee, 16/03 vs. vs Banbury 1"/>
    <x v="11"/>
    <x v="0"/>
    <x v="2"/>
    <n v="0"/>
    <n v="0"/>
    <n v="0"/>
    <n v="0"/>
    <n v="0"/>
  </r>
  <r>
    <d v="2025-03-16T00:00:00"/>
    <d v="2025-03-16T21:52:00"/>
    <x v="1"/>
    <s v="SPS-11346586"/>
    <s v="Moin Shakeel"/>
    <s v="Mens 24-25 Sponsored player Match Fee, 16/03 vs. vs Banbury 1"/>
    <x v="11"/>
    <x v="0"/>
    <x v="2"/>
    <n v="0"/>
    <n v="0"/>
    <n v="0"/>
    <n v="0"/>
    <n v="0"/>
  </r>
  <r>
    <d v="2025-03-16T00:00:00"/>
    <d v="2025-03-16T21:52:00"/>
    <x v="1"/>
    <s v="SPS-11346587"/>
    <s v="saihej Mangat"/>
    <s v="Mens 24-25 Sponsored player Match Fee, 16/03 vs. vs Banbury 1"/>
    <x v="11"/>
    <x v="0"/>
    <x v="2"/>
    <n v="0"/>
    <n v="0"/>
    <n v="0"/>
    <n v="0"/>
    <n v="0"/>
  </r>
  <r>
    <d v="2025-03-15T00:00:00"/>
    <d v="2025-03-18T10:34:00"/>
    <x v="1"/>
    <s v="SPS-11337346"/>
    <s v="kiran gill"/>
    <s v="Ladies 24-25, confirmed by Charn Gill, 15/03 vs. vs Edgbaston 2"/>
    <x v="11"/>
    <x v="1"/>
    <x v="1"/>
    <n v="10"/>
    <n v="0"/>
    <n v="0"/>
    <n v="0"/>
    <n v="10"/>
  </r>
  <r>
    <d v="2025-02-17T00:00:00"/>
    <d v="2025-03-18T18:16:00"/>
    <x v="1"/>
    <s v="SPS-11249963"/>
    <s v="Jamie Richards"/>
    <s v="Ladies 24-25, 15/02 vs. vs Solihull Blossomfield 2"/>
    <x v="11"/>
    <x v="1"/>
    <x v="0"/>
    <n v="10"/>
    <n v="0.19"/>
    <n v="0.1"/>
    <n v="0"/>
    <n v="9.7100000000000009"/>
  </r>
  <r>
    <d v="2025-02-22T00:00:00"/>
    <d v="2025-03-18T18:16:00"/>
    <x v="1"/>
    <s v="SPS-11262465"/>
    <s v="Jamie Richards"/>
    <s v="Ladies 24-25, 22/02 vs. vs University of Birmingham 6"/>
    <x v="11"/>
    <x v="1"/>
    <x v="0"/>
    <n v="10"/>
    <n v="0.19"/>
    <n v="0.1"/>
    <n v="0"/>
    <n v="9.7100000000000009"/>
  </r>
  <r>
    <d v="2025-03-01T00:00:00"/>
    <d v="2025-03-18T18:16:00"/>
    <x v="1"/>
    <s v="SPS-11289793"/>
    <s v="Jamie Richards"/>
    <s v="Ladies 24-25, 01/03 vs. vs Bridgnorth 1"/>
    <x v="11"/>
    <x v="1"/>
    <x v="0"/>
    <n v="10"/>
    <n v="0.19"/>
    <n v="0.1"/>
    <n v="0"/>
    <n v="9.7100000000000009"/>
  </r>
  <r>
    <d v="2025-03-14T00:00:00"/>
    <d v="2025-03-18T18:16:00"/>
    <x v="1"/>
    <s v="SPS-11333353"/>
    <s v="Jamie Richards"/>
    <s v="Ladies 24-25, 08/03 vs. vs Worcester 2"/>
    <x v="11"/>
    <x v="1"/>
    <x v="0"/>
    <n v="10"/>
    <n v="0.19"/>
    <n v="0.1"/>
    <n v="0"/>
    <n v="9.7100000000000009"/>
  </r>
  <r>
    <d v="2025-03-15T00:00:00"/>
    <d v="2025-03-18T18:16:00"/>
    <x v="1"/>
    <s v="SPS-11337351"/>
    <s v="Jamie Richards"/>
    <s v="Ladies 24-25, 15/03 vs. vs Edgbaston 2"/>
    <x v="11"/>
    <x v="1"/>
    <x v="0"/>
    <n v="10"/>
    <n v="0.19"/>
    <n v="0.1"/>
    <n v="0"/>
    <n v="9.7100000000000009"/>
  </r>
  <r>
    <d v="2025-03-15T00:00:00"/>
    <d v="2025-03-19T03:35:00"/>
    <x v="1"/>
    <s v="SPS-11337356"/>
    <s v="Rajpreet Sahi"/>
    <s v="Ladies 24-25 Student Match Fee, confirmed by Charn Gill, 15/03 vs. vs Edgbaston 2"/>
    <x v="11"/>
    <x v="0"/>
    <x v="1"/>
    <n v="5"/>
    <n v="0"/>
    <n v="0"/>
    <n v="0"/>
    <n v="5"/>
  </r>
  <r>
    <d v="2025-02-16T00:00:00"/>
    <d v="2025-03-20T08:30:00"/>
    <x v="1"/>
    <s v="SPS-11241747"/>
    <s v="Abhijeet Singh"/>
    <s v="Mens 24-25, 08/02 vs. vs Old Halesonians 1"/>
    <x v="11"/>
    <x v="1"/>
    <x v="0"/>
    <n v="10"/>
    <n v="0.35"/>
    <n v="0.1"/>
    <n v="0"/>
    <n v="9.5500000000000007"/>
  </r>
  <r>
    <d v="2025-02-09T00:00:00"/>
    <d v="2025-03-21T08:30:00"/>
    <x v="1"/>
    <s v="SPS-11216151"/>
    <s v="Arzu Azam"/>
    <s v="Ladies 24-25 Unemployed/Retired Match Fee, 08/02 vs. vs Olton &amp; West Warwickshire 6"/>
    <x v="11"/>
    <x v="0"/>
    <x v="0"/>
    <n v="5"/>
    <n v="0.17"/>
    <n v="0.05"/>
    <n v="0"/>
    <n v="4.78"/>
  </r>
  <r>
    <d v="2025-02-09T00:00:00"/>
    <d v="2025-03-21T08:30:00"/>
    <x v="1"/>
    <s v="SPS-11216168"/>
    <s v="Arzu Azam"/>
    <s v="Ladies 24-25 Unemployed/Retired Match Fee, 09/02 vs. vs Old Silhillians 4"/>
    <x v="11"/>
    <x v="0"/>
    <x v="0"/>
    <n v="5"/>
    <n v="0.18"/>
    <n v="0.05"/>
    <n v="0"/>
    <n v="4.7699999999999996"/>
  </r>
  <r>
    <d v="2025-03-22T00:00:00"/>
    <d v="2025-03-22T15:32:00"/>
    <x v="1"/>
    <s v="SPS-11374307"/>
    <s v="Apsi Gunarathne"/>
    <s v="Ladies 24-25 Sponsored player Match Fee, 22/03 vs. vs Old Silhillians 2"/>
    <x v="11"/>
    <x v="0"/>
    <x v="2"/>
    <n v="0"/>
    <n v="0"/>
    <n v="0"/>
    <n v="0"/>
    <n v="0"/>
  </r>
  <r>
    <d v="2025-03-22T00:00:00"/>
    <d v="2025-03-22T15:32:00"/>
    <x v="1"/>
    <s v="SPS-11374308"/>
    <s v="Rahemeen Ali"/>
    <s v="Ladies 24-25 Sponsored player Match Fee, 22/03 vs. vs Old Silhillians 2"/>
    <x v="11"/>
    <x v="0"/>
    <x v="2"/>
    <n v="0"/>
    <n v="0"/>
    <n v="0"/>
    <n v="0"/>
    <n v="0"/>
  </r>
  <r>
    <d v="2025-03-22T00:00:00"/>
    <d v="2025-03-22T18:26:00"/>
    <x v="1"/>
    <s v="SPS-11376439"/>
    <s v="SJ Sihota"/>
    <s v="Mens 24-25 Double Team Match Fee, 22/03 vs. vs Solihull Blossomfield 1"/>
    <x v="11"/>
    <x v="0"/>
    <x v="2"/>
    <n v="0"/>
    <n v="0"/>
    <n v="0"/>
    <n v="0"/>
    <n v="0"/>
  </r>
  <r>
    <d v="2025-03-22T00:00:00"/>
    <d v="2025-03-22T18:26:00"/>
    <x v="1"/>
    <s v="SPS-11376442"/>
    <s v="Ian Murphy"/>
    <s v="Mens 24-25 Sponsored player Match Fee, 22/03 vs. vs Solihull Blossomfield 1"/>
    <x v="11"/>
    <x v="0"/>
    <x v="2"/>
    <n v="0"/>
    <n v="0"/>
    <n v="0"/>
    <n v="0"/>
    <n v="0"/>
  </r>
  <r>
    <d v="2025-03-22T00:00:00"/>
    <d v="2025-03-22T19:11:00"/>
    <x v="1"/>
    <s v="SPS-11376879"/>
    <s v="om gaur"/>
    <s v="Mens 24-25 Under 16 Match Fee, confirmed by Satpal Degun, 22/03 vs. vs Bromsgrove 4"/>
    <x v="11"/>
    <x v="0"/>
    <x v="1"/>
    <n v="3"/>
    <n v="0"/>
    <n v="0"/>
    <n v="0"/>
    <n v="3"/>
  </r>
  <r>
    <d v="2025-01-18T00:00:00"/>
    <d v="2025-03-22T19:44:00"/>
    <x v="1"/>
    <s v="SPS-11137755"/>
    <s v="Meena Samra"/>
    <s v="Ladies 24-25, 18/01 vs. vs Solihull Blossomfield 4"/>
    <x v="11"/>
    <x v="1"/>
    <x v="0"/>
    <n v="10"/>
    <n v="0.19"/>
    <n v="0.1"/>
    <n v="0"/>
    <n v="9.7100000000000009"/>
  </r>
  <r>
    <d v="2025-02-02T00:00:00"/>
    <d v="2025-03-22T19:44:00"/>
    <x v="1"/>
    <s v="SPS-11183771"/>
    <s v="Meena Samra"/>
    <s v="Ladies 24-25, 01/02 vs. vs Olton &amp; West Warwickshire 5"/>
    <x v="11"/>
    <x v="1"/>
    <x v="0"/>
    <n v="10"/>
    <n v="0.19"/>
    <n v="0.1"/>
    <n v="0"/>
    <n v="9.7100000000000009"/>
  </r>
  <r>
    <d v="2025-02-09T00:00:00"/>
    <d v="2025-03-22T19:44:00"/>
    <x v="1"/>
    <s v="SPS-11216155"/>
    <s v="Meena Samra"/>
    <s v="Ladies 24-25, 08/02 vs. vs Olton &amp; West Warwickshire 6"/>
    <x v="11"/>
    <x v="1"/>
    <x v="0"/>
    <n v="10"/>
    <n v="0.19"/>
    <n v="0.1"/>
    <n v="0"/>
    <n v="9.7100000000000009"/>
  </r>
  <r>
    <d v="2025-02-09T00:00:00"/>
    <d v="2025-03-22T19:44:00"/>
    <x v="1"/>
    <s v="SPS-11216172"/>
    <s v="Meena Samra"/>
    <s v="Ladies 24-25, 09/02 vs. vs Old Silhillians 4"/>
    <x v="11"/>
    <x v="1"/>
    <x v="0"/>
    <n v="10"/>
    <n v="0.19"/>
    <n v="0.1"/>
    <n v="0"/>
    <n v="9.7100000000000009"/>
  </r>
  <r>
    <d v="2025-03-01T00:00:00"/>
    <d v="2025-03-22T19:44:00"/>
    <x v="1"/>
    <s v="SPS-11290462"/>
    <s v="Meena Samra"/>
    <s v="Ladies 24-25, 01/03 vs. vs Harborne 4"/>
    <x v="11"/>
    <x v="1"/>
    <x v="0"/>
    <n v="10"/>
    <n v="0.19"/>
    <n v="0.1"/>
    <n v="0"/>
    <n v="9.7100000000000009"/>
  </r>
  <r>
    <d v="2025-02-21T00:00:00"/>
    <d v="2025-03-23T08:30:00"/>
    <x v="1"/>
    <s v="SPS-11257316"/>
    <s v="Manoj Chohan"/>
    <s v="Sunday Training 24-25, 23/02 vs. Sunday Training"/>
    <x v="11"/>
    <x v="1"/>
    <x v="0"/>
    <n v="3"/>
    <n v="7.0000000000000007E-2"/>
    <n v="0.05"/>
    <n v="0"/>
    <n v="2.88"/>
  </r>
  <r>
    <d v="2025-03-08T00:00:00"/>
    <d v="2025-03-23T08:30:00"/>
    <x v="1"/>
    <s v="SPS-11308968"/>
    <s v="Manoj Chohan"/>
    <s v="Sunday Training 24-25, 09/03 vs. Sunday Training"/>
    <x v="11"/>
    <x v="1"/>
    <x v="0"/>
    <n v="3"/>
    <n v="7.0000000000000007E-2"/>
    <n v="0.05"/>
    <n v="0"/>
    <n v="2.88"/>
  </r>
  <r>
    <d v="2025-03-13T00:00:00"/>
    <d v="2025-03-23T08:30:00"/>
    <x v="1"/>
    <s v="SPS-11333112"/>
    <s v="Manoj Chohan"/>
    <s v="Sunday Training 24-25, 16/03 vs. Sunday Training"/>
    <x v="11"/>
    <x v="1"/>
    <x v="0"/>
    <n v="3"/>
    <n v="7.0000000000000007E-2"/>
    <n v="0.05"/>
    <n v="0"/>
    <n v="2.88"/>
  </r>
  <r>
    <d v="2025-03-22T00:00:00"/>
    <d v="2025-03-23T08:30:00"/>
    <x v="1"/>
    <s v="SPS-11373706"/>
    <s v="Manoj Chohan"/>
    <s v="Sunday Training 24-25, 23/03 vs. Sunday Training"/>
    <x v="11"/>
    <x v="1"/>
    <x v="0"/>
    <n v="3"/>
    <n v="0.1"/>
    <n v="0.05"/>
    <n v="0"/>
    <n v="2.85"/>
  </r>
  <r>
    <d v="2025-03-01T00:00:00"/>
    <d v="2025-03-23T08:30:00"/>
    <x v="1"/>
    <s v="SPS-11288331"/>
    <s v="Ethan Chohan"/>
    <s v="Badgers 24-25, paid by Manoj Chohan, 01/03 vs. vs Sutton"/>
    <x v="11"/>
    <x v="1"/>
    <x v="0"/>
    <n v="3"/>
    <n v="7.0000000000000007E-2"/>
    <n v="0.05"/>
    <n v="0"/>
    <n v="2.88"/>
  </r>
  <r>
    <d v="2025-03-08T00:00:00"/>
    <d v="2025-03-23T08:30:00"/>
    <x v="1"/>
    <s v="SPS-11311239"/>
    <s v="Ethan Chohan"/>
    <s v="Badgers 24-25, paid by Manoj Chohan, 08/03 vs. vs Edgbaston"/>
    <x v="11"/>
    <x v="1"/>
    <x v="0"/>
    <n v="3"/>
    <n v="7.0000000000000007E-2"/>
    <n v="0.05"/>
    <n v="0"/>
    <n v="2.88"/>
  </r>
  <r>
    <d v="2025-03-15T00:00:00"/>
    <d v="2025-03-23T08:30:00"/>
    <x v="1"/>
    <s v="SPS-11337841"/>
    <s v="Ethan Chohan"/>
    <s v="Badgers 24-25, paid by Manoj Chohan, 15/03 vs. vs Cannock"/>
    <x v="11"/>
    <x v="1"/>
    <x v="0"/>
    <n v="3"/>
    <n v="7.0000000000000007E-2"/>
    <n v="0.05"/>
    <n v="0"/>
    <n v="2.88"/>
  </r>
  <r>
    <d v="2025-02-16T00:00:00"/>
    <d v="2025-03-23T08:30:00"/>
    <x v="1"/>
    <s v="SPS-11241750"/>
    <s v="Jay Campbell"/>
    <s v="Mens 24-25, 08/02 vs. vs Old Halesonians 1"/>
    <x v="11"/>
    <x v="1"/>
    <x v="0"/>
    <n v="10"/>
    <n v="0.25"/>
    <n v="0.1"/>
    <n v="0"/>
    <n v="9.65"/>
  </r>
  <r>
    <d v="2025-03-11T00:00:00"/>
    <d v="2025-03-23T08:30:00"/>
    <x v="1"/>
    <s v="SPS-11323033"/>
    <s v="Jay Campbell"/>
    <s v="Mens 24-25, 08/03 vs. vs Stourport 2"/>
    <x v="11"/>
    <x v="1"/>
    <x v="0"/>
    <n v="10"/>
    <n v="0.25"/>
    <n v="0.1"/>
    <n v="0"/>
    <n v="9.65"/>
  </r>
  <r>
    <d v="2025-01-18T00:00:00"/>
    <d v="2025-03-23T09:51:00"/>
    <x v="1"/>
    <s v="SPS-11136828"/>
    <s v="Amarjit Degun"/>
    <s v="Mens 24-25, 18/01 vs. vs University of Birmingham 5"/>
    <x v="11"/>
    <x v="1"/>
    <x v="0"/>
    <n v="10"/>
    <n v="0.19"/>
    <n v="0.1"/>
    <n v="0"/>
    <n v="9.7100000000000009"/>
  </r>
  <r>
    <d v="2025-01-25T00:00:00"/>
    <d v="2025-03-23T09:51:00"/>
    <x v="1"/>
    <s v="SPS-11155817"/>
    <s v="Amarjit Degun"/>
    <s v="Mens 24-25, 25/01 vs. vs Edgbaston 2"/>
    <x v="11"/>
    <x v="1"/>
    <x v="0"/>
    <n v="10"/>
    <n v="0.19"/>
    <n v="0.1"/>
    <n v="0"/>
    <n v="9.7100000000000009"/>
  </r>
  <r>
    <d v="2025-02-01T00:00:00"/>
    <d v="2025-03-23T09:51:00"/>
    <x v="1"/>
    <s v="SPS-11174988"/>
    <s v="Amarjit Degun"/>
    <s v="Mens 24-25, 01/02 vs. vs Cannock 2"/>
    <x v="11"/>
    <x v="1"/>
    <x v="0"/>
    <n v="10"/>
    <n v="0.19"/>
    <n v="0.1"/>
    <n v="0"/>
    <n v="9.7100000000000009"/>
  </r>
  <r>
    <d v="2025-03-08T00:00:00"/>
    <d v="2025-03-23T09:51:00"/>
    <x v="1"/>
    <s v="SPS-11309086"/>
    <s v="Amarjit Degun"/>
    <s v="Mens 24-25, 08/03 vs. vs Worcester 2"/>
    <x v="11"/>
    <x v="1"/>
    <x v="0"/>
    <n v="10"/>
    <n v="0.19"/>
    <n v="0.1"/>
    <n v="0"/>
    <n v="9.7100000000000009"/>
  </r>
  <r>
    <d v="2025-03-22T00:00:00"/>
    <d v="2025-03-23T09:51:00"/>
    <x v="1"/>
    <s v="SPS-11376446"/>
    <s v="Amarjit Degun"/>
    <s v="Mens 24-25, 22/03 vs. vs Solihull Blossomfield 1"/>
    <x v="11"/>
    <x v="1"/>
    <x v="0"/>
    <n v="10"/>
    <n v="0.19"/>
    <n v="0.1"/>
    <n v="0"/>
    <n v="9.7100000000000009"/>
  </r>
  <r>
    <d v="2025-03-23T00:00:00"/>
    <d v="2025-03-23T16:29:00"/>
    <x v="1"/>
    <s v="SPS-11381166"/>
    <s v="Sahib Dhanjal"/>
    <s v="Mens 24-25 Double Team Match Fee, 22/03 vs. vs University of Birmingham 4"/>
    <x v="11"/>
    <x v="0"/>
    <x v="2"/>
    <n v="0"/>
    <n v="0"/>
    <n v="0"/>
    <n v="0"/>
    <n v="0"/>
  </r>
  <r>
    <d v="2025-03-23T00:00:00"/>
    <d v="2025-03-23T16:29:00"/>
    <x v="1"/>
    <s v="SPS-11381168"/>
    <s v="jeevan sandhu"/>
    <s v="Mens 24-25 Double Team Match Fee, 22/03 vs. vs University of Birmingham 4"/>
    <x v="11"/>
    <x v="0"/>
    <x v="2"/>
    <n v="0"/>
    <n v="0"/>
    <n v="0"/>
    <n v="0"/>
    <n v="0"/>
  </r>
  <r>
    <d v="2025-03-23T00:00:00"/>
    <d v="2025-03-23T16:29:00"/>
    <x v="1"/>
    <s v="SPS-11381170"/>
    <s v="Amarpreet singh Assi"/>
    <s v="Mens 24-25 Annual Payee Match Fee, 22/03 vs. vs University of Birmingham 4"/>
    <x v="11"/>
    <x v="0"/>
    <x v="2"/>
    <n v="0"/>
    <n v="0"/>
    <n v="0"/>
    <n v="0"/>
    <n v="0"/>
  </r>
  <r>
    <d v="2025-03-23T00:00:00"/>
    <d v="2025-03-23T16:29:00"/>
    <x v="1"/>
    <s v="SPS-11381172"/>
    <s v="Dilraj Sohal"/>
    <s v="Mens 24-25 Double Team Match Fee, 22/03 vs. vs University of Birmingham 4"/>
    <x v="11"/>
    <x v="0"/>
    <x v="2"/>
    <n v="0"/>
    <n v="0"/>
    <n v="0"/>
    <n v="0"/>
    <n v="0"/>
  </r>
  <r>
    <d v="2025-03-23T00:00:00"/>
    <d v="2025-03-23T16:29:00"/>
    <x v="1"/>
    <s v="SPS-11381173"/>
    <s v="Daya Bamrah"/>
    <s v="Mens 24-25 Sponsored player Match Fee, 22/03 vs. vs University of Birmingham 4"/>
    <x v="11"/>
    <x v="0"/>
    <x v="2"/>
    <n v="0"/>
    <n v="0"/>
    <n v="0"/>
    <n v="0"/>
    <n v="0"/>
  </r>
  <r>
    <d v="2025-03-23T00:00:00"/>
    <d v="2025-03-23T16:29:00"/>
    <x v="1"/>
    <s v="SPS-11381176"/>
    <s v="Pavinder Sandhu"/>
    <s v="Mens 24-25 Annual Payee Match Fee, 22/03 vs. vs University of Birmingham 4"/>
    <x v="11"/>
    <x v="0"/>
    <x v="2"/>
    <n v="0"/>
    <n v="0"/>
    <n v="0"/>
    <n v="0"/>
    <n v="0"/>
  </r>
  <r>
    <d v="2025-03-23T00:00:00"/>
    <d v="2025-03-23T17:36:00"/>
    <x v="1"/>
    <s v="SPS-11381564"/>
    <s v="Athsari Gangabadage"/>
    <s v="Ladies 24-25 Sponsored player Match Fee, 22/03 vs. vs Old Silhillians 5"/>
    <x v="11"/>
    <x v="0"/>
    <x v="2"/>
    <n v="0"/>
    <n v="0"/>
    <n v="0"/>
    <n v="0"/>
    <n v="0"/>
  </r>
  <r>
    <d v="2025-03-23T00:00:00"/>
    <d v="2025-03-23T17:36:00"/>
    <x v="1"/>
    <s v="SPS-11381569"/>
    <s v="Kara Kandola"/>
    <s v="Ladies 24-25 Double Team Match Fee, 22/03 vs. vs Old Silhillians 5"/>
    <x v="11"/>
    <x v="0"/>
    <x v="2"/>
    <n v="0"/>
    <n v="0"/>
    <n v="0"/>
    <n v="0"/>
    <n v="0"/>
  </r>
  <r>
    <d v="2025-03-23T00:00:00"/>
    <d v="2025-03-23T17:36:00"/>
    <x v="1"/>
    <s v="SPS-11381574"/>
    <s v="Rajpreet Sahi"/>
    <s v="Ladies 24-25 Double Team Match Fee, 22/03 vs. vs Old Silhillians 5"/>
    <x v="11"/>
    <x v="0"/>
    <x v="2"/>
    <n v="0"/>
    <n v="0"/>
    <n v="0"/>
    <n v="0"/>
    <n v="0"/>
  </r>
  <r>
    <d v="2025-03-23T00:00:00"/>
    <d v="2025-03-23T18:28:00"/>
    <x v="1"/>
    <s v="SPS-11381573"/>
    <s v="Susan Paterson"/>
    <s v="AMENDED: (PAID VIA BACS )Ladies 24-25, collected by Sharndeep Hanspal, 22/03 vs. vs Old Silhillians 5"/>
    <x v="11"/>
    <x v="1"/>
    <x v="2"/>
    <n v="10"/>
    <n v="0"/>
    <n v="0"/>
    <n v="0"/>
    <n v="10"/>
  </r>
  <r>
    <d v="2025-02-22T00:00:00"/>
    <d v="2025-03-24T08:30:00"/>
    <x v="1"/>
    <s v="SPS-11258956"/>
    <s v="Satpal Degun"/>
    <s v="Mens 24-25, 22/02 vs. vs Stourport 4"/>
    <x v="11"/>
    <x v="1"/>
    <x v="0"/>
    <n v="10"/>
    <n v="0.2"/>
    <n v="0.1"/>
    <n v="0"/>
    <n v="9.6999999999999993"/>
  </r>
  <r>
    <d v="2025-03-01T00:00:00"/>
    <d v="2025-03-24T08:30:00"/>
    <x v="1"/>
    <s v="SPS-11288728"/>
    <s v="Satpal Degun"/>
    <s v="Mens 24-25, 01/03 vs. vs Edgbaston 3"/>
    <x v="11"/>
    <x v="1"/>
    <x v="0"/>
    <n v="10"/>
    <n v="0.2"/>
    <n v="0.1"/>
    <n v="0"/>
    <n v="9.6999999999999993"/>
  </r>
  <r>
    <d v="2025-03-08T00:00:00"/>
    <d v="2025-03-24T08:30:00"/>
    <x v="1"/>
    <s v="SPS-11311941"/>
    <s v="Satpal Degun"/>
    <s v="Mens 24-25, 08/03 vs. vs Kingswinford 2"/>
    <x v="11"/>
    <x v="1"/>
    <x v="0"/>
    <n v="10"/>
    <n v="0.2"/>
    <n v="0.1"/>
    <n v="0"/>
    <n v="9.6999999999999993"/>
  </r>
  <r>
    <d v="2025-03-15T00:00:00"/>
    <d v="2025-03-24T08:30:00"/>
    <x v="1"/>
    <s v="SPS-11340306"/>
    <s v="Satpal Degun"/>
    <s v="Mens 24-25, 15/03 vs. vs Olton &amp; West Warwickshire 5"/>
    <x v="11"/>
    <x v="1"/>
    <x v="0"/>
    <n v="10"/>
    <n v="0.2"/>
    <n v="0.1"/>
    <n v="0"/>
    <n v="9.6999999999999993"/>
  </r>
  <r>
    <d v="2025-02-22T00:00:00"/>
    <d v="2025-03-24T08:30:00"/>
    <x v="1"/>
    <s v="SPS-11258962"/>
    <s v="kishan mann"/>
    <s v="Mens 24-25 Student Match Fee, paid by manmohan mann, 22/02 vs. vs Stourport 4"/>
    <x v="11"/>
    <x v="0"/>
    <x v="0"/>
    <n v="5"/>
    <n v="0.12"/>
    <n v="0.05"/>
    <n v="0"/>
    <n v="4.83"/>
  </r>
  <r>
    <d v="2025-03-01T00:00:00"/>
    <d v="2025-03-24T08:30:00"/>
    <x v="1"/>
    <s v="SPS-11288732"/>
    <s v="kishan mann"/>
    <s v="Mens 24-25 Student Match Fee, paid by manmohan mann, 01/03 vs. vs Edgbaston 3"/>
    <x v="11"/>
    <x v="0"/>
    <x v="0"/>
    <n v="5"/>
    <n v="0.12"/>
    <n v="0.05"/>
    <n v="0"/>
    <n v="4.83"/>
  </r>
  <r>
    <d v="2025-03-08T00:00:00"/>
    <d v="2025-03-24T08:30:00"/>
    <x v="1"/>
    <s v="SPS-11311945"/>
    <s v="kishan mann"/>
    <s v="Mens 24-25 Student Match Fee, paid by manmohan mann, 08/03 vs. vs Kingswinford 2"/>
    <x v="11"/>
    <x v="0"/>
    <x v="0"/>
    <n v="5"/>
    <n v="0.12"/>
    <n v="0.05"/>
    <n v="0"/>
    <n v="4.83"/>
  </r>
  <r>
    <d v="2025-03-15T00:00:00"/>
    <d v="2025-03-24T08:30:00"/>
    <x v="1"/>
    <s v="SPS-11340310"/>
    <s v="kishan mann"/>
    <s v="Mens 24-25 Student Match Fee, paid by manmohan mann, 15/03 vs. vs Olton &amp; West Warwickshire 5"/>
    <x v="11"/>
    <x v="0"/>
    <x v="0"/>
    <n v="5"/>
    <n v="0.12"/>
    <n v="0.05"/>
    <n v="0"/>
    <n v="4.83"/>
  </r>
  <r>
    <d v="2025-03-22T00:00:00"/>
    <d v="2025-03-24T08:30:00"/>
    <x v="1"/>
    <s v="SPS-11376445"/>
    <s v="kishan mann"/>
    <s v="Mens 24-25 Student Match Fee, paid by manmohan mann, 22/03 vs. vs Solihull Blossomfield 1"/>
    <x v="11"/>
    <x v="0"/>
    <x v="0"/>
    <n v="5"/>
    <n v="0.1"/>
    <n v="0.05"/>
    <n v="0"/>
    <n v="4.8499999999999996"/>
  </r>
  <r>
    <d v="2025-03-22T00:00:00"/>
    <d v="2025-03-24T10:36:00"/>
    <x v="1"/>
    <s v="SPS-11376887"/>
    <s v="Manjeet Degun"/>
    <s v="Mens 24-25, confirmed by Satwant Degun, 22/03 vs. vs Bromsgrove 4"/>
    <x v="11"/>
    <x v="1"/>
    <x v="1"/>
    <n v="10"/>
    <n v="0"/>
    <n v="0"/>
    <n v="0"/>
    <n v="10"/>
  </r>
  <r>
    <d v="2025-03-22T00:00:00"/>
    <d v="2025-03-24T11:01:00"/>
    <x v="1"/>
    <s v="SPS-11376877"/>
    <s v="Amar Rehal"/>
    <s v="Mens 24-25, confirmed by Satpal Degun, 22/03 vs. vs Bromsgrove 4"/>
    <x v="11"/>
    <x v="1"/>
    <x v="1"/>
    <n v="10"/>
    <n v="0"/>
    <n v="0"/>
    <n v="0"/>
    <n v="10"/>
  </r>
  <r>
    <d v="2025-03-24T00:00:00"/>
    <d v="2025-03-24T11:14:00"/>
    <x v="1"/>
    <s v="SPS-11384193"/>
    <s v="Ghazanfar Ali"/>
    <s v="Mens 24-25 Sponsored player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194"/>
    <s v="morgan sign"/>
    <s v="Mens 24-25 Sponsored player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195"/>
    <s v="Irfan Muhammad"/>
    <s v="Mens 24-25 Sponsored player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196"/>
    <s v="Navraj Degun"/>
    <s v="Mens 24-25 Annual Payee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197"/>
    <s v="Manveer Sokhi"/>
    <s v="Mens 24-25 Annual Payee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198"/>
    <s v="Noah Higginson"/>
    <s v="Mens 24-25 Double Team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200"/>
    <s v="Amarpreet singh Assi"/>
    <s v="Mens 24-25 Annual Payee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202"/>
    <s v="Avraj Bansal"/>
    <s v="Mens 24-25 Annual Payee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203"/>
    <s v="Jagjit Degun"/>
    <s v="Mens 24-25 Annual Payee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204"/>
    <s v="Abhijeet Singh"/>
    <s v="Mens 24-25 Double Team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205"/>
    <s v="Moin Shakeel"/>
    <s v="Mens 24-25 Sponsored player Match Fee, 23/03 vs. vs Harleston Magpies"/>
    <x v="11"/>
    <x v="0"/>
    <x v="2"/>
    <n v="0"/>
    <n v="0"/>
    <n v="0"/>
    <n v="0"/>
    <n v="0"/>
  </r>
  <r>
    <d v="2025-03-24T00:00:00"/>
    <d v="2025-03-24T11:14:00"/>
    <x v="1"/>
    <s v="SPS-11384206"/>
    <s v="Josh Russell"/>
    <s v="Mens 24-25 Annual Payee Match Fee, 23/03 vs. vs Harleston Magpies"/>
    <x v="11"/>
    <x v="0"/>
    <x v="2"/>
    <n v="0"/>
    <n v="0"/>
    <n v="0"/>
    <n v="0"/>
    <n v="0"/>
  </r>
  <r>
    <d v="2025-03-18T00:00:00"/>
    <d v="2025-03-24T17:35:00"/>
    <x v="1"/>
    <s v="SPS-11351472"/>
    <s v="Winnie Emery"/>
    <s v="Ladies Subscriptions 24-25, confirmed by Charn Gill"/>
    <x v="11"/>
    <x v="1"/>
    <x v="1"/>
    <n v="100"/>
    <n v="0"/>
    <n v="0"/>
    <n v="0"/>
    <n v="100"/>
  </r>
  <r>
    <d v="2025-03-24T00:00:00"/>
    <d v="2025-03-24T20:21:00"/>
    <x v="1"/>
    <s v="SPS-11386092"/>
    <s v="Savraj Singh Chana"/>
    <s v="Sunday Training 24-25, collected by Satpal Degun, 23/03 vs. Sunday Training"/>
    <x v="11"/>
    <x v="1"/>
    <x v="2"/>
    <n v="3"/>
    <n v="0"/>
    <n v="0"/>
    <n v="0"/>
    <n v="3"/>
  </r>
  <r>
    <d v="2025-03-24T00:00:00"/>
    <d v="2025-03-24T20:21:00"/>
    <x v="1"/>
    <s v="SPS-11386096"/>
    <s v="Arjan Singh Chana"/>
    <s v="Sunday Training 24-25, collected by Satpal Degun, 23/03 vs. Sunday Training"/>
    <x v="11"/>
    <x v="1"/>
    <x v="2"/>
    <n v="3"/>
    <n v="0"/>
    <n v="0"/>
    <n v="0"/>
    <n v="3"/>
  </r>
  <r>
    <d v="2025-03-24T00:00:00"/>
    <d v="2025-03-24T20:21:00"/>
    <x v="1"/>
    <s v="SPS-11386081"/>
    <s v="Sehaj Kaur"/>
    <s v="Sunday Training 24-25, collected by Satpal Degun, 23/03 vs. Sunday Training"/>
    <x v="11"/>
    <x v="1"/>
    <x v="2"/>
    <n v="3"/>
    <n v="0"/>
    <n v="0"/>
    <n v="0"/>
    <n v="3"/>
  </r>
  <r>
    <d v="2025-03-24T00:00:00"/>
    <d v="2025-03-24T20:21:00"/>
    <x v="1"/>
    <s v="SPS-11386083"/>
    <s v="Anmol Kaur"/>
    <s v="Sunday Training 24-25, collected by Satpal Degun, 23/03 vs. Sunday Training"/>
    <x v="11"/>
    <x v="1"/>
    <x v="2"/>
    <n v="3"/>
    <n v="0"/>
    <n v="0"/>
    <n v="0"/>
    <n v="3"/>
  </r>
  <r>
    <d v="2025-03-24T00:00:00"/>
    <d v="2025-03-24T20:21:00"/>
    <x v="1"/>
    <s v="SPS-11386090"/>
    <s v="Rajveer Malhi"/>
    <s v="Sunday Training 24-25, collected by Satpal Degun, 23/03 vs. Sunday Training"/>
    <x v="11"/>
    <x v="1"/>
    <x v="2"/>
    <n v="3"/>
    <n v="0"/>
    <n v="0"/>
    <n v="0"/>
    <n v="3"/>
  </r>
  <r>
    <d v="2025-03-21T00:00:00"/>
    <d v="2025-03-24T20:22:00"/>
    <x v="1"/>
    <s v="SPS-11370917"/>
    <s v="Rajveer Malhi"/>
    <s v="Mens 24-25 Under 16 Match Fee, collected by Satpal Degun, 22/03 vs. vs Bloxwich"/>
    <x v="11"/>
    <x v="0"/>
    <x v="2"/>
    <n v="3"/>
    <n v="0"/>
    <n v="0"/>
    <n v="0"/>
    <n v="3"/>
  </r>
  <r>
    <d v="2025-02-22T00:00:00"/>
    <d v="2025-03-25T08:30:00"/>
    <x v="1"/>
    <s v="SPS-11258451"/>
    <s v="SJ Sihota"/>
    <s v="Mens 24-25 Unemployed/Retired Match Fee, 22/02 vs. vs Sutton Coldfield 9"/>
    <x v="11"/>
    <x v="0"/>
    <x v="0"/>
    <n v="5"/>
    <n v="0.12"/>
    <n v="0.05"/>
    <n v="0"/>
    <n v="4.83"/>
  </r>
  <r>
    <d v="2025-02-28T00:00:00"/>
    <d v="2025-03-25T08:30:00"/>
    <x v="1"/>
    <s v="SPS-11282854"/>
    <s v="SJ Sihota"/>
    <s v="Mens 24-25 Unemployed/Retired Match Fee, 01/03 vs. vs Bloxwich 4"/>
    <x v="11"/>
    <x v="0"/>
    <x v="0"/>
    <n v="5"/>
    <n v="0.12"/>
    <n v="0.05"/>
    <n v="0"/>
    <n v="4.83"/>
  </r>
  <r>
    <d v="2025-03-15T00:00:00"/>
    <d v="2025-03-25T08:30:00"/>
    <x v="1"/>
    <s v="SPS-11337533"/>
    <s v="SJ Sihota"/>
    <s v="Mens 24-25 Unemployed/Retired Match Fee, 15/03 vs. vs Old Wulfrunians 4"/>
    <x v="11"/>
    <x v="0"/>
    <x v="0"/>
    <n v="5"/>
    <n v="0.12"/>
    <n v="0.05"/>
    <n v="0"/>
    <n v="4.83"/>
  </r>
  <r>
    <d v="2025-03-21T00:00:00"/>
    <d v="2025-03-25T08:30:00"/>
    <x v="1"/>
    <s v="SPS-11370922"/>
    <s v="SJ Sihota"/>
    <s v="Mens 24-25 Unemployed/Retired Match Fee, 22/03 vs. vs Bloxwich"/>
    <x v="11"/>
    <x v="0"/>
    <x v="0"/>
    <n v="5"/>
    <n v="0.14000000000000001"/>
    <n v="0.05"/>
    <n v="0"/>
    <n v="4.8099999999999996"/>
  </r>
  <r>
    <d v="2025-02-23T00:00:00"/>
    <d v="2025-03-25T08:30:00"/>
    <x v="1"/>
    <s v="SPS-11265552"/>
    <s v="Arjan Matharu"/>
    <s v="Sunday Training 24-25, paid by Dapinder Matharu, 23/02 vs. Sunday Training"/>
    <x v="11"/>
    <x v="1"/>
    <x v="0"/>
    <n v="3"/>
    <n v="7.0000000000000007E-2"/>
    <n v="0.05"/>
    <n v="0"/>
    <n v="2.88"/>
  </r>
  <r>
    <d v="2025-02-23T00:00:00"/>
    <d v="2025-03-25T08:30:00"/>
    <x v="1"/>
    <s v="SPS-11265572"/>
    <s v="Amar Matharu"/>
    <s v="Sunday Training 24-25, paid by Dapinder Matharu, 23/02 vs. Sunday Training"/>
    <x v="11"/>
    <x v="1"/>
    <x v="0"/>
    <n v="3"/>
    <n v="7.0000000000000007E-2"/>
    <n v="0.05"/>
    <n v="0"/>
    <n v="2.88"/>
  </r>
  <r>
    <d v="2025-03-01T00:00:00"/>
    <d v="2025-03-25T08:30:00"/>
    <x v="1"/>
    <s v="SPS-11288325"/>
    <s v="Arjan Matharu"/>
    <s v="Badgers 24-25, paid by Dapinder Matharu, 01/03 vs. vs Sutton"/>
    <x v="11"/>
    <x v="1"/>
    <x v="0"/>
    <n v="3"/>
    <n v="7.0000000000000007E-2"/>
    <n v="0.05"/>
    <n v="0"/>
    <n v="2.88"/>
  </r>
  <r>
    <d v="2025-03-03T00:00:00"/>
    <d v="2025-03-25T08:30:00"/>
    <x v="1"/>
    <s v="SPS-11297504"/>
    <s v="Amar Matharu"/>
    <s v="Sunday Training 24-25, paid by Dapinder Matharu, 02/03 vs. Sunday Training"/>
    <x v="11"/>
    <x v="1"/>
    <x v="0"/>
    <n v="3"/>
    <n v="7.0000000000000007E-2"/>
    <n v="0.05"/>
    <n v="0"/>
    <n v="2.88"/>
  </r>
  <r>
    <d v="2025-03-15T00:00:00"/>
    <d v="2025-03-25T08:30:00"/>
    <x v="1"/>
    <s v="SPS-11337845"/>
    <s v="Arjan Matharu"/>
    <s v="Badgers 24-25, paid by Dapinder Matharu, 15/03 vs. vs Cannock"/>
    <x v="11"/>
    <x v="1"/>
    <x v="0"/>
    <n v="3"/>
    <n v="7.0000000000000007E-2"/>
    <n v="0.05"/>
    <n v="0"/>
    <n v="2.88"/>
  </r>
  <r>
    <d v="2025-03-16T00:00:00"/>
    <d v="2025-03-25T08:30:00"/>
    <x v="1"/>
    <s v="SPS-11342825"/>
    <s v="Arjan Matharu"/>
    <s v="Sunday Training 24-25, paid by Dapinder Matharu, 16/03 vs. Sunday Training"/>
    <x v="11"/>
    <x v="1"/>
    <x v="0"/>
    <n v="3"/>
    <n v="7.0000000000000007E-2"/>
    <n v="0.05"/>
    <n v="0"/>
    <n v="2.88"/>
  </r>
  <r>
    <d v="2025-03-16T00:00:00"/>
    <d v="2025-03-25T08:30:00"/>
    <x v="1"/>
    <s v="SPS-11342853"/>
    <s v="Amar Matharu"/>
    <s v="Sunday Training 24-25, paid by Dapinder Matharu, 16/03 vs. Sunday Training"/>
    <x v="11"/>
    <x v="1"/>
    <x v="0"/>
    <n v="3"/>
    <n v="7.0000000000000007E-2"/>
    <n v="0.05"/>
    <n v="0"/>
    <n v="2.88"/>
  </r>
  <r>
    <d v="2025-03-24T00:00:00"/>
    <d v="2025-03-25T08:30:00"/>
    <x v="1"/>
    <s v="SPS-11386082"/>
    <s v="Arjan Matharu"/>
    <s v="Sunday Training 24-25, paid by Dapinder Matharu, 23/03 vs. Sunday Training"/>
    <x v="11"/>
    <x v="1"/>
    <x v="0"/>
    <n v="3"/>
    <n v="7.0000000000000007E-2"/>
    <n v="0.05"/>
    <n v="0"/>
    <n v="2.88"/>
  </r>
  <r>
    <d v="2025-02-23T00:00:00"/>
    <d v="2025-03-25T08:31:00"/>
    <x v="1"/>
    <s v="SPS-11265551"/>
    <s v="Priya Cooner"/>
    <s v="Sunday Training 24-25, paid by Sandeep Cooner, 23/02 vs. Sunday Training"/>
    <x v="11"/>
    <x v="1"/>
    <x v="0"/>
    <n v="3"/>
    <n v="0.14000000000000001"/>
    <n v="0.05"/>
    <n v="0"/>
    <n v="2.81"/>
  </r>
  <r>
    <d v="2025-02-23T00:00:00"/>
    <d v="2025-03-25T08:31:00"/>
    <x v="1"/>
    <s v="SPS-11265555"/>
    <s v="Nihal Cooner"/>
    <s v="Sunday Training 24-25, paid by Sandeep Cooner, 23/02 vs. Sunday Training"/>
    <x v="11"/>
    <x v="1"/>
    <x v="0"/>
    <n v="3"/>
    <n v="0.15"/>
    <n v="0.05"/>
    <n v="0"/>
    <n v="2.8"/>
  </r>
  <r>
    <d v="2024-12-15T00:00:00"/>
    <d v="2025-03-25T08:31:00"/>
    <x v="1"/>
    <s v="SPS-11075729"/>
    <s v="Ahsan Ali"/>
    <s v="Sunday Training 24-25, paid by Rojon Ali, 15/12 vs. Sunday Training"/>
    <x v="11"/>
    <x v="1"/>
    <x v="0"/>
    <n v="3"/>
    <n v="0.1"/>
    <n v="0.05"/>
    <n v="0"/>
    <n v="2.85"/>
  </r>
  <r>
    <d v="2024-12-15T00:00:00"/>
    <d v="2025-03-25T08:31:00"/>
    <x v="1"/>
    <s v="SPS-11075739"/>
    <s v="Adam Ali"/>
    <s v="Sunday Training 24-25, paid by Rojon Ali, 15/12 vs. Sunday Training"/>
    <x v="11"/>
    <x v="1"/>
    <x v="0"/>
    <n v="3"/>
    <n v="0.1"/>
    <n v="0.05"/>
    <n v="0"/>
    <n v="2.85"/>
  </r>
  <r>
    <d v="2025-02-23T00:00:00"/>
    <d v="2025-03-25T08:31:00"/>
    <x v="1"/>
    <s v="SPS-11265564"/>
    <s v="Ahsan Ali"/>
    <s v="Sunday Training 24-25, paid by Rojon Ali, 23/02 vs. Sunday Training"/>
    <x v="11"/>
    <x v="1"/>
    <x v="0"/>
    <n v="3"/>
    <n v="0.1"/>
    <n v="0.05"/>
    <n v="0"/>
    <n v="2.85"/>
  </r>
  <r>
    <d v="2025-02-23T00:00:00"/>
    <d v="2025-03-25T08:31:00"/>
    <x v="1"/>
    <s v="SPS-11265571"/>
    <s v="Adam Ali"/>
    <s v="Sunday Training 24-25, paid by Rojon Ali, 23/02 vs. Sunday Training"/>
    <x v="11"/>
    <x v="1"/>
    <x v="0"/>
    <n v="3"/>
    <n v="0.08"/>
    <n v="0.05"/>
    <n v="0"/>
    <n v="2.87"/>
  </r>
  <r>
    <d v="2025-02-23T00:00:00"/>
    <d v="2025-03-25T08:31:00"/>
    <x v="1"/>
    <s v="SPS-11265562"/>
    <s v="Nayan Singh Ruprah"/>
    <s v="Sunday Training 24-25, paid by BALJIT RUPRAH, 23/02 vs. Sunday Training"/>
    <x v="11"/>
    <x v="1"/>
    <x v="0"/>
    <n v="3"/>
    <n v="0.06"/>
    <n v="0.05"/>
    <n v="0"/>
    <n v="2.89"/>
  </r>
  <r>
    <d v="2025-03-01T00:00:00"/>
    <d v="2025-03-25T08:31:00"/>
    <x v="1"/>
    <s v="SPS-11288338"/>
    <s v="Nayan Singh Ruprah"/>
    <s v="Badgers 24-25, paid by BALJIT RUPRAH, 01/03 vs. vs Sutton"/>
    <x v="11"/>
    <x v="1"/>
    <x v="0"/>
    <n v="3"/>
    <n v="0.06"/>
    <n v="0.05"/>
    <n v="0"/>
    <n v="2.89"/>
  </r>
  <r>
    <d v="2025-03-03T00:00:00"/>
    <d v="2025-03-25T08:31:00"/>
    <x v="1"/>
    <s v="SPS-11297511"/>
    <s v="Naina Kaur Ruprah"/>
    <s v="Sunday Training 24-25, paid by BALJIT RUPRAH, 02/03 vs. Sunday Training"/>
    <x v="11"/>
    <x v="1"/>
    <x v="0"/>
    <n v="3"/>
    <n v="0.06"/>
    <n v="0.05"/>
    <n v="0"/>
    <n v="2.89"/>
  </r>
  <r>
    <d v="2025-03-08T00:00:00"/>
    <d v="2025-03-25T08:31:00"/>
    <x v="1"/>
    <s v="SPS-11311245"/>
    <s v="Nayan Singh Ruprah"/>
    <s v="Badgers 24-25, paid by BALJIT RUPRAH, 08/03 vs. vs Edgbaston"/>
    <x v="11"/>
    <x v="1"/>
    <x v="0"/>
    <n v="3"/>
    <n v="0.06"/>
    <n v="0.05"/>
    <n v="0"/>
    <n v="2.89"/>
  </r>
  <r>
    <d v="2025-03-09T00:00:00"/>
    <d v="2025-03-25T08:31:00"/>
    <x v="1"/>
    <s v="SPS-11316647"/>
    <s v="Nayan Singh Ruprah"/>
    <s v="Sunday Training 24-25, paid by BALJIT RUPRAH, 09/03 vs. Sunday Training"/>
    <x v="11"/>
    <x v="1"/>
    <x v="0"/>
    <n v="3"/>
    <n v="0.06"/>
    <n v="0.05"/>
    <n v="0"/>
    <n v="2.89"/>
  </r>
  <r>
    <d v="2025-03-09T00:00:00"/>
    <d v="2025-03-25T08:31:00"/>
    <x v="1"/>
    <s v="SPS-11316650"/>
    <s v="Naina Kaur Ruprah"/>
    <s v="Sunday Training 24-25, paid by BALJIT RUPRAH, 09/03 vs. Sunday Training"/>
    <x v="11"/>
    <x v="1"/>
    <x v="0"/>
    <n v="3"/>
    <n v="0.06"/>
    <n v="0.05"/>
    <n v="0"/>
    <n v="2.89"/>
  </r>
  <r>
    <d v="2025-03-15T00:00:00"/>
    <d v="2025-03-25T08:31:00"/>
    <x v="1"/>
    <s v="SPS-11337848"/>
    <s v="Nayan Singh Ruprah"/>
    <s v="Badgers 24-25, paid by BALJIT RUPRAH, 15/03 vs. vs Cannock"/>
    <x v="11"/>
    <x v="1"/>
    <x v="0"/>
    <n v="3"/>
    <n v="0.06"/>
    <n v="0.05"/>
    <n v="0"/>
    <n v="2.89"/>
  </r>
  <r>
    <d v="2025-03-16T00:00:00"/>
    <d v="2025-03-25T08:31:00"/>
    <x v="1"/>
    <s v="SPS-11342838"/>
    <s v="Nayan Singh Ruprah"/>
    <s v="Sunday Training 24-25, paid by BALJIT RUPRAH, 16/03 vs. Sunday Training"/>
    <x v="11"/>
    <x v="1"/>
    <x v="0"/>
    <n v="3"/>
    <n v="0.06"/>
    <n v="0.05"/>
    <n v="0"/>
    <n v="2.89"/>
  </r>
  <r>
    <d v="2025-03-16T00:00:00"/>
    <d v="2025-03-25T08:31:00"/>
    <x v="1"/>
    <s v="SPS-11342840"/>
    <s v="Naina Kaur Ruprah"/>
    <s v="Sunday Training 24-25, paid by BALJIT RUPRAH, 16/03 vs. Sunday Training"/>
    <x v="11"/>
    <x v="1"/>
    <x v="0"/>
    <n v="3"/>
    <n v="0.06"/>
    <n v="0.05"/>
    <n v="0"/>
    <n v="2.89"/>
  </r>
  <r>
    <d v="2025-03-21T00:00:00"/>
    <d v="2025-03-25T08:31:00"/>
    <x v="1"/>
    <s v="SPS-11370923"/>
    <s v="Nayan Singh Ruprah"/>
    <s v="Mens 24-25 Under 16 Match Fee, paid by BALJIT RUPRAH, 22/03 vs. vs Bloxwich"/>
    <x v="11"/>
    <x v="0"/>
    <x v="0"/>
    <n v="3"/>
    <n v="0.06"/>
    <n v="0.05"/>
    <n v="0"/>
    <n v="2.89"/>
  </r>
  <r>
    <d v="2025-03-24T00:00:00"/>
    <d v="2025-03-25T08:31:00"/>
    <x v="1"/>
    <s v="SPS-11386094"/>
    <s v="Nayan Singh Ruprah"/>
    <s v="Sunday Training 24-25, paid by BALJIT RUPRAH, 23/03 vs. Sunday Training"/>
    <x v="11"/>
    <x v="1"/>
    <x v="0"/>
    <n v="3"/>
    <n v="0.06"/>
    <n v="0.05"/>
    <n v="0"/>
    <n v="2.89"/>
  </r>
  <r>
    <d v="2025-03-24T00:00:00"/>
    <d v="2025-03-25T08:31:00"/>
    <x v="1"/>
    <s v="SPS-11386098"/>
    <s v="Naina Kaur Ruprah"/>
    <s v="Sunday Training 24-25, paid by BALJIT RUPRAH, 23/03 vs. Sunday Training"/>
    <x v="11"/>
    <x v="1"/>
    <x v="0"/>
    <n v="3"/>
    <n v="0.08"/>
    <n v="0.05"/>
    <n v="0"/>
    <n v="2.87"/>
  </r>
  <r>
    <d v="2025-03-23T00:00:00"/>
    <d v="2025-03-25T11:53:00"/>
    <x v="1"/>
    <s v="SPS-11381568"/>
    <s v="Amarpreet Sahi"/>
    <s v="Ladies 24-25 Student Match Fee, confirmed by Charn Gill, 22/03 vs. vs Old Silhillians 5"/>
    <x v="11"/>
    <x v="0"/>
    <x v="1"/>
    <n v="5"/>
    <n v="0"/>
    <n v="0"/>
    <n v="0"/>
    <n v="5"/>
  </r>
  <r>
    <d v="2025-01-18T00:00:00"/>
    <d v="2025-03-25T21:51:00"/>
    <x v="1"/>
    <s v="SPS-11137803"/>
    <s v="Vinaypreet Johal"/>
    <s v="Ladies 24-25 Student Match Fee, 18/01 vs. vs Olton &amp; West Warwickshire 3"/>
    <x v="11"/>
    <x v="0"/>
    <x v="0"/>
    <n v="5"/>
    <n v="0.1"/>
    <n v="0.05"/>
    <n v="0"/>
    <n v="4.8499999999999996"/>
  </r>
  <r>
    <d v="2025-01-19T00:00:00"/>
    <d v="2025-03-25T21:51:00"/>
    <x v="1"/>
    <s v="SPS-11140563"/>
    <s v="Vinaypreet Johal"/>
    <s v="Ladies 24-25 Student Match Fee, 19/01 vs. vs University of Birmingham 5"/>
    <x v="11"/>
    <x v="0"/>
    <x v="0"/>
    <n v="5"/>
    <n v="0.1"/>
    <n v="0.05"/>
    <n v="0"/>
    <n v="4.8499999999999996"/>
  </r>
  <r>
    <d v="2025-02-02T00:00:00"/>
    <d v="2025-03-25T21:51:00"/>
    <x v="1"/>
    <s v="SPS-11183785"/>
    <s v="Vinaypreet Johal"/>
    <s v="Ladies 24-25 Student Match Fee, 01/02 vs. vs Edgbaston 3"/>
    <x v="11"/>
    <x v="0"/>
    <x v="0"/>
    <n v="5"/>
    <n v="0.1"/>
    <n v="0.05"/>
    <n v="0"/>
    <n v="4.8499999999999996"/>
  </r>
  <r>
    <d v="2025-02-10T00:00:00"/>
    <d v="2025-03-25T21:51:00"/>
    <x v="1"/>
    <s v="SPS-11216889"/>
    <s v="Vinaypreet Johal"/>
    <s v="Ladies 24-25 Student Match Fee, 08/02 vs. vs Stourport 3"/>
    <x v="11"/>
    <x v="0"/>
    <x v="0"/>
    <n v="5"/>
    <n v="0.1"/>
    <n v="0.05"/>
    <n v="0"/>
    <n v="4.8499999999999996"/>
  </r>
  <r>
    <d v="2025-02-22T00:00:00"/>
    <d v="2025-03-25T21:51:00"/>
    <x v="1"/>
    <s v="SPS-11262472"/>
    <s v="Vinaypreet Johal"/>
    <s v="Ladies 24-25 Student Match Fee, 22/02 vs. vs University of Birmingham 6"/>
    <x v="11"/>
    <x v="0"/>
    <x v="0"/>
    <n v="5"/>
    <n v="0.1"/>
    <n v="0.05"/>
    <n v="0"/>
    <n v="4.8499999999999996"/>
  </r>
  <r>
    <d v="2025-03-01T00:00:00"/>
    <d v="2025-03-25T21:51:00"/>
    <x v="1"/>
    <s v="SPS-11289792"/>
    <s v="Vinaypreet Johal"/>
    <s v="Ladies 24-25 Student Match Fee, 01/03 vs. vs Bridgnorth 1"/>
    <x v="11"/>
    <x v="0"/>
    <x v="0"/>
    <n v="5"/>
    <n v="0.1"/>
    <n v="0.05"/>
    <n v="0"/>
    <n v="4.8499999999999996"/>
  </r>
  <r>
    <d v="2025-03-14T00:00:00"/>
    <d v="2025-03-25T21:51:00"/>
    <x v="1"/>
    <s v="SPS-11333360"/>
    <s v="Vinaypreet Johal"/>
    <s v="Ladies 24-25 Student Match Fee, 08/03 vs. vs Worcester 2"/>
    <x v="11"/>
    <x v="0"/>
    <x v="0"/>
    <n v="5"/>
    <n v="0.1"/>
    <n v="0.05"/>
    <n v="0"/>
    <n v="4.8499999999999996"/>
  </r>
  <r>
    <d v="2025-03-15T00:00:00"/>
    <d v="2025-03-25T21:51:00"/>
    <x v="1"/>
    <s v="SPS-11337357"/>
    <s v="Vinaypreet Johal"/>
    <s v="Ladies 24-25 Student Match Fee, 15/03 vs. vs Edgbaston 2"/>
    <x v="11"/>
    <x v="0"/>
    <x v="0"/>
    <n v="5"/>
    <n v="0.08"/>
    <n v="0.05"/>
    <n v="0"/>
    <n v="4.87"/>
  </r>
  <r>
    <d v="2025-03-22T00:00:00"/>
    <d v="2025-03-25T21:51:00"/>
    <x v="1"/>
    <s v="SPS-11374313"/>
    <s v="Vinaypreet Johal"/>
    <s v="Ladies 24-25 Student Match Fee, 22/03 vs. vs Old Silhillians 2"/>
    <x v="11"/>
    <x v="0"/>
    <x v="0"/>
    <n v="5"/>
    <n v="0.1"/>
    <n v="0.05"/>
    <n v="0"/>
    <n v="4.8499999999999996"/>
  </r>
  <r>
    <d v="2025-02-22T00:00:00"/>
    <d v="2025-03-26T08:30:00"/>
    <x v="1"/>
    <s v="SPS-11258447"/>
    <s v="bhupinder mann"/>
    <s v="Mens 24-25, 22/02 vs. vs Sutton Coldfield 9"/>
    <x v="11"/>
    <x v="1"/>
    <x v="0"/>
    <n v="10"/>
    <n v="0.26"/>
    <n v="0.1"/>
    <n v="0"/>
    <n v="9.64"/>
  </r>
  <r>
    <d v="2025-03-07T00:00:00"/>
    <d v="2025-03-26T08:30:00"/>
    <x v="1"/>
    <s v="SPS-11308120"/>
    <s v="bhupinder mann"/>
    <s v="Mens 24-25, 08/03 vs. vs Lichfield 6"/>
    <x v="11"/>
    <x v="1"/>
    <x v="0"/>
    <n v="10"/>
    <n v="0.26"/>
    <n v="0.1"/>
    <n v="0"/>
    <n v="9.64"/>
  </r>
  <r>
    <d v="2025-03-08T00:00:00"/>
    <d v="2025-03-26T08:30:00"/>
    <x v="1"/>
    <s v="SPS-11309084"/>
    <s v="Sukhdeep Mann"/>
    <s v="Mens 24-25 Under 16 Match Fee, paid by bhupinder mann, 08/03 vs. vs Worcester 2"/>
    <x v="11"/>
    <x v="0"/>
    <x v="0"/>
    <n v="3"/>
    <n v="0.08"/>
    <n v="0.05"/>
    <n v="0"/>
    <n v="2.87"/>
  </r>
  <r>
    <d v="2025-03-14T00:00:00"/>
    <d v="2025-03-26T08:30:00"/>
    <x v="1"/>
    <s v="SPS-11334221"/>
    <s v="Sukhdeep Mann"/>
    <s v="Mens 24-25 Under 16 Match Fee, paid by bhupinder mann, 15/03 vs. vs Harborne 4"/>
    <x v="11"/>
    <x v="0"/>
    <x v="0"/>
    <n v="3"/>
    <n v="0.08"/>
    <n v="0.05"/>
    <n v="0"/>
    <n v="2.87"/>
  </r>
  <r>
    <d v="2025-03-22T00:00:00"/>
    <d v="2025-03-26T08:30:00"/>
    <x v="1"/>
    <s v="SPS-11376443"/>
    <s v="Sukhdeep Mann"/>
    <s v="Mens 24-25 Under 16 Match Fee, paid by bhupinder mann, 22/03 vs. vs Solihull Blossomfield 1"/>
    <x v="11"/>
    <x v="0"/>
    <x v="0"/>
    <n v="3"/>
    <n v="7.0000000000000007E-2"/>
    <n v="0.05"/>
    <n v="0"/>
    <n v="2.88"/>
  </r>
  <r>
    <d v="2025-02-23T00:00:00"/>
    <d v="2025-03-26T08:30:00"/>
    <x v="1"/>
    <s v="SPS-11265560"/>
    <s v="Anand Sihota"/>
    <s v="Sunday Training 24-25, paid by Dal Sihota, 23/02 vs. Sunday Training"/>
    <x v="11"/>
    <x v="1"/>
    <x v="0"/>
    <n v="3"/>
    <n v="0.1"/>
    <n v="0.05"/>
    <n v="0"/>
    <n v="2.85"/>
  </r>
  <r>
    <d v="2025-02-28T00:00:00"/>
    <d v="2025-03-26T08:30:00"/>
    <x v="1"/>
    <s v="SPS-11282860"/>
    <s v="Anand Sihota"/>
    <s v="Mens 24-25 Under 16 Match Fee, paid by Dal Sihota, 01/03 vs. vs Bloxwich 4"/>
    <x v="11"/>
    <x v="0"/>
    <x v="0"/>
    <n v="3"/>
    <n v="0.1"/>
    <n v="0.05"/>
    <n v="0"/>
    <n v="2.85"/>
  </r>
  <r>
    <d v="2025-03-09T00:00:00"/>
    <d v="2025-03-26T08:30:00"/>
    <x v="1"/>
    <s v="SPS-11316646"/>
    <s v="Anand Sihota"/>
    <s v="Sunday Training 24-25, paid by Dal Sihota, 09/03 vs. Sunday Training"/>
    <x v="11"/>
    <x v="1"/>
    <x v="0"/>
    <n v="3"/>
    <n v="0.1"/>
    <n v="0.05"/>
    <n v="0"/>
    <n v="2.85"/>
  </r>
  <r>
    <d v="2025-03-15T00:00:00"/>
    <d v="2025-03-26T08:30:00"/>
    <x v="1"/>
    <s v="SPS-11337539"/>
    <s v="Anand Sihota"/>
    <s v="Mens 24-25 Under 16 Match Fee, paid by Dal Sihota, 15/03 vs. vs Old Wulfrunians 4"/>
    <x v="11"/>
    <x v="0"/>
    <x v="0"/>
    <n v="3"/>
    <n v="0.08"/>
    <n v="0.05"/>
    <n v="0"/>
    <n v="2.87"/>
  </r>
  <r>
    <d v="2025-02-15T00:00:00"/>
    <d v="2025-03-27T08:32:00"/>
    <x v="1"/>
    <s v="SPS-11237357"/>
    <s v="Guvraj Bansal"/>
    <s v="Mens 24-25 Student Match Fee, 15/02 vs. vs Old Halesonians 3"/>
    <x v="11"/>
    <x v="0"/>
    <x v="0"/>
    <n v="5"/>
    <n v="0.28000000000000003"/>
    <n v="0.05"/>
    <n v="0"/>
    <n v="4.67"/>
  </r>
  <r>
    <d v="2025-01-26T00:00:00"/>
    <d v="2025-03-27T14:27:00"/>
    <x v="1"/>
    <s v="SPS-11158565"/>
    <s v="Nivaan Pawar"/>
    <s v="Sunday Training 24-25, paid by Gurmej Pawar, 26/01 vs. Sunday Training"/>
    <x v="11"/>
    <x v="1"/>
    <x v="0"/>
    <n v="3"/>
    <n v="0.06"/>
    <n v="0.05"/>
    <n v="0"/>
    <n v="2.89"/>
  </r>
  <r>
    <d v="2025-01-26T00:00:00"/>
    <d v="2025-03-27T14:27:00"/>
    <x v="1"/>
    <s v="SPS-11158575"/>
    <s v="Naraya Pawar"/>
    <s v="Sunday Training 24-25, paid by Gurmej Pawar, 26/01 vs. Sunday Training"/>
    <x v="11"/>
    <x v="1"/>
    <x v="0"/>
    <n v="3"/>
    <n v="0.06"/>
    <n v="0.05"/>
    <n v="0"/>
    <n v="2.89"/>
  </r>
  <r>
    <d v="2025-02-08T00:00:00"/>
    <d v="2025-03-27T14:27:00"/>
    <x v="1"/>
    <s v="SPS-11210197"/>
    <s v="Nivaan Pawar"/>
    <s v="Sunday Training 24-25, paid by Gurmej Pawar, 02/02 vs. Sunday Training"/>
    <x v="11"/>
    <x v="1"/>
    <x v="0"/>
    <n v="3"/>
    <n v="0.06"/>
    <n v="0.05"/>
    <n v="0"/>
    <n v="2.89"/>
  </r>
  <r>
    <d v="2025-02-08T00:00:00"/>
    <d v="2025-03-27T14:27:00"/>
    <x v="1"/>
    <s v="SPS-11210208"/>
    <s v="Naraya Pawar"/>
    <s v="Sunday Training 24-25, paid by Gurmej Pawar, 02/02 vs. Sunday Training"/>
    <x v="11"/>
    <x v="1"/>
    <x v="0"/>
    <n v="3"/>
    <n v="0.06"/>
    <n v="0.05"/>
    <n v="0"/>
    <n v="2.89"/>
  </r>
  <r>
    <d v="2025-02-16T00:00:00"/>
    <d v="2025-03-27T14:27:00"/>
    <x v="1"/>
    <s v="SPS-11241699"/>
    <s v="Nivaan Pawar"/>
    <s v="Sunday Training 24-25, paid by Gurmej Pawar, 16/02 vs. Sunday Training"/>
    <x v="11"/>
    <x v="1"/>
    <x v="0"/>
    <n v="3"/>
    <n v="0.06"/>
    <n v="0.05"/>
    <n v="0"/>
    <n v="2.89"/>
  </r>
  <r>
    <d v="2025-02-16T00:00:00"/>
    <d v="2025-03-27T14:27:00"/>
    <x v="1"/>
    <s v="SPS-11241709"/>
    <s v="Naraya Pawar"/>
    <s v="Sunday Training 24-25, paid by Gurmej Pawar, 16/02 vs. Sunday Training"/>
    <x v="11"/>
    <x v="1"/>
    <x v="0"/>
    <n v="3"/>
    <n v="0.06"/>
    <n v="0.05"/>
    <n v="0"/>
    <n v="2.89"/>
  </r>
  <r>
    <d v="2025-02-23T00:00:00"/>
    <d v="2025-03-27T14:27:00"/>
    <x v="1"/>
    <s v="SPS-11265556"/>
    <s v="Nivaan Pawar"/>
    <s v="Sunday Training 24-25, paid by Gurmej Pawar, 23/02 vs. Sunday Training"/>
    <x v="11"/>
    <x v="1"/>
    <x v="0"/>
    <n v="3"/>
    <n v="0.06"/>
    <n v="0.05"/>
    <n v="0"/>
    <n v="2.89"/>
  </r>
  <r>
    <d v="2025-02-23T00:00:00"/>
    <d v="2025-03-27T14:27:00"/>
    <x v="1"/>
    <s v="SPS-11265563"/>
    <s v="Naraya Pawar"/>
    <s v="Sunday Training 24-25, paid by Gurmej Pawar, 23/02 vs. Sunday Training"/>
    <x v="11"/>
    <x v="1"/>
    <x v="0"/>
    <n v="3"/>
    <n v="0.06"/>
    <n v="0.05"/>
    <n v="0"/>
    <n v="2.89"/>
  </r>
  <r>
    <d v="2025-03-03T00:00:00"/>
    <d v="2025-03-27T14:27:00"/>
    <x v="1"/>
    <s v="SPS-11297499"/>
    <s v="Nivaan Pawar"/>
    <s v="Sunday Training 24-25, paid by Gurmej Pawar, 02/03 vs. Sunday Training"/>
    <x v="11"/>
    <x v="1"/>
    <x v="0"/>
    <n v="3"/>
    <n v="0.06"/>
    <n v="0.05"/>
    <n v="0"/>
    <n v="2.89"/>
  </r>
  <r>
    <d v="2025-03-03T00:00:00"/>
    <d v="2025-03-27T14:27:00"/>
    <x v="1"/>
    <s v="SPS-11297510"/>
    <s v="Naraya Pawar"/>
    <s v="Sunday Training 24-25, paid by Gurmej Pawar, 02/03 vs. Sunday Training"/>
    <x v="11"/>
    <x v="1"/>
    <x v="0"/>
    <n v="3"/>
    <n v="0.06"/>
    <n v="0.05"/>
    <n v="0"/>
    <n v="2.89"/>
  </r>
  <r>
    <d v="2025-03-16T00:00:00"/>
    <d v="2025-03-27T14:27:00"/>
    <x v="1"/>
    <s v="SPS-11342828"/>
    <s v="Nivaan Pawar"/>
    <s v="Sunday Training 24-25, paid by Gurmej Pawar, 16/03 vs. Sunday Training"/>
    <x v="11"/>
    <x v="1"/>
    <x v="0"/>
    <n v="3"/>
    <n v="0.06"/>
    <n v="0.05"/>
    <n v="0"/>
    <n v="2.89"/>
  </r>
  <r>
    <d v="2025-03-16T00:00:00"/>
    <d v="2025-03-27T14:27:00"/>
    <x v="1"/>
    <s v="SPS-11342839"/>
    <s v="Naraya Pawar"/>
    <s v="Sunday Training 24-25, paid by Gurmej Pawar, 16/03 vs. Sunday Training"/>
    <x v="11"/>
    <x v="1"/>
    <x v="0"/>
    <n v="3"/>
    <n v="0.06"/>
    <n v="0.05"/>
    <n v="0"/>
    <n v="2.89"/>
  </r>
  <r>
    <d v="2025-03-24T00:00:00"/>
    <d v="2025-03-27T14:27:00"/>
    <x v="1"/>
    <s v="SPS-11386085"/>
    <s v="Nivaan Pawar"/>
    <s v="Sunday Training 24-25, paid by Gurmej Pawar, 23/03 vs. Sunday Training"/>
    <x v="11"/>
    <x v="1"/>
    <x v="0"/>
    <n v="3"/>
    <n v="0.05"/>
    <n v="0.05"/>
    <n v="0"/>
    <n v="2.9"/>
  </r>
  <r>
    <d v="2025-03-24T00:00:00"/>
    <d v="2025-03-27T14:27:00"/>
    <x v="1"/>
    <s v="SPS-11386097"/>
    <s v="Naraya Pawar"/>
    <s v="Sunday Training 24-25, paid by Gurmej Pawar, 23/03 vs. Sunday Training"/>
    <x v="11"/>
    <x v="1"/>
    <x v="0"/>
    <n v="3"/>
    <n v="0.06"/>
    <n v="0.05"/>
    <n v="0"/>
    <n v="2.89"/>
  </r>
  <r>
    <d v="2024-12-09T00:00:00"/>
    <d v="2025-03-27T16:13:00"/>
    <x v="1"/>
    <s v="SPS-11058013"/>
    <s v="Gurmej Pawar"/>
    <s v="Social subscription 24-25, confirmed by Satpal Degun"/>
    <x v="11"/>
    <x v="1"/>
    <x v="1"/>
    <n v="10"/>
    <n v="0"/>
    <n v="0"/>
    <n v="0"/>
    <n v="10"/>
  </r>
  <r>
    <d v="2025-02-25T00:00:00"/>
    <d v="2025-03-28T08:30:00"/>
    <x v="1"/>
    <s v="SPS-11273208"/>
    <s v="Ethan Frost"/>
    <s v="Mens 24-25 Under 16 Match Fee, paid by Jonathan Frost, 22/02 vs. vs University of Nottingham 2"/>
    <x v="11"/>
    <x v="0"/>
    <x v="0"/>
    <n v="3"/>
    <n v="0.09"/>
    <n v="0.05"/>
    <n v="0"/>
    <n v="2.86"/>
  </r>
  <r>
    <d v="2025-03-03T00:00:00"/>
    <d v="2025-03-28T08:30:00"/>
    <x v="1"/>
    <s v="SPS-11296280"/>
    <s v="Ethan Frost"/>
    <s v="Mens 24-25 Under 16 Match Fee, paid by Jonathan Frost, 02/03 vs. vs Norwich City 1"/>
    <x v="11"/>
    <x v="0"/>
    <x v="0"/>
    <n v="3"/>
    <n v="0.09"/>
    <n v="0.05"/>
    <n v="0"/>
    <n v="2.86"/>
  </r>
  <r>
    <d v="2025-03-10T00:00:00"/>
    <d v="2025-03-28T08:30:00"/>
    <x v="1"/>
    <s v="SPS-11320898"/>
    <s v="Ethan Frost"/>
    <s v="Mens 24-25 Under 16 Match Fee, paid by Jonathan Frost, 09/03 vs. vs Chelmsford 1"/>
    <x v="11"/>
    <x v="0"/>
    <x v="0"/>
    <n v="3"/>
    <n v="0.09"/>
    <n v="0.05"/>
    <n v="0"/>
    <n v="2.86"/>
  </r>
  <r>
    <d v="2025-03-16T00:00:00"/>
    <d v="2025-03-28T08:30:00"/>
    <x v="1"/>
    <s v="SPS-11346581"/>
    <s v="Ethan Frost"/>
    <s v="Mens 24-25 Under 16 Match Fee, paid by Jonathan Frost, 16/03 vs. vs Banbury 1"/>
    <x v="11"/>
    <x v="0"/>
    <x v="0"/>
    <n v="3"/>
    <n v="0.09"/>
    <n v="0.05"/>
    <n v="0"/>
    <n v="2.86"/>
  </r>
  <r>
    <d v="2025-03-24T00:00:00"/>
    <d v="2025-03-28T08:30:00"/>
    <x v="1"/>
    <s v="SPS-11384201"/>
    <s v="Ethan Frost"/>
    <s v="Mens 24-25 Under 16 Match Fee, paid by Jonathan Frost, 23/03 vs. vs Harleston Magpies"/>
    <x v="11"/>
    <x v="0"/>
    <x v="0"/>
    <n v="3"/>
    <n v="7.0000000000000007E-2"/>
    <n v="0.05"/>
    <n v="0"/>
    <n v="2.88"/>
  </r>
  <r>
    <d v="2025-03-22T00:00:00"/>
    <d v="2025-03-28T12:28:00"/>
    <x v="1"/>
    <s v="SPS-11376878"/>
    <s v="sucha sohal"/>
    <s v="Mens 24-25, confirmed by Satpal Degun, 22/03 vs. vs Bromsgrove 4"/>
    <x v="11"/>
    <x v="1"/>
    <x v="1"/>
    <n v="10"/>
    <n v="0"/>
    <n v="0"/>
    <n v="0"/>
    <n v="10"/>
  </r>
  <r>
    <d v="2025-03-15T00:00:00"/>
    <d v="2025-03-28T12:28:00"/>
    <x v="1"/>
    <s v="SPS-11340301"/>
    <s v="sucha sohal"/>
    <s v="Mens 24-25, confirmed by Satpal Degun, 15/03 vs. vs Olton &amp; West Warwickshire 5"/>
    <x v="11"/>
    <x v="1"/>
    <x v="1"/>
    <n v="10"/>
    <n v="0"/>
    <n v="0"/>
    <n v="0"/>
    <n v="10"/>
  </r>
  <r>
    <d v="2025-03-08T00:00:00"/>
    <d v="2025-03-28T13:53:00"/>
    <x v="1"/>
    <s v="SPS-11311235"/>
    <s v="Aneel Loyal"/>
    <s v="Badgers 24-25, confirmed by Satpal Degun, 08/03 vs. vs Edgbaston"/>
    <x v="11"/>
    <x v="1"/>
    <x v="1"/>
    <n v="3"/>
    <n v="0"/>
    <n v="0"/>
    <n v="0"/>
    <n v="3"/>
  </r>
  <r>
    <d v="2025-03-15T00:00:00"/>
    <d v="2025-03-28T13:53:00"/>
    <x v="1"/>
    <s v="SPS-11337849"/>
    <s v="Aneel Loyal"/>
    <s v="Badgers 24-25, confirmed by Satpal Degun, 15/03 vs. vs Cannock"/>
    <x v="11"/>
    <x v="1"/>
    <x v="1"/>
    <n v="3"/>
    <n v="0"/>
    <n v="0"/>
    <n v="0"/>
    <n v="3"/>
  </r>
  <r>
    <d v="2025-03-28T00:00:00"/>
    <d v="2025-03-28T16:53:00"/>
    <x v="1"/>
    <s v="SPS-11397451"/>
    <s v="Clare allan"/>
    <s v="Mens 24-25 Double Team Match Fee, 29/03 vs. vs Wednesbury 2"/>
    <x v="11"/>
    <x v="0"/>
    <x v="2"/>
    <n v="0"/>
    <n v="0"/>
    <n v="0"/>
    <n v="0"/>
    <n v="0"/>
  </r>
  <r>
    <d v="2025-03-28T00:00:00"/>
    <d v="2025-03-28T16:53:00"/>
    <x v="1"/>
    <s v="SPS-11397458"/>
    <s v="SJ Sihota"/>
    <s v="Mens 24-25 Double Team Match Fee, 29/03 vs. vs Wednesbury 2"/>
    <x v="11"/>
    <x v="0"/>
    <x v="2"/>
    <n v="0"/>
    <n v="0"/>
    <n v="0"/>
    <n v="0"/>
    <n v="0"/>
  </r>
  <r>
    <d v="2025-02-22T00:00:00"/>
    <d v="2025-03-29T08:30:00"/>
    <x v="1"/>
    <s v="SPS-11258459"/>
    <s v="Steve Dawson"/>
    <s v="Mens 24-25, 22/02 vs. vs Sutton Coldfield 9"/>
    <x v="11"/>
    <x v="1"/>
    <x v="0"/>
    <n v="10"/>
    <n v="0.2"/>
    <n v="0.1"/>
    <n v="0"/>
    <n v="9.6999999999999993"/>
  </r>
  <r>
    <d v="2025-02-28T00:00:00"/>
    <d v="2025-03-29T08:30:00"/>
    <x v="1"/>
    <s v="SPS-11282863"/>
    <s v="Steve Dawson"/>
    <s v="Mens 24-25, 01/03 vs. vs Bloxwich 4"/>
    <x v="11"/>
    <x v="1"/>
    <x v="0"/>
    <n v="10"/>
    <n v="0.2"/>
    <n v="0.1"/>
    <n v="0"/>
    <n v="9.6999999999999993"/>
  </r>
  <r>
    <d v="2025-03-15T00:00:00"/>
    <d v="2025-03-29T08:30:00"/>
    <x v="1"/>
    <s v="SPS-11337543"/>
    <s v="Steve Dawson"/>
    <s v="Mens 24-25, 15/03 vs. vs Old Wulfrunians 4"/>
    <x v="11"/>
    <x v="1"/>
    <x v="0"/>
    <n v="10"/>
    <n v="0.2"/>
    <n v="0.1"/>
    <n v="0"/>
    <n v="9.6999999999999993"/>
  </r>
  <r>
    <d v="2025-03-21T00:00:00"/>
    <d v="2025-03-29T08:30:00"/>
    <x v="1"/>
    <s v="SPS-11370925"/>
    <s v="Steve Dawson"/>
    <s v="Mens 24-25, 22/03 vs. vs Bloxwich"/>
    <x v="11"/>
    <x v="1"/>
    <x v="0"/>
    <n v="10"/>
    <n v="0.2"/>
    <n v="0.1"/>
    <n v="0"/>
    <n v="9.6999999999999993"/>
  </r>
  <r>
    <d v="2025-03-29T00:00:00"/>
    <d v="2025-03-29T09:29:00"/>
    <x v="1"/>
    <s v="SPS-11398868"/>
    <s v="Harmeet Sandhu"/>
    <s v="Mens 24-25 Double Team Match Fee, 29/03 vs. vs Bromsgrove 2"/>
    <x v="11"/>
    <x v="0"/>
    <x v="2"/>
    <n v="0"/>
    <n v="0"/>
    <n v="0"/>
    <n v="0"/>
    <n v="0"/>
  </r>
  <r>
    <d v="2025-03-29T00:00:00"/>
    <d v="2025-03-29T09:29:00"/>
    <x v="1"/>
    <s v="SPS-11398869"/>
    <s v="Ian Murphy"/>
    <s v="Mens 24-25 Sponsored player Match Fee, 29/03 vs. vs Bromsgrove 2"/>
    <x v="11"/>
    <x v="0"/>
    <x v="2"/>
    <n v="0"/>
    <n v="0"/>
    <n v="0"/>
    <n v="0"/>
    <n v="0"/>
  </r>
  <r>
    <d v="2025-03-29T00:00:00"/>
    <d v="2025-03-29T09:29:00"/>
    <x v="1"/>
    <s v="SPS-11398878"/>
    <s v="SJ Sihota"/>
    <s v="Mens 24-25 Double Team Match Fee, 29/03 vs. vs Bromsgrove 2"/>
    <x v="11"/>
    <x v="0"/>
    <x v="2"/>
    <n v="0"/>
    <n v="0"/>
    <n v="0"/>
    <n v="0"/>
    <n v="0"/>
  </r>
  <r>
    <d v="2025-03-08T00:00:00"/>
    <d v="2025-03-29T11:55:00"/>
    <x v="1"/>
    <s v="SPS-11311238"/>
    <s v="Kian Sandhu"/>
    <s v="Badgers 24-25, paid by Hardeep SANDHU, 08/03 vs. vs Edgbaston"/>
    <x v="11"/>
    <x v="1"/>
    <x v="0"/>
    <n v="3"/>
    <n v="0.06"/>
    <n v="0.05"/>
    <n v="0"/>
    <n v="2.89"/>
  </r>
  <r>
    <d v="2025-03-08T00:00:00"/>
    <d v="2025-03-29T11:55:00"/>
    <x v="1"/>
    <s v="SPS-11311943"/>
    <s v="Kyle Sandhu"/>
    <s v="Mens 24-25 Under 16 Match Fee, paid by Hardeep SANDHU, 08/03 vs. vs Kingswinford 2"/>
    <x v="11"/>
    <x v="0"/>
    <x v="0"/>
    <n v="3"/>
    <n v="0.06"/>
    <n v="0.05"/>
    <n v="0"/>
    <n v="2.89"/>
  </r>
  <r>
    <d v="2025-03-09T00:00:00"/>
    <d v="2025-03-29T11:55:00"/>
    <x v="1"/>
    <s v="SPS-11316644"/>
    <s v="Kian Sandhu"/>
    <s v="Sunday Training 24-25, paid by Hardeep SANDHU, 09/03 vs. Sunday Training"/>
    <x v="11"/>
    <x v="1"/>
    <x v="0"/>
    <n v="3"/>
    <n v="0.06"/>
    <n v="0.05"/>
    <n v="0"/>
    <n v="2.89"/>
  </r>
  <r>
    <d v="2025-03-09T00:00:00"/>
    <d v="2025-03-29T11:55:00"/>
    <x v="1"/>
    <s v="SPS-11316658"/>
    <s v="Kyle Sandhu"/>
    <s v="Sunday Training 24-25, paid by Hardeep SANDHU, 09/03 vs. Sunday Training"/>
    <x v="11"/>
    <x v="1"/>
    <x v="0"/>
    <n v="3"/>
    <n v="0.06"/>
    <n v="0.05"/>
    <n v="0"/>
    <n v="2.89"/>
  </r>
  <r>
    <d v="2025-03-15T00:00:00"/>
    <d v="2025-03-29T11:55:00"/>
    <x v="1"/>
    <s v="SPS-11337840"/>
    <s v="Kian Sandhu"/>
    <s v="Badgers 24-25, paid by Hardeep SANDHU, 15/03 vs. vs Cannock"/>
    <x v="11"/>
    <x v="1"/>
    <x v="0"/>
    <n v="3"/>
    <n v="0.06"/>
    <n v="0.05"/>
    <n v="0"/>
    <n v="2.89"/>
  </r>
  <r>
    <d v="2025-03-15T00:00:00"/>
    <d v="2025-03-29T11:55:00"/>
    <x v="1"/>
    <s v="SPS-11340307"/>
    <s v="Kyle Sandhu"/>
    <s v="Mens 24-25 Under 16 Match Fee, paid by Hardeep SANDHU, 15/03 vs. vs Olton &amp; West Warwickshire 5"/>
    <x v="11"/>
    <x v="0"/>
    <x v="0"/>
    <n v="3"/>
    <n v="0.06"/>
    <n v="0.05"/>
    <n v="0"/>
    <n v="2.89"/>
  </r>
  <r>
    <d v="2025-03-16T00:00:00"/>
    <d v="2025-03-29T11:55:00"/>
    <x v="1"/>
    <s v="SPS-11342832"/>
    <s v="Kian Sandhu"/>
    <s v="Sunday Training 24-25, paid by Hardeep SANDHU, 16/03 vs. Sunday Training"/>
    <x v="11"/>
    <x v="1"/>
    <x v="0"/>
    <n v="3"/>
    <n v="0.06"/>
    <n v="0.05"/>
    <n v="0"/>
    <n v="2.89"/>
  </r>
  <r>
    <d v="2025-03-16T00:00:00"/>
    <d v="2025-03-29T11:55:00"/>
    <x v="1"/>
    <s v="SPS-11342835"/>
    <s v="Kai Sandhu"/>
    <s v="Sunday Training 24-25, paid by Hardeep SANDHU, 16/03 vs. Sunday Training"/>
    <x v="11"/>
    <x v="1"/>
    <x v="0"/>
    <n v="3"/>
    <n v="0.06"/>
    <n v="0.05"/>
    <n v="0"/>
    <n v="2.89"/>
  </r>
  <r>
    <d v="2025-03-16T00:00:00"/>
    <d v="2025-03-29T11:55:00"/>
    <x v="1"/>
    <s v="SPS-11342847"/>
    <s v="Kyle Sandhu"/>
    <s v="Sunday Training 24-25, paid by Hardeep SANDHU, 16/03 vs. Sunday Training"/>
    <x v="11"/>
    <x v="1"/>
    <x v="0"/>
    <n v="3"/>
    <n v="0.06"/>
    <n v="0.05"/>
    <n v="0"/>
    <n v="2.89"/>
  </r>
  <r>
    <d v="2025-03-22T00:00:00"/>
    <d v="2025-03-29T11:55:00"/>
    <x v="1"/>
    <s v="SPS-11376884"/>
    <s v="Kyle Sandhu"/>
    <s v="Mens 24-25 Under 16 Match Fee, paid by Hardeep SANDHU, 22/03 vs. vs Bromsgrove 4"/>
    <x v="11"/>
    <x v="0"/>
    <x v="0"/>
    <n v="3"/>
    <n v="0.06"/>
    <n v="0.05"/>
    <n v="0"/>
    <n v="2.89"/>
  </r>
  <r>
    <d v="2025-03-24T00:00:00"/>
    <d v="2025-03-29T11:55:00"/>
    <x v="1"/>
    <s v="SPS-11386088"/>
    <s v="Kian Sandhu"/>
    <s v="Sunday Training 24-25, paid by Hardeep SANDHU, 23/03 vs. Sunday Training"/>
    <x v="11"/>
    <x v="1"/>
    <x v="0"/>
    <n v="3"/>
    <n v="0.06"/>
    <n v="0.05"/>
    <n v="0"/>
    <n v="2.89"/>
  </r>
  <r>
    <d v="2025-03-24T00:00:00"/>
    <d v="2025-03-29T11:55:00"/>
    <x v="1"/>
    <s v="SPS-11386089"/>
    <s v="Kyle Sandhu"/>
    <s v="Sunday Training 24-25, paid by Hardeep SANDHU, 23/03 vs. Sunday Training"/>
    <x v="11"/>
    <x v="1"/>
    <x v="0"/>
    <n v="3"/>
    <n v="0.06"/>
    <n v="0.05"/>
    <n v="0"/>
    <n v="2.89"/>
  </r>
  <r>
    <d v="2025-03-24T00:00:00"/>
    <d v="2025-03-29T11:55:00"/>
    <x v="1"/>
    <s v="SPS-11386093"/>
    <s v="Kai Sandhu"/>
    <s v="Sunday Training 24-25, paid by Hardeep SANDHU, 23/03 vs. Sunday Training"/>
    <x v="11"/>
    <x v="1"/>
    <x v="0"/>
    <n v="3"/>
    <n v="0.05"/>
    <n v="0.05"/>
    <n v="0"/>
    <n v="2.9"/>
  </r>
  <r>
    <d v="2025-03-29T00:00:00"/>
    <d v="2025-03-29T11:55:00"/>
    <x v="1"/>
    <s v="SPS-11398870"/>
    <s v="Kyle Sandhu"/>
    <s v="Mens 24-25 Under 16 Match Fee, paid by Hardeep SANDHU, 29/03 vs. vs Bromsgrove 2"/>
    <x v="11"/>
    <x v="0"/>
    <x v="0"/>
    <n v="3"/>
    <n v="0.06"/>
    <n v="0.05"/>
    <n v="0"/>
    <n v="2.89"/>
  </r>
  <r>
    <d v="2025-03-29T00:00:00"/>
    <d v="2025-03-29T16:27:00"/>
    <x v="1"/>
    <s v="SPS-11401274"/>
    <s v="Amar Rehal"/>
    <s v="Mens 24-25, confirmed by Satpal Degun, 29/03 vs. vs Worcester 3"/>
    <x v="11"/>
    <x v="1"/>
    <x v="1"/>
    <n v="10"/>
    <n v="0"/>
    <n v="0"/>
    <n v="0"/>
    <n v="10"/>
  </r>
  <r>
    <d v="2025-01-25T00:00:00"/>
    <d v="2025-03-29T17:30:00"/>
    <x v="1"/>
    <s v="SPS-11155821"/>
    <s v="Jogin Johal"/>
    <s v="Mens 24-25 Student Match Fee, collected by Amardeep Matharu, 25/01 vs. vs Edgbaston 2"/>
    <x v="11"/>
    <x v="0"/>
    <x v="2"/>
    <n v="5"/>
    <n v="0"/>
    <n v="0"/>
    <n v="0"/>
    <n v="5"/>
  </r>
  <r>
    <d v="2025-02-01T00:00:00"/>
    <d v="2025-03-29T17:30:00"/>
    <x v="1"/>
    <s v="SPS-11174990"/>
    <s v="Jogin Johal"/>
    <s v="Mens 24-25 Student Match Fee, collected by Amardeep Matharu, 01/02 vs. vs Cannock 2"/>
    <x v="11"/>
    <x v="0"/>
    <x v="2"/>
    <n v="5"/>
    <n v="0"/>
    <n v="0"/>
    <n v="0"/>
    <n v="5"/>
  </r>
  <r>
    <d v="2025-03-08T00:00:00"/>
    <d v="2025-03-29T21:29:00"/>
    <x v="1"/>
    <s v="SPS-11311939"/>
    <s v="Mohammad Ibrar Abbasi"/>
    <s v="Mens 24-25, 08/03 vs. vs Kingswinford 2"/>
    <x v="11"/>
    <x v="1"/>
    <x v="0"/>
    <n v="10"/>
    <n v="0.19"/>
    <n v="0.1"/>
    <n v="0"/>
    <n v="9.7100000000000009"/>
  </r>
  <r>
    <d v="2025-03-15T00:00:00"/>
    <d v="2025-03-29T21:29:00"/>
    <x v="1"/>
    <s v="SPS-11340304"/>
    <s v="Mohammad Ibrar Abbasi"/>
    <s v="Mens 24-25, 15/03 vs. vs Olton &amp; West Warwickshire 5"/>
    <x v="11"/>
    <x v="1"/>
    <x v="0"/>
    <n v="10"/>
    <n v="0.19"/>
    <n v="0.1"/>
    <n v="0"/>
    <n v="9.7100000000000009"/>
  </r>
  <r>
    <d v="2025-03-15T00:00:00"/>
    <d v="2025-03-29T21:29:00"/>
    <x v="1"/>
    <s v="SPS-11340305"/>
    <s v="Haydar Ismaeel Abbasi"/>
    <s v="Mens 24-25 Under 16 Match Fee, paid by Mohammad Ibrar Abbasi, 15/03 vs. vs Olton &amp; West Warwickshire 5"/>
    <x v="11"/>
    <x v="0"/>
    <x v="0"/>
    <n v="3"/>
    <n v="0.06"/>
    <n v="0.05"/>
    <n v="0"/>
    <n v="2.89"/>
  </r>
  <r>
    <d v="2025-03-22T00:00:00"/>
    <d v="2025-03-29T21:29:00"/>
    <x v="1"/>
    <s v="SPS-11376881"/>
    <s v="Mohammad Ibrar Abbasi"/>
    <s v="Mens 24-25, 22/03 vs. vs Bromsgrove 4"/>
    <x v="11"/>
    <x v="1"/>
    <x v="0"/>
    <n v="10"/>
    <n v="0.19"/>
    <n v="0.1"/>
    <n v="0"/>
    <n v="9.7100000000000009"/>
  </r>
  <r>
    <d v="2025-03-22T00:00:00"/>
    <d v="2025-03-29T21:29:00"/>
    <x v="1"/>
    <s v="SPS-11376882"/>
    <s v="Haydar Ismaeel Abbasi"/>
    <s v="Mens 24-25 Under 16 Match Fee, paid by Mohammad Ibrar Abbasi, 22/03 vs. vs Bromsgrove 4"/>
    <x v="11"/>
    <x v="0"/>
    <x v="0"/>
    <n v="3"/>
    <n v="0.06"/>
    <n v="0.05"/>
    <n v="0"/>
    <n v="2.89"/>
  </r>
  <r>
    <d v="2025-03-29T00:00:00"/>
    <d v="2025-03-29T21:29:00"/>
    <x v="1"/>
    <s v="SPS-11401279"/>
    <s v="Mohammad Ibrar Abbasi"/>
    <s v="Mens 24-25, 29/03 vs. vs Worcester 3"/>
    <x v="11"/>
    <x v="1"/>
    <x v="0"/>
    <n v="10"/>
    <n v="0.19"/>
    <n v="0.1"/>
    <n v="0"/>
    <n v="9.7100000000000009"/>
  </r>
  <r>
    <d v="2025-03-29T00:00:00"/>
    <d v="2025-03-29T21:29:00"/>
    <x v="1"/>
    <s v="SPS-11401281"/>
    <s v="Haydar Ismaeel Abbasi"/>
    <s v="Mens 24-25 Under 16 Match Fee, paid by Mohammad Ibrar Abbasi, 29/03 vs. vs Worcester 3"/>
    <x v="11"/>
    <x v="0"/>
    <x v="0"/>
    <n v="3"/>
    <n v="0.06"/>
    <n v="0.05"/>
    <n v="0"/>
    <n v="2.89"/>
  </r>
  <r>
    <d v="2025-03-30T00:00:00"/>
    <d v="2025-03-30T02:09:00"/>
    <x v="1"/>
    <s v="SPS-11404746"/>
    <s v="Kara Kandola"/>
    <s v="Ladies 24-25 Double Team Match Fee, 29/03 vs. vs Bournville &amp; Kings Heath 1"/>
    <x v="11"/>
    <x v="0"/>
    <x v="2"/>
    <n v="0"/>
    <n v="0"/>
    <n v="0"/>
    <n v="0"/>
    <n v="0"/>
  </r>
  <r>
    <d v="2025-03-30T00:00:00"/>
    <d v="2025-03-30T02:09:00"/>
    <x v="1"/>
    <s v="SPS-11404748"/>
    <s v="simran sohal"/>
    <s v="Ladies 24-25 Double Team Match Fee, 29/03 vs. vs Bournville &amp; Kings Heath 1"/>
    <x v="11"/>
    <x v="0"/>
    <x v="2"/>
    <n v="0"/>
    <n v="0"/>
    <n v="0"/>
    <n v="0"/>
    <n v="0"/>
  </r>
  <r>
    <d v="2025-03-30T00:00:00"/>
    <d v="2025-03-30T02:09:00"/>
    <x v="1"/>
    <s v="SPS-11404750"/>
    <s v="Apsi Gunarathne"/>
    <s v="Ladies 24-25 Sponsored player Match Fee, 29/03 vs. vs Bournville &amp; Kings Heath 1"/>
    <x v="11"/>
    <x v="0"/>
    <x v="2"/>
    <n v="0"/>
    <n v="0"/>
    <n v="0"/>
    <n v="0"/>
    <n v="0"/>
  </r>
  <r>
    <d v="2025-03-30T00:00:00"/>
    <d v="2025-03-30T02:09:00"/>
    <x v="1"/>
    <s v="SPS-11404754"/>
    <s v="Rajpreet Sahi"/>
    <s v="Ladies 24-25 Double Team Match Fee, 29/03 vs. vs Bournville &amp; Kings Heath 1"/>
    <x v="11"/>
    <x v="0"/>
    <x v="2"/>
    <n v="0"/>
    <n v="0"/>
    <n v="0"/>
    <n v="0"/>
    <n v="0"/>
  </r>
  <r>
    <d v="2025-03-30T00:00:00"/>
    <d v="2025-03-30T02:10:00"/>
    <x v="1"/>
    <s v="SPS-11404757"/>
    <s v="Athsari Gangabadage"/>
    <s v="Ladies 24-25 Sponsored player Match Fee, 29/03 vs. vs Old Hales"/>
    <x v="11"/>
    <x v="0"/>
    <x v="2"/>
    <n v="0"/>
    <n v="0"/>
    <n v="0"/>
    <n v="0"/>
    <n v="0"/>
  </r>
  <r>
    <d v="2025-03-30T00:00:00"/>
    <d v="2025-03-30T02:10:00"/>
    <x v="1"/>
    <s v="SPS-11404761"/>
    <s v="Amanpreet Johal"/>
    <s v="Ladies 24-25 Double Team Match Fee, 29/03 vs. vs Old Hales"/>
    <x v="11"/>
    <x v="0"/>
    <x v="2"/>
    <n v="0"/>
    <n v="0"/>
    <n v="0"/>
    <n v="0"/>
    <n v="0"/>
  </r>
  <r>
    <d v="2025-02-28T00:00:00"/>
    <d v="2025-03-30T08:31:00"/>
    <x v="1"/>
    <s v="SPS-11282454"/>
    <s v="Rajinder Sood"/>
    <s v="Sunday Training 24-25, 02/03 vs. Sunday Training, Sunday Training 24-25, 02/03 vs. Sunday Training"/>
    <x v="11"/>
    <x v="1"/>
    <x v="0"/>
    <n v="6"/>
    <n v="0.14000000000000001"/>
    <n v="0.06"/>
    <n v="0"/>
    <n v="5.8"/>
  </r>
  <r>
    <d v="2025-03-16T00:00:00"/>
    <d v="2025-03-30T08:31:00"/>
    <x v="1"/>
    <s v="SPS-11342571"/>
    <s v="Rajinder Sood"/>
    <s v="Sunday Training 24-25, 16/03 vs. Sunday Training, Sunday Training 24-25, 16/03 vs. Sunday Training"/>
    <x v="11"/>
    <x v="1"/>
    <x v="0"/>
    <n v="6"/>
    <n v="0.14000000000000001"/>
    <n v="0.06"/>
    <n v="0"/>
    <n v="5.8"/>
  </r>
  <r>
    <d v="2025-03-23T00:00:00"/>
    <d v="2025-03-30T08:31:00"/>
    <x v="1"/>
    <s v="SPS-11378675"/>
    <s v="Rajinder Sood"/>
    <s v="Sunday Training 24-25, 23/03 vs. Sunday Training, Sunday Training 24-25, 23/03 vs. Sunday Training"/>
    <x v="11"/>
    <x v="1"/>
    <x v="0"/>
    <n v="6"/>
    <n v="0.14000000000000001"/>
    <n v="0.06"/>
    <n v="0"/>
    <n v="5.8"/>
  </r>
  <r>
    <d v="2025-03-09T00:00:00"/>
    <d v="2025-03-30T08:31:00"/>
    <x v="1"/>
    <s v="SPS-11316649"/>
    <s v="Aryan Sood"/>
    <s v="Sunday Training 24-25, paid by Rajinder Sood, 09/03 vs. Sunday Training"/>
    <x v="11"/>
    <x v="1"/>
    <x v="0"/>
    <n v="3"/>
    <n v="7.0000000000000007E-2"/>
    <n v="0.05"/>
    <n v="0"/>
    <n v="2.88"/>
  </r>
  <r>
    <d v="2025-03-09T00:00:00"/>
    <d v="2025-03-30T08:31:00"/>
    <x v="1"/>
    <s v="SPS-11316651"/>
    <s v="Anaya Sood"/>
    <s v="Sunday Training 24-25, paid by Rajinder Sood, 09/03 vs. Sunday Training"/>
    <x v="11"/>
    <x v="1"/>
    <x v="0"/>
    <n v="3"/>
    <n v="7.0000000000000007E-2"/>
    <n v="0.05"/>
    <n v="0"/>
    <n v="2.88"/>
  </r>
  <r>
    <d v="2025-01-18T00:00:00"/>
    <d v="2025-03-30T12:39:00"/>
    <x v="1"/>
    <s v="SPS-11137751"/>
    <s v="simran sohal"/>
    <s v="Ladies 24-25 Under 16 Match Fee, paid by sucha sohal, 18/01 vs. vs Solihull Blossomfield 4"/>
    <x v="11"/>
    <x v="0"/>
    <x v="0"/>
    <n v="3"/>
    <n v="0.06"/>
    <n v="0.05"/>
    <n v="0"/>
    <n v="2.89"/>
  </r>
  <r>
    <d v="2025-02-02T00:00:00"/>
    <d v="2025-03-30T12:39:00"/>
    <x v="1"/>
    <s v="SPS-11183733"/>
    <s v="simran sohal"/>
    <s v="Ladies 24-25 Under 16 Match Fee, paid by sucha sohal, 25/01 vs. vs City of Birmingham 1"/>
    <x v="11"/>
    <x v="0"/>
    <x v="0"/>
    <n v="3"/>
    <n v="0.06"/>
    <n v="0.05"/>
    <n v="0"/>
    <n v="2.89"/>
  </r>
  <r>
    <d v="2025-02-02T00:00:00"/>
    <d v="2025-03-30T12:39:00"/>
    <x v="1"/>
    <s v="SPS-11183769"/>
    <s v="simran sohal"/>
    <s v="Ladies 24-25 Under 16 Match Fee, paid by sucha sohal, 01/02 vs. vs Olton &amp; West Warwickshire 5"/>
    <x v="11"/>
    <x v="0"/>
    <x v="0"/>
    <n v="3"/>
    <n v="0.06"/>
    <n v="0.05"/>
    <n v="0"/>
    <n v="2.89"/>
  </r>
  <r>
    <d v="2025-02-09T00:00:00"/>
    <d v="2025-03-30T12:39:00"/>
    <x v="1"/>
    <s v="SPS-11216169"/>
    <s v="simran sohal"/>
    <s v="Ladies 24-25 Under 16 Match Fee, paid by sucha sohal, 09/02 vs. vs Old Silhillians 4"/>
    <x v="11"/>
    <x v="0"/>
    <x v="0"/>
    <n v="3"/>
    <n v="0.06"/>
    <n v="0.05"/>
    <n v="0"/>
    <n v="2.89"/>
  </r>
  <r>
    <d v="2025-02-10T00:00:00"/>
    <d v="2025-03-30T12:39:00"/>
    <x v="1"/>
    <s v="SPS-11216885"/>
    <s v="simran sohal"/>
    <s v="Ladies 24-25 Under 16 Match Fee, paid by sucha sohal, 08/02 vs. vs Stourport 3"/>
    <x v="11"/>
    <x v="0"/>
    <x v="0"/>
    <n v="3"/>
    <n v="0.06"/>
    <n v="0.05"/>
    <n v="0"/>
    <n v="2.89"/>
  </r>
  <r>
    <d v="2025-02-17T00:00:00"/>
    <d v="2025-03-30T12:39:00"/>
    <x v="1"/>
    <s v="SPS-11249957"/>
    <s v="simran sohal"/>
    <s v="Ladies 24-25 Under 16 Match Fee, paid by sucha sohal, 15/02 vs. vs Solihull Blossomfield 2"/>
    <x v="11"/>
    <x v="0"/>
    <x v="0"/>
    <n v="3"/>
    <n v="0.06"/>
    <n v="0.05"/>
    <n v="0"/>
    <n v="2.89"/>
  </r>
  <r>
    <d v="2025-02-22T00:00:00"/>
    <d v="2025-03-30T12:39:00"/>
    <x v="1"/>
    <s v="SPS-11262462"/>
    <s v="simran sohal"/>
    <s v="Ladies 24-25 Under 16 Match Fee, paid by sucha sohal, 22/02 vs. vs University of Birmingham 6"/>
    <x v="11"/>
    <x v="0"/>
    <x v="0"/>
    <n v="3"/>
    <n v="0.06"/>
    <n v="0.05"/>
    <n v="0"/>
    <n v="2.89"/>
  </r>
  <r>
    <d v="2025-03-01T00:00:00"/>
    <d v="2025-03-30T12:39:00"/>
    <x v="1"/>
    <s v="SPS-11290461"/>
    <s v="simran sohal"/>
    <s v="Ladies 24-25 Under 16 Match Fee, paid by sucha sohal, 01/03 vs. vs Harborne 4"/>
    <x v="11"/>
    <x v="0"/>
    <x v="0"/>
    <n v="3"/>
    <n v="0.06"/>
    <n v="0.05"/>
    <n v="0"/>
    <n v="2.89"/>
  </r>
  <r>
    <d v="2025-03-10T00:00:00"/>
    <d v="2025-03-30T12:39:00"/>
    <x v="1"/>
    <s v="SPS-11319859"/>
    <s v="simran sohal"/>
    <s v="Ladies 24-25 Under 16 Match Fee, paid by sucha sohal, 08/03 vs. vs Solihull Blossomfield 3"/>
    <x v="11"/>
    <x v="0"/>
    <x v="0"/>
    <n v="3"/>
    <n v="0.06"/>
    <n v="0.05"/>
    <n v="0"/>
    <n v="2.89"/>
  </r>
  <r>
    <d v="2025-03-15T00:00:00"/>
    <d v="2025-03-30T12:39:00"/>
    <x v="1"/>
    <s v="SPS-11337348"/>
    <s v="simran sohal"/>
    <s v="Ladies 24-25 Under 16 Match Fee, paid by sucha sohal, 15/03 vs. vs Edgbaston 2"/>
    <x v="11"/>
    <x v="0"/>
    <x v="0"/>
    <n v="3"/>
    <n v="0.06"/>
    <n v="0.05"/>
    <n v="0"/>
    <n v="2.89"/>
  </r>
  <r>
    <d v="2025-03-23T00:00:00"/>
    <d v="2025-03-30T12:39:00"/>
    <x v="1"/>
    <s v="SPS-11381571"/>
    <s v="simran sohal"/>
    <s v="Ladies 24-25 Under 16 Match Fee, paid by sucha sohal, 22/03 vs. vs Old Silhillians 5"/>
    <x v="11"/>
    <x v="0"/>
    <x v="0"/>
    <n v="3"/>
    <n v="0.06"/>
    <n v="0.05"/>
    <n v="0"/>
    <n v="2.89"/>
  </r>
  <r>
    <d v="2025-03-29T00:00:00"/>
    <d v="2025-03-30T12:39:00"/>
    <x v="1"/>
    <s v="SPS-11401276"/>
    <s v="sucha sohal"/>
    <s v="Mens 24-25, 29/03 vs. vs Worcester 3"/>
    <x v="11"/>
    <x v="1"/>
    <x v="0"/>
    <n v="10"/>
    <n v="0.19"/>
    <n v="0.1"/>
    <n v="0"/>
    <n v="9.7100000000000009"/>
  </r>
  <r>
    <d v="2025-03-30T00:00:00"/>
    <d v="2025-03-30T12:39:00"/>
    <x v="1"/>
    <s v="SPS-11404762"/>
    <s v="simran sohal"/>
    <s v="Ladies 24-25 Under 16 Match Fee, paid by sucha sohal, 29/03 vs. vs Old Hales"/>
    <x v="11"/>
    <x v="0"/>
    <x v="0"/>
    <n v="3"/>
    <n v="0.04"/>
    <n v="0.05"/>
    <n v="0"/>
    <n v="2.91"/>
  </r>
  <r>
    <d v="2025-03-30T00:00:00"/>
    <d v="2025-03-30T20:34:00"/>
    <x v="1"/>
    <s v="SPS-11408192"/>
    <s v="Sukhjot Chaggar"/>
    <s v="Sunday Training 24-25, collected by Satpal Degun, 30/03 vs. Sunday Training"/>
    <x v="11"/>
    <x v="1"/>
    <x v="2"/>
    <n v="3"/>
    <n v="0"/>
    <n v="0"/>
    <n v="0"/>
    <n v="3"/>
  </r>
  <r>
    <d v="2025-03-30T00:00:00"/>
    <d v="2025-03-30T20:34:00"/>
    <x v="1"/>
    <s v="SPS-11408193"/>
    <s v="Savraj Singh Chana"/>
    <s v="Sunday Training 24-25, collected by Satpal Degun, 30/03 vs. Sunday Training"/>
    <x v="11"/>
    <x v="1"/>
    <x v="2"/>
    <n v="3"/>
    <n v="0"/>
    <n v="0"/>
    <n v="0"/>
    <n v="3"/>
  </r>
  <r>
    <d v="2025-03-30T00:00:00"/>
    <d v="2025-03-30T20:34:00"/>
    <x v="1"/>
    <s v="SPS-11408199"/>
    <s v="Arjan Singh Chana"/>
    <s v="Sunday Training 24-25, collected by Satpal Degun, 30/03 vs. Sunday Training"/>
    <x v="11"/>
    <x v="1"/>
    <x v="2"/>
    <n v="3"/>
    <n v="0"/>
    <n v="0"/>
    <n v="0"/>
    <n v="3"/>
  </r>
  <r>
    <d v="2025-03-30T00:00:00"/>
    <d v="2025-03-30T20:34:00"/>
    <x v="1"/>
    <s v="SPS-11408182"/>
    <s v="Jay Singh Joall"/>
    <s v="Sunday Training 24-25, collected by Satpal Degun, 30/03 vs. Sunday Training"/>
    <x v="11"/>
    <x v="1"/>
    <x v="2"/>
    <n v="3"/>
    <n v="0"/>
    <n v="0"/>
    <n v="0"/>
    <n v="3"/>
  </r>
  <r>
    <d v="2025-03-30T00:00:00"/>
    <d v="2025-03-30T20:34:00"/>
    <x v="1"/>
    <s v="SPS-11408172"/>
    <s v="Sehaj Kaur"/>
    <s v="Sunday Training 24-25, collected by Satpal Degun, 30/03 vs. Sunday Training"/>
    <x v="11"/>
    <x v="1"/>
    <x v="2"/>
    <n v="3"/>
    <n v="0"/>
    <n v="0"/>
    <n v="0"/>
    <n v="3"/>
  </r>
  <r>
    <d v="2025-03-30T00:00:00"/>
    <d v="2025-03-30T20:34:00"/>
    <x v="1"/>
    <s v="SPS-11408174"/>
    <s v="Anmol Kaur"/>
    <s v="Sunday Training 24-25, collected by Satpal Degun, 30/03 vs. Sunday Training"/>
    <x v="11"/>
    <x v="1"/>
    <x v="2"/>
    <n v="3"/>
    <n v="0"/>
    <n v="0"/>
    <n v="0"/>
    <n v="3"/>
  </r>
  <r>
    <d v="2025-03-30T00:00:00"/>
    <d v="2025-03-30T20:34:00"/>
    <x v="1"/>
    <s v="SPS-11408191"/>
    <s v="Rajveer Malhi"/>
    <s v="Sunday Training 24-25, collected by Satpal Degun, 30/03 vs. Sunday Training"/>
    <x v="11"/>
    <x v="1"/>
    <x v="2"/>
    <n v="3"/>
    <n v="0"/>
    <n v="0"/>
    <n v="0"/>
    <n v="3"/>
  </r>
  <r>
    <d v="2025-03-30T00:00:00"/>
    <d v="2025-03-30T20:34:00"/>
    <x v="1"/>
    <s v="SPS-11408188"/>
    <s v="Yuvraj Sihota"/>
    <s v="Sunday Training 24-25, confirmed by Satpal Degun, 30/03 vs. Sunday Training"/>
    <x v="11"/>
    <x v="1"/>
    <x v="1"/>
    <n v="3"/>
    <n v="0"/>
    <n v="0"/>
    <n v="0"/>
    <n v="3"/>
  </r>
  <r>
    <d v="2025-03-30T00:00:00"/>
    <d v="2025-03-30T20:34:00"/>
    <x v="1"/>
    <s v="SPS-11408189"/>
    <s v="Devjyot Singh Ghhagh"/>
    <s v="Sunday Training 24-25, collected by Satpal Degun, 30/03 vs. Sunday Training"/>
    <x v="11"/>
    <x v="1"/>
    <x v="2"/>
    <n v="3"/>
    <n v="0"/>
    <n v="0"/>
    <n v="0"/>
    <n v="3"/>
  </r>
  <r>
    <d v="2025-03-28T00:00:00"/>
    <d v="2025-03-30T20:35:00"/>
    <x v="1"/>
    <s v="SPS-11397453"/>
    <s v="Rajveer Malhi"/>
    <s v="Mens 24-25 Under 16 Match Fee, collected by Satpal Degun, 29/03 vs. vs Wednesbury 2"/>
    <x v="11"/>
    <x v="0"/>
    <x v="2"/>
    <n v="3"/>
    <n v="0"/>
    <n v="0"/>
    <n v="0"/>
    <n v="3"/>
  </r>
  <r>
    <d v="2025-02-28T00:00:00"/>
    <d v="2025-03-31T08:30:00"/>
    <x v="1"/>
    <s v="SPS-11282851"/>
    <s v="Amardeep Matharu"/>
    <s v="Mens 24-25, 01/03 vs. vs Bloxwich 4"/>
    <x v="11"/>
    <x v="1"/>
    <x v="0"/>
    <n v="10"/>
    <n v="0.2"/>
    <n v="0.1"/>
    <n v="0"/>
    <n v="9.6999999999999993"/>
  </r>
  <r>
    <d v="2025-03-07T00:00:00"/>
    <d v="2025-03-31T08:30:00"/>
    <x v="1"/>
    <s v="SPS-11308119"/>
    <s v="Amardeep Matharu"/>
    <s v="Mens 24-25, 08/03 vs. vs Lichfield 6"/>
    <x v="11"/>
    <x v="1"/>
    <x v="0"/>
    <n v="10"/>
    <n v="0.2"/>
    <n v="0.1"/>
    <n v="0"/>
    <n v="9.6999999999999993"/>
  </r>
  <r>
    <d v="2025-03-15T00:00:00"/>
    <d v="2025-03-31T08:30:00"/>
    <x v="1"/>
    <s v="SPS-11337530"/>
    <s v="Amardeep Matharu"/>
    <s v="Mens 24-25, 15/03 vs. vs Old Wulfrunians 4"/>
    <x v="11"/>
    <x v="1"/>
    <x v="0"/>
    <n v="10"/>
    <n v="0.2"/>
    <n v="0.1"/>
    <n v="0"/>
    <n v="9.6999999999999993"/>
  </r>
  <r>
    <d v="2025-03-28T00:00:00"/>
    <d v="2025-03-31T08:30:00"/>
    <x v="1"/>
    <s v="SPS-11397452"/>
    <s v="Amardeep Matharu"/>
    <s v="Mens 24-25, 29/03 vs. vs Wednesbury 2"/>
    <x v="11"/>
    <x v="1"/>
    <x v="0"/>
    <n v="10"/>
    <n v="0.2"/>
    <n v="0.1"/>
    <n v="0"/>
    <n v="9.6999999999999993"/>
  </r>
  <r>
    <d v="2025-02-28T00:00:00"/>
    <d v="2025-03-31T08:30:00"/>
    <x v="1"/>
    <s v="SPS-11282859"/>
    <s v="Mulla Samra"/>
    <s v="Mens 24-25, 01/03 vs. vs Bloxwich 4"/>
    <x v="11"/>
    <x v="1"/>
    <x v="0"/>
    <n v="10"/>
    <n v="0.22"/>
    <n v="0.1"/>
    <n v="0"/>
    <n v="9.68"/>
  </r>
  <r>
    <d v="2025-03-07T00:00:00"/>
    <d v="2025-03-31T08:30:00"/>
    <x v="1"/>
    <s v="SPS-11308126"/>
    <s v="Mulla Samra"/>
    <s v="Mens 24-25, 08/03 vs. vs Lichfield 6"/>
    <x v="11"/>
    <x v="1"/>
    <x v="0"/>
    <n v="10"/>
    <n v="0.22"/>
    <n v="0.1"/>
    <n v="0"/>
    <n v="9.68"/>
  </r>
  <r>
    <d v="2025-03-15T00:00:00"/>
    <d v="2025-03-31T08:30:00"/>
    <x v="1"/>
    <s v="SPS-11337538"/>
    <s v="Mulla Samra"/>
    <s v="Mens 24-25, 15/03 vs. vs Old Wulfrunians 4"/>
    <x v="11"/>
    <x v="1"/>
    <x v="0"/>
    <n v="10"/>
    <n v="0.21"/>
    <n v="0.1"/>
    <n v="0"/>
    <n v="9.69"/>
  </r>
  <r>
    <d v="2025-02-16T00:00:00"/>
    <d v="2025-03-31T08:30:00"/>
    <x v="1"/>
    <s v="SPS-11241692"/>
    <s v="Veer Virdi"/>
    <s v="Sunday Training 24-25, paid by Verneek Virdi, 16/02 vs. Sunday Training"/>
    <x v="11"/>
    <x v="1"/>
    <x v="0"/>
    <n v="3"/>
    <n v="7.0000000000000007E-2"/>
    <n v="0.05"/>
    <n v="0"/>
    <n v="2.88"/>
  </r>
  <r>
    <d v="2025-02-23T00:00:00"/>
    <d v="2025-03-31T08:30:00"/>
    <x v="1"/>
    <s v="SPS-11265565"/>
    <s v="Veer Virdi"/>
    <s v="Sunday Training 24-25, paid by Verneek Virdi, 23/02 vs. Sunday Training"/>
    <x v="11"/>
    <x v="1"/>
    <x v="0"/>
    <n v="3"/>
    <n v="7.0000000000000007E-2"/>
    <n v="0.05"/>
    <n v="0"/>
    <n v="2.88"/>
  </r>
  <r>
    <d v="2025-03-01T00:00:00"/>
    <d v="2025-03-31T08:30:00"/>
    <x v="1"/>
    <s v="SPS-11288324"/>
    <s v="Veer Virdi"/>
    <s v="Badgers 24-25, paid by Verneek Virdi, 01/03 vs. vs Sutton"/>
    <x v="11"/>
    <x v="1"/>
    <x v="0"/>
    <n v="3"/>
    <n v="7.0000000000000007E-2"/>
    <n v="0.05"/>
    <n v="0"/>
    <n v="2.88"/>
  </r>
  <r>
    <d v="2025-03-08T00:00:00"/>
    <d v="2025-03-31T08:30:00"/>
    <x v="1"/>
    <s v="SPS-11311234"/>
    <s v="Veer Virdi"/>
    <s v="Badgers 24-25, paid by Verneek Virdi, 08/03 vs. vs Edgbaston"/>
    <x v="11"/>
    <x v="1"/>
    <x v="0"/>
    <n v="3"/>
    <n v="7.0000000000000007E-2"/>
    <n v="0.05"/>
    <n v="0"/>
    <n v="2.88"/>
  </r>
  <r>
    <d v="2025-03-09T00:00:00"/>
    <d v="2025-03-31T08:30:00"/>
    <x v="1"/>
    <s v="SPS-11316652"/>
    <s v="Veer Virdi"/>
    <s v="Sunday Training 24-25, paid by Verneek Virdi, 09/03 vs. Sunday Training"/>
    <x v="11"/>
    <x v="1"/>
    <x v="0"/>
    <n v="3"/>
    <n v="7.0000000000000007E-2"/>
    <n v="0.05"/>
    <n v="0"/>
    <n v="2.88"/>
  </r>
  <r>
    <d v="2025-03-15T00:00:00"/>
    <d v="2025-03-31T08:30:00"/>
    <x v="1"/>
    <s v="SPS-11337844"/>
    <s v="Veer Virdi"/>
    <s v="Badgers 24-25, paid by Verneek Virdi, 15/03 vs. vs Cannock"/>
    <x v="11"/>
    <x v="1"/>
    <x v="0"/>
    <n v="3"/>
    <n v="7.0000000000000007E-2"/>
    <n v="0.05"/>
    <n v="0"/>
    <n v="2.88"/>
  </r>
  <r>
    <d v="2025-03-16T00:00:00"/>
    <d v="2025-03-31T08:30:00"/>
    <x v="1"/>
    <s v="SPS-11342841"/>
    <s v="Veer Virdi"/>
    <s v="Sunday Training 24-25, paid by Verneek Virdi, 16/03 vs. Sunday Training"/>
    <x v="11"/>
    <x v="1"/>
    <x v="0"/>
    <n v="3"/>
    <n v="7.0000000000000007E-2"/>
    <n v="0.05"/>
    <n v="0"/>
    <n v="2.88"/>
  </r>
  <r>
    <d v="2025-03-24T00:00:00"/>
    <d v="2025-03-31T08:30:00"/>
    <x v="1"/>
    <s v="SPS-11386080"/>
    <s v="Veer Virdi"/>
    <s v="Sunday Training 24-25, paid by Verneek Virdi, 23/03 vs. Sunday Training"/>
    <x v="11"/>
    <x v="1"/>
    <x v="0"/>
    <n v="3"/>
    <n v="7.0000000000000007E-2"/>
    <n v="0.05"/>
    <n v="0"/>
    <n v="2.88"/>
  </r>
  <r>
    <d v="2025-03-31T00:00:00"/>
    <d v="2025-03-31T08:34:00"/>
    <x v="1"/>
    <s v="SPS-11409103"/>
    <s v="Dilraj Sohal"/>
    <s v="Mens 24-25 Double Team Match Fee, 29/03 vs. vs Telford &amp; Wrekin 2"/>
    <x v="11"/>
    <x v="0"/>
    <x v="2"/>
    <n v="0"/>
    <n v="0"/>
    <n v="0"/>
    <n v="0"/>
    <n v="0"/>
  </r>
  <r>
    <d v="2025-03-31T00:00:00"/>
    <d v="2025-03-31T08:34:00"/>
    <x v="1"/>
    <s v="SPS-11409105"/>
    <s v="Sahib Dhanjal"/>
    <s v="Mens 24-25 Double Team Match Fee, 29/03 vs. vs Telford &amp; Wrekin 2"/>
    <x v="11"/>
    <x v="0"/>
    <x v="2"/>
    <n v="0"/>
    <n v="0"/>
    <n v="0"/>
    <n v="0"/>
    <n v="0"/>
  </r>
  <r>
    <d v="2025-03-31T00:00:00"/>
    <d v="2025-03-31T08:34:00"/>
    <x v="1"/>
    <s v="SPS-11409107"/>
    <s v="Abhijeet Singh"/>
    <s v="Mens 24-25 Double Team Match Fee, 29/03 vs. vs Telford &amp; Wrekin 2"/>
    <x v="11"/>
    <x v="0"/>
    <x v="2"/>
    <n v="0"/>
    <n v="0"/>
    <n v="0"/>
    <n v="0"/>
    <n v="0"/>
  </r>
  <r>
    <d v="2025-03-31T00:00:00"/>
    <d v="2025-03-31T08:34:00"/>
    <x v="1"/>
    <s v="SPS-11409109"/>
    <s v="jeevan sandhu"/>
    <s v="Mens 24-25 Double Team Match Fee, 29/03 vs. vs Telford &amp; Wrekin 2"/>
    <x v="11"/>
    <x v="0"/>
    <x v="2"/>
    <n v="0"/>
    <n v="0"/>
    <n v="0"/>
    <n v="0"/>
    <n v="0"/>
  </r>
  <r>
    <d v="2025-03-31T00:00:00"/>
    <d v="2025-03-31T08:34:00"/>
    <x v="1"/>
    <s v="SPS-11409110"/>
    <s v="Pavinder Sandhu"/>
    <s v="Mens 24-25 Annual Payee Match Fee, 29/03 vs. vs Telford &amp; Wrekin 2"/>
    <x v="11"/>
    <x v="0"/>
    <x v="2"/>
    <n v="0"/>
    <n v="0"/>
    <n v="0"/>
    <n v="0"/>
    <n v="0"/>
  </r>
  <r>
    <d v="2025-03-22T00:00:00"/>
    <d v="2025-03-31T10:32:00"/>
    <x v="1"/>
    <s v="SPS-11374312"/>
    <s v="Rajpreet Sahi"/>
    <s v="Ladies 24-25 Student Match Fee, confirmed by Charn Gill, 22/03 vs. vs Old Silhillians 2"/>
    <x v="11"/>
    <x v="0"/>
    <x v="1"/>
    <n v="5"/>
    <n v="0"/>
    <n v="0"/>
    <n v="0"/>
    <n v="5"/>
  </r>
  <r>
    <d v="2025-03-30T00:00:00"/>
    <d v="2025-03-31T10:33:00"/>
    <x v="1"/>
    <s v="SPS-11404765"/>
    <s v="Rajpreet Sahi"/>
    <s v="Ladies 24-25 Student Match Fee, confirmed by Charn Gill, 29/03 vs. vs Old Hales"/>
    <x v="11"/>
    <x v="0"/>
    <x v="1"/>
    <n v="5"/>
    <n v="0"/>
    <n v="0"/>
    <n v="0"/>
    <n v="5"/>
  </r>
  <r>
    <d v="2025-03-30T00:00:00"/>
    <d v="2025-03-31T17:56:00"/>
    <x v="1"/>
    <s v="SPS-11404764"/>
    <s v="Susan Paterson"/>
    <s v="AMENDED: (PAID VIA BACS)Ladies 24-25, collected by Sharndeep Hanspal, 29/03 vs. vs Old Hales"/>
    <x v="11"/>
    <x v="1"/>
    <x v="2"/>
    <n v="10"/>
    <n v="0"/>
    <n v="0"/>
    <n v="0"/>
    <n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1">
  <r>
    <s v="Haydar Ibrahim Abbasi"/>
    <s v="U18"/>
    <x v="0"/>
    <s v="Aspirations, Mens 4, Mens 5"/>
    <s v="Mens Subscriptions 24-25 Under 16 Membership"/>
    <s v="BACS"/>
    <n v="30"/>
    <n v="30"/>
    <d v="2024-09-15T00:00:00"/>
    <s v="Paid"/>
    <x v="0"/>
  </r>
  <r>
    <s v="Haydar Ismaeel Abbasi"/>
    <s v="U18"/>
    <x v="0"/>
    <s v="Aspirations, M2 Summer , Mens, Mens 4, Mens 5"/>
    <s v="Mens Subscriptions 24-25 Under 16 Membership"/>
    <s v="BACS"/>
    <n v="30"/>
    <n v="30"/>
    <d v="2024-09-15T00:00:00"/>
    <s v="Paid"/>
    <x v="0"/>
  </r>
  <r>
    <s v="Mohammad Ibrar Abbasi"/>
    <s v="Senior"/>
    <x v="1"/>
    <s v="M2 Summer , Mens, Mens 4, Mens 5"/>
    <s v="Mens Subscriptions 24-25"/>
    <s v="BACS"/>
    <n v="150"/>
    <n v="150"/>
    <d v="2024-09-15T00:00:00"/>
    <s v="Paid"/>
    <x v="0"/>
  </r>
  <r>
    <s v="Sumayah Ahmed"/>
    <s v="U13"/>
    <x v="2"/>
    <s v="Junior Section, Sunday Training"/>
    <s v="Mens Subscriptions 24-25 Under 16 Membership"/>
    <s v="BACS"/>
    <n v="30"/>
    <n v="30"/>
    <s v="15/09/24"/>
    <s v="Paid"/>
    <x v="0"/>
  </r>
  <r>
    <s v="Sikandar Aizaz"/>
    <s v="Adult"/>
    <x v="3"/>
    <s v="M1 Summer, Mens, Mens 1, Mens 2"/>
    <s v="Mens Subscriptions 24-25 Under 16 Membership"/>
    <s v="BACS"/>
    <n v="30"/>
    <n v="30"/>
    <s v="15/09/24"/>
    <s v="Paid"/>
    <x v="0"/>
  </r>
  <r>
    <s v="Adam Ali"/>
    <s v="U13"/>
    <x v="2"/>
    <s v="Junior Section, Sunday Training"/>
    <s v="Mens Subscriptions 24-25"/>
    <s v="BACS"/>
    <n v="150"/>
    <n v="150"/>
    <s v="15/09/24"/>
    <s v="Paid"/>
    <x v="0"/>
  </r>
  <r>
    <s v="Ahsan Ali"/>
    <s v="U13"/>
    <x v="2"/>
    <s v="Junior Section, Sunday Training"/>
    <m/>
    <m/>
    <n v="0"/>
    <n v="0"/>
    <m/>
    <m/>
    <x v="1"/>
  </r>
  <r>
    <s v="Ghazanfar Ali"/>
    <s v="Adult"/>
    <x v="4"/>
    <s v="Mens, Mens 1"/>
    <s v="Mens Subscriptions 24-25 Sponsored player Membership"/>
    <s v="CASH"/>
    <n v="0"/>
    <n v="0"/>
    <d v="2024-11-11T00:00:00"/>
    <s v="Paid"/>
    <x v="0"/>
  </r>
  <r>
    <s v="Hamza Ali"/>
    <s v="U13"/>
    <x v="2"/>
    <s v="Junior Section, Sunday Training"/>
    <m/>
    <m/>
    <n v="0"/>
    <n v="0"/>
    <m/>
    <m/>
    <x v="1"/>
  </r>
  <r>
    <s v="Rahemeen Ali"/>
    <s v="U18"/>
    <x v="5"/>
    <s v="Ladies, Ladies 1"/>
    <m/>
    <m/>
    <n v="0"/>
    <n v="0"/>
    <m/>
    <m/>
    <x v="1"/>
  </r>
  <r>
    <s v="Cameron Allan"/>
    <s v="Adult"/>
    <x v="6"/>
    <s v="M2 Summer , Mens, Mens 5"/>
    <s v="Mens Subscriptions 24-25 Sponsored player Membership"/>
    <s v="CASH"/>
    <n v="0"/>
    <n v="0"/>
    <d v="2024-11-11T00:00:00"/>
    <s v="Paid"/>
    <x v="0"/>
  </r>
  <r>
    <s v="Clare allan"/>
    <s v="Senior"/>
    <x v="7"/>
    <s v="Ladies, Ladies 2, Summer"/>
    <m/>
    <m/>
    <n v="0"/>
    <n v="0"/>
    <m/>
    <m/>
    <x v="1"/>
  </r>
  <r>
    <s v="Amarpreet singh Assi"/>
    <s v="Adult"/>
    <x v="3"/>
    <s v="M1 Summer, Mens, Mens 1, Mens 2"/>
    <s v="Ladies Subscriptions 24-25 Sponsored player Membership"/>
    <s v="CASH"/>
    <n v="0"/>
    <n v="0"/>
    <s v="16/09/24"/>
    <s v="Paid"/>
    <x v="0"/>
  </r>
  <r>
    <s v="Arzu Azam"/>
    <s v="Senior"/>
    <x v="7"/>
    <s v="Ladies, Ladies 2, Summer"/>
    <s v="Mens Subscriptions 24-25 Student Membership"/>
    <s v="BACS"/>
    <n v="75"/>
    <n v="75"/>
    <s v="16/09/24"/>
    <s v="Paid"/>
    <x v="0"/>
  </r>
  <r>
    <s v="Veer Badesha"/>
    <s v="U18"/>
    <x v="8"/>
    <s v="Aspirations, Junior Section, M2 Summer , Mens, Mens 4, Sunday Training"/>
    <s v="Ladies Subscriptions 24-25 Student Membership"/>
    <s v="BACS"/>
    <n v="60"/>
    <n v="60"/>
    <s v="18/03/25"/>
    <s v="Paid"/>
    <x v="0"/>
  </r>
  <r>
    <s v="kyle bahia"/>
    <s v="Adult"/>
    <x v="9"/>
    <s v="M2 Summer , Mens, Mens 3"/>
    <s v="Mens Subscriptions 24-25 Sponsored player Membership"/>
    <s v="CASH"/>
    <n v="0"/>
    <n v="0"/>
    <s v="25/11/24"/>
    <s v="Paid"/>
    <x v="0"/>
  </r>
  <r>
    <s v="Naampreet Bahra"/>
    <s v="U13"/>
    <x v="2"/>
    <s v="Junior Section, Sunday Training"/>
    <s v="Ladies Subscriptions 24-25 Unemployed/Retired Membership"/>
    <s v="BACS"/>
    <n v="60"/>
    <n v="60"/>
    <s v="16/09/24"/>
    <s v="Paid"/>
    <x v="0"/>
  </r>
  <r>
    <s v="Gagandeep Bains"/>
    <s v="U18"/>
    <x v="2"/>
    <s v="Junior Section, Sunday Training"/>
    <s v="Mens Subscriptions 24-25 Under 16 Membership"/>
    <s v="BACS"/>
    <n v="30"/>
    <n v="30"/>
    <s v="15/09/24"/>
    <s v="Paid"/>
    <x v="0"/>
  </r>
  <r>
    <s v="Mani Bains"/>
    <s v="U13"/>
    <x v="2"/>
    <s v="Junior Section, Sunday Training"/>
    <s v="Mens Subscriptions 24-25 Unemployed/Retired Membership"/>
    <s v="BACS"/>
    <n v="75"/>
    <n v="75"/>
    <s v="16/09/24"/>
    <s v="Paid"/>
    <x v="0"/>
  </r>
  <r>
    <s v="Pavan Bains"/>
    <s v="Adult"/>
    <x v="10"/>
    <s v="Ladies, Social"/>
    <m/>
    <m/>
    <n v="0"/>
    <n v="0"/>
    <m/>
    <m/>
    <x v="1"/>
  </r>
  <r>
    <s v="Daya Bamrah"/>
    <s v="Adult"/>
    <x v="3"/>
    <s v="Mens, Mens 1, Mens 2"/>
    <m/>
    <m/>
    <n v="0"/>
    <n v="0"/>
    <m/>
    <m/>
    <x v="1"/>
  </r>
  <r>
    <s v="Abbas Bandali"/>
    <s v="Adult"/>
    <x v="11"/>
    <s v="Aspirations"/>
    <m/>
    <m/>
    <n v="0"/>
    <n v="0"/>
    <m/>
    <m/>
    <x v="1"/>
  </r>
  <r>
    <s v="Hussein Bandali"/>
    <s v="U18"/>
    <x v="11"/>
    <s v="Aspirations"/>
    <s v="Ladies Subscriptions 24-25"/>
    <s v="BACS"/>
    <n v="100"/>
    <n v="100"/>
    <s v="16/09/24"/>
    <s v="Paid"/>
    <x v="0"/>
  </r>
  <r>
    <s v="AARIYAN BANGE"/>
    <s v="U18"/>
    <x v="12"/>
    <s v="Aspirations, Junior Section, Mens 5, Sunday Training"/>
    <s v="Mens Subscriptions 24-25 Student Membership"/>
    <s v="BACS"/>
    <n v="75"/>
    <n v="75"/>
    <d v="2024-11-11T00:00:00"/>
    <s v="Paid"/>
    <x v="0"/>
  </r>
  <r>
    <s v="Avraj Bansal"/>
    <s v="Adult"/>
    <x v="4"/>
    <s v="Committee, Level 1 assessed, Level 1 Unaccessed, M1 Summer, Mens, Mens 1, Umpires"/>
    <m/>
    <m/>
    <n v="0"/>
    <n v="0"/>
    <m/>
    <m/>
    <x v="1"/>
  </r>
  <r>
    <s v="Guvraj Bansal"/>
    <s v="Adult"/>
    <x v="13"/>
    <s v="M2 Summer , Mens, Social"/>
    <m/>
    <m/>
    <n v="0"/>
    <n v="0"/>
    <m/>
    <m/>
    <x v="1"/>
  </r>
  <r>
    <s v="Jeevan Basi"/>
    <s v="U18"/>
    <x v="14"/>
    <s v="Level 1 Unaccessed, M1 Summer, M2 Summer (C), Mens, Mens 2, Mens 3, Umpires"/>
    <s v="Badgers Subscriptions 24-25"/>
    <s v="CASH"/>
    <n v="30"/>
    <n v="30"/>
    <d v="2024-07-09T00:00:00"/>
    <s v="Paid"/>
    <x v="0"/>
  </r>
  <r>
    <s v="Pavan Basi"/>
    <s v="Adult"/>
    <x v="15"/>
    <s v="M1 Summer(C), Mens, Mens 2(C)"/>
    <s v="Mens Subscriptions 24-25 Sponsored player Membership"/>
    <s v="CASH"/>
    <n v="0"/>
    <n v="0"/>
    <d v="2024-11-11T00:00:00"/>
    <s v="Paid"/>
    <x v="0"/>
  </r>
  <r>
    <s v="dilveer bedi"/>
    <s v="U13"/>
    <x v="2"/>
    <s v="Sunday Training"/>
    <m/>
    <m/>
    <n v="0"/>
    <n v="0"/>
    <m/>
    <m/>
    <x v="1"/>
  </r>
  <r>
    <s v="Zakaria Benmakhlouf"/>
    <s v="U13"/>
    <x v="11"/>
    <s v="Aspirations"/>
    <s v="Mens Subscriptions 24-25 Student Membership"/>
    <s v="BACS"/>
    <n v="75"/>
    <n v="75"/>
    <s v="15/09/24"/>
    <s v="Paid"/>
    <x v="0"/>
  </r>
  <r>
    <s v="Waid Bhurjee"/>
    <s v="U13"/>
    <x v="2"/>
    <s v="Junior Section, Sunday Training"/>
    <s v="Mens Subscriptions 24-25 Student Membership"/>
    <s v="BACS"/>
    <n v="75"/>
    <n v="75"/>
    <s v="15/09/24"/>
    <s v="Paid"/>
    <x v="0"/>
  </r>
  <r>
    <s v="Angad Birring"/>
    <s v="U18"/>
    <x v="16"/>
    <s v="Junior Section, M2 Summer , Mens, Mens 3, Sunday Training"/>
    <m/>
    <m/>
    <n v="0"/>
    <n v="0"/>
    <m/>
    <m/>
    <x v="1"/>
  </r>
  <r>
    <s v="Mandeep Boparai"/>
    <s v="Adult"/>
    <x v="17"/>
    <s v="M2 Summer , Mens, Mens 3, Mens 4"/>
    <m/>
    <m/>
    <n v="0"/>
    <n v="0"/>
    <m/>
    <m/>
    <x v="1"/>
  </r>
  <r>
    <s v="Ratan Boparai"/>
    <s v="Adult"/>
    <x v="17"/>
    <s v="M2 Summer , Mens, Mens 3, Mens 4"/>
    <m/>
    <m/>
    <n v="0"/>
    <n v="0"/>
    <m/>
    <m/>
    <x v="1"/>
  </r>
  <r>
    <s v="Kaylim Bowers"/>
    <s v="Adult"/>
    <x v="5"/>
    <s v="Ladies, Ladies 1"/>
    <s v="Mens Subscriptions 24-25 Under 16 Membership"/>
    <s v="BACS"/>
    <n v="30"/>
    <n v="30"/>
    <d v="2024-07-09T00:00:00"/>
    <s v="Paid"/>
    <x v="0"/>
  </r>
  <r>
    <s v="Emily Brown"/>
    <s v="Adult"/>
    <x v="7"/>
    <s v="Ladies, Ladies 2(C), Summer"/>
    <s v="Mens Subscriptions 24-25 Student Membership"/>
    <m/>
    <n v="30"/>
    <n v="0"/>
    <s v="25/11/24"/>
    <s v="Assigned"/>
    <x v="2"/>
  </r>
  <r>
    <s v="Nick Brummitt-Brown"/>
    <s v="Adult"/>
    <x v="17"/>
    <s v="Mens, Mens 3, Mens 4"/>
    <s v="Mens Subscriptions 24-25 Student Membership"/>
    <s v="BACS"/>
    <n v="30"/>
    <n v="30"/>
    <s v="15/09/24"/>
    <s v="Paid"/>
    <x v="0"/>
  </r>
  <r>
    <s v="carmen calland"/>
    <s v="Adult"/>
    <x v="18"/>
    <s v="Ladies, Left the club"/>
    <s v="Ladies Subscriptions 24-25 Sponsored player Membership"/>
    <s v="CASH"/>
    <n v="0"/>
    <n v="0"/>
    <s v="28/09/24"/>
    <s v="Paid"/>
    <x v="0"/>
  </r>
  <r>
    <s v="Jay Campbell"/>
    <s v="Adult"/>
    <x v="3"/>
    <s v="M1 Summer, Mens, Mens 1, Mens 2"/>
    <s v="Ladies Subscriptions 24-25 ASTON/BCU (YEAR 2) Membership"/>
    <s v="BACS"/>
    <n v="20"/>
    <n v="20"/>
    <s v="16/09/24"/>
    <s v="Paid"/>
    <x v="0"/>
  </r>
  <r>
    <s v="lucy castle"/>
    <s v="Adult"/>
    <x v="19"/>
    <s v="Ladies, Ladies 1, Ladies 2, Summer"/>
    <s v="Mens Subscriptions 24-25 ASTON/BCU (YEAR 1) Membership"/>
    <s v="BACS"/>
    <n v="5"/>
    <n v="5"/>
    <s v="22/09/24"/>
    <s v="Paid"/>
    <x v="0"/>
  </r>
  <r>
    <s v="Sukhjot Chaggar"/>
    <s v="U13"/>
    <x v="20"/>
    <s v="Badgers, Sunday Training"/>
    <m/>
    <m/>
    <n v="0"/>
    <n v="0"/>
    <m/>
    <m/>
    <x v="1"/>
  </r>
  <r>
    <s v="Arjan Singh Chana"/>
    <s v="U18"/>
    <x v="21"/>
    <s v="Aspirations, Badgers, Junior Section, Sunday Training"/>
    <s v="Mens Subscriptions 24-25"/>
    <s v="BACS"/>
    <n v="150"/>
    <n v="150"/>
    <d v="2024-11-11T00:00:00"/>
    <s v="Paid"/>
    <x v="0"/>
  </r>
  <r>
    <s v="Savraj Singh Chana"/>
    <s v="U13"/>
    <x v="22"/>
    <s v="Aspirations, Junior Section, Sunday Training"/>
    <s v="Ladies Subscriptions 24-25"/>
    <s v="BACS"/>
    <n v="100"/>
    <n v="100"/>
    <s v="16/09/24"/>
    <s v="Paid"/>
    <x v="0"/>
  </r>
  <r>
    <s v="Ethan Chohan"/>
    <s v="U18"/>
    <x v="20"/>
    <s v="Badgers, Junior Section, Sunday Training"/>
    <m/>
    <m/>
    <n v="0"/>
    <n v="0"/>
    <m/>
    <m/>
    <x v="1"/>
  </r>
  <r>
    <s v="John Chong"/>
    <s v="Senior"/>
    <x v="23"/>
    <s v="M2 Summer , Mens, Mens 5, Social"/>
    <s v="Badgers Subscriptions 24-25"/>
    <s v="CASH"/>
    <n v="30"/>
    <n v="30"/>
    <d v="2024-07-09T00:00:00"/>
    <s v="Paid"/>
    <x v="0"/>
  </r>
  <r>
    <s v="Gurpreet Cooner"/>
    <s v="Senior"/>
    <x v="24"/>
    <s v="Committee, M2 Summer , Mens, Mens 4(C), Sunday Training(M)"/>
    <m/>
    <m/>
    <n v="0"/>
    <n v="0"/>
    <m/>
    <m/>
    <x v="1"/>
  </r>
  <r>
    <s v="Jagdeep Cooner"/>
    <s v="Senior"/>
    <x v="6"/>
    <s v="Mens, Mens 5"/>
    <s v="Badgers Subscriptions 24-25"/>
    <s v="CASH"/>
    <n v="30"/>
    <n v="30"/>
    <s v="14/10/24"/>
    <s v="Paid"/>
    <x v="0"/>
  </r>
  <r>
    <s v="Nihal Cooner"/>
    <s v="U13"/>
    <x v="2"/>
    <s v="Junior Section, Sunday Training"/>
    <m/>
    <m/>
    <n v="0"/>
    <n v="0"/>
    <m/>
    <m/>
    <x v="1"/>
  </r>
  <r>
    <s v="Priya Cooner"/>
    <s v="U13"/>
    <x v="2"/>
    <s v="Junior Section, Sunday Training"/>
    <s v="Mens Subscriptions 24-25"/>
    <s v="BACS"/>
    <n v="150"/>
    <n v="150"/>
    <s v="15/09/24"/>
    <s v="Paid"/>
    <x v="0"/>
  </r>
  <r>
    <s v="Rohanpreet cooner"/>
    <s v="U18"/>
    <x v="21"/>
    <s v="Aspirations, Badgers, Junior Section, Sunday Training"/>
    <m/>
    <m/>
    <n v="0"/>
    <n v="0"/>
    <m/>
    <m/>
    <x v="1"/>
  </r>
  <r>
    <s v="Sukhmani Cooner"/>
    <s v="U13"/>
    <x v="22"/>
    <s v="Aspirations, Junior Section, Sunday Training"/>
    <m/>
    <m/>
    <n v="0"/>
    <n v="0"/>
    <m/>
    <m/>
    <x v="1"/>
  </r>
  <r>
    <s v="Pierre Darche"/>
    <s v="Adult"/>
    <x v="25"/>
    <s v="Mens, Mens 2"/>
    <m/>
    <m/>
    <n v="0"/>
    <n v="0"/>
    <m/>
    <m/>
    <x v="1"/>
  </r>
  <r>
    <s v="Jeevan Dardi"/>
    <s v="Adult"/>
    <x v="26"/>
    <s v="M2 Summer , Mens, Mens 4, Social"/>
    <s v="Badgers Subscriptions 24-25"/>
    <s v="BACS"/>
    <n v="30"/>
    <n v="30"/>
    <d v="2024-07-09T00:00:00"/>
    <s v="Paid"/>
    <x v="0"/>
  </r>
  <r>
    <s v="Steve Dawson"/>
    <s v="Adult"/>
    <x v="27"/>
    <s v="Level 1 assessed, Level 1 Unaccessed, Mens, Mens 5, Umpires"/>
    <m/>
    <m/>
    <n v="0"/>
    <n v="0"/>
    <m/>
    <m/>
    <x v="1"/>
  </r>
  <r>
    <s v="Amarjit Degun"/>
    <s v="Senior"/>
    <x v="28"/>
    <s v="Aspirations, Coach, Interested, Level 1 assessed, M2 Summer , Mens, Mens 1(M), Mens 3, Umpires"/>
    <m/>
    <m/>
    <n v="0"/>
    <n v="0"/>
    <m/>
    <m/>
    <x v="1"/>
  </r>
  <r>
    <s v="Jagjit Degun"/>
    <s v="Adult"/>
    <x v="29"/>
    <s v="Aspirations, Level 1 assessed, M1 Summer, Mens, Mens 1, Mens 2, Umpires"/>
    <m/>
    <m/>
    <n v="0"/>
    <n v="0"/>
    <m/>
    <m/>
    <x v="1"/>
  </r>
  <r>
    <s v="Manjeet Degun"/>
    <s v="Senior"/>
    <x v="30"/>
    <s v="Aspirations, Coach, Committee, Level 1 assessed, M2 Summer , Mens, Mens 1(M), Mens 4, Umpires"/>
    <s v="Mens Subscriptions 24-25"/>
    <s v="BACS"/>
    <n v="150"/>
    <n v="150"/>
    <s v="15/09/24"/>
    <s v="Paid"/>
    <x v="0"/>
  </r>
  <r>
    <s v="Navraj Degun"/>
    <s v="Adult"/>
    <x v="31"/>
    <s v="Aspirations(M), Committee, M1 Summer(C), Mens, Mens 1(C), Umpires"/>
    <s v="Mens Subscriptions 24-25"/>
    <s v="BACS"/>
    <n v="150"/>
    <n v="150"/>
    <s v="15/09/24"/>
    <s v="Paid"/>
    <x v="0"/>
  </r>
  <r>
    <s v="Praveer Degun"/>
    <s v="Adult"/>
    <x v="32"/>
    <s v="Aspirations, Level 1 Unaccessed, M1 Summer, Mens, Mens 2, Mens 3, Test, Umpires"/>
    <s v="Mens Subscriptions 24-25 Sponsored player Membership"/>
    <s v="CASH"/>
    <n v="0"/>
    <n v="0"/>
    <d v="2024-11-11T00:00:00"/>
    <s v="Paid"/>
    <x v="0"/>
  </r>
  <r>
    <s v="Satpal Degun"/>
    <s v="Senior"/>
    <x v="33"/>
    <s v="Aspirations(M), Badgers(M), Coach, Committee, Junior Section(M), Level 1 assessed, M2 Summer , Mens, Mens 4, Sunday Training(M), Test, Umpires"/>
    <s v="Mens Subscriptions 24-25"/>
    <s v="BACS"/>
    <n v="150"/>
    <n v="150"/>
    <s v="15/09/24"/>
    <s v="Paid"/>
    <x v="0"/>
  </r>
  <r>
    <s v="Satwant Degun"/>
    <s v="Senior"/>
    <x v="34"/>
    <s v="Committee"/>
    <s v="Mens Subscriptions 24-25 Sponsored player Membership"/>
    <s v="CASH"/>
    <n v="0"/>
    <n v="0"/>
    <d v="2024-11-11T00:00:00"/>
    <s v="Paid"/>
    <x v="0"/>
  </r>
  <r>
    <s v="samay desai"/>
    <s v="U18"/>
    <x v="11"/>
    <s v="Aspirations"/>
    <s v="Mens Subscriptions 24-25 Student Membership"/>
    <s v="BACS"/>
    <n v="75"/>
    <n v="75"/>
    <s v="15/09/24"/>
    <s v="Paid"/>
    <x v="0"/>
  </r>
  <r>
    <s v="Sahib Dhanjal"/>
    <s v="Adult"/>
    <x v="14"/>
    <s v="Mens, Mens 2, Mens 3"/>
    <s v="Mens Subscriptions 24-25"/>
    <s v="BACS"/>
    <n v="150"/>
    <n v="150"/>
    <d v="2024-07-09T00:00:00"/>
    <s v="Paid"/>
    <x v="0"/>
  </r>
  <r>
    <s v="Govind Dhillon"/>
    <s v="U18"/>
    <x v="8"/>
    <s v="Aspirations, Junior Section, M2 Summer , Mens, Mens 4, Sunday Training"/>
    <m/>
    <m/>
    <n v="0"/>
    <n v="0"/>
    <m/>
    <m/>
    <x v="1"/>
  </r>
  <r>
    <s v="Narayan Dhillon"/>
    <s v="U18"/>
    <x v="16"/>
    <s v="Aspirations, M2 Summer , Mens, Mens 3, Sunday Training"/>
    <m/>
    <m/>
    <n v="0"/>
    <n v="0"/>
    <m/>
    <m/>
    <x v="1"/>
  </r>
  <r>
    <s v="Paarus Dhillon"/>
    <s v="U13"/>
    <x v="22"/>
    <s v="Junior Section, Sunday Training"/>
    <s v="Mens Subscriptions 24-25 Student Membership"/>
    <s v="BACS"/>
    <n v="75"/>
    <n v="75"/>
    <s v="25/11/24"/>
    <s v="Paid"/>
    <x v="0"/>
  </r>
  <r>
    <s v="Harjap Dhinjan"/>
    <s v="U18"/>
    <x v="12"/>
    <s v="Aspirations, Junior Section, Mens 5, Sunday Training"/>
    <s v="Mens Subscriptions 24-25 Under 16 Membership"/>
    <s v="BACS"/>
    <n v="30"/>
    <n v="30"/>
    <d v="2024-07-09T00:00:00"/>
    <s v="Paid"/>
    <x v="0"/>
  </r>
  <r>
    <s v="Tarvinder Dogra"/>
    <s v="Senior"/>
    <x v="35"/>
    <s v="Committee, M2 Summer , Mens, Mens 5, Social"/>
    <s v="Mens Subscriptions 24-25 Student Membership"/>
    <s v="BACS"/>
    <n v="75"/>
    <n v="75"/>
    <d v="2024-07-09T00:00:00"/>
    <s v="Paid"/>
    <x v="0"/>
  </r>
  <r>
    <s v="Alix Donald"/>
    <s v="Adult"/>
    <x v="7"/>
    <s v="Ladies, Ladies 2, Summer"/>
    <m/>
    <m/>
    <n v="0"/>
    <n v="0"/>
    <m/>
    <m/>
    <x v="1"/>
  </r>
  <r>
    <s v="Neevan Amish Dudhia"/>
    <s v="Adult"/>
    <x v="17"/>
    <s v="M2 Summer , Mens, Mens 3, Mens 4"/>
    <s v="Badgers Subscriptions 24-25"/>
    <s v="BACS"/>
    <n v="30"/>
    <n v="30"/>
    <d v="2024-07-09T00:00:00"/>
    <s v="Paid"/>
    <x v="0"/>
  </r>
  <r>
    <s v="Winnie Emery"/>
    <s v="Senior"/>
    <x v="19"/>
    <s v="Ladies, Ladies 1, Ladies 2, Summer"/>
    <s v="Mens Subscriptions 24-25"/>
    <s v="BACS"/>
    <n v="150"/>
    <n v="150"/>
    <s v="15/09/24"/>
    <s v="Paid"/>
    <x v="0"/>
  </r>
  <r>
    <s v="Stacey Fenton"/>
    <s v="Adult"/>
    <x v="19"/>
    <s v="Ladies, Ladies 1, Ladies 2, Summer"/>
    <m/>
    <m/>
    <n v="0"/>
    <n v="0"/>
    <m/>
    <m/>
    <x v="1"/>
  </r>
  <r>
    <s v="Amber Flashwood"/>
    <s v="Adult"/>
    <x v="36"/>
    <s v="Ladies, Summer"/>
    <s v="Mens Subscriptions 24-25 Student Membership"/>
    <s v="BACS"/>
    <n v="75"/>
    <n v="75"/>
    <s v="15/09/24"/>
    <s v="Paid"/>
    <x v="0"/>
  </r>
  <r>
    <s v="Ethan Frost"/>
    <s v="U18"/>
    <x v="3"/>
    <s v="Mens, Mens 1, Mens 2"/>
    <s v="Ladies Subscriptions 24-25"/>
    <s v="BACS"/>
    <n v="100"/>
    <n v="100"/>
    <s v="18/03/25"/>
    <s v="Paid"/>
    <x v="0"/>
  </r>
  <r>
    <s v="Andy Furber"/>
    <s v="Senior"/>
    <x v="1"/>
    <s v="M2 Summer , Mens, Mens 4, Mens 5"/>
    <s v="Ladies Subscriptions 24-25"/>
    <s v="BACS"/>
    <n v="100"/>
    <n v="100"/>
    <s v="28/09/24"/>
    <s v="Paid"/>
    <x v="0"/>
  </r>
  <r>
    <s v="Athsari Gangabadage"/>
    <s v="U18"/>
    <x v="7"/>
    <s v="Ladies, Ladies 2, Summer"/>
    <m/>
    <m/>
    <n v="0"/>
    <n v="0"/>
    <m/>
    <m/>
    <x v="1"/>
  </r>
  <r>
    <s v="Thisaru Gangabadage"/>
    <s v="U13"/>
    <x v="37"/>
    <s v="Badgers, Junior Section"/>
    <s v="Mens Subscriptions 24-25 Under 16 Membership"/>
    <s v="BACS"/>
    <n v="30"/>
    <n v="30"/>
    <d v="2024-11-11T00:00:00"/>
    <s v="Paid"/>
    <x v="0"/>
  </r>
  <r>
    <s v="Karam Garcha"/>
    <s v="U13"/>
    <x v="2"/>
    <s v="Junior Section, Sunday Training"/>
    <s v="Mens Subscriptions 24-25 Unemployed/Retired Membership"/>
    <s v="BACS"/>
    <n v="75"/>
    <n v="75"/>
    <s v="15/09/24"/>
    <s v="Paid"/>
    <x v="0"/>
  </r>
  <r>
    <s v="Rav Garcha"/>
    <s v="Senior"/>
    <x v="38"/>
    <s v="Junior Section, Mens 4"/>
    <s v="Ladies Subscriptions 24-25 Sponsored player Membership"/>
    <s v="CASH"/>
    <n v="0"/>
    <n v="0"/>
    <s v="16/09/24"/>
    <s v="Paid"/>
    <x v="0"/>
  </r>
  <r>
    <s v="om gaur"/>
    <s v="U18"/>
    <x v="38"/>
    <s v="Mens, Mens 4"/>
    <s v="Badgers Subscriptions 24-25 Sponsored player Membership"/>
    <s v="CASH"/>
    <n v="0"/>
    <n v="0"/>
    <s v="14/10/24"/>
    <s v="Paid"/>
    <x v="0"/>
  </r>
  <r>
    <s v="prabhjot ghag"/>
    <s v="U18"/>
    <x v="12"/>
    <s v="Aspirations, Junior Section, Mens 5, Sunday Training"/>
    <m/>
    <m/>
    <n v="0"/>
    <n v="0"/>
    <m/>
    <m/>
    <x v="1"/>
  </r>
  <r>
    <s v="Tania Gilbert"/>
    <s v="Adult"/>
    <x v="36"/>
    <s v="Ladies, Summer"/>
    <s v="Mens Subscriptions 24-25"/>
    <s v="BACS"/>
    <n v="150"/>
    <n v="150"/>
    <s v="25/11/24"/>
    <s v="Paid"/>
    <x v="0"/>
  </r>
  <r>
    <s v="Charn Gill"/>
    <s v="Adult"/>
    <x v="7"/>
    <s v="Committee, Ladies, Ladies 2, Level 1 assessed, Summer , Umpires"/>
    <s v="Mens Subscriptions 24-25 Under 16 Membership"/>
    <s v="BACS"/>
    <n v="30"/>
    <n v="30"/>
    <d v="2024-05-10T00:00:00"/>
    <s v="Paid"/>
    <x v="0"/>
  </r>
  <r>
    <s v="Harjot Singh Gill"/>
    <s v="U13"/>
    <x v="2"/>
    <s v="Junior Section, Sunday Training"/>
    <s v="Badgers Subscriptions 24-25"/>
    <s v="BACS"/>
    <n v="30"/>
    <n v="30"/>
    <d v="2024-07-09T00:00:00"/>
    <s v="Paid"/>
    <x v="0"/>
  </r>
  <r>
    <s v="kiran gill"/>
    <s v="Adult"/>
    <x v="19"/>
    <s v="Ladies, Ladies 1, Ladies 2, Summer"/>
    <s v="Ladies Subscriptions 24-25 ASTON/BCU (YEAR 2) Membership"/>
    <s v="BACS"/>
    <n v="20"/>
    <n v="20"/>
    <s v="16/09/24"/>
    <s v="Paid"/>
    <x v="0"/>
  </r>
  <r>
    <s v="Sukhdev Gill"/>
    <s v="Senior"/>
    <x v="6"/>
    <s v="Committee, Level 1 assessed, M2 Summer , Mens, Mens 5, Umpires"/>
    <s v="Ladies Subscriptions 24-25 Unemployed/Retired Membership"/>
    <s v="BACS"/>
    <n v="60"/>
    <n v="60"/>
    <s v="25/11/24"/>
    <s v="Paid"/>
    <x v="0"/>
  </r>
  <r>
    <s v="Inderpal Gujral"/>
    <s v="Senior"/>
    <x v="6"/>
    <s v="Mens 5"/>
    <m/>
    <m/>
    <n v="0"/>
    <n v="0"/>
    <m/>
    <m/>
    <x v="1"/>
  </r>
  <r>
    <s v="Japmeh Gujral"/>
    <s v="U18"/>
    <x v="20"/>
    <s v="Badgers, Junior Section, Sunday Training"/>
    <s v="Ladies Subscriptions 24-25"/>
    <s v="BACS"/>
    <n v="100"/>
    <n v="100"/>
    <s v="16/09/24"/>
    <s v="Paid"/>
    <x v="0"/>
  </r>
  <r>
    <s v="Apsi Gunarathne"/>
    <s v="Senior"/>
    <x v="19"/>
    <s v="Ladies, Ladies 1(C), Ladies 2, Summer (C)"/>
    <s v="Mens Subscriptions 24-25 Unemployed/Retired Membership"/>
    <s v="BACS"/>
    <n v="75"/>
    <n v="75"/>
    <s v="15/09/24"/>
    <s v="Paid"/>
    <x v="0"/>
  </r>
  <r>
    <s v="Connor Haigh"/>
    <s v="Adult"/>
    <x v="9"/>
    <s v="Mens, Mens 3"/>
    <m/>
    <m/>
    <n v="0"/>
    <n v="0"/>
    <m/>
    <m/>
    <x v="1"/>
  </r>
  <r>
    <s v="Sharndeep Hanspal"/>
    <s v="Adult"/>
    <x v="7"/>
    <s v="Committee, Ladies, Ladies 2(C), Summer (C)"/>
    <m/>
    <m/>
    <n v="0"/>
    <n v="0"/>
    <m/>
    <m/>
    <x v="1"/>
  </r>
  <r>
    <s v="Will Hewer"/>
    <s v="Adult"/>
    <x v="4"/>
    <s v="Mens, Mens 1"/>
    <s v="Ladies Subscriptions 24-25 Sponsored player Membership"/>
    <s v="CASH"/>
    <n v="0"/>
    <n v="0"/>
    <s v="16/09/24"/>
    <s v="Paid"/>
    <x v="0"/>
  </r>
  <r>
    <s v="Johnny Hie"/>
    <s v="Senior"/>
    <x v="4"/>
    <s v="Mens, Mens 1"/>
    <s v="Mens Subscriptions 24-25 ASTON/BCU (YEAR 1) Membership"/>
    <s v="BACS"/>
    <n v="5"/>
    <n v="5"/>
    <s v="25/11/24"/>
    <s v="Paid"/>
    <x v="0"/>
  </r>
  <r>
    <s v="Noah Higginson"/>
    <s v="Adult"/>
    <x v="4"/>
    <s v="M1 Summer, Mens, Mens 1"/>
    <s v="Ladies Subscriptions 24-25"/>
    <s v="BACS"/>
    <n v="100"/>
    <n v="100"/>
    <s v="16/09/24"/>
    <s v="Paid"/>
    <x v="0"/>
  </r>
  <r>
    <s v="Ummul Humayra"/>
    <s v="Adult"/>
    <x v="7"/>
    <s v="Ladies, Ladies 2, Summer"/>
    <m/>
    <m/>
    <n v="0"/>
    <n v="0"/>
    <m/>
    <m/>
    <x v="1"/>
  </r>
  <r>
    <s v="wasim iqbal"/>
    <s v="Senior"/>
    <x v="39"/>
    <s v="M1 Summer, Mens, Mens 3"/>
    <m/>
    <m/>
    <n v="0"/>
    <n v="0"/>
    <m/>
    <m/>
    <x v="1"/>
  </r>
  <r>
    <s v="Kavaldeep Jabbal"/>
    <s v="Adult"/>
    <x v="4"/>
    <s v="M1 Summer, Mens, Mens 1"/>
    <s v="Mens Subscriptions 24-25"/>
    <s v="BACS"/>
    <n v="150"/>
    <n v="150"/>
    <d v="2024-11-11T00:00:00"/>
    <s v="Paid"/>
    <x v="0"/>
  </r>
  <r>
    <s v="LE-NEAL JACKSON"/>
    <s v="Adult"/>
    <x v="4"/>
    <s v="Mens, Mens 1"/>
    <s v="Ladies Subscriptions 24-25"/>
    <s v="BACS"/>
    <n v="100"/>
    <n v="100"/>
    <d v="2024-04-12T00:00:00"/>
    <s v="Paid"/>
    <x v="0"/>
  </r>
  <r>
    <s v="Jay Singh Joall"/>
    <s v="U13"/>
    <x v="2"/>
    <s v="Junior Section, Sunday Training"/>
    <m/>
    <m/>
    <n v="0"/>
    <n v="0"/>
    <m/>
    <m/>
    <x v="1"/>
  </r>
  <r>
    <s v="Amanpreet Johal"/>
    <s v="Adult"/>
    <x v="19"/>
    <s v="Ladies, Ladies 1, Ladies 2, Summer"/>
    <s v="Mens Subscriptions 24-25 Sponsored player Membership"/>
    <s v="CASH"/>
    <n v="0"/>
    <n v="0"/>
    <d v="2024-11-11T00:00:00"/>
    <s v="Paid"/>
    <x v="0"/>
  </r>
  <r>
    <s v="Jogin Johal"/>
    <s v="Adult"/>
    <x v="40"/>
    <s v="Level 1 Unaccessed, M2 Summer , Mens, Mens 3, Mens 4, Mens 5, Umpires"/>
    <s v="Mens Subscriptions 24-25 Sponsored player Membership"/>
    <s v="CASH"/>
    <n v="0"/>
    <n v="0"/>
    <d v="2024-11-11T00:00:00"/>
    <s v="Paid"/>
    <x v="0"/>
  </r>
  <r>
    <s v="Vinaypreet Johal"/>
    <s v="Adult"/>
    <x v="19"/>
    <s v="Ladies, Ladies 1, Ladies 2, Level 1 Unaccessed, Summer , Umpires"/>
    <m/>
    <m/>
    <n v="0"/>
    <n v="0"/>
    <m/>
    <m/>
    <x v="1"/>
  </r>
  <r>
    <s v="Kara Kandola"/>
    <s v="U18"/>
    <x v="41"/>
    <s v="Junior Section, Ladies, Ladies 1, Ladies 2, Summer , Sunday Training"/>
    <m/>
    <m/>
    <n v="0"/>
    <n v="0"/>
    <m/>
    <m/>
    <x v="1"/>
  </r>
  <r>
    <s v="Muneet Kaur Khera"/>
    <s v="U18"/>
    <x v="36"/>
    <s v="Ladies, Summer"/>
    <s v="Mens Subscriptions 24-25 Student Membership"/>
    <s v="BACS"/>
    <n v="75"/>
    <n v="75"/>
    <s v="15/09/24"/>
    <s v="Paid"/>
    <x v="0"/>
  </r>
  <r>
    <s v="Sukhvinder Kaur Khera"/>
    <s v="Senior"/>
    <x v="36"/>
    <s v="Ladies, Summer"/>
    <s v="Ladies Subscriptions 24-25 Student Membership"/>
    <s v="BACS"/>
    <n v="60"/>
    <n v="60"/>
    <s v="16/09/24"/>
    <s v="Paid"/>
    <x v="0"/>
  </r>
  <r>
    <s v="Anmol Kaur"/>
    <s v="U13"/>
    <x v="2"/>
    <s v="Junior Section, Sunday Training"/>
    <s v="Ladies Subscriptions 24-25 Under 16 Membership"/>
    <s v="BACS"/>
    <n v="30"/>
    <n v="30"/>
    <s v="16/09/24"/>
    <s v="Paid"/>
    <x v="0"/>
  </r>
  <r>
    <s v="Dharm Kaur"/>
    <s v="U18"/>
    <x v="2"/>
    <s v="Junior Section, Ladies, Level 1 Unaccessed, Sunday Training"/>
    <m/>
    <m/>
    <n v="0"/>
    <n v="0"/>
    <m/>
    <m/>
    <x v="1"/>
  </r>
  <r>
    <s v="Sehaj Kaur"/>
    <s v="U13"/>
    <x v="2"/>
    <s v="Junior Section, Sunday Training"/>
    <m/>
    <m/>
    <n v="0"/>
    <n v="0"/>
    <m/>
    <m/>
    <x v="1"/>
  </r>
  <r>
    <s v="Vahreena Kaur"/>
    <s v="Adult"/>
    <x v="19"/>
    <s v="Ladies, Ladies 1, Ladies 2, Summer"/>
    <m/>
    <m/>
    <n v="0"/>
    <n v="0"/>
    <m/>
    <m/>
    <x v="1"/>
  </r>
  <r>
    <s v="Aayan Khan"/>
    <s v="Adult"/>
    <x v="6"/>
    <s v="Mens, Mens 5"/>
    <m/>
    <m/>
    <n v="0"/>
    <n v="0"/>
    <m/>
    <m/>
    <x v="1"/>
  </r>
  <r>
    <s v="katie knight"/>
    <s v="Adult"/>
    <x v="34"/>
    <s v="Committee"/>
    <m/>
    <m/>
    <n v="0"/>
    <n v="0"/>
    <m/>
    <m/>
    <x v="1"/>
  </r>
  <r>
    <s v="Surjit Kooner"/>
    <s v="Senior"/>
    <x v="6"/>
    <s v="M2 Summer , Mens, Mens 5"/>
    <s v="Ladies Subscriptions 24-25 Student Membership"/>
    <s v="BACS"/>
    <n v="60"/>
    <n v="60"/>
    <s v="16/09/24"/>
    <s v="Paid"/>
    <x v="0"/>
  </r>
  <r>
    <s v="Taran Kooner"/>
    <s v="U18"/>
    <x v="42"/>
    <s v="Aspirations, M2 Summer , Mens, Mens 3"/>
    <m/>
    <m/>
    <n v="0"/>
    <n v="0"/>
    <m/>
    <m/>
    <x v="1"/>
  </r>
  <r>
    <s v="Raajan Kular"/>
    <s v="Adult"/>
    <x v="3"/>
    <s v="M1 Summer, Mens, Mens 1, Mens 2"/>
    <m/>
    <m/>
    <n v="0"/>
    <n v="0"/>
    <m/>
    <m/>
    <x v="1"/>
  </r>
  <r>
    <s v="Charles Law"/>
    <s v="U13"/>
    <x v="11"/>
    <s v="Aspirations"/>
    <m/>
    <m/>
    <n v="0"/>
    <n v="0"/>
    <m/>
    <m/>
    <x v="1"/>
  </r>
  <r>
    <s v="Charlotte Law"/>
    <s v="U13"/>
    <x v="11"/>
    <s v="Aspirations"/>
    <s v="Mens Subscriptions 24-25 Student Membership"/>
    <s v="BACS"/>
    <n v="75"/>
    <n v="75"/>
    <s v="15/09/24"/>
    <s v="Paid"/>
    <x v="0"/>
  </r>
  <r>
    <s v="Sophie Lewis"/>
    <s v="Adult"/>
    <x v="19"/>
    <s v="Ladies, Ladies 1, Ladies 2, Summer"/>
    <m/>
    <m/>
    <n v="0"/>
    <n v="0"/>
    <m/>
    <m/>
    <x v="1"/>
  </r>
  <r>
    <s v="Anuki Loku-Umagiliyage"/>
    <s v="U18"/>
    <x v="36"/>
    <s v="Ladies, Summer"/>
    <m/>
    <m/>
    <n v="0"/>
    <n v="0"/>
    <m/>
    <m/>
    <x v="1"/>
  </r>
  <r>
    <s v="Aadam Loonat"/>
    <s v="U13"/>
    <x v="22"/>
    <s v="Junior Section, Sunday Training"/>
    <m/>
    <m/>
    <n v="0"/>
    <n v="0"/>
    <m/>
    <m/>
    <x v="1"/>
  </r>
  <r>
    <s v="Hana Loonat"/>
    <s v="U13"/>
    <x v="2"/>
    <s v="Junior Section, Sunday Training"/>
    <s v="Ladies Subscriptions 24-25"/>
    <s v="BACS"/>
    <n v="100"/>
    <n v="100"/>
    <s v="16/09/24"/>
    <s v="Paid"/>
    <x v="0"/>
  </r>
  <r>
    <s v="Husayn Loonat"/>
    <s v="U18"/>
    <x v="21"/>
    <s v="Aspirations, Badgers, Junior Section, Sunday Training"/>
    <s v="Ladies Subscriptions 24-25 Sponsored player Membership"/>
    <s v="CASH"/>
    <n v="0"/>
    <n v="0"/>
    <s v="16/09/24"/>
    <s v="Paid"/>
    <x v="0"/>
  </r>
  <r>
    <s v="Aneel Loyal"/>
    <s v="U13"/>
    <x v="43"/>
    <s v="Aspirations, Badgers, Junior Section"/>
    <m/>
    <m/>
    <n v="0"/>
    <n v="0"/>
    <m/>
    <m/>
    <x v="1"/>
  </r>
  <r>
    <s v="Jaspal Loyal"/>
    <s v="Senior"/>
    <x v="38"/>
    <s v="Junior Section, M2 Summer , Mens, Mens 4"/>
    <m/>
    <m/>
    <n v="0"/>
    <n v="0"/>
    <m/>
    <m/>
    <x v="1"/>
  </r>
  <r>
    <s v="Peter Madeley"/>
    <s v="Senior"/>
    <x v="6"/>
    <s v="Level 1 assessed, M2 Summer , Mens, Mens 5, Umpires"/>
    <s v="Badgers Subscriptions 24-25"/>
    <s v="BACS"/>
    <n v="30"/>
    <n v="30"/>
    <s v="15/09/24"/>
    <s v="Paid"/>
    <x v="0"/>
  </r>
  <r>
    <s v="Shaurya Maheshwari"/>
    <s v="Adult"/>
    <x v="38"/>
    <s v="M2 Summer , Mens, Mens 4"/>
    <s v="Badgers Subscriptions 24-25"/>
    <s v="BACS"/>
    <n v="30"/>
    <n v="30"/>
    <d v="2024-07-09T00:00:00"/>
    <s v="Paid"/>
    <x v="0"/>
  </r>
  <r>
    <s v="Rajveer Malhi"/>
    <s v="U18"/>
    <x v="21"/>
    <s v="Aspirations, Badgers, Sunday Training"/>
    <m/>
    <m/>
    <n v="0"/>
    <n v="0"/>
    <m/>
    <m/>
    <x v="1"/>
  </r>
  <r>
    <s v="Baldeep Mangat"/>
    <s v="Senior"/>
    <x v="38"/>
    <s v="M2 Summer , Mens, Mens 4"/>
    <s v="Mens Subscriptions 24-25"/>
    <s v="BACS"/>
    <n v="150"/>
    <n v="150"/>
    <s v="15/09/24"/>
    <s v="Paid"/>
    <x v="0"/>
  </r>
  <r>
    <s v="saihej Mangat"/>
    <s v="Adult"/>
    <x v="4"/>
    <s v="Mens, Mens 1"/>
    <m/>
    <m/>
    <n v="0"/>
    <n v="0"/>
    <m/>
    <m/>
    <x v="1"/>
  </r>
  <r>
    <s v="bhupinder mann"/>
    <s v="Senior"/>
    <x v="6"/>
    <s v="M2 Summer , Mens, Mens 5"/>
    <s v="Badgers Subscriptions 24-25"/>
    <s v="CASH"/>
    <n v="30"/>
    <n v="30"/>
    <d v="2024-07-09T00:00:00"/>
    <s v="Paid"/>
    <x v="0"/>
  </r>
  <r>
    <s v="Karam Singh Mann"/>
    <s v="U13"/>
    <x v="21"/>
    <s v="Aspirations, Badgers, Junior Section, Sunday Training"/>
    <m/>
    <m/>
    <n v="0"/>
    <n v="0"/>
    <m/>
    <m/>
    <x v="1"/>
  </r>
  <r>
    <s v="Kartar Singh Mann"/>
    <s v="U13"/>
    <x v="21"/>
    <s v="Aspirations, Badgers, Junior Section, Level 1 Unaccessed, Sunday Training"/>
    <s v="Mens Subscriptions 24-25"/>
    <s v="BACS"/>
    <n v="150"/>
    <n v="150"/>
    <d v="2024-11-11T00:00:00"/>
    <s v="Paid"/>
    <x v="0"/>
  </r>
  <r>
    <s v="kishan mann"/>
    <s v="U18"/>
    <x v="0"/>
    <s v="Aspirations, M2 Summer , Mens, Mens 4, Mens 5"/>
    <m/>
    <m/>
    <n v="0"/>
    <n v="0"/>
    <m/>
    <m/>
    <x v="1"/>
  </r>
  <r>
    <s v="Naveen Mann"/>
    <s v="Adult"/>
    <x v="7"/>
    <s v="Ladies, Ladies 2, Summer"/>
    <s v="Badgers Subscriptions 24-25"/>
    <s v="BACS"/>
    <n v="30"/>
    <n v="30"/>
    <s v="15/09/24"/>
    <s v="Paid"/>
    <x v="0"/>
  </r>
  <r>
    <s v="Ronak Singh Mann"/>
    <s v="U18"/>
    <x v="21"/>
    <s v="Aspirations, Badgers, Junior Section, Sunday Training"/>
    <s v="Badgers Subscriptions 24-25"/>
    <s v="BACS"/>
    <n v="30"/>
    <n v="30"/>
    <s v="15/09/24"/>
    <s v="Paid"/>
    <x v="0"/>
  </r>
  <r>
    <s v="Sati Mann"/>
    <s v="Senior"/>
    <x v="14"/>
    <s v="Coach, M1 Summer, Mens, Mens 2, Mens 3"/>
    <s v="Mens Subscriptions 24-25 Student Membership"/>
    <s v="BACS"/>
    <n v="75"/>
    <n v="75"/>
    <s v="15/09/24"/>
    <s v="Paid"/>
    <x v="0"/>
  </r>
  <r>
    <s v="Sukhdeep Mann"/>
    <s v="U18"/>
    <x v="44"/>
    <s v="Aspirations, Mens 3, Mens 4"/>
    <m/>
    <m/>
    <n v="0"/>
    <n v="0"/>
    <m/>
    <m/>
    <x v="1"/>
  </r>
  <r>
    <s v="Noah Mason"/>
    <s v="U18"/>
    <x v="15"/>
    <s v="BTHC, Mens 2"/>
    <s v="Badgers Subscriptions 24-25"/>
    <s v="BACS"/>
    <n v="30"/>
    <n v="30"/>
    <d v="2024-07-09T00:00:00"/>
    <s v="Paid"/>
    <x v="0"/>
  </r>
  <r>
    <s v="Noah Mason"/>
    <s v="U18"/>
    <x v="15"/>
    <s v="BTHC, Mens 2"/>
    <s v="Mens Subscriptions 24-25"/>
    <s v="BACS"/>
    <n v="150"/>
    <n v="150"/>
    <s v="22/09/24"/>
    <s v="Paid"/>
    <x v="0"/>
  </r>
  <r>
    <s v="noah mason"/>
    <s v="U18"/>
    <x v="15"/>
    <s v="BTHC, Social"/>
    <s v="Mens Subscriptions 24-25 Under 16 Membership"/>
    <s v="BACS"/>
    <n v="30"/>
    <n v="30"/>
    <d v="2024-05-12T00:00:00"/>
    <s v="Paid"/>
    <x v="0"/>
  </r>
  <r>
    <s v="noah mason"/>
    <s v="U18"/>
    <x v="15"/>
    <s v="BTHC"/>
    <m/>
    <m/>
    <n v="0"/>
    <n v="0"/>
    <m/>
    <m/>
    <x v="1"/>
  </r>
  <r>
    <s v="Aryan Massey Arora"/>
    <s v="Adult"/>
    <x v="40"/>
    <s v="M2 Summer , Mens, Mens 3, Mens 4, Mens 5"/>
    <s v="Mens Subscriptions 24-25 Under 16 Membership"/>
    <s v="BACS"/>
    <n v="30"/>
    <n v="30"/>
    <d v="2025-03-02T00:00:00"/>
    <s v="Paid"/>
    <x v="0"/>
  </r>
  <r>
    <s v="Amar Matharu"/>
    <s v="U13"/>
    <x v="22"/>
    <s v="Aspirations, Junior Section, Sunday Training"/>
    <m/>
    <m/>
    <n v="0"/>
    <n v="0"/>
    <m/>
    <m/>
    <x v="1"/>
  </r>
  <r>
    <s v="Amardeep Matharu"/>
    <s v="Senior"/>
    <x v="27"/>
    <s v="Committee, Mens 5(C)"/>
    <m/>
    <m/>
    <n v="0"/>
    <n v="0"/>
    <m/>
    <m/>
    <x v="1"/>
  </r>
  <r>
    <s v="Arjan Matharu"/>
    <s v="U13"/>
    <x v="21"/>
    <s v="Aspirations, Badgers, Junior Section, Sunday Training"/>
    <s v="Mens Subscriptions 24-25 Student Membership"/>
    <s v="BACS"/>
    <n v="30"/>
    <n v="30"/>
    <s v="16/09/24"/>
    <s v="Paid"/>
    <x v="0"/>
  </r>
  <r>
    <s v="Gurcharan Matharu"/>
    <s v="Adult"/>
    <x v="19"/>
    <s v="Ladies, Ladies 1, Ladies 2, Summer"/>
    <m/>
    <m/>
    <n v="0"/>
    <n v="0"/>
    <m/>
    <m/>
    <x v="1"/>
  </r>
  <r>
    <s v="Hansveer Matharu"/>
    <s v="U13"/>
    <x v="21"/>
    <s v="Badgers, Junior Section, Sunday Training"/>
    <s v="Mens Subscriptions 24-25"/>
    <s v="BACS"/>
    <n v="150"/>
    <n v="150"/>
    <s v="15/09/24"/>
    <s v="Paid"/>
    <x v="0"/>
  </r>
  <r>
    <s v="Opinder Matharu"/>
    <s v="Senior"/>
    <x v="10"/>
    <s v="Social"/>
    <s v="Badgers Subscriptions 24-25"/>
    <s v="CASH"/>
    <n v="30"/>
    <n v="30"/>
    <d v="2024-07-09T00:00:00"/>
    <s v="Paid"/>
    <x v="0"/>
  </r>
  <r>
    <s v="Surinderpal Matharu"/>
    <s v="Senior"/>
    <x v="45"/>
    <s v="Level 1 assessed, M2 Summer , Mens, Mens 3, Sunday Training(M)"/>
    <s v="Ladies Subscriptions 24-25 Student Membership"/>
    <s v="BACS"/>
    <n v="60"/>
    <n v="60"/>
    <s v="16/09/24"/>
    <s v="Paid"/>
    <x v="0"/>
  </r>
  <r>
    <s v="Tanveer Matharu"/>
    <s v="Adult"/>
    <x v="10"/>
    <s v="Coach, Interested, Mens, Social, Umpires"/>
    <s v="Badgers Subscriptions 24-25"/>
    <s v="BACS"/>
    <n v="30"/>
    <n v="30"/>
    <s v="14/10/24"/>
    <s v="Paid"/>
    <x v="0"/>
  </r>
  <r>
    <s v="Drew McBeth"/>
    <s v="U13"/>
    <x v="11"/>
    <s v="Aspirations"/>
    <m/>
    <m/>
    <n v="0"/>
    <n v="0"/>
    <m/>
    <m/>
    <x v="1"/>
  </r>
  <r>
    <s v="Axel McWilliam"/>
    <s v="U13"/>
    <x v="11"/>
    <s v="Aspirations"/>
    <m/>
    <m/>
    <n v="0"/>
    <n v="0"/>
    <m/>
    <m/>
    <x v="1"/>
  </r>
  <r>
    <s v="Gunnar McWilliam"/>
    <s v="U18"/>
    <x v="11"/>
    <s v="Aspirations"/>
    <m/>
    <m/>
    <n v="0"/>
    <n v="0"/>
    <m/>
    <m/>
    <x v="1"/>
  </r>
  <r>
    <s v="Ravdeep Mudher"/>
    <s v="Adult"/>
    <x v="14"/>
    <s v="M1 Summer, Mens, Mens 2, Mens 3"/>
    <m/>
    <m/>
    <n v="0"/>
    <n v="0"/>
    <m/>
    <m/>
    <x v="1"/>
  </r>
  <r>
    <s v="Irfan Muhammad"/>
    <s v="Adult"/>
    <x v="31"/>
    <s v="Aspirations, Coach, M1 Summer, Mens, Mens 1"/>
    <m/>
    <m/>
    <n v="0"/>
    <n v="0"/>
    <m/>
    <m/>
    <x v="1"/>
  </r>
  <r>
    <s v="Ian Murphy"/>
    <s v="Senior"/>
    <x v="46"/>
    <s v="Coach, Level 1 assessed, M2 Summer , Mens, Mens 2(M), Mens 4, Mens 5, Umpires"/>
    <m/>
    <m/>
    <n v="0"/>
    <n v="0"/>
    <m/>
    <m/>
    <x v="1"/>
  </r>
  <r>
    <s v="Mustafa Nadeem"/>
    <s v="U13"/>
    <x v="11"/>
    <s v="Aspirations"/>
    <s v="Mens Subscriptions 24-25"/>
    <s v="BACS"/>
    <n v="150"/>
    <n v="150"/>
    <s v="16/09/24"/>
    <s v="Paid"/>
    <x v="0"/>
  </r>
  <r>
    <s v="sara nikookam"/>
    <s v="Adult"/>
    <x v="7"/>
    <s v="Ladies, Ladies 2, Summer"/>
    <s v="Mens Subscriptions 24-25 Sponsored player Membership"/>
    <s v="CASH"/>
    <n v="0"/>
    <n v="0"/>
    <d v="2024-11-11T00:00:00"/>
    <s v="Paid"/>
    <x v="0"/>
  </r>
  <r>
    <s v="JACK OATES"/>
    <s v="U18"/>
    <x v="11"/>
    <s v="Aspirations"/>
    <m/>
    <m/>
    <n v="0"/>
    <n v="0"/>
    <m/>
    <m/>
    <x v="1"/>
  </r>
  <r>
    <s v="Janak Pachchigar"/>
    <s v="Adult"/>
    <x v="25"/>
    <s v="Mens 2"/>
    <m/>
    <m/>
    <n v="0"/>
    <n v="0"/>
    <m/>
    <m/>
    <x v="1"/>
  </r>
  <r>
    <s v="Dharam Padda"/>
    <s v="U18"/>
    <x v="12"/>
    <s v="Aspirations, Junior Section, Mens 5, Sunday Training"/>
    <s v="Ladies Subscriptions 24-25 ASTON/BCU (YEAR 1) Membership"/>
    <s v="BACS"/>
    <n v="5"/>
    <n v="5"/>
    <d v="2024-12-10T00:00:00"/>
    <s v="Paid"/>
    <x v="0"/>
  </r>
  <r>
    <s v="Dhiyaan Padda"/>
    <s v="U13"/>
    <x v="2"/>
    <s v="Junior Section, Sunday Training"/>
    <m/>
    <m/>
    <n v="0"/>
    <n v="0"/>
    <m/>
    <m/>
    <x v="1"/>
  </r>
  <r>
    <s v="Charanjeev Singh Palahay"/>
    <s v="U18"/>
    <x v="47"/>
    <s v="Aspirations, Badgers, Junior Section, Mens 5, Sunday Training"/>
    <s v="Mens Subscriptions 24-25"/>
    <s v="BACS"/>
    <n v="150"/>
    <n v="150"/>
    <s v="22/10/24"/>
    <s v="Paid"/>
    <x v="0"/>
  </r>
  <r>
    <s v="Fateh Singh Pandher"/>
    <s v="U13"/>
    <x v="2"/>
    <s v="Sunday Training"/>
    <s v="Badgers Subscriptions 24-25"/>
    <s v="BACS"/>
    <n v="30"/>
    <n v="30"/>
    <d v="2024-07-09T00:00:00"/>
    <s v="Paid"/>
    <x v="0"/>
  </r>
  <r>
    <s v="Ashish Patel"/>
    <s v="Adult"/>
    <x v="38"/>
    <s v="M2 Summer , Mens, Mens 4"/>
    <m/>
    <m/>
    <n v="0"/>
    <n v="0"/>
    <m/>
    <m/>
    <x v="1"/>
  </r>
  <r>
    <s v="Susan Paterson"/>
    <s v="Senior"/>
    <x v="7"/>
    <s v="Ladies, Ladies 2, Level 1 Unaccessed, Summer , Umpires"/>
    <s v="Badgers Subscriptions 24-25"/>
    <s v="BACS"/>
    <n v="30"/>
    <n v="30"/>
    <d v="2024-07-09T00:00:00"/>
    <s v="Paid"/>
    <x v="0"/>
  </r>
  <r>
    <s v="Gurmej Pawar"/>
    <s v="Senior"/>
    <x v="39"/>
    <s v="Committee, Mens 3"/>
    <m/>
    <m/>
    <n v="0"/>
    <n v="0"/>
    <m/>
    <m/>
    <x v="1"/>
  </r>
  <r>
    <s v="Naraya Pawar"/>
    <s v="U13"/>
    <x v="2"/>
    <s v="Junior Section, Sunday Training"/>
    <m/>
    <m/>
    <n v="0"/>
    <n v="0"/>
    <m/>
    <m/>
    <x v="1"/>
  </r>
  <r>
    <s v="Nivaan Pawar"/>
    <s v="U13"/>
    <x v="2"/>
    <s v="Junior Section, Sunday Training"/>
    <s v="Ladies Subscriptions 24-25"/>
    <s v="BACS"/>
    <n v="100"/>
    <n v="100"/>
    <s v="16/09/24"/>
    <s v="Paid"/>
    <x v="0"/>
  </r>
  <r>
    <s v="Tiana Pearson"/>
    <s v="Adult"/>
    <x v="7"/>
    <s v="Ladies, Ladies 2, Summer"/>
    <s v="Social subscription 24-25"/>
    <s v="BACS"/>
    <n v="10"/>
    <n v="10"/>
    <d v="2024-09-12T00:00:00"/>
    <s v="Paid"/>
    <x v="0"/>
  </r>
  <r>
    <s v="Jasmine Kaur Poonia"/>
    <s v="U13"/>
    <x v="2"/>
    <s v="Junior Section, Sunday Training"/>
    <m/>
    <m/>
    <n v="0"/>
    <n v="0"/>
    <m/>
    <m/>
    <x v="1"/>
  </r>
  <r>
    <s v="Karina Poonia"/>
    <s v="U18"/>
    <x v="2"/>
    <s v="Junior Section, Sunday Training"/>
    <m/>
    <m/>
    <n v="0"/>
    <n v="0"/>
    <m/>
    <m/>
    <x v="1"/>
  </r>
  <r>
    <s v="Yuvender Prashar"/>
    <s v="Senior"/>
    <x v="3"/>
    <s v="M1 Summer, Mens, Mens 1, Mens 2"/>
    <s v="Ladies Subscriptions 24-25 ASTON/BCU (YEAR 1) Membership"/>
    <s v="BACS"/>
    <n v="5"/>
    <n v="5"/>
    <d v="2024-12-10T00:00:00"/>
    <s v="Paid"/>
    <x v="0"/>
  </r>
  <r>
    <s v="Nitin Puligari"/>
    <s v="U18"/>
    <x v="42"/>
    <s v="Aspirations, M2 Summer , Mens, Mens 3"/>
    <m/>
    <m/>
    <n v="0"/>
    <n v="0"/>
    <m/>
    <m/>
    <x v="1"/>
  </r>
  <r>
    <s v="Nav Rai"/>
    <s v="Senior"/>
    <x v="10"/>
    <s v="Social"/>
    <m/>
    <m/>
    <n v="0"/>
    <n v="0"/>
    <m/>
    <m/>
    <x v="1"/>
  </r>
  <r>
    <s v="Harman Rajania"/>
    <s v="U13"/>
    <x v="20"/>
    <s v="Badgers, Junior Section, Sunday Training"/>
    <s v="Mens Subscriptions 24-25"/>
    <s v="BACS"/>
    <n v="150"/>
    <n v="150"/>
    <d v="2024-11-11T00:00:00"/>
    <s v="Paid"/>
    <x v="0"/>
  </r>
  <r>
    <s v="Jashan Rajania"/>
    <s v="U13"/>
    <x v="2"/>
    <s v="Junior Section, Sunday Training"/>
    <s v="Mens Subscriptions 24-25 Student Membership"/>
    <s v="BACS"/>
    <n v="75"/>
    <n v="75"/>
    <s v="16/09/24"/>
    <s v="Paid"/>
    <x v="0"/>
  </r>
  <r>
    <s v="Taran Rajania"/>
    <s v="U13"/>
    <x v="2"/>
    <s v="Junior Section, Sunday Training"/>
    <m/>
    <m/>
    <n v="0"/>
    <n v="0"/>
    <m/>
    <m/>
    <x v="1"/>
  </r>
  <r>
    <s v="Harveer Singh Rana"/>
    <s v="U18"/>
    <x v="48"/>
    <s v="M2 Summer , Mens"/>
    <m/>
    <m/>
    <n v="0"/>
    <n v="0"/>
    <m/>
    <m/>
    <x v="1"/>
  </r>
  <r>
    <s v="Jovan Singh Randhawa"/>
    <s v="U18"/>
    <x v="22"/>
    <s v="Junior Section, Sunday Training"/>
    <m/>
    <m/>
    <n v="0"/>
    <n v="0"/>
    <m/>
    <m/>
    <x v="1"/>
  </r>
  <r>
    <s v="Rasika Rathnayake"/>
    <s v="Senior"/>
    <x v="49"/>
    <s v="Ladies, Ladies 2"/>
    <m/>
    <m/>
    <n v="0"/>
    <n v="0"/>
    <m/>
    <m/>
    <x v="1"/>
  </r>
  <r>
    <s v="Ali Raza"/>
    <s v="Senior"/>
    <x v="34"/>
    <s v="Coach, Ladies"/>
    <m/>
    <m/>
    <n v="0"/>
    <n v="0"/>
    <m/>
    <m/>
    <x v="1"/>
  </r>
  <r>
    <s v="Peter Redfern"/>
    <s v="Senior"/>
    <x v="6"/>
    <s v="M2 Summer , Mens, Mens 5"/>
    <m/>
    <m/>
    <n v="0"/>
    <n v="0"/>
    <m/>
    <m/>
    <x v="1"/>
  </r>
  <r>
    <s v="Amar Rehal"/>
    <s v="Adult"/>
    <x v="48"/>
    <s v="Level 1 Unaccessed, Mens, Social, Umpires"/>
    <s v="Ladies Subscriptions 24-25 Sponsored player Membership"/>
    <s v="CASH"/>
    <n v="0"/>
    <n v="0"/>
    <s v="25/11/24"/>
    <s v="Paid"/>
    <x v="0"/>
  </r>
  <r>
    <s v="Jamie Richards"/>
    <s v="Adult"/>
    <x v="19"/>
    <s v="Ladies, Ladies 1, Ladies 2, Summer"/>
    <m/>
    <m/>
    <n v="0"/>
    <n v="0"/>
    <m/>
    <m/>
    <x v="1"/>
  </r>
  <r>
    <s v="annette Rimmer"/>
    <s v="Senior"/>
    <x v="7"/>
    <s v="Ladies, Ladies 2, Summer"/>
    <s v="Mens Subscriptions 24-25 Unemployed/Retired Membership"/>
    <s v="BACS"/>
    <n v="75"/>
    <n v="75"/>
    <s v="22/10/24"/>
    <s v="Paid"/>
    <x v="0"/>
  </r>
  <r>
    <s v="Sammie Ring"/>
    <s v="Adult"/>
    <x v="19"/>
    <s v="Ladies, Ladies 1, Ladies 2, Summer"/>
    <s v="Social subscription 24-25"/>
    <s v="BACS"/>
    <n v="10"/>
    <n v="10"/>
    <d v="2024-09-09T00:00:00"/>
    <s v="Paid"/>
    <x v="0"/>
  </r>
  <r>
    <s v="Hukam Rooprai"/>
    <s v="U18"/>
    <x v="11"/>
    <s v="Aspirations"/>
    <s v="Ladies Subscriptions 24-25"/>
    <s v="BACS"/>
    <n v="100"/>
    <n v="100"/>
    <s v="16/09/24"/>
    <s v="Paid"/>
    <x v="0"/>
  </r>
  <r>
    <s v="Simone Rowley"/>
    <s v="Adult"/>
    <x v="19"/>
    <s v="Ladies, Ladies 1, Ladies 2, Summer"/>
    <s v="Ladies Subscriptions 24-25 Unemployed/Retired Membership"/>
    <s v="BACS"/>
    <n v="60"/>
    <n v="60"/>
    <s v="16/09/24"/>
    <s v="Paid"/>
    <x v="0"/>
  </r>
  <r>
    <s v="Naina Kaur Ruprah"/>
    <s v="U13"/>
    <x v="22"/>
    <s v="Aspirations, Junior Section, Sunday Training"/>
    <s v="Ladies Subscriptions 24-25 ASTON/BCU (YEAR 2) Membership"/>
    <s v="BACS"/>
    <n v="20"/>
    <n v="20"/>
    <s v="16/09/24"/>
    <s v="Paid"/>
    <x v="0"/>
  </r>
  <r>
    <s v="Nayan Singh Ruprah"/>
    <s v="U18"/>
    <x v="21"/>
    <s v="Aspirations, Badgers, Junior Section, Sunday Training"/>
    <m/>
    <m/>
    <n v="0"/>
    <n v="0"/>
    <m/>
    <m/>
    <x v="1"/>
  </r>
  <r>
    <s v="Josh Russell"/>
    <s v="U18"/>
    <x v="4"/>
    <s v="Mens, Mens 1"/>
    <s v="Ladies Subscriptions 24-25"/>
    <s v="BACS"/>
    <n v="100"/>
    <n v="100"/>
    <s v="16/09/24"/>
    <s v="Paid"/>
    <x v="0"/>
  </r>
  <r>
    <s v="Rikki Saggo"/>
    <s v="Senior"/>
    <x v="38"/>
    <s v="M2 Summer , Mens, Mens 4"/>
    <m/>
    <m/>
    <n v="0"/>
    <n v="0"/>
    <m/>
    <m/>
    <x v="1"/>
  </r>
  <r>
    <s v="Taranveer (Ten) Saggo"/>
    <s v="U18"/>
    <x v="50"/>
    <s v="Aspirations, Junior Section, Mens, Mens 4"/>
    <s v="Badgers Subscriptions 24-25"/>
    <s v="BACS"/>
    <n v="30"/>
    <n v="30"/>
    <s v="15/09/24"/>
    <s v="Paid"/>
    <x v="0"/>
  </r>
  <r>
    <s v="armaan sagoo"/>
    <s v="U13"/>
    <x v="21"/>
    <s v="Aspirations, Badgers"/>
    <m/>
    <m/>
    <n v="0"/>
    <n v="0"/>
    <m/>
    <m/>
    <x v="1"/>
  </r>
  <r>
    <s v="Amarpreet Sahi"/>
    <s v="Adult"/>
    <x v="51"/>
    <s v="Coach, Ladies, Ladies 2, Summer , Sunday Training(M)"/>
    <s v="Mens Subscriptions 24-25"/>
    <s v="BACS"/>
    <n v="150"/>
    <n v="150"/>
    <s v="15/09/24"/>
    <s v="Paid"/>
    <x v="0"/>
  </r>
  <r>
    <s v="amrik singh sahi"/>
    <s v="Senior"/>
    <x v="52"/>
    <s v="Coach, Junior Section, Mens 3, Social, Sunday Training(M)"/>
    <s v="Mens Subscriptions 24-25 Under 16 Membership"/>
    <s v="CASH"/>
    <n v="30"/>
    <n v="30"/>
    <s v="15/09/24"/>
    <s v="Paid"/>
    <x v="0"/>
  </r>
  <r>
    <s v="Rajpreet Sahi"/>
    <s v="Adult"/>
    <x v="41"/>
    <s v="Junior Section, Ladies, Ladies 1, Ladies 2, Summer , Sunday Training(M)"/>
    <m/>
    <m/>
    <n v="0"/>
    <n v="0"/>
    <m/>
    <m/>
    <x v="1"/>
  </r>
  <r>
    <s v="Satvir Sahota"/>
    <s v="Adult"/>
    <x v="4"/>
    <s v="Mens, Mens 1"/>
    <s v="Ladies Subscriptions 24-25 Student Membership"/>
    <s v="BACS"/>
    <n v="60"/>
    <n v="60"/>
    <s v="16/09/24"/>
    <s v="Paid"/>
    <x v="0"/>
  </r>
  <r>
    <s v="Harjit Samra"/>
    <s v="Adult"/>
    <x v="6"/>
    <s v="M2 Summer , Mens, Mens 5"/>
    <s v="Mens Subscriptions 24-25"/>
    <s v="BACS"/>
    <n v="75"/>
    <n v="75"/>
    <s v="25/11/24"/>
    <s v="Paid"/>
    <x v="0"/>
  </r>
  <r>
    <s v="Meena Samra"/>
    <s v="Adult"/>
    <x v="7"/>
    <s v="Ladies, Ladies 2, Summer"/>
    <s v="Ladies Subscriptions 24-25 Student Membership"/>
    <s v="BACS"/>
    <n v="60"/>
    <n v="60"/>
    <s v="16/09/24"/>
    <s v="Paid"/>
    <x v="0"/>
  </r>
  <r>
    <s v="Mulla Samra"/>
    <s v="Adult"/>
    <x v="6"/>
    <s v="M2 Summer , Mens, Mens 5"/>
    <s v="Mens Subscriptions 24-25 Sponsored player Membership"/>
    <s v="CASH"/>
    <n v="0"/>
    <n v="0"/>
    <d v="2024-11-11T00:00:00"/>
    <s v="Paid"/>
    <x v="0"/>
  </r>
  <r>
    <s v="Dave Sandhu"/>
    <s v="Senior"/>
    <x v="6"/>
    <s v="Coach, Committee, Level 1 assessed, M2 Summer , Mens, Mens 5, Umpires"/>
    <s v="Mens Subscriptions 24-25"/>
    <s v="BACS"/>
    <n v="75"/>
    <n v="75"/>
    <s v="16/09/24"/>
    <s v="Paid"/>
    <x v="0"/>
  </r>
  <r>
    <s v="Hardeep SANDHU"/>
    <s v="Senior"/>
    <x v="10"/>
    <s v="Junior Section, Social"/>
    <s v="Ladies Subscriptions 24-25"/>
    <s v="BACS"/>
    <n v="100"/>
    <n v="100"/>
    <s v="16/09/24"/>
    <s v="Paid"/>
    <x v="0"/>
  </r>
  <r>
    <s v="Harmanpreet Sandhu"/>
    <s v="Adult"/>
    <x v="4"/>
    <s v="Mens, Mens 1"/>
    <s v="Mens Subscriptions 24-25"/>
    <s v="BACS"/>
    <n v="150"/>
    <n v="150"/>
    <s v="16/09/24"/>
    <s v="Paid"/>
    <x v="0"/>
  </r>
  <r>
    <s v="Harmeet Sandhu"/>
    <s v="Adult"/>
    <x v="44"/>
    <s v="Aspirations, M2 Summer , Mens, Mens 3, Mens 4"/>
    <s v="Mens Subscriptions 24-25 Unemployed/Retired Membership"/>
    <s v="BACS"/>
    <n v="75"/>
    <n v="75"/>
    <s v="15/09/24"/>
    <s v="Paid"/>
    <x v="0"/>
  </r>
  <r>
    <s v="jeevan sandhu"/>
    <s v="U18"/>
    <x v="3"/>
    <s v="Mens 1, Mens 2"/>
    <m/>
    <m/>
    <n v="0"/>
    <n v="0"/>
    <m/>
    <m/>
    <x v="1"/>
  </r>
  <r>
    <s v="Jeevan Sandhu"/>
    <s v="U18"/>
    <x v="3"/>
    <s v="Mens, Test"/>
    <s v="Mens Subscriptions 24-25 Sponsored player Membership"/>
    <s v="CASH"/>
    <n v="0"/>
    <n v="0"/>
    <d v="2024-11-11T00:00:00"/>
    <s v="Paid"/>
    <x v="0"/>
  </r>
  <r>
    <s v="Jovan sandhu"/>
    <s v="U13"/>
    <x v="2"/>
    <s v="Junior Section, Sunday Training"/>
    <s v="Mens Subscriptions 24-25 Student Membership"/>
    <s v="BACS"/>
    <n v="75"/>
    <n v="75"/>
    <s v="16/09/24"/>
    <s v="Paid"/>
    <x v="0"/>
  </r>
  <r>
    <s v="Kai Sandhu"/>
    <s v="U13"/>
    <x v="2"/>
    <s v="Junior Section, Sunday Training"/>
    <s v="Mens Subscriptions 24-25 Under 16 Membership"/>
    <s v="BACS"/>
    <n v="75"/>
    <n v="75"/>
    <d v="2024-11-11T00:00:00"/>
    <s v="Paid"/>
    <x v="0"/>
  </r>
  <r>
    <s v="Karampreet Sandhu"/>
    <s v="Adult"/>
    <x v="42"/>
    <s v="Aspirations, Level 1 assessed, M2 Summer , Mens, Mens 3(C), Umpires"/>
    <m/>
    <m/>
    <n v="0"/>
    <n v="0"/>
    <m/>
    <m/>
    <x v="1"/>
  </r>
  <r>
    <s v="Kian Sandhu"/>
    <s v="U13"/>
    <x v="21"/>
    <s v="Aspirations, Badgers, Junior Section, Sunday Training"/>
    <m/>
    <m/>
    <n v="0"/>
    <n v="0"/>
    <m/>
    <m/>
    <x v="1"/>
  </r>
  <r>
    <s v="Kyle Sandhu"/>
    <s v="U18"/>
    <x v="53"/>
    <s v="Aspirations, Junior Section, M2 Summer , Mens, Mens 3, Mens 4, Mens 5, Sunday Training"/>
    <m/>
    <m/>
    <n v="0"/>
    <n v="0"/>
    <m/>
    <m/>
    <x v="1"/>
  </r>
  <r>
    <s v="Pavinder Sandhu"/>
    <s v="Senior"/>
    <x v="3"/>
    <s v="Aspirations, Coach, Interested, M1 Summer, Mens, Mens 1, Mens 2, Umpires"/>
    <s v="Mens Subscriptions 24-25"/>
    <s v="BACS"/>
    <n v="150"/>
    <n v="150"/>
    <s v="15/09/24"/>
    <s v="Paid"/>
    <x v="0"/>
  </r>
  <r>
    <s v="Taram Sandhu"/>
    <s v="U18"/>
    <x v="2"/>
    <s v="Junior Section, Sunday Training"/>
    <s v="Badgers Subscriptions 24-25"/>
    <s v="BACS"/>
    <n v="30"/>
    <n v="30"/>
    <d v="2024-07-09T00:00:00"/>
    <s v="Paid"/>
    <x v="0"/>
  </r>
  <r>
    <s v="Baljeevan Sangha"/>
    <s v="U18"/>
    <x v="54"/>
    <s v="M2 Summer , Mens, Mens 5"/>
    <s v="Mens Subscriptions 24-25 Under 16 Membership"/>
    <s v="BACS"/>
    <n v="30"/>
    <n v="30"/>
    <s v="15/09/24"/>
    <s v="Paid"/>
    <x v="0"/>
  </r>
  <r>
    <s v="Harveen Sangha"/>
    <s v="U13"/>
    <x v="20"/>
    <s v="Badgers, Junior Section, Sunday Training"/>
    <s v="Mens Subscriptions 24-25 Sponsored player Membership"/>
    <s v="CASH"/>
    <n v="0"/>
    <n v="0"/>
    <d v="2024-11-11T00:00:00"/>
    <s v="Paid"/>
    <x v="0"/>
  </r>
  <r>
    <s v="Milveen Sangha"/>
    <s v="U18"/>
    <x v="55"/>
    <s v="Junior Section, Ladies, Ladies 2, Summer , Sunday Training"/>
    <m/>
    <m/>
    <n v="0"/>
    <n v="0"/>
    <m/>
    <m/>
    <x v="1"/>
  </r>
  <r>
    <s v="Inderjit Sathi"/>
    <s v="Senior"/>
    <x v="6"/>
    <s v="Committee, M2 Summer , Mens, Mens 5"/>
    <s v="Mens Subscriptions 24-25 Student Membership"/>
    <s v="BACS"/>
    <n v="75"/>
    <n v="75"/>
    <s v="16/09/24"/>
    <s v="Paid"/>
    <x v="0"/>
  </r>
  <r>
    <s v="Jaspal Sathi"/>
    <s v="Adult"/>
    <x v="10"/>
    <s v="Social"/>
    <s v="Badgers Subscriptions 24-25"/>
    <s v="BACS"/>
    <n v="30"/>
    <n v="30"/>
    <s v="15/09/24"/>
    <s v="Paid"/>
    <x v="0"/>
  </r>
  <r>
    <s v="Maanav Sawhney"/>
    <s v="Adult"/>
    <x v="17"/>
    <s v="M2 Summer , Mens, Mens 3, Mens 4"/>
    <s v="Ladies Subscriptions 24-25 Under 16 Membership"/>
    <s v="BACS"/>
    <n v="30"/>
    <n v="30"/>
    <s v="16/09/24"/>
    <s v="Paid"/>
    <x v="0"/>
  </r>
  <r>
    <s v="Matt Schofield"/>
    <s v="Adult"/>
    <x v="4"/>
    <s v="Mens, Mens 1"/>
    <s v="Mens Subscriptions 24-25 Unemployed/Retired Membership"/>
    <s v="BACS"/>
    <n v="75"/>
    <n v="75"/>
    <s v="15/09/24"/>
    <s v="Paid"/>
    <x v="0"/>
  </r>
  <r>
    <s v="Gagan Sehra"/>
    <s v="U13"/>
    <x v="56"/>
    <s v="Badgers, Junior Section, Ladies, Summer , Sunday Training"/>
    <m/>
    <m/>
    <n v="0"/>
    <n v="0"/>
    <m/>
    <m/>
    <x v="1"/>
  </r>
  <r>
    <s v="Gian Sehra"/>
    <s v="U18"/>
    <x v="16"/>
    <s v="Junior Section, M2 Summer , Mens, Mens 3, Sunday Training"/>
    <s v="Mens Subscriptions 24-25 Student Membership"/>
    <s v="BACS"/>
    <n v="75"/>
    <n v="75"/>
    <s v="16/09/24"/>
    <s v="Paid"/>
    <x v="0"/>
  </r>
  <r>
    <s v="Gurmukh Sehra"/>
    <s v="Senior"/>
    <x v="45"/>
    <s v="M2 Summer , Mens, Mens 3, Sunday Training(M)"/>
    <m/>
    <m/>
    <n v="0"/>
    <n v="0"/>
    <m/>
    <m/>
    <x v="1"/>
  </r>
  <r>
    <s v="Moin Shakeel"/>
    <s v="Adult"/>
    <x v="4"/>
    <s v="Mens, Mens 1"/>
    <s v="Ladies Subscriptions 24-25 Under 16 Membership"/>
    <s v="BACS"/>
    <n v="30"/>
    <n v="30"/>
    <d v="2024-07-09T00:00:00"/>
    <s v="Paid"/>
    <x v="0"/>
  </r>
  <r>
    <s v="Neha Sharma"/>
    <s v="Adult"/>
    <x v="7"/>
    <s v="Ladies, Ladies 2, Summer"/>
    <s v="Mens Subscriptions 24-25 Under 16 Membership"/>
    <s v="BACS"/>
    <n v="30"/>
    <n v="30"/>
    <d v="2024-07-09T00:00:00"/>
    <s v="Paid"/>
    <x v="0"/>
  </r>
  <r>
    <s v="morgan sign"/>
    <s v="Adult"/>
    <x v="4"/>
    <s v="Mens, Mens 1"/>
    <s v="Mens Subscriptions 24-25"/>
    <s v="BACS"/>
    <n v="150"/>
    <n v="150"/>
    <s v="15/09/24"/>
    <s v="Paid"/>
    <x v="0"/>
  </r>
  <r>
    <s v="Anand Sihota"/>
    <s v="U18"/>
    <x v="47"/>
    <s v="Aspirations, Badgers, Junior Section, Mens 5, Sunday Training"/>
    <s v="Mens Subscriptions 24-25 Sponsored player Membership"/>
    <s v="CASH"/>
    <n v="0"/>
    <n v="0"/>
    <d v="2024-11-11T00:00:00"/>
    <s v="Paid"/>
    <x v="0"/>
  </r>
  <r>
    <s v="SJ Sihota"/>
    <s v="Senior"/>
    <x v="57"/>
    <s v="Coach, Committee, Level 1 assessed, Mens, Mens 3(M), Mens 5, Sunday Training(M), Umpires"/>
    <m/>
    <m/>
    <n v="0"/>
    <n v="0"/>
    <m/>
    <m/>
    <x v="1"/>
  </r>
  <r>
    <s v="Sukh Sihota"/>
    <s v="Senior"/>
    <x v="58"/>
    <s v="Aspirations, Coach, Committee, Mens, Mens 3, Social, Sunday Training(M)"/>
    <s v="Mens Subscriptions 24-25 Sponsored player Membership"/>
    <s v="CASH"/>
    <n v="0"/>
    <n v="0"/>
    <d v="2024-11-11T00:00:00"/>
    <s v="Paid"/>
    <x v="0"/>
  </r>
  <r>
    <s v="Surjit Sihota"/>
    <s v="Senior"/>
    <x v="59"/>
    <s v="Coach, Junior Section(M), Social, Sunday Training(M)"/>
    <s v="Badgers Subscriptions 24-25"/>
    <s v="BACS"/>
    <n v="30"/>
    <n v="30"/>
    <d v="2024-07-09T00:00:00"/>
    <s v="Paid"/>
    <x v="0"/>
  </r>
  <r>
    <s v="Yuvraj Sihota"/>
    <s v="U13"/>
    <x v="22"/>
    <s v="Junior Section, Sunday Training"/>
    <s v="Mens Subscriptions 24-25 Unemployed/Retired Membership"/>
    <s v="BACS"/>
    <n v="75"/>
    <n v="75"/>
    <s v="15/09/24"/>
    <s v="Paid"/>
    <x v="0"/>
  </r>
  <r>
    <s v="Devjyot Singh Ghhagh"/>
    <s v="U18"/>
    <x v="21"/>
    <s v="Aspirations, Badgers, Junior Section, Sunday Training"/>
    <s v="Social subscription 24-25"/>
    <s v="BACS"/>
    <n v="10"/>
    <n v="10"/>
    <s v="28/10/24"/>
    <s v="Paid"/>
    <x v="0"/>
  </r>
  <r>
    <s v="Ratan Singh Ghhagh"/>
    <s v="U18"/>
    <x v="2"/>
    <s v="Junior Section, Sunday Training"/>
    <s v="Social subscription 24-25"/>
    <s v="BACS"/>
    <n v="10"/>
    <n v="10"/>
    <s v="28/10/24"/>
    <s v="Paid"/>
    <x v="0"/>
  </r>
  <r>
    <s v="Giaan Singh Gill"/>
    <s v="U13"/>
    <x v="2"/>
    <s v="Junior Section, Sunday Training"/>
    <m/>
    <m/>
    <n v="0"/>
    <n v="0"/>
    <m/>
    <m/>
    <x v="1"/>
  </r>
  <r>
    <s v="Taran Singh Gill"/>
    <s v="U13"/>
    <x v="2"/>
    <s v="Junior Section, Sunday Training"/>
    <s v="Badgers Subscriptions 24-25"/>
    <s v="CASH"/>
    <n v="15"/>
    <n v="15"/>
    <d v="2025-05-03T00:00:00"/>
    <s v="Paid"/>
    <x v="0"/>
  </r>
  <r>
    <s v="Harpreet Singh Kalia"/>
    <s v="Adult"/>
    <x v="17"/>
    <s v="M2 Summer (C), Mens, Mens 3, Mens 4"/>
    <m/>
    <m/>
    <n v="0"/>
    <n v="0"/>
    <m/>
    <m/>
    <x v="1"/>
  </r>
  <r>
    <s v="chayden singh sahota"/>
    <s v="U18"/>
    <x v="12"/>
    <s v="Aspirations, Junior Section, Mens 5, Sunday Training"/>
    <m/>
    <m/>
    <n v="0"/>
    <n v="0"/>
    <m/>
    <m/>
    <x v="1"/>
  </r>
  <r>
    <s v="Abhijeet Singh"/>
    <s v="Adult"/>
    <x v="25"/>
    <s v="M1 Summer, Mens, Mens 2"/>
    <m/>
    <m/>
    <n v="0"/>
    <n v="0"/>
    <m/>
    <m/>
    <x v="1"/>
  </r>
  <r>
    <s v="Ekkam Singh"/>
    <s v="U18"/>
    <x v="2"/>
    <s v="Junior Section, Sunday Training"/>
    <s v="Mens Subscriptions 24-25 Student Membership"/>
    <s v="BACS"/>
    <n v="75"/>
    <n v="75"/>
    <s v="16/09/24"/>
    <s v="Paid"/>
    <x v="0"/>
  </r>
  <r>
    <s v="Manraj Sira"/>
    <s v="Senior"/>
    <x v="3"/>
    <s v="Committee, M1 Summer, Mens, Mens 1, Mens 2(C)"/>
    <s v="Badgers Subscriptions 24-25"/>
    <s v="BACS"/>
    <n v="30"/>
    <n v="30"/>
    <s v="26/09/24"/>
    <s v="Paid"/>
    <x v="0"/>
  </r>
  <r>
    <s v="Dilraj Sohal"/>
    <s v="Adult"/>
    <x v="25"/>
    <s v="M1 Summer, Mens, Mens 2"/>
    <s v="Mens Subscriptions 24-25 Student Membership"/>
    <s v="BACS"/>
    <n v="150"/>
    <n v="150"/>
    <s v="22/09/24"/>
    <s v="Paid"/>
    <x v="0"/>
  </r>
  <r>
    <s v="Sanraj Singh Sohal"/>
    <s v="Adult"/>
    <x v="14"/>
    <s v="M1 Summer, Mens, Mens 2, Mens 3"/>
    <m/>
    <m/>
    <n v="0"/>
    <n v="0"/>
    <m/>
    <m/>
    <x v="1"/>
  </r>
  <r>
    <s v="simran sohal"/>
    <s v="U18"/>
    <x v="19"/>
    <s v="Ladies, Ladies 1, Ladies 2, Summer"/>
    <s v="Mens Subscriptions 24-25"/>
    <s v="BACS"/>
    <n v="150"/>
    <n v="150"/>
    <s v="16/09/24"/>
    <s v="Paid"/>
    <x v="0"/>
  </r>
  <r>
    <s v="sucha sohal"/>
    <s v="U13"/>
    <x v="1"/>
    <s v="Coach, Junior Section, M2 Summer , Mens, Mens 4, Mens 5"/>
    <s v="Mens Subscriptions 24-25 Student Membership"/>
    <s v="BACS"/>
    <n v="75"/>
    <n v="75"/>
    <s v="22/09/24"/>
    <s v="Paid"/>
    <x v="0"/>
  </r>
  <r>
    <s v="Amanpreet Sokhi"/>
    <s v="Adult"/>
    <x v="19"/>
    <s v="Ladies, Ladies 1, Ladies 2, Summer"/>
    <s v="Mens Subscriptions 24-25 Student Membership"/>
    <s v="BACS"/>
    <n v="75"/>
    <n v="75"/>
    <s v="16/09/24"/>
    <s v="Paid"/>
    <x v="0"/>
  </r>
  <r>
    <s v="Manveer Sokhi"/>
    <s v="Adult"/>
    <x v="4"/>
    <s v="M1 Summer, Mens, Mens 1"/>
    <s v="Ladies Subscriptions 24-25 Under 16 Membership"/>
    <s v="BACS"/>
    <n v="30"/>
    <n v="30"/>
    <s v="16/09/24"/>
    <s v="Paid"/>
    <x v="0"/>
  </r>
  <r>
    <s v="Sarjit Somal"/>
    <s v="Senior"/>
    <x v="6"/>
    <s v="Level 1 assessed, M2 Summer , Mens 5(M), Social, Umpires"/>
    <s v="Mens Subscriptions 24-25 Unemployed/Retired Membership"/>
    <s v="BACS"/>
    <n v="75"/>
    <n v="75"/>
    <s v="25/11/24"/>
    <s v="Paid"/>
    <x v="0"/>
  </r>
  <r>
    <s v="Anaya Sood"/>
    <s v="U13"/>
    <x v="22"/>
    <s v="Junior Section, Sunday Training"/>
    <s v="Ladies Subscriptions 24-25 Student Membership"/>
    <m/>
    <n v="60"/>
    <n v="0"/>
    <s v="16/09/24"/>
    <s v="Assigned"/>
    <x v="2"/>
  </r>
  <r>
    <s v="Aryan Sood"/>
    <s v="U13"/>
    <x v="22"/>
    <s v="Junior Section, Sunday Training"/>
    <s v="Mens Subscriptions 24-25 Sponsored player Membership"/>
    <s v="CASH"/>
    <n v="0"/>
    <n v="0"/>
    <d v="2024-11-11T00:00:00"/>
    <s v="Paid"/>
    <x v="0"/>
  </r>
  <r>
    <s v="arvin singh thind"/>
    <s v="U13"/>
    <x v="22"/>
    <s v="Sunday Training"/>
    <s v="Social subscription 24-25"/>
    <s v="BACS"/>
    <n v="10"/>
    <n v="10"/>
    <d v="2024-07-12T00:00:00"/>
    <s v="Paid"/>
    <x v="0"/>
  </r>
  <r>
    <s v="avani kaur thind"/>
    <s v="U13"/>
    <x v="22"/>
    <s v="Sunday Training"/>
    <m/>
    <m/>
    <n v="0"/>
    <n v="0"/>
    <m/>
    <m/>
    <x v="1"/>
  </r>
  <r>
    <s v="Amritpal Ubhi"/>
    <s v="Senior"/>
    <x v="10"/>
    <s v="Committee, Social"/>
    <m/>
    <m/>
    <n v="0"/>
    <n v="0"/>
    <m/>
    <m/>
    <x v="1"/>
  </r>
  <r>
    <s v="Raj Virdee"/>
    <s v="Senior"/>
    <x v="2"/>
    <s v="Sunday Training(M)"/>
    <m/>
    <m/>
    <n v="0"/>
    <n v="0"/>
    <m/>
    <m/>
    <x v="1"/>
  </r>
  <r>
    <s v="Veer Virdi"/>
    <s v="U13"/>
    <x v="21"/>
    <s v="Aspirations, Badgers, Junior Section, Sunday Training"/>
    <m/>
    <m/>
    <n v="0"/>
    <n v="0"/>
    <m/>
    <m/>
    <x v="1"/>
  </r>
  <r>
    <s v="Amy Watson"/>
    <s v="Senior"/>
    <x v="19"/>
    <s v="Ladies, Ladies 1, Ladies 2, Summer"/>
    <s v="Social subscription 24-25"/>
    <s v="BACS"/>
    <n v="10"/>
    <n v="10"/>
    <s v="16/09/24"/>
    <s v="Paid"/>
    <x v="0"/>
  </r>
  <r>
    <s v="Diluka Weerasooriya"/>
    <s v="Senior"/>
    <x v="17"/>
    <s v="Mens, Mens 3, Mens 4"/>
    <m/>
    <m/>
    <n v="0"/>
    <n v="0"/>
    <m/>
    <m/>
    <x v="1"/>
  </r>
  <r>
    <s v="samuel willis"/>
    <s v="U18"/>
    <x v="11"/>
    <s v="Aspirations"/>
    <s v="Badgers Subscriptions 24-25"/>
    <s v="BACS"/>
    <n v="30"/>
    <n v="30"/>
    <d v="2024-07-09T00:00:00"/>
    <s v="Paid"/>
    <x v="0"/>
  </r>
  <r>
    <s v="Harry Woodward"/>
    <s v="U18"/>
    <x v="11"/>
    <s v="Aspirations"/>
    <s v="Ladies Subscriptions 24-25"/>
    <s v="BACS"/>
    <n v="100"/>
    <n v="100"/>
    <d v="2024-02-10T00:00:00"/>
    <s v="Paid"/>
    <x v="0"/>
  </r>
  <r>
    <s v="Amiruz zaman"/>
    <s v="Senior"/>
    <x v="10"/>
    <s v="Mens, Social"/>
    <m/>
    <m/>
    <n v="0"/>
    <n v="0"/>
    <m/>
    <m/>
    <x v="1"/>
  </r>
  <r>
    <s v="sukhwinder"/>
    <e v="#N/A"/>
    <x v="60"/>
    <s v="Aspirations, Mens, Mens 3, Mens 4"/>
    <m/>
    <m/>
    <n v="0"/>
    <n v="0"/>
    <m/>
    <m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74">
  <r>
    <d v="2024-03-02T00:00:00"/>
    <n v="30.354099999996834"/>
    <s v="IF(B2"/>
    <d v="2024-04-01T08:30:00"/>
    <x v="0"/>
    <x v="0"/>
    <s v="After 12 Months"/>
    <s v="SPS-9912465"/>
    <s v="SJ Sihota"/>
    <s v="Mens 23-24 Unemployed/Retired Match Fee, 02/03 vs. vs Kingswinford 1"/>
    <x v="0"/>
    <s v="STRIPE"/>
    <x v="0"/>
    <n v="5"/>
    <n v="0.17"/>
    <n v="0.05"/>
    <n v="0"/>
    <n v="4.78"/>
  </r>
  <r>
    <d v="2024-03-15T00:00:00"/>
    <n v="17.354099999996834"/>
    <m/>
    <d v="2024-04-01T08:30:00"/>
    <x v="0"/>
    <x v="0"/>
    <s v="After 12 Months"/>
    <s v="SPS-9966434"/>
    <s v="SJ Sihota"/>
    <s v="Mens 23-24 Unemployed/Retired Match Fee, 16/03 vs. vs Ludlow 1"/>
    <x v="0"/>
    <s v="STRIPE"/>
    <x v="0"/>
    <n v="5"/>
    <n v="0.18"/>
    <n v="0.05"/>
    <n v="0"/>
    <n v="4.7699999999999996"/>
  </r>
  <r>
    <d v="2024-03-01T00:00:00"/>
    <n v="31.354800000000978"/>
    <m/>
    <d v="2024-04-01T08:31:00"/>
    <x v="0"/>
    <x v="0"/>
    <s v="After 12 Months"/>
    <s v="SPS-9908108"/>
    <s v="Amardeep Matharu"/>
    <s v="Mens 23-24, 02/03 vs. vs Stourport 6"/>
    <x v="0"/>
    <s v="STRIPE"/>
    <x v="0"/>
    <n v="10"/>
    <n v="0.22"/>
    <n v="0.1"/>
    <n v="0"/>
    <n v="9.68"/>
  </r>
  <r>
    <d v="2024-03-08T00:00:00"/>
    <n v="24.354800000000978"/>
    <m/>
    <d v="2024-04-01T08:31:00"/>
    <x v="0"/>
    <x v="0"/>
    <s v="After 12 Months"/>
    <s v="SPS-9944880"/>
    <s v="Amardeep Matharu"/>
    <s v="Mens 23-24, 09/03 vs. vs Hampton in Arden 5"/>
    <x v="0"/>
    <s v="STRIPE"/>
    <x v="0"/>
    <n v="10"/>
    <n v="0.22"/>
    <n v="0.1"/>
    <n v="0"/>
    <n v="9.68"/>
  </r>
  <r>
    <d v="2024-03-15T00:00:00"/>
    <n v="17.354800000000978"/>
    <m/>
    <d v="2024-04-01T08:31:00"/>
    <x v="0"/>
    <x v="0"/>
    <s v="After 12 Months"/>
    <s v="SPS-9965958"/>
    <s v="Amardeep Matharu"/>
    <s v="Mens 23-24, 16/03 vs. vs Sutton 8"/>
    <x v="0"/>
    <s v="STRIPE"/>
    <x v="0"/>
    <n v="10"/>
    <n v="0.21"/>
    <n v="0.1"/>
    <n v="0"/>
    <n v="9.69"/>
  </r>
  <r>
    <d v="2024-03-02T00:00:00"/>
    <n v="30.354800000000978"/>
    <m/>
    <d v="2024-04-01T08:31:00"/>
    <x v="0"/>
    <x v="0"/>
    <s v="After 12 Months"/>
    <s v="SPS-9914076"/>
    <s v="Karampreet Sandhu"/>
    <s v="Mens 23-24 Unemployed/Retired Match Fee, 02/03 vs. vs Leek 4"/>
    <x v="0"/>
    <s v="STRIPE"/>
    <x v="0"/>
    <n v="5"/>
    <n v="0.12"/>
    <n v="0.05"/>
    <n v="0"/>
    <n v="4.83"/>
  </r>
  <r>
    <d v="2024-03-09T00:00:00"/>
    <n v="23.354800000000978"/>
    <m/>
    <d v="2024-04-01T08:31:00"/>
    <x v="0"/>
    <x v="0"/>
    <s v="After 12 Months"/>
    <s v="SPS-9949405"/>
    <s v="Karampreet Sandhu"/>
    <s v="Mens 23-24 Unemployed/Retired Match Fee, 09/03 vs. vs Finchfield 4"/>
    <x v="0"/>
    <s v="STRIPE"/>
    <x v="0"/>
    <n v="5"/>
    <n v="0.12"/>
    <n v="0.05"/>
    <n v="0"/>
    <n v="4.83"/>
  </r>
  <r>
    <d v="2024-03-16T00:00:00"/>
    <n v="16.354800000000978"/>
    <m/>
    <d v="2024-04-01T08:31:00"/>
    <x v="0"/>
    <x v="0"/>
    <s v="After 12 Months"/>
    <s v="SPS-9968450"/>
    <s v="Karampreet Sandhu"/>
    <s v="Mens 23-24 Unemployed/Retired Match Fee, 16/03 vs. vs Shrewsbury 3"/>
    <x v="0"/>
    <s v="STRIPE"/>
    <x v="0"/>
    <n v="5"/>
    <n v="0.12"/>
    <n v="0.05"/>
    <n v="0"/>
    <n v="4.83"/>
  </r>
  <r>
    <d v="2024-03-25T00:00:00"/>
    <n v="7.3548000000009779"/>
    <m/>
    <d v="2024-04-01T08:31:00"/>
    <x v="0"/>
    <x v="0"/>
    <s v="After 12 Months"/>
    <s v="SPS-10039060"/>
    <s v="Karampreet Sandhu"/>
    <s v="Mens 23-24 Unemployed/Retired Match Fee, 23/03 vs. vs Warwick 1"/>
    <x v="0"/>
    <s v="STRIPE"/>
    <x v="0"/>
    <n v="5"/>
    <n v="0.14000000000000001"/>
    <n v="0.05"/>
    <n v="0"/>
    <n v="4.8099999999999996"/>
  </r>
  <r>
    <d v="2024-03-02T00:00:00"/>
    <n v="30.354800000000978"/>
    <m/>
    <d v="2024-04-01T08:31:00"/>
    <x v="0"/>
    <x v="0"/>
    <s v="After 12 Months"/>
    <s v="SPS-9912461"/>
    <s v="-1. DELETED --"/>
    <s v="Mens 23-24 Student Match Fee, 02/03 vs. vs Kingswinford 1"/>
    <x v="0"/>
    <s v="STRIPE"/>
    <x v="0"/>
    <n v="5"/>
    <n v="0.17"/>
    <n v="0.05"/>
    <n v="0"/>
    <n v="4.78"/>
  </r>
  <r>
    <d v="2024-03-09T00:00:00"/>
    <n v="23.354800000000978"/>
    <m/>
    <d v="2024-04-01T08:31:00"/>
    <x v="0"/>
    <x v="0"/>
    <s v="After 12 Months"/>
    <s v="SPS-9945518"/>
    <s v="-1. DELETED --"/>
    <s v="Mens 23-24 Student Match Fee, 09/03 vs. vs Old Hales 2"/>
    <x v="0"/>
    <s v="STRIPE"/>
    <x v="0"/>
    <n v="5"/>
    <n v="0.18"/>
    <n v="0.05"/>
    <n v="0"/>
    <n v="4.7699999999999996"/>
  </r>
  <r>
    <d v="2024-03-02T00:00:00"/>
    <n v="30.354800000000978"/>
    <m/>
    <d v="2024-04-01T08:31:00"/>
    <x v="0"/>
    <x v="0"/>
    <s v="After 12 Months"/>
    <s v="SPS-9912464"/>
    <s v="Taran Kooner"/>
    <s v="Mens 23-24 Under 16 Match Fee, paid by Surjit Kooner, 02/03 vs. vs Kingswinford 1"/>
    <x v="0"/>
    <s v="STRIPE"/>
    <x v="0"/>
    <n v="3"/>
    <n v="7.0000000000000007E-2"/>
    <n v="0.05"/>
    <n v="0"/>
    <n v="2.88"/>
  </r>
  <r>
    <d v="2024-03-09T00:00:00"/>
    <n v="23.354800000000978"/>
    <m/>
    <d v="2024-04-01T08:31:00"/>
    <x v="0"/>
    <x v="0"/>
    <s v="After 12 Months"/>
    <s v="SPS-9945522"/>
    <s v="Taran Kooner"/>
    <s v="Mens 23-24 Under 16 Match Fee, paid by Surjit Kooner, 09/03 vs. vs Old Hales 2"/>
    <x v="0"/>
    <s v="STRIPE"/>
    <x v="0"/>
    <n v="3"/>
    <n v="7.0000000000000007E-2"/>
    <n v="0.05"/>
    <n v="0"/>
    <n v="2.88"/>
  </r>
  <r>
    <d v="2024-03-15T00:00:00"/>
    <n v="17.354800000000978"/>
    <m/>
    <d v="2024-04-01T08:31:00"/>
    <x v="0"/>
    <x v="0"/>
    <s v="After 12 Months"/>
    <s v="SPS-9965968"/>
    <s v="Surjit Kooner"/>
    <s v="Mens 23-24, 16/03 vs. vs Sutton 8"/>
    <x v="0"/>
    <s v="STRIPE"/>
    <x v="0"/>
    <n v="10"/>
    <n v="0.24"/>
    <n v="0.1"/>
    <n v="0"/>
    <n v="9.66"/>
  </r>
  <r>
    <d v="2024-03-15T00:00:00"/>
    <n v="17.354800000000978"/>
    <m/>
    <d v="2024-04-01T08:31:00"/>
    <x v="0"/>
    <x v="0"/>
    <s v="After 12 Months"/>
    <s v="SPS-9966431"/>
    <s v="Taran Kooner"/>
    <s v="Mens 23-24 Under 16 Match Fee, paid by Surjit Kooner, 16/03 vs. vs Ludlow 1"/>
    <x v="0"/>
    <s v="STRIPE"/>
    <x v="0"/>
    <n v="3"/>
    <n v="7.0000000000000007E-2"/>
    <n v="0.05"/>
    <n v="0"/>
    <n v="2.88"/>
  </r>
  <r>
    <d v="2024-03-23T00:00:00"/>
    <n v="9.3548000000009779"/>
    <m/>
    <d v="2024-04-01T08:31:00"/>
    <x v="0"/>
    <x v="0"/>
    <s v="After 12 Months"/>
    <s v="SPS-10028366"/>
    <s v="Taran Kooner"/>
    <s v="Mens 23-24 Under 16 Match Fee, paid by Surjit Kooner, 23/03 vs. vs Bromsgrove 2"/>
    <x v="0"/>
    <s v="STRIPE"/>
    <x v="0"/>
    <n v="3"/>
    <n v="0.08"/>
    <n v="0.05"/>
    <n v="0"/>
    <n v="2.87"/>
  </r>
  <r>
    <d v="2024-01-27T00:00:00"/>
    <n v="65.354800000000978"/>
    <m/>
    <d v="2024-04-01T08:31:00"/>
    <x v="0"/>
    <x v="0"/>
    <s v="After 12 Months"/>
    <s v="SPS-9764861"/>
    <s v="Charanjeev Singh Palahay"/>
    <s v="Badgers 23-24, paid by Charanjeet Singh Palahay, 27/01 vs. vs Edgbaston"/>
    <x v="0"/>
    <s v="STRIPE"/>
    <x v="0"/>
    <n v="3"/>
    <n v="0.09"/>
    <n v="0.05"/>
    <n v="0"/>
    <n v="2.86"/>
  </r>
  <r>
    <d v="2024-02-18T00:00:00"/>
    <n v="43.354800000000978"/>
    <m/>
    <d v="2024-04-01T08:31:00"/>
    <x v="0"/>
    <x v="0"/>
    <s v="After 12 Months"/>
    <s v="SPS-9854276"/>
    <s v="Charanjeev Singh Palahay"/>
    <s v="Sunday Training 23-24, paid by Charanjeet Singh Palahay, 18/02 vs. Sunday Training"/>
    <x v="0"/>
    <s v="STRIPE"/>
    <x v="1"/>
    <n v="3"/>
    <n v="0.09"/>
    <n v="0.05"/>
    <n v="0"/>
    <n v="2.86"/>
  </r>
  <r>
    <d v="2024-02-24T00:00:00"/>
    <n v="37.354800000000978"/>
    <m/>
    <d v="2024-04-01T08:31:00"/>
    <x v="0"/>
    <x v="0"/>
    <s v="After 12 Months"/>
    <s v="SPS-9883895"/>
    <s v="Charanjeev Singh Palahay"/>
    <s v="Badgers 23-24, paid by Charanjeet Singh Palahay, 24/02 vs. vs Beacon"/>
    <x v="0"/>
    <s v="STRIPE"/>
    <x v="0"/>
    <n v="3"/>
    <n v="0.09"/>
    <n v="0.05"/>
    <n v="0"/>
    <n v="2.86"/>
  </r>
  <r>
    <d v="2024-03-02T00:00:00"/>
    <n v="30.354800000000978"/>
    <m/>
    <d v="2024-04-01T08:31:00"/>
    <x v="0"/>
    <x v="0"/>
    <s v="After 12 Months"/>
    <s v="SPS-9914085"/>
    <s v="Charanjeev Singh Palahay"/>
    <s v="Badgers 23-24, paid by Charanjeet Singh Palahay, 02/03 vs. vs Wednesbury 1"/>
    <x v="0"/>
    <s v="STRIPE"/>
    <x v="0"/>
    <n v="3"/>
    <n v="0.09"/>
    <n v="0.05"/>
    <n v="0"/>
    <n v="2.86"/>
  </r>
  <r>
    <d v="2024-03-16T00:00:00"/>
    <n v="16.354800000000978"/>
    <m/>
    <d v="2024-04-01T08:31:00"/>
    <x v="0"/>
    <x v="0"/>
    <s v="After 12 Months"/>
    <s v="SPS-9968427"/>
    <s v="Charanjeev Singh Palahay"/>
    <s v="Badgers 23-24, paid by Charanjeet Singh Palahay, 16/03 vs. vs Wolverhampton &amp; Tettenhall"/>
    <x v="0"/>
    <s v="STRIPE"/>
    <x v="0"/>
    <n v="3"/>
    <n v="7.0000000000000007E-2"/>
    <n v="0.05"/>
    <n v="0"/>
    <n v="2.88"/>
  </r>
  <r>
    <d v="2024-03-02T00:00:00"/>
    <n v="30.354800000000978"/>
    <m/>
    <d v="2024-04-01T08:31:00"/>
    <x v="0"/>
    <x v="0"/>
    <s v="After 12 Months"/>
    <s v="SPS-9914083"/>
    <s v="Husayn Loonat"/>
    <s v="Badgers 23-24, paid by Javeria Ahmad, 02/03 vs. vs Wednesbury 1"/>
    <x v="0"/>
    <s v="STRIPE"/>
    <x v="0"/>
    <n v="3"/>
    <n v="0.11"/>
    <n v="0.05"/>
    <n v="0"/>
    <n v="2.84"/>
  </r>
  <r>
    <d v="2024-03-24T00:00:00"/>
    <n v="8.3548000000009779"/>
    <m/>
    <d v="2024-04-01T08:31:00"/>
    <x v="0"/>
    <x v="0"/>
    <s v="After 12 Months"/>
    <s v="SPS-10035349"/>
    <s v="Husayn Loonat"/>
    <s v="Sunday Training 23-24, paid by Javeria Ahmad, 24/03 vs. Sunday Training"/>
    <x v="0"/>
    <s v="STRIPE"/>
    <x v="1"/>
    <n v="3"/>
    <n v="0.11"/>
    <n v="0.05"/>
    <n v="0"/>
    <n v="2.84"/>
  </r>
  <r>
    <d v="2024-03-24T00:00:00"/>
    <n v="8.3548000000009779"/>
    <m/>
    <d v="2024-04-01T08:31:00"/>
    <x v="0"/>
    <x v="0"/>
    <s v="After 12 Months"/>
    <s v="SPS-10035350"/>
    <s v="Aadam Loonat"/>
    <s v="Sunday Training 23-24, paid by Javeria Ahmad, 24/03 vs. Sunday Training"/>
    <x v="0"/>
    <s v="STRIPE"/>
    <x v="1"/>
    <n v="3"/>
    <n v="0.12"/>
    <n v="0.05"/>
    <n v="0"/>
    <n v="2.83"/>
  </r>
  <r>
    <d v="2024-02-10T00:00:00"/>
    <n v="51.888099999996484"/>
    <m/>
    <d v="2024-04-01T21:19:00"/>
    <x v="0"/>
    <x v="0"/>
    <s v="After 12 Months"/>
    <s v="SPS-9824460"/>
    <s v="annette Rimmer"/>
    <s v="Ladies 23-24 Unemployed Match Fee, confirmed by Charn Gill, 10/02 vs. vs Redditch"/>
    <x v="0"/>
    <s v="BACS"/>
    <x v="0"/>
    <n v="5"/>
    <n v="0"/>
    <n v="0"/>
    <n v="0"/>
    <n v="5"/>
  </r>
  <r>
    <d v="2024-03-09T00:00:00"/>
    <n v="23.888099999996484"/>
    <m/>
    <d v="2024-04-01T21:19:00"/>
    <x v="0"/>
    <x v="0"/>
    <s v="After 12 Months"/>
    <s v="SPS-9946247"/>
    <s v="annette Rimmer"/>
    <s v="Ladies 23-24 Unemployed Match Fee, confirmed by Charn Gill, 09/03 vs. vs Old Silhs"/>
    <x v="0"/>
    <s v="BACS"/>
    <x v="0"/>
    <n v="5"/>
    <n v="0"/>
    <n v="0"/>
    <n v="0"/>
    <n v="5"/>
  </r>
  <r>
    <d v="2024-03-16T00:00:00"/>
    <n v="16.888099999996484"/>
    <m/>
    <d v="2024-04-01T21:19:00"/>
    <x v="0"/>
    <x v="0"/>
    <s v="After 12 Months"/>
    <s v="SPS-9970061"/>
    <s v="annette Rimmer"/>
    <s v="Ladies 23-24 Unemployed Match Fee, confirmed by Charn Gill, 16/03 vs. vs Bromsgrove 2"/>
    <x v="0"/>
    <s v="BACS"/>
    <x v="0"/>
    <n v="5"/>
    <n v="0"/>
    <n v="0"/>
    <n v="0"/>
    <n v="5"/>
  </r>
  <r>
    <d v="2024-03-24T00:00:00"/>
    <n v="8.8894999999974971"/>
    <m/>
    <d v="2024-04-01T21:21:00"/>
    <x v="0"/>
    <x v="0"/>
    <s v="After 12 Months"/>
    <s v="SPS-10038260"/>
    <s v="Pavan Bains"/>
    <s v="Ladies 23-24, confirmed by Charn Gill, 23/03 vs. vs Hampton in Arden"/>
    <x v="0"/>
    <s v="BACS"/>
    <x v="0"/>
    <n v="10"/>
    <n v="0"/>
    <n v="0"/>
    <n v="0"/>
    <n v="10"/>
  </r>
  <r>
    <d v="2024-01-20T00:00:00"/>
    <n v="72.90060000000085"/>
    <m/>
    <d v="2024-04-01T21:37:00"/>
    <x v="0"/>
    <x v="0"/>
    <s v="After 12 Months"/>
    <s v="SPS-9714637"/>
    <s v="-1. DELETED --"/>
    <s v="Ladies 23-24 Student Match Fee, confirmed by Charn Gill, 20/01 vs. vs Bridgnorth 2"/>
    <x v="0"/>
    <s v="BACS"/>
    <x v="0"/>
    <n v="5"/>
    <n v="0"/>
    <n v="0"/>
    <n v="0"/>
    <n v="5"/>
  </r>
  <r>
    <d v="2024-02-24T00:00:00"/>
    <n v="37.90060000000085"/>
    <m/>
    <d v="2024-04-01T21:37:00"/>
    <x v="0"/>
    <x v="0"/>
    <s v="After 12 Months"/>
    <s v="SPS-9886983"/>
    <s v="-1. DELETED --"/>
    <s v="Ladies 23-24 Student Match Fee, confirmed by Charn Gill, 24/02 vs. vs Edgbaston 2"/>
    <x v="0"/>
    <s v="BACS"/>
    <x v="0"/>
    <n v="5"/>
    <n v="0"/>
    <n v="0"/>
    <n v="0"/>
    <n v="5"/>
  </r>
  <r>
    <d v="2024-03-03T00:00:00"/>
    <n v="29.90060000000085"/>
    <m/>
    <d v="2024-04-01T21:37:00"/>
    <x v="0"/>
    <x v="0"/>
    <s v="After 12 Months"/>
    <s v="SPS-9915580"/>
    <s v="-1. DELETED --"/>
    <s v="Ladies 23-24 Student Match Fee, confirmed by Charn Gill, 02/03 vs. vs Harborne 2"/>
    <x v="0"/>
    <s v="BACS"/>
    <x v="0"/>
    <n v="5"/>
    <n v="0"/>
    <n v="0"/>
    <n v="0"/>
    <n v="5"/>
  </r>
  <r>
    <d v="2024-03-03T00:00:00"/>
    <n v="29.986799999998766"/>
    <m/>
    <d v="2024-04-01T23:41:00"/>
    <x v="0"/>
    <x v="0"/>
    <s v="After 12 Months"/>
    <s v="SPS-9915572"/>
    <s v="Amanpreet Johal"/>
    <s v="Ladies 23-24 Student Match Fee, confirmed by Charn Gill, 02/03 vs. vs Harborne 2"/>
    <x v="0"/>
    <s v="BACS"/>
    <x v="0"/>
    <n v="5"/>
    <n v="0"/>
    <n v="0"/>
    <n v="0"/>
    <n v="5"/>
  </r>
  <r>
    <d v="2024-03-02T00:00:00"/>
    <n v="31.354800000000978"/>
    <m/>
    <d v="2024-04-02T08:31:00"/>
    <x v="0"/>
    <x v="0"/>
    <s v="After 12 Months"/>
    <s v="SPS-9909643"/>
    <s v="Tarvinder Dogra"/>
    <s v="Mens 23-24, 02/03 vs. vs Stourport 6"/>
    <x v="0"/>
    <s v="STRIPE"/>
    <x v="0"/>
    <n v="10"/>
    <n v="0.22"/>
    <n v="0.1"/>
    <n v="0"/>
    <n v="9.68"/>
  </r>
  <r>
    <d v="2024-03-08T00:00:00"/>
    <n v="25.354800000000978"/>
    <m/>
    <d v="2024-04-02T08:31:00"/>
    <x v="0"/>
    <x v="0"/>
    <s v="After 12 Months"/>
    <s v="SPS-9944878"/>
    <s v="Tarvinder Dogra"/>
    <s v="Mens 23-24, 09/03 vs. vs Hampton in Arden 5"/>
    <x v="0"/>
    <s v="STRIPE"/>
    <x v="0"/>
    <n v="10"/>
    <n v="0.22"/>
    <n v="0.1"/>
    <n v="0"/>
    <n v="9.68"/>
  </r>
  <r>
    <d v="2024-03-15T00:00:00"/>
    <n v="18.354800000000978"/>
    <m/>
    <d v="2024-04-02T08:31:00"/>
    <x v="0"/>
    <x v="0"/>
    <s v="After 12 Months"/>
    <s v="SPS-9965957"/>
    <s v="Tarvinder Dogra"/>
    <s v="Mens 23-24, 16/03 vs. vs Sutton 8"/>
    <x v="0"/>
    <s v="STRIPE"/>
    <x v="0"/>
    <n v="10"/>
    <n v="0.21"/>
    <n v="0.1"/>
    <n v="0"/>
    <n v="9.69"/>
  </r>
  <r>
    <d v="2024-03-03T00:00:00"/>
    <n v="30.354800000000978"/>
    <m/>
    <d v="2024-04-02T08:31:00"/>
    <x v="0"/>
    <x v="0"/>
    <s v="After 12 Months"/>
    <s v="SPS-9915799"/>
    <s v="Kara Kandola"/>
    <s v="Sunday Training 23-24, paid by Mendip Kandola, 03/03 vs. Sunday Training"/>
    <x v="0"/>
    <s v="STRIPE"/>
    <x v="1"/>
    <n v="3"/>
    <n v="0.11"/>
    <n v="0.05"/>
    <n v="0"/>
    <n v="2.84"/>
  </r>
  <r>
    <d v="2024-03-05T00:00:00"/>
    <n v="28.354800000000978"/>
    <m/>
    <d v="2024-04-02T08:31:00"/>
    <x v="0"/>
    <x v="0"/>
    <s v="After 12 Months"/>
    <s v="SPS-9936658"/>
    <s v="Kara Kandola"/>
    <s v="Ladies 23-24 Under 16 Match Fee, paid by Mendip Kandola, 02/03 vs. vs Sutton"/>
    <x v="0"/>
    <s v="STRIPE"/>
    <x v="0"/>
    <n v="3"/>
    <n v="0.11"/>
    <n v="0.05"/>
    <n v="0"/>
    <n v="2.84"/>
  </r>
  <r>
    <d v="2024-03-24T00:00:00"/>
    <n v="9.3548000000009779"/>
    <m/>
    <d v="2024-04-02T08:31:00"/>
    <x v="0"/>
    <x v="0"/>
    <s v="After 12 Months"/>
    <s v="SPS-10036005"/>
    <s v="Kara Kandola"/>
    <s v="Ladies 23-24 Under 16 Match Fee, paid by Mendip Kandola, 23/03 vs. vs Bournville"/>
    <x v="0"/>
    <s v="STRIPE"/>
    <x v="0"/>
    <n v="3"/>
    <n v="0.12"/>
    <n v="0.05"/>
    <n v="0"/>
    <n v="2.83"/>
  </r>
  <r>
    <d v="2024-02-18T00:00:00"/>
    <n v="44.354800000000978"/>
    <m/>
    <d v="2024-04-02T08:31:00"/>
    <x v="0"/>
    <x v="0"/>
    <s v="After 12 Months"/>
    <s v="SPS-9854299"/>
    <s v="chayden singh sahota"/>
    <s v="Sunday Training 23-24, paid by susie Sahota, 18/02 vs. Sunday Training"/>
    <x v="0"/>
    <s v="STRIPE"/>
    <x v="1"/>
    <n v="3"/>
    <n v="0.11"/>
    <n v="0.05"/>
    <n v="0"/>
    <n v="2.84"/>
  </r>
  <r>
    <d v="2024-03-03T00:00:00"/>
    <n v="30.354800000000978"/>
    <m/>
    <d v="2024-04-02T08:31:00"/>
    <x v="0"/>
    <x v="0"/>
    <s v="After 12 Months"/>
    <s v="SPS-9915822"/>
    <s v="chayden singh sahota"/>
    <s v="Sunday Training 23-24, paid by susie Sahota, 03/03 vs. Sunday Training"/>
    <x v="0"/>
    <s v="STRIPE"/>
    <x v="1"/>
    <n v="3"/>
    <n v="0.11"/>
    <n v="0.05"/>
    <n v="0"/>
    <n v="2.84"/>
  </r>
  <r>
    <d v="2024-03-17T00:00:00"/>
    <n v="16.354800000000978"/>
    <m/>
    <d v="2024-04-02T08:31:00"/>
    <x v="0"/>
    <x v="0"/>
    <s v="After 12 Months"/>
    <s v="SPS-9973629"/>
    <s v="chayden singh sahota"/>
    <s v="Sunday Training 23-24, paid by susie Sahota, 17/03 vs. Sunday Training"/>
    <x v="0"/>
    <s v="STRIPE"/>
    <x v="1"/>
    <n v="3"/>
    <n v="0.12"/>
    <n v="0.05"/>
    <n v="0"/>
    <n v="2.83"/>
  </r>
  <r>
    <d v="2024-03-03T00:00:00"/>
    <n v="30.354800000000978"/>
    <m/>
    <d v="2024-04-02T08:31:00"/>
    <x v="0"/>
    <x v="0"/>
    <s v="After 12 Months"/>
    <s v="SPS-9915825"/>
    <s v="Kian Sandhu"/>
    <s v="Sunday Training 23-24, paid by Hardeep SANDHU, 03/03 vs. Sunday Training"/>
    <x v="0"/>
    <s v="STRIPE"/>
    <x v="1"/>
    <n v="3"/>
    <n v="7.0000000000000007E-2"/>
    <n v="0.05"/>
    <n v="0"/>
    <n v="2.88"/>
  </r>
  <r>
    <d v="2024-03-03T00:00:00"/>
    <n v="30.354800000000978"/>
    <m/>
    <d v="2024-04-02T08:31:00"/>
    <x v="0"/>
    <x v="0"/>
    <s v="After 12 Months"/>
    <s v="SPS-9915826"/>
    <s v="Kai Sandhu"/>
    <s v="Sunday Training 23-24, paid by Hardeep SANDHU, 03/03 vs. Sunday Training"/>
    <x v="0"/>
    <s v="STRIPE"/>
    <x v="1"/>
    <n v="3"/>
    <n v="7.0000000000000007E-2"/>
    <n v="0.05"/>
    <n v="0"/>
    <n v="2.88"/>
  </r>
  <r>
    <d v="2024-03-11T00:00:00"/>
    <n v="22.354800000000978"/>
    <m/>
    <d v="2024-04-02T08:31:00"/>
    <x v="0"/>
    <x v="0"/>
    <s v="After 12 Months"/>
    <s v="SPS-9955452"/>
    <s v="Kian Sandhu"/>
    <s v="Sunday Training 23-24, paid by Hardeep SANDHU, 10/03 vs. Sunday Training"/>
    <x v="0"/>
    <s v="STRIPE"/>
    <x v="1"/>
    <n v="3"/>
    <n v="7.0000000000000007E-2"/>
    <n v="0.05"/>
    <n v="0"/>
    <n v="2.88"/>
  </r>
  <r>
    <d v="2024-03-11T00:00:00"/>
    <n v="22.354800000000978"/>
    <m/>
    <d v="2024-04-02T08:31:00"/>
    <x v="0"/>
    <x v="0"/>
    <s v="After 12 Months"/>
    <s v="SPS-9955458"/>
    <s v="Kai Sandhu"/>
    <s v="Sunday Training 23-24, paid by Hardeep SANDHU, 10/03 vs. Sunday Training"/>
    <x v="0"/>
    <s v="STRIPE"/>
    <x v="1"/>
    <n v="3"/>
    <n v="7.0000000000000007E-2"/>
    <n v="0.05"/>
    <n v="0"/>
    <n v="2.88"/>
  </r>
  <r>
    <d v="2024-03-16T00:00:00"/>
    <n v="17.354800000000978"/>
    <m/>
    <d v="2024-04-02T08:31:00"/>
    <x v="0"/>
    <x v="0"/>
    <s v="After 12 Months"/>
    <s v="SPS-9968425"/>
    <s v="Kian Sandhu"/>
    <s v="Badgers 23-24, paid by Hardeep SANDHU, 16/03 vs. vs Wolverhampton &amp; Tettenhall"/>
    <x v="0"/>
    <s v="STRIPE"/>
    <x v="0"/>
    <n v="3"/>
    <n v="7.0000000000000007E-2"/>
    <n v="0.05"/>
    <n v="0"/>
    <n v="2.88"/>
  </r>
  <r>
    <d v="2024-03-16T00:00:00"/>
    <n v="17.354800000000978"/>
    <m/>
    <d v="2024-04-02T08:31:00"/>
    <x v="0"/>
    <x v="0"/>
    <s v="After 12 Months"/>
    <s v="SPS-9968428"/>
    <s v="Kyle Sandhu"/>
    <s v="Badgers 23-24, paid by Hardeep SANDHU, 16/03 vs. vs Wolverhampton &amp; Tettenhall"/>
    <x v="0"/>
    <s v="STRIPE"/>
    <x v="0"/>
    <n v="3"/>
    <n v="7.0000000000000007E-2"/>
    <n v="0.05"/>
    <n v="0"/>
    <n v="2.88"/>
  </r>
  <r>
    <d v="2024-03-24T00:00:00"/>
    <n v="9.3548000000009779"/>
    <m/>
    <d v="2024-04-02T08:31:00"/>
    <x v="0"/>
    <x v="0"/>
    <s v="After 12 Months"/>
    <s v="SPS-10034844"/>
    <s v="Kyle Sandhu"/>
    <s v="Mens 23-24 Under 16 Match Fee, paid by Hardeep SANDHU, 23/03 vs. vs Stone 3"/>
    <x v="0"/>
    <s v="STRIPE"/>
    <x v="0"/>
    <n v="3"/>
    <n v="0.1"/>
    <n v="0.05"/>
    <n v="0"/>
    <n v="2.85"/>
  </r>
  <r>
    <d v="2024-03-02T00:00:00"/>
    <n v="31.354800000000978"/>
    <m/>
    <d v="2024-04-02T08:31:00"/>
    <x v="0"/>
    <x v="0"/>
    <s v="After 12 Months"/>
    <s v="SPS-9914088"/>
    <s v="Anand Sihota"/>
    <s v="Badgers 23-24, paid by Dal Sihota, 02/03 vs. vs Wednesbury 1"/>
    <x v="0"/>
    <s v="STRIPE"/>
    <x v="0"/>
    <n v="3"/>
    <n v="0.09"/>
    <n v="0.05"/>
    <n v="0"/>
    <n v="2.86"/>
  </r>
  <r>
    <d v="2024-03-03T00:00:00"/>
    <n v="30.354800000000978"/>
    <m/>
    <d v="2024-04-02T08:31:00"/>
    <x v="0"/>
    <x v="0"/>
    <s v="After 12 Months"/>
    <s v="SPS-9915782"/>
    <s v="Anand Sihota"/>
    <s v="Sunday Training 23-24, paid by Dal Sihota, 03/03 vs. Sunday Training"/>
    <x v="0"/>
    <s v="STRIPE"/>
    <x v="1"/>
    <n v="3"/>
    <n v="0.09"/>
    <n v="0.05"/>
    <n v="0"/>
    <n v="2.86"/>
  </r>
  <r>
    <d v="2024-03-11T00:00:00"/>
    <n v="22.354800000000978"/>
    <m/>
    <d v="2024-04-02T08:31:00"/>
    <x v="0"/>
    <x v="0"/>
    <s v="After 12 Months"/>
    <s v="SPS-9955454"/>
    <s v="Anand Sihota"/>
    <s v="Sunday Training 23-24, paid by Dal Sihota, 10/03 vs. Sunday Training"/>
    <x v="0"/>
    <s v="STRIPE"/>
    <x v="1"/>
    <n v="3"/>
    <n v="0.09"/>
    <n v="0.05"/>
    <n v="0"/>
    <n v="2.86"/>
  </r>
  <r>
    <d v="2024-03-16T00:00:00"/>
    <n v="17.354800000000978"/>
    <m/>
    <d v="2024-04-02T08:31:00"/>
    <x v="0"/>
    <x v="0"/>
    <s v="After 12 Months"/>
    <s v="SPS-9968430"/>
    <s v="Anand Sihota"/>
    <s v="Badgers 23-24, paid by Dal Sihota, 16/03 vs. vs Wolverhampton &amp; Tettenhall"/>
    <x v="0"/>
    <s v="STRIPE"/>
    <x v="0"/>
    <n v="3"/>
    <n v="0.09"/>
    <n v="0.05"/>
    <n v="0"/>
    <n v="2.86"/>
  </r>
  <r>
    <d v="2024-03-17T00:00:00"/>
    <n v="16.354800000000978"/>
    <m/>
    <d v="2024-04-02T08:31:00"/>
    <x v="0"/>
    <x v="0"/>
    <s v="After 12 Months"/>
    <s v="SPS-9973598"/>
    <s v="Anand Sihota"/>
    <s v="Sunday Training 23-24, paid by Dal Sihota, 17/03 vs. Sunday Training"/>
    <x v="0"/>
    <s v="STRIPE"/>
    <x v="1"/>
    <n v="3"/>
    <n v="7.0000000000000007E-2"/>
    <n v="0.05"/>
    <n v="0"/>
    <n v="2.88"/>
  </r>
  <r>
    <d v="2024-03-02T00:00:00"/>
    <n v="31.354800000000978"/>
    <m/>
    <d v="2024-04-02T08:31:00"/>
    <x v="0"/>
    <x v="0"/>
    <s v="After 12 Months"/>
    <s v="SPS-9914771"/>
    <s v="Sati Mann"/>
    <s v="Mens 23-24, 02/03 vs. vs Khalsa Leamington 2"/>
    <x v="0"/>
    <s v="STRIPE"/>
    <x v="0"/>
    <n v="10"/>
    <n v="0.2"/>
    <n v="0.1"/>
    <n v="0"/>
    <n v="9.6999999999999993"/>
  </r>
  <r>
    <d v="2024-03-10T00:00:00"/>
    <n v="23.354800000000978"/>
    <m/>
    <d v="2024-04-02T08:31:00"/>
    <x v="0"/>
    <x v="0"/>
    <s v="After 12 Months"/>
    <s v="SPS-9953390"/>
    <s v="Sati Mann"/>
    <s v="Mens 23-24, 09/03 vs. vs Lichfield 2"/>
    <x v="0"/>
    <s v="STRIPE"/>
    <x v="0"/>
    <n v="10"/>
    <n v="0.2"/>
    <n v="0.1"/>
    <n v="0"/>
    <n v="9.6999999999999993"/>
  </r>
  <r>
    <d v="2024-03-16T00:00:00"/>
    <n v="17.354800000000978"/>
    <m/>
    <d v="2024-04-02T08:31:00"/>
    <x v="0"/>
    <x v="0"/>
    <s v="After 12 Months"/>
    <s v="SPS-9969646"/>
    <s v="Sati Mann"/>
    <s v="Mens 23-24, 16/03 vs. vs University of Nottingham 3"/>
    <x v="0"/>
    <s v="STRIPE"/>
    <x v="0"/>
    <n v="10"/>
    <n v="0.2"/>
    <n v="0.1"/>
    <n v="0"/>
    <n v="9.6999999999999993"/>
  </r>
  <r>
    <d v="2024-03-23T00:00:00"/>
    <n v="10.354800000000978"/>
    <m/>
    <d v="2024-04-02T08:31:00"/>
    <x v="0"/>
    <x v="0"/>
    <s v="After 12 Months"/>
    <s v="SPS-10028359"/>
    <s v="Sati Mann"/>
    <s v="Mens 23-24, 23/03 vs. vs Bromsgrove 2"/>
    <x v="0"/>
    <s v="STRIPE"/>
    <x v="0"/>
    <n v="10"/>
    <n v="0.2"/>
    <n v="0.1"/>
    <n v="0"/>
    <n v="9.6999999999999993"/>
  </r>
  <r>
    <d v="2024-02-04T00:00:00"/>
    <n v="58.354800000000978"/>
    <m/>
    <d v="2024-04-02T08:31:00"/>
    <x v="0"/>
    <x v="0"/>
    <s v="After 12 Months"/>
    <s v="SPS-9800487"/>
    <s v="Veer Virdi"/>
    <s v="Sunday Training 23-24, paid by Verneek Virdi, 04/02 vs. Sunday Training"/>
    <x v="0"/>
    <s v="STRIPE"/>
    <x v="1"/>
    <n v="3"/>
    <n v="7.0000000000000007E-2"/>
    <n v="0.05"/>
    <n v="0"/>
    <n v="2.88"/>
  </r>
  <r>
    <d v="2024-02-18T00:00:00"/>
    <n v="44.354800000000978"/>
    <m/>
    <d v="2024-04-02T08:31:00"/>
    <x v="0"/>
    <x v="0"/>
    <s v="After 12 Months"/>
    <s v="SPS-9854277"/>
    <s v="Veer Virdi"/>
    <s v="Sunday Training 23-24, paid by Verneek Virdi, 18/02 vs. Sunday Training"/>
    <x v="0"/>
    <s v="STRIPE"/>
    <x v="1"/>
    <n v="3"/>
    <n v="7.0000000000000007E-2"/>
    <n v="0.05"/>
    <n v="0"/>
    <n v="2.88"/>
  </r>
  <r>
    <d v="2024-02-25T00:00:00"/>
    <n v="37.354800000000978"/>
    <m/>
    <d v="2024-04-02T08:31:00"/>
    <x v="0"/>
    <x v="0"/>
    <s v="After 12 Months"/>
    <s v="SPS-9888906"/>
    <s v="Veer Virdi"/>
    <s v="Sunday Training 23-24, paid by Verneek Virdi, 25/02 vs. Sunday Training"/>
    <x v="0"/>
    <s v="STRIPE"/>
    <x v="1"/>
    <n v="3"/>
    <n v="7.0000000000000007E-2"/>
    <n v="0.05"/>
    <n v="0"/>
    <n v="2.88"/>
  </r>
  <r>
    <d v="2024-03-02T00:00:00"/>
    <n v="31.354800000000978"/>
    <m/>
    <d v="2024-04-02T08:31:00"/>
    <x v="0"/>
    <x v="0"/>
    <s v="After 12 Months"/>
    <s v="SPS-9914086"/>
    <s v="Veer Virdi"/>
    <s v="Badgers 23-24, paid by Verneek Virdi, 02/03 vs. vs Wednesbury 1"/>
    <x v="0"/>
    <s v="STRIPE"/>
    <x v="0"/>
    <n v="3"/>
    <n v="7.0000000000000007E-2"/>
    <n v="0.05"/>
    <n v="0"/>
    <n v="2.88"/>
  </r>
  <r>
    <d v="2024-03-03T00:00:00"/>
    <n v="30.354800000000978"/>
    <m/>
    <d v="2024-04-02T08:31:00"/>
    <x v="0"/>
    <x v="0"/>
    <s v="After 12 Months"/>
    <s v="SPS-9915831"/>
    <s v="Veer Virdi"/>
    <s v="Sunday Training 23-24, paid by Verneek Virdi, 03/03 vs. Sunday Training"/>
    <x v="0"/>
    <s v="STRIPE"/>
    <x v="1"/>
    <n v="3"/>
    <n v="7.0000000000000007E-2"/>
    <n v="0.05"/>
    <n v="0"/>
    <n v="2.88"/>
  </r>
  <r>
    <d v="2024-03-11T00:00:00"/>
    <n v="22.354800000000978"/>
    <m/>
    <d v="2024-04-02T08:31:00"/>
    <x v="0"/>
    <x v="0"/>
    <s v="After 12 Months"/>
    <s v="SPS-9955447"/>
    <s v="Veer Virdi"/>
    <s v="Sunday Training 23-24, paid by Verneek Virdi, 10/03 vs. Sunday Training"/>
    <x v="0"/>
    <s v="STRIPE"/>
    <x v="1"/>
    <n v="3"/>
    <n v="7.0000000000000007E-2"/>
    <n v="0.05"/>
    <n v="0"/>
    <n v="2.88"/>
  </r>
  <r>
    <d v="2024-03-16T00:00:00"/>
    <n v="17.354800000000978"/>
    <m/>
    <d v="2024-04-02T08:31:00"/>
    <x v="0"/>
    <x v="0"/>
    <s v="After 12 Months"/>
    <s v="SPS-9968421"/>
    <s v="Veer Virdi"/>
    <s v="Badgers 23-24, paid by Verneek Virdi, 16/03 vs. vs Wolverhampton &amp; Tettenhall"/>
    <x v="0"/>
    <s v="STRIPE"/>
    <x v="0"/>
    <n v="3"/>
    <n v="7.0000000000000007E-2"/>
    <n v="0.05"/>
    <n v="0"/>
    <n v="2.88"/>
  </r>
  <r>
    <d v="2024-03-17T00:00:00"/>
    <n v="16.354800000000978"/>
    <m/>
    <d v="2024-04-02T08:31:00"/>
    <x v="0"/>
    <x v="0"/>
    <s v="After 12 Months"/>
    <s v="SPS-9973646"/>
    <s v="Veer Virdi"/>
    <s v="Sunday Training 23-24, paid by Verneek Virdi, 17/03 vs. Sunday Training"/>
    <x v="0"/>
    <s v="STRIPE"/>
    <x v="1"/>
    <n v="3"/>
    <n v="7.0000000000000007E-2"/>
    <n v="0.05"/>
    <n v="0"/>
    <n v="2.88"/>
  </r>
  <r>
    <d v="2024-01-21T00:00:00"/>
    <n v="72.354800000000978"/>
    <m/>
    <d v="2024-04-02T08:31:00"/>
    <x v="0"/>
    <x v="0"/>
    <s v="After 12 Months"/>
    <s v="SPS-9719020"/>
    <s v="Ahsan Ali"/>
    <s v="Sunday Training 23-24, paid by Rojon Ali, 21/01 vs. Sunday Training"/>
    <x v="0"/>
    <s v="STRIPE"/>
    <x v="1"/>
    <n v="3"/>
    <n v="7.0000000000000007E-2"/>
    <n v="0.05"/>
    <n v="0"/>
    <n v="2.88"/>
  </r>
  <r>
    <d v="2024-01-21T00:00:00"/>
    <n v="72.354800000000978"/>
    <m/>
    <d v="2024-04-02T08:31:00"/>
    <x v="0"/>
    <x v="0"/>
    <s v="After 12 Months"/>
    <s v="SPS-9719031"/>
    <s v="Adam Ali"/>
    <s v="Sunday Training 23-24, paid by Rojon Ali, 21/01 vs. Sunday Training"/>
    <x v="0"/>
    <s v="STRIPE"/>
    <x v="1"/>
    <n v="3"/>
    <n v="7.0000000000000007E-2"/>
    <n v="0.05"/>
    <n v="0"/>
    <n v="2.88"/>
  </r>
  <r>
    <d v="2024-01-28T00:00:00"/>
    <n v="65.354800000000978"/>
    <m/>
    <d v="2024-04-02T08:31:00"/>
    <x v="0"/>
    <x v="0"/>
    <s v="After 12 Months"/>
    <s v="SPS-9766435"/>
    <s v="Ahsan Ali"/>
    <s v="Sunday Training 23-24, paid by Rojon Ali, 28/01 vs. Sunday Training"/>
    <x v="0"/>
    <s v="STRIPE"/>
    <x v="1"/>
    <n v="3"/>
    <n v="7.0000000000000007E-2"/>
    <n v="0.05"/>
    <n v="0"/>
    <n v="2.88"/>
  </r>
  <r>
    <d v="2024-01-28T00:00:00"/>
    <n v="65.354800000000978"/>
    <m/>
    <d v="2024-04-02T08:31:00"/>
    <x v="0"/>
    <x v="0"/>
    <s v="After 12 Months"/>
    <s v="SPS-9766438"/>
    <s v="Adam Ali"/>
    <s v="Sunday Training 23-24, paid by Rojon Ali, 28/01 vs. Sunday Training"/>
    <x v="0"/>
    <s v="STRIPE"/>
    <x v="1"/>
    <n v="3"/>
    <n v="7.0000000000000007E-2"/>
    <n v="0.05"/>
    <n v="0"/>
    <n v="2.88"/>
  </r>
  <r>
    <d v="2024-02-25T00:00:00"/>
    <n v="37.354800000000978"/>
    <m/>
    <d v="2024-04-02T08:31:00"/>
    <x v="0"/>
    <x v="0"/>
    <s v="After 12 Months"/>
    <s v="SPS-9888905"/>
    <s v="Ahsan Ali"/>
    <s v="Sunday Training 23-24, paid by Rojon Ali, 25/02 vs. Sunday Training"/>
    <x v="0"/>
    <s v="STRIPE"/>
    <x v="1"/>
    <n v="3"/>
    <n v="7.0000000000000007E-2"/>
    <n v="0.05"/>
    <n v="0"/>
    <n v="2.88"/>
  </r>
  <r>
    <d v="2024-02-25T00:00:00"/>
    <n v="37.354800000000978"/>
    <m/>
    <d v="2024-04-02T08:31:00"/>
    <x v="0"/>
    <x v="0"/>
    <s v="After 12 Months"/>
    <s v="SPS-9888915"/>
    <s v="Adam Ali"/>
    <s v="Sunday Training 23-24, paid by Rojon Ali, 25/02 vs. Sunday Training"/>
    <x v="0"/>
    <s v="STRIPE"/>
    <x v="1"/>
    <n v="3"/>
    <n v="7.0000000000000007E-2"/>
    <n v="0.05"/>
    <n v="0"/>
    <n v="2.88"/>
  </r>
  <r>
    <d v="2024-03-03T00:00:00"/>
    <n v="30.354800000000978"/>
    <m/>
    <d v="2024-04-02T08:31:00"/>
    <x v="0"/>
    <x v="0"/>
    <s v="After 12 Months"/>
    <s v="SPS-9915798"/>
    <s v="Ahsan Ali"/>
    <s v="Sunday Training 23-24, paid by Rojon Ali, 03/03 vs. Sunday Training"/>
    <x v="0"/>
    <s v="STRIPE"/>
    <x v="1"/>
    <n v="3"/>
    <n v="7.0000000000000007E-2"/>
    <n v="0.05"/>
    <n v="0"/>
    <n v="2.88"/>
  </r>
  <r>
    <d v="2024-03-03T00:00:00"/>
    <n v="30.354800000000978"/>
    <m/>
    <d v="2024-04-02T08:31:00"/>
    <x v="0"/>
    <x v="0"/>
    <s v="After 12 Months"/>
    <s v="SPS-9915802"/>
    <s v="Adam Ali"/>
    <s v="Sunday Training 23-24, paid by Rojon Ali, 03/03 vs. Sunday Training"/>
    <x v="0"/>
    <s v="STRIPE"/>
    <x v="1"/>
    <n v="3"/>
    <n v="7.0000000000000007E-2"/>
    <n v="0.05"/>
    <n v="0"/>
    <n v="2.88"/>
  </r>
  <r>
    <d v="2024-03-03T00:00:00"/>
    <n v="30.354800000000978"/>
    <m/>
    <d v="2024-04-02T08:31:00"/>
    <x v="0"/>
    <x v="0"/>
    <s v="After 12 Months"/>
    <s v="SPS-9917171"/>
    <s v="Sammie Ring"/>
    <s v="Ladies 23-24 Student Match Fee, 02/03 vs. vs Sutton"/>
    <x v="0"/>
    <s v="STRIPE"/>
    <x v="0"/>
    <n v="5"/>
    <n v="0.17"/>
    <n v="0.05"/>
    <n v="0"/>
    <n v="4.78"/>
  </r>
  <r>
    <d v="2024-03-24T00:00:00"/>
    <n v="9.3548000000009779"/>
    <m/>
    <d v="2024-04-02T08:31:00"/>
    <x v="0"/>
    <x v="0"/>
    <s v="After 12 Months"/>
    <s v="SPS-10036004"/>
    <s v="Sammie Ring"/>
    <s v="Ladies 23-24 Student Match Fee, 23/03 vs. vs Bournville"/>
    <x v="0"/>
    <s v="STRIPE"/>
    <x v="0"/>
    <n v="5"/>
    <n v="0.18"/>
    <n v="0.05"/>
    <n v="0"/>
    <n v="4.7699999999999996"/>
  </r>
  <r>
    <d v="2024-03-24T00:00:00"/>
    <n v="9.397900000003574"/>
    <m/>
    <d v="2024-04-02T09:33:00"/>
    <x v="0"/>
    <x v="0"/>
    <s v="After 12 Months"/>
    <s v="SPS-10036009"/>
    <s v="Tania Gilbert"/>
    <s v="Ladies 23-24 Student Match Fee, confirmed by Charn Gill, 23/03 vs. vs Bournville"/>
    <x v="0"/>
    <s v="BACS"/>
    <x v="0"/>
    <n v="5"/>
    <n v="0"/>
    <n v="0"/>
    <n v="0"/>
    <n v="5"/>
  </r>
  <r>
    <d v="2024-02-10T00:00:00"/>
    <n v="52.397900000003574"/>
    <m/>
    <d v="2024-04-02T09:33:00"/>
    <x v="0"/>
    <x v="0"/>
    <s v="After 12 Months"/>
    <s v="SPS-9824490"/>
    <s v="Vinaypreet Johal"/>
    <s v="Ladies 23-24 Student Match Fee, confirmed by Charn Gill, 10/02 vs. vs University of Birmingham 6"/>
    <x v="0"/>
    <s v="BACS"/>
    <x v="0"/>
    <n v="5"/>
    <n v="0"/>
    <n v="0"/>
    <n v="0"/>
    <n v="5"/>
  </r>
  <r>
    <d v="2024-02-24T00:00:00"/>
    <n v="38.397900000003574"/>
    <m/>
    <d v="2024-04-02T09:33:00"/>
    <x v="0"/>
    <x v="0"/>
    <s v="After 12 Months"/>
    <s v="SPS-9886985"/>
    <s v="Vinaypreet Johal"/>
    <s v="Ladies 23-24 Student Match Fee, confirmed by Charn Gill, 24/02 vs. vs Edgbaston 2"/>
    <x v="0"/>
    <s v="BACS"/>
    <x v="0"/>
    <n v="5"/>
    <n v="0"/>
    <n v="0"/>
    <n v="0"/>
    <n v="5"/>
  </r>
  <r>
    <d v="2024-03-03T00:00:00"/>
    <n v="30.397900000003574"/>
    <m/>
    <d v="2024-04-02T09:33:00"/>
    <x v="0"/>
    <x v="0"/>
    <s v="After 12 Months"/>
    <s v="SPS-9915582"/>
    <s v="Vinaypreet Johal"/>
    <s v="Ladies 23-24 Student Match Fee, confirmed by Charn Gill, 02/03 vs. vs Harborne 2"/>
    <x v="0"/>
    <s v="BACS"/>
    <x v="0"/>
    <n v="5"/>
    <n v="0"/>
    <n v="0"/>
    <n v="0"/>
    <n v="5"/>
  </r>
  <r>
    <d v="2024-03-09T00:00:00"/>
    <n v="24.397900000003574"/>
    <m/>
    <d v="2024-04-02T09:33:00"/>
    <x v="0"/>
    <x v="0"/>
    <s v="After 12 Months"/>
    <s v="SPS-9946968"/>
    <s v="Vinaypreet Johal"/>
    <s v="Ladies 23-24 Student Match Fee, confirmed by Charn Gill, 09/03 vs. vs Olton &amp; West Warwickshire 3"/>
    <x v="0"/>
    <s v="BACS"/>
    <x v="0"/>
    <n v="5"/>
    <n v="0"/>
    <n v="0"/>
    <n v="0"/>
    <n v="5"/>
  </r>
  <r>
    <d v="2024-02-03T00:00:00"/>
    <n v="59.720099999998638"/>
    <m/>
    <d v="2024-04-02T17:17:00"/>
    <x v="0"/>
    <x v="0"/>
    <s v="After 12 Months"/>
    <s v="SPS-9798624"/>
    <s v="simran sohal"/>
    <s v="Ladies 23-24 Under 16 Match Fee, confirmed by Charn Gill, 03/02 vs. vs Stourport 3"/>
    <x v="0"/>
    <s v="BACS"/>
    <x v="0"/>
    <n v="3"/>
    <n v="0"/>
    <n v="0"/>
    <n v="0"/>
    <n v="3"/>
  </r>
  <r>
    <d v="2024-02-10T00:00:00"/>
    <n v="52.720099999998638"/>
    <m/>
    <d v="2024-04-02T17:17:00"/>
    <x v="0"/>
    <x v="0"/>
    <s v="After 12 Months"/>
    <s v="SPS-9824485"/>
    <s v="simran sohal"/>
    <s v="Ladies 23-24 Under 16 Match Fee, confirmed by Charn Gill, 10/02 vs. vs University of Birmingham 6"/>
    <x v="0"/>
    <s v="BACS"/>
    <x v="0"/>
    <n v="3"/>
    <n v="0"/>
    <n v="0"/>
    <n v="0"/>
    <n v="3"/>
  </r>
  <r>
    <d v="2024-02-18T00:00:00"/>
    <n v="44.720099999998638"/>
    <m/>
    <d v="2024-04-02T17:17:00"/>
    <x v="0"/>
    <x v="0"/>
    <s v="After 12 Months"/>
    <s v="SPS-9854239"/>
    <s v="simran sohal"/>
    <s v="Ladies 23-24 Under 16 Match Fee, confirmed by Charn Gill, 17/02 vs. vs Telford"/>
    <x v="0"/>
    <s v="BACS"/>
    <x v="0"/>
    <n v="3"/>
    <n v="0"/>
    <n v="0"/>
    <n v="0"/>
    <n v="3"/>
  </r>
  <r>
    <d v="2024-03-16T00:00:00"/>
    <n v="17.720099999998638"/>
    <m/>
    <d v="2024-04-02T17:17:00"/>
    <x v="0"/>
    <x v="0"/>
    <s v="After 12 Months"/>
    <s v="SPS-9970057"/>
    <s v="simran sohal"/>
    <s v="Ladies 23-24 Under 16 Match Fee, confirmed by Charn Gill, 16/03 vs. vs Bromsgrove 2"/>
    <x v="0"/>
    <s v="BACS"/>
    <x v="0"/>
    <n v="3"/>
    <n v="0"/>
    <n v="0"/>
    <n v="0"/>
    <n v="3"/>
  </r>
  <r>
    <d v="2024-03-24T00:00:00"/>
    <n v="9.7200999999986379"/>
    <m/>
    <d v="2024-04-02T17:17:00"/>
    <x v="0"/>
    <x v="0"/>
    <s v="After 12 Months"/>
    <s v="SPS-10038262"/>
    <s v="simran sohal"/>
    <s v="Ladies 23-24 Under 16 Match Fee, confirmed by Charn Gill, 23/03 vs. vs Hampton in Arden"/>
    <x v="0"/>
    <s v="BACS"/>
    <x v="0"/>
    <n v="3"/>
    <n v="0"/>
    <n v="0"/>
    <n v="0"/>
    <n v="3"/>
  </r>
  <r>
    <d v="2024-03-09T00:00:00"/>
    <n v="24.789499999998952"/>
    <m/>
    <d v="2024-04-02T18:57:00"/>
    <x v="0"/>
    <x v="0"/>
    <s v="After 12 Months"/>
    <s v="SPS-9946251"/>
    <s v="-1. DELETED --"/>
    <s v="Ladies 23-24, confirmed by Charn Gill, 09/03 vs. vs Old Silhs"/>
    <x v="0"/>
    <s v="BACS"/>
    <x v="0"/>
    <n v="10"/>
    <n v="0"/>
    <n v="0"/>
    <n v="0"/>
    <n v="10"/>
  </r>
  <r>
    <d v="2024-03-24T00:00:00"/>
    <n v="9.7894999999989523"/>
    <m/>
    <d v="2024-04-02T18:57:00"/>
    <x v="0"/>
    <x v="0"/>
    <s v="After 12 Months"/>
    <s v="SPS-10038261"/>
    <s v="-1. DELETED --"/>
    <s v="Ladies 23-24, confirmed by Charn Gill, 23/03 vs. vs Hampton in Arden"/>
    <x v="0"/>
    <s v="BACS"/>
    <x v="0"/>
    <n v="10"/>
    <n v="0"/>
    <n v="0"/>
    <n v="0"/>
    <n v="10"/>
  </r>
  <r>
    <d v="2024-04-01T00:00:00"/>
    <n v="1.8755999999993946"/>
    <m/>
    <d v="2024-04-02T21:01:00"/>
    <x v="0"/>
    <x v="0"/>
    <s v="After 12 Months"/>
    <s v="SPS-10071623"/>
    <s v="Arzu Azam"/>
    <s v="Social subscription 23-24, confirmed by Charn Gill"/>
    <x v="0"/>
    <s v="BACS"/>
    <x v="2"/>
    <n v="10"/>
    <n v="0"/>
    <n v="0"/>
    <n v="0"/>
    <n v="10"/>
  </r>
  <r>
    <d v="2024-02-24T00:00:00"/>
    <n v="39.354800000000978"/>
    <m/>
    <d v="2024-04-03T08:31:00"/>
    <x v="0"/>
    <x v="0"/>
    <s v="After 12 Months"/>
    <s v="SPS-9883898"/>
    <s v="prabhjot ghag"/>
    <s v="Badgers 23-24, paid by mandip kaur, 24/02 vs. vs Beacon"/>
    <x v="0"/>
    <s v="STRIPE"/>
    <x v="0"/>
    <n v="3"/>
    <n v="0.09"/>
    <n v="0.05"/>
    <n v="0"/>
    <n v="2.86"/>
  </r>
  <r>
    <d v="2024-03-02T00:00:00"/>
    <n v="32.354800000000978"/>
    <m/>
    <d v="2024-04-03T08:31:00"/>
    <x v="0"/>
    <x v="0"/>
    <s v="After 12 Months"/>
    <s v="SPS-9914089"/>
    <s v="prabhjot ghag"/>
    <s v="Badgers 23-24, paid by mandip kaur, 02/03 vs. vs Wednesbury 1"/>
    <x v="0"/>
    <s v="STRIPE"/>
    <x v="0"/>
    <n v="3"/>
    <n v="0.09"/>
    <n v="0.05"/>
    <n v="0"/>
    <n v="2.86"/>
  </r>
  <r>
    <d v="2024-03-03T00:00:00"/>
    <n v="31.354800000000978"/>
    <m/>
    <d v="2024-04-03T08:31:00"/>
    <x v="0"/>
    <x v="0"/>
    <s v="After 12 Months"/>
    <s v="SPS-9915828"/>
    <s v="prabhjot ghag"/>
    <s v="Sunday Training 23-24, paid by mandip kaur, 03/03 vs. Sunday Training"/>
    <x v="0"/>
    <s v="STRIPE"/>
    <x v="1"/>
    <n v="3"/>
    <n v="0.09"/>
    <n v="0.05"/>
    <n v="0"/>
    <n v="2.86"/>
  </r>
  <r>
    <d v="2024-03-16T00:00:00"/>
    <n v="18.354800000000978"/>
    <m/>
    <d v="2024-04-03T08:31:00"/>
    <x v="0"/>
    <x v="0"/>
    <s v="After 12 Months"/>
    <s v="SPS-9968431"/>
    <s v="prabhjot ghag"/>
    <s v="Badgers 23-24, paid by mandip kaur, 16/03 vs. vs Wolverhampton &amp; Tettenhall"/>
    <x v="0"/>
    <s v="STRIPE"/>
    <x v="0"/>
    <n v="3"/>
    <n v="0.09"/>
    <n v="0.05"/>
    <n v="0"/>
    <n v="2.86"/>
  </r>
  <r>
    <d v="2024-03-17T00:00:00"/>
    <n v="17.354800000000978"/>
    <m/>
    <d v="2024-04-03T08:31:00"/>
    <x v="0"/>
    <x v="0"/>
    <s v="After 12 Months"/>
    <s v="SPS-9973649"/>
    <s v="prabhjot ghag"/>
    <s v="Sunday Training 23-24, paid by mandip kaur, 17/03 vs. Sunday Training"/>
    <x v="0"/>
    <s v="STRIPE"/>
    <x v="1"/>
    <n v="3"/>
    <n v="7.0000000000000007E-2"/>
    <n v="0.05"/>
    <n v="0"/>
    <n v="2.88"/>
  </r>
  <r>
    <d v="2024-02-03T00:00:00"/>
    <n v="61.354800000000978"/>
    <m/>
    <d v="2024-04-04T08:31:00"/>
    <x v="0"/>
    <x v="0"/>
    <s v="After 12 Months"/>
    <s v="SPS-9798460"/>
    <s v="Govind Dhillon"/>
    <s v="Badgers 23-24, paid by Chan Dhillon, 03/02 vs. vs Sutton Coldfield"/>
    <x v="0"/>
    <s v="STRIPE"/>
    <x v="0"/>
    <n v="3"/>
    <n v="0.06"/>
    <n v="0.05"/>
    <n v="0"/>
    <n v="2.89"/>
  </r>
  <r>
    <d v="2024-02-10T00:00:00"/>
    <n v="54.354800000000978"/>
    <m/>
    <d v="2024-04-04T08:31:00"/>
    <x v="0"/>
    <x v="0"/>
    <s v="After 12 Months"/>
    <s v="SPS-9823819"/>
    <s v="Narayan Dhillon"/>
    <s v="Mens 23-24 Under 16 Match Fee, paid by Chan Dhillon, 10/02 vs. vs Wolverhampton &amp; Tettenhall 2"/>
    <x v="0"/>
    <s v="STRIPE"/>
    <x v="0"/>
    <n v="3"/>
    <n v="0.06"/>
    <n v="0.05"/>
    <n v="0"/>
    <n v="2.89"/>
  </r>
  <r>
    <d v="2024-02-11T00:00:00"/>
    <n v="53.354800000000978"/>
    <m/>
    <d v="2024-04-04T08:31:00"/>
    <x v="0"/>
    <x v="0"/>
    <s v="After 12 Months"/>
    <s v="SPS-9828527"/>
    <s v="Govind Dhillon"/>
    <s v="Mens 23-24 Under 16 Match Fee, paid by Chan Dhillon, 10/02 vs. vs Wolverhampton &amp; Tettenhall 2"/>
    <x v="0"/>
    <s v="STRIPE"/>
    <x v="0"/>
    <n v="3"/>
    <n v="0.06"/>
    <n v="0.05"/>
    <n v="0"/>
    <n v="2.89"/>
  </r>
  <r>
    <d v="2024-02-24T00:00:00"/>
    <n v="40.354800000000978"/>
    <m/>
    <d v="2024-04-04T08:31:00"/>
    <x v="0"/>
    <x v="0"/>
    <s v="After 12 Months"/>
    <s v="SPS-9882946"/>
    <s v="Narayan Dhillon"/>
    <s v="Mens 23-24 Under 16 Match Fee, paid by Chan Dhillon, 24/02 vs. vs Stone 2"/>
    <x v="0"/>
    <s v="STRIPE"/>
    <x v="0"/>
    <n v="3"/>
    <n v="0.06"/>
    <n v="0.05"/>
    <n v="0"/>
    <n v="2.89"/>
  </r>
  <r>
    <d v="2024-02-24T00:00:00"/>
    <n v="40.354800000000978"/>
    <m/>
    <d v="2024-04-04T08:31:00"/>
    <x v="0"/>
    <x v="0"/>
    <s v="After 12 Months"/>
    <s v="SPS-9885877"/>
    <s v="Govind Dhillon"/>
    <s v="Mens 23-24 Under 16 Match Fee, paid by Chan Dhillon, 24/02 vs. vs Wednesbury 1"/>
    <x v="0"/>
    <s v="STRIPE"/>
    <x v="0"/>
    <n v="3"/>
    <n v="0.06"/>
    <n v="0.05"/>
    <n v="0"/>
    <n v="2.89"/>
  </r>
  <r>
    <d v="2024-03-02T00:00:00"/>
    <n v="33.354800000000978"/>
    <m/>
    <d v="2024-04-04T08:31:00"/>
    <x v="0"/>
    <x v="0"/>
    <s v="After 12 Months"/>
    <s v="SPS-9914078"/>
    <s v="Govind Dhillon"/>
    <s v="Mens 23-24 Under 16 Match Fee, paid by Chan Dhillon, 02/03 vs. vs Leek 4"/>
    <x v="0"/>
    <s v="STRIPE"/>
    <x v="0"/>
    <n v="3"/>
    <n v="0.06"/>
    <n v="0.05"/>
    <n v="0"/>
    <n v="2.89"/>
  </r>
  <r>
    <d v="2024-03-03T00:00:00"/>
    <n v="32.354800000000978"/>
    <m/>
    <d v="2024-04-04T08:31:00"/>
    <x v="0"/>
    <x v="0"/>
    <s v="After 12 Months"/>
    <s v="SPS-9918149"/>
    <s v="Narayan Dhillon"/>
    <s v="Mens 23-24 Under 16 Match Fee, paid by Chan Dhillon, 02/03 vs. vs Leek 4"/>
    <x v="0"/>
    <s v="STRIPE"/>
    <x v="0"/>
    <n v="3"/>
    <n v="0.06"/>
    <n v="0.05"/>
    <n v="0"/>
    <n v="2.89"/>
  </r>
  <r>
    <d v="2024-03-09T00:00:00"/>
    <n v="26.354800000000978"/>
    <m/>
    <d v="2024-04-04T08:31:00"/>
    <x v="0"/>
    <x v="0"/>
    <s v="After 12 Months"/>
    <s v="SPS-9949409"/>
    <s v="Govind Dhillon"/>
    <s v="Mens 23-24 Under 16 Match Fee, paid by Chan Dhillon, 09/03 vs. vs Finchfield 4"/>
    <x v="0"/>
    <s v="STRIPE"/>
    <x v="0"/>
    <n v="3"/>
    <n v="0.06"/>
    <n v="0.05"/>
    <n v="0"/>
    <n v="2.89"/>
  </r>
  <r>
    <d v="2024-03-09T00:00:00"/>
    <n v="26.354800000000978"/>
    <m/>
    <d v="2024-04-04T08:31:00"/>
    <x v="0"/>
    <x v="0"/>
    <s v="After 12 Months"/>
    <s v="SPS-9949411"/>
    <s v="Narayan Dhillon"/>
    <s v="Mens 23-24 Under 16 Match Fee, paid by Chan Dhillon, 09/03 vs. vs Finchfield 4"/>
    <x v="0"/>
    <s v="STRIPE"/>
    <x v="0"/>
    <n v="3"/>
    <n v="0.06"/>
    <n v="0.05"/>
    <n v="0"/>
    <n v="2.89"/>
  </r>
  <r>
    <d v="2024-03-15T00:00:00"/>
    <n v="20.354800000000978"/>
    <m/>
    <d v="2024-04-04T08:31:00"/>
    <x v="0"/>
    <x v="0"/>
    <s v="After 12 Months"/>
    <s v="SPS-9966430"/>
    <s v="Govind Dhillon"/>
    <s v="Mens 23-24 Under 16 Match Fee, paid by Chan Dhillon, 16/03 vs. vs Ludlow 1"/>
    <x v="0"/>
    <s v="STRIPE"/>
    <x v="0"/>
    <n v="3"/>
    <n v="0.06"/>
    <n v="0.05"/>
    <n v="0"/>
    <n v="2.89"/>
  </r>
  <r>
    <d v="2024-03-15T00:00:00"/>
    <n v="20.354800000000978"/>
    <m/>
    <d v="2024-04-04T08:31:00"/>
    <x v="0"/>
    <x v="0"/>
    <s v="After 12 Months"/>
    <s v="SPS-9966432"/>
    <s v="Narayan Dhillon"/>
    <s v="Mens 23-24 Under 16 Match Fee, paid by Chan Dhillon, 16/03 vs. vs Ludlow 1"/>
    <x v="0"/>
    <s v="STRIPE"/>
    <x v="0"/>
    <n v="3"/>
    <n v="0.06"/>
    <n v="0.05"/>
    <n v="0"/>
    <n v="2.89"/>
  </r>
  <r>
    <d v="2024-03-23T00:00:00"/>
    <n v="12.354800000000978"/>
    <m/>
    <d v="2024-04-04T08:31:00"/>
    <x v="0"/>
    <x v="0"/>
    <s v="After 12 Months"/>
    <s v="SPS-10034730"/>
    <s v="Govind Dhillon"/>
    <s v="Mens 23-24 Under 16 Match Fee, paid by Chan Dhillon, 23/03 vs. vs Stone 3"/>
    <x v="0"/>
    <s v="STRIPE"/>
    <x v="0"/>
    <n v="3"/>
    <n v="0.08"/>
    <n v="0.05"/>
    <n v="0"/>
    <n v="2.87"/>
  </r>
  <r>
    <d v="2024-03-02T00:00:00"/>
    <n v="34.354800000000978"/>
    <m/>
    <d v="2024-04-05T08:31:00"/>
    <x v="0"/>
    <x v="0"/>
    <s v="After 12 Months"/>
    <s v="SPS-9914091"/>
    <s v="Dharam Padda"/>
    <s v="Badgers 23-24, paid by Harj Padda, 02/03 vs. vs Wednesbury 1"/>
    <x v="0"/>
    <s v="STRIPE"/>
    <x v="0"/>
    <n v="3"/>
    <n v="7.0000000000000007E-2"/>
    <n v="0.05"/>
    <n v="0"/>
    <n v="2.88"/>
  </r>
  <r>
    <d v="2024-03-03T00:00:00"/>
    <n v="33.354800000000978"/>
    <m/>
    <d v="2024-04-05T08:31:00"/>
    <x v="0"/>
    <x v="0"/>
    <s v="After 12 Months"/>
    <s v="SPS-9915820"/>
    <s v="Dhiyaan Padda"/>
    <s v="Sunday Training 23-24, paid by Harj Padda, 03/03 vs. Sunday Training"/>
    <x v="0"/>
    <s v="STRIPE"/>
    <x v="1"/>
    <n v="3"/>
    <n v="7.0000000000000007E-2"/>
    <n v="0.05"/>
    <n v="0"/>
    <n v="2.88"/>
  </r>
  <r>
    <d v="2024-03-03T00:00:00"/>
    <n v="33.354800000000978"/>
    <m/>
    <d v="2024-04-05T08:31:00"/>
    <x v="0"/>
    <x v="0"/>
    <s v="After 12 Months"/>
    <s v="SPS-9915821"/>
    <s v="Dharam Padda"/>
    <s v="Sunday Training 23-24, paid by Harj Padda, 03/03 vs. Sunday Training"/>
    <x v="0"/>
    <s v="STRIPE"/>
    <x v="1"/>
    <n v="3"/>
    <n v="7.0000000000000007E-2"/>
    <n v="0.05"/>
    <n v="0"/>
    <n v="2.88"/>
  </r>
  <r>
    <d v="2024-03-08T00:00:00"/>
    <n v="28.354800000000978"/>
    <m/>
    <d v="2024-04-05T08:31:00"/>
    <x v="0"/>
    <x v="0"/>
    <s v="After 12 Months"/>
    <s v="SPS-9944885"/>
    <s v="Dharam Padda"/>
    <s v="Mens 23-24 Under 16 Match Fee, paid by Harj Padda, 09/03 vs. vs Hampton in Arden 5"/>
    <x v="0"/>
    <s v="STRIPE"/>
    <x v="0"/>
    <n v="3"/>
    <n v="7.0000000000000007E-2"/>
    <n v="0.05"/>
    <n v="0"/>
    <n v="2.88"/>
  </r>
  <r>
    <d v="2024-03-16T00:00:00"/>
    <n v="20.354800000000978"/>
    <m/>
    <d v="2024-04-05T08:31:00"/>
    <x v="0"/>
    <x v="0"/>
    <s v="After 12 Months"/>
    <s v="SPS-9968433"/>
    <s v="Dharam Padda"/>
    <s v="Badgers 23-24, paid by Harj Padda, 16/03 vs. vs Wolverhampton &amp; Tettenhall"/>
    <x v="0"/>
    <s v="STRIPE"/>
    <x v="0"/>
    <n v="3"/>
    <n v="7.0000000000000007E-2"/>
    <n v="0.05"/>
    <n v="0"/>
    <n v="2.88"/>
  </r>
  <r>
    <d v="2024-03-17T00:00:00"/>
    <n v="19.354800000000978"/>
    <m/>
    <d v="2024-04-05T08:31:00"/>
    <x v="0"/>
    <x v="0"/>
    <s v="After 12 Months"/>
    <s v="SPS-9973574"/>
    <s v="Dhiyaan Padda"/>
    <s v="Sunday Training 23-24, paid by Harj Padda, 17/03 vs. Sunday Training"/>
    <x v="0"/>
    <s v="STRIPE"/>
    <x v="1"/>
    <n v="3"/>
    <n v="7.0000000000000007E-2"/>
    <n v="0.05"/>
    <n v="0"/>
    <n v="2.88"/>
  </r>
  <r>
    <d v="2024-03-17T00:00:00"/>
    <n v="19.354800000000978"/>
    <m/>
    <d v="2024-04-05T08:31:00"/>
    <x v="0"/>
    <x v="0"/>
    <s v="After 12 Months"/>
    <s v="SPS-9973575"/>
    <s v="Dharam Padda"/>
    <s v="Sunday Training 23-24, paid by Harj Padda, 17/03 vs. Sunday Training"/>
    <x v="0"/>
    <s v="STRIPE"/>
    <x v="1"/>
    <n v="3"/>
    <n v="7.0000000000000007E-2"/>
    <n v="0.05"/>
    <n v="0"/>
    <n v="2.88"/>
  </r>
  <r>
    <d v="2024-03-24T00:00:00"/>
    <n v="12.354800000000978"/>
    <m/>
    <d v="2024-04-05T08:31:00"/>
    <x v="0"/>
    <x v="0"/>
    <s v="After 12 Months"/>
    <s v="SPS-10035340"/>
    <s v="Dhiyaan Padda"/>
    <s v="Sunday Training 23-24, paid by Harj Padda, 24/03 vs. Sunday Training"/>
    <x v="0"/>
    <s v="STRIPE"/>
    <x v="1"/>
    <n v="3"/>
    <n v="7.0000000000000007E-2"/>
    <n v="0.05"/>
    <n v="0"/>
    <n v="2.88"/>
  </r>
  <r>
    <d v="2024-03-24T00:00:00"/>
    <n v="12.354800000000978"/>
    <m/>
    <d v="2024-04-05T08:31:00"/>
    <x v="0"/>
    <x v="0"/>
    <s v="After 12 Months"/>
    <s v="SPS-10035341"/>
    <s v="Dharam Padda"/>
    <s v="Sunday Training 23-24, paid by Harj Padda, 24/03 vs. Sunday Training"/>
    <x v="0"/>
    <s v="STRIPE"/>
    <x v="1"/>
    <n v="3"/>
    <n v="0.05"/>
    <n v="0.05"/>
    <n v="0"/>
    <n v="2.9"/>
  </r>
  <r>
    <d v="2024-04-07T00:00:00"/>
    <n v="0.42500000000291038"/>
    <m/>
    <d v="2024-04-07T10:12:00"/>
    <x v="0"/>
    <x v="0"/>
    <s v="After 12 Months"/>
    <s v="SPS-10088293"/>
    <s v="Savraj Singh Chana"/>
    <s v="Sunday Training 24-25, collected by Satpal Degun, 07/04 vs. Sunday Training"/>
    <x v="0"/>
    <s v="CASH"/>
    <x v="1"/>
    <n v="3"/>
    <n v="0"/>
    <n v="0"/>
    <n v="0"/>
    <n v="3"/>
  </r>
  <r>
    <d v="2024-04-07T00:00:00"/>
    <n v="0.42500000000291038"/>
    <m/>
    <d v="2024-04-07T10:12:00"/>
    <x v="0"/>
    <x v="0"/>
    <s v="After 12 Months"/>
    <s v="SPS-10088294"/>
    <s v="Arjan Singh Chana"/>
    <s v="Sunday Training 24-25, collected by Satpal Degun, 07/04 vs. Sunday Training"/>
    <x v="0"/>
    <s v="CASH"/>
    <x v="1"/>
    <n v="3"/>
    <n v="0"/>
    <n v="0"/>
    <n v="0"/>
    <n v="3"/>
  </r>
  <r>
    <d v="2024-04-07T00:00:00"/>
    <n v="0.42560000000230502"/>
    <m/>
    <d v="2024-04-07T10:13:00"/>
    <x v="0"/>
    <x v="0"/>
    <s v="After 12 Months"/>
    <s v="SPS-10088292"/>
    <s v="Nivaan Pawar"/>
    <s v="Sunday Training 24-25, collected by Satpal Degun, 07/04 vs. Sunday Training"/>
    <x v="0"/>
    <s v="CASH"/>
    <x v="1"/>
    <n v="3"/>
    <n v="0"/>
    <n v="0"/>
    <n v="0"/>
    <n v="3"/>
  </r>
  <r>
    <d v="2024-04-07T00:00:00"/>
    <n v="0.42560000000230502"/>
    <m/>
    <d v="2024-04-07T10:13:00"/>
    <x v="0"/>
    <x v="0"/>
    <s v="After 12 Months"/>
    <s v="SPS-10088295"/>
    <s v="Naraya Pawar"/>
    <s v="Sunday Training 24-25, collected by Satpal Degun, 07/04 vs. Sunday Training"/>
    <x v="0"/>
    <s v="CASH"/>
    <x v="1"/>
    <n v="3"/>
    <n v="0"/>
    <n v="0"/>
    <n v="0"/>
    <n v="3"/>
  </r>
  <r>
    <d v="2024-03-24T00:00:00"/>
    <n v="14.439500000000407"/>
    <m/>
    <d v="2024-04-07T10:33:00"/>
    <x v="0"/>
    <x v="0"/>
    <s v="After 12 Months"/>
    <s v="SPS-10035389"/>
    <s v="Savraj Singh Chana"/>
    <s v="Sunday Training 23-24, collected by Satpal Degun, 24/03 vs. Sunday Training"/>
    <x v="0"/>
    <s v="CASH"/>
    <x v="1"/>
    <n v="3"/>
    <n v="0"/>
    <n v="0"/>
    <n v="0"/>
    <n v="3"/>
  </r>
  <r>
    <d v="2024-03-24T00:00:00"/>
    <n v="14.439500000000407"/>
    <m/>
    <d v="2024-04-07T10:33:00"/>
    <x v="0"/>
    <x v="0"/>
    <s v="After 12 Months"/>
    <s v="SPS-10035390"/>
    <s v="Arjan Singh Chana"/>
    <s v="Sunday Training 23-24, collected by Satpal Degun, 24/03 vs. Sunday Training"/>
    <x v="0"/>
    <s v="CASH"/>
    <x v="1"/>
    <n v="3"/>
    <n v="0"/>
    <n v="0"/>
    <n v="0"/>
    <n v="3"/>
  </r>
  <r>
    <d v="2024-03-09T00:00:00"/>
    <n v="30.354800000000978"/>
    <m/>
    <d v="2024-04-08T08:31:00"/>
    <x v="0"/>
    <x v="0"/>
    <s v="After 12 Months"/>
    <s v="SPS-9945523"/>
    <s v="Amarjit Degun"/>
    <s v="Mens 23-24, 09/03 vs. vs Old Hales 2"/>
    <x v="0"/>
    <s v="STRIPE"/>
    <x v="0"/>
    <n v="10"/>
    <n v="0.22"/>
    <n v="0.1"/>
    <n v="0"/>
    <n v="9.68"/>
  </r>
  <r>
    <d v="2024-03-15T00:00:00"/>
    <n v="24.354800000000978"/>
    <m/>
    <d v="2024-04-08T08:31:00"/>
    <x v="0"/>
    <x v="0"/>
    <s v="After 12 Months"/>
    <s v="SPS-9966433"/>
    <s v="Amarjit Degun"/>
    <s v="Mens 23-24, 16/03 vs. vs Ludlow 1"/>
    <x v="0"/>
    <s v="STRIPE"/>
    <x v="0"/>
    <n v="10"/>
    <n v="0.22"/>
    <n v="0.1"/>
    <n v="0"/>
    <n v="9.68"/>
  </r>
  <r>
    <d v="2024-03-23T00:00:00"/>
    <n v="16.354800000000978"/>
    <m/>
    <d v="2024-04-08T08:31:00"/>
    <x v="0"/>
    <x v="0"/>
    <s v="After 12 Months"/>
    <s v="SPS-10028367"/>
    <s v="Amarjit Degun"/>
    <s v="Mens 23-24, 23/03 vs. vs Bromsgrove 2"/>
    <x v="0"/>
    <s v="STRIPE"/>
    <x v="0"/>
    <n v="10"/>
    <n v="0.21"/>
    <n v="0.1"/>
    <n v="0"/>
    <n v="9.69"/>
  </r>
  <r>
    <d v="2024-03-09T00:00:00"/>
    <n v="30.354800000000978"/>
    <m/>
    <d v="2024-04-08T08:31:00"/>
    <x v="0"/>
    <x v="0"/>
    <s v="After 12 Months"/>
    <s v="SPS-9946970"/>
    <s v="-1. DELETED --"/>
    <s v="Ladies 23-24, 09/03 vs. vs Olton &amp; West Warwickshire 3"/>
    <x v="0"/>
    <s v="STRIPE"/>
    <x v="0"/>
    <n v="10"/>
    <n v="0.25"/>
    <n v="0.1"/>
    <n v="0"/>
    <n v="9.65"/>
  </r>
  <r>
    <d v="2024-03-24T00:00:00"/>
    <n v="15.354800000000978"/>
    <m/>
    <d v="2024-04-08T08:31:00"/>
    <x v="0"/>
    <x v="0"/>
    <s v="After 12 Months"/>
    <s v="SPS-10038265"/>
    <s v="-1. DELETED --"/>
    <s v="Ladies 23-24, 23/03 vs. vs Hampton in Arden"/>
    <x v="0"/>
    <s v="STRIPE"/>
    <x v="0"/>
    <n v="10"/>
    <n v="0.25"/>
    <n v="0.1"/>
    <n v="0"/>
    <n v="9.65"/>
  </r>
  <r>
    <d v="2024-03-09T00:00:00"/>
    <n v="30.354800000000978"/>
    <m/>
    <d v="2024-04-08T08:31:00"/>
    <x v="0"/>
    <x v="0"/>
    <s v="After 12 Months"/>
    <s v="SPS-9946250"/>
    <s v="Neha Sharma"/>
    <s v="Ladies 23-24 Unemployed Match Fee, 09/03 vs. vs Old Silhs"/>
    <x v="0"/>
    <s v="STRIPE"/>
    <x v="0"/>
    <n v="5"/>
    <n v="0.17"/>
    <n v="0.05"/>
    <n v="0"/>
    <n v="4.78"/>
  </r>
  <r>
    <d v="2024-03-24T00:00:00"/>
    <n v="15.354800000000978"/>
    <m/>
    <d v="2024-04-08T08:31:00"/>
    <x v="0"/>
    <x v="0"/>
    <s v="After 12 Months"/>
    <s v="SPS-10036007"/>
    <s v="Neha Sharma"/>
    <s v="Ladies 23-24 Unemployed Match Fee, 23/03 vs. vs Bournville"/>
    <x v="0"/>
    <s v="STRIPE"/>
    <x v="0"/>
    <n v="5"/>
    <n v="0.18"/>
    <n v="0.05"/>
    <n v="0"/>
    <n v="4.7699999999999996"/>
  </r>
  <r>
    <d v="2024-03-15T00:00:00"/>
    <n v="30.354800000000978"/>
    <m/>
    <d v="2024-04-14T08:31:00"/>
    <x v="0"/>
    <x v="0"/>
    <s v="After 12 Months"/>
    <s v="SPS-9966436"/>
    <s v="wasim iqbal"/>
    <s v="Mens 23-24, 16/03 vs. vs Ludlow 1"/>
    <x v="0"/>
    <s v="STRIPE"/>
    <x v="0"/>
    <n v="10"/>
    <n v="0.35"/>
    <n v="0.1"/>
    <n v="0"/>
    <n v="9.5500000000000007"/>
  </r>
  <r>
    <d v="2024-03-15T00:00:00"/>
    <n v="31.355499999997846"/>
    <m/>
    <d v="2024-04-15T08:32:00"/>
    <x v="0"/>
    <x v="0"/>
    <s v="After 12 Months"/>
    <s v="SPS-9966429"/>
    <s v="Surinderpal Matharu"/>
    <s v="AMENDED: (Lift for Harpreet and Nitin )Mens 23-24, 16/03 vs. vs Ludlow 1"/>
    <x v="0"/>
    <s v="STRIPE"/>
    <x v="0"/>
    <n v="5"/>
    <n v="0.12"/>
    <n v="0.05"/>
    <n v="0"/>
    <n v="4.83"/>
  </r>
  <r>
    <d v="2024-03-17T00:00:00"/>
    <n v="29.355499999997846"/>
    <m/>
    <d v="2024-04-15T08:32:00"/>
    <x v="0"/>
    <x v="0"/>
    <s v="After 12 Months"/>
    <s v="SPS-9973627"/>
    <s v="Hansveer Matharu"/>
    <s v="Sunday Training 23-24, paid by Surinderpal Matharu, 17/03 vs. Sunday Training"/>
    <x v="0"/>
    <s v="STRIPE"/>
    <x v="1"/>
    <n v="3"/>
    <n v="7.0000000000000007E-2"/>
    <n v="0.05"/>
    <n v="0"/>
    <n v="2.88"/>
  </r>
  <r>
    <d v="2024-03-23T00:00:00"/>
    <n v="23.355499999997846"/>
    <m/>
    <d v="2024-04-15T08:32:00"/>
    <x v="0"/>
    <x v="0"/>
    <s v="After 12 Months"/>
    <s v="SPS-10028365"/>
    <s v="Surinderpal Matharu"/>
    <s v="Mens 23-24, 23/03 vs. vs Bromsgrove 2"/>
    <x v="0"/>
    <s v="STRIPE"/>
    <x v="0"/>
    <n v="10"/>
    <n v="0.25"/>
    <n v="0.1"/>
    <n v="0"/>
    <n v="9.65"/>
  </r>
  <r>
    <d v="2024-03-24T00:00:00"/>
    <n v="22.355499999997846"/>
    <m/>
    <d v="2024-04-15T08:32:00"/>
    <x v="0"/>
    <x v="0"/>
    <s v="After 12 Months"/>
    <s v="SPS-10035313"/>
    <s v="Hansveer Matharu"/>
    <s v="Sunday Training 23-24, paid by Surinderpal Matharu, 24/03 vs. Sunday Training"/>
    <x v="0"/>
    <s v="STRIPE"/>
    <x v="1"/>
    <n v="3"/>
    <n v="0.08"/>
    <n v="0.05"/>
    <n v="0"/>
    <n v="2.87"/>
  </r>
  <r>
    <d v="2024-03-15T00:00:00"/>
    <n v="31.355499999997846"/>
    <m/>
    <d v="2024-04-15T08:32:00"/>
    <x v="0"/>
    <x v="0"/>
    <s v="After 12 Months"/>
    <s v="SPS-9965959"/>
    <s v="bhupinder mann"/>
    <s v="Mens 23-24, 16/03 vs. vs Sutton 8"/>
    <x v="0"/>
    <s v="STRIPE"/>
    <x v="0"/>
    <n v="10"/>
    <n v="0.22"/>
    <n v="0.1"/>
    <n v="0"/>
    <n v="9.68"/>
  </r>
  <r>
    <d v="2024-03-16T00:00:00"/>
    <n v="30.355499999997846"/>
    <m/>
    <d v="2024-04-15T08:32:00"/>
    <x v="0"/>
    <x v="0"/>
    <s v="After 12 Months"/>
    <s v="SPS-9968451"/>
    <s v="Sukhdeep Mann"/>
    <s v="Mens 23-24 Under 16 Match Fee, paid by bhupinder mann, 16/03 vs. vs Shrewsbury 3"/>
    <x v="0"/>
    <s v="STRIPE"/>
    <x v="0"/>
    <n v="3"/>
    <n v="7.0000000000000007E-2"/>
    <n v="0.05"/>
    <n v="0"/>
    <n v="2.88"/>
  </r>
  <r>
    <d v="2024-03-16T00:00:00"/>
    <n v="30.355499999997846"/>
    <m/>
    <d v="2024-04-15T08:32:00"/>
    <x v="0"/>
    <x v="0"/>
    <s v="After 12 Months"/>
    <s v="SPS-9969645"/>
    <s v="-1. DELETED --"/>
    <s v="Mens 23-24 Student Match Fee, paid by bhupinder mann, 16/03 vs. vs University of Nottingham 3"/>
    <x v="0"/>
    <s v="STRIPE"/>
    <x v="0"/>
    <n v="5"/>
    <n v="0.11"/>
    <n v="0.05"/>
    <n v="0"/>
    <n v="4.84"/>
  </r>
  <r>
    <d v="2024-03-23T00:00:00"/>
    <n v="23.355499999997846"/>
    <m/>
    <d v="2024-04-15T08:32:00"/>
    <x v="0"/>
    <x v="0"/>
    <s v="After 12 Months"/>
    <s v="SPS-10028358"/>
    <s v="-1. DELETED --"/>
    <s v="Mens 23-24 Student Match Fee, paid by bhupinder mann, 23/03 vs. vs Bromsgrove 2"/>
    <x v="0"/>
    <s v="STRIPE"/>
    <x v="0"/>
    <n v="5"/>
    <n v="0.11"/>
    <n v="0.05"/>
    <n v="0"/>
    <n v="4.84"/>
  </r>
  <r>
    <d v="2024-03-25T00:00:00"/>
    <n v="21.355499999997846"/>
    <m/>
    <d v="2024-04-15T08:32:00"/>
    <x v="0"/>
    <x v="0"/>
    <s v="After 12 Months"/>
    <s v="SPS-10039061"/>
    <s v="Sukhdeep Mann"/>
    <s v="Mens 23-24 Under 16 Match Fee, paid by bhupinder mann, 23/03 vs. vs Warwick 1"/>
    <x v="0"/>
    <s v="STRIPE"/>
    <x v="0"/>
    <n v="3"/>
    <n v="7.0000000000000007E-2"/>
    <n v="0.05"/>
    <n v="0"/>
    <n v="2.88"/>
  </r>
  <r>
    <d v="2024-04-07T00:00:00"/>
    <n v="8.3554999999978463"/>
    <m/>
    <d v="2024-04-15T08:32:00"/>
    <x v="0"/>
    <x v="0"/>
    <s v="After 12 Months"/>
    <s v="SPS-10088268"/>
    <s v="Sukhdeep Mann"/>
    <s v="Sunday Training 24-25, paid by bhupinder mann, 07/04 vs. Sunday Training"/>
    <x v="0"/>
    <s v="STRIPE"/>
    <x v="1"/>
    <n v="3"/>
    <n v="0.06"/>
    <n v="0.05"/>
    <n v="0"/>
    <n v="2.89"/>
  </r>
  <r>
    <d v="2024-03-16T00:00:00"/>
    <n v="30.355499999997846"/>
    <m/>
    <d v="2024-04-15T08:32:00"/>
    <x v="0"/>
    <x v="0"/>
    <s v="After 12 Months"/>
    <s v="SPS-9968424"/>
    <s v="Harjap Dhinjan"/>
    <s v="Badgers 23-24, paid by Avninder Dhinjan, 16/03 vs. vs Wolverhampton &amp; Tettenhall"/>
    <x v="0"/>
    <s v="STRIPE"/>
    <x v="0"/>
    <n v="3"/>
    <n v="0.11"/>
    <n v="0.05"/>
    <n v="0"/>
    <n v="2.84"/>
  </r>
  <r>
    <d v="2024-03-24T00:00:00"/>
    <n v="22.355499999997846"/>
    <m/>
    <d v="2024-04-15T08:32:00"/>
    <x v="0"/>
    <x v="0"/>
    <s v="After 12 Months"/>
    <s v="SPS-10035352"/>
    <s v="Harjap Dhinjan"/>
    <s v="Sunday Training 23-24, paid by Avninder Dhinjan, 24/03 vs. Sunday Training"/>
    <x v="0"/>
    <s v="STRIPE"/>
    <x v="1"/>
    <n v="3"/>
    <n v="0.11"/>
    <n v="0.05"/>
    <n v="0"/>
    <n v="2.84"/>
  </r>
  <r>
    <d v="2024-04-07T00:00:00"/>
    <n v="8.3554999999978463"/>
    <m/>
    <d v="2024-04-15T08:32:00"/>
    <x v="0"/>
    <x v="0"/>
    <s v="After 12 Months"/>
    <s v="SPS-10088305"/>
    <s v="Harjap Dhinjan"/>
    <s v="Sunday Training 24-25, paid by Avninder Dhinjan, 07/04 vs. Sunday Training"/>
    <x v="0"/>
    <s v="STRIPE"/>
    <x v="1"/>
    <n v="3"/>
    <n v="0.12"/>
    <n v="0.05"/>
    <n v="0"/>
    <n v="2.83"/>
  </r>
  <r>
    <d v="2024-02-10T00:00:00"/>
    <n v="66.354800000000978"/>
    <m/>
    <d v="2024-04-16T08:31:00"/>
    <x v="0"/>
    <x v="0"/>
    <s v="After 12 Months"/>
    <s v="SPS-9823815"/>
    <s v="Andy Furber"/>
    <s v="Mens 23-24, 10/02 vs. vs Wolverhampton &amp; Tettenhall 2"/>
    <x v="0"/>
    <s v="STRIPE"/>
    <x v="0"/>
    <n v="10"/>
    <n v="0.2"/>
    <n v="0.1"/>
    <n v="0"/>
    <n v="9.6999999999999993"/>
  </r>
  <r>
    <d v="2024-02-24T00:00:00"/>
    <n v="52.354800000000978"/>
    <m/>
    <d v="2024-04-16T08:31:00"/>
    <x v="0"/>
    <x v="0"/>
    <s v="After 12 Months"/>
    <s v="SPS-9885876"/>
    <s v="Andy Furber"/>
    <s v="Mens 23-24, 24/02 vs. vs Wednesbury 1"/>
    <x v="0"/>
    <s v="STRIPE"/>
    <x v="0"/>
    <n v="10"/>
    <n v="0.2"/>
    <n v="0.1"/>
    <n v="0"/>
    <n v="9.6999999999999993"/>
  </r>
  <r>
    <d v="2024-03-09T00:00:00"/>
    <n v="38.354800000000978"/>
    <m/>
    <d v="2024-04-16T08:31:00"/>
    <x v="0"/>
    <x v="0"/>
    <s v="After 12 Months"/>
    <s v="SPS-9949407"/>
    <s v="Andy Furber"/>
    <s v="Mens 23-24, 09/03 vs. vs Finchfield 4"/>
    <x v="0"/>
    <s v="STRIPE"/>
    <x v="0"/>
    <n v="10"/>
    <n v="0.2"/>
    <n v="0.1"/>
    <n v="0"/>
    <n v="9.6999999999999993"/>
  </r>
  <r>
    <d v="2024-03-23T00:00:00"/>
    <n v="24.354800000000978"/>
    <m/>
    <d v="2024-04-16T08:31:00"/>
    <x v="0"/>
    <x v="0"/>
    <s v="After 12 Months"/>
    <s v="SPS-10034727"/>
    <s v="Andy Furber"/>
    <s v="Mens 23-24, 23/03 vs. vs Stone 3"/>
    <x v="0"/>
    <s v="STRIPE"/>
    <x v="0"/>
    <n v="10"/>
    <n v="0.2"/>
    <n v="0.1"/>
    <n v="0"/>
    <n v="9.6999999999999993"/>
  </r>
  <r>
    <d v="2024-03-17T00:00:00"/>
    <n v="30.354800000000978"/>
    <m/>
    <d v="2024-04-16T08:31:00"/>
    <x v="0"/>
    <x v="0"/>
    <s v="After 12 Months"/>
    <s v="SPS-9975601"/>
    <s v="Manoj Chohan"/>
    <s v="Sunday Training 23-24, 24/03 vs. Sunday Training"/>
    <x v="0"/>
    <s v="STRIPE"/>
    <x v="1"/>
    <n v="3"/>
    <n v="0.1"/>
    <n v="0.05"/>
    <n v="0"/>
    <n v="2.85"/>
  </r>
  <r>
    <d v="2024-04-04T00:00:00"/>
    <n v="12.354800000000978"/>
    <m/>
    <d v="2024-04-16T08:31:00"/>
    <x v="0"/>
    <x v="0"/>
    <s v="After 12 Months"/>
    <s v="SPS-10083386"/>
    <s v="Manoj Chohan"/>
    <s v="Sunday Training 24-25, 07/04 vs. Sunday Training"/>
    <x v="0"/>
    <s v="STRIPE"/>
    <x v="1"/>
    <n v="3"/>
    <n v="0.1"/>
    <n v="0.05"/>
    <n v="0"/>
    <n v="2.85"/>
  </r>
  <r>
    <d v="2024-04-11T00:00:00"/>
    <n v="5.3548000000009779"/>
    <m/>
    <d v="2024-04-16T08:31:00"/>
    <x v="0"/>
    <x v="0"/>
    <s v="After 12 Months"/>
    <s v="SPS-10099133"/>
    <s v="Manoj Chohan"/>
    <s v="Sunday Training 24-25, 14/04 vs. Sunday Training"/>
    <x v="0"/>
    <s v="STRIPE"/>
    <x v="1"/>
    <n v="3"/>
    <n v="0.08"/>
    <n v="0.05"/>
    <n v="0"/>
    <n v="2.87"/>
  </r>
  <r>
    <d v="2024-03-16T00:00:00"/>
    <n v="31.354800000000978"/>
    <m/>
    <d v="2024-04-16T08:31:00"/>
    <x v="0"/>
    <x v="0"/>
    <s v="After 12 Months"/>
    <s v="SPS-9968426"/>
    <s v="Ethan Chohan"/>
    <s v="Badgers 23-24, paid by Manoj Chohan, 16/03 vs. vs Wolverhampton &amp; Tettenhall"/>
    <x v="0"/>
    <s v="STRIPE"/>
    <x v="0"/>
    <n v="3"/>
    <n v="0.1"/>
    <n v="0.05"/>
    <n v="0"/>
    <n v="2.85"/>
  </r>
  <r>
    <d v="2024-01-27T00:00:00"/>
    <n v="81.354800000000978"/>
    <m/>
    <d v="2024-04-17T08:31:00"/>
    <x v="0"/>
    <x v="0"/>
    <s v="After 12 Months"/>
    <s v="SPS-9765074"/>
    <s v="Amanpreet Sokhi"/>
    <s v="Ladies 23-24 Student Match Fee, 27/01 vs. vs Worcester 2"/>
    <x v="0"/>
    <s v="STRIPE"/>
    <x v="0"/>
    <n v="5"/>
    <n v="0.12"/>
    <n v="0.05"/>
    <n v="0"/>
    <n v="4.83"/>
  </r>
  <r>
    <d v="2024-02-03T00:00:00"/>
    <n v="74.354800000000978"/>
    <m/>
    <d v="2024-04-17T08:31:00"/>
    <x v="0"/>
    <x v="0"/>
    <s v="After 12 Months"/>
    <s v="SPS-9798630"/>
    <s v="Amanpreet Sokhi"/>
    <s v="Ladies 23-24 Student Match Fee, 03/02 vs. vs Stourport 3"/>
    <x v="0"/>
    <s v="STRIPE"/>
    <x v="0"/>
    <n v="5"/>
    <n v="0.12"/>
    <n v="0.05"/>
    <n v="0"/>
    <n v="4.83"/>
  </r>
  <r>
    <d v="2024-02-10T00:00:00"/>
    <n v="67.354800000000978"/>
    <m/>
    <d v="2024-04-17T08:31:00"/>
    <x v="0"/>
    <x v="0"/>
    <s v="After 12 Months"/>
    <s v="SPS-9824491"/>
    <s v="Amanpreet Sokhi"/>
    <s v="Ladies 23-24 Student Match Fee, 10/02 vs. vs University of Birmingham 6"/>
    <x v="0"/>
    <s v="STRIPE"/>
    <x v="0"/>
    <n v="5"/>
    <n v="0.12"/>
    <n v="0.05"/>
    <n v="0"/>
    <n v="4.83"/>
  </r>
  <r>
    <d v="2024-02-24T00:00:00"/>
    <n v="53.354800000000978"/>
    <m/>
    <d v="2024-04-17T08:31:00"/>
    <x v="0"/>
    <x v="0"/>
    <s v="After 12 Months"/>
    <s v="SPS-9886986"/>
    <s v="Amanpreet Sokhi"/>
    <s v="Ladies 23-24 Student Match Fee, 24/02 vs. vs Edgbaston 2"/>
    <x v="0"/>
    <s v="STRIPE"/>
    <x v="0"/>
    <n v="5"/>
    <n v="0.14000000000000001"/>
    <n v="0.05"/>
    <n v="0"/>
    <n v="4.8099999999999996"/>
  </r>
  <r>
    <d v="2024-03-15T00:00:00"/>
    <n v="33.354800000000978"/>
    <m/>
    <d v="2024-04-17T08:31:00"/>
    <x v="0"/>
    <x v="0"/>
    <s v="After 12 Months"/>
    <s v="SPS-9965960"/>
    <s v="Inderjit Sathi"/>
    <s v="Mens 23-24 Unemployed/Retired Match Fee, 16/03 vs. vs Sutton 8"/>
    <x v="0"/>
    <s v="STRIPE"/>
    <x v="0"/>
    <n v="5"/>
    <n v="0.28000000000000003"/>
    <n v="0.05"/>
    <n v="0"/>
    <n v="4.67"/>
  </r>
  <r>
    <d v="2024-01-20T00:00:00"/>
    <n v="88.354800000000978"/>
    <m/>
    <d v="2024-04-17T08:31:00"/>
    <x v="0"/>
    <x v="0"/>
    <s v="After 12 Months"/>
    <s v="SPS-9715227"/>
    <s v="Shaurya Maheshwari"/>
    <s v="Mens 23-24, 20/01 vs. vs Beacon 4"/>
    <x v="0"/>
    <s v="STRIPE"/>
    <x v="0"/>
    <n v="10"/>
    <n v="0.25"/>
    <n v="0.1"/>
    <n v="0"/>
    <n v="9.65"/>
  </r>
  <r>
    <d v="2024-02-24T00:00:00"/>
    <n v="53.354800000000978"/>
    <m/>
    <d v="2024-04-17T08:31:00"/>
    <x v="0"/>
    <x v="0"/>
    <s v="After 12 Months"/>
    <s v="SPS-9885882"/>
    <s v="Shaurya Maheshwari"/>
    <s v="Mens 23-24, 24/02 vs. vs Wednesbury 1"/>
    <x v="0"/>
    <s v="STRIPE"/>
    <x v="0"/>
    <n v="10"/>
    <n v="0.25"/>
    <n v="0.1"/>
    <n v="0"/>
    <n v="9.65"/>
  </r>
  <r>
    <d v="2024-03-03T00:00:00"/>
    <n v="46.355499999997846"/>
    <m/>
    <d v="2024-04-18T08:32:00"/>
    <x v="0"/>
    <x v="0"/>
    <s v="After 12 Months"/>
    <s v="SPS-9915868"/>
    <s v="Veer Badesha"/>
    <s v="Sunday Training 23-24, paid by Gurminder Badesha, 03/03 vs. Sunday Training"/>
    <x v="0"/>
    <s v="STRIPE"/>
    <x v="1"/>
    <n v="3"/>
    <n v="0.14000000000000001"/>
    <n v="0.05"/>
    <n v="0"/>
    <n v="2.81"/>
  </r>
  <r>
    <d v="2024-03-24T00:00:00"/>
    <n v="25.355499999997846"/>
    <m/>
    <d v="2024-04-18T08:32:00"/>
    <x v="0"/>
    <x v="0"/>
    <s v="After 12 Months"/>
    <s v="SPS-10035485"/>
    <s v="Veer Badesha"/>
    <s v="Sunday Training 23-24, paid by Gurminder Badesha, 24/03 vs. Sunday Training"/>
    <x v="0"/>
    <s v="STRIPE"/>
    <x v="1"/>
    <n v="3"/>
    <n v="0.15"/>
    <n v="0.05"/>
    <n v="0"/>
    <n v="2.8"/>
  </r>
  <r>
    <d v="2024-02-04T00:00:00"/>
    <n v="74.355499999997846"/>
    <m/>
    <d v="2024-04-18T08:32:00"/>
    <x v="0"/>
    <x v="0"/>
    <s v="After 12 Months"/>
    <s v="SPS-9803728"/>
    <s v="Sanraj Singh Sohal"/>
    <s v="Mens 23-24 Student Match Fee, 03/02 vs. vs Harborne 2"/>
    <x v="0"/>
    <s v="STRIPE"/>
    <x v="0"/>
    <n v="5"/>
    <n v="0.12"/>
    <n v="0.05"/>
    <n v="0"/>
    <n v="4.83"/>
  </r>
  <r>
    <d v="2024-02-20T00:00:00"/>
    <n v="58.355499999997846"/>
    <m/>
    <d v="2024-04-18T08:32:00"/>
    <x v="0"/>
    <x v="0"/>
    <s v="After 12 Months"/>
    <s v="SPS-9857663"/>
    <s v="Sanraj Singh Sohal"/>
    <s v="Mens 23-24 Student Match Fee, 10/02 vs. vs Finchfield 1"/>
    <x v="0"/>
    <s v="STRIPE"/>
    <x v="0"/>
    <n v="5"/>
    <n v="0.12"/>
    <n v="0.05"/>
    <n v="0"/>
    <n v="4.83"/>
  </r>
  <r>
    <d v="2024-03-16T00:00:00"/>
    <n v="33.355499999997846"/>
    <m/>
    <d v="2024-04-18T08:32:00"/>
    <x v="0"/>
    <x v="0"/>
    <s v="After 12 Months"/>
    <s v="SPS-9969655"/>
    <s v="Sanraj Singh Sohal"/>
    <s v="Mens 23-24 Student Match Fee, 16/03 vs. vs University of Nottingham 3"/>
    <x v="0"/>
    <s v="STRIPE"/>
    <x v="0"/>
    <n v="5"/>
    <n v="0.12"/>
    <n v="0.05"/>
    <n v="0"/>
    <n v="4.83"/>
  </r>
  <r>
    <d v="2024-03-25T00:00:00"/>
    <n v="24.355499999997846"/>
    <m/>
    <d v="2024-04-18T08:32:00"/>
    <x v="0"/>
    <x v="0"/>
    <s v="After 12 Months"/>
    <s v="SPS-10039066"/>
    <s v="Sanraj Singh Sohal"/>
    <s v="Mens 23-24 Student Match Fee, 23/03 vs. vs Warwick 1"/>
    <x v="0"/>
    <s v="STRIPE"/>
    <x v="0"/>
    <n v="5"/>
    <n v="0.14000000000000001"/>
    <n v="0.05"/>
    <n v="0"/>
    <n v="4.8099999999999996"/>
  </r>
  <r>
    <d v="2024-02-20T00:00:00"/>
    <n v="58.355499999997846"/>
    <m/>
    <d v="2024-04-18T08:32:00"/>
    <x v="0"/>
    <x v="0"/>
    <s v="After 12 Months"/>
    <s v="SPS-9857659"/>
    <s v="Dilraj Sohal"/>
    <s v="Mens 23-24 Student Match Fee, 10/02 vs. vs Finchfield 1"/>
    <x v="0"/>
    <s v="STRIPE"/>
    <x v="0"/>
    <n v="5"/>
    <n v="0.14000000000000001"/>
    <n v="0.05"/>
    <n v="0"/>
    <n v="4.8099999999999996"/>
  </r>
  <r>
    <d v="2024-03-16T00:00:00"/>
    <n v="33.355499999997846"/>
    <m/>
    <d v="2024-04-18T08:32:00"/>
    <x v="0"/>
    <x v="0"/>
    <s v="After 12 Months"/>
    <s v="SPS-9969651"/>
    <s v="Dilraj Sohal"/>
    <s v="Mens 23-24 Student Match Fee, 16/03 vs. vs University of Nottingham 3"/>
    <x v="0"/>
    <s v="STRIPE"/>
    <x v="0"/>
    <n v="5"/>
    <n v="0.14000000000000001"/>
    <n v="0.05"/>
    <n v="0"/>
    <n v="4.8099999999999996"/>
  </r>
  <r>
    <d v="2024-03-25T00:00:00"/>
    <n v="24.355499999997846"/>
    <m/>
    <d v="2024-04-18T08:32:00"/>
    <x v="0"/>
    <x v="0"/>
    <s v="After 12 Months"/>
    <s v="SPS-10039058"/>
    <s v="Dilraj Sohal"/>
    <s v="Mens 23-24 Student Match Fee, 23/03 vs. vs Warwick 1"/>
    <x v="0"/>
    <s v="STRIPE"/>
    <x v="0"/>
    <n v="5"/>
    <n v="0.15"/>
    <n v="0.05"/>
    <n v="0"/>
    <n v="4.8"/>
  </r>
  <r>
    <d v="2024-01-20T00:00:00"/>
    <n v="89.355499999997846"/>
    <m/>
    <d v="2024-04-18T08:32:00"/>
    <x v="0"/>
    <x v="0"/>
    <s v="After 12 Months"/>
    <s v="SPS-9715067"/>
    <s v="kyle barker"/>
    <s v="Mens 23-24 Aston/BCU Match Fee, 20/01 vs. vs Beeston 3"/>
    <x v="0"/>
    <s v="STRIPE"/>
    <x v="0"/>
    <n v="5"/>
    <n v="0.12"/>
    <n v="0.05"/>
    <n v="0"/>
    <n v="4.83"/>
  </r>
  <r>
    <d v="2024-02-06T00:00:00"/>
    <n v="72.355499999997846"/>
    <m/>
    <d v="2024-04-18T08:32:00"/>
    <x v="0"/>
    <x v="0"/>
    <s v="After 12 Months"/>
    <s v="SPS-9810719"/>
    <s v="kyle barker"/>
    <s v="Mens 23-24 Aston/BCU Match Fee, 04/02 vs. vs Banbury"/>
    <x v="0"/>
    <s v="STRIPE"/>
    <x v="0"/>
    <n v="5"/>
    <n v="0.12"/>
    <n v="0.05"/>
    <n v="0"/>
    <n v="4.83"/>
  </r>
  <r>
    <d v="2024-02-11T00:00:00"/>
    <n v="67.355499999997846"/>
    <m/>
    <d v="2024-04-18T08:32:00"/>
    <x v="0"/>
    <x v="0"/>
    <s v="After 12 Months"/>
    <s v="SPS-9830993"/>
    <s v="kyle barker"/>
    <s v="Mens 23-24 Aston/BCU Match Fee, 10/02 vs. vs City of Peterborough"/>
    <x v="0"/>
    <s v="STRIPE"/>
    <x v="0"/>
    <n v="5"/>
    <n v="0.12"/>
    <n v="0.05"/>
    <n v="0"/>
    <n v="4.83"/>
  </r>
  <r>
    <d v="2024-02-26T00:00:00"/>
    <n v="52.355499999997846"/>
    <m/>
    <d v="2024-04-18T08:32:00"/>
    <x v="0"/>
    <x v="0"/>
    <s v="After 12 Months"/>
    <s v="SPS-9891980"/>
    <s v="kyle barker"/>
    <s v="Mens 23-24 Aston/BCU Match Fee, 24/02 vs. vs Worcester 1"/>
    <x v="0"/>
    <s v="STRIPE"/>
    <x v="0"/>
    <n v="5"/>
    <n v="0.12"/>
    <n v="0.05"/>
    <n v="0"/>
    <n v="4.83"/>
  </r>
  <r>
    <d v="2024-03-10T00:00:00"/>
    <n v="39.355499999997846"/>
    <m/>
    <d v="2024-04-18T08:32:00"/>
    <x v="0"/>
    <x v="0"/>
    <s v="After 12 Months"/>
    <s v="SPS-9953388"/>
    <s v="kyle barker"/>
    <s v="Mens 23-24 Aston/BCU Match Fee, 09/03 vs. vs Lichfield 2"/>
    <x v="0"/>
    <s v="STRIPE"/>
    <x v="0"/>
    <n v="5"/>
    <n v="0.1"/>
    <n v="0.05"/>
    <n v="0"/>
    <n v="4.8499999999999996"/>
  </r>
  <r>
    <d v="2024-01-28T00:00:00"/>
    <n v="82.354800000000978"/>
    <m/>
    <d v="2024-04-19T08:31:00"/>
    <x v="0"/>
    <x v="0"/>
    <s v="After 12 Months"/>
    <s v="SPS-9766597"/>
    <s v="Jasmine Kaur Poonia"/>
    <s v="Sunday Training 23-24, paid by jaspal poonia, 28/01 vs. Sunday Training"/>
    <x v="0"/>
    <s v="STRIPE"/>
    <x v="1"/>
    <n v="3"/>
    <n v="0.06"/>
    <n v="0.05"/>
    <n v="0"/>
    <n v="2.89"/>
  </r>
  <r>
    <d v="2024-02-04T00:00:00"/>
    <n v="75.354800000000978"/>
    <m/>
    <d v="2024-04-19T08:31:00"/>
    <x v="0"/>
    <x v="0"/>
    <s v="After 12 Months"/>
    <s v="SPS-9800493"/>
    <s v="Karina Poonia"/>
    <s v="Sunday Training 23-24, paid by jaspal poonia, 04/02 vs. Sunday Training"/>
    <x v="0"/>
    <s v="STRIPE"/>
    <x v="1"/>
    <n v="3"/>
    <n v="0.06"/>
    <n v="0.05"/>
    <n v="0"/>
    <n v="2.89"/>
  </r>
  <r>
    <d v="2024-02-04T00:00:00"/>
    <n v="75.354800000000978"/>
    <m/>
    <d v="2024-04-19T08:31:00"/>
    <x v="0"/>
    <x v="0"/>
    <s v="After 12 Months"/>
    <s v="SPS-9800499"/>
    <s v="Jasmine Kaur Poonia"/>
    <s v="Sunday Training 23-24, paid by jaspal poonia, 04/02 vs. Sunday Training"/>
    <x v="0"/>
    <s v="STRIPE"/>
    <x v="1"/>
    <n v="3"/>
    <n v="0.06"/>
    <n v="0.05"/>
    <n v="0"/>
    <n v="2.89"/>
  </r>
  <r>
    <d v="2024-02-11T00:00:00"/>
    <n v="68.354800000000978"/>
    <m/>
    <d v="2024-04-19T08:31:00"/>
    <x v="0"/>
    <x v="0"/>
    <s v="After 12 Months"/>
    <s v="SPS-9828609"/>
    <s v="Karina Poonia"/>
    <s v="Sunday Training 23-24, paid by jaspal poonia, 11/02 vs. Sunday Training"/>
    <x v="0"/>
    <s v="STRIPE"/>
    <x v="1"/>
    <n v="3"/>
    <n v="0.06"/>
    <n v="0.05"/>
    <n v="0"/>
    <n v="2.89"/>
  </r>
  <r>
    <d v="2024-02-18T00:00:00"/>
    <n v="61.354800000000978"/>
    <m/>
    <d v="2024-04-19T08:31:00"/>
    <x v="0"/>
    <x v="0"/>
    <s v="After 12 Months"/>
    <s v="SPS-9854247"/>
    <s v="Karina Poonia"/>
    <s v="Ladies 23-24 Under 16 Match Fee, paid by jaspal poonia, 17/02 vs. vs Telford"/>
    <x v="0"/>
    <s v="STRIPE"/>
    <x v="0"/>
    <n v="3"/>
    <n v="0.06"/>
    <n v="0.05"/>
    <n v="0"/>
    <n v="2.89"/>
  </r>
  <r>
    <d v="2024-02-18T00:00:00"/>
    <n v="61.354800000000978"/>
    <m/>
    <d v="2024-04-19T08:31:00"/>
    <x v="0"/>
    <x v="0"/>
    <s v="After 12 Months"/>
    <s v="SPS-9854279"/>
    <s v="Karina Poonia"/>
    <s v="Sunday Training 23-24, paid by jaspal poonia, 18/02 vs. Sunday Training"/>
    <x v="0"/>
    <s v="STRIPE"/>
    <x v="1"/>
    <n v="3"/>
    <n v="0.06"/>
    <n v="0.05"/>
    <n v="0"/>
    <n v="2.89"/>
  </r>
  <r>
    <d v="2024-02-18T00:00:00"/>
    <n v="61.354800000000978"/>
    <m/>
    <d v="2024-04-19T08:31:00"/>
    <x v="0"/>
    <x v="0"/>
    <s v="After 12 Months"/>
    <s v="SPS-9854282"/>
    <s v="Jasmine Kaur Poonia"/>
    <s v="Sunday Training 23-24, paid by jaspal poonia, 18/02 vs. Sunday Training"/>
    <x v="0"/>
    <s v="STRIPE"/>
    <x v="1"/>
    <n v="3"/>
    <n v="0.06"/>
    <n v="0.05"/>
    <n v="0"/>
    <n v="2.89"/>
  </r>
  <r>
    <d v="2024-02-25T00:00:00"/>
    <n v="54.354800000000978"/>
    <m/>
    <d v="2024-04-19T08:31:00"/>
    <x v="0"/>
    <x v="0"/>
    <s v="After 12 Months"/>
    <s v="SPS-9888913"/>
    <s v="Karina Poonia"/>
    <s v="Sunday Training 23-24, paid by jaspal poonia, 25/02 vs. Sunday Training"/>
    <x v="0"/>
    <s v="STRIPE"/>
    <x v="1"/>
    <n v="3"/>
    <n v="0.06"/>
    <n v="0.05"/>
    <n v="0"/>
    <n v="2.89"/>
  </r>
  <r>
    <d v="2024-02-25T00:00:00"/>
    <n v="54.354800000000978"/>
    <m/>
    <d v="2024-04-19T08:31:00"/>
    <x v="0"/>
    <x v="0"/>
    <s v="After 12 Months"/>
    <s v="SPS-9888920"/>
    <s v="Jasmine Kaur Poonia"/>
    <s v="Sunday Training 23-24, paid by jaspal poonia, 25/02 vs. Sunday Training"/>
    <x v="0"/>
    <s v="STRIPE"/>
    <x v="1"/>
    <n v="3"/>
    <n v="0.06"/>
    <n v="0.05"/>
    <n v="0"/>
    <n v="2.89"/>
  </r>
  <r>
    <d v="2024-03-11T00:00:00"/>
    <n v="39.354800000000978"/>
    <m/>
    <d v="2024-04-19T08:31:00"/>
    <x v="0"/>
    <x v="0"/>
    <s v="After 12 Months"/>
    <s v="SPS-9955457"/>
    <s v="Karina Poonia"/>
    <s v="Sunday Training 23-24, paid by jaspal poonia, 10/03 vs. Sunday Training"/>
    <x v="0"/>
    <s v="STRIPE"/>
    <x v="1"/>
    <n v="3"/>
    <n v="0.06"/>
    <n v="0.05"/>
    <n v="0"/>
    <n v="2.89"/>
  </r>
  <r>
    <d v="2024-03-11T00:00:00"/>
    <n v="39.354800000000978"/>
    <m/>
    <d v="2024-04-19T08:31:00"/>
    <x v="0"/>
    <x v="0"/>
    <s v="After 12 Months"/>
    <s v="SPS-9955462"/>
    <s v="Jasmine Kaur Poonia"/>
    <s v="Sunday Training 23-24, paid by jaspal poonia, 10/03 vs. Sunday Training"/>
    <x v="0"/>
    <s v="STRIPE"/>
    <x v="1"/>
    <n v="3"/>
    <n v="0.1"/>
    <n v="0.05"/>
    <n v="0"/>
    <n v="2.85"/>
  </r>
  <r>
    <d v="2024-02-04T00:00:00"/>
    <n v="75.354800000000978"/>
    <m/>
    <d v="2024-04-19T08:31:00"/>
    <x v="0"/>
    <x v="0"/>
    <s v="After 12 Months"/>
    <s v="SPS-9800570"/>
    <s v="Nihal Cooner"/>
    <s v="Sunday Training 23-24, paid by Sandeep Cooner, 04/02 vs. Sunday Training"/>
    <x v="0"/>
    <s v="STRIPE"/>
    <x v="1"/>
    <n v="3"/>
    <n v="0.08"/>
    <n v="0.05"/>
    <n v="0"/>
    <n v="2.87"/>
  </r>
  <r>
    <d v="2024-02-11T00:00:00"/>
    <n v="68.354800000000978"/>
    <m/>
    <d v="2024-04-19T08:31:00"/>
    <x v="0"/>
    <x v="0"/>
    <s v="After 12 Months"/>
    <s v="SPS-9828737"/>
    <s v="Nihal Cooner"/>
    <s v="Sunday Training 23-24, paid by Sandeep Cooner, 11/02 vs. Sunday Training"/>
    <x v="0"/>
    <s v="STRIPE"/>
    <x v="1"/>
    <n v="3"/>
    <n v="0.08"/>
    <n v="0.05"/>
    <n v="0"/>
    <n v="2.87"/>
  </r>
  <r>
    <d v="2024-02-18T00:00:00"/>
    <n v="61.354800000000978"/>
    <m/>
    <d v="2024-04-19T08:31:00"/>
    <x v="0"/>
    <x v="0"/>
    <s v="After 12 Months"/>
    <s v="SPS-9854324"/>
    <s v="Nihal Cooner"/>
    <s v="Sunday Training 23-24, paid by Sandeep Cooner, 18/02 vs. Sunday Training"/>
    <x v="0"/>
    <s v="STRIPE"/>
    <x v="1"/>
    <n v="3"/>
    <n v="0.08"/>
    <n v="0.05"/>
    <n v="0"/>
    <n v="2.87"/>
  </r>
  <r>
    <d v="2024-02-25T00:00:00"/>
    <n v="54.354800000000978"/>
    <m/>
    <d v="2024-04-19T08:31:00"/>
    <x v="0"/>
    <x v="0"/>
    <s v="After 12 Months"/>
    <s v="SPS-9888899"/>
    <s v="Nihal Cooner"/>
    <s v="Sunday Training 23-24, paid by Sandeep Cooner, 25/02 vs. Sunday Training"/>
    <x v="0"/>
    <s v="STRIPE"/>
    <x v="1"/>
    <n v="3"/>
    <n v="0.08"/>
    <n v="0.05"/>
    <n v="0"/>
    <n v="2.87"/>
  </r>
  <r>
    <d v="2024-03-03T00:00:00"/>
    <n v="47.354800000000978"/>
    <m/>
    <d v="2024-04-19T08:31:00"/>
    <x v="0"/>
    <x v="0"/>
    <s v="After 12 Months"/>
    <s v="SPS-9915805"/>
    <s v="Nihal Cooner"/>
    <s v="Sunday Training 23-24, paid by Sandeep Cooner, 03/03 vs. Sunday Training"/>
    <x v="0"/>
    <s v="STRIPE"/>
    <x v="1"/>
    <n v="3"/>
    <n v="0.08"/>
    <n v="0.05"/>
    <n v="0"/>
    <n v="2.87"/>
  </r>
  <r>
    <d v="2024-03-17T00:00:00"/>
    <n v="33.354800000000978"/>
    <m/>
    <d v="2024-04-19T08:31:00"/>
    <x v="0"/>
    <x v="0"/>
    <s v="After 12 Months"/>
    <s v="SPS-9973614"/>
    <s v="Nihal Cooner"/>
    <s v="Sunday Training 23-24, paid by Sandeep Cooner, 17/03 vs. Sunday Training"/>
    <x v="0"/>
    <s v="STRIPE"/>
    <x v="1"/>
    <n v="3"/>
    <n v="7.0000000000000007E-2"/>
    <n v="0.05"/>
    <n v="0"/>
    <n v="2.88"/>
  </r>
  <r>
    <d v="2024-03-23T00:00:00"/>
    <n v="27.354800000000978"/>
    <m/>
    <d v="2024-04-19T08:31:00"/>
    <x v="0"/>
    <x v="0"/>
    <s v="After 12 Months"/>
    <s v="SPS-10034412"/>
    <s v="Inderjeet Singh"/>
    <s v="Sunday Training 23-24, 24/03 vs. Sunday Training"/>
    <x v="0"/>
    <s v="STRIPE"/>
    <x v="1"/>
    <n v="3"/>
    <n v="0.11"/>
    <n v="0.05"/>
    <n v="0"/>
    <n v="2.84"/>
  </r>
  <r>
    <d v="2024-04-04T00:00:00"/>
    <n v="15.354800000000978"/>
    <m/>
    <d v="2024-04-19T08:31:00"/>
    <x v="0"/>
    <x v="0"/>
    <s v="After 12 Months"/>
    <s v="SPS-10082884"/>
    <s v="Inderjeet Singh"/>
    <s v="Sunday Training 24-25, 07/04 vs. Sunday Training"/>
    <x v="0"/>
    <s v="STRIPE"/>
    <x v="1"/>
    <n v="3"/>
    <n v="0.12"/>
    <n v="0.05"/>
    <n v="0"/>
    <n v="2.83"/>
  </r>
  <r>
    <d v="2024-02-25T00:00:00"/>
    <n v="54.354800000000978"/>
    <m/>
    <d v="2024-04-19T08:31:00"/>
    <x v="0"/>
    <x v="0"/>
    <s v="After 12 Months"/>
    <s v="SPS-9888895"/>
    <s v="Ekkam Singh"/>
    <s v="Sunday Training 23-24, paid by Inderjeet Singh, 25/02 vs. Sunday Training"/>
    <x v="0"/>
    <s v="STRIPE"/>
    <x v="1"/>
    <n v="3"/>
    <n v="0.11"/>
    <n v="0.05"/>
    <n v="0"/>
    <n v="2.84"/>
  </r>
  <r>
    <d v="2024-03-23T00:00:00"/>
    <n v="30.354800000000978"/>
    <m/>
    <d v="2024-04-22T08:31:00"/>
    <x v="0"/>
    <x v="0"/>
    <s v="After 12 Months"/>
    <s v="SPS-10028362"/>
    <s v="Aryan Massey Arora"/>
    <s v="Mens 23-24 Student Match Fee, 23/03 vs. vs Bromsgrove 2"/>
    <x v="0"/>
    <s v="STRIPE"/>
    <x v="0"/>
    <n v="5"/>
    <n v="0.28000000000000003"/>
    <n v="0.05"/>
    <n v="0"/>
    <n v="4.67"/>
  </r>
  <r>
    <d v="2024-03-23T00:00:00"/>
    <n v="30.354800000000978"/>
    <m/>
    <d v="2024-04-22T08:31:00"/>
    <x v="0"/>
    <x v="0"/>
    <s v="After 12 Months"/>
    <s v="SPS-10034726"/>
    <s v="Mulla Samra"/>
    <s v="Mens 23-24, 23/03 vs. vs Stone 3"/>
    <x v="0"/>
    <s v="STRIPE"/>
    <x v="0"/>
    <n v="10"/>
    <n v="0.35"/>
    <n v="0.1"/>
    <n v="0"/>
    <n v="9.5500000000000007"/>
  </r>
  <r>
    <d v="2024-04-22T00:00:00"/>
    <n v="0.7312000000019907"/>
    <m/>
    <d v="2024-04-22T17:33:00"/>
    <x v="0"/>
    <x v="0"/>
    <s v="After 12 Months"/>
    <s v="SPS-10123941"/>
    <s v="AARIYAN BANGE"/>
    <s v="Sunday Training 24-25, collected by Satpal Degun, 14/04 vs. Sunday Training"/>
    <x v="0"/>
    <s v="CASH"/>
    <x v="1"/>
    <n v="3"/>
    <n v="0"/>
    <n v="0"/>
    <n v="0"/>
    <n v="3"/>
  </r>
  <r>
    <d v="2024-04-22T00:00:00"/>
    <n v="0.7312000000019907"/>
    <m/>
    <d v="2024-04-22T17:33:00"/>
    <x v="0"/>
    <x v="0"/>
    <s v="After 12 Months"/>
    <s v="SPS-10123953"/>
    <s v="Savraj Singh Chana"/>
    <s v="Sunday Training 24-25, collected by Satpal Degun, 14/04 vs. Sunday Training"/>
    <x v="0"/>
    <s v="CASH"/>
    <x v="1"/>
    <n v="3"/>
    <n v="0"/>
    <n v="0"/>
    <n v="0"/>
    <n v="3"/>
  </r>
  <r>
    <d v="2024-04-22T00:00:00"/>
    <n v="0.7312000000019907"/>
    <m/>
    <d v="2024-04-22T17:33:00"/>
    <x v="0"/>
    <x v="0"/>
    <s v="After 12 Months"/>
    <s v="SPS-10123960"/>
    <s v="Arjan Singh Chana"/>
    <s v="Sunday Training 24-25, collected by Satpal Degun, 14/04 vs. Sunday Training"/>
    <x v="0"/>
    <s v="CASH"/>
    <x v="1"/>
    <n v="3"/>
    <n v="0"/>
    <n v="0"/>
    <n v="0"/>
    <n v="3"/>
  </r>
  <r>
    <d v="2024-04-22T00:00:00"/>
    <n v="0.73470000000088476"/>
    <m/>
    <d v="2024-04-22T17:38:00"/>
    <x v="0"/>
    <x v="0"/>
    <s v="After 12 Months"/>
    <s v="SPS-10123942"/>
    <s v="Yuvraj Sihota"/>
    <s v="Sunday Training 24-25, confirmed by Satpal Degun, 14/04 vs. Sunday Training"/>
    <x v="0"/>
    <s v="BACS"/>
    <x v="1"/>
    <n v="3"/>
    <n v="0"/>
    <n v="0"/>
    <n v="0"/>
    <n v="3"/>
  </r>
  <r>
    <d v="2024-04-22T00:00:00"/>
    <n v="0.74020000000018626"/>
    <m/>
    <d v="2024-04-22T17:46:00"/>
    <x v="0"/>
    <x v="0"/>
    <s v="After 12 Months"/>
    <s v="SPS-10124041"/>
    <s v="Savraj Singh Chana"/>
    <s v="Sunday Training 24-25, collected by Satpal Degun, 21/04 vs. Sunday Training"/>
    <x v="0"/>
    <s v="CASH"/>
    <x v="1"/>
    <n v="3"/>
    <n v="0"/>
    <n v="0"/>
    <n v="0"/>
    <n v="3"/>
  </r>
  <r>
    <d v="2024-04-22T00:00:00"/>
    <n v="0.74020000000018626"/>
    <m/>
    <d v="2024-04-22T17:46:00"/>
    <x v="0"/>
    <x v="0"/>
    <s v="After 12 Months"/>
    <s v="SPS-10124049"/>
    <s v="Arjan Singh Chana"/>
    <s v="Sunday Training 24-25, collected by Satpal Degun, 21/04 vs. Sunday Training"/>
    <x v="0"/>
    <s v="CASH"/>
    <x v="1"/>
    <n v="3"/>
    <n v="0"/>
    <n v="0"/>
    <n v="0"/>
    <n v="3"/>
  </r>
  <r>
    <d v="2024-04-22T00:00:00"/>
    <n v="0.74089999999705469"/>
    <m/>
    <d v="2024-04-22T17:47:00"/>
    <x v="0"/>
    <x v="0"/>
    <s v="After 12 Months"/>
    <s v="SPS-10124035"/>
    <s v="Yuvraj Sihota"/>
    <s v="Sunday Training 24-25, confirmed by Satpal Degun, 21/04 vs. Sunday Training"/>
    <x v="0"/>
    <s v="BACS"/>
    <x v="1"/>
    <n v="3"/>
    <n v="0"/>
    <n v="0"/>
    <n v="0"/>
    <n v="3"/>
  </r>
  <r>
    <d v="2024-04-22T00:00:00"/>
    <n v="0.74369999999908032"/>
    <m/>
    <d v="2024-04-22T17:51:00"/>
    <x v="0"/>
    <x v="0"/>
    <s v="After 12 Months"/>
    <s v="SPS-10124023"/>
    <s v="Nivaan Pawar"/>
    <s v="Sunday Training 24-25, confirmed by Satpal Degun, 21/04 vs. Sunday Training"/>
    <x v="0"/>
    <s v="BACS"/>
    <x v="1"/>
    <n v="3"/>
    <n v="0"/>
    <n v="0"/>
    <n v="0"/>
    <n v="3"/>
  </r>
  <r>
    <d v="2024-04-22T00:00:00"/>
    <n v="0.74369999999908032"/>
    <m/>
    <d v="2024-04-22T17:51:00"/>
    <x v="0"/>
    <x v="0"/>
    <s v="After 12 Months"/>
    <s v="SPS-10124031"/>
    <s v="Naraya Pawar"/>
    <s v="Sunday Training 24-25, confirmed by Satpal Degun, 21/04 vs. Sunday Training"/>
    <x v="0"/>
    <s v="BACS"/>
    <x v="1"/>
    <n v="3"/>
    <n v="0"/>
    <n v="0"/>
    <n v="0"/>
    <n v="3"/>
  </r>
  <r>
    <d v="2024-04-22T00:00:00"/>
    <n v="0.7444000000032247"/>
    <m/>
    <d v="2024-04-22T17:52:00"/>
    <x v="0"/>
    <x v="0"/>
    <s v="After 12 Months"/>
    <s v="SPS-10124024"/>
    <s v="Harman Rajania"/>
    <s v="Sunday Training 24-25, confirmed by Satpal Degun, 21/04 vs. Sunday Training"/>
    <x v="0"/>
    <s v="BACS"/>
    <x v="1"/>
    <n v="3"/>
    <n v="0"/>
    <n v="0"/>
    <n v="0"/>
    <n v="3"/>
  </r>
  <r>
    <d v="2024-03-23T00:00:00"/>
    <n v="31.355499999997846"/>
    <m/>
    <d v="2024-04-23T08:32:00"/>
    <x v="0"/>
    <x v="0"/>
    <s v="After 12 Months"/>
    <s v="SPS-10034731"/>
    <s v="Peter Madeley"/>
    <s v="Mens 23-24, 23/03 vs. vs Stone 3"/>
    <x v="0"/>
    <s v="STRIPE"/>
    <x v="0"/>
    <n v="10"/>
    <n v="0.35"/>
    <n v="0.1"/>
    <n v="0"/>
    <n v="9.5500000000000007"/>
  </r>
  <r>
    <d v="2024-03-23T00:00:00"/>
    <n v="32.355499999997846"/>
    <m/>
    <d v="2024-04-24T08:32:00"/>
    <x v="0"/>
    <x v="0"/>
    <s v="After 12 Months"/>
    <s v="SPS-10034733"/>
    <s v="-1. DELETED VN"/>
    <s v="Mens 23-24, 23/03 vs. vs Stone 3"/>
    <x v="0"/>
    <s v="STRIPE"/>
    <x v="0"/>
    <n v="10"/>
    <n v="0.35"/>
    <n v="0.1"/>
    <n v="0"/>
    <n v="9.5500000000000007"/>
  </r>
  <r>
    <d v="2024-03-24T00:00:00"/>
    <n v="31.355499999997846"/>
    <m/>
    <d v="2024-04-24T08:32:00"/>
    <x v="0"/>
    <x v="0"/>
    <s v="After 12 Months"/>
    <s v="SPS-10035343"/>
    <s v="-1. DELETED KS"/>
    <s v="Sunday Training 23-24, 24/03 vs. Sunday Training"/>
    <x v="0"/>
    <s v="STRIPE"/>
    <x v="1"/>
    <n v="3"/>
    <n v="0.25"/>
    <n v="0.05"/>
    <n v="0"/>
    <n v="2.7"/>
  </r>
  <r>
    <d v="2024-04-26T00:00:00"/>
    <n v="0.43260000000009313"/>
    <m/>
    <d v="2024-04-26T10:23:00"/>
    <x v="0"/>
    <x v="0"/>
    <s v="After 12 Months"/>
    <s v="SPS-10133973"/>
    <s v="Apsi Gunarathne"/>
    <s v="Ladies 24-25 Sponsored player Match Fee, 25/04 vs. vs Kings Heath"/>
    <x v="0"/>
    <s v="CASH"/>
    <x v="0"/>
    <n v="0"/>
    <n v="0"/>
    <n v="0"/>
    <n v="0"/>
    <n v="0"/>
  </r>
  <r>
    <d v="2024-04-26T00:00:00"/>
    <n v="0.43260000000009313"/>
    <m/>
    <d v="2024-04-26T10:23:00"/>
    <x v="0"/>
    <x v="0"/>
    <s v="After 12 Months"/>
    <s v="SPS-10133962"/>
    <s v="annette Rimmer"/>
    <s v="Ladies 24-25 Unemployed/Retired Match Fee, collected by Charn Gill, 25/04 vs. vs Kings Heath"/>
    <x v="0"/>
    <s v="CASH"/>
    <x v="0"/>
    <n v="5"/>
    <n v="0"/>
    <n v="0"/>
    <n v="0"/>
    <n v="5"/>
  </r>
  <r>
    <d v="2024-03-24T00:00:00"/>
    <n v="34.354800000000978"/>
    <m/>
    <d v="2024-04-27T08:31:00"/>
    <x v="0"/>
    <x v="0"/>
    <s v="After 12 Months"/>
    <s v="SPS-10035315"/>
    <s v="Arjan Matharu"/>
    <s v="Sunday Training 23-24, paid by Dapinder Matharu, 24/03 vs. Sunday Training"/>
    <x v="0"/>
    <s v="STRIPE"/>
    <x v="1"/>
    <n v="3"/>
    <n v="0.1"/>
    <n v="0.05"/>
    <n v="0"/>
    <n v="2.85"/>
  </r>
  <r>
    <d v="2024-03-24T00:00:00"/>
    <n v="34.354800000000978"/>
    <m/>
    <d v="2024-04-27T08:31:00"/>
    <x v="0"/>
    <x v="0"/>
    <s v="After 12 Months"/>
    <s v="SPS-10035318"/>
    <s v="Amar Matharu"/>
    <s v="Sunday Training 23-24, paid by Dapinder Matharu, 24/03 vs. Sunday Training"/>
    <x v="0"/>
    <s v="STRIPE"/>
    <x v="1"/>
    <n v="3"/>
    <n v="0.1"/>
    <n v="0.05"/>
    <n v="0"/>
    <n v="2.85"/>
  </r>
  <r>
    <d v="2024-04-07T00:00:00"/>
    <n v="20.354800000000978"/>
    <m/>
    <d v="2024-04-27T08:31:00"/>
    <x v="0"/>
    <x v="0"/>
    <s v="After 12 Months"/>
    <s v="SPS-10088266"/>
    <s v="Arjan Matharu"/>
    <s v="Sunday Training 24-25, paid by Dapinder Matharu, 07/04 vs. Sunday Training"/>
    <x v="0"/>
    <s v="STRIPE"/>
    <x v="1"/>
    <n v="3"/>
    <n v="0.1"/>
    <n v="0.05"/>
    <n v="0"/>
    <n v="2.85"/>
  </r>
  <r>
    <d v="2024-04-07T00:00:00"/>
    <n v="20.354800000000978"/>
    <m/>
    <d v="2024-04-27T08:31:00"/>
    <x v="0"/>
    <x v="0"/>
    <s v="After 12 Months"/>
    <s v="SPS-10088270"/>
    <s v="Amar Matharu"/>
    <s v="Sunday Training 24-25, paid by Dapinder Matharu, 07/04 vs. Sunday Training"/>
    <x v="0"/>
    <s v="STRIPE"/>
    <x v="1"/>
    <n v="3"/>
    <n v="0.08"/>
    <n v="0.05"/>
    <n v="0"/>
    <n v="2.87"/>
  </r>
  <r>
    <d v="2024-04-26T00:00:00"/>
    <n v="1.5887999999977183"/>
    <m/>
    <d v="2024-04-27T14:08:00"/>
    <x v="0"/>
    <x v="0"/>
    <s v="After 12 Months"/>
    <s v="SPS-10133972"/>
    <s v="Susan Paterson"/>
    <s v="Ladies 24-25 Unemployed/Retired Match Fee, confirmed by Charn Gill, 25/04 vs. vs Kings Heath"/>
    <x v="0"/>
    <s v="BACS"/>
    <x v="0"/>
    <n v="5"/>
    <n v="0"/>
    <n v="0"/>
    <n v="0"/>
    <n v="5"/>
  </r>
  <r>
    <d v="2024-03-24T00:00:00"/>
    <n v="34.835400000003574"/>
    <m/>
    <d v="2024-04-27T20:03:00"/>
    <x v="0"/>
    <x v="0"/>
    <s v="After 12 Months"/>
    <s v="SPS-10035190"/>
    <s v="Sukhpal Rajania"/>
    <s v="Sunday Training 23-24, 24/03 vs. Sunday Training, Sunday Training 23-24, 24/03 vs. Sunday Training, Sunday Training 23-24, 24/03 vs. Sunday Training"/>
    <x v="0"/>
    <s v="STRIPE"/>
    <x v="1"/>
    <n v="9"/>
    <n v="0.18"/>
    <n v="0.09"/>
    <n v="0"/>
    <n v="8.73"/>
  </r>
  <r>
    <d v="2024-04-13T00:00:00"/>
    <n v="14.835400000003574"/>
    <m/>
    <d v="2024-04-27T20:03:00"/>
    <x v="0"/>
    <x v="0"/>
    <s v="After 12 Months"/>
    <s v="SPS-10102252"/>
    <s v="Sukhpal Rajania"/>
    <s v="Sunday Training 24-25, 14/04 vs. Sunday Training, Sunday Training 24-25, 14/04 vs. Sunday Training, Sunday Training 24-25, 14/04 vs. Sunday Training"/>
    <x v="0"/>
    <s v="STRIPE"/>
    <x v="1"/>
    <n v="9"/>
    <n v="0.18"/>
    <n v="0.09"/>
    <n v="0"/>
    <n v="8.73"/>
  </r>
  <r>
    <d v="2024-04-20T00:00:00"/>
    <n v="7.835400000003574"/>
    <m/>
    <d v="2024-04-27T20:03:00"/>
    <x v="0"/>
    <x v="0"/>
    <s v="After 12 Months"/>
    <s v="SPS-10121379"/>
    <s v="Sukhpal Rajania"/>
    <s v="Sunday Training 24-25, 21/04 vs. Sunday Training, Sunday Training 24-25, 21/04 vs. Sunday Training"/>
    <x v="0"/>
    <s v="STRIPE"/>
    <x v="1"/>
    <n v="6"/>
    <n v="0.1"/>
    <n v="0.06"/>
    <n v="0"/>
    <n v="5.84"/>
  </r>
  <r>
    <d v="2024-04-27T00:00:00"/>
    <n v="0.83540000000357395"/>
    <m/>
    <d v="2024-04-27T20:03:00"/>
    <x v="0"/>
    <x v="0"/>
    <s v="After 12 Months"/>
    <s v="SPS-10135982"/>
    <s v="Sukhpal Rajania"/>
    <s v="Sunday Training 24-25, 28/04 vs. Sunday Training, Sunday Training 24-25, 28/04 vs. Sunday Training, Sunday Training 24-25, 28/04 vs. Sunday Training"/>
    <x v="0"/>
    <s v="STRIPE"/>
    <x v="1"/>
    <n v="9"/>
    <n v="0.18"/>
    <n v="0.09"/>
    <n v="0"/>
    <n v="8.73"/>
  </r>
  <r>
    <d v="2024-02-04T00:00:00"/>
    <n v="83.835400000003574"/>
    <m/>
    <d v="2024-04-27T20:03:00"/>
    <x v="0"/>
    <x v="0"/>
    <s v="After 12 Months"/>
    <s v="SPS-9800509"/>
    <s v="Harman Rajania"/>
    <s v="Sunday Training 23-24, paid by Sukhpal Rajania, 04/02 vs. Sunday Training"/>
    <x v="0"/>
    <s v="STRIPE"/>
    <x v="1"/>
    <n v="3"/>
    <n v="0.06"/>
    <n v="0.05"/>
    <n v="0"/>
    <n v="2.89"/>
  </r>
  <r>
    <d v="2024-02-04T00:00:00"/>
    <n v="83.835400000003574"/>
    <m/>
    <d v="2024-04-27T20:03:00"/>
    <x v="0"/>
    <x v="0"/>
    <s v="After 12 Months"/>
    <s v="SPS-9800510"/>
    <s v="Taran Rajania"/>
    <s v="Sunday Training 23-24, paid by Sukhpal Rajania, 04/02 vs. Sunday Training"/>
    <x v="0"/>
    <s v="STRIPE"/>
    <x v="1"/>
    <n v="3"/>
    <n v="0.06"/>
    <n v="0.05"/>
    <n v="0"/>
    <n v="2.89"/>
  </r>
  <r>
    <d v="2024-02-11T00:00:00"/>
    <n v="76.835400000003574"/>
    <m/>
    <d v="2024-04-27T20:03:00"/>
    <x v="0"/>
    <x v="0"/>
    <s v="After 12 Months"/>
    <s v="SPS-9828616"/>
    <s v="Harman Rajania"/>
    <s v="Sunday Training 23-24, paid by Sukhpal Rajania, 11/02 vs. Sunday Training"/>
    <x v="0"/>
    <s v="STRIPE"/>
    <x v="1"/>
    <n v="3"/>
    <n v="0.06"/>
    <n v="0.05"/>
    <n v="0"/>
    <n v="2.89"/>
  </r>
  <r>
    <d v="2024-02-11T00:00:00"/>
    <n v="76.835400000003574"/>
    <m/>
    <d v="2024-04-27T20:03:00"/>
    <x v="0"/>
    <x v="0"/>
    <s v="After 12 Months"/>
    <s v="SPS-9828617"/>
    <s v="Taran Rajania"/>
    <s v="Sunday Training 23-24, paid by Sukhpal Rajania, 11/02 vs. Sunday Training"/>
    <x v="0"/>
    <s v="STRIPE"/>
    <x v="1"/>
    <n v="3"/>
    <n v="0.06"/>
    <n v="0.05"/>
    <n v="0"/>
    <n v="2.89"/>
  </r>
  <r>
    <d v="2024-04-28T00:00:00"/>
    <n v="0.42079999999987194"/>
    <m/>
    <d v="2024-04-28T10:06:00"/>
    <x v="0"/>
    <x v="0"/>
    <s v="After 12 Months"/>
    <s v="SPS-10136637"/>
    <s v="Savraj Singh Chana"/>
    <s v="Sunday Training 24-25, collected by Satpal Degun, 28/04 vs. Sunday Training"/>
    <x v="0"/>
    <s v="CASH"/>
    <x v="1"/>
    <n v="3"/>
    <n v="0"/>
    <n v="0"/>
    <n v="0"/>
    <n v="3"/>
  </r>
  <r>
    <d v="2024-04-28T00:00:00"/>
    <n v="0.42079999999987194"/>
    <m/>
    <d v="2024-04-28T10:06:00"/>
    <x v="0"/>
    <x v="0"/>
    <s v="After 12 Months"/>
    <s v="SPS-10136642"/>
    <s v="Arjan Singh Chana"/>
    <s v="Sunday Training 24-25, collected by Satpal Degun, 28/04 vs. Sunday Training"/>
    <x v="0"/>
    <s v="CASH"/>
    <x v="1"/>
    <n v="3"/>
    <n v="0"/>
    <n v="0"/>
    <n v="0"/>
    <n v="3"/>
  </r>
  <r>
    <d v="2024-04-28T00:00:00"/>
    <n v="0.42079999999987194"/>
    <m/>
    <d v="2024-04-28T10:06:00"/>
    <x v="0"/>
    <x v="0"/>
    <s v="After 12 Months"/>
    <s v="SPS-10136634"/>
    <s v="Yuvraj Sihota"/>
    <s v="Sunday Training 24-25, confirmed by Satpal Degun, 28/04 vs. Sunday Training"/>
    <x v="0"/>
    <s v="BACS"/>
    <x v="1"/>
    <n v="3"/>
    <n v="0"/>
    <n v="0"/>
    <n v="0"/>
    <n v="3"/>
  </r>
  <r>
    <d v="2024-01-20T00:00:00"/>
    <n v="102.35409999999683"/>
    <m/>
    <d v="2024-05-01T08:30:00"/>
    <x v="0"/>
    <x v="1"/>
    <s v="After 12 Months"/>
    <s v="SPS-9714632"/>
    <s v="lucy castle"/>
    <s v="Ladies 23-24 Student Match Fee, 20/01 vs. vs Bridgnorth 2"/>
    <x v="1"/>
    <s v="STRIPE"/>
    <x v="0"/>
    <n v="5"/>
    <n v="0.12"/>
    <n v="0.05"/>
    <n v="0"/>
    <n v="4.83"/>
  </r>
  <r>
    <d v="2024-02-03T00:00:00"/>
    <n v="88.354099999996834"/>
    <m/>
    <d v="2024-05-01T08:30:00"/>
    <x v="0"/>
    <x v="1"/>
    <s v="After 12 Months"/>
    <s v="SPS-9798625"/>
    <s v="lucy castle"/>
    <s v="Ladies 23-24 Student Match Fee, 03/02 vs. vs Stourport 3"/>
    <x v="1"/>
    <s v="STRIPE"/>
    <x v="0"/>
    <n v="5"/>
    <n v="0.12"/>
    <n v="0.05"/>
    <n v="0"/>
    <n v="4.83"/>
  </r>
  <r>
    <d v="2024-02-24T00:00:00"/>
    <n v="67.354099999996834"/>
    <m/>
    <d v="2024-05-01T08:30:00"/>
    <x v="0"/>
    <x v="1"/>
    <s v="After 12 Months"/>
    <s v="SPS-9886975"/>
    <s v="lucy castle"/>
    <s v="Ladies 23-24 Student Match Fee, 24/02 vs. vs Edgbaston 2"/>
    <x v="1"/>
    <s v="STRIPE"/>
    <x v="0"/>
    <n v="5"/>
    <n v="0.12"/>
    <n v="0.05"/>
    <n v="0"/>
    <n v="4.83"/>
  </r>
  <r>
    <d v="2024-03-03T00:00:00"/>
    <n v="59.354099999996834"/>
    <m/>
    <d v="2024-05-01T08:30:00"/>
    <x v="0"/>
    <x v="1"/>
    <s v="After 12 Months"/>
    <s v="SPS-9915573"/>
    <s v="lucy castle"/>
    <s v="Ladies 23-24 Student Match Fee, 02/03 vs. vs Harborne 2"/>
    <x v="1"/>
    <s v="STRIPE"/>
    <x v="0"/>
    <n v="5"/>
    <n v="0.12"/>
    <n v="0.05"/>
    <n v="0"/>
    <n v="4.83"/>
  </r>
  <r>
    <d v="2024-03-09T00:00:00"/>
    <n v="53.354099999996834"/>
    <m/>
    <d v="2024-05-01T08:30:00"/>
    <x v="0"/>
    <x v="1"/>
    <s v="After 12 Months"/>
    <s v="SPS-9946965"/>
    <s v="lucy castle"/>
    <s v="Ladies 23-24 Student Match Fee, 09/03 vs. vs Olton &amp; West Warwickshire 3"/>
    <x v="1"/>
    <s v="STRIPE"/>
    <x v="0"/>
    <n v="5"/>
    <n v="0.1"/>
    <n v="0.05"/>
    <n v="0"/>
    <n v="4.8499999999999996"/>
  </r>
  <r>
    <d v="2024-02-18T00:00:00"/>
    <n v="73.354800000000978"/>
    <m/>
    <d v="2024-05-01T08:31:00"/>
    <x v="0"/>
    <x v="1"/>
    <s v="After 12 Months"/>
    <s v="SPS-9854245"/>
    <s v="Arzu Azam"/>
    <s v="Ladies 23-24 Unemployed Match Fee, 17/02 vs. vs Telford"/>
    <x v="1"/>
    <s v="STRIPE"/>
    <x v="0"/>
    <n v="5"/>
    <n v="0.17"/>
    <n v="0.05"/>
    <n v="0"/>
    <n v="4.78"/>
  </r>
  <r>
    <d v="2024-04-26T00:00:00"/>
    <n v="5.3548000000009779"/>
    <m/>
    <d v="2024-05-01T08:31:00"/>
    <x v="0"/>
    <x v="1"/>
    <s v="After 12 Months"/>
    <s v="SPS-10133967"/>
    <s v="Arzu Azam"/>
    <s v="Ladies 24-25 Unemployed/Retired Match Fee, 25/04 vs. vs Kings Heath"/>
    <x v="1"/>
    <s v="STRIPE"/>
    <x v="0"/>
    <n v="5"/>
    <n v="0.18"/>
    <n v="0.05"/>
    <n v="0"/>
    <n v="4.7699999999999996"/>
  </r>
  <r>
    <d v="2024-03-02T00:00:00"/>
    <n v="60.354800000000978"/>
    <m/>
    <d v="2024-05-01T08:31:00"/>
    <x v="0"/>
    <x v="1"/>
    <s v="After 12 Months"/>
    <s v="SPS-9912463"/>
    <s v="Maanav Sawhney"/>
    <s v="Mens 23-24 Student Match Fee, paid by Raminder Sawhney, 02/03 vs. vs Kingswinford 1"/>
    <x v="1"/>
    <s v="STRIPE"/>
    <x v="0"/>
    <n v="5"/>
    <n v="0.17"/>
    <n v="0.05"/>
    <n v="0"/>
    <n v="4.78"/>
  </r>
  <r>
    <d v="2024-03-25T00:00:00"/>
    <n v="37.354800000000978"/>
    <m/>
    <d v="2024-05-01T08:31:00"/>
    <x v="0"/>
    <x v="1"/>
    <s v="After 12 Months"/>
    <s v="SPS-10039063"/>
    <s v="Maanav Sawhney"/>
    <s v="Mens 23-24 Student Match Fee, paid by Raminder Sawhney, 23/03 vs. vs Warwick 1"/>
    <x v="1"/>
    <s v="STRIPE"/>
    <x v="0"/>
    <n v="5"/>
    <n v="0.18"/>
    <n v="0.05"/>
    <n v="0"/>
    <n v="4.7699999999999996"/>
  </r>
  <r>
    <d v="2024-03-03T00:00:00"/>
    <n v="59.354800000000978"/>
    <m/>
    <d v="2024-05-01T08:31:00"/>
    <x v="0"/>
    <x v="1"/>
    <s v="After 12 Months"/>
    <s v="SPS-9917178"/>
    <s v="Emily Brown"/>
    <s v="Ladies 23-24 Student Match Fee, 02/03 vs. vs Sutton"/>
    <x v="1"/>
    <s v="STRIPE"/>
    <x v="0"/>
    <n v="5"/>
    <n v="0.12"/>
    <n v="0.05"/>
    <n v="0"/>
    <n v="4.83"/>
  </r>
  <r>
    <d v="2024-03-09T00:00:00"/>
    <n v="53.354800000000978"/>
    <m/>
    <d v="2024-05-01T08:31:00"/>
    <x v="0"/>
    <x v="1"/>
    <s v="After 12 Months"/>
    <s v="SPS-9946255"/>
    <s v="Emily Brown"/>
    <s v="Ladies 23-24 Student Match Fee, 09/03 vs. vs Old Silhs"/>
    <x v="1"/>
    <s v="STRIPE"/>
    <x v="0"/>
    <n v="5"/>
    <n v="0.12"/>
    <n v="0.05"/>
    <n v="0"/>
    <n v="4.83"/>
  </r>
  <r>
    <d v="2024-03-16T00:00:00"/>
    <n v="46.354800000000978"/>
    <m/>
    <d v="2024-05-01T08:31:00"/>
    <x v="0"/>
    <x v="1"/>
    <s v="After 12 Months"/>
    <s v="SPS-9970058"/>
    <s v="Emily Brown"/>
    <s v="Ladies 23-24 Student Match Fee, 16/03 vs. vs Bromsgrove 2"/>
    <x v="1"/>
    <s v="STRIPE"/>
    <x v="0"/>
    <n v="5"/>
    <n v="0.12"/>
    <n v="0.05"/>
    <n v="0"/>
    <n v="4.83"/>
  </r>
  <r>
    <d v="2024-03-24T00:00:00"/>
    <n v="38.354800000000978"/>
    <m/>
    <d v="2024-05-01T08:31:00"/>
    <x v="0"/>
    <x v="1"/>
    <s v="After 12 Months"/>
    <s v="SPS-10038263"/>
    <s v="Emily Brown"/>
    <s v="Ladies 23-24 Student Match Fee, 23/03 vs. vs Hampton in Arden"/>
    <x v="1"/>
    <s v="STRIPE"/>
    <x v="0"/>
    <n v="5"/>
    <n v="0.14000000000000001"/>
    <n v="0.05"/>
    <n v="0"/>
    <n v="4.8099999999999996"/>
  </r>
  <r>
    <d v="2024-03-23T00:00:00"/>
    <n v="40.354800000000978"/>
    <m/>
    <d v="2024-05-02T08:31:00"/>
    <x v="0"/>
    <x v="1"/>
    <s v="After 12 Months"/>
    <s v="SPS-10028357"/>
    <s v="Praveer Degun"/>
    <s v="Mens 23-24 Student Match Fee, 23/03 vs. vs Bromsgrove 2"/>
    <x v="1"/>
    <s v="STRIPE"/>
    <x v="0"/>
    <n v="5"/>
    <n v="0.28000000000000003"/>
    <n v="0.05"/>
    <n v="0"/>
    <n v="4.67"/>
  </r>
  <r>
    <d v="2024-03-15T00:00:00"/>
    <n v="48.354800000000978"/>
    <m/>
    <d v="2024-05-02T08:31:00"/>
    <x v="0"/>
    <x v="1"/>
    <s v="After 12 Months"/>
    <s v="SPS-9966435"/>
    <s v="Nitin Puligari"/>
    <s v="Mens 23-24 Under 16 Match Fee, 16/03 vs. vs Ludlow 1"/>
    <x v="1"/>
    <s v="STRIPE"/>
    <x v="0"/>
    <n v="3"/>
    <n v="0.14000000000000001"/>
    <n v="0.05"/>
    <n v="0"/>
    <n v="2.81"/>
  </r>
  <r>
    <d v="2024-03-23T00:00:00"/>
    <n v="40.354800000000978"/>
    <m/>
    <d v="2024-05-02T08:31:00"/>
    <x v="0"/>
    <x v="1"/>
    <s v="After 12 Months"/>
    <s v="SPS-10028360"/>
    <s v="Nitin Puligari"/>
    <s v="Mens 23-24 Under 16 Match Fee, 23/03 vs. vs Bromsgrove 2"/>
    <x v="1"/>
    <s v="STRIPE"/>
    <x v="0"/>
    <n v="3"/>
    <n v="0.15"/>
    <n v="0.05"/>
    <n v="0"/>
    <n v="2.8"/>
  </r>
  <r>
    <d v="2024-03-23T00:00:00"/>
    <n v="40.354800000000978"/>
    <m/>
    <d v="2024-05-02T08:31:00"/>
    <x v="0"/>
    <x v="1"/>
    <s v="After 12 Months"/>
    <s v="SPS-10028361"/>
    <s v="Gian Sehra"/>
    <s v="Mens 23-24 Under 16 Match Fee, paid by Gurmukh Sehra, 23/03 vs. vs Bromsgrove 2"/>
    <x v="1"/>
    <s v="STRIPE"/>
    <x v="0"/>
    <n v="3"/>
    <n v="0.09"/>
    <n v="0.05"/>
    <n v="0"/>
    <n v="2.86"/>
  </r>
  <r>
    <d v="2024-03-23T00:00:00"/>
    <n v="40.354800000000978"/>
    <m/>
    <d v="2024-05-02T08:31:00"/>
    <x v="0"/>
    <x v="1"/>
    <s v="After 12 Months"/>
    <s v="SPS-10028364"/>
    <s v="Gurmukh Sehra"/>
    <s v="Mens 23-24, 23/03 vs. vs Bromsgrove 2"/>
    <x v="1"/>
    <s v="STRIPE"/>
    <x v="0"/>
    <n v="10"/>
    <n v="0.31"/>
    <n v="0.1"/>
    <n v="0"/>
    <n v="9.59"/>
  </r>
  <r>
    <d v="2024-05-05T00:00:00"/>
    <n v="0.43329999999696156"/>
    <m/>
    <d v="2024-05-05T10:24:00"/>
    <x v="0"/>
    <x v="1"/>
    <s v="After 12 Months"/>
    <s v="SPS-10148016"/>
    <s v="Jovan Singh Randhawa"/>
    <s v="Sunday Training 24-25, collected by Satpal Degun, 05/05 vs. Sunday Training"/>
    <x v="1"/>
    <s v="CASH"/>
    <x v="1"/>
    <n v="3"/>
    <n v="0"/>
    <n v="0"/>
    <n v="0"/>
    <n v="3"/>
  </r>
  <r>
    <d v="2024-05-05T00:00:00"/>
    <n v="0.43329999999696156"/>
    <m/>
    <d v="2024-05-05T10:24:00"/>
    <x v="0"/>
    <x v="1"/>
    <s v="After 12 Months"/>
    <s v="SPS-10147955"/>
    <s v="Yuvraj Sihota"/>
    <s v="Sunday Training 24-25, confirmed by Satpal Degun, 05/05 vs. Sunday Training"/>
    <x v="1"/>
    <s v="BACS"/>
    <x v="1"/>
    <n v="3"/>
    <n v="0"/>
    <n v="0"/>
    <n v="0"/>
    <n v="3"/>
  </r>
  <r>
    <d v="2024-05-05T00:00:00"/>
    <n v="0.43609999999898719"/>
    <m/>
    <d v="2024-05-05T10:28:00"/>
    <x v="0"/>
    <x v="1"/>
    <s v="After 12 Months"/>
    <s v="SPS-10148015"/>
    <s v="Nivaan Pawar"/>
    <s v="Sunday Training 24-25, confirmed by Satpal Degun, 05/05 vs. Sunday Training"/>
    <x v="1"/>
    <s v="BACS"/>
    <x v="1"/>
    <n v="3"/>
    <n v="0"/>
    <n v="0"/>
    <n v="0"/>
    <n v="3"/>
  </r>
  <r>
    <d v="2024-05-05T00:00:00"/>
    <n v="0.43609999999898719"/>
    <m/>
    <d v="2024-05-05T10:28:00"/>
    <x v="0"/>
    <x v="1"/>
    <s v="After 12 Months"/>
    <s v="SPS-10148017"/>
    <s v="Naraya Pawar"/>
    <s v="Sunday Training 24-25, confirmed by Satpal Degun, 05/05 vs. Sunday Training"/>
    <x v="1"/>
    <s v="BACS"/>
    <x v="1"/>
    <n v="3"/>
    <n v="0"/>
    <n v="0"/>
    <n v="0"/>
    <n v="3"/>
  </r>
  <r>
    <d v="2024-04-22T00:00:00"/>
    <n v="13.441599999998289"/>
    <m/>
    <d v="2024-05-05T10:36:00"/>
    <x v="0"/>
    <x v="1"/>
    <s v="After 12 Months"/>
    <s v="SPS-10123944"/>
    <s v="Nivaan Pawar"/>
    <s v="Sunday Training 24-25, confirmed by Satpal Degun, 14/04 vs. Sunday Training"/>
    <x v="1"/>
    <s v="BACS"/>
    <x v="1"/>
    <n v="3"/>
    <n v="0"/>
    <n v="0"/>
    <n v="0"/>
    <n v="3"/>
  </r>
  <r>
    <d v="2024-04-22T00:00:00"/>
    <n v="13.441599999998289"/>
    <m/>
    <d v="2024-05-05T10:36:00"/>
    <x v="0"/>
    <x v="1"/>
    <s v="After 12 Months"/>
    <s v="SPS-10123961"/>
    <s v="Naraya Pawar"/>
    <s v="Sunday Training 24-25, confirmed by Satpal Degun, 14/04 vs. Sunday Training"/>
    <x v="1"/>
    <s v="BACS"/>
    <x v="1"/>
    <n v="3"/>
    <n v="0"/>
    <n v="0"/>
    <n v="0"/>
    <n v="3"/>
  </r>
  <r>
    <d v="2024-01-20T00:00:00"/>
    <n v="107.44860000000335"/>
    <m/>
    <d v="2024-05-06T10:46:00"/>
    <x v="0"/>
    <x v="1"/>
    <s v="After 12 Months"/>
    <s v="SPS-9715068"/>
    <s v="-1. DELETED --"/>
    <s v="Mens 23-24 Aston/BCU Match Fee, 20/01 vs. vs Beeston 3"/>
    <x v="1"/>
    <s v="STRIPE"/>
    <x v="0"/>
    <n v="5"/>
    <n v="0.1"/>
    <n v="0.05"/>
    <n v="0"/>
    <n v="4.8499999999999996"/>
  </r>
  <r>
    <d v="2024-01-28T00:00:00"/>
    <n v="99.448600000003353"/>
    <m/>
    <d v="2024-05-06T10:46:00"/>
    <x v="0"/>
    <x v="1"/>
    <s v="After 12 Months"/>
    <s v="SPS-9766635"/>
    <s v="-1. DELETED --"/>
    <s v="Mens 23-24 Aston/BCU Match Fee, 27/01 vs. vs Coventry &amp; North Warwickshire 1"/>
    <x v="1"/>
    <s v="STRIPE"/>
    <x v="0"/>
    <n v="5"/>
    <n v="0.1"/>
    <n v="0.05"/>
    <n v="0"/>
    <n v="4.8499999999999996"/>
  </r>
  <r>
    <d v="2024-02-04T00:00:00"/>
    <n v="92.448600000003353"/>
    <m/>
    <d v="2024-05-06T10:46:00"/>
    <x v="0"/>
    <x v="1"/>
    <s v="After 12 Months"/>
    <s v="SPS-9803727"/>
    <s v="-1. DELETED --"/>
    <s v="Mens 23-24 Aston/BCU Match Fee, 03/02 vs. vs Harborne 2"/>
    <x v="1"/>
    <s v="STRIPE"/>
    <x v="0"/>
    <n v="5"/>
    <n v="0.1"/>
    <n v="0.05"/>
    <n v="0"/>
    <n v="4.8499999999999996"/>
  </r>
  <r>
    <d v="2024-02-20T00:00:00"/>
    <n v="76.448600000003353"/>
    <m/>
    <d v="2024-05-06T10:46:00"/>
    <x v="0"/>
    <x v="1"/>
    <s v="After 12 Months"/>
    <s v="SPS-9857655"/>
    <s v="-1. DELETED --"/>
    <s v="Mens 23-24 Aston/BCU Match Fee, 10/02 vs. vs Finchfield 1"/>
    <x v="1"/>
    <s v="STRIPE"/>
    <x v="0"/>
    <n v="5"/>
    <n v="0.1"/>
    <n v="0.05"/>
    <n v="0"/>
    <n v="4.8499999999999996"/>
  </r>
  <r>
    <d v="2024-02-26T00:00:00"/>
    <n v="70.448600000003353"/>
    <m/>
    <d v="2024-05-06T10:46:00"/>
    <x v="0"/>
    <x v="1"/>
    <s v="After 12 Months"/>
    <s v="SPS-9891983"/>
    <s v="-1. DELETED --"/>
    <s v="Mens 23-24 Aston/BCU Match Fee, 24/02 vs. vs Worcester 1"/>
    <x v="1"/>
    <s v="STRIPE"/>
    <x v="0"/>
    <n v="5"/>
    <n v="0.1"/>
    <n v="0.05"/>
    <n v="0"/>
    <n v="4.8499999999999996"/>
  </r>
  <r>
    <d v="2024-03-02T00:00:00"/>
    <n v="65.448600000003353"/>
    <m/>
    <d v="2024-05-06T10:46:00"/>
    <x v="0"/>
    <x v="1"/>
    <s v="After 12 Months"/>
    <s v="SPS-9914772"/>
    <s v="-1. DELETED --"/>
    <s v="Mens 23-24 Aston/BCU Match Fee, 02/03 vs. vs Khalsa Leamington 2"/>
    <x v="1"/>
    <s v="STRIPE"/>
    <x v="0"/>
    <n v="5"/>
    <n v="0.1"/>
    <n v="0.05"/>
    <n v="0"/>
    <n v="4.8499999999999996"/>
  </r>
  <r>
    <d v="2024-03-10T00:00:00"/>
    <n v="57.448600000003353"/>
    <m/>
    <d v="2024-05-06T10:46:00"/>
    <x v="0"/>
    <x v="1"/>
    <s v="After 12 Months"/>
    <s v="SPS-9953391"/>
    <s v="-1. DELETED --"/>
    <s v="Mens 23-24 Aston/BCU Match Fee, 09/03 vs. vs Lichfield 2"/>
    <x v="1"/>
    <s v="STRIPE"/>
    <x v="0"/>
    <n v="5"/>
    <n v="0.1"/>
    <n v="0.05"/>
    <n v="0"/>
    <n v="4.8499999999999996"/>
  </r>
  <r>
    <d v="2024-03-16T00:00:00"/>
    <n v="51.448600000003353"/>
    <m/>
    <d v="2024-05-06T10:46:00"/>
    <x v="0"/>
    <x v="1"/>
    <s v="After 12 Months"/>
    <s v="SPS-9969647"/>
    <s v="-1. DELETED --"/>
    <s v="Mens 23-24 Aston/BCU Match Fee, 16/03 vs. vs University of Nottingham 3"/>
    <x v="1"/>
    <s v="STRIPE"/>
    <x v="0"/>
    <n v="5"/>
    <n v="0.08"/>
    <n v="0.05"/>
    <n v="0"/>
    <n v="4.87"/>
  </r>
  <r>
    <d v="2024-03-25T00:00:00"/>
    <n v="42.448600000003353"/>
    <m/>
    <d v="2024-05-06T10:46:00"/>
    <x v="0"/>
    <x v="1"/>
    <s v="After 12 Months"/>
    <s v="SPS-10039065"/>
    <s v="-1. DELETED --"/>
    <s v="Mens 23-24 Aston/BCU Match Fee, 23/03 vs. vs Warwick 1"/>
    <x v="1"/>
    <s v="STRIPE"/>
    <x v="0"/>
    <n v="5"/>
    <n v="0.1"/>
    <n v="0.05"/>
    <n v="0"/>
    <n v="4.8499999999999996"/>
  </r>
  <r>
    <d v="2024-04-07T00:00:00"/>
    <n v="30.354099999996834"/>
    <m/>
    <d v="2024-05-07T08:30:00"/>
    <x v="0"/>
    <x v="1"/>
    <s v="After 12 Months"/>
    <s v="SPS-10088271"/>
    <s v="Rohanpreet cooner"/>
    <s v="Sunday Training 24-25, paid by Gurpreet Cooner, 07/04 vs. Sunday Training"/>
    <x v="1"/>
    <s v="STRIPE"/>
    <x v="1"/>
    <n v="3"/>
    <n v="7.0000000000000007E-2"/>
    <n v="0.05"/>
    <n v="0"/>
    <n v="2.88"/>
  </r>
  <r>
    <d v="2024-04-07T00:00:00"/>
    <n v="30.354099999996834"/>
    <m/>
    <d v="2024-05-07T08:30:00"/>
    <x v="0"/>
    <x v="1"/>
    <s v="After 12 Months"/>
    <s v="SPS-10088272"/>
    <s v="Sukhmani Cooner"/>
    <s v="Sunday Training 24-25, paid by Gurpreet Cooner, 07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57"/>
    <s v="Rohanpreet cooner"/>
    <s v="Sunday Training 24-25, paid by Gurpreet Cooner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59"/>
    <s v="Sukhmani Cooner"/>
    <s v="Sunday Training 24-25, paid by Gurpreet Cooner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46"/>
    <s v="Rohanpreet cooner"/>
    <s v="Sunday Training 24-25, paid by Gurpreet Cooner, 21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47"/>
    <s v="Sukhmani Cooner"/>
    <s v="Sunday Training 24-25, paid by Gurpreet Cooner, 21/04 vs. Sunday Training"/>
    <x v="1"/>
    <s v="STRIPE"/>
    <x v="1"/>
    <n v="3"/>
    <n v="7.0000000000000007E-2"/>
    <n v="0.05"/>
    <n v="0"/>
    <n v="2.88"/>
  </r>
  <r>
    <d v="2024-04-28T00:00:00"/>
    <n v="9.3540999999968335"/>
    <m/>
    <d v="2024-05-07T08:30:00"/>
    <x v="0"/>
    <x v="1"/>
    <s v="After 12 Months"/>
    <s v="SPS-10136639"/>
    <s v="Rohanpreet cooner"/>
    <s v="Sunday Training 24-25, paid by Gurpreet Cooner, 28/04 vs. Sunday Training"/>
    <x v="1"/>
    <s v="STRIPE"/>
    <x v="1"/>
    <n v="3"/>
    <n v="0.1"/>
    <n v="0.05"/>
    <n v="0"/>
    <n v="2.85"/>
  </r>
  <r>
    <d v="2024-04-07T00:00:00"/>
    <n v="30.354099999996834"/>
    <m/>
    <d v="2024-05-07T08:30:00"/>
    <x v="0"/>
    <x v="1"/>
    <s v="After 12 Months"/>
    <s v="SPS-10088264"/>
    <s v="Baljeevan Sangha"/>
    <s v="Sunday Training 24-25, paid by Amarpreet Sangha, 07/04 vs. Sunday Training"/>
    <x v="1"/>
    <s v="STRIPE"/>
    <x v="1"/>
    <n v="3"/>
    <n v="7.0000000000000007E-2"/>
    <n v="0.05"/>
    <n v="0"/>
    <n v="2.88"/>
  </r>
  <r>
    <d v="2024-04-07T00:00:00"/>
    <n v="30.354099999996834"/>
    <m/>
    <d v="2024-05-07T08:30:00"/>
    <x v="0"/>
    <x v="1"/>
    <s v="After 12 Months"/>
    <s v="SPS-10088267"/>
    <s v="Harveen Sangha"/>
    <s v="Sunday Training 24-25, paid by Amarpreet Sangha, 07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45"/>
    <s v="Baljeevan Sangha"/>
    <s v="Sunday Training 24-25, paid by Amarpreet Sangha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46"/>
    <s v="Milveen Sangha"/>
    <s v="Sunday Training 24-25, paid by Amarpreet Sangha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49"/>
    <s v="Harveen Sangha"/>
    <s v="Sunday Training 24-25, paid by Amarpreet Sangha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36"/>
    <s v="Baljeevan Sangha"/>
    <s v="Sunday Training 24-25, paid by Amarpreet Sangha, 21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37"/>
    <s v="Milveen Sangha"/>
    <s v="Sunday Training 24-25, paid by Amarpreet Sangha, 21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40"/>
    <s v="Harveen Sangha"/>
    <s v="Sunday Training 24-25, paid by Amarpreet Sangha, 21/04 vs. Sunday Training"/>
    <x v="1"/>
    <s v="STRIPE"/>
    <x v="1"/>
    <n v="3"/>
    <n v="7.0000000000000007E-2"/>
    <n v="0.05"/>
    <n v="0"/>
    <n v="2.88"/>
  </r>
  <r>
    <d v="2024-04-26T00:00:00"/>
    <n v="11.354099999996834"/>
    <m/>
    <d v="2024-05-07T08:30:00"/>
    <x v="0"/>
    <x v="1"/>
    <s v="After 12 Months"/>
    <s v="SPS-10133963"/>
    <s v="Milveen Sangha"/>
    <s v="Ladies 24-25 Under 16 Match Fee, paid by Amarpreet Sangha, 25/04 vs. vs Kings Heath"/>
    <x v="1"/>
    <s v="STRIPE"/>
    <x v="0"/>
    <n v="3"/>
    <n v="0.05"/>
    <n v="0.05"/>
    <n v="0"/>
    <n v="2.9"/>
  </r>
  <r>
    <d v="2024-04-07T00:00:00"/>
    <n v="30.354099999996834"/>
    <m/>
    <d v="2024-05-07T08:30:00"/>
    <x v="0"/>
    <x v="1"/>
    <s v="After 12 Months"/>
    <s v="SPS-10088282"/>
    <s v="Kian Sandhu"/>
    <s v="Sunday Training 24-25, paid by Hardeep SANDHU, 07/04 vs. Sunday Training"/>
    <x v="1"/>
    <s v="STRIPE"/>
    <x v="1"/>
    <n v="3"/>
    <n v="7.0000000000000007E-2"/>
    <n v="0.05"/>
    <n v="0"/>
    <n v="2.88"/>
  </r>
  <r>
    <d v="2024-04-07T00:00:00"/>
    <n v="30.354099999996834"/>
    <m/>
    <d v="2024-05-07T08:30:00"/>
    <x v="0"/>
    <x v="1"/>
    <s v="After 12 Months"/>
    <s v="SPS-10088284"/>
    <s v="Kyle Sandhu"/>
    <s v="Sunday Training 24-25, paid by Hardeep SANDHU, 07/04 vs. Sunday Training"/>
    <x v="1"/>
    <s v="STRIPE"/>
    <x v="1"/>
    <n v="3"/>
    <n v="7.0000000000000007E-2"/>
    <n v="0.05"/>
    <n v="0"/>
    <n v="2.88"/>
  </r>
  <r>
    <d v="2024-04-07T00:00:00"/>
    <n v="30.354099999996834"/>
    <m/>
    <d v="2024-05-07T08:30:00"/>
    <x v="0"/>
    <x v="1"/>
    <s v="After 12 Months"/>
    <s v="SPS-10088288"/>
    <s v="Kai Sandhu"/>
    <s v="Sunday Training 24-25, paid by Hardeep SANDHU, 07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47"/>
    <s v="Kian Sandhu"/>
    <s v="Sunday Training 24-25, paid by Hardeep SANDHU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48"/>
    <s v="Kyle Sandhu"/>
    <s v="Sunday Training 24-25, paid by Hardeep SANDHU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3956"/>
    <s v="Kai Sandhu"/>
    <s v="Sunday Training 24-25, paid by Hardeep SANDHU, 14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26"/>
    <s v="Kian Sandhu"/>
    <s v="Sunday Training 24-25, paid by Hardeep SANDHU, 21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29"/>
    <s v="Kai Sandhu"/>
    <s v="Sunday Training 24-25, paid by Hardeep SANDHU, 21/04 vs. Sunday Training"/>
    <x v="1"/>
    <s v="STRIPE"/>
    <x v="1"/>
    <n v="3"/>
    <n v="7.0000000000000007E-2"/>
    <n v="0.05"/>
    <n v="0"/>
    <n v="2.88"/>
  </r>
  <r>
    <d v="2024-04-22T00:00:00"/>
    <n v="15.354099999996834"/>
    <m/>
    <d v="2024-05-07T08:30:00"/>
    <x v="0"/>
    <x v="1"/>
    <s v="After 12 Months"/>
    <s v="SPS-10124039"/>
    <s v="Kyle Sandhu"/>
    <s v="Sunday Training 24-25, paid by Hardeep SANDHU, 21/04 vs. Sunday Training"/>
    <x v="1"/>
    <s v="STRIPE"/>
    <x v="1"/>
    <n v="3"/>
    <n v="0.05"/>
    <n v="0.05"/>
    <n v="0"/>
    <n v="2.9"/>
  </r>
  <r>
    <d v="2024-04-07T00:00:00"/>
    <n v="30.354800000000978"/>
    <m/>
    <d v="2024-05-07T08:31:00"/>
    <x v="0"/>
    <x v="1"/>
    <s v="After 12 Months"/>
    <s v="SPS-10088262"/>
    <s v="Veer Virdi"/>
    <s v="Sunday Training 24-25, paid by Verneek Virdi, 07/04 vs. Sunday Training"/>
    <x v="1"/>
    <s v="STRIPE"/>
    <x v="1"/>
    <n v="3"/>
    <n v="0.1"/>
    <n v="0.05"/>
    <n v="0"/>
    <n v="2.85"/>
  </r>
  <r>
    <d v="2024-04-22T00:00:00"/>
    <n v="15.354800000000978"/>
    <m/>
    <d v="2024-05-07T08:31:00"/>
    <x v="0"/>
    <x v="1"/>
    <s v="After 12 Months"/>
    <s v="SPS-10124033"/>
    <s v="Veer Virdi"/>
    <s v="Sunday Training 24-25, paid by Verneek Virdi, 21/04 vs. Sunday Training"/>
    <x v="1"/>
    <s v="STRIPE"/>
    <x v="1"/>
    <n v="3"/>
    <n v="0.1"/>
    <n v="0.05"/>
    <n v="0"/>
    <n v="2.85"/>
  </r>
  <r>
    <d v="2024-04-28T00:00:00"/>
    <n v="9.3548000000009779"/>
    <m/>
    <d v="2024-05-07T08:31:00"/>
    <x v="0"/>
    <x v="1"/>
    <s v="After 12 Months"/>
    <s v="SPS-10136632"/>
    <s v="Veer Virdi"/>
    <s v="Sunday Training 24-25, paid by Verneek Virdi, 28/04 vs. Sunday Training"/>
    <x v="1"/>
    <s v="STRIPE"/>
    <x v="1"/>
    <n v="3"/>
    <n v="0.1"/>
    <n v="0.05"/>
    <n v="0"/>
    <n v="2.85"/>
  </r>
  <r>
    <d v="2024-05-05T00:00:00"/>
    <n v="2.3548000000009779"/>
    <m/>
    <d v="2024-05-07T08:31:00"/>
    <x v="0"/>
    <x v="1"/>
    <s v="After 12 Months"/>
    <s v="SPS-10147952"/>
    <s v="Veer Virdi"/>
    <s v="Sunday Training 24-25, paid by Verneek Virdi, 05/05 vs. Sunday Training"/>
    <x v="1"/>
    <s v="STRIPE"/>
    <x v="1"/>
    <n v="3"/>
    <n v="0.08"/>
    <n v="0.05"/>
    <n v="0"/>
    <n v="2.87"/>
  </r>
  <r>
    <d v="2024-04-07T00:00:00"/>
    <n v="30.354800000000978"/>
    <m/>
    <d v="2024-05-07T08:31:00"/>
    <x v="0"/>
    <x v="1"/>
    <s v="After 12 Months"/>
    <s v="SPS-10088285"/>
    <s v="prabhjot ghag"/>
    <s v="Sunday Training 24-25, paid by mandip kaur, 07/04 vs. Sunday Training"/>
    <x v="1"/>
    <s v="STRIPE"/>
    <x v="1"/>
    <n v="3"/>
    <n v="0.14000000000000001"/>
    <n v="0.05"/>
    <n v="0"/>
    <n v="2.81"/>
  </r>
  <r>
    <d v="2024-04-22T00:00:00"/>
    <n v="15.354800000000978"/>
    <m/>
    <d v="2024-05-07T08:31:00"/>
    <x v="0"/>
    <x v="1"/>
    <s v="After 12 Months"/>
    <s v="SPS-10123952"/>
    <s v="prabhjot ghag"/>
    <s v="Sunday Training 24-25, paid by mandip kaur, 14/04 vs. Sunday Training"/>
    <x v="1"/>
    <s v="STRIPE"/>
    <x v="1"/>
    <n v="3"/>
    <n v="0.15"/>
    <n v="0.05"/>
    <n v="0"/>
    <n v="2.8"/>
  </r>
  <r>
    <d v="2024-04-07T00:00:00"/>
    <n v="30.354800000000978"/>
    <m/>
    <d v="2024-05-07T08:31:00"/>
    <x v="0"/>
    <x v="1"/>
    <s v="After 12 Months"/>
    <s v="SPS-10088289"/>
    <s v="Nayan Singh Ruprah"/>
    <s v="Sunday Training 24-25, paid by BALJIT RUPRAH, 07/04 vs. Sunday Training"/>
    <x v="1"/>
    <s v="STRIPE"/>
    <x v="1"/>
    <n v="3"/>
    <n v="0.09"/>
    <n v="0.05"/>
    <n v="0"/>
    <n v="2.86"/>
  </r>
  <r>
    <d v="2024-04-07T00:00:00"/>
    <n v="30.354800000000978"/>
    <m/>
    <d v="2024-05-07T08:31:00"/>
    <x v="0"/>
    <x v="1"/>
    <s v="After 12 Months"/>
    <s v="SPS-10088290"/>
    <s v="Naina Kaur Ruprah"/>
    <s v="Sunday Training 24-25, paid by BALJIT RUPRAH, 07/04 vs. Sunday Training"/>
    <x v="1"/>
    <s v="STRIPE"/>
    <x v="1"/>
    <n v="3"/>
    <n v="0.09"/>
    <n v="0.05"/>
    <n v="0"/>
    <n v="2.86"/>
  </r>
  <r>
    <d v="2024-04-22T00:00:00"/>
    <n v="15.354800000000978"/>
    <m/>
    <d v="2024-05-07T08:31:00"/>
    <x v="0"/>
    <x v="1"/>
    <s v="After 12 Months"/>
    <s v="SPS-10123958"/>
    <s v="Nayan Singh Ruprah"/>
    <s v="Sunday Training 24-25, paid by BALJIT RUPRAH, 14/04 vs. Sunday Training"/>
    <x v="1"/>
    <s v="STRIPE"/>
    <x v="1"/>
    <n v="3"/>
    <n v="0.09"/>
    <n v="0.05"/>
    <n v="0"/>
    <n v="2.86"/>
  </r>
  <r>
    <d v="2024-04-22T00:00:00"/>
    <n v="15.354800000000978"/>
    <m/>
    <d v="2024-05-07T08:31:00"/>
    <x v="0"/>
    <x v="1"/>
    <s v="After 12 Months"/>
    <s v="SPS-10123962"/>
    <s v="Naina Kaur Ruprah"/>
    <s v="Sunday Training 24-25, paid by BALJIT RUPRAH, 14/04 vs. Sunday Training"/>
    <x v="1"/>
    <s v="STRIPE"/>
    <x v="1"/>
    <n v="3"/>
    <n v="0.09"/>
    <n v="0.05"/>
    <n v="0"/>
    <n v="2.86"/>
  </r>
  <r>
    <d v="2024-04-22T00:00:00"/>
    <n v="15.354800000000978"/>
    <m/>
    <d v="2024-05-07T08:31:00"/>
    <x v="0"/>
    <x v="1"/>
    <s v="After 12 Months"/>
    <s v="SPS-10124030"/>
    <s v="Nayan Singh Ruprah"/>
    <s v="Sunday Training 24-25, paid by BALJIT RUPRAH, 21/04 vs. Sunday Training"/>
    <x v="1"/>
    <s v="STRIPE"/>
    <x v="1"/>
    <n v="3"/>
    <n v="7.0000000000000007E-2"/>
    <n v="0.05"/>
    <n v="0"/>
    <n v="2.88"/>
  </r>
  <r>
    <d v="2024-05-08T00:00:00"/>
    <n v="1.3255999999964843"/>
    <m/>
    <d v="2024-05-09T07:49:00"/>
    <x v="0"/>
    <x v="1"/>
    <s v="After 12 Months"/>
    <s v="SPS-10154046"/>
    <s v="-1. DELETED --"/>
    <s v="Ladies 24-25 Unemployed/Retired Match Fee, confirmed by Charn Gill, 08/05 vs. vs Bromsgrove"/>
    <x v="1"/>
    <s v="BACS"/>
    <x v="0"/>
    <n v="5"/>
    <n v="0"/>
    <n v="0"/>
    <n v="0"/>
    <n v="5"/>
  </r>
  <r>
    <d v="2024-03-09T00:00:00"/>
    <n v="61.350599999997939"/>
    <m/>
    <d v="2024-05-09T08:25:00"/>
    <x v="0"/>
    <x v="1"/>
    <s v="After 12 Months"/>
    <s v="SPS-9946969"/>
    <s v="Jamie Richards"/>
    <s v="Ladies 23-24, 09/03 vs. vs Olton &amp; West Warwickshire 3"/>
    <x v="1"/>
    <s v="STRIPE"/>
    <x v="0"/>
    <n v="10"/>
    <n v="0.23"/>
    <n v="0.1"/>
    <n v="0"/>
    <n v="9.67"/>
  </r>
  <r>
    <d v="2024-03-24T00:00:00"/>
    <n v="46.350599999997939"/>
    <m/>
    <d v="2024-05-09T08:25:00"/>
    <x v="0"/>
    <x v="1"/>
    <s v="After 12 Months"/>
    <s v="SPS-10038264"/>
    <s v="Jamie Richards"/>
    <s v="Ladies 23-24, 23/03 vs. vs Hampton in Arden"/>
    <x v="1"/>
    <s v="STRIPE"/>
    <x v="0"/>
    <n v="10"/>
    <n v="0.23"/>
    <n v="0.1"/>
    <n v="0"/>
    <n v="9.67"/>
  </r>
  <r>
    <d v="2024-05-08T00:00:00"/>
    <n v="1.3505999999979394"/>
    <m/>
    <d v="2024-05-09T08:25:00"/>
    <x v="0"/>
    <x v="1"/>
    <s v="After 12 Months"/>
    <s v="SPS-10154049"/>
    <s v="Jamie Richards"/>
    <s v="Ladies 24-25 Unemployed/Retired Match Fee, 08/05 vs. vs Bromsgrove"/>
    <x v="1"/>
    <s v="STRIPE"/>
    <x v="0"/>
    <n v="5"/>
    <n v="0.12"/>
    <n v="0.05"/>
    <n v="0"/>
    <n v="4.83"/>
  </r>
  <r>
    <d v="2024-04-07T00:00:00"/>
    <n v="32.354099999996834"/>
    <m/>
    <d v="2024-05-09T08:30:00"/>
    <x v="0"/>
    <x v="1"/>
    <s v="After 12 Months"/>
    <s v="SPS-10088265"/>
    <s v="Ronak Singh Mann"/>
    <s v="Sunday Training 24-25, paid by Amardeep Mann, 07/04 vs. Sunday Training"/>
    <x v="1"/>
    <s v="STRIPE"/>
    <x v="1"/>
    <n v="3"/>
    <n v="0.14000000000000001"/>
    <n v="0.05"/>
    <n v="0"/>
    <n v="2.81"/>
  </r>
  <r>
    <d v="2024-04-22T00:00:00"/>
    <n v="17.354099999996834"/>
    <m/>
    <d v="2024-05-09T08:30:00"/>
    <x v="0"/>
    <x v="1"/>
    <s v="After 12 Months"/>
    <s v="SPS-10124017"/>
    <s v="Ronak Singh Mann"/>
    <s v="Sunday Training 24-25, paid by Amardeep Mann, 21/04 vs. Sunday Training"/>
    <x v="1"/>
    <s v="STRIPE"/>
    <x v="1"/>
    <n v="3"/>
    <n v="0.15"/>
    <n v="0.05"/>
    <n v="0"/>
    <n v="2.8"/>
  </r>
  <r>
    <d v="2024-05-08T00:00:00"/>
    <n v="1.5832999999984168"/>
    <m/>
    <d v="2024-05-09T14:00:00"/>
    <x v="0"/>
    <x v="1"/>
    <s v="After 12 Months"/>
    <s v="SPS-10154047"/>
    <s v="Tania Gilbert"/>
    <s v="Ladies 24-25 Student Match Fee, confirmed by Charn Gill, 08/05 vs. vs Bromsgrove"/>
    <x v="1"/>
    <s v="BACS"/>
    <x v="0"/>
    <n v="5"/>
    <n v="0"/>
    <n v="0"/>
    <n v="0"/>
    <n v="5"/>
  </r>
  <r>
    <d v="2024-05-08T00:00:00"/>
    <n v="1.5832999999984168"/>
    <m/>
    <d v="2024-05-09T14:00:00"/>
    <x v="0"/>
    <x v="1"/>
    <s v="After 12 Months"/>
    <s v="SPS-10154056"/>
    <s v="Susan Paterson"/>
    <s v="Ladies 24-25 Unemployed/Retired Match Fee, confirmed by Charn Gill, 08/05 vs. vs Bromsgrove"/>
    <x v="1"/>
    <s v="BACS"/>
    <x v="0"/>
    <n v="5"/>
    <n v="0"/>
    <n v="0"/>
    <n v="0"/>
    <n v="5"/>
  </r>
  <r>
    <d v="2024-03-03T00:00:00"/>
    <n v="72.354099999996834"/>
    <m/>
    <d v="2024-05-14T08:30:00"/>
    <x v="0"/>
    <x v="1"/>
    <s v="After 12 Months"/>
    <s v="SPS-9917173"/>
    <s v="Sukhvinder Kaur Khera"/>
    <s v="Ladies 23-24, 02/03 vs. vs Sutton"/>
    <x v="1"/>
    <s v="STRIPE"/>
    <x v="0"/>
    <n v="10"/>
    <n v="0.23"/>
    <n v="0.1"/>
    <n v="0"/>
    <n v="9.67"/>
  </r>
  <r>
    <d v="2024-03-03T00:00:00"/>
    <n v="72.354099999996834"/>
    <m/>
    <d v="2024-05-14T08:30:00"/>
    <x v="0"/>
    <x v="1"/>
    <s v="After 12 Months"/>
    <s v="SPS-9917176"/>
    <s v="Muneet Kaur Khera"/>
    <s v="Ladies 23-24 Under 16 Match Fee, paid by Sukhvinder Kaur Khera, 02/03 vs. vs Sutton"/>
    <x v="1"/>
    <s v="STRIPE"/>
    <x v="0"/>
    <n v="3"/>
    <n v="7.0000000000000007E-2"/>
    <n v="0.05"/>
    <n v="0"/>
    <n v="2.88"/>
  </r>
  <r>
    <d v="2024-03-09T00:00:00"/>
    <n v="66.354099999996834"/>
    <m/>
    <d v="2024-05-14T08:30:00"/>
    <x v="0"/>
    <x v="1"/>
    <s v="After 12 Months"/>
    <s v="SPS-9946249"/>
    <s v="Sukhvinder Kaur Khera"/>
    <s v="Ladies 23-24, 09/03 vs. vs Old Silhs"/>
    <x v="1"/>
    <s v="STRIPE"/>
    <x v="0"/>
    <n v="10"/>
    <n v="0.23"/>
    <n v="0.1"/>
    <n v="0"/>
    <n v="9.67"/>
  </r>
  <r>
    <d v="2024-03-09T00:00:00"/>
    <n v="66.354099999996834"/>
    <m/>
    <d v="2024-05-14T08:30:00"/>
    <x v="0"/>
    <x v="1"/>
    <s v="After 12 Months"/>
    <s v="SPS-9946252"/>
    <s v="Muneet Kaur Khera"/>
    <s v="Ladies 23-24 Under 16 Match Fee, paid by Sukhvinder Kaur Khera, 09/03 vs. vs Old Silhs"/>
    <x v="1"/>
    <s v="STRIPE"/>
    <x v="0"/>
    <n v="3"/>
    <n v="0.06"/>
    <n v="0.05"/>
    <n v="0"/>
    <n v="2.89"/>
  </r>
  <r>
    <d v="2024-04-07T00:00:00"/>
    <n v="38.354099999996834"/>
    <m/>
    <d v="2024-05-15T08:30:00"/>
    <x v="0"/>
    <x v="1"/>
    <s v="After 12 Months"/>
    <s v="SPS-10088306"/>
    <s v="Dhiyaan Padda"/>
    <s v="Sunday Training 24-25, paid by Harj Padda, 07/04 vs. Sunday Training"/>
    <x v="1"/>
    <s v="STRIPE"/>
    <x v="1"/>
    <n v="3"/>
    <n v="0.08"/>
    <n v="0.05"/>
    <n v="0"/>
    <n v="2.87"/>
  </r>
  <r>
    <d v="2024-04-22T00:00:00"/>
    <n v="23.354099999996834"/>
    <m/>
    <d v="2024-05-15T08:30:00"/>
    <x v="0"/>
    <x v="1"/>
    <s v="After 12 Months"/>
    <s v="SPS-10124018"/>
    <s v="Dhiyaan Padda"/>
    <s v="Sunday Training 24-25, paid by Harj Padda, 21/04 vs. Sunday Training"/>
    <x v="1"/>
    <s v="STRIPE"/>
    <x v="1"/>
    <n v="3"/>
    <n v="0.08"/>
    <n v="0.05"/>
    <n v="0"/>
    <n v="2.87"/>
  </r>
  <r>
    <d v="2024-04-28T00:00:00"/>
    <n v="17.354099999996834"/>
    <m/>
    <d v="2024-05-15T08:30:00"/>
    <x v="0"/>
    <x v="1"/>
    <s v="After 12 Months"/>
    <s v="SPS-10136631"/>
    <s v="Dhiyaan Padda"/>
    <s v="Sunday Training 24-25, paid by Harj Padda, 28/04 vs. Sunday Training"/>
    <x v="1"/>
    <s v="STRIPE"/>
    <x v="1"/>
    <n v="3"/>
    <n v="0.08"/>
    <n v="0.05"/>
    <n v="0"/>
    <n v="2.87"/>
  </r>
  <r>
    <d v="2024-04-28T00:00:00"/>
    <n v="17.354099999996834"/>
    <m/>
    <d v="2024-05-15T08:30:00"/>
    <x v="0"/>
    <x v="1"/>
    <s v="After 12 Months"/>
    <s v="SPS-10136640"/>
    <s v="Dharam Padda"/>
    <s v="Sunday Training 24-25, paid by Harj Padda, 28/04 vs. Sunday Training"/>
    <x v="1"/>
    <s v="STRIPE"/>
    <x v="1"/>
    <n v="3"/>
    <n v="0.08"/>
    <n v="0.05"/>
    <n v="0"/>
    <n v="2.87"/>
  </r>
  <r>
    <d v="2024-05-05T00:00:00"/>
    <n v="10.354099999996834"/>
    <m/>
    <d v="2024-05-15T08:30:00"/>
    <x v="0"/>
    <x v="1"/>
    <s v="After 12 Months"/>
    <s v="SPS-10147951"/>
    <s v="Dhiyaan Padda"/>
    <s v="Sunday Training 24-25, paid by Harj Padda, 05/05 vs. Sunday Training"/>
    <x v="1"/>
    <s v="STRIPE"/>
    <x v="1"/>
    <n v="3"/>
    <n v="0.08"/>
    <n v="0.05"/>
    <n v="0"/>
    <n v="2.87"/>
  </r>
  <r>
    <d v="2024-05-05T00:00:00"/>
    <n v="10.354099999996834"/>
    <m/>
    <d v="2024-05-15T08:30:00"/>
    <x v="0"/>
    <x v="1"/>
    <s v="After 12 Months"/>
    <s v="SPS-10147967"/>
    <s v="Dharam Padda"/>
    <s v="Sunday Training 24-25, paid by Harj Padda, 05/05 vs. Sunday Training"/>
    <x v="1"/>
    <s v="STRIPE"/>
    <x v="1"/>
    <n v="3"/>
    <n v="7.0000000000000007E-2"/>
    <n v="0.05"/>
    <n v="0"/>
    <n v="2.88"/>
  </r>
  <r>
    <d v="2024-05-15T00:00:00"/>
    <n v="0.91520000000309665"/>
    <m/>
    <d v="2024-05-15T21:58:00"/>
    <x v="0"/>
    <x v="1"/>
    <s v="After 12 Months"/>
    <s v="SPS-10178368"/>
    <s v="Sikandar Aizaz"/>
    <s v="Mens 24-25 Sponsored player Match Fee, 14/05 vs. vs Harborne"/>
    <x v="1"/>
    <s v="CASH"/>
    <x v="0"/>
    <n v="0"/>
    <n v="0"/>
    <n v="0"/>
    <n v="0"/>
    <n v="0"/>
  </r>
  <r>
    <d v="2024-03-23T00:00:00"/>
    <n v="55.354099999996834"/>
    <m/>
    <d v="2024-05-17T08:30:00"/>
    <x v="0"/>
    <x v="1"/>
    <s v="After 12 Months"/>
    <s v="SPS-10028355"/>
    <s v="Jeevan Basi"/>
    <s v="Mens 23-24 Student Match Fee, paid by Jeevan Basi, 23/03 vs. vs Bromsgrove 2"/>
    <x v="1"/>
    <s v="STRIPE"/>
    <x v="0"/>
    <n v="5"/>
    <n v="0.28000000000000003"/>
    <n v="0.05"/>
    <n v="0"/>
    <n v="4.67"/>
  </r>
  <r>
    <d v="2024-04-17T00:00:00"/>
    <n v="30.354099999996834"/>
    <m/>
    <d v="2024-05-17T08:30:00"/>
    <x v="0"/>
    <x v="1"/>
    <s v="After 12 Months"/>
    <s v="SPS-10113366"/>
    <s v="Manoj Chohan"/>
    <s v="Sunday Training 24-25, 21/04 vs. Sunday Training"/>
    <x v="1"/>
    <s v="STRIPE"/>
    <x v="1"/>
    <n v="3"/>
    <n v="0.11"/>
    <n v="0.05"/>
    <n v="0"/>
    <n v="2.84"/>
  </r>
  <r>
    <d v="2024-04-25T00:00:00"/>
    <n v="22.354099999996834"/>
    <m/>
    <d v="2024-05-17T08:30:00"/>
    <x v="0"/>
    <x v="1"/>
    <s v="After 12 Months"/>
    <s v="SPS-10132429"/>
    <s v="Manoj Chohan"/>
    <s v="Sunday Training 24-25, 28/04 vs. Sunday Training"/>
    <x v="1"/>
    <s v="STRIPE"/>
    <x v="1"/>
    <n v="3"/>
    <n v="0.11"/>
    <n v="0.05"/>
    <n v="0"/>
    <n v="2.84"/>
  </r>
  <r>
    <d v="2024-05-02T00:00:00"/>
    <n v="15.354099999996834"/>
    <m/>
    <d v="2024-05-17T08:30:00"/>
    <x v="0"/>
    <x v="1"/>
    <s v="After 12 Months"/>
    <s v="SPS-10143326"/>
    <s v="Manoj Chohan"/>
    <s v="Sunday Training 24-25, 05/05 vs. Sunday Training"/>
    <x v="1"/>
    <s v="STRIPE"/>
    <x v="1"/>
    <n v="3"/>
    <n v="0.12"/>
    <n v="0.05"/>
    <n v="0"/>
    <n v="2.83"/>
  </r>
  <r>
    <d v="2024-05-17T00:00:00"/>
    <n v="0.50759999999718275"/>
    <m/>
    <d v="2024-05-17T12:11:00"/>
    <x v="0"/>
    <x v="1"/>
    <s v="After 12 Months"/>
    <s v="SPS-10180895"/>
    <s v="Tania Gilbert"/>
    <s v="Ladies 24-25 Student Match Fee, confirmed by Charn Gill, 16/05 vs. vs Harborne"/>
    <x v="1"/>
    <s v="BACS"/>
    <x v="0"/>
    <n v="5"/>
    <n v="0"/>
    <n v="0"/>
    <n v="0"/>
    <n v="5"/>
  </r>
  <r>
    <d v="2024-05-19T00:00:00"/>
    <n v="0.4187000000019907"/>
    <m/>
    <d v="2024-05-19T10:03:00"/>
    <x v="0"/>
    <x v="1"/>
    <s v="After 12 Months"/>
    <s v="SPS-10184481"/>
    <s v="Angad Birring"/>
    <s v="Sunday Training 24-25, confirmed by Satpal Degun, 19/05 vs. Sunday Training"/>
    <x v="1"/>
    <s v="BACS"/>
    <x v="1"/>
    <n v="3"/>
    <n v="0"/>
    <n v="0"/>
    <n v="0"/>
    <n v="3"/>
  </r>
  <r>
    <d v="2024-05-19T00:00:00"/>
    <n v="0.424299999998766"/>
    <m/>
    <d v="2024-05-19T10:11:00"/>
    <x v="0"/>
    <x v="1"/>
    <s v="After 12 Months"/>
    <s v="SPS-10184501"/>
    <s v="Yuvraj Sihota"/>
    <s v="Sunday Training 24-25, confirmed by Satpal Degun, 19/05 vs. Sunday Training"/>
    <x v="1"/>
    <s v="BACS"/>
    <x v="1"/>
    <n v="3"/>
    <n v="0"/>
    <n v="0"/>
    <n v="0"/>
    <n v="3"/>
  </r>
  <r>
    <d v="2024-05-19T00:00:00"/>
    <n v="0.43400000000110595"/>
    <m/>
    <d v="2024-05-19T10:25:00"/>
    <x v="0"/>
    <x v="1"/>
    <s v="After 12 Months"/>
    <s v="SPS-10184548"/>
    <s v="Nivaan Pawar"/>
    <s v="Sunday Training 24-25, confirmed by Satpal Degun, 19/05 vs. Sunday Training"/>
    <x v="1"/>
    <s v="BACS"/>
    <x v="1"/>
    <n v="3"/>
    <n v="0"/>
    <n v="0"/>
    <n v="0"/>
    <n v="3"/>
  </r>
  <r>
    <d v="2024-05-19T00:00:00"/>
    <n v="0.43400000000110595"/>
    <m/>
    <d v="2024-05-19T10:25:00"/>
    <x v="0"/>
    <x v="1"/>
    <s v="After 12 Months"/>
    <s v="SPS-10184552"/>
    <s v="Naraya Pawar"/>
    <s v="Sunday Training 24-25, confirmed by Satpal Degun, 19/05 vs. Sunday Training"/>
    <x v="1"/>
    <s v="BACS"/>
    <x v="1"/>
    <n v="3"/>
    <n v="0"/>
    <n v="0"/>
    <n v="0"/>
    <n v="3"/>
  </r>
  <r>
    <d v="2024-05-19T00:00:00"/>
    <n v="0.66040000000066357"/>
    <m/>
    <d v="2024-05-19T15:51:00"/>
    <x v="0"/>
    <x v="1"/>
    <s v="After 12 Months"/>
    <s v="SPS-10184500"/>
    <s v="Savraj Singh Chana"/>
    <s v="Sunday Training 24-25, collected by Satpal Degun, 19/05 vs. Sunday Training"/>
    <x v="1"/>
    <s v="CASH"/>
    <x v="1"/>
    <n v="3"/>
    <n v="0"/>
    <n v="0"/>
    <n v="0"/>
    <n v="3"/>
  </r>
  <r>
    <d v="2024-05-19T00:00:00"/>
    <n v="0.66040000000066357"/>
    <m/>
    <d v="2024-05-19T15:51:00"/>
    <x v="0"/>
    <x v="1"/>
    <s v="After 12 Months"/>
    <s v="SPS-10184502"/>
    <s v="Arjan Singh Chana"/>
    <s v="Sunday Training 24-25, collected by Satpal Degun, 19/05 vs. Sunday Training"/>
    <x v="1"/>
    <s v="CASH"/>
    <x v="1"/>
    <n v="3"/>
    <n v="0"/>
    <n v="0"/>
    <n v="0"/>
    <n v="3"/>
  </r>
  <r>
    <d v="2024-04-21T00:00:00"/>
    <n v="30.354099999996834"/>
    <m/>
    <d v="2024-05-21T08:30:00"/>
    <x v="0"/>
    <x v="1"/>
    <s v="After 12 Months"/>
    <s v="SPS-10121775"/>
    <s v="Javeria Ahmad"/>
    <s v="Sunday Training 24-25, 21/04 vs. Sunday Training"/>
    <x v="1"/>
    <s v="STRIPE"/>
    <x v="1"/>
    <n v="3"/>
    <n v="0.25"/>
    <n v="0.05"/>
    <n v="0"/>
    <n v="2.7"/>
  </r>
  <r>
    <d v="2024-04-22T00:00:00"/>
    <n v="30.354099999996834"/>
    <m/>
    <d v="2024-05-22T08:30:00"/>
    <x v="0"/>
    <x v="1"/>
    <s v="After 12 Months"/>
    <s v="SPS-10124034"/>
    <s v="Kara Kandola"/>
    <s v="Sunday Training 24-25, paid by Mendip Kandola, 21/04 vs. Sunday Training"/>
    <x v="1"/>
    <s v="STRIPE"/>
    <x v="1"/>
    <n v="3"/>
    <n v="0.09"/>
    <n v="0.05"/>
    <n v="0"/>
    <n v="2.86"/>
  </r>
  <r>
    <d v="2024-04-26T00:00:00"/>
    <n v="26.354099999996834"/>
    <m/>
    <d v="2024-05-22T08:30:00"/>
    <x v="0"/>
    <x v="1"/>
    <s v="After 12 Months"/>
    <s v="SPS-10133968"/>
    <s v="Kara Kandola"/>
    <s v="Ladies 24-25 Under 16 Match Fee, paid by Mendip Kandola, 25/04 vs. vs Kings Heath"/>
    <x v="1"/>
    <s v="STRIPE"/>
    <x v="0"/>
    <n v="3"/>
    <n v="0.09"/>
    <n v="0.05"/>
    <n v="0"/>
    <n v="2.86"/>
  </r>
  <r>
    <d v="2024-05-05T00:00:00"/>
    <n v="17.354099999996834"/>
    <m/>
    <d v="2024-05-22T08:30:00"/>
    <x v="0"/>
    <x v="1"/>
    <s v="After 12 Months"/>
    <s v="SPS-10147953"/>
    <s v="Kara Kandola"/>
    <s v="Sunday Training 24-25, paid by Mendip Kandola, 05/05 vs. Sunday Training"/>
    <x v="1"/>
    <s v="STRIPE"/>
    <x v="1"/>
    <n v="3"/>
    <n v="0.09"/>
    <n v="0.05"/>
    <n v="0"/>
    <n v="2.86"/>
  </r>
  <r>
    <d v="2024-05-17T00:00:00"/>
    <n v="5.3540999999968335"/>
    <m/>
    <d v="2024-05-22T08:30:00"/>
    <x v="0"/>
    <x v="1"/>
    <s v="After 12 Months"/>
    <s v="SPS-10180893"/>
    <s v="Kara Kandola"/>
    <s v="Ladies 24-25 Under 16 Match Fee, paid by Mendip Kandola, 16/05 vs. vs Harborne"/>
    <x v="1"/>
    <s v="STRIPE"/>
    <x v="0"/>
    <n v="3"/>
    <n v="0.09"/>
    <n v="0.05"/>
    <n v="0"/>
    <n v="2.86"/>
  </r>
  <r>
    <d v="2024-05-19T00:00:00"/>
    <n v="3.3540999999968335"/>
    <m/>
    <d v="2024-05-22T08:30:00"/>
    <x v="0"/>
    <x v="1"/>
    <s v="After 12 Months"/>
    <s v="SPS-10184550"/>
    <s v="Kara Kandola"/>
    <s v="Sunday Training 24-25, paid by Mendip Kandola, 19/05 vs. Sunday Training"/>
    <x v="1"/>
    <s v="STRIPE"/>
    <x v="1"/>
    <n v="3"/>
    <n v="7.0000000000000007E-2"/>
    <n v="0.05"/>
    <n v="0"/>
    <n v="2.88"/>
  </r>
  <r>
    <d v="2024-04-22T00:00:00"/>
    <n v="30.354099999996834"/>
    <m/>
    <d v="2024-05-22T08:30:00"/>
    <x v="0"/>
    <x v="1"/>
    <s v="After 12 Months"/>
    <s v="SPS-10123950"/>
    <s v="Anand Sihota"/>
    <s v="Sunday Training 24-25, paid by Dal Sihota, 14/04 vs. Sunday Training"/>
    <x v="1"/>
    <s v="STRIPE"/>
    <x v="1"/>
    <n v="3"/>
    <n v="0.1"/>
    <n v="0.05"/>
    <n v="0"/>
    <n v="2.85"/>
  </r>
  <r>
    <d v="2024-04-28T00:00:00"/>
    <n v="24.354099999996834"/>
    <m/>
    <d v="2024-05-22T08:30:00"/>
    <x v="0"/>
    <x v="1"/>
    <s v="After 12 Months"/>
    <s v="SPS-10136644"/>
    <s v="Anand Sihota"/>
    <s v="Sunday Training 24-25, paid by Dal Sihota, 28/04 vs. Sunday Training"/>
    <x v="1"/>
    <s v="STRIPE"/>
    <x v="1"/>
    <n v="3"/>
    <n v="0.1"/>
    <n v="0.05"/>
    <n v="0"/>
    <n v="2.85"/>
  </r>
  <r>
    <d v="2024-05-05T00:00:00"/>
    <n v="17.354099999996834"/>
    <m/>
    <d v="2024-05-22T08:30:00"/>
    <x v="0"/>
    <x v="1"/>
    <s v="After 12 Months"/>
    <s v="SPS-10147962"/>
    <s v="Anand Sihota"/>
    <s v="Sunday Training 24-25, paid by Dal Sihota, 05/05 vs. Sunday Training"/>
    <x v="1"/>
    <s v="STRIPE"/>
    <x v="1"/>
    <n v="3"/>
    <n v="0.1"/>
    <n v="0.05"/>
    <n v="0"/>
    <n v="2.85"/>
  </r>
  <r>
    <d v="2024-05-19T00:00:00"/>
    <n v="3.3540999999968335"/>
    <m/>
    <d v="2024-05-22T08:30:00"/>
    <x v="0"/>
    <x v="1"/>
    <s v="After 12 Months"/>
    <s v="SPS-10184432"/>
    <s v="Anand Sihota"/>
    <s v="Sunday Training 24-25, paid by Dal Sihota, 19/05 vs. Sunday Training"/>
    <x v="1"/>
    <s v="STRIPE"/>
    <x v="1"/>
    <n v="3"/>
    <n v="0.08"/>
    <n v="0.05"/>
    <n v="0"/>
    <n v="2.87"/>
  </r>
  <r>
    <d v="2024-04-07T00:00:00"/>
    <n v="45.354099999996834"/>
    <m/>
    <d v="2024-05-22T08:30:00"/>
    <x v="0"/>
    <x v="1"/>
    <s v="After 12 Months"/>
    <s v="SPS-10088323"/>
    <s v="Naampreet Bahra"/>
    <s v="Sunday Training 24-25, paid by Raminder Bahra, 07/04 vs. Sunday Training"/>
    <x v="1"/>
    <s v="STRIPE"/>
    <x v="1"/>
    <n v="3"/>
    <n v="0.11"/>
    <n v="0.05"/>
    <n v="0"/>
    <n v="2.84"/>
  </r>
  <r>
    <d v="2024-04-22T00:00:00"/>
    <n v="30.354099999996834"/>
    <m/>
    <d v="2024-05-22T08:30:00"/>
    <x v="0"/>
    <x v="1"/>
    <s v="After 12 Months"/>
    <s v="SPS-10123951"/>
    <s v="Naampreet Bahra"/>
    <s v="Sunday Training 24-25, paid by Raminder Bahra, 14/04 vs. Sunday Training"/>
    <x v="1"/>
    <s v="STRIPE"/>
    <x v="1"/>
    <n v="3"/>
    <n v="0.11"/>
    <n v="0.05"/>
    <n v="0"/>
    <n v="2.84"/>
  </r>
  <r>
    <d v="2024-04-22T00:00:00"/>
    <n v="30.354099999996834"/>
    <m/>
    <d v="2024-05-22T08:30:00"/>
    <x v="0"/>
    <x v="1"/>
    <s v="After 12 Months"/>
    <s v="SPS-10124027"/>
    <s v="Naampreet Bahra"/>
    <s v="Sunday Training 24-25, paid by Raminder Bahra, 21/04 vs. Sunday Training"/>
    <x v="1"/>
    <s v="STRIPE"/>
    <x v="1"/>
    <n v="3"/>
    <n v="0.12"/>
    <n v="0.05"/>
    <n v="0"/>
    <n v="2.83"/>
  </r>
  <r>
    <d v="2024-05-23T00:00:00"/>
    <n v="0.95969999999942956"/>
    <m/>
    <d v="2024-05-23T23:02:00"/>
    <x v="0"/>
    <x v="1"/>
    <s v="After 12 Months"/>
    <s v="SPS-10199319"/>
    <s v="annette Rimmer"/>
    <s v="Ladies 24-25 Unemployed/Retired Match Fee, collected by Charn Gill, 23/05 vs. vs Finchfield"/>
    <x v="1"/>
    <s v="CASH"/>
    <x v="0"/>
    <n v="5"/>
    <n v="0"/>
    <n v="0"/>
    <n v="0"/>
    <n v="5"/>
  </r>
  <r>
    <d v="2024-04-28T00:00:00"/>
    <n v="26.354099999996834"/>
    <m/>
    <d v="2024-05-24T08:30:00"/>
    <x v="0"/>
    <x v="1"/>
    <s v="After 12 Months"/>
    <s v="SPS-10136368"/>
    <s v="Inderjeet Singh"/>
    <s v="Sunday Training 24-25, 28/04 vs. Sunday Training"/>
    <x v="1"/>
    <s v="STRIPE"/>
    <x v="1"/>
    <n v="3"/>
    <n v="0.09"/>
    <n v="0.05"/>
    <n v="0"/>
    <n v="2.86"/>
  </r>
  <r>
    <d v="2024-05-05T00:00:00"/>
    <n v="19.354099999996834"/>
    <m/>
    <d v="2024-05-24T08:30:00"/>
    <x v="0"/>
    <x v="1"/>
    <s v="After 12 Months"/>
    <s v="SPS-10147551"/>
    <s v="Inderjeet Singh"/>
    <s v="Sunday Training 24-25, 05/05 vs. Sunday Training"/>
    <x v="1"/>
    <s v="STRIPE"/>
    <x v="1"/>
    <n v="3"/>
    <n v="0.09"/>
    <n v="0.05"/>
    <n v="0"/>
    <n v="2.86"/>
  </r>
  <r>
    <d v="2024-05-19T00:00:00"/>
    <n v="5.3540999999968335"/>
    <m/>
    <d v="2024-05-24T08:30:00"/>
    <x v="0"/>
    <x v="1"/>
    <s v="After 12 Months"/>
    <s v="SPS-10184417"/>
    <s v="Inderjeet Singh"/>
    <s v="Sunday Training 24-25, 19/05 vs. Sunday Training"/>
    <x v="1"/>
    <s v="STRIPE"/>
    <x v="1"/>
    <n v="3"/>
    <n v="7.0000000000000007E-2"/>
    <n v="0.05"/>
    <n v="0"/>
    <n v="2.88"/>
  </r>
  <r>
    <d v="2024-04-22T00:00:00"/>
    <n v="32.354099999996834"/>
    <m/>
    <d v="2024-05-24T08:30:00"/>
    <x v="0"/>
    <x v="1"/>
    <s v="After 12 Months"/>
    <s v="SPS-10123940"/>
    <s v="Ekkam Singh"/>
    <s v="Sunday Training 24-25, paid by Inderjeet Singh, 14/04 vs. Sunday Training"/>
    <x v="1"/>
    <s v="STRIPE"/>
    <x v="1"/>
    <n v="3"/>
    <n v="0.09"/>
    <n v="0.05"/>
    <n v="0"/>
    <n v="2.86"/>
  </r>
  <r>
    <d v="2024-04-22T00:00:00"/>
    <n v="32.354099999996834"/>
    <m/>
    <d v="2024-05-24T08:30:00"/>
    <x v="0"/>
    <x v="1"/>
    <s v="After 12 Months"/>
    <s v="SPS-10124019"/>
    <s v="Ekkam Singh"/>
    <s v="Sunday Training 24-25, paid by Inderjeet Singh, 21/04 vs. Sunday Training"/>
    <x v="1"/>
    <s v="STRIPE"/>
    <x v="1"/>
    <n v="3"/>
    <n v="0.09"/>
    <n v="0.05"/>
    <n v="0"/>
    <n v="2.86"/>
  </r>
  <r>
    <d v="2024-03-25T00:00:00"/>
    <n v="62.354099999996834"/>
    <m/>
    <d v="2024-05-26T08:30:00"/>
    <x v="0"/>
    <x v="1"/>
    <s v="After 12 Months"/>
    <s v="SPS-10039064"/>
    <s v="Narayan Dhillon"/>
    <s v="Mens 23-24 Under 16 Match Fee, paid by Chan Dhillon, 23/03 vs. vs Warwick 1"/>
    <x v="1"/>
    <s v="STRIPE"/>
    <x v="0"/>
    <n v="3"/>
    <n v="0.25"/>
    <n v="0.05"/>
    <n v="0"/>
    <n v="2.7"/>
  </r>
  <r>
    <d v="2024-04-22T00:00:00"/>
    <n v="35.354099999996834"/>
    <m/>
    <d v="2024-05-27T08:30:00"/>
    <x v="0"/>
    <x v="1"/>
    <s v="After 12 Months"/>
    <s v="SPS-10124025"/>
    <s v="Hansveer Matharu"/>
    <s v="Sunday Training 24-25, paid by Surinderpal Matharu, 21/04 vs. Sunday Training"/>
    <x v="1"/>
    <s v="STRIPE"/>
    <x v="1"/>
    <n v="3"/>
    <n v="0.25"/>
    <n v="0.05"/>
    <n v="0"/>
    <n v="2.7"/>
  </r>
  <r>
    <d v="2024-04-22T00:00:00"/>
    <n v="35.354099999996834"/>
    <m/>
    <d v="2024-05-27T08:30:00"/>
    <x v="0"/>
    <x v="1"/>
    <s v="After 12 Months"/>
    <s v="SPS-10123955"/>
    <s v="Amar Matharu"/>
    <s v="Sunday Training 24-25, paid by Dapinder Matharu, 14/04 vs. Sunday Training"/>
    <x v="1"/>
    <s v="STRIPE"/>
    <x v="1"/>
    <n v="3"/>
    <n v="7.0000000000000007E-2"/>
    <n v="0.05"/>
    <n v="0"/>
    <n v="2.88"/>
  </r>
  <r>
    <d v="2024-04-22T00:00:00"/>
    <n v="35.354099999996834"/>
    <m/>
    <d v="2024-05-27T08:30:00"/>
    <x v="0"/>
    <x v="1"/>
    <s v="After 12 Months"/>
    <s v="SPS-10124020"/>
    <s v="Arjan Matharu"/>
    <s v="Sunday Training 24-25, paid by Dapinder Matharu, 21/04 vs. Sunday Training"/>
    <x v="1"/>
    <s v="STRIPE"/>
    <x v="1"/>
    <n v="3"/>
    <n v="7.0000000000000007E-2"/>
    <n v="0.05"/>
    <n v="0"/>
    <n v="2.88"/>
  </r>
  <r>
    <d v="2024-04-22T00:00:00"/>
    <n v="35.354099999996834"/>
    <m/>
    <d v="2024-05-27T08:30:00"/>
    <x v="0"/>
    <x v="1"/>
    <s v="After 12 Months"/>
    <s v="SPS-10124045"/>
    <s v="Amar Matharu"/>
    <s v="Sunday Training 24-25, paid by Dapinder Matharu, 21/04 vs. Sunday Training"/>
    <x v="1"/>
    <s v="STRIPE"/>
    <x v="1"/>
    <n v="3"/>
    <n v="7.0000000000000007E-2"/>
    <n v="0.05"/>
    <n v="0"/>
    <n v="2.88"/>
  </r>
  <r>
    <d v="2024-04-28T00:00:00"/>
    <n v="29.354099999996834"/>
    <m/>
    <d v="2024-05-27T08:30:00"/>
    <x v="0"/>
    <x v="1"/>
    <s v="After 12 Months"/>
    <s v="SPS-10136633"/>
    <s v="Arjan Matharu"/>
    <s v="Sunday Training 24-25, paid by Dapinder Matharu, 28/04 vs. Sunday Training"/>
    <x v="1"/>
    <s v="STRIPE"/>
    <x v="1"/>
    <n v="3"/>
    <n v="7.0000000000000007E-2"/>
    <n v="0.05"/>
    <n v="0"/>
    <n v="2.88"/>
  </r>
  <r>
    <d v="2024-04-28T00:00:00"/>
    <n v="29.354099999996834"/>
    <m/>
    <d v="2024-05-27T08:30:00"/>
    <x v="0"/>
    <x v="1"/>
    <s v="After 12 Months"/>
    <s v="SPS-10136638"/>
    <s v="Amar Matharu"/>
    <s v="Sunday Training 24-25, paid by Dapinder Matharu, 28/04 vs. Sunday Training"/>
    <x v="1"/>
    <s v="STRIPE"/>
    <x v="1"/>
    <n v="3"/>
    <n v="7.0000000000000007E-2"/>
    <n v="0.05"/>
    <n v="0"/>
    <n v="2.88"/>
  </r>
  <r>
    <d v="2024-05-05T00:00:00"/>
    <n v="22.354099999996834"/>
    <m/>
    <d v="2024-05-27T08:30:00"/>
    <x v="0"/>
    <x v="1"/>
    <s v="After 12 Months"/>
    <s v="SPS-10147954"/>
    <s v="Arjan Matharu"/>
    <s v="Sunday Training 24-25, paid by Dapinder Matharu, 05/05 vs. Sunday Training"/>
    <x v="1"/>
    <s v="STRIPE"/>
    <x v="1"/>
    <n v="3"/>
    <n v="7.0000000000000007E-2"/>
    <n v="0.05"/>
    <n v="0"/>
    <n v="2.88"/>
  </r>
  <r>
    <d v="2024-05-05T00:00:00"/>
    <n v="22.354099999996834"/>
    <m/>
    <d v="2024-05-27T08:30:00"/>
    <x v="0"/>
    <x v="1"/>
    <s v="After 12 Months"/>
    <s v="SPS-10147964"/>
    <s v="Amar Matharu"/>
    <s v="Sunday Training 24-25, paid by Dapinder Matharu, 05/05 vs. Sunday Training"/>
    <x v="1"/>
    <s v="STRIPE"/>
    <x v="1"/>
    <n v="3"/>
    <n v="7.0000000000000007E-2"/>
    <n v="0.05"/>
    <n v="0"/>
    <n v="2.88"/>
  </r>
  <r>
    <d v="2024-05-19T00:00:00"/>
    <n v="8.3540999999968335"/>
    <m/>
    <d v="2024-05-27T08:30:00"/>
    <x v="0"/>
    <x v="1"/>
    <s v="After 12 Months"/>
    <s v="SPS-10184425"/>
    <s v="Arjan Matharu"/>
    <s v="Sunday Training 24-25, paid by Dapinder Matharu, 19/05 vs. Sunday Training"/>
    <x v="1"/>
    <s v="STRIPE"/>
    <x v="1"/>
    <n v="3"/>
    <n v="7.0000000000000007E-2"/>
    <n v="0.05"/>
    <n v="0"/>
    <n v="2.88"/>
  </r>
  <r>
    <d v="2024-05-19T00:00:00"/>
    <n v="8.3540999999968335"/>
    <m/>
    <d v="2024-05-27T08:30:00"/>
    <x v="0"/>
    <x v="1"/>
    <s v="After 12 Months"/>
    <s v="SPS-10184428"/>
    <s v="Amar Matharu"/>
    <s v="Sunday Training 24-25, paid by Dapinder Matharu, 19/05 vs. Sunday Training"/>
    <x v="1"/>
    <s v="STRIPE"/>
    <x v="1"/>
    <n v="3"/>
    <n v="0.05"/>
    <n v="0.05"/>
    <n v="0"/>
    <n v="2.9"/>
  </r>
  <r>
    <d v="2024-04-28T00:00:00"/>
    <n v="30.354099999996834"/>
    <m/>
    <d v="2024-05-28T08:30:00"/>
    <x v="0"/>
    <x v="1"/>
    <s v="After 12 Months"/>
    <s v="SPS-10136635"/>
    <s v="Harjap Dhinjan"/>
    <s v="Sunday Training 24-25, paid by Avninder Dhinjan, 28/04 vs. Sunday Training"/>
    <x v="1"/>
    <s v="STRIPE"/>
    <x v="1"/>
    <n v="3"/>
    <n v="0.14000000000000001"/>
    <n v="0.05"/>
    <n v="0"/>
    <n v="2.81"/>
  </r>
  <r>
    <d v="2024-05-19T00:00:00"/>
    <n v="9.3540999999968335"/>
    <m/>
    <d v="2024-05-28T08:30:00"/>
    <x v="0"/>
    <x v="1"/>
    <s v="After 12 Months"/>
    <s v="SPS-10184554"/>
    <s v="Harjap Dhinjan"/>
    <s v="Sunday Training 24-25, paid by Avninder Dhinjan, 19/05 vs. Sunday Training"/>
    <x v="1"/>
    <s v="STRIPE"/>
    <x v="1"/>
    <n v="3"/>
    <n v="0.15"/>
    <n v="0.05"/>
    <n v="0"/>
    <n v="2.8"/>
  </r>
  <r>
    <d v="2024-05-29T00:00:00"/>
    <n v="0.15269999999873107"/>
    <m/>
    <d v="2024-05-29T03:40:00"/>
    <x v="0"/>
    <x v="1"/>
    <s v="After 12 Months"/>
    <s v="SPS-10212679"/>
    <s v="Sikandar Aizaz"/>
    <s v="Mens 24-25 Sponsored player Match Fee, 22/05 vs. vs Worcester"/>
    <x v="1"/>
    <s v="CASH"/>
    <x v="0"/>
    <n v="0"/>
    <n v="0"/>
    <n v="0"/>
    <n v="0"/>
    <n v="0"/>
  </r>
  <r>
    <d v="2024-04-28T00:00:00"/>
    <n v="31.354800000000978"/>
    <m/>
    <d v="2024-05-29T08:31:00"/>
    <x v="0"/>
    <x v="1"/>
    <s v="After 12 Months"/>
    <s v="SPS-10136636"/>
    <s v="Sukhdeep Mann"/>
    <s v="Sunday Training 24-25, paid by bhupinder mann, 28/04 vs. Sunday Training"/>
    <x v="1"/>
    <s v="STRIPE"/>
    <x v="1"/>
    <n v="3"/>
    <n v="7.0000000000000007E-2"/>
    <n v="0.05"/>
    <n v="0"/>
    <n v="2.88"/>
  </r>
  <r>
    <d v="2024-05-15T00:00:00"/>
    <n v="14.354800000000978"/>
    <m/>
    <d v="2024-05-29T08:31:00"/>
    <x v="0"/>
    <x v="1"/>
    <s v="After 12 Months"/>
    <s v="SPS-10178111"/>
    <s v="bhupinder mann"/>
    <s v="Mens 24-25, 15/05 vs. vs Bournville"/>
    <x v="1"/>
    <s v="STRIPE"/>
    <x v="0"/>
    <n v="10"/>
    <n v="0.22"/>
    <n v="0.1"/>
    <n v="0"/>
    <n v="9.68"/>
  </r>
  <r>
    <d v="2024-05-15T00:00:00"/>
    <n v="14.354800000000978"/>
    <m/>
    <d v="2024-05-29T08:31:00"/>
    <x v="0"/>
    <x v="1"/>
    <s v="After 12 Months"/>
    <s v="SPS-10178113"/>
    <s v="-1. DELETED --"/>
    <s v="Mens 24-25 Student Match Fee, paid by bhupinder mann, 15/05 vs. vs Bournville"/>
    <x v="1"/>
    <s v="STRIPE"/>
    <x v="0"/>
    <n v="5"/>
    <n v="0.11"/>
    <n v="0.05"/>
    <n v="0"/>
    <n v="4.84"/>
  </r>
  <r>
    <d v="2024-05-15T00:00:00"/>
    <n v="14.354800000000978"/>
    <m/>
    <d v="2024-05-29T08:31:00"/>
    <x v="0"/>
    <x v="1"/>
    <s v="After 12 Months"/>
    <s v="SPS-10178119"/>
    <s v="Sukhdeep Mann"/>
    <s v="Mens 24-25 Under 16 Match Fee, paid by bhupinder mann, 15/05 vs. vs Bournville"/>
    <x v="1"/>
    <s v="STRIPE"/>
    <x v="0"/>
    <n v="3"/>
    <n v="7.0000000000000007E-2"/>
    <n v="0.05"/>
    <n v="0"/>
    <n v="2.88"/>
  </r>
  <r>
    <d v="2024-05-15T00:00:00"/>
    <n v="14.354800000000978"/>
    <m/>
    <d v="2024-05-29T08:31:00"/>
    <x v="0"/>
    <x v="1"/>
    <s v="After 12 Months"/>
    <s v="SPS-10178357"/>
    <s v="-1. DELETED --"/>
    <s v="Mens 24-25 Student Match Fee, paid by bhupinder mann, 14/05 vs. vs Harborne"/>
    <x v="1"/>
    <s v="STRIPE"/>
    <x v="0"/>
    <n v="5"/>
    <n v="0.11"/>
    <n v="0.05"/>
    <n v="0"/>
    <n v="4.84"/>
  </r>
  <r>
    <d v="2024-05-19T00:00:00"/>
    <n v="10.354800000000978"/>
    <m/>
    <d v="2024-05-29T08:31:00"/>
    <x v="0"/>
    <x v="1"/>
    <s v="After 12 Months"/>
    <s v="SPS-10184427"/>
    <s v="Sukhdeep Mann"/>
    <s v="Sunday Training 24-25, paid by bhupinder mann, 19/05 vs. Sunday Training"/>
    <x v="1"/>
    <s v="STRIPE"/>
    <x v="1"/>
    <n v="3"/>
    <n v="0.06"/>
    <n v="0.05"/>
    <n v="0"/>
    <n v="2.89"/>
  </r>
  <r>
    <d v="2024-04-07T00:00:00"/>
    <n v="52.354800000000978"/>
    <m/>
    <d v="2024-05-29T08:31:00"/>
    <x v="0"/>
    <x v="1"/>
    <s v="After 12 Months"/>
    <s v="SPS-10088283"/>
    <s v="Ahsan Ali"/>
    <s v="Sunday Training 24-25, paid by Rojon Ali, 07/04 vs. Sunday Training"/>
    <x v="1"/>
    <s v="STRIPE"/>
    <x v="1"/>
    <n v="3"/>
    <n v="0.1"/>
    <n v="0.05"/>
    <n v="0"/>
    <n v="2.85"/>
  </r>
  <r>
    <d v="2024-04-07T00:00:00"/>
    <n v="52.354800000000978"/>
    <m/>
    <d v="2024-05-29T08:31:00"/>
    <x v="0"/>
    <x v="1"/>
    <s v="After 12 Months"/>
    <s v="SPS-10088287"/>
    <s v="Adam Ali"/>
    <s v="Sunday Training 24-25, paid by Rojon Ali, 07/04 vs. Sunday Training"/>
    <x v="1"/>
    <s v="STRIPE"/>
    <x v="1"/>
    <n v="3"/>
    <n v="0.1"/>
    <n v="0.05"/>
    <n v="0"/>
    <n v="2.85"/>
  </r>
  <r>
    <d v="2024-04-22T00:00:00"/>
    <n v="37.354800000000978"/>
    <m/>
    <d v="2024-05-29T08:31:00"/>
    <x v="0"/>
    <x v="1"/>
    <s v="After 12 Months"/>
    <s v="SPS-10124032"/>
    <s v="Ahsan Ali"/>
    <s v="Sunday Training 24-25, paid by Rojon Ali, 21/04 vs. Sunday Training"/>
    <x v="1"/>
    <s v="STRIPE"/>
    <x v="1"/>
    <n v="3"/>
    <n v="0.1"/>
    <n v="0.05"/>
    <n v="0"/>
    <n v="2.85"/>
  </r>
  <r>
    <d v="2024-04-22T00:00:00"/>
    <n v="37.354800000000978"/>
    <m/>
    <d v="2024-05-29T08:31:00"/>
    <x v="0"/>
    <x v="1"/>
    <s v="After 12 Months"/>
    <s v="SPS-10124044"/>
    <s v="Adam Ali"/>
    <s v="Sunday Training 24-25, paid by Rojon Ali, 21/04 vs. Sunday Training"/>
    <x v="1"/>
    <s v="STRIPE"/>
    <x v="1"/>
    <n v="3"/>
    <n v="0.08"/>
    <n v="0.05"/>
    <n v="0"/>
    <n v="2.87"/>
  </r>
  <r>
    <d v="2024-05-23T00:00:00"/>
    <n v="7.3819000000003143"/>
    <m/>
    <d v="2024-05-30T09:10:00"/>
    <x v="0"/>
    <x v="1"/>
    <s v="After 12 Months"/>
    <s v="SPS-10199311"/>
    <s v="Amarpreet Sahi"/>
    <s v="Ladies 24-25 Student Match Fee, confirmed by Charn Gill, 23/05 vs. vs Finchfield"/>
    <x v="1"/>
    <s v="BACS"/>
    <x v="0"/>
    <n v="5"/>
    <n v="0"/>
    <n v="0"/>
    <n v="0"/>
    <n v="5"/>
  </r>
  <r>
    <d v="2024-04-07T00:00:00"/>
    <n v="55.354099999996834"/>
    <m/>
    <d v="2024-06-01T08:30:00"/>
    <x v="0"/>
    <x v="2"/>
    <s v="After 12 Months"/>
    <s v="SPS-10088286"/>
    <s v="Jovan sandhu"/>
    <s v="Sunday Training 24-25, paid by Amandeep Sandhu, 07/04 vs. Sunday Training"/>
    <x v="2"/>
    <s v="STRIPE"/>
    <x v="1"/>
    <n v="3"/>
    <n v="0.1"/>
    <n v="0.05"/>
    <n v="0"/>
    <n v="2.85"/>
  </r>
  <r>
    <d v="2024-04-22T00:00:00"/>
    <n v="40.354099999996834"/>
    <m/>
    <d v="2024-06-01T08:30:00"/>
    <x v="0"/>
    <x v="2"/>
    <s v="After 12 Months"/>
    <s v="SPS-10123954"/>
    <s v="Jovan sandhu"/>
    <s v="Sunday Training 24-25, paid by Amandeep Sandhu, 14/04 vs. Sunday Training"/>
    <x v="2"/>
    <s v="STRIPE"/>
    <x v="1"/>
    <n v="3"/>
    <n v="0.1"/>
    <n v="0.05"/>
    <n v="0"/>
    <n v="2.85"/>
  </r>
  <r>
    <d v="2024-04-22T00:00:00"/>
    <n v="40.354099999996834"/>
    <m/>
    <d v="2024-06-01T08:30:00"/>
    <x v="0"/>
    <x v="2"/>
    <s v="After 12 Months"/>
    <s v="SPS-10124043"/>
    <s v="Jovan sandhu"/>
    <s v="Sunday Training 24-25, paid by Amandeep Sandhu, 21/04 vs. Sunday Training"/>
    <x v="2"/>
    <s v="STRIPE"/>
    <x v="1"/>
    <n v="3"/>
    <n v="0.1"/>
    <n v="0.05"/>
    <n v="0"/>
    <n v="2.85"/>
  </r>
  <r>
    <d v="2024-04-28T00:00:00"/>
    <n v="34.354099999996834"/>
    <m/>
    <d v="2024-06-01T08:30:00"/>
    <x v="0"/>
    <x v="2"/>
    <s v="After 12 Months"/>
    <s v="SPS-10136754"/>
    <s v="Jovan sandhu"/>
    <s v="Sunday Training 24-25, paid by Amandeep Sandhu, 28/04 vs. Sunday Training"/>
    <x v="2"/>
    <s v="STRIPE"/>
    <x v="1"/>
    <n v="3"/>
    <n v="0.08"/>
    <n v="0.05"/>
    <n v="0"/>
    <n v="2.87"/>
  </r>
  <r>
    <d v="2024-05-05T00:00:00"/>
    <n v="30.354800000000978"/>
    <m/>
    <d v="2024-06-04T08:31:00"/>
    <x v="0"/>
    <x v="2"/>
    <s v="After 12 Months"/>
    <s v="SPS-10147972"/>
    <s v="Amrik Gill"/>
    <s v="Sunday Training 24-25, 05/05 vs. Sunday Training, Sunday Training 24-25, 05/05 vs. Sunday Training"/>
    <x v="2"/>
    <s v="STRIPE"/>
    <x v="1"/>
    <n v="6"/>
    <n v="0.18"/>
    <n v="0.06"/>
    <n v="0"/>
    <n v="5.76"/>
  </r>
  <r>
    <d v="2024-04-22T00:00:00"/>
    <n v="43.354800000000978"/>
    <m/>
    <d v="2024-06-04T08:31:00"/>
    <x v="0"/>
    <x v="2"/>
    <s v="After 12 Months"/>
    <s v="SPS-10124038"/>
    <s v="Taran Singh Gill"/>
    <s v="Sunday Training 24-25, paid by Amrik Gill, 21/04 vs. Sunday Training"/>
    <x v="2"/>
    <s v="STRIPE"/>
    <x v="1"/>
    <n v="3"/>
    <n v="0.1"/>
    <n v="0.05"/>
    <n v="0"/>
    <n v="2.85"/>
  </r>
  <r>
    <d v="2024-04-22T00:00:00"/>
    <n v="43.354800000000978"/>
    <m/>
    <d v="2024-06-04T08:31:00"/>
    <x v="0"/>
    <x v="2"/>
    <s v="After 12 Months"/>
    <s v="SPS-10124048"/>
    <s v="Giaan Singh Gill"/>
    <s v="Sunday Training 24-25, paid by Amrik Gill, 21/04 vs. Sunday Training"/>
    <x v="2"/>
    <s v="STRIPE"/>
    <x v="1"/>
    <n v="3"/>
    <n v="0.1"/>
    <n v="0.05"/>
    <n v="0"/>
    <n v="2.85"/>
  </r>
  <r>
    <d v="2024-05-05T00:00:00"/>
    <n v="30.354800000000978"/>
    <m/>
    <d v="2024-06-04T08:31:00"/>
    <x v="0"/>
    <x v="2"/>
    <s v="After 12 Months"/>
    <s v="SPS-10147960"/>
    <s v="-1. DELETED NS"/>
    <s v="Sunday Training 24-25, 05/05 vs. Sunday Training"/>
    <x v="2"/>
    <s v="STRIPE"/>
    <x v="1"/>
    <n v="3"/>
    <n v="0.25"/>
    <n v="0.05"/>
    <n v="0"/>
    <n v="2.7"/>
  </r>
  <r>
    <d v="2024-06-04T00:00:00"/>
    <n v="0.97980000000097789"/>
    <m/>
    <d v="2024-06-04T23:31:00"/>
    <x v="0"/>
    <x v="2"/>
    <s v="After 12 Months"/>
    <s v="SPS-10226166"/>
    <s v="Sikandar Aizaz"/>
    <s v="Mens 24-25 Sponsored player Match Fee, 04/06 vs. vs Olton"/>
    <x v="2"/>
    <s v="CASH"/>
    <x v="0"/>
    <n v="0"/>
    <n v="0"/>
    <n v="0"/>
    <n v="0"/>
    <n v="0"/>
  </r>
  <r>
    <d v="2024-05-04T00:00:00"/>
    <n v="32.354800000000978"/>
    <m/>
    <d v="2024-06-05T08:31:00"/>
    <x v="0"/>
    <x v="2"/>
    <s v="After 12 Months"/>
    <s v="SPS-10147315"/>
    <s v="Sukhpal Rajania"/>
    <s v="Sunday Training 24-25, 05/05 vs. Sunday Training, Sunday Training 24-25, 05/05 vs. Sunday Training, Sunday Training 24-25, 05/05 vs. Sunday Training"/>
    <x v="2"/>
    <s v="STRIPE"/>
    <x v="1"/>
    <n v="9"/>
    <n v="0.23"/>
    <n v="0.09"/>
    <n v="0"/>
    <n v="8.68"/>
  </r>
  <r>
    <d v="2024-05-19T00:00:00"/>
    <n v="17.354800000000978"/>
    <m/>
    <d v="2024-06-05T08:31:00"/>
    <x v="0"/>
    <x v="2"/>
    <s v="After 12 Months"/>
    <s v="SPS-10184206"/>
    <s v="Sukhpal Rajania"/>
    <s v="Sunday Training 24-25, 19/05 vs. Sunday Training"/>
    <x v="2"/>
    <s v="STRIPE"/>
    <x v="1"/>
    <n v="3"/>
    <n v="0.08"/>
    <n v="0.05"/>
    <n v="0"/>
    <n v="2.87"/>
  </r>
  <r>
    <d v="2024-04-07T00:00:00"/>
    <n v="59.354800000000978"/>
    <m/>
    <d v="2024-06-05T08:31:00"/>
    <x v="0"/>
    <x v="2"/>
    <s v="After 12 Months"/>
    <s v="SPS-10088304"/>
    <s v="Harman Rajania"/>
    <s v="Sunday Training 24-25, paid by Sukhpal Rajania, 07/04 vs. Sunday Training"/>
    <x v="2"/>
    <s v="STRIPE"/>
    <x v="1"/>
    <n v="3"/>
    <n v="0.08"/>
    <n v="0.05"/>
    <n v="0"/>
    <n v="2.87"/>
  </r>
  <r>
    <d v="2024-04-07T00:00:00"/>
    <n v="59.354800000000978"/>
    <m/>
    <d v="2024-06-05T08:31:00"/>
    <x v="0"/>
    <x v="2"/>
    <s v="After 12 Months"/>
    <s v="SPS-10088307"/>
    <s v="Taran Rajania"/>
    <s v="Sunday Training 24-25, paid by Sukhpal Rajania, 07/04 vs. Sunday Training"/>
    <x v="2"/>
    <s v="STRIPE"/>
    <x v="1"/>
    <n v="3"/>
    <n v="0.08"/>
    <n v="0.05"/>
    <n v="0"/>
    <n v="2.87"/>
  </r>
  <r>
    <d v="2024-06-05T00:00:00"/>
    <n v="0.39020000000164146"/>
    <m/>
    <d v="2024-06-05T09:22:00"/>
    <x v="0"/>
    <x v="2"/>
    <s v="After 12 Months"/>
    <s v="SPS-10226449"/>
    <s v="-1. DELETED --"/>
    <s v="Ladies 24-25 Unemployed/Retired Match Fee, confirmed by Charn Gill, 04/06 vs. vs Old Hales"/>
    <x v="2"/>
    <s v="BACS"/>
    <x v="0"/>
    <n v="5"/>
    <n v="0"/>
    <n v="0"/>
    <n v="0"/>
    <n v="5"/>
  </r>
  <r>
    <d v="2024-06-05T00:00:00"/>
    <n v="0.39089999999850988"/>
    <m/>
    <d v="2024-06-05T09:23:00"/>
    <x v="0"/>
    <x v="2"/>
    <s v="After 12 Months"/>
    <s v="SPS-10226443"/>
    <s v="annette Rimmer"/>
    <s v="Ladies 24-25 Unemployed/Retired Match Fee, collected by Charn Gill, 04/06 vs. vs Old Hales"/>
    <x v="2"/>
    <s v="CASH"/>
    <x v="0"/>
    <n v="5"/>
    <n v="0"/>
    <n v="0"/>
    <n v="0"/>
    <n v="5"/>
  </r>
  <r>
    <d v="2024-05-23T00:00:00"/>
    <n v="13.39089999999851"/>
    <m/>
    <d v="2024-06-05T09:23:00"/>
    <x v="0"/>
    <x v="2"/>
    <s v="After 12 Months"/>
    <s v="SPS-10199322"/>
    <s v="-1. DELETED -G"/>
    <s v="Ladies 24-25 Student Match Fee, collected by Charn Gill, 23/05 vs. vs Finchfield"/>
    <x v="2"/>
    <s v="CASH"/>
    <x v="0"/>
    <n v="5"/>
    <n v="0"/>
    <n v="0"/>
    <n v="0"/>
    <n v="5"/>
  </r>
  <r>
    <d v="2024-05-17T00:00:00"/>
    <n v="19.39089999999851"/>
    <m/>
    <d v="2024-06-05T09:23:00"/>
    <x v="0"/>
    <x v="2"/>
    <s v="After 12 Months"/>
    <s v="SPS-10180896"/>
    <s v="-1. DELETED -G"/>
    <s v="Ladies 24-25 Student Match Fee, collected by Charn Gill, 16/05 vs. vs Harborne"/>
    <x v="2"/>
    <s v="CASH"/>
    <x v="0"/>
    <n v="5"/>
    <n v="0"/>
    <n v="0"/>
    <n v="0"/>
    <n v="5"/>
  </r>
  <r>
    <d v="2024-06-05T00:00:00"/>
    <n v="0.46869999999762513"/>
    <m/>
    <d v="2024-06-05T11:15:00"/>
    <x v="0"/>
    <x v="2"/>
    <s v="After 12 Months"/>
    <s v="SPS-10226453"/>
    <s v="Susan Paterson"/>
    <s v="Ladies 24-25 Unemployed/Retired Match Fee, confirmed by Charn Gill, 04/06 vs. vs Old Hales"/>
    <x v="2"/>
    <s v="BACS"/>
    <x v="0"/>
    <n v="5"/>
    <n v="0"/>
    <n v="0"/>
    <n v="0"/>
    <n v="5"/>
  </r>
  <r>
    <d v="2024-04-22T00:00:00"/>
    <n v="46.354099999996834"/>
    <m/>
    <d v="2024-06-07T08:30:00"/>
    <x v="0"/>
    <x v="2"/>
    <s v="After 12 Months"/>
    <s v="SPS-10123943"/>
    <s v="Nihal Cooner"/>
    <s v="Sunday Training 24-25, paid by Sandeep Cooner, 14/04 vs. Sunday Training"/>
    <x v="2"/>
    <s v="STRIPE"/>
    <x v="1"/>
    <n v="3"/>
    <n v="0.09"/>
    <n v="0.05"/>
    <n v="0"/>
    <n v="2.86"/>
  </r>
  <r>
    <d v="2024-04-22T00:00:00"/>
    <n v="46.354099999996834"/>
    <m/>
    <d v="2024-06-07T08:30:00"/>
    <x v="0"/>
    <x v="2"/>
    <s v="After 12 Months"/>
    <s v="SPS-10124022"/>
    <s v="Nihal Cooner"/>
    <s v="Sunday Training 24-25, paid by Sandeep Cooner, 21/04 vs. Sunday Training"/>
    <x v="2"/>
    <s v="STRIPE"/>
    <x v="1"/>
    <n v="3"/>
    <n v="0.09"/>
    <n v="0.05"/>
    <n v="0"/>
    <n v="2.86"/>
  </r>
  <r>
    <d v="2024-05-05T00:00:00"/>
    <n v="33.354099999996834"/>
    <m/>
    <d v="2024-06-07T08:30:00"/>
    <x v="0"/>
    <x v="2"/>
    <s v="After 12 Months"/>
    <s v="SPS-10147956"/>
    <s v="Nihal Cooner"/>
    <s v="Sunday Training 24-25, paid by Sandeep Cooner, 05/05 vs. Sunday Training"/>
    <x v="2"/>
    <s v="STRIPE"/>
    <x v="1"/>
    <n v="3"/>
    <n v="0.09"/>
    <n v="0.05"/>
    <n v="0"/>
    <n v="2.86"/>
  </r>
  <r>
    <d v="2024-05-19T00:00:00"/>
    <n v="19.354099999996834"/>
    <m/>
    <d v="2024-06-07T08:30:00"/>
    <x v="0"/>
    <x v="2"/>
    <s v="After 12 Months"/>
    <s v="SPS-10184485"/>
    <s v="Nihal Cooner"/>
    <s v="Sunday Training 24-25, paid by Sandeep Cooner, 19/05 vs. Sunday Training"/>
    <x v="2"/>
    <s v="STRIPE"/>
    <x v="1"/>
    <n v="3"/>
    <n v="0.09"/>
    <n v="0.05"/>
    <n v="0"/>
    <n v="2.86"/>
  </r>
  <r>
    <d v="2024-06-04T00:00:00"/>
    <n v="3.3540999999968335"/>
    <m/>
    <d v="2024-06-07T08:30:00"/>
    <x v="0"/>
    <x v="2"/>
    <s v="After 12 Months"/>
    <s v="SPS-10224302"/>
    <s v="Nihal Cooner"/>
    <s v="Sunday Training 24-25, paid by Sandeep Cooner, 02/06 vs. Sunday Training"/>
    <x v="2"/>
    <s v="STRIPE"/>
    <x v="1"/>
    <n v="3"/>
    <n v="7.0000000000000007E-2"/>
    <n v="0.05"/>
    <n v="0"/>
    <n v="2.88"/>
  </r>
  <r>
    <d v="2024-05-08T00:00:00"/>
    <n v="31.354099999996834"/>
    <m/>
    <d v="2024-06-08T08:30:00"/>
    <x v="0"/>
    <x v="2"/>
    <s v="After 12 Months"/>
    <s v="SPS-10154052"/>
    <s v="Milveen Sangha"/>
    <s v="Ladies 24-25 Under 16 Match Fee, paid by Amarpreet Sangha, 08/05 vs. vs Bromsgrove"/>
    <x v="2"/>
    <s v="STRIPE"/>
    <x v="0"/>
    <n v="3"/>
    <n v="0.25"/>
    <n v="0.05"/>
    <n v="0"/>
    <n v="2.7"/>
  </r>
  <r>
    <d v="2024-05-08T00:00:00"/>
    <n v="31.354099999996834"/>
    <m/>
    <d v="2024-06-08T08:30:00"/>
    <x v="0"/>
    <x v="2"/>
    <s v="After 12 Months"/>
    <s v="SPS-10154045"/>
    <s v="Pavan Bains"/>
    <s v="Ladies 24-25 Unemployed/Retired Match Fee, 08/05 vs. vs Bromsgrove"/>
    <x v="2"/>
    <s v="STRIPE"/>
    <x v="0"/>
    <n v="5"/>
    <n v="0.17"/>
    <n v="0.05"/>
    <n v="0"/>
    <n v="4.78"/>
  </r>
  <r>
    <d v="2024-05-17T00:00:00"/>
    <n v="22.354099999996834"/>
    <m/>
    <d v="2024-06-08T08:30:00"/>
    <x v="0"/>
    <x v="2"/>
    <s v="After 12 Months"/>
    <s v="SPS-10180892"/>
    <s v="Pavan Bains"/>
    <s v="Ladies 24-25 Unemployed/Retired Match Fee, 16/05 vs. vs Harborne"/>
    <x v="2"/>
    <s v="STRIPE"/>
    <x v="0"/>
    <n v="5"/>
    <n v="0.18"/>
    <n v="0.05"/>
    <n v="0"/>
    <n v="4.7699999999999996"/>
  </r>
  <r>
    <d v="2024-06-08T00:00:00"/>
    <n v="0.5569000000032247"/>
    <m/>
    <d v="2024-06-08T13:22:00"/>
    <x v="0"/>
    <x v="2"/>
    <s v="After 12 Months"/>
    <s v="SPS-10237102"/>
    <s v="Sehaj Kaur"/>
    <s v="Sunday Training 24-25, collected by Satpal Degun, 26/05 vs. Sunday Training"/>
    <x v="2"/>
    <s v="CASH"/>
    <x v="1"/>
    <n v="3"/>
    <n v="0"/>
    <n v="0"/>
    <n v="0"/>
    <n v="3"/>
  </r>
  <r>
    <d v="2024-06-08T00:00:00"/>
    <n v="0.5569000000032247"/>
    <m/>
    <d v="2024-06-08T13:22:00"/>
    <x v="0"/>
    <x v="2"/>
    <s v="After 12 Months"/>
    <s v="SPS-10237105"/>
    <s v="Anmol Kaur"/>
    <s v="Sunday Training 24-25, collected by Satpal Degun, 26/05 vs. Sunday Training"/>
    <x v="2"/>
    <s v="CASH"/>
    <x v="1"/>
    <n v="3"/>
    <n v="0"/>
    <n v="0"/>
    <n v="0"/>
    <n v="3"/>
  </r>
  <r>
    <d v="2024-06-08T00:00:00"/>
    <n v="0.5569000000032247"/>
    <m/>
    <d v="2024-06-08T13:22:00"/>
    <x v="0"/>
    <x v="2"/>
    <s v="After 12 Months"/>
    <s v="SPS-10237107"/>
    <s v="Yuvraj Sihota"/>
    <s v="Sunday Training 24-25, confirmed by Satpal Degun, 26/05 vs. Sunday Training"/>
    <x v="2"/>
    <s v="BACS"/>
    <x v="1"/>
    <n v="3"/>
    <n v="0"/>
    <n v="0"/>
    <n v="0"/>
    <n v="3"/>
  </r>
  <r>
    <d v="2024-06-09T00:00:00"/>
    <n v="0.41380000000208383"/>
    <m/>
    <d v="2024-06-09T09:56:00"/>
    <x v="0"/>
    <x v="2"/>
    <s v="After 12 Months"/>
    <s v="SPS-10239332"/>
    <s v="Angad Birring"/>
    <s v="Sunday Training 24-25, confirmed by Satpal Degun, 09/06 vs. Sunday Training"/>
    <x v="2"/>
    <s v="BACS"/>
    <x v="1"/>
    <n v="3"/>
    <n v="0"/>
    <n v="0"/>
    <n v="0"/>
    <n v="3"/>
  </r>
  <r>
    <d v="2024-06-09T00:00:00"/>
    <n v="0.42220000000088476"/>
    <m/>
    <d v="2024-06-09T10:08:00"/>
    <x v="0"/>
    <x v="2"/>
    <s v="After 12 Months"/>
    <s v="SPS-10239360"/>
    <s v="Savraj Singh Chana"/>
    <s v="Sunday Training 24-25, collected by Satpal Degun, 09/06 vs. Sunday Training"/>
    <x v="2"/>
    <s v="CASH"/>
    <x v="1"/>
    <n v="3"/>
    <n v="0"/>
    <n v="0"/>
    <n v="0"/>
    <n v="3"/>
  </r>
  <r>
    <d v="2024-06-09T00:00:00"/>
    <n v="0.42220000000088476"/>
    <m/>
    <d v="2024-06-09T10:08:00"/>
    <x v="0"/>
    <x v="2"/>
    <s v="After 12 Months"/>
    <s v="SPS-10239361"/>
    <s v="Arjan Singh Chana"/>
    <s v="Sunday Training 24-25, collected by Satpal Degun, 09/06 vs. Sunday Training"/>
    <x v="2"/>
    <s v="CASH"/>
    <x v="1"/>
    <n v="3"/>
    <n v="0"/>
    <n v="0"/>
    <n v="0"/>
    <n v="3"/>
  </r>
  <r>
    <d v="2024-06-09T00:00:00"/>
    <n v="0.42839999999705469"/>
    <m/>
    <d v="2024-06-09T10:17:00"/>
    <x v="0"/>
    <x v="2"/>
    <s v="After 12 Months"/>
    <s v="SPS-10239392"/>
    <s v="Paarus Dhillon"/>
    <s v="Sunday Training 24-25, collected by Satpal Degun, 09/06 vs. Sunday Training"/>
    <x v="2"/>
    <s v="CASH"/>
    <x v="1"/>
    <n v="3"/>
    <n v="0"/>
    <n v="0"/>
    <n v="0"/>
    <n v="3"/>
  </r>
  <r>
    <d v="2024-06-09T00:00:00"/>
    <n v="0.42839999999705469"/>
    <m/>
    <d v="2024-06-09T10:17:00"/>
    <x v="0"/>
    <x v="2"/>
    <s v="After 12 Months"/>
    <s v="SPS-10239394"/>
    <s v="Govind Dhillon"/>
    <s v="Sunday Training 24-25, collected by Satpal Degun, 09/06 vs. Sunday Training"/>
    <x v="2"/>
    <s v="CASH"/>
    <x v="1"/>
    <n v="3"/>
    <n v="0"/>
    <n v="0"/>
    <n v="0"/>
    <n v="3"/>
  </r>
  <r>
    <d v="2024-06-04T00:00:00"/>
    <n v="5.4464999999981956"/>
    <m/>
    <d v="2024-06-09T10:43:00"/>
    <x v="0"/>
    <x v="2"/>
    <s v="After 12 Months"/>
    <s v="SPS-10224305"/>
    <s v="Savraj Singh Chana"/>
    <s v="Sunday Training 24-25, collected by Satpal Degun, 02/06 vs. Sunday Training"/>
    <x v="2"/>
    <s v="CASH"/>
    <x v="1"/>
    <n v="3"/>
    <n v="0"/>
    <n v="0"/>
    <n v="0"/>
    <n v="3"/>
  </r>
  <r>
    <d v="2024-06-08T00:00:00"/>
    <n v="1.4464999999981956"/>
    <m/>
    <d v="2024-06-09T10:43:00"/>
    <x v="0"/>
    <x v="2"/>
    <s v="After 12 Months"/>
    <s v="SPS-10237103"/>
    <s v="Savraj Singh Chana"/>
    <s v="Sunday Training 24-25, collected by Satpal Degun, 26/05 vs. Sunday Training"/>
    <x v="2"/>
    <s v="CASH"/>
    <x v="1"/>
    <n v="3"/>
    <n v="0"/>
    <n v="0"/>
    <n v="0"/>
    <n v="3"/>
  </r>
  <r>
    <d v="2024-06-04T00:00:00"/>
    <n v="5.4464999999981956"/>
    <m/>
    <d v="2024-06-09T10:43:00"/>
    <x v="0"/>
    <x v="2"/>
    <s v="After 12 Months"/>
    <s v="SPS-10224313"/>
    <s v="Arjan Singh Chana"/>
    <s v="Sunday Training 24-25, collected by Satpal Degun, 02/06 vs. Sunday Training"/>
    <x v="2"/>
    <s v="CASH"/>
    <x v="1"/>
    <n v="3"/>
    <n v="0"/>
    <n v="0"/>
    <n v="0"/>
    <n v="3"/>
  </r>
  <r>
    <d v="2024-06-09T00:00:00"/>
    <n v="0.44649999999819556"/>
    <m/>
    <d v="2024-06-09T10:43:00"/>
    <x v="0"/>
    <x v="2"/>
    <s v="After 12 Months"/>
    <s v="SPS-10239345"/>
    <s v="Sehaj Kaur"/>
    <s v="Sunday Training 24-25, collected by Satpal Degun, 09/06 vs. Sunday Training"/>
    <x v="2"/>
    <s v="CASH"/>
    <x v="1"/>
    <n v="3"/>
    <n v="0"/>
    <n v="0"/>
    <n v="0"/>
    <n v="3"/>
  </r>
  <r>
    <d v="2024-06-09T00:00:00"/>
    <n v="0.44720000000233995"/>
    <m/>
    <d v="2024-06-09T10:44:00"/>
    <x v="0"/>
    <x v="2"/>
    <s v="After 12 Months"/>
    <s v="SPS-10239346"/>
    <s v="Anmol Kaur"/>
    <s v="Sunday Training 24-25, collected by Satpal Degun, 09/06 vs. Sunday Training"/>
    <x v="2"/>
    <s v="CASH"/>
    <x v="1"/>
    <n v="3"/>
    <n v="0"/>
    <n v="0"/>
    <n v="0"/>
    <n v="3"/>
  </r>
  <r>
    <d v="2024-06-09T00:00:00"/>
    <n v="0.44720000000233995"/>
    <m/>
    <d v="2024-06-09T10:44:00"/>
    <x v="0"/>
    <x v="2"/>
    <s v="After 12 Months"/>
    <s v="SPS-10239388"/>
    <s v="Yuvraj Sihota"/>
    <s v="Sunday Training 24-25, confirmed by Satpal Degun, 09/06 vs. Sunday Training"/>
    <x v="2"/>
    <s v="BACS"/>
    <x v="1"/>
    <n v="3"/>
    <n v="0"/>
    <n v="0"/>
    <n v="0"/>
    <n v="3"/>
  </r>
  <r>
    <d v="2024-05-05T00:00:00"/>
    <n v="36.354099999996834"/>
    <m/>
    <d v="2024-06-10T08:30:00"/>
    <x v="0"/>
    <x v="2"/>
    <s v="After 12 Months"/>
    <s v="SPS-10147966"/>
    <s v="Rohanpreet cooner"/>
    <s v="Sunday Training 24-25, paid by Gurpreet Cooner, 05/05 vs. Sunday Training"/>
    <x v="2"/>
    <s v="STRIPE"/>
    <x v="1"/>
    <n v="3"/>
    <n v="7.0000000000000007E-2"/>
    <n v="0.05"/>
    <n v="0"/>
    <n v="2.88"/>
  </r>
  <r>
    <d v="2024-05-05T00:00:00"/>
    <n v="36.354099999996834"/>
    <m/>
    <d v="2024-06-10T08:30:00"/>
    <x v="0"/>
    <x v="2"/>
    <s v="After 12 Months"/>
    <s v="SPS-10147969"/>
    <s v="Sukhmani Cooner"/>
    <s v="Sunday Training 24-25, paid by Gurpreet Cooner, 05/05 vs. Sunday Training"/>
    <x v="2"/>
    <s v="STRIPE"/>
    <x v="1"/>
    <n v="3"/>
    <n v="7.0000000000000007E-2"/>
    <n v="0.05"/>
    <n v="0"/>
    <n v="2.88"/>
  </r>
  <r>
    <d v="2024-05-19T00:00:00"/>
    <n v="22.354099999996834"/>
    <m/>
    <d v="2024-06-10T08:30:00"/>
    <x v="0"/>
    <x v="2"/>
    <s v="After 12 Months"/>
    <s v="SPS-10184479"/>
    <s v="Rohanpreet cooner"/>
    <s v="Sunday Training 24-25, paid by Gurpreet Cooner, 19/05 vs. Sunday Training"/>
    <x v="2"/>
    <s v="STRIPE"/>
    <x v="1"/>
    <n v="3"/>
    <n v="7.0000000000000007E-2"/>
    <n v="0.05"/>
    <n v="0"/>
    <n v="2.88"/>
  </r>
  <r>
    <d v="2024-06-04T00:00:00"/>
    <n v="6.3540999999968335"/>
    <m/>
    <d v="2024-06-10T08:30:00"/>
    <x v="0"/>
    <x v="2"/>
    <s v="After 12 Months"/>
    <s v="SPS-10224309"/>
    <s v="Rohanpreet cooner"/>
    <s v="Sunday Training 24-25, paid by Gurpreet Cooner, 02/06 vs. Sunday Training"/>
    <x v="2"/>
    <s v="STRIPE"/>
    <x v="1"/>
    <n v="3"/>
    <n v="7.0000000000000007E-2"/>
    <n v="0.05"/>
    <n v="0"/>
    <n v="2.88"/>
  </r>
  <r>
    <d v="2024-06-04T00:00:00"/>
    <n v="6.3540999999968335"/>
    <m/>
    <d v="2024-06-10T08:30:00"/>
    <x v="0"/>
    <x v="2"/>
    <s v="After 12 Months"/>
    <s v="SPS-10224312"/>
    <s v="Sukhmani Cooner"/>
    <s v="Sunday Training 24-25, paid by Gurpreet Cooner, 02/06 vs. Sunday Training"/>
    <x v="2"/>
    <s v="STRIPE"/>
    <x v="1"/>
    <n v="3"/>
    <n v="7.0000000000000007E-2"/>
    <n v="0.05"/>
    <n v="0"/>
    <n v="2.88"/>
  </r>
  <r>
    <d v="2024-06-08T00:00:00"/>
    <n v="2.3540999999968335"/>
    <m/>
    <d v="2024-06-10T08:30:00"/>
    <x v="0"/>
    <x v="2"/>
    <s v="After 12 Months"/>
    <s v="SPS-10237108"/>
    <s v="Sukhmani Cooner"/>
    <s v="Sunday Training 24-25, paid by Gurpreet Cooner, 26/05 vs. Sunday Training"/>
    <x v="2"/>
    <s v="STRIPE"/>
    <x v="1"/>
    <n v="3"/>
    <n v="7.0000000000000007E-2"/>
    <n v="0.05"/>
    <n v="0"/>
    <n v="2.88"/>
  </r>
  <r>
    <d v="2024-06-09T00:00:00"/>
    <n v="1.3540999999968335"/>
    <m/>
    <d v="2024-06-10T08:30:00"/>
    <x v="0"/>
    <x v="2"/>
    <s v="After 12 Months"/>
    <s v="SPS-10239329"/>
    <s v="Rohanpreet cooner"/>
    <s v="Sunday Training 24-25, paid by Gurpreet Cooner, 09/06 vs. Sunday Training"/>
    <x v="2"/>
    <s v="STRIPE"/>
    <x v="1"/>
    <n v="3"/>
    <n v="7.0000000000000007E-2"/>
    <n v="0.05"/>
    <n v="0"/>
    <n v="2.88"/>
  </r>
  <r>
    <d v="2024-06-09T00:00:00"/>
    <n v="1.3540999999968335"/>
    <m/>
    <d v="2024-06-10T08:30:00"/>
    <x v="0"/>
    <x v="2"/>
    <s v="After 12 Months"/>
    <s v="SPS-10239331"/>
    <s v="Sukhmani Cooner"/>
    <s v="Sunday Training 24-25, paid by Gurpreet Cooner, 09/06 vs. Sunday Training"/>
    <x v="2"/>
    <s v="STRIPE"/>
    <x v="1"/>
    <n v="3"/>
    <n v="7.0000000000000007E-2"/>
    <n v="0.05"/>
    <n v="0"/>
    <n v="2.88"/>
  </r>
  <r>
    <d v="2024-04-26T00:00:00"/>
    <n v="45.695099999997183"/>
    <m/>
    <d v="2024-06-10T16:41:00"/>
    <x v="0"/>
    <x v="2"/>
    <s v="After 12 Months"/>
    <s v="SPS-10133971"/>
    <s v="Charn Gill"/>
    <s v="Ladies 24-25 Unemployed/Retired Match Fee, confirmed by Charn Gill, 25/04 vs. vs Kings Heath"/>
    <x v="2"/>
    <s v="BACS"/>
    <x v="0"/>
    <n v="5"/>
    <n v="0"/>
    <n v="0"/>
    <n v="0"/>
    <n v="5"/>
  </r>
  <r>
    <d v="2024-05-08T00:00:00"/>
    <n v="33.695099999997183"/>
    <m/>
    <d v="2024-06-10T16:41:00"/>
    <x v="0"/>
    <x v="2"/>
    <s v="After 12 Months"/>
    <s v="SPS-10154048"/>
    <s v="Charn Gill"/>
    <s v="Ladies 24-25 Unemployed/Retired Match Fee, confirmed by Charn Gill, 08/05 vs. vs Bromsgrove"/>
    <x v="2"/>
    <s v="BACS"/>
    <x v="0"/>
    <n v="5"/>
    <n v="0"/>
    <n v="0"/>
    <n v="0"/>
    <n v="5"/>
  </r>
  <r>
    <d v="2024-05-17T00:00:00"/>
    <n v="24.695099999997183"/>
    <m/>
    <d v="2024-06-10T16:41:00"/>
    <x v="0"/>
    <x v="2"/>
    <s v="After 12 Months"/>
    <s v="SPS-10180897"/>
    <s v="Charn Gill"/>
    <s v="Ladies 24-25 Unemployed/Retired Match Fee, confirmed by Charn Gill, 16/05 vs. vs Harborne"/>
    <x v="2"/>
    <s v="BACS"/>
    <x v="0"/>
    <n v="5"/>
    <n v="0"/>
    <n v="0"/>
    <n v="0"/>
    <n v="5"/>
  </r>
  <r>
    <d v="2024-05-23T00:00:00"/>
    <n v="18.695099999997183"/>
    <m/>
    <d v="2024-06-10T16:41:00"/>
    <x v="0"/>
    <x v="2"/>
    <s v="After 12 Months"/>
    <s v="SPS-10199316"/>
    <s v="Charn Gill"/>
    <s v="Ladies 24-25 Unemployed/Retired Match Fee, confirmed by Charn Gill, 23/05 vs. vs Finchfield"/>
    <x v="2"/>
    <s v="BACS"/>
    <x v="0"/>
    <n v="5"/>
    <n v="0"/>
    <n v="0"/>
    <n v="0"/>
    <n v="5"/>
  </r>
  <r>
    <d v="2024-06-05T00:00:00"/>
    <n v="5.6950999999971827"/>
    <m/>
    <d v="2024-06-10T16:41:00"/>
    <x v="0"/>
    <x v="2"/>
    <s v="After 12 Months"/>
    <s v="SPS-10226452"/>
    <s v="Charn Gill"/>
    <s v="Ladies 24-25 Unemployed/Retired Match Fee, confirmed by Charn Gill, 04/06 vs. vs Old Hales"/>
    <x v="2"/>
    <s v="BACS"/>
    <x v="0"/>
    <n v="5"/>
    <n v="0"/>
    <n v="0"/>
    <n v="0"/>
    <n v="5"/>
  </r>
  <r>
    <d v="2024-05-08T00:00:00"/>
    <n v="33.696499999998196"/>
    <m/>
    <d v="2024-06-10T16:43:00"/>
    <x v="0"/>
    <x v="2"/>
    <s v="After 12 Months"/>
    <s v="SPS-10154051"/>
    <s v="annette Rimmer"/>
    <s v="Ladies 24-25 Unemployed/Retired Match Fee, collected by Charn Gill, 08/05 vs. vs Bromsgrove"/>
    <x v="2"/>
    <s v="CASH"/>
    <x v="0"/>
    <n v="5"/>
    <n v="0"/>
    <n v="0"/>
    <n v="0"/>
    <n v="5"/>
  </r>
  <r>
    <d v="2024-05-17T00:00:00"/>
    <n v="24.696499999998196"/>
    <m/>
    <d v="2024-06-10T16:43:00"/>
    <x v="0"/>
    <x v="2"/>
    <s v="After 12 Months"/>
    <s v="SPS-10180887"/>
    <s v="annette Rimmer"/>
    <s v="Ladies 24-25 Unemployed/Retired Match Fee, collected by Charn Gill, 16/05 vs. vs Harborne"/>
    <x v="2"/>
    <s v="CASH"/>
    <x v="0"/>
    <n v="5"/>
    <n v="0"/>
    <n v="0"/>
    <n v="0"/>
    <n v="5"/>
  </r>
  <r>
    <d v="2024-04-28T00:00:00"/>
    <n v="44.354099999996834"/>
    <m/>
    <d v="2024-06-11T08:30:00"/>
    <x v="0"/>
    <x v="2"/>
    <s v="After 12 Months"/>
    <s v="SPS-10136641"/>
    <s v="Nayan Singh Ruprah"/>
    <s v="Sunday Training 24-25, paid by BALJIT RUPRAH, 28/04 vs. Sunday Training"/>
    <x v="2"/>
    <s v="STRIPE"/>
    <x v="1"/>
    <n v="3"/>
    <n v="0.08"/>
    <n v="0.05"/>
    <n v="0"/>
    <n v="2.87"/>
  </r>
  <r>
    <d v="2024-04-28T00:00:00"/>
    <n v="44.354099999996834"/>
    <m/>
    <d v="2024-06-11T08:30:00"/>
    <x v="0"/>
    <x v="2"/>
    <s v="After 12 Months"/>
    <s v="SPS-10136643"/>
    <s v="Naina Kaur Ruprah"/>
    <s v="Sunday Training 24-25, paid by BALJIT RUPRAH, 28/04 vs. Sunday Training"/>
    <x v="2"/>
    <s v="STRIPE"/>
    <x v="1"/>
    <n v="3"/>
    <n v="0.08"/>
    <n v="0.05"/>
    <n v="0"/>
    <n v="2.87"/>
  </r>
  <r>
    <d v="2024-05-05T00:00:00"/>
    <n v="37.354099999996834"/>
    <m/>
    <d v="2024-06-11T08:30:00"/>
    <x v="0"/>
    <x v="2"/>
    <s v="After 12 Months"/>
    <s v="SPS-10147968"/>
    <s v="Nayan Singh Ruprah"/>
    <s v="Sunday Training 24-25, paid by BALJIT RUPRAH, 05/05 vs. Sunday Training"/>
    <x v="2"/>
    <s v="STRIPE"/>
    <x v="1"/>
    <n v="3"/>
    <n v="0.08"/>
    <n v="0.05"/>
    <n v="0"/>
    <n v="2.87"/>
  </r>
  <r>
    <d v="2024-05-05T00:00:00"/>
    <n v="37.354099999996834"/>
    <m/>
    <d v="2024-06-11T08:30:00"/>
    <x v="0"/>
    <x v="2"/>
    <s v="After 12 Months"/>
    <s v="SPS-10147970"/>
    <s v="Naina Kaur Ruprah"/>
    <s v="Sunday Training 24-25, paid by BALJIT RUPRAH, 05/05 vs. Sunday Training"/>
    <x v="2"/>
    <s v="STRIPE"/>
    <x v="1"/>
    <n v="3"/>
    <n v="0.08"/>
    <n v="0.05"/>
    <n v="0"/>
    <n v="2.87"/>
  </r>
  <r>
    <d v="2024-05-19T00:00:00"/>
    <n v="23.354099999996834"/>
    <m/>
    <d v="2024-06-11T08:30:00"/>
    <x v="0"/>
    <x v="2"/>
    <s v="After 12 Months"/>
    <s v="SPS-10184480"/>
    <s v="Nayan Singh Ruprah"/>
    <s v="Sunday Training 24-25, paid by BALJIT RUPRAH, 19/05 vs. Sunday Training"/>
    <x v="2"/>
    <s v="STRIPE"/>
    <x v="1"/>
    <n v="3"/>
    <n v="0.08"/>
    <n v="0.05"/>
    <n v="0"/>
    <n v="2.87"/>
  </r>
  <r>
    <d v="2024-05-19T00:00:00"/>
    <n v="23.354099999996834"/>
    <m/>
    <d v="2024-06-11T08:30:00"/>
    <x v="0"/>
    <x v="2"/>
    <s v="After 12 Months"/>
    <s v="SPS-10184483"/>
    <s v="Naina Kaur Ruprah"/>
    <s v="Sunday Training 24-25, paid by BALJIT RUPRAH, 19/05 vs. Sunday Training"/>
    <x v="2"/>
    <s v="STRIPE"/>
    <x v="1"/>
    <n v="3"/>
    <n v="7.0000000000000007E-2"/>
    <n v="0.05"/>
    <n v="0"/>
    <n v="2.88"/>
  </r>
  <r>
    <d v="2024-06-13T00:00:00"/>
    <n v="0.93050000000221189"/>
    <m/>
    <d v="2024-06-13T22:20:00"/>
    <x v="0"/>
    <x v="2"/>
    <s v="After 12 Months"/>
    <s v="SPS-10260462"/>
    <s v="Apsi Gunarathne"/>
    <s v="Ladies 24-25 Sponsored player Match Fee, 13/06 vs. vs Redditch"/>
    <x v="2"/>
    <s v="CASH"/>
    <x v="0"/>
    <n v="0"/>
    <n v="0"/>
    <n v="0"/>
    <n v="0"/>
    <n v="0"/>
  </r>
  <r>
    <d v="2024-05-08T00:00:00"/>
    <n v="36.94720000000234"/>
    <m/>
    <d v="2024-06-13T22:44:00"/>
    <x v="0"/>
    <x v="2"/>
    <s v="After 12 Months"/>
    <s v="SPS-10154054"/>
    <s v="Sharndeep Hanspal"/>
    <s v="Ladies 24-25 Unemployed/Retired Match Fee, confirmed by Charn Gill, 08/05 vs. vs Bromsgrove"/>
    <x v="2"/>
    <s v="BACS"/>
    <x v="0"/>
    <n v="5"/>
    <n v="0"/>
    <n v="0"/>
    <n v="0"/>
    <n v="5"/>
  </r>
  <r>
    <d v="2024-05-17T00:00:00"/>
    <n v="27.94720000000234"/>
    <m/>
    <d v="2024-06-13T22:44:00"/>
    <x v="0"/>
    <x v="2"/>
    <s v="After 12 Months"/>
    <s v="SPS-10180890"/>
    <s v="Sharndeep Hanspal"/>
    <s v="Ladies 24-25 Unemployed/Retired Match Fee, confirmed by Charn Gill, 16/05 vs. vs Harborne"/>
    <x v="2"/>
    <s v="BACS"/>
    <x v="0"/>
    <n v="5"/>
    <n v="0"/>
    <n v="0"/>
    <n v="0"/>
    <n v="5"/>
  </r>
  <r>
    <d v="2024-06-13T00:00:00"/>
    <n v="0.94720000000233995"/>
    <m/>
    <d v="2024-06-13T22:44:00"/>
    <x v="0"/>
    <x v="2"/>
    <s v="After 12 Months"/>
    <s v="SPS-10260463"/>
    <s v="Sharndeep Hanspal"/>
    <s v="Ladies 24-25 Unemployed/Retired Match Fee, confirmed by Charn Gill, 13/06 vs. vs Redditch"/>
    <x v="2"/>
    <s v="BACS"/>
    <x v="0"/>
    <n v="5"/>
    <n v="0"/>
    <n v="0"/>
    <n v="0"/>
    <n v="5"/>
  </r>
  <r>
    <d v="2024-05-15T00:00:00"/>
    <n v="30.354099999996834"/>
    <m/>
    <d v="2024-06-14T08:30:00"/>
    <x v="0"/>
    <x v="2"/>
    <s v="After 12 Months"/>
    <s v="SPS-10178114"/>
    <s v="Inderjit Sathi"/>
    <s v="Mens 24-25 Unemployed/Retired Match Fee, 15/05 vs. vs Bournville"/>
    <x v="2"/>
    <s v="STRIPE"/>
    <x v="0"/>
    <n v="5"/>
    <n v="0.28000000000000003"/>
    <n v="0.05"/>
    <n v="0"/>
    <n v="4.67"/>
  </r>
  <r>
    <d v="2024-05-15T00:00:00"/>
    <n v="30.354099999996834"/>
    <m/>
    <d v="2024-06-14T08:30:00"/>
    <x v="0"/>
    <x v="2"/>
    <s v="After 12 Months"/>
    <s v="SPS-10178110"/>
    <s v="Harjit Samra"/>
    <s v="Mens 24-25, 15/05 vs. vs Bournville"/>
    <x v="2"/>
    <s v="STRIPE"/>
    <x v="0"/>
    <n v="10"/>
    <n v="0.22"/>
    <n v="0.1"/>
    <n v="0"/>
    <n v="9.68"/>
  </r>
  <r>
    <d v="2024-05-21T00:00:00"/>
    <n v="24.354099999996834"/>
    <m/>
    <d v="2024-06-14T08:30:00"/>
    <x v="0"/>
    <x v="2"/>
    <s v="After 12 Months"/>
    <s v="SPS-10195965"/>
    <s v="Harjit Samra"/>
    <s v="Mens 24-25, 21/05 vs. vs Edgbaston"/>
    <x v="2"/>
    <s v="STRIPE"/>
    <x v="0"/>
    <n v="10"/>
    <n v="0.22"/>
    <n v="0.1"/>
    <n v="0"/>
    <n v="9.68"/>
  </r>
  <r>
    <d v="2024-06-13T00:00:00"/>
    <n v="1.3540999999968335"/>
    <m/>
    <d v="2024-06-14T08:30:00"/>
    <x v="0"/>
    <x v="2"/>
    <s v="After 12 Months"/>
    <s v="SPS-10260232"/>
    <s v="Harjit Samra"/>
    <s v="Mens 24-25, 13/06 vs. vs Kings Heath"/>
    <x v="2"/>
    <s v="STRIPE"/>
    <x v="0"/>
    <n v="10"/>
    <n v="0.21"/>
    <n v="0.1"/>
    <n v="0"/>
    <n v="9.69"/>
  </r>
  <r>
    <d v="2024-05-15T00:00:00"/>
    <n v="30.354099999996834"/>
    <m/>
    <d v="2024-06-14T08:30:00"/>
    <x v="0"/>
    <x v="2"/>
    <s v="After 12 Months"/>
    <s v="SPS-10178112"/>
    <s v="Karampreet Sandhu"/>
    <s v="Mens 24-25 Unemployed/Retired Match Fee, 15/05 vs. vs Bournville"/>
    <x v="2"/>
    <s v="STRIPE"/>
    <x v="0"/>
    <n v="5"/>
    <n v="0.17"/>
    <n v="0.05"/>
    <n v="0"/>
    <n v="4.78"/>
  </r>
  <r>
    <d v="2024-05-21T00:00:00"/>
    <n v="24.354099999996834"/>
    <m/>
    <d v="2024-06-14T08:30:00"/>
    <x v="0"/>
    <x v="2"/>
    <s v="After 12 Months"/>
    <s v="SPS-10195967"/>
    <s v="Karampreet Sandhu"/>
    <s v="Mens 24-25 Unemployed/Retired Match Fee, 21/05 vs. vs Edgbaston"/>
    <x v="2"/>
    <s v="STRIPE"/>
    <x v="0"/>
    <n v="5"/>
    <n v="0.18"/>
    <n v="0.05"/>
    <n v="0"/>
    <n v="4.7699999999999996"/>
  </r>
  <r>
    <d v="2024-05-05T00:00:00"/>
    <n v="40.354099999996834"/>
    <m/>
    <d v="2024-06-14T08:30:00"/>
    <x v="0"/>
    <x v="2"/>
    <s v="After 12 Months"/>
    <s v="SPS-10147959"/>
    <s v="Kian Sandhu"/>
    <s v="Sunday Training 24-25, paid by Hardeep SANDHU, 05/05 vs. Sunday Training"/>
    <x v="2"/>
    <s v="STRIPE"/>
    <x v="1"/>
    <n v="3"/>
    <n v="7.0000000000000007E-2"/>
    <n v="0.05"/>
    <n v="0"/>
    <n v="2.88"/>
  </r>
  <r>
    <d v="2024-05-05T00:00:00"/>
    <n v="40.354099999996834"/>
    <m/>
    <d v="2024-06-14T08:30:00"/>
    <x v="0"/>
    <x v="2"/>
    <s v="After 12 Months"/>
    <s v="SPS-10147961"/>
    <s v="Kyle Sandhu"/>
    <s v="Sunday Training 24-25, paid by Hardeep SANDHU, 05/05 vs. Sunday Training"/>
    <x v="2"/>
    <s v="STRIPE"/>
    <x v="1"/>
    <n v="3"/>
    <n v="7.0000000000000007E-2"/>
    <n v="0.05"/>
    <n v="0"/>
    <n v="2.88"/>
  </r>
  <r>
    <d v="2024-05-05T00:00:00"/>
    <n v="40.354099999996834"/>
    <m/>
    <d v="2024-06-14T08:30:00"/>
    <x v="0"/>
    <x v="2"/>
    <s v="After 12 Months"/>
    <s v="SPS-10147965"/>
    <s v="Kai Sandhu"/>
    <s v="Sunday Training 24-25, paid by Hardeep SANDHU, 05/05 vs. Sunday Training"/>
    <x v="2"/>
    <s v="STRIPE"/>
    <x v="1"/>
    <n v="3"/>
    <n v="7.0000000000000007E-2"/>
    <n v="0.05"/>
    <n v="0"/>
    <n v="2.88"/>
  </r>
  <r>
    <d v="2024-05-15T00:00:00"/>
    <n v="30.354099999996834"/>
    <m/>
    <d v="2024-06-14T08:30:00"/>
    <x v="0"/>
    <x v="2"/>
    <s v="After 12 Months"/>
    <s v="SPS-10178118"/>
    <s v="Kyle Sandhu"/>
    <s v="Mens 24-25 Under 16 Match Fee, paid by Hardeep SANDHU, 15/05 vs. vs Bournville"/>
    <x v="2"/>
    <s v="STRIPE"/>
    <x v="0"/>
    <n v="3"/>
    <n v="7.0000000000000007E-2"/>
    <n v="0.05"/>
    <n v="0"/>
    <n v="2.88"/>
  </r>
  <r>
    <d v="2024-05-19T00:00:00"/>
    <n v="26.354099999996834"/>
    <m/>
    <d v="2024-06-14T08:30:00"/>
    <x v="0"/>
    <x v="2"/>
    <s v="After 12 Months"/>
    <s v="SPS-10184424"/>
    <s v="Kian Sandhu"/>
    <s v="Sunday Training 24-25, paid by Hardeep SANDHU, 19/05 vs. Sunday Training"/>
    <x v="2"/>
    <s v="STRIPE"/>
    <x v="1"/>
    <n v="3"/>
    <n v="7.0000000000000007E-2"/>
    <n v="0.05"/>
    <n v="0"/>
    <n v="2.88"/>
  </r>
  <r>
    <d v="2024-05-19T00:00:00"/>
    <n v="26.354099999996834"/>
    <m/>
    <d v="2024-06-14T08:30:00"/>
    <x v="0"/>
    <x v="2"/>
    <s v="After 12 Months"/>
    <s v="SPS-10184426"/>
    <s v="Kyle Sandhu"/>
    <s v="Sunday Training 24-25, paid by Hardeep SANDHU, 19/05 vs. Sunday Training"/>
    <x v="2"/>
    <s v="STRIPE"/>
    <x v="1"/>
    <n v="3"/>
    <n v="7.0000000000000007E-2"/>
    <n v="0.05"/>
    <n v="0"/>
    <n v="2.88"/>
  </r>
  <r>
    <d v="2024-05-19T00:00:00"/>
    <n v="26.354099999996834"/>
    <m/>
    <d v="2024-06-14T08:30:00"/>
    <x v="0"/>
    <x v="2"/>
    <s v="After 12 Months"/>
    <s v="SPS-10184429"/>
    <s v="Kai Sandhu"/>
    <s v="Sunday Training 24-25, paid by Hardeep SANDHU, 19/05 vs. Sunday Training"/>
    <x v="2"/>
    <s v="STRIPE"/>
    <x v="1"/>
    <n v="3"/>
    <n v="7.0000000000000007E-2"/>
    <n v="0.05"/>
    <n v="0"/>
    <n v="2.88"/>
  </r>
  <r>
    <d v="2024-05-21T00:00:00"/>
    <n v="24.354099999996834"/>
    <m/>
    <d v="2024-06-14T08:30:00"/>
    <x v="0"/>
    <x v="2"/>
    <s v="After 12 Months"/>
    <s v="SPS-10195973"/>
    <s v="Kyle Sandhu"/>
    <s v="Mens 24-25 Under 16 Match Fee, paid by Hardeep SANDHU, 21/05 vs. vs Edgbaston"/>
    <x v="2"/>
    <s v="STRIPE"/>
    <x v="0"/>
    <n v="3"/>
    <n v="7.0000000000000007E-2"/>
    <n v="0.05"/>
    <n v="0"/>
    <n v="2.88"/>
  </r>
  <r>
    <d v="2024-05-15T00:00:00"/>
    <n v="31.354099999996834"/>
    <m/>
    <d v="2024-06-15T08:30:00"/>
    <x v="0"/>
    <x v="2"/>
    <s v="After 12 Months"/>
    <s v="SPS-10178117"/>
    <s v="Satpal Degun"/>
    <s v="Mens 24-25, 15/05 vs. vs Bournville"/>
    <x v="2"/>
    <s v="STRIPE"/>
    <x v="0"/>
    <n v="10"/>
    <n v="0.35"/>
    <n v="0.1"/>
    <n v="0"/>
    <n v="9.5500000000000007"/>
  </r>
  <r>
    <d v="2024-05-15T00:00:00"/>
    <n v="31.354099999996834"/>
    <m/>
    <d v="2024-06-15T08:30:00"/>
    <x v="0"/>
    <x v="2"/>
    <s v="After 12 Months"/>
    <s v="SPS-10178360"/>
    <s v="Sati Mann"/>
    <s v="Mens 24-25, 14/05 vs. vs Harborne"/>
    <x v="2"/>
    <s v="STRIPE"/>
    <x v="0"/>
    <n v="10"/>
    <n v="0.25"/>
    <n v="0.1"/>
    <n v="0"/>
    <n v="9.65"/>
  </r>
  <r>
    <d v="2024-06-04T00:00:00"/>
    <n v="11.354099999996834"/>
    <m/>
    <d v="2024-06-15T08:30:00"/>
    <x v="0"/>
    <x v="2"/>
    <s v="After 12 Months"/>
    <s v="SPS-10226159"/>
    <s v="Sati Mann"/>
    <s v="Mens 24-25, 04/06 vs. vs Olton"/>
    <x v="2"/>
    <s v="STRIPE"/>
    <x v="0"/>
    <n v="10"/>
    <n v="0.25"/>
    <n v="0.1"/>
    <n v="0"/>
    <n v="9.65"/>
  </r>
  <r>
    <d v="2024-05-16T00:00:00"/>
    <n v="30.354099999996834"/>
    <m/>
    <d v="2024-06-15T08:30:00"/>
    <x v="0"/>
    <x v="2"/>
    <s v="After 12 Months"/>
    <s v="SPS-10179299"/>
    <s v="Verneek Virdi"/>
    <s v="Sunday Training 24-25, 19/05 vs. Sunday Training"/>
    <x v="2"/>
    <s v="STRIPE"/>
    <x v="1"/>
    <n v="3"/>
    <n v="0.14000000000000001"/>
    <n v="0.05"/>
    <n v="0"/>
    <n v="2.81"/>
  </r>
  <r>
    <d v="2024-05-30T00:00:00"/>
    <n v="16.354099999996834"/>
    <m/>
    <d v="2024-06-15T08:30:00"/>
    <x v="0"/>
    <x v="2"/>
    <s v="After 12 Months"/>
    <s v="SPS-10214514"/>
    <s v="Verneek Virdi"/>
    <s v="Sunday Training 24-25, 02/06 vs. Sunday Training"/>
    <x v="2"/>
    <s v="STRIPE"/>
    <x v="1"/>
    <n v="3"/>
    <n v="0.15"/>
    <n v="0.05"/>
    <n v="0"/>
    <n v="2.8"/>
  </r>
  <r>
    <d v="2024-06-14T00:00:00"/>
    <n v="1.3540999999968335"/>
    <m/>
    <d v="2024-06-15T08:30:00"/>
    <x v="0"/>
    <x v="2"/>
    <s v="After 12 Months"/>
    <s v="SPS-10261184"/>
    <s v="Jay Campbell"/>
    <s v="Aspirations 24-25, 21/06 vs. Aspirations Programme"/>
    <x v="2"/>
    <s v="STRIPE"/>
    <x v="1"/>
    <n v="5"/>
    <n v="0.12"/>
    <n v="0.05"/>
    <n v="0"/>
    <n v="4.83"/>
  </r>
  <r>
    <d v="2024-05-15T00:00:00"/>
    <n v="31.354099999996834"/>
    <m/>
    <d v="2024-06-15T08:30:00"/>
    <x v="0"/>
    <x v="2"/>
    <s v="After 12 Months"/>
    <s v="SPS-10178367"/>
    <s v="Jay Campbell"/>
    <s v="Mens 24-25, 14/05 vs. vs Harborne"/>
    <x v="2"/>
    <s v="STRIPE"/>
    <x v="0"/>
    <n v="10"/>
    <n v="0.23"/>
    <n v="0.1"/>
    <n v="0"/>
    <n v="9.67"/>
  </r>
  <r>
    <d v="2024-05-29T00:00:00"/>
    <n v="17.354099999996834"/>
    <m/>
    <d v="2024-06-15T08:30:00"/>
    <x v="0"/>
    <x v="2"/>
    <s v="After 12 Months"/>
    <s v="SPS-10212678"/>
    <s v="Jay Campbell"/>
    <s v="Mens 24-25, 22/05 vs. vs Worcester"/>
    <x v="2"/>
    <s v="STRIPE"/>
    <x v="0"/>
    <n v="10"/>
    <n v="0.23"/>
    <n v="0.1"/>
    <n v="0"/>
    <n v="9.67"/>
  </r>
  <r>
    <d v="2024-05-17T00:00:00"/>
    <n v="30.354099999996834"/>
    <m/>
    <d v="2024-06-16T08:30:00"/>
    <x v="0"/>
    <x v="2"/>
    <s v="After 12 Months"/>
    <s v="SPS-10180891"/>
    <s v="Arzu Azam"/>
    <s v="Ladies 24-25 Unemployed/Retired Match Fee, 16/05 vs. vs Harborne"/>
    <x v="2"/>
    <s v="STRIPE"/>
    <x v="0"/>
    <n v="5"/>
    <n v="0.14000000000000001"/>
    <n v="0.05"/>
    <n v="0"/>
    <n v="4.8099999999999996"/>
  </r>
  <r>
    <d v="2024-05-23T00:00:00"/>
    <n v="24.354099999996834"/>
    <m/>
    <d v="2024-06-16T08:30:00"/>
    <x v="0"/>
    <x v="2"/>
    <s v="After 12 Months"/>
    <s v="SPS-10199320"/>
    <s v="Arzu Azam"/>
    <s v="Ladies 24-25 Unemployed/Retired Match Fee, 23/05 vs. vs Finchfield"/>
    <x v="2"/>
    <s v="STRIPE"/>
    <x v="0"/>
    <n v="5"/>
    <n v="0.14000000000000001"/>
    <n v="0.05"/>
    <n v="0"/>
    <n v="4.8099999999999996"/>
  </r>
  <r>
    <d v="2024-06-05T00:00:00"/>
    <n v="11.354099999996834"/>
    <m/>
    <d v="2024-06-16T08:30:00"/>
    <x v="0"/>
    <x v="2"/>
    <s v="After 12 Months"/>
    <s v="SPS-10226447"/>
    <s v="Arzu Azam"/>
    <s v="Ladies 24-25 Unemployed/Retired Match Fee, 04/06 vs. vs Old Hales"/>
    <x v="2"/>
    <s v="STRIPE"/>
    <x v="0"/>
    <n v="5"/>
    <n v="0.15"/>
    <n v="0.05"/>
    <n v="0"/>
    <n v="4.8"/>
  </r>
  <r>
    <d v="2024-06-16T00:00:00"/>
    <n v="0.4187000000019907"/>
    <m/>
    <d v="2024-06-16T10:03:00"/>
    <x v="0"/>
    <x v="2"/>
    <s v="After 12 Months"/>
    <s v="SPS-10263672"/>
    <s v="Angad Birring"/>
    <s v="Sunday Training 24-25, confirmed by Satpal Degun, 16/06 vs. Sunday Training"/>
    <x v="2"/>
    <s v="BACS"/>
    <x v="1"/>
    <n v="3"/>
    <n v="0"/>
    <n v="0"/>
    <n v="0"/>
    <n v="3"/>
  </r>
  <r>
    <d v="2024-06-16T00:00:00"/>
    <n v="0.4187000000019907"/>
    <m/>
    <d v="2024-06-16T10:03:00"/>
    <x v="0"/>
    <x v="2"/>
    <s v="After 12 Months"/>
    <s v="SPS-10263659"/>
    <s v="Sehaj Kaur"/>
    <s v="Sunday Training 24-25, collected by Satpal Degun, 16/06 vs. Sunday Training"/>
    <x v="2"/>
    <s v="CASH"/>
    <x v="1"/>
    <n v="3"/>
    <n v="0"/>
    <n v="0"/>
    <n v="0"/>
    <n v="3"/>
  </r>
  <r>
    <d v="2024-06-16T00:00:00"/>
    <n v="0.4187000000019907"/>
    <m/>
    <d v="2024-06-16T10:03:00"/>
    <x v="0"/>
    <x v="2"/>
    <s v="After 12 Months"/>
    <s v="SPS-10263661"/>
    <s v="Anmol Kaur"/>
    <s v="Sunday Training 24-25, collected by Satpal Degun, 16/06 vs. Sunday Training"/>
    <x v="2"/>
    <s v="CASH"/>
    <x v="1"/>
    <n v="3"/>
    <n v="0"/>
    <n v="0"/>
    <n v="0"/>
    <n v="3"/>
  </r>
  <r>
    <d v="2024-06-16T00:00:00"/>
    <n v="0.4187000000019907"/>
    <m/>
    <d v="2024-06-16T10:03:00"/>
    <x v="0"/>
    <x v="2"/>
    <s v="After 12 Months"/>
    <s v="SPS-10263656"/>
    <s v="Ronak Singh Mann"/>
    <s v="Sunday Training 24-25, collected by Satpal Degun, 16/06 vs. Sunday Training"/>
    <x v="2"/>
    <s v="CASH"/>
    <x v="1"/>
    <n v="3"/>
    <n v="0"/>
    <n v="0"/>
    <n v="0"/>
    <n v="3"/>
  </r>
  <r>
    <d v="2024-06-16T00:00:00"/>
    <n v="0.42910000000119908"/>
    <m/>
    <d v="2024-06-16T10:18:00"/>
    <x v="0"/>
    <x v="2"/>
    <s v="After 12 Months"/>
    <s v="SPS-10263662"/>
    <s v="Yuvraj Sihota"/>
    <s v="Sunday Training 24-25, confirmed by Satpal Degun, 16/06 vs. Sunday Training"/>
    <x v="2"/>
    <s v="BACS"/>
    <x v="1"/>
    <n v="3"/>
    <n v="0"/>
    <n v="0"/>
    <n v="0"/>
    <n v="3"/>
  </r>
  <r>
    <d v="2024-06-16T00:00:00"/>
    <n v="0.48610000000189757"/>
    <m/>
    <d v="2024-06-16T11:40:00"/>
    <x v="0"/>
    <x v="2"/>
    <s v="After 12 Months"/>
    <s v="SPS-10263846"/>
    <s v="Jovan Singh Randhawa"/>
    <s v="Sunday Training 24-25, collected by Satpal Degun, 16/06 vs. Sunday Training"/>
    <x v="2"/>
    <s v="CASH"/>
    <x v="1"/>
    <n v="3"/>
    <n v="0"/>
    <n v="0"/>
    <n v="0"/>
    <n v="3"/>
  </r>
  <r>
    <d v="2024-06-16T00:00:00"/>
    <n v="0.50620000000344589"/>
    <m/>
    <d v="2024-06-16T12:09:00"/>
    <x v="0"/>
    <x v="2"/>
    <s v="After 12 Months"/>
    <s v="SPS-10263718"/>
    <s v="Govind Dhillon"/>
    <s v="Sunday Training 24-25, collected by Satpal Degun, 16/06 vs. Sunday Training"/>
    <x v="2"/>
    <s v="CASH"/>
    <x v="1"/>
    <n v="3"/>
    <n v="0"/>
    <n v="0"/>
    <n v="0"/>
    <n v="3"/>
  </r>
  <r>
    <d v="2024-06-16T00:00:00"/>
    <n v="0.50620000000344589"/>
    <m/>
    <d v="2024-06-16T12:09:00"/>
    <x v="0"/>
    <x v="2"/>
    <s v="After 12 Months"/>
    <s v="SPS-10263719"/>
    <s v="Narayan Dhillon"/>
    <s v="Sunday Training 24-25, collected by Satpal Degun, 16/06 vs. Sunday Training"/>
    <x v="2"/>
    <s v="CASH"/>
    <x v="1"/>
    <n v="3"/>
    <n v="0"/>
    <n v="0"/>
    <n v="0"/>
    <n v="3"/>
  </r>
  <r>
    <d v="2024-06-16T00:00:00"/>
    <n v="0.59509999999863794"/>
    <m/>
    <d v="2024-06-16T14:17:00"/>
    <x v="0"/>
    <x v="2"/>
    <s v="After 12 Months"/>
    <s v="SPS-10263663"/>
    <s v="Devjyot Singh Ghhagh"/>
    <s v="Sunday Training 24-25, collected by Satpal Degun, 16/06 vs. Sunday Training"/>
    <x v="2"/>
    <s v="CASH"/>
    <x v="1"/>
    <n v="3"/>
    <n v="0"/>
    <n v="0"/>
    <n v="0"/>
    <n v="3"/>
  </r>
  <r>
    <d v="2024-05-17T00:00:00"/>
    <n v="31.354099999996834"/>
    <m/>
    <d v="2024-06-17T08:30:00"/>
    <x v="0"/>
    <x v="2"/>
    <s v="After 12 Months"/>
    <s v="SPS-10180894"/>
    <s v="Neha Sharma"/>
    <s v="Ladies 24-25 Unemployed/Retired Match Fee, 16/05 vs. vs Harborne"/>
    <x v="2"/>
    <s v="STRIPE"/>
    <x v="0"/>
    <n v="5"/>
    <n v="0.14000000000000001"/>
    <n v="0.05"/>
    <n v="0"/>
    <n v="4.8099999999999996"/>
  </r>
  <r>
    <d v="2024-05-23T00:00:00"/>
    <n v="25.354099999996834"/>
    <m/>
    <d v="2024-06-17T08:30:00"/>
    <x v="0"/>
    <x v="2"/>
    <s v="After 12 Months"/>
    <s v="SPS-10199321"/>
    <s v="Neha Sharma"/>
    <s v="Ladies 24-25 Unemployed/Retired Match Fee, 23/05 vs. vs Finchfield"/>
    <x v="2"/>
    <s v="STRIPE"/>
    <x v="0"/>
    <n v="5"/>
    <n v="0.14000000000000001"/>
    <n v="0.05"/>
    <n v="0"/>
    <n v="4.8099999999999996"/>
  </r>
  <r>
    <d v="2024-06-13T00:00:00"/>
    <n v="4.3540999999968335"/>
    <m/>
    <d v="2024-06-17T08:30:00"/>
    <x v="0"/>
    <x v="2"/>
    <s v="After 12 Months"/>
    <s v="SPS-10260465"/>
    <s v="Neha Sharma"/>
    <s v="Ladies 24-25 Unemployed/Retired Match Fee, 13/06 vs. vs Redditch"/>
    <x v="2"/>
    <s v="STRIPE"/>
    <x v="0"/>
    <n v="5"/>
    <n v="0.15"/>
    <n v="0.05"/>
    <n v="0"/>
    <n v="4.8"/>
  </r>
  <r>
    <d v="2024-05-15T00:00:00"/>
    <n v="34.354099999996834"/>
    <m/>
    <d v="2024-06-18T08:30:00"/>
    <x v="0"/>
    <x v="2"/>
    <s v="After 12 Months"/>
    <s v="SPS-10178109"/>
    <s v="Harpreet Singh Kalia"/>
    <s v="Mens 24-25 Student Match Fee, paid by dav Kalia, 15/05 vs. vs Bournville"/>
    <x v="2"/>
    <s v="STRIPE"/>
    <x v="0"/>
    <n v="5"/>
    <n v="0.12"/>
    <n v="0.05"/>
    <n v="0"/>
    <n v="4.83"/>
  </r>
  <r>
    <d v="2024-05-21T00:00:00"/>
    <n v="28.354099999996834"/>
    <m/>
    <d v="2024-06-18T08:30:00"/>
    <x v="0"/>
    <x v="2"/>
    <s v="After 12 Months"/>
    <s v="SPS-10195964"/>
    <s v="Harpreet Singh Kalia"/>
    <s v="Mens 24-25 Student Match Fee, paid by dav Kalia, 21/05 vs. vs Edgbaston"/>
    <x v="2"/>
    <s v="STRIPE"/>
    <x v="0"/>
    <n v="5"/>
    <n v="0.12"/>
    <n v="0.05"/>
    <n v="0"/>
    <n v="4.83"/>
  </r>
  <r>
    <d v="2024-05-29T00:00:00"/>
    <n v="20.354099999996834"/>
    <m/>
    <d v="2024-06-18T08:30:00"/>
    <x v="0"/>
    <x v="2"/>
    <s v="After 12 Months"/>
    <s v="SPS-10212671"/>
    <s v="Harpreet Singh Kalia"/>
    <s v="Mens 24-25 Student Match Fee, paid by dav Kalia, 22/05 vs. vs Worcester"/>
    <x v="2"/>
    <s v="STRIPE"/>
    <x v="0"/>
    <n v="5"/>
    <n v="0.12"/>
    <n v="0.05"/>
    <n v="0"/>
    <n v="4.83"/>
  </r>
  <r>
    <d v="2024-06-04T00:00:00"/>
    <n v="14.354099999996834"/>
    <m/>
    <d v="2024-06-18T08:30:00"/>
    <x v="0"/>
    <x v="2"/>
    <s v="After 12 Months"/>
    <s v="SPS-10226155"/>
    <s v="Harpreet Singh Kalia"/>
    <s v="Mens 24-25 Student Match Fee, paid by dav Kalia, 04/06 vs. vs Olton"/>
    <x v="2"/>
    <s v="STRIPE"/>
    <x v="0"/>
    <n v="5"/>
    <n v="0.14000000000000001"/>
    <n v="0.05"/>
    <n v="0"/>
    <n v="4.8099999999999996"/>
  </r>
  <r>
    <d v="2024-05-15T00:00:00"/>
    <n v="34.354099999996834"/>
    <m/>
    <d v="2024-06-18T08:30:00"/>
    <x v="0"/>
    <x v="2"/>
    <s v="After 12 Months"/>
    <s v="SPS-10178121"/>
    <s v="Angad Birring"/>
    <s v="Mens 24-25 Under 16 Match Fee, paid by Jeswinder Kaur, 15/05 vs. vs Bournville"/>
    <x v="2"/>
    <s v="STRIPE"/>
    <x v="0"/>
    <n v="3"/>
    <n v="0.14000000000000001"/>
    <n v="0.05"/>
    <n v="0"/>
    <n v="2.81"/>
  </r>
  <r>
    <d v="2024-05-21T00:00:00"/>
    <n v="28.354099999996834"/>
    <m/>
    <d v="2024-06-18T08:30:00"/>
    <x v="0"/>
    <x v="2"/>
    <s v="After 12 Months"/>
    <s v="SPS-10195976"/>
    <s v="Angad Birring"/>
    <s v="Mens 24-25 Under 16 Match Fee, paid by Jeswinder Kaur, 21/05 vs. vs Edgbaston"/>
    <x v="2"/>
    <s v="STRIPE"/>
    <x v="0"/>
    <n v="3"/>
    <n v="0.15"/>
    <n v="0.05"/>
    <n v="0"/>
    <n v="2.8"/>
  </r>
  <r>
    <d v="2024-05-19T00:00:00"/>
    <n v="30.354099999996834"/>
    <m/>
    <d v="2024-06-18T08:30:00"/>
    <x v="0"/>
    <x v="2"/>
    <s v="After 12 Months"/>
    <s v="SPS-10184484"/>
    <s v="Ronak Singh Mann"/>
    <s v="Sunday Training 24-25, paid by Amardeep Mann, 19/05 vs. Sunday Training"/>
    <x v="2"/>
    <s v="STRIPE"/>
    <x v="1"/>
    <n v="3"/>
    <n v="0.25"/>
    <n v="0.05"/>
    <n v="0"/>
    <n v="2.7"/>
  </r>
  <r>
    <d v="2024-06-13T00:00:00"/>
    <n v="6.8361000000004424"/>
    <m/>
    <d v="2024-06-19T20:04:00"/>
    <x v="0"/>
    <x v="2"/>
    <s v="After 12 Months"/>
    <s v="SPS-10260455"/>
    <s v="Amarpreet Sahi"/>
    <s v="Ladies 24-25 Student Match Fee, confirmed by Charn Gill, 13/06 vs. vs Redditch"/>
    <x v="2"/>
    <s v="BACS"/>
    <x v="0"/>
    <n v="5"/>
    <n v="0"/>
    <n v="0"/>
    <n v="0"/>
    <n v="5"/>
  </r>
  <r>
    <d v="2024-06-21T00:00:00"/>
    <n v="0.31380000000353903"/>
    <m/>
    <d v="2024-06-21T07:32:00"/>
    <x v="0"/>
    <x v="2"/>
    <s v="After 12 Months"/>
    <s v="SPS-10283301"/>
    <s v="bhupinder mann"/>
    <s v="Aspirations 24-25, 21/06 vs. Aspirations Programme"/>
    <x v="2"/>
    <s v="STRIPE"/>
    <x v="1"/>
    <n v="5"/>
    <n v="0.1"/>
    <n v="0.05"/>
    <n v="0"/>
    <n v="4.8499999999999996"/>
  </r>
  <r>
    <d v="2024-05-21T00:00:00"/>
    <n v="31.313800000003539"/>
    <m/>
    <d v="2024-06-21T07:32:00"/>
    <x v="0"/>
    <x v="2"/>
    <s v="After 12 Months"/>
    <s v="SPS-10195966"/>
    <s v="bhupinder mann"/>
    <s v="Mens 24-25, 21/05 vs. vs Edgbaston"/>
    <x v="2"/>
    <s v="STRIPE"/>
    <x v="0"/>
    <n v="10"/>
    <n v="0.2"/>
    <n v="0.1"/>
    <n v="0"/>
    <n v="9.6999999999999993"/>
  </r>
  <r>
    <d v="2024-05-21T00:00:00"/>
    <n v="31.313800000003539"/>
    <m/>
    <d v="2024-06-21T07:32:00"/>
    <x v="0"/>
    <x v="2"/>
    <s v="After 12 Months"/>
    <s v="SPS-10195968"/>
    <s v="-1. DELETED --"/>
    <s v="Mens 24-25 Student Match Fee, paid by bhupinder mann, 21/05 vs. vs Edgbaston"/>
    <x v="2"/>
    <s v="STRIPE"/>
    <x v="0"/>
    <n v="5"/>
    <n v="0.1"/>
    <n v="0.05"/>
    <n v="0"/>
    <n v="4.8499999999999996"/>
  </r>
  <r>
    <d v="2024-05-21T00:00:00"/>
    <n v="31.313800000003539"/>
    <m/>
    <d v="2024-06-21T07:32:00"/>
    <x v="0"/>
    <x v="2"/>
    <s v="After 12 Months"/>
    <s v="SPS-10195974"/>
    <s v="Sukhdeep Mann"/>
    <s v="Mens 24-25 Under 16 Match Fee, paid by bhupinder mann, 21/05 vs. vs Edgbaston"/>
    <x v="2"/>
    <s v="STRIPE"/>
    <x v="0"/>
    <n v="3"/>
    <n v="0.06"/>
    <n v="0.05"/>
    <n v="0"/>
    <n v="2.89"/>
  </r>
  <r>
    <d v="2024-05-29T00:00:00"/>
    <n v="23.313800000003539"/>
    <m/>
    <d v="2024-06-21T07:32:00"/>
    <x v="0"/>
    <x v="2"/>
    <s v="After 12 Months"/>
    <s v="SPS-10212676"/>
    <s v="-1. DELETED --"/>
    <s v="Mens 24-25 Student Match Fee, paid by bhupinder mann, 22/05 vs. vs Worcester"/>
    <x v="2"/>
    <s v="STRIPE"/>
    <x v="0"/>
    <n v="5"/>
    <n v="0.1"/>
    <n v="0.05"/>
    <n v="0"/>
    <n v="4.8499999999999996"/>
  </r>
  <r>
    <d v="2024-06-13T00:00:00"/>
    <n v="8.313800000003539"/>
    <m/>
    <d v="2024-06-21T07:32:00"/>
    <x v="0"/>
    <x v="2"/>
    <s v="After 12 Months"/>
    <s v="SPS-10260233"/>
    <s v="bhupinder mann"/>
    <s v="Mens 24-25, 13/06 vs. vs Kings Heath"/>
    <x v="2"/>
    <s v="STRIPE"/>
    <x v="0"/>
    <n v="10"/>
    <n v="0.2"/>
    <n v="0.1"/>
    <n v="0"/>
    <n v="9.6999999999999993"/>
  </r>
  <r>
    <d v="2024-06-13T00:00:00"/>
    <n v="8.313800000003539"/>
    <m/>
    <d v="2024-06-21T07:32:00"/>
    <x v="0"/>
    <x v="2"/>
    <s v="After 12 Months"/>
    <s v="SPS-10260240"/>
    <s v="Sukhdeep Mann"/>
    <s v="Mens 24-25 Under 16 Match Fee, paid by bhupinder mann, 13/06 vs. vs Kings Heath"/>
    <x v="2"/>
    <s v="STRIPE"/>
    <x v="0"/>
    <n v="3"/>
    <n v="0.06"/>
    <n v="0.05"/>
    <n v="0"/>
    <n v="2.89"/>
  </r>
  <r>
    <d v="2024-06-19T00:00:00"/>
    <n v="2.313800000003539"/>
    <m/>
    <d v="2024-06-21T07:32:00"/>
    <x v="0"/>
    <x v="2"/>
    <s v="After 12 Months"/>
    <s v="SPS-10280326"/>
    <s v="Sukhdeep Mann"/>
    <s v="Mens 24-25 Under 16 Match Fee, paid by bhupinder mann, 18/06 vs. vs Old Hales"/>
    <x v="2"/>
    <s v="STRIPE"/>
    <x v="0"/>
    <n v="3"/>
    <n v="0.04"/>
    <n v="0.05"/>
    <n v="0"/>
    <n v="2.91"/>
  </r>
  <r>
    <d v="2024-05-19T00:00:00"/>
    <n v="33.354099999996834"/>
    <m/>
    <d v="2024-06-21T08:30:00"/>
    <x v="0"/>
    <x v="2"/>
    <s v="After 12 Months"/>
    <s v="SPS-10184549"/>
    <s v="Dhiyaan Padda"/>
    <s v="Sunday Training 24-25, paid by Harj Padda, 19/05 vs. Sunday Training"/>
    <x v="2"/>
    <s v="STRIPE"/>
    <x v="1"/>
    <n v="3"/>
    <n v="0.08"/>
    <n v="0.05"/>
    <n v="0"/>
    <n v="2.87"/>
  </r>
  <r>
    <d v="2024-05-19T00:00:00"/>
    <n v="33.354099999996834"/>
    <m/>
    <d v="2024-06-21T08:30:00"/>
    <x v="0"/>
    <x v="2"/>
    <s v="After 12 Months"/>
    <s v="SPS-10184551"/>
    <s v="Dharam Padda"/>
    <s v="Sunday Training 24-25, paid by Harj Padda, 19/05 vs. Sunday Training"/>
    <x v="2"/>
    <s v="STRIPE"/>
    <x v="1"/>
    <n v="3"/>
    <n v="0.08"/>
    <n v="0.05"/>
    <n v="0"/>
    <n v="2.87"/>
  </r>
  <r>
    <d v="2024-06-04T00:00:00"/>
    <n v="17.354099999996834"/>
    <m/>
    <d v="2024-06-21T08:30:00"/>
    <x v="0"/>
    <x v="2"/>
    <s v="After 12 Months"/>
    <s v="SPS-10224298"/>
    <s v="Dhiyaan Padda"/>
    <s v="Sunday Training 24-25, paid by Harj Padda, 02/06 vs. Sunday Training"/>
    <x v="2"/>
    <s v="STRIPE"/>
    <x v="1"/>
    <n v="3"/>
    <n v="0.08"/>
    <n v="0.05"/>
    <n v="0"/>
    <n v="2.87"/>
  </r>
  <r>
    <d v="2024-06-04T00:00:00"/>
    <n v="17.354099999996834"/>
    <m/>
    <d v="2024-06-21T08:30:00"/>
    <x v="0"/>
    <x v="2"/>
    <s v="After 12 Months"/>
    <s v="SPS-10224310"/>
    <s v="Dharam Padda"/>
    <s v="Sunday Training 24-25, paid by Harj Padda, 02/06 vs. Sunday Training"/>
    <x v="2"/>
    <s v="STRIPE"/>
    <x v="1"/>
    <n v="3"/>
    <n v="0.08"/>
    <n v="0.05"/>
    <n v="0"/>
    <n v="2.87"/>
  </r>
  <r>
    <d v="2024-06-09T00:00:00"/>
    <n v="12.354099999996834"/>
    <m/>
    <d v="2024-06-21T08:30:00"/>
    <x v="0"/>
    <x v="2"/>
    <s v="After 12 Months"/>
    <s v="SPS-10239325"/>
    <s v="Dhiyaan Padda"/>
    <s v="Sunday Training 24-25, paid by Harj Padda, 09/06 vs. Sunday Training"/>
    <x v="2"/>
    <s v="STRIPE"/>
    <x v="1"/>
    <n v="3"/>
    <n v="0.08"/>
    <n v="0.05"/>
    <n v="0"/>
    <n v="2.87"/>
  </r>
  <r>
    <d v="2024-06-09T00:00:00"/>
    <n v="12.354099999996834"/>
    <m/>
    <d v="2024-06-21T08:30:00"/>
    <x v="0"/>
    <x v="2"/>
    <s v="After 12 Months"/>
    <s v="SPS-10239330"/>
    <s v="Dharam Padda"/>
    <s v="Sunday Training 24-25, paid by Harj Padda, 09/06 vs. Sunday Training"/>
    <x v="2"/>
    <s v="STRIPE"/>
    <x v="1"/>
    <n v="3"/>
    <n v="7.0000000000000007E-2"/>
    <n v="0.05"/>
    <n v="0"/>
    <n v="2.88"/>
  </r>
  <r>
    <d v="2024-04-28T00:00:00"/>
    <n v="54.354099999996834"/>
    <m/>
    <d v="2024-06-21T08:30:00"/>
    <x v="0"/>
    <x v="2"/>
    <s v="After 12 Months"/>
    <s v="SPS-10136851"/>
    <s v="Naampreet Bahra"/>
    <s v="Sunday Training 24-25, paid by Raminder Bahra, 28/04 vs. Sunday Training"/>
    <x v="2"/>
    <s v="STRIPE"/>
    <x v="1"/>
    <n v="3"/>
    <n v="0.14000000000000001"/>
    <n v="0.05"/>
    <n v="0"/>
    <n v="2.81"/>
  </r>
  <r>
    <d v="2024-05-05T00:00:00"/>
    <n v="47.354099999996834"/>
    <m/>
    <d v="2024-06-21T08:30:00"/>
    <x v="0"/>
    <x v="2"/>
    <s v="After 12 Months"/>
    <s v="SPS-10148039"/>
    <s v="Naampreet Bahra"/>
    <s v="Sunday Training 24-25, paid by Raminder Bahra, 05/05 vs. Sunday Training"/>
    <x v="2"/>
    <s v="STRIPE"/>
    <x v="1"/>
    <n v="3"/>
    <n v="0.15"/>
    <n v="0.05"/>
    <n v="0"/>
    <n v="2.8"/>
  </r>
  <r>
    <d v="2024-05-21T00:00:00"/>
    <n v="31.354800000000978"/>
    <m/>
    <d v="2024-06-21T08:31:00"/>
    <x v="0"/>
    <x v="2"/>
    <s v="After 12 Months"/>
    <s v="SPS-10195970"/>
    <s v="Haydar Ismaeel Abbasi"/>
    <s v="Mens 24-25 Under 16 Match Fee, paid by Mohammad Ibrar Abbasi, 21/05 vs. vs Edgbaston"/>
    <x v="2"/>
    <s v="STRIPE"/>
    <x v="0"/>
    <n v="3"/>
    <n v="0.08"/>
    <n v="0.05"/>
    <n v="0"/>
    <n v="2.87"/>
  </r>
  <r>
    <d v="2024-06-13T00:00:00"/>
    <n v="8.3548000000009779"/>
    <m/>
    <d v="2024-06-21T08:31:00"/>
    <x v="0"/>
    <x v="2"/>
    <s v="After 12 Months"/>
    <s v="SPS-10260235"/>
    <s v="Mohammad Ibrar Abbasi"/>
    <s v="Mens 24-25, 13/06 vs. vs Kings Heath"/>
    <x v="2"/>
    <s v="STRIPE"/>
    <x v="0"/>
    <n v="10"/>
    <n v="0.26"/>
    <n v="0.1"/>
    <n v="0"/>
    <n v="9.64"/>
  </r>
  <r>
    <d v="2024-06-13T00:00:00"/>
    <n v="8.3548000000009779"/>
    <m/>
    <d v="2024-06-21T08:31:00"/>
    <x v="0"/>
    <x v="2"/>
    <s v="After 12 Months"/>
    <s v="SPS-10260237"/>
    <s v="Haydar Ismaeel Abbasi"/>
    <s v="Mens 24-25 Under 16 Match Fee, paid by Mohammad Ibrar Abbasi, 13/06 vs. vs Kings Heath"/>
    <x v="2"/>
    <s v="STRIPE"/>
    <x v="0"/>
    <n v="3"/>
    <n v="0.08"/>
    <n v="0.05"/>
    <n v="0"/>
    <n v="2.87"/>
  </r>
  <r>
    <d v="2024-06-19T00:00:00"/>
    <n v="2.3548000000009779"/>
    <m/>
    <d v="2024-06-21T08:31:00"/>
    <x v="0"/>
    <x v="2"/>
    <s v="After 12 Months"/>
    <s v="SPS-10280322"/>
    <s v="Haydar Ismaeel Abbasi"/>
    <s v="Mens 24-25 Under 16 Match Fee, paid by Mohammad Ibrar Abbasi, 18/06 vs. vs Old Hales"/>
    <x v="2"/>
    <s v="STRIPE"/>
    <x v="0"/>
    <n v="3"/>
    <n v="7.0000000000000007E-2"/>
    <n v="0.05"/>
    <n v="0"/>
    <n v="2.88"/>
  </r>
  <r>
    <d v="2024-05-15T00:00:00"/>
    <n v="38.354800000000978"/>
    <m/>
    <d v="2024-06-22T08:31:00"/>
    <x v="0"/>
    <x v="2"/>
    <s v="After 12 Months"/>
    <s v="SPS-10178369"/>
    <s v="Yuvender Prashar"/>
    <s v="Mens 24-25, 14/05 vs. vs Harborne"/>
    <x v="2"/>
    <s v="STRIPE"/>
    <x v="0"/>
    <n v="10"/>
    <n v="0.25"/>
    <n v="0.1"/>
    <n v="0"/>
    <n v="9.65"/>
  </r>
  <r>
    <d v="2024-06-20T00:00:00"/>
    <n v="2.3548000000009779"/>
    <m/>
    <d v="2024-06-22T08:31:00"/>
    <x v="0"/>
    <x v="2"/>
    <s v="After 12 Months"/>
    <s v="SPS-10282059"/>
    <s v="Yuvender Prashar"/>
    <s v="Mens 24-25, 19/06 vs. vs Bournville"/>
    <x v="2"/>
    <s v="STRIPE"/>
    <x v="0"/>
    <n v="10"/>
    <n v="0.25"/>
    <n v="0.1"/>
    <n v="0"/>
    <n v="9.65"/>
  </r>
  <r>
    <d v="2024-05-23T00:00:00"/>
    <n v="31.354099999996834"/>
    <m/>
    <d v="2024-06-23T08:30:00"/>
    <x v="0"/>
    <x v="2"/>
    <s v="After 12 Months"/>
    <s v="SPS-10199313"/>
    <s v="Kara Kandola"/>
    <s v="Ladies 24-25 Under 16 Match Fee, paid by Mendip Kandola, 23/05 vs. vs Finchfield"/>
    <x v="2"/>
    <s v="STRIPE"/>
    <x v="0"/>
    <n v="3"/>
    <n v="0.14000000000000001"/>
    <n v="0.05"/>
    <n v="0"/>
    <n v="2.81"/>
  </r>
  <r>
    <d v="2024-06-05T00:00:00"/>
    <n v="18.354099999996834"/>
    <m/>
    <d v="2024-06-23T08:30:00"/>
    <x v="0"/>
    <x v="2"/>
    <s v="After 12 Months"/>
    <s v="SPS-10226448"/>
    <s v="Kara Kandola"/>
    <s v="Ladies 24-25 Under 16 Match Fee, paid by Mendip Kandola, 04/06 vs. vs Old Hales"/>
    <x v="2"/>
    <s v="STRIPE"/>
    <x v="0"/>
    <n v="3"/>
    <n v="0.15"/>
    <n v="0.05"/>
    <n v="0"/>
    <n v="2.8"/>
  </r>
  <r>
    <d v="2024-06-23T00:00:00"/>
    <n v="0.41799999999784632"/>
    <m/>
    <d v="2024-06-23T10:02:00"/>
    <x v="0"/>
    <x v="2"/>
    <s v="After 12 Months"/>
    <s v="SPS-10287571"/>
    <s v="Angad Birring"/>
    <s v="Sunday Training 24-25, confirmed by Satpal Degun, 23/06 vs. Sunday Training"/>
    <x v="2"/>
    <s v="BACS"/>
    <x v="1"/>
    <n v="3"/>
    <n v="0"/>
    <n v="0"/>
    <n v="0"/>
    <n v="3"/>
  </r>
  <r>
    <d v="2024-06-23T00:00:00"/>
    <n v="0.41799999999784632"/>
    <m/>
    <d v="2024-06-23T10:02:00"/>
    <x v="0"/>
    <x v="2"/>
    <s v="After 12 Months"/>
    <s v="SPS-10287563"/>
    <s v="Sehaj Kaur"/>
    <s v="Sunday Training 24-25, collected by Satpal Degun, 23/06 vs. Sunday Training"/>
    <x v="2"/>
    <s v="CASH"/>
    <x v="1"/>
    <n v="3"/>
    <n v="0"/>
    <n v="0"/>
    <n v="0"/>
    <n v="3"/>
  </r>
  <r>
    <d v="2024-06-23T00:00:00"/>
    <n v="0.41799999999784632"/>
    <m/>
    <d v="2024-06-23T10:02:00"/>
    <x v="0"/>
    <x v="2"/>
    <s v="After 12 Months"/>
    <s v="SPS-10287566"/>
    <s v="Anmol Kaur"/>
    <s v="Sunday Training 24-25, collected by Satpal Degun, 23/06 vs. Sunday Training"/>
    <x v="2"/>
    <s v="CASH"/>
    <x v="1"/>
    <n v="3"/>
    <n v="0"/>
    <n v="0"/>
    <n v="0"/>
    <n v="3"/>
  </r>
  <r>
    <d v="2024-06-23T00:00:00"/>
    <n v="0.41939999999885913"/>
    <m/>
    <d v="2024-06-23T10:04:00"/>
    <x v="0"/>
    <x v="2"/>
    <s v="After 12 Months"/>
    <s v="SPS-10287570"/>
    <s v="Yuvraj Sihota"/>
    <s v="Sunday Training 24-25, confirmed by Satpal Degun, 23/06 vs. Sunday Training"/>
    <x v="2"/>
    <s v="BACS"/>
    <x v="1"/>
    <n v="3"/>
    <n v="0"/>
    <n v="0"/>
    <n v="0"/>
    <n v="3"/>
  </r>
  <r>
    <d v="2024-06-23T00:00:00"/>
    <n v="0.42770000000018626"/>
    <m/>
    <d v="2024-06-23T10:16:00"/>
    <x v="0"/>
    <x v="2"/>
    <s v="After 12 Months"/>
    <s v="SPS-10287616"/>
    <s v="Savraj Singh Chana"/>
    <s v="Sunday Training 24-25, collected by Satpal Degun, 23/06 vs. Sunday Training"/>
    <x v="2"/>
    <s v="CASH"/>
    <x v="1"/>
    <n v="3"/>
    <n v="0"/>
    <n v="0"/>
    <n v="0"/>
    <n v="3"/>
  </r>
  <r>
    <d v="2024-06-23T00:00:00"/>
    <n v="0.42770000000018626"/>
    <m/>
    <d v="2024-06-23T10:16:00"/>
    <x v="0"/>
    <x v="2"/>
    <s v="After 12 Months"/>
    <s v="SPS-10287618"/>
    <s v="Arjan Singh Chana"/>
    <s v="Sunday Training 24-25, collected by Satpal Degun, 23/06 vs. Sunday Training"/>
    <x v="2"/>
    <s v="CASH"/>
    <x v="1"/>
    <n v="3"/>
    <n v="0"/>
    <n v="0"/>
    <n v="0"/>
    <n v="3"/>
  </r>
  <r>
    <d v="2024-06-23T00:00:00"/>
    <n v="0.43260000000009313"/>
    <m/>
    <d v="2024-06-23T10:23:00"/>
    <x v="0"/>
    <x v="2"/>
    <s v="After 12 Months"/>
    <s v="SPS-10287644"/>
    <s v="Jovan Singh Randhawa"/>
    <s v="Sunday Training 24-25, collected by Satpal Degun, 23/06 vs. Sunday Training"/>
    <x v="2"/>
    <s v="CASH"/>
    <x v="1"/>
    <n v="3"/>
    <n v="0"/>
    <n v="0"/>
    <n v="0"/>
    <n v="3"/>
  </r>
  <r>
    <d v="2024-06-23T00:00:00"/>
    <n v="0.43329999999696156"/>
    <m/>
    <d v="2024-06-23T10:24:00"/>
    <x v="0"/>
    <x v="2"/>
    <s v="After 12 Months"/>
    <s v="SPS-10287648"/>
    <s v="Paarus Dhillon"/>
    <s v="Sunday Training 24-25, collected by Satpal Degun, 23/06 vs. Sunday Training"/>
    <x v="2"/>
    <s v="CASH"/>
    <x v="1"/>
    <n v="3"/>
    <n v="0"/>
    <n v="0"/>
    <n v="0"/>
    <n v="3"/>
  </r>
  <r>
    <d v="2024-06-23T00:00:00"/>
    <n v="0.43329999999696156"/>
    <m/>
    <d v="2024-06-23T10:24:00"/>
    <x v="0"/>
    <x v="2"/>
    <s v="After 12 Months"/>
    <s v="SPS-10287649"/>
    <s v="Govind Dhillon"/>
    <s v="Sunday Training 24-25, collected by Satpal Degun, 23/06 vs. Sunday Training"/>
    <x v="2"/>
    <s v="CASH"/>
    <x v="1"/>
    <n v="3"/>
    <n v="0"/>
    <n v="0"/>
    <n v="0"/>
    <n v="3"/>
  </r>
  <r>
    <d v="2024-06-23T00:00:00"/>
    <n v="0.43329999999696156"/>
    <m/>
    <d v="2024-06-23T10:24:00"/>
    <x v="0"/>
    <x v="2"/>
    <s v="After 12 Months"/>
    <s v="SPS-10287650"/>
    <s v="Narayan Dhillon"/>
    <s v="Sunday Training 24-25, collected by Satpal Degun, 23/06 vs. Sunday Training"/>
    <x v="2"/>
    <s v="CASH"/>
    <x v="1"/>
    <n v="3"/>
    <n v="0"/>
    <n v="0"/>
    <n v="0"/>
    <n v="3"/>
  </r>
  <r>
    <d v="2024-06-23T00:00:00"/>
    <n v="0.43469999999797437"/>
    <m/>
    <d v="2024-06-23T10:26:00"/>
    <x v="0"/>
    <x v="2"/>
    <s v="After 12 Months"/>
    <s v="SPS-10287654"/>
    <s v="Devjyot Singh Ghhagh"/>
    <s v="Sunday Training 24-25, collected by Satpal Degun, 23/06 vs. Sunday Training"/>
    <x v="2"/>
    <s v="CASH"/>
    <x v="1"/>
    <n v="3"/>
    <n v="0"/>
    <n v="0"/>
    <n v="0"/>
    <n v="3"/>
  </r>
  <r>
    <d v="2024-06-23T00:00:00"/>
    <n v="0.46040000000357395"/>
    <m/>
    <d v="2024-06-23T11:03:00"/>
    <x v="0"/>
    <x v="2"/>
    <s v="After 12 Months"/>
    <s v="SPS-10287856"/>
    <s v="arvin singh thind"/>
    <s v="Sunday Training 24-25 New Starter Ticket, 23/06 vs. Sunday Training"/>
    <x v="2"/>
    <s v="CASH"/>
    <x v="1"/>
    <n v="0"/>
    <n v="0"/>
    <n v="0"/>
    <n v="0"/>
    <n v="0"/>
  </r>
  <r>
    <d v="2024-06-23T00:00:00"/>
    <n v="0.46040000000357395"/>
    <m/>
    <d v="2024-06-23T11:03:00"/>
    <x v="0"/>
    <x v="2"/>
    <s v="After 12 Months"/>
    <s v="SPS-10287857"/>
    <s v="avani kaur thind"/>
    <s v="Sunday Training 24-25 New Starter Ticket, 23/06 vs. Sunday Training"/>
    <x v="2"/>
    <s v="CASH"/>
    <x v="1"/>
    <n v="0"/>
    <n v="0"/>
    <n v="0"/>
    <n v="0"/>
    <n v="0"/>
  </r>
  <r>
    <d v="2024-05-15T00:00:00"/>
    <n v="39.811099999998987"/>
    <m/>
    <d v="2024-06-23T19:28:00"/>
    <x v="0"/>
    <x v="2"/>
    <s v="After 12 Months"/>
    <s v="SPS-10178366"/>
    <s v="Jagjit Degun"/>
    <s v="Mens 24-25, 14/05 vs. vs Harborne"/>
    <x v="2"/>
    <s v="STRIPE"/>
    <x v="0"/>
    <n v="10"/>
    <n v="0.19"/>
    <n v="0.1"/>
    <n v="0"/>
    <n v="9.7100000000000009"/>
  </r>
  <r>
    <d v="2024-05-29T00:00:00"/>
    <n v="25.811099999998987"/>
    <m/>
    <d v="2024-06-23T19:28:00"/>
    <x v="0"/>
    <x v="2"/>
    <s v="After 12 Months"/>
    <s v="SPS-10212674"/>
    <s v="Jagjit Degun"/>
    <s v="Mens 24-25, 22/05 vs. vs Worcester"/>
    <x v="2"/>
    <s v="STRIPE"/>
    <x v="0"/>
    <n v="10"/>
    <n v="0.19"/>
    <n v="0.1"/>
    <n v="0"/>
    <n v="9.7100000000000009"/>
  </r>
  <r>
    <d v="2024-06-04T00:00:00"/>
    <n v="19.811099999998987"/>
    <m/>
    <d v="2024-06-23T19:28:00"/>
    <x v="0"/>
    <x v="2"/>
    <s v="After 12 Months"/>
    <s v="SPS-10226164"/>
    <s v="Jagjit Degun"/>
    <s v="Mens 24-25, 04/06 vs. vs Olton"/>
    <x v="2"/>
    <s v="STRIPE"/>
    <x v="0"/>
    <n v="10"/>
    <n v="0.19"/>
    <n v="0.1"/>
    <n v="0"/>
    <n v="9.7100000000000009"/>
  </r>
  <r>
    <d v="2024-06-13T00:00:00"/>
    <n v="10.811099999998987"/>
    <m/>
    <d v="2024-06-23T19:28:00"/>
    <x v="0"/>
    <x v="2"/>
    <s v="After 12 Months"/>
    <s v="SPS-10260239"/>
    <s v="Jagjit Degun"/>
    <s v="Mens 24-25, 13/06 vs. vs Kings Heath"/>
    <x v="2"/>
    <s v="STRIPE"/>
    <x v="0"/>
    <n v="10"/>
    <n v="0.19"/>
    <n v="0.1"/>
    <n v="0"/>
    <n v="9.7100000000000009"/>
  </r>
  <r>
    <d v="2024-06-20T00:00:00"/>
    <n v="3.8110999999989872"/>
    <m/>
    <d v="2024-06-23T19:28:00"/>
    <x v="0"/>
    <x v="2"/>
    <s v="After 12 Months"/>
    <s v="SPS-10282055"/>
    <s v="Jagjit Degun"/>
    <s v="Mens 24-25, 19/06 vs. vs Bournville"/>
    <x v="2"/>
    <s v="STRIPE"/>
    <x v="0"/>
    <n v="10"/>
    <n v="0.19"/>
    <n v="0.1"/>
    <n v="0"/>
    <n v="9.7100000000000009"/>
  </r>
  <r>
    <d v="2024-06-21T00:00:00"/>
    <n v="2.8110999999989872"/>
    <m/>
    <d v="2024-06-23T19:28:00"/>
    <x v="0"/>
    <x v="2"/>
    <s v="After 12 Months"/>
    <s v="SPS-10284448"/>
    <s v="Jagjit Degun"/>
    <s v="Aspirations 24-25, 21/06 vs. Aspirations Programme"/>
    <x v="2"/>
    <s v="STRIPE"/>
    <x v="1"/>
    <n v="5"/>
    <n v="0.08"/>
    <n v="0.05"/>
    <n v="0"/>
    <n v="4.87"/>
  </r>
  <r>
    <d v="2024-06-21T00:00:00"/>
    <n v="3.4444000000003143"/>
    <m/>
    <d v="2024-06-24T10:40:00"/>
    <x v="0"/>
    <x v="2"/>
    <s v="After 12 Months"/>
    <s v="SPS-10284456"/>
    <s v="-1. DELETED --"/>
    <s v="AMENDED: (Paid for 10 sessions)Aspirations 24-25 External Ticket, confirmed by Satpal Degun, 21/06 vs. Aspirations Programme"/>
    <x v="2"/>
    <s v="BACS"/>
    <x v="1"/>
    <n v="8"/>
    <n v="0"/>
    <n v="0"/>
    <n v="0"/>
    <n v="8"/>
  </r>
  <r>
    <d v="2024-06-09T00:00:00"/>
    <n v="15.711799999997311"/>
    <m/>
    <d v="2024-06-24T17:05:00"/>
    <x v="0"/>
    <x v="2"/>
    <s v="After 12 Months"/>
    <s v="SPS-10239389"/>
    <s v="Aneel Loyal"/>
    <s v="Sunday Training 24-25, confirmed by Satpal Degun, 09/06 vs. Sunday Training"/>
    <x v="2"/>
    <s v="BACS"/>
    <x v="1"/>
    <n v="3"/>
    <n v="0"/>
    <n v="0"/>
    <n v="0"/>
    <n v="3"/>
  </r>
  <r>
    <d v="2024-06-23T00:00:00"/>
    <n v="1.7117999999973108"/>
    <m/>
    <d v="2024-06-24T17:05:00"/>
    <x v="0"/>
    <x v="2"/>
    <s v="After 12 Months"/>
    <s v="SPS-10287583"/>
    <s v="Aneel Loyal"/>
    <s v="Sunday Training 24-25, confirmed by Satpal Degun, 23/06 vs. Sunday Training"/>
    <x v="2"/>
    <s v="BACS"/>
    <x v="1"/>
    <n v="3"/>
    <n v="0"/>
    <n v="0"/>
    <n v="0"/>
    <n v="3"/>
  </r>
  <r>
    <d v="2024-06-24T00:00:00"/>
    <n v="0.94440000000031432"/>
    <m/>
    <d v="2024-06-24T22:40:00"/>
    <x v="0"/>
    <x v="2"/>
    <s v="After 12 Months"/>
    <s v="SPS-10292073"/>
    <s v="-1. DELETED --"/>
    <s v="Aspirations 24-25 External One Payment Ticket, confirmed by Satpal Degun, 21/06 vs. Aspirations Programme"/>
    <x v="2"/>
    <s v="BACS"/>
    <x v="1"/>
    <n v="8"/>
    <n v="0"/>
    <n v="0"/>
    <n v="0"/>
    <n v="8"/>
  </r>
  <r>
    <d v="2024-05-26T00:00:00"/>
    <n v="30.354099999996834"/>
    <m/>
    <d v="2024-06-25T08:30:00"/>
    <x v="0"/>
    <x v="2"/>
    <s v="After 12 Months"/>
    <s v="SPS-10208207"/>
    <s v="Inderjeet Singh"/>
    <s v="Sunday Training 24-25, 26/05 vs. Sunday Training"/>
    <x v="2"/>
    <s v="STRIPE"/>
    <x v="1"/>
    <n v="3"/>
    <n v="0.08"/>
    <n v="0.05"/>
    <n v="0"/>
    <n v="2.87"/>
  </r>
  <r>
    <d v="2024-06-02T00:00:00"/>
    <n v="23.354099999996834"/>
    <m/>
    <d v="2024-06-25T08:30:00"/>
    <x v="0"/>
    <x v="2"/>
    <s v="After 12 Months"/>
    <s v="SPS-10219782"/>
    <s v="Inderjeet Singh"/>
    <s v="Sunday Training 24-25, 02/06 vs. Sunday Training"/>
    <x v="2"/>
    <s v="STRIPE"/>
    <x v="1"/>
    <n v="3"/>
    <n v="0.08"/>
    <n v="0.05"/>
    <n v="0"/>
    <n v="2.87"/>
  </r>
  <r>
    <d v="2024-06-09T00:00:00"/>
    <n v="16.354099999996834"/>
    <m/>
    <d v="2024-06-25T08:30:00"/>
    <x v="0"/>
    <x v="2"/>
    <s v="After 12 Months"/>
    <s v="SPS-10239131"/>
    <s v="Inderjeet Singh"/>
    <s v="Sunday Training 24-25, 09/06 vs. Sunday Training"/>
    <x v="2"/>
    <s v="STRIPE"/>
    <x v="1"/>
    <n v="3"/>
    <n v="0.08"/>
    <n v="0.05"/>
    <n v="0"/>
    <n v="2.87"/>
  </r>
  <r>
    <d v="2024-06-16T00:00:00"/>
    <n v="9.3540999999968335"/>
    <m/>
    <d v="2024-06-25T08:30:00"/>
    <x v="0"/>
    <x v="2"/>
    <s v="After 12 Months"/>
    <s v="SPS-10263768"/>
    <s v="Inderjeet Singh"/>
    <s v="Sunday Training 24-25, 23/06 vs. Sunday Training"/>
    <x v="2"/>
    <s v="STRIPE"/>
    <x v="1"/>
    <n v="3"/>
    <n v="0.08"/>
    <n v="0.05"/>
    <n v="0"/>
    <n v="2.87"/>
  </r>
  <r>
    <d v="2024-06-16T00:00:00"/>
    <n v="9.3540999999968335"/>
    <m/>
    <d v="2024-06-25T08:30:00"/>
    <x v="0"/>
    <x v="2"/>
    <s v="After 12 Months"/>
    <s v="SPS-10263925"/>
    <s v="Inderjeet Singh"/>
    <s v="Sunday Training 24-25, 16/06 vs. Sunday Training"/>
    <x v="2"/>
    <s v="STRIPE"/>
    <x v="1"/>
    <n v="3"/>
    <n v="7.0000000000000007E-2"/>
    <n v="0.05"/>
    <n v="0"/>
    <n v="2.88"/>
  </r>
  <r>
    <d v="2024-06-16T00:00:00"/>
    <n v="9.3540999999968335"/>
    <m/>
    <d v="2024-06-25T08:30:00"/>
    <x v="0"/>
    <x v="2"/>
    <s v="After 12 Months"/>
    <s v="SPS-10263657"/>
    <s v="Ekkam Singh"/>
    <s v="Sunday Training 24-25, paid by Inderjeet Singh, 16/06 vs. Sunday Training"/>
    <x v="2"/>
    <s v="STRIPE"/>
    <x v="1"/>
    <n v="3"/>
    <n v="0.08"/>
    <n v="0.05"/>
    <n v="0"/>
    <n v="2.87"/>
  </r>
  <r>
    <d v="2024-05-26T00:00:00"/>
    <n v="30.354099999996834"/>
    <m/>
    <d v="2024-06-25T08:30:00"/>
    <x v="0"/>
    <x v="2"/>
    <s v="After 12 Months"/>
    <s v="SPS-10209313"/>
    <s v="Manoj Chohan"/>
    <s v="Sunday Training 24-25, 26/05 vs. Sunday Training"/>
    <x v="2"/>
    <s v="STRIPE"/>
    <x v="1"/>
    <n v="3"/>
    <n v="0.08"/>
    <n v="0.05"/>
    <n v="0"/>
    <n v="2.87"/>
  </r>
  <r>
    <d v="2024-05-28T00:00:00"/>
    <n v="28.354099999996834"/>
    <m/>
    <d v="2024-06-25T08:30:00"/>
    <x v="0"/>
    <x v="2"/>
    <s v="After 12 Months"/>
    <s v="SPS-10211146"/>
    <s v="Manoj Chohan"/>
    <s v="Sunday Training 24-25, 02/06 vs. Sunday Training"/>
    <x v="2"/>
    <s v="STRIPE"/>
    <x v="1"/>
    <n v="3"/>
    <n v="0.08"/>
    <n v="0.05"/>
    <n v="0"/>
    <n v="2.87"/>
  </r>
  <r>
    <d v="2024-06-06T00:00:00"/>
    <n v="19.354099999996834"/>
    <m/>
    <d v="2024-06-25T08:30:00"/>
    <x v="0"/>
    <x v="2"/>
    <s v="After 12 Months"/>
    <s v="SPS-10233741"/>
    <s v="Manoj Chohan"/>
    <s v="Sunday Training 24-25, 09/06 vs. Sunday Training"/>
    <x v="2"/>
    <s v="STRIPE"/>
    <x v="1"/>
    <n v="3"/>
    <n v="0.08"/>
    <n v="0.05"/>
    <n v="0"/>
    <n v="2.87"/>
  </r>
  <r>
    <d v="2024-06-13T00:00:00"/>
    <n v="12.354099999996834"/>
    <m/>
    <d v="2024-06-25T08:30:00"/>
    <x v="0"/>
    <x v="2"/>
    <s v="After 12 Months"/>
    <s v="SPS-10258855"/>
    <s v="Manoj Chohan"/>
    <s v="Sunday Training 24-25, 16/06 vs. Sunday Training"/>
    <x v="2"/>
    <s v="STRIPE"/>
    <x v="1"/>
    <n v="3"/>
    <n v="0.08"/>
    <n v="0.05"/>
    <n v="0"/>
    <n v="2.87"/>
  </r>
  <r>
    <d v="2024-06-20T00:00:00"/>
    <n v="5.3540999999968335"/>
    <m/>
    <d v="2024-06-25T08:30:00"/>
    <x v="0"/>
    <x v="2"/>
    <s v="After 12 Months"/>
    <s v="SPS-10283071"/>
    <s v="Manoj Chohan"/>
    <s v="Sunday Training 24-25, 23/06 vs. Sunday Training"/>
    <x v="2"/>
    <s v="STRIPE"/>
    <x v="1"/>
    <n v="3"/>
    <n v="0.08"/>
    <n v="0.05"/>
    <n v="0"/>
    <n v="2.87"/>
  </r>
  <r>
    <d v="2024-06-24T00:00:00"/>
    <n v="1.3540999999968335"/>
    <m/>
    <d v="2024-06-25T08:30:00"/>
    <x v="0"/>
    <x v="2"/>
    <s v="After 12 Months"/>
    <s v="SPS-10291719"/>
    <s v="Manoj Chohan"/>
    <s v="Sunday Training 24-25, 30/06 vs. Sunday Training"/>
    <x v="2"/>
    <s v="STRIPE"/>
    <x v="1"/>
    <n v="3"/>
    <n v="7.0000000000000007E-2"/>
    <n v="0.05"/>
    <n v="0"/>
    <n v="2.88"/>
  </r>
  <r>
    <d v="2024-05-05T00:00:00"/>
    <n v="52.355499999997846"/>
    <m/>
    <d v="2024-06-26T08:32:00"/>
    <x v="0"/>
    <x v="2"/>
    <s v="After 12 Months"/>
    <s v="SPS-10147957"/>
    <s v="Hansveer Matharu"/>
    <s v="Sunday Training 24-25, paid by Surinderpal Matharu, 05/05 vs. Sunday Training"/>
    <x v="2"/>
    <s v="STRIPE"/>
    <x v="1"/>
    <n v="3"/>
    <n v="7.0000000000000007E-2"/>
    <n v="0.05"/>
    <n v="0"/>
    <n v="2.88"/>
  </r>
  <r>
    <d v="2024-05-19T00:00:00"/>
    <n v="38.355499999997846"/>
    <m/>
    <d v="2024-06-26T08:32:00"/>
    <x v="0"/>
    <x v="2"/>
    <s v="After 12 Months"/>
    <s v="SPS-10184489"/>
    <s v="Hansveer Matharu"/>
    <s v="Sunday Training 24-25, paid by Surinderpal Matharu, 19/05 vs. Sunday Training"/>
    <x v="2"/>
    <s v="STRIPE"/>
    <x v="1"/>
    <n v="3"/>
    <n v="7.0000000000000007E-2"/>
    <n v="0.05"/>
    <n v="0"/>
    <n v="2.88"/>
  </r>
  <r>
    <d v="2024-06-04T00:00:00"/>
    <n v="22.355499999997846"/>
    <m/>
    <d v="2024-06-26T08:32:00"/>
    <x v="0"/>
    <x v="2"/>
    <s v="After 12 Months"/>
    <s v="SPS-10224303"/>
    <s v="Hansveer Matharu"/>
    <s v="Sunday Training 24-25, paid by Surinderpal Matharu, 02/06 vs. Sunday Training"/>
    <x v="2"/>
    <s v="STRIPE"/>
    <x v="1"/>
    <n v="3"/>
    <n v="7.0000000000000007E-2"/>
    <n v="0.05"/>
    <n v="0"/>
    <n v="2.88"/>
  </r>
  <r>
    <d v="2024-06-09T00:00:00"/>
    <n v="17.355499999997846"/>
    <m/>
    <d v="2024-06-26T08:32:00"/>
    <x v="0"/>
    <x v="2"/>
    <s v="After 12 Months"/>
    <s v="SPS-10239355"/>
    <s v="Hansveer Matharu"/>
    <s v="Sunday Training 24-25, paid by Surinderpal Matharu, 09/06 vs. Sunday Training"/>
    <x v="2"/>
    <s v="STRIPE"/>
    <x v="1"/>
    <n v="3"/>
    <n v="7.0000000000000007E-2"/>
    <n v="0.05"/>
    <n v="0"/>
    <n v="2.88"/>
  </r>
  <r>
    <d v="2024-06-16T00:00:00"/>
    <n v="10.355499999997846"/>
    <m/>
    <d v="2024-06-26T08:32:00"/>
    <x v="0"/>
    <x v="2"/>
    <s v="After 12 Months"/>
    <s v="SPS-10263664"/>
    <s v="Hansveer Matharu"/>
    <s v="Sunday Training 24-25, paid by Surinderpal Matharu, 16/06 vs. Sunday Training"/>
    <x v="2"/>
    <s v="STRIPE"/>
    <x v="1"/>
    <n v="3"/>
    <n v="7.0000000000000007E-2"/>
    <n v="0.05"/>
    <n v="0"/>
    <n v="2.88"/>
  </r>
  <r>
    <d v="2024-06-21T00:00:00"/>
    <n v="5.3554999999978463"/>
    <m/>
    <d v="2024-06-26T08:32:00"/>
    <x v="0"/>
    <x v="2"/>
    <s v="After 12 Months"/>
    <s v="SPS-10284446"/>
    <s v="Hansveer Matharu"/>
    <s v="Aspirations 24-25, paid by Surinderpal Matharu, 21/06 vs. Aspirations Programme"/>
    <x v="2"/>
    <s v="STRIPE"/>
    <x v="1"/>
    <n v="5"/>
    <n v="0.12"/>
    <n v="0.05"/>
    <n v="0"/>
    <n v="4.83"/>
  </r>
  <r>
    <d v="2024-06-23T00:00:00"/>
    <n v="3.3554999999978463"/>
    <m/>
    <d v="2024-06-26T08:32:00"/>
    <x v="0"/>
    <x v="2"/>
    <s v="After 12 Months"/>
    <s v="SPS-10287561"/>
    <s v="Hansveer Matharu"/>
    <s v="Sunday Training 24-25, paid by Surinderpal Matharu, 23/06 vs. Sunday Training"/>
    <x v="2"/>
    <s v="STRIPE"/>
    <x v="1"/>
    <n v="3"/>
    <n v="0.08"/>
    <n v="0.05"/>
    <n v="0"/>
    <n v="2.87"/>
  </r>
  <r>
    <d v="2024-05-29T00:00:00"/>
    <n v="30.354099999996834"/>
    <m/>
    <d v="2024-06-28T08:30:00"/>
    <x v="0"/>
    <x v="2"/>
    <s v="After 12 Months"/>
    <s v="SPS-10212680"/>
    <s v="-1. DELETED --"/>
    <s v="Mens 24-25 Student Match Fee, 22/05 vs. vs Worcester"/>
    <x v="2"/>
    <s v="STRIPE"/>
    <x v="0"/>
    <n v="5"/>
    <n v="0.14000000000000001"/>
    <n v="0.05"/>
    <n v="0"/>
    <n v="4.8099999999999996"/>
  </r>
  <r>
    <d v="2024-06-04T00:00:00"/>
    <n v="24.354099999996834"/>
    <m/>
    <d v="2024-06-28T08:30:00"/>
    <x v="0"/>
    <x v="2"/>
    <s v="After 12 Months"/>
    <s v="SPS-10226167"/>
    <s v="-1. DELETED --"/>
    <s v="Mens 24-25 Student Match Fee, 04/06 vs. vs Olton"/>
    <x v="2"/>
    <s v="STRIPE"/>
    <x v="0"/>
    <n v="5"/>
    <n v="0.14000000000000001"/>
    <n v="0.05"/>
    <n v="0"/>
    <n v="4.8099999999999996"/>
  </r>
  <r>
    <d v="2024-06-20T00:00:00"/>
    <n v="8.3540999999968335"/>
    <m/>
    <d v="2024-06-28T08:30:00"/>
    <x v="0"/>
    <x v="2"/>
    <s v="After 12 Months"/>
    <s v="SPS-10282058"/>
    <s v="-1. DELETED --"/>
    <s v="Mens 24-25 Student Match Fee, 19/06 vs. vs Bournville"/>
    <x v="2"/>
    <s v="STRIPE"/>
    <x v="0"/>
    <n v="5"/>
    <n v="0.15"/>
    <n v="0.05"/>
    <n v="0"/>
    <n v="4.8"/>
  </r>
  <r>
    <d v="2024-05-21T00:00:00"/>
    <n v="38.354099999996834"/>
    <m/>
    <d v="2024-06-28T08:30:00"/>
    <x v="0"/>
    <x v="2"/>
    <s v="After 12 Months"/>
    <s v="SPS-10195972"/>
    <s v="Aryan Massey Arora"/>
    <s v="Mens 24-25 Student Match Fee, 21/05 vs. vs Edgbaston"/>
    <x v="2"/>
    <s v="STRIPE"/>
    <x v="0"/>
    <n v="5"/>
    <n v="0.28000000000000003"/>
    <n v="0.05"/>
    <n v="0"/>
    <n v="4.67"/>
  </r>
  <r>
    <d v="2024-06-28T00:00:00"/>
    <n v="0.89510000000154832"/>
    <m/>
    <d v="2024-06-28T21:29:00"/>
    <x v="0"/>
    <x v="2"/>
    <s v="After 12 Months"/>
    <s v="SPS-10314249"/>
    <s v="-1. DELETED --"/>
    <s v="Aspirations 24-25 External One Payment Ticket, confirmed by Satpal Degun, 28/06 vs. Aspirations Programme"/>
    <x v="2"/>
    <s v="BACS"/>
    <x v="1"/>
    <n v="8"/>
    <n v="0"/>
    <n v="0"/>
    <n v="0"/>
    <n v="8"/>
  </r>
  <r>
    <d v="2024-06-28T00:00:00"/>
    <n v="0.89510000000154832"/>
    <m/>
    <d v="2024-06-28T21:29:00"/>
    <x v="0"/>
    <x v="2"/>
    <s v="After 12 Months"/>
    <s v="SPS-10314250"/>
    <s v="-1. DELETED --"/>
    <s v="Aspirations 24-25 External One Payment Ticket, confirmed by Satpal Degun, 28/06 vs. Aspirations Programme"/>
    <x v="2"/>
    <s v="BACS"/>
    <x v="1"/>
    <n v="8"/>
    <n v="0"/>
    <n v="0"/>
    <n v="0"/>
    <n v="8"/>
  </r>
  <r>
    <d v="2024-06-28T00:00:00"/>
    <n v="0.90619999999762513"/>
    <m/>
    <d v="2024-06-28T21:45:00"/>
    <x v="0"/>
    <x v="2"/>
    <s v="After 12 Months"/>
    <s v="SPS-10314273"/>
    <s v="Abbas Bandali"/>
    <s v="Mens 24-25 Double Team Match Fee, 27/06 vs. vs Harborne"/>
    <x v="2"/>
    <s v="CASH"/>
    <x v="0"/>
    <n v="0"/>
    <n v="0"/>
    <n v="0"/>
    <n v="0"/>
    <n v="0"/>
  </r>
  <r>
    <d v="2024-06-28T00:00:00"/>
    <n v="0.90619999999762513"/>
    <m/>
    <d v="2024-06-28T21:45:00"/>
    <x v="0"/>
    <x v="2"/>
    <s v="After 12 Months"/>
    <s v="SPS-10314278"/>
    <s v="Sikandar Aizaz"/>
    <s v="Mens 24-25 Sponsored player Match Fee, 27/06 vs. vs Harborne"/>
    <x v="2"/>
    <s v="CASH"/>
    <x v="0"/>
    <n v="0"/>
    <n v="0"/>
    <n v="0"/>
    <n v="0"/>
    <n v="0"/>
  </r>
  <r>
    <d v="2024-06-30T00:00:00"/>
    <n v="0.42079999999987194"/>
    <m/>
    <d v="2024-06-30T10:06:00"/>
    <x v="0"/>
    <x v="2"/>
    <s v="After 12 Months"/>
    <s v="SPS-10317315"/>
    <s v="Priya Cooner"/>
    <s v="Sunday Training 24-25 New Starter Ticket, 30/06 vs. Sunday Training"/>
    <x v="2"/>
    <s v="CASH"/>
    <x v="1"/>
    <n v="0"/>
    <n v="0"/>
    <n v="0"/>
    <n v="0"/>
    <n v="0"/>
  </r>
  <r>
    <d v="2024-06-30T00:00:00"/>
    <n v="0.42079999999987194"/>
    <m/>
    <d v="2024-06-30T10:06:00"/>
    <x v="0"/>
    <x v="2"/>
    <s v="After 12 Months"/>
    <s v="SPS-10317309"/>
    <s v="Savraj Singh Chana"/>
    <s v="Sunday Training 24-25, collected by Satpal Degun, 30/06 vs. Sunday Training"/>
    <x v="2"/>
    <s v="CASH"/>
    <x v="1"/>
    <n v="3"/>
    <n v="0"/>
    <n v="0"/>
    <n v="0"/>
    <n v="3"/>
  </r>
  <r>
    <d v="2024-06-30T00:00:00"/>
    <n v="0.42079999999987194"/>
    <m/>
    <d v="2024-06-30T10:06:00"/>
    <x v="0"/>
    <x v="2"/>
    <s v="After 12 Months"/>
    <s v="SPS-10317313"/>
    <s v="Arjan Singh Chana"/>
    <s v="Sunday Training 24-25, collected by Satpal Degun, 30/06 vs. Sunday Training"/>
    <x v="2"/>
    <s v="CASH"/>
    <x v="1"/>
    <n v="3"/>
    <n v="0"/>
    <n v="0"/>
    <n v="0"/>
    <n v="3"/>
  </r>
  <r>
    <d v="2024-06-30T00:00:00"/>
    <n v="0.42149999999674037"/>
    <m/>
    <d v="2024-06-30T10:07:00"/>
    <x v="0"/>
    <x v="2"/>
    <s v="After 12 Months"/>
    <s v="SPS-10317300"/>
    <s v="Sehaj Kaur"/>
    <s v="Sunday Training 24-25, collected by Satpal Degun, 30/06 vs. Sunday Training"/>
    <x v="2"/>
    <s v="CASH"/>
    <x v="1"/>
    <n v="3"/>
    <n v="0"/>
    <n v="0"/>
    <n v="0"/>
    <n v="3"/>
  </r>
  <r>
    <d v="2024-06-30T00:00:00"/>
    <n v="0.42149999999674037"/>
    <m/>
    <d v="2024-06-30T10:07:00"/>
    <x v="0"/>
    <x v="2"/>
    <s v="After 12 Months"/>
    <s v="SPS-10317301"/>
    <s v="Anmol Kaur"/>
    <s v="Sunday Training 24-25, collected by Satpal Degun, 30/06 vs. Sunday Training"/>
    <x v="2"/>
    <s v="CASH"/>
    <x v="1"/>
    <n v="3"/>
    <n v="0"/>
    <n v="0"/>
    <n v="0"/>
    <n v="3"/>
  </r>
  <r>
    <d v="2024-06-30T00:00:00"/>
    <n v="0.42979999999806751"/>
    <m/>
    <d v="2024-06-30T10:19:00"/>
    <x v="0"/>
    <x v="2"/>
    <s v="After 12 Months"/>
    <s v="SPS-10317303"/>
    <s v="Yuvraj Sihota"/>
    <s v="Sunday Training 24-25, confirmed by Satpal Degun, 30/06 vs. Sunday Training"/>
    <x v="2"/>
    <s v="BACS"/>
    <x v="1"/>
    <n v="3"/>
    <n v="0"/>
    <n v="0"/>
    <n v="0"/>
    <n v="3"/>
  </r>
  <r>
    <d v="2024-06-30T00:00:00"/>
    <n v="0.43880000000353903"/>
    <m/>
    <d v="2024-06-30T10:32:00"/>
    <x v="0"/>
    <x v="2"/>
    <s v="After 12 Months"/>
    <s v="SPS-10317464"/>
    <s v="arvin singh thind"/>
    <s v="Sunday Training 24-25 New Starter Ticket, 30/06 vs. Sunday Training"/>
    <x v="2"/>
    <s v="CASH"/>
    <x v="1"/>
    <n v="0"/>
    <n v="0"/>
    <n v="0"/>
    <n v="0"/>
    <n v="0"/>
  </r>
  <r>
    <d v="2024-06-30T00:00:00"/>
    <n v="0.43880000000353903"/>
    <m/>
    <d v="2024-06-30T10:32:00"/>
    <x v="0"/>
    <x v="2"/>
    <s v="After 12 Months"/>
    <s v="SPS-10317465"/>
    <s v="avani kaur thind"/>
    <s v="Sunday Training 24-25 New Starter Ticket, 30/06 vs. Sunday Training"/>
    <x v="2"/>
    <s v="CASH"/>
    <x v="1"/>
    <n v="0"/>
    <n v="0"/>
    <n v="0"/>
    <n v="0"/>
    <n v="0"/>
  </r>
  <r>
    <d v="2024-06-30T00:00:00"/>
    <n v="0.48399999999674037"/>
    <m/>
    <d v="2024-06-30T11:37:00"/>
    <x v="0"/>
    <x v="2"/>
    <s v="After 12 Months"/>
    <s v="SPS-10317494"/>
    <s v="Jovan Singh Randhawa"/>
    <s v="Sunday Training 24-25, collected by Satpal Degun, 30/06 vs. Sunday Training"/>
    <x v="2"/>
    <s v="CASH"/>
    <x v="1"/>
    <n v="3"/>
    <n v="0"/>
    <n v="0"/>
    <n v="0"/>
    <n v="3"/>
  </r>
  <r>
    <d v="2024-06-30T00:00:00"/>
    <n v="0.60549999999784632"/>
    <m/>
    <d v="2024-06-30T14:32:00"/>
    <x v="0"/>
    <x v="2"/>
    <s v="After 12 Months"/>
    <s v="SPS-10317347"/>
    <s v="Rajveer Malhi"/>
    <s v="Sunday Training 24-25, collected by Satpal Degun, 30/06 vs. Sunday Training"/>
    <x v="2"/>
    <s v="CASH"/>
    <x v="1"/>
    <n v="3"/>
    <n v="0"/>
    <n v="0"/>
    <n v="0"/>
    <n v="3"/>
  </r>
  <r>
    <d v="2024-04-07T00:00:00"/>
    <n v="85.354800000000978"/>
    <m/>
    <d v="2024-07-01T08:31:00"/>
    <x v="0"/>
    <x v="3"/>
    <s v="After 12 Months"/>
    <s v="SPS-10088269"/>
    <s v="Karina Poonia"/>
    <s v="Sunday Training 24-25, paid by jaspal poonia, 07/04 vs. Sunday Training"/>
    <x v="3"/>
    <s v="STRIPE"/>
    <x v="1"/>
    <n v="3"/>
    <n v="7.0000000000000007E-2"/>
    <n v="0.05"/>
    <n v="0"/>
    <n v="2.88"/>
  </r>
  <r>
    <d v="2024-04-07T00:00:00"/>
    <n v="85.354800000000978"/>
    <m/>
    <d v="2024-07-01T08:31:00"/>
    <x v="0"/>
    <x v="3"/>
    <s v="After 12 Months"/>
    <s v="SPS-10088273"/>
    <s v="Jasmine Kaur Poonia"/>
    <s v="Sunday Training 24-25, paid by jaspal poonia, 07/04 vs. Sunday Training"/>
    <x v="3"/>
    <s v="STRIPE"/>
    <x v="1"/>
    <n v="3"/>
    <n v="7.0000000000000007E-2"/>
    <n v="0.05"/>
    <n v="0"/>
    <n v="2.88"/>
  </r>
  <r>
    <d v="2024-04-22T00:00:00"/>
    <n v="70.354800000000978"/>
    <m/>
    <d v="2024-07-01T08:31:00"/>
    <x v="0"/>
    <x v="3"/>
    <s v="After 12 Months"/>
    <s v="SPS-10124042"/>
    <s v="Karina Poonia"/>
    <s v="Sunday Training 24-25, paid by jaspal poonia, 21/04 vs. Sunday Training"/>
    <x v="3"/>
    <s v="STRIPE"/>
    <x v="1"/>
    <n v="3"/>
    <n v="7.0000000000000007E-2"/>
    <n v="0.05"/>
    <n v="0"/>
    <n v="2.88"/>
  </r>
  <r>
    <d v="2024-04-22T00:00:00"/>
    <n v="70.354800000000978"/>
    <m/>
    <d v="2024-07-01T08:31:00"/>
    <x v="0"/>
    <x v="3"/>
    <s v="After 12 Months"/>
    <s v="SPS-10124050"/>
    <s v="Jasmine Kaur Poonia"/>
    <s v="Sunday Training 24-25, paid by jaspal poonia, 21/04 vs. Sunday Training"/>
    <x v="3"/>
    <s v="STRIPE"/>
    <x v="1"/>
    <n v="3"/>
    <n v="7.0000000000000007E-2"/>
    <n v="0.05"/>
    <n v="0"/>
    <n v="2.88"/>
  </r>
  <r>
    <d v="2024-05-19T00:00:00"/>
    <n v="43.354800000000978"/>
    <m/>
    <d v="2024-07-01T08:31:00"/>
    <x v="0"/>
    <x v="3"/>
    <s v="After 12 Months"/>
    <s v="SPS-10184478"/>
    <s v="Karina Poonia"/>
    <s v="Sunday Training 24-25, paid by jaspal poonia, 19/05 vs. Sunday Training"/>
    <x v="3"/>
    <s v="STRIPE"/>
    <x v="1"/>
    <n v="3"/>
    <n v="7.0000000000000007E-2"/>
    <n v="0.05"/>
    <n v="0"/>
    <n v="2.88"/>
  </r>
  <r>
    <d v="2024-05-19T00:00:00"/>
    <n v="43.354800000000978"/>
    <m/>
    <d v="2024-07-01T08:31:00"/>
    <x v="0"/>
    <x v="3"/>
    <s v="After 12 Months"/>
    <s v="SPS-10184482"/>
    <s v="Jasmine Kaur Poonia"/>
    <s v="Sunday Training 24-25, paid by jaspal poonia, 19/05 vs. Sunday Training"/>
    <x v="3"/>
    <s v="STRIPE"/>
    <x v="1"/>
    <n v="3"/>
    <n v="7.0000000000000007E-2"/>
    <n v="0.05"/>
    <n v="0"/>
    <n v="2.88"/>
  </r>
  <r>
    <d v="2024-06-04T00:00:00"/>
    <n v="27.354800000000978"/>
    <m/>
    <d v="2024-07-01T08:31:00"/>
    <x v="0"/>
    <x v="3"/>
    <s v="After 12 Months"/>
    <s v="SPS-10224306"/>
    <s v="Karina Poonia"/>
    <s v="Sunday Training 24-25, paid by jaspal poonia, 02/06 vs. Sunday Training"/>
    <x v="3"/>
    <s v="STRIPE"/>
    <x v="1"/>
    <n v="3"/>
    <n v="7.0000000000000007E-2"/>
    <n v="0.05"/>
    <n v="0"/>
    <n v="2.88"/>
  </r>
  <r>
    <d v="2024-06-08T00:00:00"/>
    <n v="23.354800000000978"/>
    <m/>
    <d v="2024-07-01T08:31:00"/>
    <x v="0"/>
    <x v="3"/>
    <s v="After 12 Months"/>
    <s v="SPS-10237110"/>
    <s v="Jasmine Kaur Poonia"/>
    <s v="Sunday Training 24-25, paid by jaspal poonia, 26/05 vs. Sunday Training"/>
    <x v="3"/>
    <s v="STRIPE"/>
    <x v="1"/>
    <n v="3"/>
    <n v="7.0000000000000007E-2"/>
    <n v="0.05"/>
    <n v="0"/>
    <n v="2.88"/>
  </r>
  <r>
    <d v="2024-06-09T00:00:00"/>
    <n v="22.354800000000978"/>
    <m/>
    <d v="2024-07-01T08:31:00"/>
    <x v="0"/>
    <x v="3"/>
    <s v="After 12 Months"/>
    <s v="SPS-10239327"/>
    <s v="Karina Poonia"/>
    <s v="Sunday Training 24-25, paid by jaspal poonia, 09/06 vs. Sunday Training"/>
    <x v="3"/>
    <s v="STRIPE"/>
    <x v="1"/>
    <n v="3"/>
    <n v="7.0000000000000007E-2"/>
    <n v="0.05"/>
    <n v="0"/>
    <n v="2.88"/>
  </r>
  <r>
    <d v="2024-06-09T00:00:00"/>
    <n v="22.354800000000978"/>
    <m/>
    <d v="2024-07-01T08:31:00"/>
    <x v="0"/>
    <x v="3"/>
    <s v="After 12 Months"/>
    <s v="SPS-10239333"/>
    <s v="Jasmine Kaur Poonia"/>
    <s v="Sunday Training 24-25, paid by jaspal poonia, 09/06 vs. Sunday Training"/>
    <x v="3"/>
    <s v="STRIPE"/>
    <x v="1"/>
    <n v="3"/>
    <n v="0.02"/>
    <n v="0.05"/>
    <n v="0"/>
    <n v="2.93"/>
  </r>
  <r>
    <d v="2024-05-05T00:00:00"/>
    <n v="57.354800000000978"/>
    <m/>
    <d v="2024-07-01T08:31:00"/>
    <x v="0"/>
    <x v="3"/>
    <s v="After 12 Months"/>
    <s v="SPS-10147963"/>
    <s v="prabhjot ghag"/>
    <s v="Sunday Training 24-25, paid by mandip kaur, 05/05 vs. Sunday Training"/>
    <x v="3"/>
    <s v="STRIPE"/>
    <x v="1"/>
    <n v="3"/>
    <n v="7.0000000000000007E-2"/>
    <n v="0.05"/>
    <n v="0"/>
    <n v="2.88"/>
  </r>
  <r>
    <d v="2024-05-19T00:00:00"/>
    <n v="43.354800000000978"/>
    <m/>
    <d v="2024-07-01T08:31:00"/>
    <x v="0"/>
    <x v="3"/>
    <s v="After 12 Months"/>
    <s v="SPS-10184555"/>
    <s v="prabhjot ghag"/>
    <s v="Sunday Training 24-25, paid by mandip kaur, 19/05 vs. Sunday Training"/>
    <x v="3"/>
    <s v="STRIPE"/>
    <x v="1"/>
    <n v="3"/>
    <n v="7.0000000000000007E-2"/>
    <n v="0.05"/>
    <n v="0"/>
    <n v="2.88"/>
  </r>
  <r>
    <d v="2024-06-04T00:00:00"/>
    <n v="27.354800000000978"/>
    <m/>
    <d v="2024-07-01T08:31:00"/>
    <x v="0"/>
    <x v="3"/>
    <s v="After 12 Months"/>
    <s v="SPS-10224304"/>
    <s v="prabhjot ghag"/>
    <s v="Sunday Training 24-25, paid by mandip kaur, 02/06 vs. Sunday Training"/>
    <x v="3"/>
    <s v="STRIPE"/>
    <x v="1"/>
    <n v="3"/>
    <n v="7.0000000000000007E-2"/>
    <n v="0.05"/>
    <n v="0"/>
    <n v="2.88"/>
  </r>
  <r>
    <d v="2024-06-09T00:00:00"/>
    <n v="22.354800000000978"/>
    <m/>
    <d v="2024-07-01T08:31:00"/>
    <x v="0"/>
    <x v="3"/>
    <s v="After 12 Months"/>
    <s v="SPS-10239359"/>
    <s v="prabhjot ghag"/>
    <s v="Sunday Training 24-25, paid by mandip kaur, 09/06 vs. Sunday Training"/>
    <x v="3"/>
    <s v="STRIPE"/>
    <x v="1"/>
    <n v="3"/>
    <n v="7.0000000000000007E-2"/>
    <n v="0.05"/>
    <n v="0"/>
    <n v="2.88"/>
  </r>
  <r>
    <d v="2024-06-21T00:00:00"/>
    <n v="10.354800000000978"/>
    <m/>
    <d v="2024-07-01T08:31:00"/>
    <x v="0"/>
    <x v="3"/>
    <s v="After 12 Months"/>
    <s v="SPS-10284452"/>
    <s v="prabhjot ghag"/>
    <s v="Aspirations 24-25, paid by mandip kaur, 21/06 vs. Aspirations Programme"/>
    <x v="3"/>
    <s v="STRIPE"/>
    <x v="1"/>
    <n v="5"/>
    <n v="0.12"/>
    <n v="0.05"/>
    <n v="0"/>
    <n v="4.83"/>
  </r>
  <r>
    <d v="2024-06-23T00:00:00"/>
    <n v="8.3548000000009779"/>
    <m/>
    <d v="2024-07-01T08:31:00"/>
    <x v="0"/>
    <x v="3"/>
    <s v="After 12 Months"/>
    <s v="SPS-10287651"/>
    <s v="prabhjot ghag"/>
    <s v="Sunday Training 24-25, paid by mandip kaur, 23/06 vs. Sunday Training"/>
    <x v="3"/>
    <s v="STRIPE"/>
    <x v="1"/>
    <n v="3"/>
    <n v="7.0000000000000007E-2"/>
    <n v="0.05"/>
    <n v="0"/>
    <n v="2.88"/>
  </r>
  <r>
    <d v="2024-06-30T00:00:00"/>
    <n v="1.3548000000009779"/>
    <m/>
    <d v="2024-07-01T08:31:00"/>
    <x v="0"/>
    <x v="3"/>
    <s v="After 12 Months"/>
    <s v="SPS-10317348"/>
    <s v="prabhjot ghag"/>
    <s v="Sunday Training 24-25, paid by mandip kaur, 30/06 vs. Sunday Training"/>
    <x v="3"/>
    <s v="STRIPE"/>
    <x v="1"/>
    <n v="3"/>
    <n v="0.08"/>
    <n v="0.05"/>
    <n v="0"/>
    <n v="2.87"/>
  </r>
  <r>
    <d v="2024-05-23T00:00:00"/>
    <n v="41.354099999996834"/>
    <m/>
    <d v="2024-07-03T08:30:00"/>
    <x v="0"/>
    <x v="3"/>
    <s v="After 12 Months"/>
    <s v="SPS-10199317"/>
    <s v="Jamie Richards"/>
    <s v="Ladies 24-25 Unemployed/Retired Match Fee, 23/05 vs. vs Finchfield"/>
    <x v="3"/>
    <s v="STRIPE"/>
    <x v="0"/>
    <n v="5"/>
    <n v="0.28000000000000003"/>
    <n v="0.05"/>
    <n v="0"/>
    <n v="4.67"/>
  </r>
  <r>
    <d v="2024-06-13T00:00:00"/>
    <n v="20.422200000000885"/>
    <m/>
    <d v="2024-07-03T10:08:00"/>
    <x v="0"/>
    <x v="3"/>
    <s v="After 12 Months"/>
    <s v="SPS-10260466"/>
    <s v="Susan Paterson"/>
    <s v="Ladies 24-25 Unemployed/Retired Match Fee, confirmed by Charn Gill, 13/06 vs. vs Redditch"/>
    <x v="3"/>
    <s v="BACS"/>
    <x v="0"/>
    <n v="5"/>
    <n v="0"/>
    <n v="0"/>
    <n v="0"/>
    <n v="5"/>
  </r>
  <r>
    <d v="2024-07-03T00:00:00"/>
    <n v="0.93880000000353903"/>
    <m/>
    <d v="2024-07-03T22:32:00"/>
    <x v="0"/>
    <x v="3"/>
    <s v="After 12 Months"/>
    <s v="SPS-10328374"/>
    <s v="Athsari Gangabadage"/>
    <s v="Ladies 24-25 Sponsored player Match Fee, 03/07 vs. vs Bournville"/>
    <x v="3"/>
    <s v="CASH"/>
    <x v="0"/>
    <n v="0"/>
    <n v="0"/>
    <n v="0"/>
    <n v="0"/>
    <n v="0"/>
  </r>
  <r>
    <d v="2024-07-03T00:00:00"/>
    <n v="0.93880000000353903"/>
    <m/>
    <d v="2024-07-03T22:32:00"/>
    <x v="0"/>
    <x v="3"/>
    <s v="After 12 Months"/>
    <s v="SPS-10328384"/>
    <s v="Apsi Gunarathne"/>
    <s v="Ladies 24-25 Sponsored player Match Fee, 03/07 vs. vs Bournville"/>
    <x v="3"/>
    <s v="CASH"/>
    <x v="0"/>
    <n v="0"/>
    <n v="0"/>
    <n v="0"/>
    <n v="0"/>
    <n v="0"/>
  </r>
  <r>
    <d v="2024-07-03T00:00:00"/>
    <n v="0.98539999999775318"/>
    <m/>
    <d v="2024-07-03T23:39:00"/>
    <x v="0"/>
    <x v="3"/>
    <s v="After 12 Months"/>
    <s v="SPS-10328377"/>
    <s v="-1. DELETED --"/>
    <s v="Ladies 24-25 Unemployed/Retired Match Fee, confirmed by Charn Gill, 03/07 vs. vs Bournville"/>
    <x v="3"/>
    <s v="BACS"/>
    <x v="0"/>
    <n v="5"/>
    <n v="0"/>
    <n v="0"/>
    <n v="0"/>
    <n v="5"/>
  </r>
  <r>
    <d v="2024-07-03T00:00:00"/>
    <n v="0.98610000000189757"/>
    <m/>
    <d v="2024-07-03T23:40:00"/>
    <x v="0"/>
    <x v="3"/>
    <s v="After 12 Months"/>
    <s v="SPS-10328381"/>
    <s v="Susan Paterson"/>
    <s v="Ladies 24-25 Unemployed/Retired Match Fee, confirmed by Charn Gill, 03/07 vs. vs Bournville"/>
    <x v="3"/>
    <s v="BACS"/>
    <x v="0"/>
    <n v="5"/>
    <n v="0"/>
    <n v="0"/>
    <n v="0"/>
    <n v="5"/>
  </r>
  <r>
    <d v="2024-05-15T00:00:00"/>
    <n v="51.354099999996834"/>
    <m/>
    <d v="2024-07-05T08:30:00"/>
    <x v="0"/>
    <x v="3"/>
    <s v="After 12 Months"/>
    <s v="SPS-10178356"/>
    <s v="Navraj Degun"/>
    <s v="Mens 24-25, 14/05 vs. vs Harborne"/>
    <x v="3"/>
    <s v="STRIPE"/>
    <x v="0"/>
    <n v="10"/>
    <n v="0.25"/>
    <n v="0.1"/>
    <n v="0"/>
    <n v="9.65"/>
  </r>
  <r>
    <d v="2024-06-04T00:00:00"/>
    <n v="31.354099999996834"/>
    <m/>
    <d v="2024-07-05T08:30:00"/>
    <x v="0"/>
    <x v="3"/>
    <s v="After 12 Months"/>
    <s v="SPS-10226157"/>
    <s v="Navraj Degun"/>
    <s v="Mens 24-25, 04/06 vs. vs Olton"/>
    <x v="3"/>
    <s v="STRIPE"/>
    <x v="0"/>
    <n v="10"/>
    <n v="0.25"/>
    <n v="0.1"/>
    <n v="0"/>
    <n v="9.65"/>
  </r>
  <r>
    <d v="2024-06-05T00:00:00"/>
    <n v="30.354099999996834"/>
    <m/>
    <d v="2024-07-05T08:30:00"/>
    <x v="0"/>
    <x v="3"/>
    <s v="After 12 Months"/>
    <s v="SPS-10226450"/>
    <s v="Tania Gilbert"/>
    <s v="Ladies 24-25 Student Match Fee, 04/06 vs. vs Old Hales"/>
    <x v="3"/>
    <s v="STRIPE"/>
    <x v="0"/>
    <n v="5"/>
    <n v="0.28000000000000003"/>
    <n v="0.05"/>
    <n v="0"/>
    <n v="4.67"/>
  </r>
  <r>
    <d v="2024-07-05T00:00:00"/>
    <n v="0.90200000000186265"/>
    <m/>
    <d v="2024-07-05T21:39:00"/>
    <x v="0"/>
    <x v="3"/>
    <s v="After 12 Months"/>
    <s v="SPS-10331851"/>
    <s v="-1. DELETED --"/>
    <s v="Aspirations 24-25 External One Payment Ticket, confirmed by Satpal Degun, 05/07 vs. Aspirations Programme"/>
    <x v="3"/>
    <s v="BACS"/>
    <x v="1"/>
    <n v="8"/>
    <n v="0"/>
    <n v="0"/>
    <n v="0"/>
    <n v="8"/>
  </r>
  <r>
    <d v="2024-06-28T00:00:00"/>
    <n v="7.9034000000028755"/>
    <m/>
    <d v="2024-07-05T21:41:00"/>
    <x v="0"/>
    <x v="3"/>
    <s v="After 12 Months"/>
    <s v="SPS-10314243"/>
    <s v="Aneel Loyal"/>
    <s v="Aspirations 24-25, confirmed by Satpal Degun, 28/06 vs. Aspirations Programme"/>
    <x v="3"/>
    <s v="BACS"/>
    <x v="1"/>
    <n v="5"/>
    <n v="0"/>
    <n v="0"/>
    <n v="0"/>
    <n v="5"/>
  </r>
  <r>
    <d v="2024-07-05T00:00:00"/>
    <n v="0.90340000000287546"/>
    <m/>
    <d v="2024-07-05T21:41:00"/>
    <x v="0"/>
    <x v="3"/>
    <s v="After 12 Months"/>
    <s v="SPS-10331843"/>
    <s v="Aneel Loyal"/>
    <s v="Aspirations 24-25, confirmed by Satpal Degun, 05/07 vs. Aspirations Programme"/>
    <x v="3"/>
    <s v="BACS"/>
    <x v="1"/>
    <n v="5"/>
    <n v="0"/>
    <n v="0"/>
    <n v="0"/>
    <n v="5"/>
  </r>
  <r>
    <d v="2024-04-22T00:00:00"/>
    <n v="75.44999999999709"/>
    <m/>
    <d v="2024-07-06T10:48:00"/>
    <x v="0"/>
    <x v="3"/>
    <s v="After 12 Months"/>
    <s v="SPS-10124028"/>
    <s v="Gagan Sehra"/>
    <s v="Sunday Training 24-25, paid by Gurmukh Sehra, 21/04 vs. Sunday Training"/>
    <x v="3"/>
    <s v="STRIPE"/>
    <x v="1"/>
    <n v="3"/>
    <n v="0.06"/>
    <n v="0.05"/>
    <n v="0"/>
    <n v="2.89"/>
  </r>
  <r>
    <d v="2024-05-15T00:00:00"/>
    <n v="52.44999999999709"/>
    <m/>
    <d v="2024-07-06T10:48:00"/>
    <x v="0"/>
    <x v="3"/>
    <s v="After 12 Months"/>
    <s v="SPS-10178115"/>
    <s v="Gian Sehra"/>
    <s v="Mens 24-25 Under 16 Match Fee, paid by Gurmukh Sehra, 15/05 vs. vs Bournville"/>
    <x v="3"/>
    <s v="STRIPE"/>
    <x v="0"/>
    <n v="3"/>
    <n v="0.06"/>
    <n v="0.05"/>
    <n v="0"/>
    <n v="2.89"/>
  </r>
  <r>
    <d v="2024-05-19T00:00:00"/>
    <n v="48.44999999999709"/>
    <m/>
    <d v="2024-07-06T10:48:00"/>
    <x v="0"/>
    <x v="3"/>
    <s v="After 12 Months"/>
    <s v="SPS-10184487"/>
    <s v="Gagan Sehra"/>
    <s v="Sunday Training 24-25, paid by Gurmukh Sehra, 19/05 vs. Sunday Training"/>
    <x v="3"/>
    <s v="STRIPE"/>
    <x v="1"/>
    <n v="3"/>
    <n v="0.06"/>
    <n v="0.05"/>
    <n v="0"/>
    <n v="2.89"/>
  </r>
  <r>
    <d v="2024-05-19T00:00:00"/>
    <n v="48.44999999999709"/>
    <m/>
    <d v="2024-07-06T10:48:00"/>
    <x v="0"/>
    <x v="3"/>
    <s v="After 12 Months"/>
    <s v="SPS-10184488"/>
    <s v="Gian Sehra"/>
    <s v="Sunday Training 24-25, paid by Gurmukh Sehra, 19/05 vs. Sunday Training"/>
    <x v="3"/>
    <s v="STRIPE"/>
    <x v="1"/>
    <n v="3"/>
    <n v="0.06"/>
    <n v="0.05"/>
    <n v="0"/>
    <n v="2.89"/>
  </r>
  <r>
    <d v="2024-05-21T00:00:00"/>
    <n v="46.44999999999709"/>
    <m/>
    <d v="2024-07-06T10:48:00"/>
    <x v="0"/>
    <x v="3"/>
    <s v="After 12 Months"/>
    <s v="SPS-10195971"/>
    <s v="Gian Sehra"/>
    <s v="Mens 24-25 Under 16 Match Fee, paid by Gurmukh Sehra, 21/05 vs. vs Edgbaston"/>
    <x v="3"/>
    <s v="STRIPE"/>
    <x v="0"/>
    <n v="3"/>
    <n v="0.06"/>
    <n v="0.05"/>
    <n v="0"/>
    <n v="2.89"/>
  </r>
  <r>
    <d v="2024-06-16T00:00:00"/>
    <n v="20.44999999999709"/>
    <m/>
    <d v="2024-07-06T10:48:00"/>
    <x v="0"/>
    <x v="3"/>
    <s v="After 12 Months"/>
    <s v="SPS-10263717"/>
    <s v="Gagan Sehra"/>
    <s v="Sunday Training 24-25, paid by Gurmukh Sehra, 16/06 vs. Sunday Training"/>
    <x v="3"/>
    <s v="STRIPE"/>
    <x v="1"/>
    <n v="3"/>
    <n v="0.06"/>
    <n v="0.05"/>
    <n v="0"/>
    <n v="2.89"/>
  </r>
  <r>
    <d v="2024-06-16T00:00:00"/>
    <n v="20.44999999999709"/>
    <m/>
    <d v="2024-07-06T10:48:00"/>
    <x v="0"/>
    <x v="3"/>
    <s v="After 12 Months"/>
    <s v="SPS-10263721"/>
    <s v="Gian Sehra"/>
    <s v="Sunday Training 24-25, paid by Gurmukh Sehra, 16/06 vs. Sunday Training"/>
    <x v="3"/>
    <s v="STRIPE"/>
    <x v="1"/>
    <n v="3"/>
    <n v="0.06"/>
    <n v="0.05"/>
    <n v="0"/>
    <n v="2.89"/>
  </r>
  <r>
    <d v="2024-06-21T00:00:00"/>
    <n v="15.44999999999709"/>
    <m/>
    <d v="2024-07-06T10:48:00"/>
    <x v="0"/>
    <x v="3"/>
    <s v="After 12 Months"/>
    <s v="SPS-10284445"/>
    <s v="Gian Sehra"/>
    <s v="Aspirations 24-25, paid by Gurmukh Sehra, 21/06 vs. Aspirations Programme"/>
    <x v="3"/>
    <s v="STRIPE"/>
    <x v="1"/>
    <n v="5"/>
    <n v="0.1"/>
    <n v="0.05"/>
    <n v="0"/>
    <n v="4.8499999999999996"/>
  </r>
  <r>
    <d v="2024-06-21T00:00:00"/>
    <n v="15.44999999999709"/>
    <m/>
    <d v="2024-07-06T10:48:00"/>
    <x v="0"/>
    <x v="3"/>
    <s v="After 12 Months"/>
    <s v="SPS-10284469"/>
    <s v="Gagan Sehra"/>
    <s v="Aspirations 24-25, paid by Gurmukh Sehra, 21/06 vs. Aspirations Programme"/>
    <x v="3"/>
    <s v="STRIPE"/>
    <x v="1"/>
    <n v="5"/>
    <n v="0.1"/>
    <n v="0.05"/>
    <n v="0"/>
    <n v="4.8499999999999996"/>
  </r>
  <r>
    <d v="2024-06-26T00:00:00"/>
    <n v="10.44999999999709"/>
    <m/>
    <d v="2024-07-06T10:48:00"/>
    <x v="0"/>
    <x v="3"/>
    <s v="After 12 Months"/>
    <s v="SPS-10305207"/>
    <s v="Gian Sehra"/>
    <s v="Mens 24-25 Under 16 Match Fee, paid by Gurmukh Sehra, 25/06 vs. vs Bournville"/>
    <x v="3"/>
    <s v="STRIPE"/>
    <x v="0"/>
    <n v="3"/>
    <n v="0.06"/>
    <n v="0.05"/>
    <n v="0"/>
    <n v="2.89"/>
  </r>
  <r>
    <d v="2024-06-28T00:00:00"/>
    <n v="8.4499999999970896"/>
    <m/>
    <d v="2024-07-06T10:48:00"/>
    <x v="0"/>
    <x v="3"/>
    <s v="After 12 Months"/>
    <s v="SPS-10314233"/>
    <s v="Gagan Sehra"/>
    <s v="Aspirations 24-25, paid by Gurmukh Sehra, 28/06 vs. Aspirations Programme"/>
    <x v="3"/>
    <s v="STRIPE"/>
    <x v="1"/>
    <n v="5"/>
    <n v="0.08"/>
    <n v="0.05"/>
    <n v="0"/>
    <n v="4.87"/>
  </r>
  <r>
    <d v="2024-06-28T00:00:00"/>
    <n v="8.4499999999970896"/>
    <m/>
    <d v="2024-07-06T10:48:00"/>
    <x v="0"/>
    <x v="3"/>
    <s v="After 12 Months"/>
    <s v="SPS-10314244"/>
    <s v="Gian Sehra"/>
    <s v="Aspirations 24-25, paid by Gurmukh Sehra, 28/06 vs. Aspirations Programme"/>
    <x v="3"/>
    <s v="STRIPE"/>
    <x v="1"/>
    <n v="5"/>
    <n v="0.1"/>
    <n v="0.05"/>
    <n v="0"/>
    <n v="4.8499999999999996"/>
  </r>
  <r>
    <d v="2024-06-04T00:00:00"/>
    <n v="34.354099999996834"/>
    <m/>
    <d v="2024-07-08T08:30:00"/>
    <x v="0"/>
    <x v="3"/>
    <s v="Last 12 Months"/>
    <s v="SPS-10224299"/>
    <s v="Arjan Matharu"/>
    <s v="Sunday Training 24-25, paid by Dapinder Matharu, 02/06 vs. Sunday Training"/>
    <x v="3"/>
    <s v="STRIPE"/>
    <x v="1"/>
    <n v="3"/>
    <n v="0.06"/>
    <n v="0.05"/>
    <n v="0"/>
    <n v="2.89"/>
  </r>
  <r>
    <d v="2024-06-04T00:00:00"/>
    <n v="34.354099999996834"/>
    <m/>
    <d v="2024-07-08T08:30:00"/>
    <x v="0"/>
    <x v="3"/>
    <s v="Last 12 Months"/>
    <s v="SPS-10224308"/>
    <s v="Amar Matharu"/>
    <s v="Sunday Training 24-25, paid by Dapinder Matharu, 02/06 vs. Sunday Training"/>
    <x v="3"/>
    <s v="STRIPE"/>
    <x v="1"/>
    <n v="3"/>
    <n v="0.06"/>
    <n v="0.05"/>
    <n v="0"/>
    <n v="2.89"/>
  </r>
  <r>
    <d v="2024-06-09T00:00:00"/>
    <n v="29.354099999996834"/>
    <m/>
    <d v="2024-07-08T08:30:00"/>
    <x v="0"/>
    <x v="3"/>
    <s v="Last 12 Months"/>
    <s v="SPS-10239326"/>
    <s v="Arjan Matharu"/>
    <s v="Sunday Training 24-25, paid by Dapinder Matharu, 09/06 vs. Sunday Training"/>
    <x v="3"/>
    <s v="STRIPE"/>
    <x v="1"/>
    <n v="3"/>
    <n v="0.06"/>
    <n v="0.05"/>
    <n v="0"/>
    <n v="2.89"/>
  </r>
  <r>
    <d v="2024-06-09T00:00:00"/>
    <n v="29.354099999996834"/>
    <m/>
    <d v="2024-07-08T08:30:00"/>
    <x v="0"/>
    <x v="3"/>
    <s v="Last 12 Months"/>
    <s v="SPS-10239328"/>
    <s v="Amar Matharu"/>
    <s v="Sunday Training 24-25, paid by Dapinder Matharu, 09/06 vs. Sunday Training"/>
    <x v="3"/>
    <s v="STRIPE"/>
    <x v="1"/>
    <n v="3"/>
    <n v="0.06"/>
    <n v="0.05"/>
    <n v="0"/>
    <n v="2.89"/>
  </r>
  <r>
    <d v="2024-06-16T00:00:00"/>
    <n v="22.354099999996834"/>
    <m/>
    <d v="2024-07-08T08:30:00"/>
    <x v="0"/>
    <x v="3"/>
    <s v="Last 12 Months"/>
    <s v="SPS-10263660"/>
    <s v="Arjan Matharu"/>
    <s v="Sunday Training 24-25, paid by Dapinder Matharu, 16/06 vs. Sunday Training"/>
    <x v="3"/>
    <s v="STRIPE"/>
    <x v="1"/>
    <n v="3"/>
    <n v="0.06"/>
    <n v="0.05"/>
    <n v="0"/>
    <n v="2.89"/>
  </r>
  <r>
    <d v="2024-06-16T00:00:00"/>
    <n v="22.354099999996834"/>
    <m/>
    <d v="2024-07-08T08:30:00"/>
    <x v="0"/>
    <x v="3"/>
    <s v="Last 12 Months"/>
    <s v="SPS-10263668"/>
    <s v="Amar Matharu"/>
    <s v="Sunday Training 24-25, paid by Dapinder Matharu, 16/06 vs. Sunday Training"/>
    <x v="3"/>
    <s v="STRIPE"/>
    <x v="1"/>
    <n v="3"/>
    <n v="0.06"/>
    <n v="0.05"/>
    <n v="0"/>
    <n v="2.89"/>
  </r>
  <r>
    <d v="2024-06-23T00:00:00"/>
    <n v="15.354099999996834"/>
    <m/>
    <d v="2024-07-08T08:30:00"/>
    <x v="0"/>
    <x v="3"/>
    <s v="Last 12 Months"/>
    <s v="SPS-10287564"/>
    <s v="Arjan Matharu"/>
    <s v="Sunday Training 24-25, paid by Dapinder Matharu, 23/06 vs. Sunday Training"/>
    <x v="3"/>
    <s v="STRIPE"/>
    <x v="1"/>
    <n v="3"/>
    <n v="0.06"/>
    <n v="0.05"/>
    <n v="0"/>
    <n v="2.89"/>
  </r>
  <r>
    <d v="2024-06-23T00:00:00"/>
    <n v="15.354099999996834"/>
    <m/>
    <d v="2024-07-08T08:30:00"/>
    <x v="0"/>
    <x v="3"/>
    <s v="Last 12 Months"/>
    <s v="SPS-10287567"/>
    <s v="Amar Matharu"/>
    <s v="Sunday Training 24-25, paid by Dapinder Matharu, 23/06 vs. Sunday Training"/>
    <x v="3"/>
    <s v="STRIPE"/>
    <x v="1"/>
    <n v="3"/>
    <n v="0.06"/>
    <n v="0.05"/>
    <n v="0"/>
    <n v="2.89"/>
  </r>
  <r>
    <d v="2024-07-05T00:00:00"/>
    <n v="3.3540999999968335"/>
    <m/>
    <d v="2024-07-08T08:30:00"/>
    <x v="0"/>
    <x v="3"/>
    <s v="Last 12 Months"/>
    <s v="SPS-10331819"/>
    <s v="Arjan Matharu"/>
    <s v="Aspirations 24-25, paid by Dapinder Matharu, 05/07 vs. Aspirations Programme"/>
    <x v="3"/>
    <s v="STRIPE"/>
    <x v="1"/>
    <n v="5"/>
    <n v="0.1"/>
    <n v="0.05"/>
    <n v="0"/>
    <n v="4.8499999999999996"/>
  </r>
  <r>
    <d v="2024-07-05T00:00:00"/>
    <n v="3.3540999999968335"/>
    <m/>
    <d v="2024-07-08T08:30:00"/>
    <x v="0"/>
    <x v="3"/>
    <s v="Last 12 Months"/>
    <s v="SPS-10331850"/>
    <s v="Amar Matharu"/>
    <s v="Aspirations 24-25, paid by Dapinder Matharu, 05/07 vs. Aspirations Programme"/>
    <x v="3"/>
    <s v="STRIPE"/>
    <x v="1"/>
    <n v="5"/>
    <n v="0.13"/>
    <n v="0.05"/>
    <n v="0"/>
    <n v="4.82"/>
  </r>
  <r>
    <d v="2024-06-08T00:00:00"/>
    <n v="30.354099999996834"/>
    <m/>
    <d v="2024-07-08T08:30:00"/>
    <x v="0"/>
    <x v="3"/>
    <s v="Last 12 Months"/>
    <s v="SPS-10237109"/>
    <s v="Nihal Cooner"/>
    <s v="Sunday Training 24-25, paid by Sandeep Cooner, 26/05 vs. Sunday Training"/>
    <x v="3"/>
    <s v="STRIPE"/>
    <x v="1"/>
    <n v="3"/>
    <n v="0.1"/>
    <n v="0.05"/>
    <n v="0"/>
    <n v="2.85"/>
  </r>
  <r>
    <d v="2024-06-09T00:00:00"/>
    <n v="29.354099999996834"/>
    <m/>
    <d v="2024-07-08T08:30:00"/>
    <x v="0"/>
    <x v="3"/>
    <s v="Last 12 Months"/>
    <s v="SPS-10239362"/>
    <s v="Nihal Cooner"/>
    <s v="Sunday Training 24-25, paid by Sandeep Cooner, 09/06 vs. Sunday Training"/>
    <x v="3"/>
    <s v="STRIPE"/>
    <x v="1"/>
    <n v="3"/>
    <n v="0.1"/>
    <n v="0.05"/>
    <n v="0"/>
    <n v="2.85"/>
  </r>
  <r>
    <d v="2024-06-16T00:00:00"/>
    <n v="22.354099999996834"/>
    <m/>
    <d v="2024-07-08T08:30:00"/>
    <x v="0"/>
    <x v="3"/>
    <s v="Last 12 Months"/>
    <s v="SPS-10263678"/>
    <s v="Nihal Cooner"/>
    <s v="Sunday Training 24-25, paid by Sandeep Cooner, 16/06 vs. Sunday Training"/>
    <x v="3"/>
    <s v="STRIPE"/>
    <x v="1"/>
    <n v="3"/>
    <n v="0.1"/>
    <n v="0.05"/>
    <n v="0"/>
    <n v="2.85"/>
  </r>
  <r>
    <d v="2024-06-23T00:00:00"/>
    <n v="15.354099999996834"/>
    <m/>
    <d v="2024-07-08T08:30:00"/>
    <x v="0"/>
    <x v="3"/>
    <s v="Last 12 Months"/>
    <s v="SPS-10287620"/>
    <s v="Nihal Cooner"/>
    <s v="Sunday Training 24-25, paid by Sandeep Cooner, 23/06 vs. Sunday Training"/>
    <x v="3"/>
    <s v="STRIPE"/>
    <x v="1"/>
    <n v="3"/>
    <n v="0.08"/>
    <n v="0.05"/>
    <n v="0"/>
    <n v="2.87"/>
  </r>
  <r>
    <d v="2024-07-08T00:00:00"/>
    <n v="0.77010000000154832"/>
    <m/>
    <d v="2024-07-08T18:29:00"/>
    <x v="0"/>
    <x v="3"/>
    <s v="Last 12 Months"/>
    <s v="SPS-10338125"/>
    <s v="dilveer bedi"/>
    <s v="Sunday Training 24-25, collected by Satpal Degun, 07/07 vs. Sunday Training"/>
    <x v="3"/>
    <s v="CASH"/>
    <x v="1"/>
    <n v="3"/>
    <n v="0"/>
    <n v="0"/>
    <n v="0"/>
    <n v="3"/>
  </r>
  <r>
    <d v="2024-07-08T00:00:00"/>
    <n v="0.77010000000154832"/>
    <m/>
    <d v="2024-07-08T18:29:00"/>
    <x v="0"/>
    <x v="3"/>
    <s v="Last 12 Months"/>
    <s v="SPS-10338112"/>
    <s v="Govind Dhillon"/>
    <s v="Sunday Training 24-25, collected by Satpal Degun, 07/07 vs. Sunday Training"/>
    <x v="3"/>
    <s v="CASH"/>
    <x v="1"/>
    <n v="3"/>
    <n v="0"/>
    <n v="0"/>
    <n v="0"/>
    <n v="3"/>
  </r>
  <r>
    <d v="2024-07-08T00:00:00"/>
    <n v="0.77010000000154832"/>
    <m/>
    <d v="2024-07-08T18:29:00"/>
    <x v="0"/>
    <x v="3"/>
    <s v="Last 12 Months"/>
    <s v="SPS-10338113"/>
    <s v="Narayan Dhillon"/>
    <s v="Sunday Training 24-25, collected by Satpal Degun, 07/07 vs. Sunday Training"/>
    <x v="3"/>
    <s v="CASH"/>
    <x v="1"/>
    <n v="3"/>
    <n v="0"/>
    <n v="0"/>
    <n v="0"/>
    <n v="3"/>
  </r>
  <r>
    <d v="2024-07-08T00:00:00"/>
    <n v="0.77010000000154832"/>
    <m/>
    <d v="2024-07-08T18:29:00"/>
    <x v="0"/>
    <x v="3"/>
    <s v="Last 12 Months"/>
    <s v="SPS-10338116"/>
    <s v="Husayn Loonat"/>
    <s v="Sunday Training 24-25, collected by Satpal Degun, 07/07 vs. Sunday Training"/>
    <x v="3"/>
    <s v="CASH"/>
    <x v="1"/>
    <n v="3"/>
    <n v="0"/>
    <n v="0"/>
    <n v="0"/>
    <n v="3"/>
  </r>
  <r>
    <d v="2024-07-08T00:00:00"/>
    <n v="0.77010000000154832"/>
    <m/>
    <d v="2024-07-08T18:29:00"/>
    <x v="0"/>
    <x v="3"/>
    <s v="Last 12 Months"/>
    <s v="SPS-10338131"/>
    <s v="Rajveer Malhi"/>
    <s v="Sunday Training 24-25, collected by Satpal Degun, 07/07 vs. Sunday Training"/>
    <x v="3"/>
    <s v="CASH"/>
    <x v="1"/>
    <n v="3"/>
    <n v="0"/>
    <n v="0"/>
    <n v="0"/>
    <n v="3"/>
  </r>
  <r>
    <d v="2024-07-08T00:00:00"/>
    <n v="0.77079999999841675"/>
    <m/>
    <d v="2024-07-08T18:30:00"/>
    <x v="0"/>
    <x v="3"/>
    <s v="Last 12 Months"/>
    <s v="SPS-10338119"/>
    <s v="Jovan Singh Randhawa"/>
    <s v="Sunday Training 24-25, collected by Satpal Degun, 07/07 vs. Sunday Training"/>
    <x v="3"/>
    <s v="CASH"/>
    <x v="1"/>
    <n v="3"/>
    <n v="0"/>
    <n v="0"/>
    <n v="0"/>
    <n v="3"/>
  </r>
  <r>
    <d v="2024-07-08T00:00:00"/>
    <n v="0.77079999999841675"/>
    <m/>
    <d v="2024-07-08T18:30:00"/>
    <x v="0"/>
    <x v="3"/>
    <s v="Last 12 Months"/>
    <s v="SPS-10338126"/>
    <s v="Devjyot Singh Ghhagh"/>
    <s v="Sunday Training 24-25, collected by Satpal Degun, 07/07 vs. Sunday Training"/>
    <x v="3"/>
    <s v="CASH"/>
    <x v="1"/>
    <n v="3"/>
    <n v="0"/>
    <n v="0"/>
    <n v="0"/>
    <n v="3"/>
  </r>
  <r>
    <d v="2024-07-08T00:00:00"/>
    <n v="0.77079999999841675"/>
    <m/>
    <d v="2024-07-08T18:30:00"/>
    <x v="0"/>
    <x v="3"/>
    <s v="Last 12 Months"/>
    <s v="SPS-10338136"/>
    <s v="arvin singh thind"/>
    <s v="Sunday Training 24-25 New Starter Ticket, 07/07 vs. Sunday Training"/>
    <x v="3"/>
    <s v="CASH"/>
    <x v="1"/>
    <n v="0"/>
    <n v="0"/>
    <n v="0"/>
    <n v="0"/>
    <n v="0"/>
  </r>
  <r>
    <d v="2024-07-08T00:00:00"/>
    <n v="0.77079999999841675"/>
    <m/>
    <d v="2024-07-08T18:30:00"/>
    <x v="0"/>
    <x v="3"/>
    <s v="Last 12 Months"/>
    <s v="SPS-10338145"/>
    <s v="avani kaur thind"/>
    <s v="Sunday Training 24-25 New Starter Ticket, 07/07 vs. Sunday Training"/>
    <x v="3"/>
    <s v="CASH"/>
    <x v="1"/>
    <n v="0"/>
    <n v="0"/>
    <n v="0"/>
    <n v="0"/>
    <n v="0"/>
  </r>
  <r>
    <d v="2024-07-08T00:00:00"/>
    <n v="0.77290000000357395"/>
    <m/>
    <d v="2024-07-08T18:33:00"/>
    <x v="0"/>
    <x v="3"/>
    <s v="Last 12 Months"/>
    <s v="SPS-10338150"/>
    <s v="Anmol Kaur"/>
    <s v="Sunday Training 24-25, collected by Satpal Degun, 07/07 vs. Sunday Training"/>
    <x v="3"/>
    <s v="CASH"/>
    <x v="1"/>
    <n v="3"/>
    <n v="0"/>
    <n v="0"/>
    <n v="0"/>
    <n v="3"/>
  </r>
  <r>
    <d v="2024-06-09T00:00:00"/>
    <n v="30.354099999996834"/>
    <m/>
    <d v="2024-07-09T08:30:00"/>
    <x v="0"/>
    <x v="3"/>
    <s v="Last 12 Months"/>
    <s v="SPS-10239354"/>
    <s v="Baljeevan Sangha"/>
    <s v="Sunday Training 24-25, paid by Amarpreet Sangha, 09/06 vs. Sunday Training"/>
    <x v="3"/>
    <s v="STRIPE"/>
    <x v="1"/>
    <n v="3"/>
    <n v="7.0000000000000007E-2"/>
    <n v="0.05"/>
    <n v="0"/>
    <n v="2.88"/>
  </r>
  <r>
    <d v="2024-06-09T00:00:00"/>
    <n v="30.354099999996834"/>
    <m/>
    <d v="2024-07-09T08:30:00"/>
    <x v="0"/>
    <x v="3"/>
    <s v="Last 12 Months"/>
    <s v="SPS-10239356"/>
    <s v="Milveen Sangha"/>
    <s v="Sunday Training 24-25, paid by Amarpreet Sangha, 09/06 vs. Sunday Training"/>
    <x v="3"/>
    <s v="STRIPE"/>
    <x v="1"/>
    <n v="3"/>
    <n v="7.0000000000000007E-2"/>
    <n v="0.05"/>
    <n v="0"/>
    <n v="2.88"/>
  </r>
  <r>
    <d v="2024-06-09T00:00:00"/>
    <n v="30.354099999996834"/>
    <m/>
    <d v="2024-07-09T08:30:00"/>
    <x v="0"/>
    <x v="3"/>
    <s v="Last 12 Months"/>
    <s v="SPS-10239357"/>
    <s v="Harveen Sangha"/>
    <s v="Sunday Training 24-25, paid by Amarpreet Sangha, 09/06 vs. Sunday Training"/>
    <x v="3"/>
    <s v="STRIPE"/>
    <x v="1"/>
    <n v="3"/>
    <n v="7.0000000000000007E-2"/>
    <n v="0.05"/>
    <n v="0"/>
    <n v="2.88"/>
  </r>
  <r>
    <d v="2024-06-19T00:00:00"/>
    <n v="20.354099999996834"/>
    <m/>
    <d v="2024-07-09T08:30:00"/>
    <x v="0"/>
    <x v="3"/>
    <s v="Last 12 Months"/>
    <s v="SPS-10280325"/>
    <s v="Baljeevan Sangha"/>
    <s v="Mens 24-25 Under 16 Match Fee, paid by Amarpreet Sangha, 18/06 vs. vs Old Hales"/>
    <x v="3"/>
    <s v="STRIPE"/>
    <x v="0"/>
    <n v="3"/>
    <n v="7.0000000000000007E-2"/>
    <n v="0.05"/>
    <n v="0"/>
    <n v="2.88"/>
  </r>
  <r>
    <d v="2024-06-26T00:00:00"/>
    <n v="13.354099999996834"/>
    <m/>
    <d v="2024-07-09T08:30:00"/>
    <x v="0"/>
    <x v="3"/>
    <s v="Last 12 Months"/>
    <s v="SPS-10305209"/>
    <s v="Baljeevan Sangha"/>
    <s v="Mens 24-25 Under 16 Match Fee, paid by Amarpreet Sangha, 25/06 vs. vs Bournville"/>
    <x v="3"/>
    <s v="STRIPE"/>
    <x v="0"/>
    <n v="3"/>
    <n v="7.0000000000000007E-2"/>
    <n v="0.05"/>
    <n v="0"/>
    <n v="2.88"/>
  </r>
  <r>
    <d v="2024-06-30T00:00:00"/>
    <n v="9.3540999999968335"/>
    <m/>
    <d v="2024-07-09T08:30:00"/>
    <x v="0"/>
    <x v="3"/>
    <s v="Last 12 Months"/>
    <s v="SPS-10317308"/>
    <s v="Harveen Sangha"/>
    <s v="Sunday Training 24-25, paid by Amarpreet Sangha, 30/06 vs. Sunday Training"/>
    <x v="3"/>
    <s v="STRIPE"/>
    <x v="1"/>
    <n v="3"/>
    <n v="7.0000000000000007E-2"/>
    <n v="0.05"/>
    <n v="0"/>
    <n v="2.88"/>
  </r>
  <r>
    <d v="2024-07-03T00:00:00"/>
    <n v="6.3540999999968335"/>
    <m/>
    <d v="2024-07-09T08:30:00"/>
    <x v="0"/>
    <x v="3"/>
    <s v="Last 12 Months"/>
    <s v="SPS-10328375"/>
    <s v="Milveen Sangha"/>
    <s v="Ladies 24-25 Under 16 Match Fee, paid by Amarpreet Sangha, 03/07 vs. vs Bournville"/>
    <x v="3"/>
    <s v="STRIPE"/>
    <x v="0"/>
    <n v="3"/>
    <n v="7.0000000000000007E-2"/>
    <n v="0.05"/>
    <n v="0"/>
    <n v="2.88"/>
  </r>
  <r>
    <d v="2024-07-05T00:00:00"/>
    <n v="4.3540999999968335"/>
    <m/>
    <d v="2024-07-09T08:30:00"/>
    <x v="0"/>
    <x v="3"/>
    <s v="Last 12 Months"/>
    <s v="SPS-10331845"/>
    <s v="Baljeevan Sangha"/>
    <s v="Aspirations 24-25, paid by Amarpreet Sangha, 05/07 vs. Aspirations Programme"/>
    <x v="3"/>
    <s v="STRIPE"/>
    <x v="1"/>
    <n v="5"/>
    <n v="0.1"/>
    <n v="0.05"/>
    <n v="0"/>
    <n v="4.8499999999999996"/>
  </r>
  <r>
    <d v="2024-06-09T00:00:00"/>
    <n v="30.354099999996834"/>
    <m/>
    <d v="2024-07-09T08:30:00"/>
    <x v="0"/>
    <x v="3"/>
    <s v="Last 12 Months"/>
    <s v="SPS-10239358"/>
    <s v="Anand Sihota"/>
    <s v="Sunday Training 24-25, paid by Dal Sihota, 09/06 vs. Sunday Training"/>
    <x v="3"/>
    <s v="STRIPE"/>
    <x v="1"/>
    <n v="3"/>
    <n v="0.09"/>
    <n v="0.05"/>
    <n v="0"/>
    <n v="2.86"/>
  </r>
  <r>
    <d v="2024-06-16T00:00:00"/>
    <n v="23.354099999996834"/>
    <m/>
    <d v="2024-07-09T08:30:00"/>
    <x v="0"/>
    <x v="3"/>
    <s v="Last 12 Months"/>
    <s v="SPS-10263667"/>
    <s v="Anand Sihota"/>
    <s v="Sunday Training 24-25, paid by Dal Sihota, 16/06 vs. Sunday Training"/>
    <x v="3"/>
    <s v="STRIPE"/>
    <x v="1"/>
    <n v="3"/>
    <n v="0.09"/>
    <n v="0.05"/>
    <n v="0"/>
    <n v="2.86"/>
  </r>
  <r>
    <d v="2024-06-21T00:00:00"/>
    <n v="18.354099999996834"/>
    <m/>
    <d v="2024-07-09T08:30:00"/>
    <x v="0"/>
    <x v="3"/>
    <s v="Last 12 Months"/>
    <s v="SPS-10284451"/>
    <s v="Anand Sihota"/>
    <s v="Aspirations 24-25, paid by Dal Sihota, 21/06 vs. Aspirations Programme"/>
    <x v="3"/>
    <s v="STRIPE"/>
    <x v="1"/>
    <n v="5"/>
    <n v="0.15"/>
    <n v="0.05"/>
    <n v="0"/>
    <n v="4.8"/>
  </r>
  <r>
    <d v="2024-06-23T00:00:00"/>
    <n v="16.354099999996834"/>
    <m/>
    <d v="2024-07-09T08:30:00"/>
    <x v="0"/>
    <x v="3"/>
    <s v="Last 12 Months"/>
    <s v="SPS-10287565"/>
    <s v="Anand Sihota"/>
    <s v="Sunday Training 24-25, paid by Dal Sihota, 23/06 vs. Sunday Training"/>
    <x v="3"/>
    <s v="STRIPE"/>
    <x v="1"/>
    <n v="3"/>
    <n v="0.08"/>
    <n v="0.05"/>
    <n v="0"/>
    <n v="2.87"/>
  </r>
  <r>
    <d v="2024-06-09T00:00:00"/>
    <n v="30.354099999996834"/>
    <m/>
    <d v="2024-07-09T08:30:00"/>
    <x v="0"/>
    <x v="3"/>
    <s v="Last 12 Months"/>
    <s v="SPS-10239348"/>
    <s v="Javeria Ahmad"/>
    <s v="Sunday Training 24-25, 09/06 vs. Sunday Training"/>
    <x v="3"/>
    <s v="STRIPE"/>
    <x v="1"/>
    <n v="3"/>
    <n v="0.25"/>
    <n v="0.05"/>
    <n v="0"/>
    <n v="2.7"/>
  </r>
  <r>
    <d v="2024-05-21T00:00:00"/>
    <n v="50.354800000000978"/>
    <m/>
    <d v="2024-07-10T08:31:00"/>
    <x v="0"/>
    <x v="3"/>
    <s v="Last 12 Months"/>
    <s v="SPS-10195969"/>
    <s v="Sukhdev Gill"/>
    <s v="Mens 24-25 Unemployed/Retired Match Fee, 21/05 vs. vs Edgbaston"/>
    <x v="3"/>
    <s v="STRIPE"/>
    <x v="0"/>
    <n v="5"/>
    <n v="0.17"/>
    <n v="0.05"/>
    <n v="0"/>
    <n v="4.78"/>
  </r>
  <r>
    <d v="2024-06-13T00:00:00"/>
    <n v="27.354800000000978"/>
    <m/>
    <d v="2024-07-10T08:31:00"/>
    <x v="0"/>
    <x v="3"/>
    <s v="Last 12 Months"/>
    <s v="SPS-10260236"/>
    <s v="Sukhdev Gill"/>
    <s v="Mens 24-25 Unemployed/Retired Match Fee, 13/06 vs. vs Kings Heath"/>
    <x v="3"/>
    <s v="STRIPE"/>
    <x v="0"/>
    <n v="5"/>
    <n v="0.18"/>
    <n v="0.05"/>
    <n v="0"/>
    <n v="4.7699999999999996"/>
  </r>
  <r>
    <d v="2024-06-16T00:00:00"/>
    <n v="25.917999999997846"/>
    <m/>
    <d v="2024-07-11T22:02:00"/>
    <x v="0"/>
    <x v="3"/>
    <s v="Last 12 Months"/>
    <s v="SPS-10263665"/>
    <s v="Kian Sandhu"/>
    <s v="Sunday Training 24-25, paid by Hardeep SANDHU, 16/06 vs. Sunday Training"/>
    <x v="3"/>
    <s v="STRIPE"/>
    <x v="1"/>
    <n v="3"/>
    <n v="0.06"/>
    <n v="0.05"/>
    <n v="0"/>
    <n v="2.89"/>
  </r>
  <r>
    <d v="2024-06-16T00:00:00"/>
    <n v="25.917999999997846"/>
    <m/>
    <d v="2024-07-11T22:02:00"/>
    <x v="0"/>
    <x v="3"/>
    <s v="Last 12 Months"/>
    <s v="SPS-10263666"/>
    <s v="Kyle Sandhu"/>
    <s v="Sunday Training 24-25, paid by Hardeep SANDHU, 16/06 vs. Sunday Training"/>
    <x v="3"/>
    <s v="STRIPE"/>
    <x v="1"/>
    <n v="3"/>
    <n v="0.06"/>
    <n v="0.05"/>
    <n v="0"/>
    <n v="2.89"/>
  </r>
  <r>
    <d v="2024-06-16T00:00:00"/>
    <n v="25.917999999997846"/>
    <m/>
    <d v="2024-07-11T22:02:00"/>
    <x v="0"/>
    <x v="3"/>
    <s v="Last 12 Months"/>
    <s v="SPS-10263669"/>
    <s v="Kai Sandhu"/>
    <s v="Sunday Training 24-25, paid by Hardeep SANDHU, 16/06 vs. Sunday Training"/>
    <x v="3"/>
    <s v="STRIPE"/>
    <x v="1"/>
    <n v="3"/>
    <n v="0.06"/>
    <n v="0.05"/>
    <n v="0"/>
    <n v="2.89"/>
  </r>
  <r>
    <d v="2024-06-21T00:00:00"/>
    <n v="20.917999999997846"/>
    <m/>
    <d v="2024-07-11T22:02:00"/>
    <x v="0"/>
    <x v="3"/>
    <s v="Last 12 Months"/>
    <s v="SPS-10284450"/>
    <s v="Kyle Sandhu"/>
    <s v="Aspirations 24-25, paid by Hardeep SANDHU, 21/06 vs. Aspirations Programme"/>
    <x v="3"/>
    <s v="STRIPE"/>
    <x v="1"/>
    <n v="5"/>
    <n v="0.1"/>
    <n v="0.05"/>
    <n v="0"/>
    <n v="4.8499999999999996"/>
  </r>
  <r>
    <d v="2024-06-26T00:00:00"/>
    <n v="15.917999999997846"/>
    <m/>
    <d v="2024-07-11T22:02:00"/>
    <x v="0"/>
    <x v="3"/>
    <s v="Last 12 Months"/>
    <s v="SPS-10305211"/>
    <s v="Kyle Sandhu"/>
    <s v="Mens 24-25 Under 16 Match Fee, paid by Hardeep SANDHU, 25/06 vs. vs Bournville"/>
    <x v="3"/>
    <s v="STRIPE"/>
    <x v="0"/>
    <n v="3"/>
    <n v="0.06"/>
    <n v="0.05"/>
    <n v="0"/>
    <n v="2.89"/>
  </r>
  <r>
    <d v="2024-06-28T00:00:00"/>
    <n v="13.917999999997846"/>
    <m/>
    <d v="2024-07-11T22:02:00"/>
    <x v="0"/>
    <x v="3"/>
    <s v="Last 12 Months"/>
    <s v="SPS-10314229"/>
    <s v="Kian Sandhu"/>
    <s v="Aspirations 24-25, paid by Hardeep SANDHU, 28/06 vs. Aspirations Programme"/>
    <x v="3"/>
    <s v="STRIPE"/>
    <x v="1"/>
    <n v="5"/>
    <n v="0.1"/>
    <n v="0.05"/>
    <n v="0"/>
    <n v="4.8499999999999996"/>
  </r>
  <r>
    <d v="2024-06-28T00:00:00"/>
    <n v="13.917999999997846"/>
    <m/>
    <d v="2024-07-11T22:02:00"/>
    <x v="0"/>
    <x v="3"/>
    <s v="Last 12 Months"/>
    <s v="SPS-10314246"/>
    <s v="Kyle Sandhu"/>
    <s v="Aspirations 24-25, paid by Hardeep SANDHU, 28/06 vs. Aspirations Programme"/>
    <x v="3"/>
    <s v="STRIPE"/>
    <x v="1"/>
    <n v="5"/>
    <n v="0.1"/>
    <n v="0.05"/>
    <n v="0"/>
    <n v="4.8499999999999996"/>
  </r>
  <r>
    <d v="2024-06-30T00:00:00"/>
    <n v="11.917999999997846"/>
    <m/>
    <d v="2024-07-11T22:02:00"/>
    <x v="0"/>
    <x v="3"/>
    <s v="Last 12 Months"/>
    <s v="SPS-10317345"/>
    <s v="Kian Sandhu"/>
    <s v="Sunday Training 24-25, paid by Hardeep SANDHU, 30/06 vs. Sunday Training"/>
    <x v="3"/>
    <s v="STRIPE"/>
    <x v="1"/>
    <n v="3"/>
    <n v="0.06"/>
    <n v="0.05"/>
    <n v="0"/>
    <n v="2.89"/>
  </r>
  <r>
    <d v="2024-06-30T00:00:00"/>
    <n v="11.917999999997846"/>
    <m/>
    <d v="2024-07-11T22:02:00"/>
    <x v="0"/>
    <x v="3"/>
    <s v="Last 12 Months"/>
    <s v="SPS-10317346"/>
    <s v="Kyle Sandhu"/>
    <s v="Sunday Training 24-25, paid by Hardeep SANDHU, 30/06 vs. Sunday Training"/>
    <x v="3"/>
    <s v="STRIPE"/>
    <x v="1"/>
    <n v="3"/>
    <n v="0.06"/>
    <n v="0.05"/>
    <n v="0"/>
    <n v="2.89"/>
  </r>
  <r>
    <d v="2024-06-30T00:00:00"/>
    <n v="11.917999999997846"/>
    <m/>
    <d v="2024-07-11T22:02:00"/>
    <x v="0"/>
    <x v="3"/>
    <s v="Last 12 Months"/>
    <s v="SPS-10317349"/>
    <s v="Kai Sandhu"/>
    <s v="Sunday Training 24-25, paid by Hardeep SANDHU, 30/06 vs. Sunday Training"/>
    <x v="3"/>
    <s v="STRIPE"/>
    <x v="1"/>
    <n v="3"/>
    <n v="0.02"/>
    <n v="0.05"/>
    <n v="0"/>
    <n v="2.93"/>
  </r>
  <r>
    <d v="2024-07-08T00:00:00"/>
    <n v="3.9179999999978463"/>
    <m/>
    <d v="2024-07-11T22:02:00"/>
    <x v="0"/>
    <x v="3"/>
    <s v="Last 12 Months"/>
    <s v="SPS-10338117"/>
    <s v="Kian Sandhu"/>
    <s v="Sunday Training 24-25, paid by Hardeep SANDHU, 07/07 vs. Sunday Training"/>
    <x v="3"/>
    <s v="STRIPE"/>
    <x v="1"/>
    <n v="3"/>
    <n v="0.06"/>
    <n v="0.05"/>
    <n v="0"/>
    <n v="2.89"/>
  </r>
  <r>
    <d v="2024-07-08T00:00:00"/>
    <n v="3.9179999999978463"/>
    <m/>
    <d v="2024-07-11T22:02:00"/>
    <x v="0"/>
    <x v="3"/>
    <s v="Last 12 Months"/>
    <s v="SPS-10338120"/>
    <s v="Kai Sandhu"/>
    <s v="Sunday Training 24-25, paid by Hardeep SANDHU, 07/07 vs. Sunday Training"/>
    <x v="3"/>
    <s v="STRIPE"/>
    <x v="1"/>
    <n v="3"/>
    <n v="0.06"/>
    <n v="0.05"/>
    <n v="0"/>
    <n v="2.89"/>
  </r>
  <r>
    <d v="2024-07-08T00:00:00"/>
    <n v="3.9179999999978463"/>
    <m/>
    <d v="2024-07-11T22:02:00"/>
    <x v="0"/>
    <x v="3"/>
    <s v="Last 12 Months"/>
    <s v="SPS-10338130"/>
    <s v="Kyle Sandhu"/>
    <s v="Sunday Training 24-25, paid by Hardeep SANDHU, 07/07 vs. Sunday Training"/>
    <x v="3"/>
    <s v="STRIPE"/>
    <x v="1"/>
    <n v="3"/>
    <n v="0.06"/>
    <n v="0.05"/>
    <n v="0"/>
    <n v="2.89"/>
  </r>
  <r>
    <d v="2024-07-11T00:00:00"/>
    <n v="0.91799999999784632"/>
    <m/>
    <d v="2024-07-11T22:02:00"/>
    <x v="0"/>
    <x v="3"/>
    <s v="Last 12 Months"/>
    <s v="SPS-10352394"/>
    <s v="Kyle Sandhu"/>
    <s v="Mens 24-25 Under 16 Match Fee, paid by Hardeep SANDHU, 10/07 vs. vs Edgbaston"/>
    <x v="3"/>
    <s v="STRIPE"/>
    <x v="0"/>
    <n v="3"/>
    <n v="0.06"/>
    <n v="0.05"/>
    <n v="0"/>
    <n v="2.89"/>
  </r>
  <r>
    <d v="2024-06-04T00:00:00"/>
    <n v="38.354099999996834"/>
    <m/>
    <d v="2024-07-12T08:30:00"/>
    <x v="0"/>
    <x v="3"/>
    <s v="Last 12 Months"/>
    <s v="SPS-10224311"/>
    <s v="Nayan Singh Ruprah"/>
    <s v="Sunday Training 24-25, paid by BALJIT RUPRAH, 02/06 vs. Sunday Training"/>
    <x v="3"/>
    <s v="STRIPE"/>
    <x v="1"/>
    <n v="3"/>
    <n v="0.09"/>
    <n v="0.05"/>
    <n v="0"/>
    <n v="2.86"/>
  </r>
  <r>
    <d v="2024-06-04T00:00:00"/>
    <n v="38.354099999996834"/>
    <m/>
    <d v="2024-07-12T08:30:00"/>
    <x v="0"/>
    <x v="3"/>
    <s v="Last 12 Months"/>
    <s v="SPS-10224314"/>
    <s v="Naina Kaur Ruprah"/>
    <s v="Sunday Training 24-25, paid by BALJIT RUPRAH, 02/06 vs. Sunday Training"/>
    <x v="3"/>
    <s v="STRIPE"/>
    <x v="1"/>
    <n v="3"/>
    <n v="0.09"/>
    <n v="0.05"/>
    <n v="0"/>
    <n v="2.86"/>
  </r>
  <r>
    <d v="2024-06-09T00:00:00"/>
    <n v="33.354099999996834"/>
    <m/>
    <d v="2024-07-12T08:30:00"/>
    <x v="0"/>
    <x v="3"/>
    <s v="Last 12 Months"/>
    <s v="SPS-10239351"/>
    <s v="Nayan Singh Ruprah"/>
    <s v="Sunday Training 24-25, paid by BALJIT RUPRAH, 09/06 vs. Sunday Training"/>
    <x v="3"/>
    <s v="STRIPE"/>
    <x v="1"/>
    <n v="3"/>
    <n v="0.09"/>
    <n v="0.05"/>
    <n v="0"/>
    <n v="2.86"/>
  </r>
  <r>
    <d v="2024-06-09T00:00:00"/>
    <n v="33.354099999996834"/>
    <m/>
    <d v="2024-07-12T08:30:00"/>
    <x v="0"/>
    <x v="3"/>
    <s v="Last 12 Months"/>
    <s v="SPS-10239352"/>
    <s v="Naina Kaur Ruprah"/>
    <s v="Sunday Training 24-25, paid by BALJIT RUPRAH, 09/06 vs. Sunday Training"/>
    <x v="3"/>
    <s v="STRIPE"/>
    <x v="1"/>
    <n v="3"/>
    <n v="0.09"/>
    <n v="0.05"/>
    <n v="0"/>
    <n v="2.86"/>
  </r>
  <r>
    <d v="2024-06-23T00:00:00"/>
    <n v="19.354099999996834"/>
    <m/>
    <d v="2024-07-12T08:30:00"/>
    <x v="0"/>
    <x v="3"/>
    <s v="Last 12 Months"/>
    <s v="SPS-10287569"/>
    <s v="Nayan Singh Ruprah"/>
    <s v="Sunday Training 24-25, paid by BALJIT RUPRAH, 23/06 vs. Sunday Training"/>
    <x v="3"/>
    <s v="STRIPE"/>
    <x v="1"/>
    <n v="3"/>
    <n v="7.0000000000000007E-2"/>
    <n v="0.05"/>
    <n v="0"/>
    <n v="2.88"/>
  </r>
  <r>
    <d v="2024-07-12T00:00:00"/>
    <n v="0.911099999997532"/>
    <m/>
    <d v="2024-07-12T21:52:00"/>
    <x v="0"/>
    <x v="3"/>
    <s v="Last 12 Months"/>
    <s v="SPS-10354019"/>
    <s v="-1. DELETED --"/>
    <s v="Aspirations 24-25 External One Payment Ticket, confirmed by Satpal Degun, 12/07 vs. Aspirations Programme"/>
    <x v="3"/>
    <s v="BACS"/>
    <x v="1"/>
    <n v="8"/>
    <n v="0"/>
    <n v="0"/>
    <n v="0"/>
    <n v="8"/>
  </r>
  <r>
    <d v="2024-07-12T00:00:00"/>
    <n v="0.92979999999806751"/>
    <m/>
    <d v="2024-07-12T22:19:00"/>
    <x v="0"/>
    <x v="3"/>
    <s v="Last 12 Months"/>
    <s v="SPS-10354070"/>
    <s v="Navraj Degun"/>
    <s v="Aspirations 24-25 Volunteer Ticket, 12/07 vs. Aspirations Programme"/>
    <x v="3"/>
    <s v="CASH"/>
    <x v="1"/>
    <n v="0"/>
    <n v="0"/>
    <n v="0"/>
    <n v="0"/>
    <n v="0"/>
  </r>
  <r>
    <d v="2024-06-28T00:00:00"/>
    <n v="15.349300000001676"/>
    <m/>
    <d v="2024-07-13T08:23:00"/>
    <x v="0"/>
    <x v="3"/>
    <s v="Last 12 Months"/>
    <s v="SPS-10314216"/>
    <s v="Ronak Singh Mann"/>
    <s v="Aspirations 24-25, paid by Amardeep Mann, 28/06 vs. Aspirations Programme"/>
    <x v="3"/>
    <s v="STRIPE"/>
    <x v="1"/>
    <n v="5"/>
    <n v="0.09"/>
    <n v="0.05"/>
    <n v="0"/>
    <n v="4.8600000000000003"/>
  </r>
  <r>
    <d v="2024-06-28T00:00:00"/>
    <n v="15.349300000001676"/>
    <m/>
    <d v="2024-07-13T08:23:00"/>
    <x v="0"/>
    <x v="3"/>
    <s v="Last 12 Months"/>
    <s v="SPS-10314235"/>
    <s v="Kartar Singh Mann"/>
    <s v="Aspirations 24-25, paid by Amardeep Mann, 28/06 vs. Aspirations Programme"/>
    <x v="3"/>
    <s v="STRIPE"/>
    <x v="1"/>
    <n v="5"/>
    <n v="0.09"/>
    <n v="0.05"/>
    <n v="0"/>
    <n v="4.8600000000000003"/>
  </r>
  <r>
    <d v="2024-06-28T00:00:00"/>
    <n v="15.349300000001676"/>
    <m/>
    <d v="2024-07-13T08:23:00"/>
    <x v="0"/>
    <x v="3"/>
    <s v="Last 12 Months"/>
    <s v="SPS-10314240"/>
    <s v="Karam Singh Mann"/>
    <s v="Aspirations 24-25, paid by Amardeep Mann, 28/06 vs. Aspirations Programme"/>
    <x v="3"/>
    <s v="STRIPE"/>
    <x v="1"/>
    <n v="5"/>
    <n v="0.09"/>
    <n v="0.05"/>
    <n v="0"/>
    <n v="4.8600000000000003"/>
  </r>
  <r>
    <d v="2024-06-30T00:00:00"/>
    <n v="13.349300000001676"/>
    <m/>
    <d v="2024-07-13T08:23:00"/>
    <x v="0"/>
    <x v="3"/>
    <s v="Last 12 Months"/>
    <s v="SPS-10317239"/>
    <s v="Ronak Singh Mann"/>
    <s v="Sunday Training 24-25, paid by Amardeep Mann, 30/06 vs. Sunday Training"/>
    <x v="3"/>
    <s v="STRIPE"/>
    <x v="1"/>
    <n v="3"/>
    <n v="0.06"/>
    <n v="0.05"/>
    <n v="0"/>
    <n v="2.89"/>
  </r>
  <r>
    <d v="2024-06-30T00:00:00"/>
    <n v="13.349300000001676"/>
    <m/>
    <d v="2024-07-13T08:23:00"/>
    <x v="0"/>
    <x v="3"/>
    <s v="Last 12 Months"/>
    <s v="SPS-10317241"/>
    <s v="Kartar Singh Mann"/>
    <s v="Sunday Training 24-25, paid by Amardeep Mann, 30/06 vs. Sunday Training"/>
    <x v="3"/>
    <s v="STRIPE"/>
    <x v="1"/>
    <n v="3"/>
    <n v="0.06"/>
    <n v="0.05"/>
    <n v="0"/>
    <n v="2.89"/>
  </r>
  <r>
    <d v="2024-06-30T00:00:00"/>
    <n v="13.349300000001676"/>
    <m/>
    <d v="2024-07-13T08:23:00"/>
    <x v="0"/>
    <x v="3"/>
    <s v="Last 12 Months"/>
    <s v="SPS-10317242"/>
    <s v="Karam Singh Mann"/>
    <s v="Sunday Training 24-25, paid by Amardeep Mann, 30/06 vs. Sunday Training"/>
    <x v="3"/>
    <s v="STRIPE"/>
    <x v="1"/>
    <n v="3"/>
    <n v="0.06"/>
    <n v="0.05"/>
    <n v="0"/>
    <n v="2.89"/>
  </r>
  <r>
    <d v="2024-07-05T00:00:00"/>
    <n v="8.3493000000016764"/>
    <m/>
    <d v="2024-07-13T08:23:00"/>
    <x v="0"/>
    <x v="3"/>
    <s v="Last 12 Months"/>
    <s v="SPS-10331817"/>
    <s v="Ronak Singh Mann"/>
    <s v="Aspirations 24-25, paid by Amardeep Mann, 05/07 vs. Aspirations Programme"/>
    <x v="3"/>
    <s v="STRIPE"/>
    <x v="1"/>
    <n v="5"/>
    <n v="0.09"/>
    <n v="0.05"/>
    <n v="0"/>
    <n v="4.8600000000000003"/>
  </r>
  <r>
    <d v="2024-07-05T00:00:00"/>
    <n v="8.3493000000016764"/>
    <m/>
    <d v="2024-07-13T08:23:00"/>
    <x v="0"/>
    <x v="3"/>
    <s v="Last 12 Months"/>
    <s v="SPS-10331835"/>
    <s v="Kartar Singh Mann"/>
    <s v="Aspirations 24-25, paid by Amardeep Mann, 05/07 vs. Aspirations Programme"/>
    <x v="3"/>
    <s v="STRIPE"/>
    <x v="1"/>
    <n v="5"/>
    <n v="0.09"/>
    <n v="0.05"/>
    <n v="0"/>
    <n v="4.8600000000000003"/>
  </r>
  <r>
    <d v="2024-07-05T00:00:00"/>
    <n v="8.3493000000016764"/>
    <m/>
    <d v="2024-07-13T08:23:00"/>
    <x v="0"/>
    <x v="3"/>
    <s v="Last 12 Months"/>
    <s v="SPS-10331839"/>
    <s v="Karam Singh Mann"/>
    <s v="Aspirations 24-25, paid by Amardeep Mann, 05/07 vs. Aspirations Programme"/>
    <x v="3"/>
    <s v="STRIPE"/>
    <x v="1"/>
    <n v="5"/>
    <n v="0.1"/>
    <n v="0.05"/>
    <n v="0"/>
    <n v="4.8499999999999996"/>
  </r>
  <r>
    <d v="2024-07-08T00:00:00"/>
    <n v="5.3493000000016764"/>
    <m/>
    <d v="2024-07-13T08:23:00"/>
    <x v="0"/>
    <x v="3"/>
    <s v="Last 12 Months"/>
    <s v="SPS-10338108"/>
    <s v="Ronak Singh Mann"/>
    <s v="Sunday Training 24-25, paid by Amardeep Mann, 07/07 vs. Sunday Training"/>
    <x v="3"/>
    <s v="STRIPE"/>
    <x v="1"/>
    <n v="3"/>
    <n v="0.06"/>
    <n v="0.05"/>
    <n v="0"/>
    <n v="2.89"/>
  </r>
  <r>
    <d v="2024-07-12T00:00:00"/>
    <n v="1.3493000000016764"/>
    <m/>
    <d v="2024-07-13T08:23:00"/>
    <x v="0"/>
    <x v="3"/>
    <s v="Last 12 Months"/>
    <s v="SPS-10353988"/>
    <s v="Ronak Singh Mann"/>
    <s v="Aspirations 24-25, paid by Amardeep Mann, 12/07 vs. Aspirations Programme"/>
    <x v="3"/>
    <s v="STRIPE"/>
    <x v="1"/>
    <n v="5"/>
    <n v="0.09"/>
    <n v="0.05"/>
    <n v="0"/>
    <n v="4.8600000000000003"/>
  </r>
  <r>
    <d v="2024-07-12T00:00:00"/>
    <n v="1.3493000000016764"/>
    <m/>
    <d v="2024-07-13T08:23:00"/>
    <x v="0"/>
    <x v="3"/>
    <s v="Last 12 Months"/>
    <s v="SPS-10354006"/>
    <s v="Kartar Singh Mann"/>
    <s v="Aspirations 24-25, paid by Amardeep Mann, 12/07 vs. Aspirations Programme"/>
    <x v="3"/>
    <s v="STRIPE"/>
    <x v="1"/>
    <n v="5"/>
    <n v="0.09"/>
    <n v="0.05"/>
    <n v="0"/>
    <n v="4.8600000000000003"/>
  </r>
  <r>
    <d v="2024-07-12T00:00:00"/>
    <n v="1.3493000000016764"/>
    <m/>
    <d v="2024-07-13T08:23:00"/>
    <x v="0"/>
    <x v="3"/>
    <s v="Last 12 Months"/>
    <s v="SPS-10354010"/>
    <s v="Karam Singh Mann"/>
    <s v="Aspirations 24-25, paid by Amardeep Mann, 12/07 vs. Aspirations Programme"/>
    <x v="3"/>
    <s v="STRIPE"/>
    <x v="1"/>
    <n v="5"/>
    <n v="0.09"/>
    <n v="0.05"/>
    <n v="0"/>
    <n v="4.8600000000000003"/>
  </r>
  <r>
    <d v="2024-06-13T00:00:00"/>
    <n v="30.354099999996834"/>
    <m/>
    <d v="2024-07-13T08:30:00"/>
    <x v="0"/>
    <x v="3"/>
    <s v="Last 12 Months"/>
    <s v="SPS-10260242"/>
    <s v="Guvraj Bansal"/>
    <s v="Mens 24-25 Student Match Fee, 13/06 vs. vs Kings Heath"/>
    <x v="3"/>
    <s v="STRIPE"/>
    <x v="0"/>
    <n v="5"/>
    <n v="0.17"/>
    <n v="0.05"/>
    <n v="0"/>
    <n v="4.78"/>
  </r>
  <r>
    <d v="2024-06-19T00:00:00"/>
    <n v="24.354099999996834"/>
    <m/>
    <d v="2024-07-13T08:30:00"/>
    <x v="0"/>
    <x v="3"/>
    <s v="Last 12 Months"/>
    <s v="SPS-10280329"/>
    <s v="Guvraj Bansal"/>
    <s v="Mens 24-25 Student Match Fee, 18/06 vs. vs Old Hales"/>
    <x v="3"/>
    <s v="STRIPE"/>
    <x v="0"/>
    <n v="5"/>
    <n v="0.18"/>
    <n v="0.05"/>
    <n v="0"/>
    <n v="4.7699999999999996"/>
  </r>
  <r>
    <d v="2024-06-28T00:00:00"/>
    <n v="15.448600000003353"/>
    <m/>
    <d v="2024-07-13T10:46:00"/>
    <x v="0"/>
    <x v="3"/>
    <s v="Last 12 Months"/>
    <s v="SPS-10314232"/>
    <s v="Sukhdeep Mann"/>
    <s v="AMENDED: (used credit from previous week when he did not attend. )Aspirations 24-25, collected by Satpal Degun, 28/06 vs. Aspirations Programme"/>
    <x v="3"/>
    <s v="CASH"/>
    <x v="1"/>
    <n v="0"/>
    <n v="0"/>
    <n v="0"/>
    <n v="0"/>
    <n v="0"/>
  </r>
  <r>
    <d v="2024-07-14T00:00:00"/>
    <n v="0.42700000000331784"/>
    <m/>
    <d v="2024-07-14T10:15:00"/>
    <x v="0"/>
    <x v="3"/>
    <s v="Last 12 Months"/>
    <s v="SPS-10356856"/>
    <s v="Priya Cooner"/>
    <s v="Sunday Training 24-25 New Starter Ticket, 14/07 vs. Sunday Training"/>
    <x v="3"/>
    <s v="CASH"/>
    <x v="1"/>
    <n v="0"/>
    <n v="0"/>
    <n v="0"/>
    <n v="0"/>
    <n v="0"/>
  </r>
  <r>
    <d v="2024-06-21T00:00:00"/>
    <n v="23.427000000003318"/>
    <m/>
    <d v="2024-07-14T10:15:00"/>
    <x v="0"/>
    <x v="3"/>
    <s v="Last 12 Months"/>
    <s v="SPS-10284440"/>
    <s v="arvin singh thind"/>
    <s v="Aspirations 24-25, paid by indy singh, 21/06 vs. Aspirations Programme"/>
    <x v="3"/>
    <s v="STRIPE"/>
    <x v="1"/>
    <n v="5"/>
    <n v="0.1"/>
    <n v="0.05"/>
    <n v="0"/>
    <n v="4.8499999999999996"/>
  </r>
  <r>
    <d v="2024-06-21T00:00:00"/>
    <n v="23.427000000003318"/>
    <m/>
    <d v="2024-07-14T10:15:00"/>
    <x v="0"/>
    <x v="3"/>
    <s v="Last 12 Months"/>
    <s v="SPS-10284442"/>
    <s v="avani kaur thind"/>
    <s v="Aspirations 24-25, paid by indy singh, 21/06 vs. Aspirations Programme"/>
    <x v="3"/>
    <s v="STRIPE"/>
    <x v="1"/>
    <n v="5"/>
    <n v="0.1"/>
    <n v="0.05"/>
    <n v="0"/>
    <n v="4.8499999999999996"/>
  </r>
  <r>
    <d v="2024-06-28T00:00:00"/>
    <n v="16.427000000003318"/>
    <m/>
    <d v="2024-07-14T10:15:00"/>
    <x v="0"/>
    <x v="3"/>
    <s v="Last 12 Months"/>
    <s v="SPS-10314220"/>
    <s v="arvin singh thind"/>
    <s v="Aspirations 24-25, paid by indy singh, 28/06 vs. Aspirations Programme"/>
    <x v="3"/>
    <s v="STRIPE"/>
    <x v="1"/>
    <n v="5"/>
    <n v="0.1"/>
    <n v="0.05"/>
    <n v="0"/>
    <n v="4.8499999999999996"/>
  </r>
  <r>
    <d v="2024-06-28T00:00:00"/>
    <n v="16.427000000003318"/>
    <m/>
    <d v="2024-07-14T10:15:00"/>
    <x v="0"/>
    <x v="3"/>
    <s v="Last 12 Months"/>
    <s v="SPS-10314221"/>
    <s v="avani kaur thind"/>
    <s v="Aspirations 24-25, paid by indy singh, 28/06 vs. Aspirations Programme"/>
    <x v="3"/>
    <s v="STRIPE"/>
    <x v="1"/>
    <n v="5"/>
    <n v="0.1"/>
    <n v="0.05"/>
    <n v="0"/>
    <n v="4.8499999999999996"/>
  </r>
  <r>
    <d v="2024-07-05T00:00:00"/>
    <n v="9.4270000000033178"/>
    <m/>
    <d v="2024-07-14T10:15:00"/>
    <x v="0"/>
    <x v="3"/>
    <s v="Last 12 Months"/>
    <s v="SPS-10331822"/>
    <s v="arvin singh thind"/>
    <s v="Aspirations 24-25, paid by indy singh, 05/07 vs. Aspirations Programme"/>
    <x v="3"/>
    <s v="STRIPE"/>
    <x v="1"/>
    <n v="5"/>
    <n v="0.1"/>
    <n v="0.05"/>
    <n v="0"/>
    <n v="4.8499999999999996"/>
  </r>
  <r>
    <d v="2024-07-05T00:00:00"/>
    <n v="9.4270000000033178"/>
    <m/>
    <d v="2024-07-14T10:15:00"/>
    <x v="0"/>
    <x v="3"/>
    <s v="Last 12 Months"/>
    <s v="SPS-10331823"/>
    <s v="avani kaur thind"/>
    <s v="Aspirations 24-25, paid by indy singh, 05/07 vs. Aspirations Programme"/>
    <x v="3"/>
    <s v="STRIPE"/>
    <x v="1"/>
    <n v="5"/>
    <n v="0.1"/>
    <n v="0.05"/>
    <n v="0"/>
    <n v="4.8499999999999996"/>
  </r>
  <r>
    <d v="2024-07-12T00:00:00"/>
    <n v="2.4270000000033178"/>
    <m/>
    <d v="2024-07-14T10:15:00"/>
    <x v="0"/>
    <x v="3"/>
    <s v="Last 12 Months"/>
    <s v="SPS-10353994"/>
    <s v="avani kaur thind"/>
    <s v="Aspirations 24-25, paid by indy singh, 12/07 vs. Aspirations Programme"/>
    <x v="3"/>
    <s v="STRIPE"/>
    <x v="1"/>
    <n v="5"/>
    <n v="0.1"/>
    <n v="0.05"/>
    <n v="0"/>
    <n v="4.8499999999999996"/>
  </r>
  <r>
    <d v="2024-07-14T00:00:00"/>
    <n v="0.42700000000331784"/>
    <m/>
    <d v="2024-07-14T10:15:00"/>
    <x v="0"/>
    <x v="3"/>
    <s v="Last 12 Months"/>
    <s v="SPS-10356824"/>
    <s v="arvin singh thind"/>
    <s v="Sunday Training 24-25, paid by indy singh, 14/07 vs. Sunday Training"/>
    <x v="3"/>
    <s v="STRIPE"/>
    <x v="1"/>
    <n v="3"/>
    <n v="0.06"/>
    <n v="0.05"/>
    <n v="0"/>
    <n v="2.89"/>
  </r>
  <r>
    <d v="2024-07-14T00:00:00"/>
    <n v="0.42700000000331784"/>
    <m/>
    <d v="2024-07-14T10:15:00"/>
    <x v="0"/>
    <x v="3"/>
    <s v="Last 12 Months"/>
    <s v="SPS-10356825"/>
    <s v="avani kaur thind"/>
    <s v="Sunday Training 24-25, paid by indy singh, 14/07 vs. Sunday Training"/>
    <x v="3"/>
    <s v="STRIPE"/>
    <x v="1"/>
    <n v="3"/>
    <n v="0.06"/>
    <n v="0.05"/>
    <n v="0"/>
    <n v="2.89"/>
  </r>
  <r>
    <d v="2024-07-14T00:00:00"/>
    <n v="0.42770000000018626"/>
    <m/>
    <d v="2024-07-14T10:16:00"/>
    <x v="0"/>
    <x v="3"/>
    <s v="Last 12 Months"/>
    <s v="SPS-10356849"/>
    <s v="Savraj Singh Chana"/>
    <s v="Sunday Training 24-25, collected by Satpal Degun, 14/07 vs. Sunday Training"/>
    <x v="3"/>
    <s v="CASH"/>
    <x v="1"/>
    <n v="3"/>
    <n v="0"/>
    <n v="0"/>
    <n v="0"/>
    <n v="3"/>
  </r>
  <r>
    <d v="2024-07-14T00:00:00"/>
    <n v="0.42770000000018626"/>
    <m/>
    <d v="2024-07-14T10:16:00"/>
    <x v="0"/>
    <x v="3"/>
    <s v="Last 12 Months"/>
    <s v="SPS-10356855"/>
    <s v="Arjan Singh Chana"/>
    <s v="Sunday Training 24-25, collected by Satpal Degun, 14/07 vs. Sunday Training"/>
    <x v="3"/>
    <s v="CASH"/>
    <x v="1"/>
    <n v="3"/>
    <n v="0"/>
    <n v="0"/>
    <n v="0"/>
    <n v="3"/>
  </r>
  <r>
    <d v="2024-07-14T00:00:00"/>
    <n v="0.42770000000018626"/>
    <m/>
    <d v="2024-07-14T10:16:00"/>
    <x v="0"/>
    <x v="3"/>
    <s v="Last 12 Months"/>
    <s v="SPS-10356848"/>
    <s v="Rajveer Malhi"/>
    <s v="Sunday Training 24-25, collected by Satpal Degun, 14/07 vs. Sunday Training"/>
    <x v="3"/>
    <s v="CASH"/>
    <x v="1"/>
    <n v="3"/>
    <n v="0"/>
    <n v="0"/>
    <n v="0"/>
    <n v="3"/>
  </r>
  <r>
    <d v="2024-07-14T00:00:00"/>
    <n v="0.42770000000018626"/>
    <m/>
    <d v="2024-07-14T10:16:00"/>
    <x v="0"/>
    <x v="3"/>
    <s v="Last 12 Months"/>
    <s v="SPS-10356845"/>
    <s v="Devjyot Singh Ghhagh"/>
    <s v="Sunday Training 24-25, collected by Satpal Degun, 14/07 vs. Sunday Training"/>
    <x v="3"/>
    <s v="CASH"/>
    <x v="1"/>
    <n v="3"/>
    <n v="0"/>
    <n v="0"/>
    <n v="0"/>
    <n v="3"/>
  </r>
  <r>
    <d v="2024-07-14T00:00:00"/>
    <n v="1.7902000000030966"/>
    <m/>
    <d v="2024-07-15T18:58:00"/>
    <x v="0"/>
    <x v="3"/>
    <s v="Last 12 Months"/>
    <s v="SPS-10356827"/>
    <s v="Nivaan Pawar"/>
    <s v="Sunday Training 24-25, confirmed by Satpal Degun, 14/07 vs. Sunday Training"/>
    <x v="3"/>
    <s v="BACS"/>
    <x v="1"/>
    <n v="3"/>
    <n v="0"/>
    <n v="0"/>
    <n v="0"/>
    <n v="3"/>
  </r>
  <r>
    <d v="2024-07-14T00:00:00"/>
    <n v="1.7908999999999651"/>
    <m/>
    <d v="2024-07-15T18:59:00"/>
    <x v="0"/>
    <x v="3"/>
    <s v="Last 12 Months"/>
    <s v="SPS-10356837"/>
    <s v="Naraya Pawar"/>
    <s v="Sunday Training 24-25, confirmed by Satpal Degun, 14/07 vs. Sunday Training"/>
    <x v="3"/>
    <s v="BACS"/>
    <x v="1"/>
    <n v="3"/>
    <n v="0"/>
    <n v="0"/>
    <n v="0"/>
    <n v="3"/>
  </r>
  <r>
    <d v="2024-07-14T00:00:00"/>
    <n v="1.7951000000030035"/>
    <m/>
    <d v="2024-07-15T19:05:00"/>
    <x v="0"/>
    <x v="3"/>
    <s v="Last 12 Months"/>
    <s v="SPS-10356844"/>
    <s v="Yuvraj Sihota"/>
    <s v="Sunday Training 24-25, confirmed by Satpal Degun, 14/07 vs. Sunday Training"/>
    <x v="3"/>
    <s v="BACS"/>
    <x v="1"/>
    <n v="3"/>
    <n v="0"/>
    <n v="0"/>
    <n v="0"/>
    <n v="3"/>
  </r>
  <r>
    <d v="2024-06-04T00:00:00"/>
    <n v="41.795799999999872"/>
    <m/>
    <d v="2024-07-15T19:06:00"/>
    <x v="0"/>
    <x v="3"/>
    <s v="Last 12 Months"/>
    <s v="SPS-10224301"/>
    <s v="Devjyot Singh Ghhagh"/>
    <s v="Sunday Training 24-25, collected by Satpal Degun, 02/06 vs. Sunday Training"/>
    <x v="3"/>
    <s v="CASH"/>
    <x v="1"/>
    <n v="3"/>
    <n v="0"/>
    <n v="0"/>
    <n v="0"/>
    <n v="3"/>
  </r>
  <r>
    <d v="2024-06-16T00:00:00"/>
    <n v="30.354099999996834"/>
    <m/>
    <d v="2024-07-16T08:30:00"/>
    <x v="0"/>
    <x v="3"/>
    <s v="Last 12 Months"/>
    <s v="SPS-10263670"/>
    <s v="Rohanpreet cooner"/>
    <s v="Sunday Training 24-25, paid by Gurpreet Cooner, 16/06 vs. Sunday Training"/>
    <x v="3"/>
    <s v="STRIPE"/>
    <x v="1"/>
    <n v="3"/>
    <n v="0.08"/>
    <n v="0.05"/>
    <n v="0"/>
    <n v="2.87"/>
  </r>
  <r>
    <d v="2024-06-16T00:00:00"/>
    <n v="30.354099999996834"/>
    <m/>
    <d v="2024-07-16T08:30:00"/>
    <x v="0"/>
    <x v="3"/>
    <s v="Last 12 Months"/>
    <s v="SPS-10263671"/>
    <s v="Sukhmani Cooner"/>
    <s v="Sunday Training 24-25, paid by Gurpreet Cooner, 16/06 vs. Sunday Training"/>
    <x v="3"/>
    <s v="STRIPE"/>
    <x v="1"/>
    <n v="3"/>
    <n v="0.08"/>
    <n v="0.05"/>
    <n v="0"/>
    <n v="2.87"/>
  </r>
  <r>
    <d v="2024-06-23T00:00:00"/>
    <n v="23.354099999996834"/>
    <m/>
    <d v="2024-07-16T08:30:00"/>
    <x v="0"/>
    <x v="3"/>
    <s v="Last 12 Months"/>
    <s v="SPS-10287576"/>
    <s v="Rohanpreet cooner"/>
    <s v="Sunday Training 24-25, paid by Gurpreet Cooner, 23/06 vs. Sunday Training"/>
    <x v="3"/>
    <s v="STRIPE"/>
    <x v="1"/>
    <n v="3"/>
    <n v="0.08"/>
    <n v="0.05"/>
    <n v="0"/>
    <n v="2.87"/>
  </r>
  <r>
    <d v="2024-06-23T00:00:00"/>
    <n v="23.354099999996834"/>
    <m/>
    <d v="2024-07-16T08:30:00"/>
    <x v="0"/>
    <x v="3"/>
    <s v="Last 12 Months"/>
    <s v="SPS-10287577"/>
    <s v="Sukhmani Cooner"/>
    <s v="Sunday Training 24-25, paid by Gurpreet Cooner, 23/06 vs. Sunday Training"/>
    <x v="3"/>
    <s v="STRIPE"/>
    <x v="1"/>
    <n v="3"/>
    <n v="0.08"/>
    <n v="0.05"/>
    <n v="0"/>
    <n v="2.87"/>
  </r>
  <r>
    <d v="2024-06-30T00:00:00"/>
    <n v="16.354099999996834"/>
    <m/>
    <d v="2024-07-16T08:30:00"/>
    <x v="0"/>
    <x v="3"/>
    <s v="Last 12 Months"/>
    <s v="SPS-10317311"/>
    <s v="Rohanpreet cooner"/>
    <s v="Sunday Training 24-25, paid by Gurpreet Cooner, 30/06 vs. Sunday Training"/>
    <x v="3"/>
    <s v="STRIPE"/>
    <x v="1"/>
    <n v="3"/>
    <n v="0.08"/>
    <n v="0.05"/>
    <n v="0"/>
    <n v="2.87"/>
  </r>
  <r>
    <d v="2024-06-30T00:00:00"/>
    <n v="16.354099999996834"/>
    <m/>
    <d v="2024-07-16T08:30:00"/>
    <x v="0"/>
    <x v="3"/>
    <s v="Last 12 Months"/>
    <s v="SPS-10317312"/>
    <s v="Sukhmani Cooner"/>
    <s v="Sunday Training 24-25, paid by Gurpreet Cooner, 30/06 vs. Sunday Training"/>
    <x v="3"/>
    <s v="STRIPE"/>
    <x v="1"/>
    <n v="3"/>
    <n v="7.0000000000000007E-2"/>
    <n v="0.05"/>
    <n v="0"/>
    <n v="2.88"/>
  </r>
  <r>
    <d v="2024-06-16T00:00:00"/>
    <n v="30.354099999996834"/>
    <m/>
    <d v="2024-07-16T08:30:00"/>
    <x v="0"/>
    <x v="3"/>
    <s v="Last 12 Months"/>
    <s v="SPS-10263546"/>
    <s v="Sukhpal Rajania"/>
    <s v="Sunday Training 24-25, 16/06 vs. Sunday Training"/>
    <x v="3"/>
    <s v="STRIPE"/>
    <x v="1"/>
    <n v="3"/>
    <n v="0.25"/>
    <n v="0.05"/>
    <n v="0"/>
    <n v="2.7"/>
  </r>
  <r>
    <d v="2024-07-16T00:00:00"/>
    <n v="0.94019999999727588"/>
    <m/>
    <d v="2024-07-16T22:34:00"/>
    <x v="0"/>
    <x v="3"/>
    <s v="Last 12 Months"/>
    <s v="SPS-10367905"/>
    <s v="Sikandar Aizaz"/>
    <s v="Mens 24-25 Sponsored player Match Fee, 16/07 vs. vs Olton"/>
    <x v="3"/>
    <s v="CASH"/>
    <x v="0"/>
    <n v="0"/>
    <n v="0"/>
    <n v="0"/>
    <n v="0"/>
    <n v="0"/>
  </r>
  <r>
    <d v="2024-05-29T00:00:00"/>
    <n v="50.354800000000978"/>
    <m/>
    <d v="2024-07-18T08:31:00"/>
    <x v="0"/>
    <x v="3"/>
    <s v="Last 12 Months"/>
    <s v="SPS-10212672"/>
    <s v="Dilraj Sohal"/>
    <s v="Mens 24-25 Student Match Fee, 22/05 vs. vs Worcester"/>
    <x v="3"/>
    <s v="STRIPE"/>
    <x v="0"/>
    <n v="5"/>
    <n v="0.17"/>
    <n v="0.05"/>
    <n v="0"/>
    <n v="4.78"/>
  </r>
  <r>
    <d v="2024-06-04T00:00:00"/>
    <n v="44.354800000000978"/>
    <m/>
    <d v="2024-07-18T08:31:00"/>
    <x v="0"/>
    <x v="3"/>
    <s v="Last 12 Months"/>
    <s v="SPS-10226162"/>
    <s v="Dilraj Sohal"/>
    <s v="Mens 24-25 Student Match Fee, 04/06 vs. vs Olton"/>
    <x v="3"/>
    <s v="STRIPE"/>
    <x v="0"/>
    <n v="5"/>
    <n v="0.18"/>
    <n v="0.05"/>
    <n v="0"/>
    <n v="4.7699999999999996"/>
  </r>
  <r>
    <d v="2024-06-19T00:00:00"/>
    <n v="30.356200000001991"/>
    <m/>
    <d v="2024-07-19T08:33:00"/>
    <x v="0"/>
    <x v="3"/>
    <s v="Last 12 Months"/>
    <s v="SPS-10280318"/>
    <s v="Harjit Samra"/>
    <s v="Mens 24-25, 18/06 vs. vs Old Hales"/>
    <x v="3"/>
    <s v="STRIPE"/>
    <x v="0"/>
    <n v="10"/>
    <n v="0.35"/>
    <n v="0.1"/>
    <n v="0"/>
    <n v="9.5500000000000007"/>
  </r>
  <r>
    <d v="2024-06-19T00:00:00"/>
    <n v="30.356200000001991"/>
    <m/>
    <d v="2024-07-19T08:33:00"/>
    <x v="0"/>
    <x v="3"/>
    <s v="Last 12 Months"/>
    <s v="SPS-10280330"/>
    <s v="Angad Birring"/>
    <s v="Mens 24-25 Under 16 Match Fee, paid by Jeswinder Kaur, 18/06 vs. vs Old Hales"/>
    <x v="3"/>
    <s v="STRIPE"/>
    <x v="0"/>
    <n v="3"/>
    <n v="0.06"/>
    <n v="0.05"/>
    <n v="0"/>
    <n v="2.89"/>
  </r>
  <r>
    <d v="2024-06-21T00:00:00"/>
    <n v="28.356200000001991"/>
    <m/>
    <d v="2024-07-19T08:33:00"/>
    <x v="0"/>
    <x v="3"/>
    <s v="Last 12 Months"/>
    <s v="SPS-10284459"/>
    <s v="Angad Birring"/>
    <s v="Aspirations 24-25, paid by Jeswinder Kaur, 21/06 vs. Aspirations Programme"/>
    <x v="3"/>
    <s v="STRIPE"/>
    <x v="1"/>
    <n v="5"/>
    <n v="0.11"/>
    <n v="0.05"/>
    <n v="0"/>
    <n v="4.84"/>
  </r>
  <r>
    <d v="2024-06-26T00:00:00"/>
    <n v="23.356200000001991"/>
    <m/>
    <d v="2024-07-19T08:33:00"/>
    <x v="0"/>
    <x v="3"/>
    <s v="Last 12 Months"/>
    <s v="SPS-10305216"/>
    <s v="Angad Birring"/>
    <s v="Mens 24-25 Under 16 Match Fee, paid by Jeswinder Kaur, 25/06 vs. vs Bournville"/>
    <x v="3"/>
    <s v="STRIPE"/>
    <x v="0"/>
    <n v="3"/>
    <n v="0.06"/>
    <n v="0.05"/>
    <n v="0"/>
    <n v="2.89"/>
  </r>
  <r>
    <d v="2024-06-28T00:00:00"/>
    <n v="21.356200000001991"/>
    <m/>
    <d v="2024-07-19T08:33:00"/>
    <x v="0"/>
    <x v="3"/>
    <s v="Last 12 Months"/>
    <s v="SPS-10314238"/>
    <s v="Angad Birring"/>
    <s v="Aspirations 24-25, paid by Jeswinder Kaur, 28/06 vs. Aspirations Programme"/>
    <x v="3"/>
    <s v="STRIPE"/>
    <x v="1"/>
    <n v="5"/>
    <n v="0.11"/>
    <n v="0.05"/>
    <n v="0"/>
    <n v="4.84"/>
  </r>
  <r>
    <d v="2024-06-30T00:00:00"/>
    <n v="19.356200000001991"/>
    <m/>
    <d v="2024-07-19T08:33:00"/>
    <x v="0"/>
    <x v="3"/>
    <s v="Last 12 Months"/>
    <s v="SPS-10317294"/>
    <s v="Angad Birring"/>
    <s v="Sunday Training 24-25, paid by Jeswinder Kaur, 30/06 vs. Sunday Training"/>
    <x v="3"/>
    <s v="STRIPE"/>
    <x v="1"/>
    <n v="3"/>
    <n v="0.06"/>
    <n v="0.05"/>
    <n v="0"/>
    <n v="2.89"/>
  </r>
  <r>
    <d v="2024-07-05T00:00:00"/>
    <n v="14.356200000001991"/>
    <m/>
    <d v="2024-07-19T08:33:00"/>
    <x v="0"/>
    <x v="3"/>
    <s v="Last 12 Months"/>
    <s v="SPS-10331837"/>
    <s v="Angad Birring"/>
    <s v="Aspirations 24-25, paid by Jeswinder Kaur, 05/07 vs. Aspirations Programme"/>
    <x v="3"/>
    <s v="STRIPE"/>
    <x v="1"/>
    <n v="5"/>
    <n v="0.11"/>
    <n v="0.05"/>
    <n v="0"/>
    <n v="4.84"/>
  </r>
  <r>
    <d v="2024-07-11T00:00:00"/>
    <n v="8.3562000000019907"/>
    <m/>
    <d v="2024-07-19T08:33:00"/>
    <x v="0"/>
    <x v="3"/>
    <s v="Last 12 Months"/>
    <s v="SPS-10352397"/>
    <s v="Angad Birring"/>
    <s v="Mens 24-25 Under 16 Match Fee, paid by Jeswinder Kaur, 10/07 vs. vs Edgbaston"/>
    <x v="3"/>
    <s v="STRIPE"/>
    <x v="0"/>
    <n v="3"/>
    <n v="0.06"/>
    <n v="0.05"/>
    <n v="0"/>
    <n v="2.89"/>
  </r>
  <r>
    <d v="2024-07-14T00:00:00"/>
    <n v="5.3562000000019907"/>
    <m/>
    <d v="2024-07-19T08:33:00"/>
    <x v="0"/>
    <x v="3"/>
    <s v="Last 12 Months"/>
    <s v="SPS-10356835"/>
    <s v="Angad Birring"/>
    <s v="Sunday Training 24-25, paid by Jeswinder Kaur, 14/07 vs. Sunday Training"/>
    <x v="3"/>
    <s v="STRIPE"/>
    <x v="1"/>
    <n v="3"/>
    <n v="0.06"/>
    <n v="0.05"/>
    <n v="0"/>
    <n v="2.89"/>
  </r>
  <r>
    <d v="2024-07-15T00:00:00"/>
    <n v="4.3562000000019907"/>
    <m/>
    <d v="2024-07-19T08:33:00"/>
    <x v="0"/>
    <x v="3"/>
    <s v="Last 12 Months"/>
    <s v="SPS-10359990"/>
    <s v="Angad Birring"/>
    <s v="Mens 24-25 Under 16 Match Fee, paid by Jeswinder Kaur, 02/07 vs. vs Bromsgrove"/>
    <x v="3"/>
    <s v="STRIPE"/>
    <x v="0"/>
    <n v="3"/>
    <n v="7.0000000000000007E-2"/>
    <n v="0.05"/>
    <n v="0"/>
    <n v="2.88"/>
  </r>
  <r>
    <d v="2024-06-13T00:00:00"/>
    <n v="36.356200000001991"/>
    <m/>
    <d v="2024-07-19T08:33:00"/>
    <x v="0"/>
    <x v="3"/>
    <s v="Last 12 Months"/>
    <s v="SPS-10260537"/>
    <s v="-1. DELETED --"/>
    <s v="Ladies 24-25 Unemployed/Retired Match Fee, 13/06 vs. vs Redditch"/>
    <x v="3"/>
    <s v="STRIPE"/>
    <x v="0"/>
    <n v="5"/>
    <n v="0.17"/>
    <n v="0.05"/>
    <n v="0"/>
    <n v="4.78"/>
  </r>
  <r>
    <d v="2024-07-03T00:00:00"/>
    <n v="16.356200000001991"/>
    <m/>
    <d v="2024-07-19T08:33:00"/>
    <x v="0"/>
    <x v="3"/>
    <s v="Last 12 Months"/>
    <s v="SPS-10328383"/>
    <s v="-1. DELETED --"/>
    <s v="Ladies 24-25 Unemployed/Retired Match Fee, 03/07 vs. vs Bournville"/>
    <x v="3"/>
    <s v="STRIPE"/>
    <x v="0"/>
    <n v="5"/>
    <n v="0.18"/>
    <n v="0.05"/>
    <n v="0"/>
    <n v="4.7699999999999996"/>
  </r>
  <r>
    <d v="2024-07-19T00:00:00"/>
    <n v="0.9375"/>
    <m/>
    <d v="2024-07-19T22:30:00"/>
    <x v="0"/>
    <x v="3"/>
    <s v="Last 12 Months"/>
    <s v="SPS-10382548"/>
    <s v="-1. DELETED --"/>
    <s v="Aspirations 24-25 External One Payment Ticket, confirmed by Satpal Degun, 19/07 vs. Aspirations Programme"/>
    <x v="3"/>
    <s v="BACS"/>
    <x v="1"/>
    <n v="8"/>
    <n v="0"/>
    <n v="0"/>
    <n v="0"/>
    <n v="8"/>
  </r>
  <r>
    <d v="2024-07-19T00:00:00"/>
    <n v="0.9375"/>
    <m/>
    <d v="2024-07-19T22:30:00"/>
    <x v="0"/>
    <x v="3"/>
    <s v="Last 12 Months"/>
    <s v="SPS-10382538"/>
    <s v="Yuvraj Sihota"/>
    <s v="Aspirations 24-25, confirmed by Satpal Degun, 19/07 vs. Aspirations Programme"/>
    <x v="3"/>
    <s v="BACS"/>
    <x v="1"/>
    <n v="5"/>
    <n v="0"/>
    <n v="0"/>
    <n v="0"/>
    <n v="5"/>
  </r>
  <r>
    <d v="2024-06-20T00:00:00"/>
    <n v="30.354099999996834"/>
    <m/>
    <d v="2024-07-20T08:30:00"/>
    <x v="0"/>
    <x v="3"/>
    <s v="Last 12 Months"/>
    <s v="SPS-10282056"/>
    <s v="Josh Russell"/>
    <s v="Mens 24-25 Under 16 Match Fee, paid by Steve Russell, 19/06 vs. vs Bournville"/>
    <x v="3"/>
    <s v="STRIPE"/>
    <x v="0"/>
    <n v="3"/>
    <n v="0.14000000000000001"/>
    <n v="0.05"/>
    <n v="0"/>
    <n v="2.81"/>
  </r>
  <r>
    <d v="2024-06-28T00:00:00"/>
    <n v="22.354099999996834"/>
    <m/>
    <d v="2024-07-20T08:30:00"/>
    <x v="0"/>
    <x v="3"/>
    <s v="Last 12 Months"/>
    <s v="SPS-10314277"/>
    <s v="Josh Russell"/>
    <s v="Mens 24-25 Under 16 Match Fee, paid by Steve Russell, 27/06 vs. vs Harborne"/>
    <x v="3"/>
    <s v="STRIPE"/>
    <x v="0"/>
    <n v="3"/>
    <n v="0.15"/>
    <n v="0.05"/>
    <n v="0"/>
    <n v="2.8"/>
  </r>
  <r>
    <d v="2024-06-20T00:00:00"/>
    <n v="30.354099999996834"/>
    <m/>
    <d v="2024-07-20T08:30:00"/>
    <x v="0"/>
    <x v="3"/>
    <s v="Last 12 Months"/>
    <s v="SPS-10283248"/>
    <s v="Joanne McCormack"/>
    <s v="Aspirations 24-25, 21/06 vs. Aspirations Programme"/>
    <x v="3"/>
    <s v="STRIPE"/>
    <x v="1"/>
    <n v="5"/>
    <n v="0.14000000000000001"/>
    <n v="0.05"/>
    <n v="0"/>
    <n v="4.8099999999999996"/>
  </r>
  <r>
    <d v="2024-06-28T00:00:00"/>
    <n v="22.354099999996834"/>
    <m/>
    <d v="2024-07-20T08:30:00"/>
    <x v="0"/>
    <x v="3"/>
    <s v="Last 12 Months"/>
    <s v="SPS-10314219"/>
    <s v="-1. DELETED --"/>
    <s v="Aspirations 24-25 External Ticket, paid by Joanne McCormack, 28/06 vs. Aspirations Programme"/>
    <x v="3"/>
    <s v="STRIPE"/>
    <x v="1"/>
    <n v="10"/>
    <n v="0.28999999999999998"/>
    <n v="0.1"/>
    <n v="0"/>
    <n v="9.61"/>
  </r>
  <r>
    <d v="2024-06-21T00:00:00"/>
    <n v="29.415899999999965"/>
    <m/>
    <d v="2024-07-20T09:59:00"/>
    <x v="0"/>
    <x v="3"/>
    <s v="Last 12 Months"/>
    <s v="SPS-10284447"/>
    <s v="Abbas Bandali"/>
    <s v="Aspirations 24-25 External Ticket, 21/06 vs. Aspirations Programme"/>
    <x v="3"/>
    <s v="STRIPE"/>
    <x v="1"/>
    <n v="10"/>
    <n v="0.19"/>
    <n v="0.1"/>
    <n v="0"/>
    <n v="9.7100000000000009"/>
  </r>
  <r>
    <d v="2024-06-28T00:00:00"/>
    <n v="22.415899999999965"/>
    <m/>
    <d v="2024-07-20T09:59:00"/>
    <x v="0"/>
    <x v="3"/>
    <s v="Last 12 Months"/>
    <s v="SPS-10314228"/>
    <s v="Abbas Bandali"/>
    <s v="Aspirations 24-25 External Ticket, 28/06 vs. Aspirations Programme"/>
    <x v="3"/>
    <s v="STRIPE"/>
    <x v="1"/>
    <n v="10"/>
    <n v="0.19"/>
    <n v="0.1"/>
    <n v="0"/>
    <n v="9.7100000000000009"/>
  </r>
  <r>
    <d v="2024-07-05T00:00:00"/>
    <n v="15.415899999999965"/>
    <m/>
    <d v="2024-07-20T09:59:00"/>
    <x v="0"/>
    <x v="3"/>
    <s v="Last 12 Months"/>
    <s v="SPS-10331852"/>
    <s v="Abbas Bandali"/>
    <s v="Aspirations 24-25 External Ticket, 05/07 vs. Aspirations Programme"/>
    <x v="3"/>
    <s v="STRIPE"/>
    <x v="1"/>
    <n v="10"/>
    <n v="0.19"/>
    <n v="0.1"/>
    <n v="0"/>
    <n v="9.7100000000000009"/>
  </r>
  <r>
    <d v="2024-07-12T00:00:00"/>
    <n v="8.4158999999999651"/>
    <m/>
    <d v="2024-07-20T09:59:00"/>
    <x v="0"/>
    <x v="3"/>
    <s v="Last 12 Months"/>
    <s v="SPS-10354000"/>
    <s v="Abbas Bandali"/>
    <s v="Aspirations 24-25 External Ticket, 12/07 vs. Aspirations Programme"/>
    <x v="3"/>
    <s v="STRIPE"/>
    <x v="1"/>
    <n v="10"/>
    <n v="0.19"/>
    <n v="0.1"/>
    <n v="0"/>
    <n v="9.7100000000000009"/>
  </r>
  <r>
    <d v="2024-07-19T00:00:00"/>
    <n v="1.4158999999999651"/>
    <m/>
    <d v="2024-07-20T09:59:00"/>
    <x v="0"/>
    <x v="3"/>
    <s v="Last 12 Months"/>
    <s v="SPS-10382526"/>
    <s v="Abbas Bandali"/>
    <s v="Aspirations 24-25 External Ticket, 19/07 vs. Aspirations Programme"/>
    <x v="3"/>
    <s v="STRIPE"/>
    <x v="1"/>
    <n v="10"/>
    <n v="0.19"/>
    <n v="0.1"/>
    <n v="0"/>
    <n v="9.7100000000000009"/>
  </r>
  <r>
    <d v="2024-07-20T00:00:00"/>
    <n v="0.70199999999749707"/>
    <m/>
    <d v="2024-07-20T16:51:00"/>
    <x v="0"/>
    <x v="3"/>
    <s v="Last 12 Months"/>
    <s v="SPS-10383501"/>
    <s v="Athsari Gangabadage"/>
    <s v="Ladies 24-25 Sponsored player Match Fee, 16/07 vs. vs Wildcard"/>
    <x v="3"/>
    <s v="CASH"/>
    <x v="0"/>
    <n v="0"/>
    <n v="0"/>
    <n v="0"/>
    <n v="0"/>
    <n v="0"/>
  </r>
  <r>
    <d v="2024-07-20T00:00:00"/>
    <n v="0.70199999999749707"/>
    <m/>
    <d v="2024-07-20T16:51:00"/>
    <x v="0"/>
    <x v="3"/>
    <s v="Last 12 Months"/>
    <s v="SPS-10383511"/>
    <s v="Apsi Gunarathne"/>
    <s v="Ladies 24-25 Sponsored player Match Fee, 16/07 vs. vs Wildcard"/>
    <x v="3"/>
    <s v="CASH"/>
    <x v="0"/>
    <n v="0"/>
    <n v="0"/>
    <n v="0"/>
    <n v="0"/>
    <n v="0"/>
  </r>
  <r>
    <d v="2024-07-20T00:00:00"/>
    <n v="0.70199999999749707"/>
    <m/>
    <d v="2024-07-20T16:51:00"/>
    <x v="0"/>
    <x v="3"/>
    <s v="Last 12 Months"/>
    <s v="SPS-10383510"/>
    <s v="Susan Paterson"/>
    <s v="Ladies 24-25 Unemployed/Retired Match Fee, confirmed by Charn Gill, 16/07 vs. vs Wildcard"/>
    <x v="3"/>
    <s v="BACS"/>
    <x v="0"/>
    <n v="5"/>
    <n v="0"/>
    <n v="0"/>
    <n v="0"/>
    <n v="5"/>
  </r>
  <r>
    <d v="2024-07-20T00:00:00"/>
    <n v="0.70199999999749707"/>
    <m/>
    <d v="2024-07-20T16:51:00"/>
    <x v="0"/>
    <x v="3"/>
    <s v="Last 12 Months"/>
    <s v="SPS-10383507"/>
    <s v="Tania Gilbert"/>
    <s v="Ladies 24-25 Student Match Fee, confirmed by Charn Gill, 16/07 vs. vs Wildcard"/>
    <x v="3"/>
    <s v="BACS"/>
    <x v="0"/>
    <n v="5"/>
    <n v="0"/>
    <n v="0"/>
    <n v="0"/>
    <n v="5"/>
  </r>
  <r>
    <d v="2024-06-28T00:00:00"/>
    <n v="22.910400000000664"/>
    <m/>
    <d v="2024-07-20T21:51:00"/>
    <x v="0"/>
    <x v="3"/>
    <s v="Last 12 Months"/>
    <s v="SPS-10314227"/>
    <s v="Hansveer Matharu"/>
    <s v="Aspirations 24-25, paid by Surinderpal Matharu, 28/06 vs. Aspirations Programme"/>
    <x v="3"/>
    <s v="STRIPE"/>
    <x v="1"/>
    <n v="5"/>
    <n v="0.1"/>
    <n v="0.05"/>
    <n v="0"/>
    <n v="4.8499999999999996"/>
  </r>
  <r>
    <d v="2024-06-30T00:00:00"/>
    <n v="20.910400000000664"/>
    <m/>
    <d v="2024-07-20T21:51:00"/>
    <x v="0"/>
    <x v="3"/>
    <s v="Last 12 Months"/>
    <s v="SPS-10317238"/>
    <s v="Hansveer Matharu"/>
    <s v="Sunday Training 24-25, paid by Surinderpal Matharu, 30/06 vs. Sunday Training"/>
    <x v="3"/>
    <s v="STRIPE"/>
    <x v="1"/>
    <n v="3"/>
    <n v="0.06"/>
    <n v="0.05"/>
    <n v="0"/>
    <n v="2.89"/>
  </r>
  <r>
    <d v="2024-07-05T00:00:00"/>
    <n v="15.910400000000664"/>
    <m/>
    <d v="2024-07-20T21:51:00"/>
    <x v="0"/>
    <x v="3"/>
    <s v="Last 12 Months"/>
    <s v="SPS-10331828"/>
    <s v="Hansveer Matharu"/>
    <s v="Aspirations 24-25, paid by Surinderpal Matharu, 05/07 vs. Aspirations Programme"/>
    <x v="3"/>
    <s v="STRIPE"/>
    <x v="1"/>
    <n v="5"/>
    <n v="0.1"/>
    <n v="0.05"/>
    <n v="0"/>
    <n v="4.8499999999999996"/>
  </r>
  <r>
    <d v="2024-07-08T00:00:00"/>
    <n v="12.910400000000664"/>
    <m/>
    <d v="2024-07-20T21:51:00"/>
    <x v="0"/>
    <x v="3"/>
    <s v="Last 12 Months"/>
    <s v="SPS-10338115"/>
    <s v="Hansveer Matharu"/>
    <s v="Sunday Training 24-25, paid by Surinderpal Matharu, 07/07 vs. Sunday Training"/>
    <x v="3"/>
    <s v="STRIPE"/>
    <x v="1"/>
    <n v="3"/>
    <n v="0.06"/>
    <n v="0.05"/>
    <n v="0"/>
    <n v="2.89"/>
  </r>
  <r>
    <d v="2024-07-11T00:00:00"/>
    <n v="9.9104000000006636"/>
    <m/>
    <d v="2024-07-20T21:51:00"/>
    <x v="0"/>
    <x v="3"/>
    <s v="Last 12 Months"/>
    <s v="SPS-10352395"/>
    <s v="Surinderpal Matharu"/>
    <s v="Mens 24-25, 10/07 vs. vs Edgbaston"/>
    <x v="3"/>
    <s v="STRIPE"/>
    <x v="0"/>
    <n v="10"/>
    <n v="0.2"/>
    <n v="0.1"/>
    <n v="0"/>
    <n v="9.6999999999999993"/>
  </r>
  <r>
    <d v="2024-07-12T00:00:00"/>
    <n v="8.9104000000006636"/>
    <m/>
    <d v="2024-07-20T21:51:00"/>
    <x v="0"/>
    <x v="3"/>
    <s v="Last 12 Months"/>
    <s v="SPS-10353999"/>
    <s v="Hansveer Matharu"/>
    <s v="Aspirations 24-25, paid by Surinderpal Matharu, 12/07 vs. Aspirations Programme"/>
    <x v="3"/>
    <s v="STRIPE"/>
    <x v="1"/>
    <n v="5"/>
    <n v="0.1"/>
    <n v="0.05"/>
    <n v="0"/>
    <n v="4.8499999999999996"/>
  </r>
  <r>
    <d v="2024-07-14T00:00:00"/>
    <n v="6.9104000000006636"/>
    <m/>
    <d v="2024-07-20T21:51:00"/>
    <x v="0"/>
    <x v="3"/>
    <s v="Last 12 Months"/>
    <s v="SPS-10356828"/>
    <s v="Hansveer Matharu"/>
    <s v="Sunday Training 24-25, paid by Surinderpal Matharu, 14/07 vs. Sunday Training"/>
    <x v="3"/>
    <s v="STRIPE"/>
    <x v="1"/>
    <n v="3"/>
    <n v="0.04"/>
    <n v="0.05"/>
    <n v="0"/>
    <n v="2.91"/>
  </r>
  <r>
    <d v="2024-07-15T00:00:00"/>
    <n v="5.9104000000006636"/>
    <m/>
    <d v="2024-07-20T21:51:00"/>
    <x v="0"/>
    <x v="3"/>
    <s v="Last 12 Months"/>
    <s v="SPS-10359986"/>
    <s v="Surinderpal Matharu"/>
    <s v="Mens 24-25, 02/07 vs. vs Bromsgrove"/>
    <x v="3"/>
    <s v="STRIPE"/>
    <x v="0"/>
    <n v="10"/>
    <n v="0.2"/>
    <n v="0.1"/>
    <n v="0"/>
    <n v="9.6999999999999993"/>
  </r>
  <r>
    <d v="2024-06-19T00:00:00"/>
    <n v="32.354800000000978"/>
    <m/>
    <d v="2024-07-21T08:31:00"/>
    <x v="0"/>
    <x v="3"/>
    <s v="Last 12 Months"/>
    <s v="SPS-10280323"/>
    <s v="Nitin Puligari"/>
    <s v="Mens 24-25 Under 16 Match Fee, 18/06 vs. vs Old Hales"/>
    <x v="3"/>
    <s v="STRIPE"/>
    <x v="0"/>
    <n v="3"/>
    <n v="0.12"/>
    <n v="0.05"/>
    <n v="0"/>
    <n v="2.83"/>
  </r>
  <r>
    <d v="2024-06-21T00:00:00"/>
    <n v="30.354800000000978"/>
    <m/>
    <d v="2024-07-21T08:31:00"/>
    <x v="0"/>
    <x v="3"/>
    <s v="Last 12 Months"/>
    <s v="SPS-10284444"/>
    <s v="Nitin Puligari"/>
    <s v="Aspirations 24-25, 21/06 vs. Aspirations Programme"/>
    <x v="3"/>
    <s v="STRIPE"/>
    <x v="1"/>
    <n v="5"/>
    <n v="0.2"/>
    <n v="0.05"/>
    <n v="0"/>
    <n v="4.75"/>
  </r>
  <r>
    <d v="2024-06-21T00:00:00"/>
    <n v="30.354800000000978"/>
    <m/>
    <d v="2024-07-21T08:31:00"/>
    <x v="0"/>
    <x v="3"/>
    <s v="Last 12 Months"/>
    <s v="SPS-10284449"/>
    <s v="Gurcharan Matharu"/>
    <s v="Aspirations 24-25, 21/06 vs. Aspirations Programme"/>
    <x v="3"/>
    <s v="STRIPE"/>
    <x v="1"/>
    <n v="5"/>
    <n v="0.17"/>
    <n v="0.05"/>
    <n v="0"/>
    <n v="4.78"/>
  </r>
  <r>
    <d v="2024-07-12T00:00:00"/>
    <n v="9.3548000000009779"/>
    <m/>
    <d v="2024-07-21T08:31:00"/>
    <x v="0"/>
    <x v="3"/>
    <s v="Last 12 Months"/>
    <s v="SPS-10354015"/>
    <s v="Gurcharan Matharu"/>
    <s v="Aspirations 24-25, 12/07 vs. Aspirations Programme"/>
    <x v="3"/>
    <s v="STRIPE"/>
    <x v="1"/>
    <n v="5"/>
    <n v="0.18"/>
    <n v="0.05"/>
    <n v="0"/>
    <n v="4.7699999999999996"/>
  </r>
  <r>
    <d v="2024-06-21T00:00:00"/>
    <n v="30.354800000000978"/>
    <m/>
    <d v="2024-07-21T08:31:00"/>
    <x v="0"/>
    <x v="3"/>
    <s v="Last 12 Months"/>
    <s v="SPS-10284457"/>
    <s v="Dharam Padda"/>
    <s v="Aspirations 24-25, paid by Harj Padda, 21/06 vs. Aspirations Programme"/>
    <x v="3"/>
    <s v="STRIPE"/>
    <x v="1"/>
    <n v="5"/>
    <n v="0.12"/>
    <n v="0.05"/>
    <n v="0"/>
    <n v="4.83"/>
  </r>
  <r>
    <d v="2024-06-28T00:00:00"/>
    <n v="23.354800000000978"/>
    <m/>
    <d v="2024-07-21T08:31:00"/>
    <x v="0"/>
    <x v="3"/>
    <s v="Last 12 Months"/>
    <s v="SPS-10314236"/>
    <s v="Dharam Padda"/>
    <s v="Aspirations 24-25, paid by Harj Padda, 28/06 vs. Aspirations Programme"/>
    <x v="3"/>
    <s v="STRIPE"/>
    <x v="1"/>
    <n v="5"/>
    <n v="0.12"/>
    <n v="0.05"/>
    <n v="0"/>
    <n v="4.83"/>
  </r>
  <r>
    <d v="2024-06-30T00:00:00"/>
    <n v="21.354800000000978"/>
    <m/>
    <d v="2024-07-21T08:31:00"/>
    <x v="0"/>
    <x v="3"/>
    <s v="Last 12 Months"/>
    <s v="SPS-10317254"/>
    <s v="Dhiyaan Padda"/>
    <s v="Sunday Training 24-25, paid by Harj Padda, 30/06 vs. Sunday Training"/>
    <x v="3"/>
    <s v="STRIPE"/>
    <x v="1"/>
    <n v="3"/>
    <n v="7.0000000000000007E-2"/>
    <n v="0.05"/>
    <n v="0"/>
    <n v="2.88"/>
  </r>
  <r>
    <d v="2024-06-30T00:00:00"/>
    <n v="21.354800000000978"/>
    <m/>
    <d v="2024-07-21T08:31:00"/>
    <x v="0"/>
    <x v="3"/>
    <s v="Last 12 Months"/>
    <s v="SPS-10317255"/>
    <s v="Dharam Padda"/>
    <s v="Sunday Training 24-25, paid by Harj Padda, 30/06 vs. Sunday Training"/>
    <x v="3"/>
    <s v="STRIPE"/>
    <x v="1"/>
    <n v="3"/>
    <n v="7.0000000000000007E-2"/>
    <n v="0.05"/>
    <n v="0"/>
    <n v="2.88"/>
  </r>
  <r>
    <d v="2024-07-05T00:00:00"/>
    <n v="16.354800000000978"/>
    <m/>
    <d v="2024-07-21T08:31:00"/>
    <x v="0"/>
    <x v="3"/>
    <s v="Last 12 Months"/>
    <s v="SPS-10331836"/>
    <s v="Dharam Padda"/>
    <s v="Aspirations 24-25, paid by Harj Padda, 05/07 vs. Aspirations Programme"/>
    <x v="3"/>
    <s v="STRIPE"/>
    <x v="1"/>
    <n v="5"/>
    <n v="0.14000000000000001"/>
    <n v="0.05"/>
    <n v="0"/>
    <n v="4.8099999999999996"/>
  </r>
  <r>
    <d v="2024-06-21T00:00:00"/>
    <n v="30.354800000000978"/>
    <m/>
    <d v="2024-07-21T08:31:00"/>
    <x v="0"/>
    <x v="3"/>
    <s v="Last 12 Months"/>
    <s v="SPS-10284454"/>
    <s v="kishan mann"/>
    <s v="Aspirations 24-25, paid by manmohan mann, 21/06 vs. Aspirations Programme"/>
    <x v="3"/>
    <s v="STRIPE"/>
    <x v="1"/>
    <n v="5"/>
    <n v="0.12"/>
    <n v="0.05"/>
    <n v="0"/>
    <n v="4.83"/>
  </r>
  <r>
    <d v="2024-06-28T00:00:00"/>
    <n v="23.354800000000978"/>
    <m/>
    <d v="2024-07-21T08:31:00"/>
    <x v="0"/>
    <x v="3"/>
    <s v="Last 12 Months"/>
    <s v="SPS-10314248"/>
    <s v="kishan mann"/>
    <s v="Aspirations 24-25, paid by manmohan mann, 28/06 vs. Aspirations Programme"/>
    <x v="3"/>
    <s v="STRIPE"/>
    <x v="1"/>
    <n v="5"/>
    <n v="0.12"/>
    <n v="0.05"/>
    <n v="0"/>
    <n v="4.83"/>
  </r>
  <r>
    <d v="2024-07-05T00:00:00"/>
    <n v="16.354800000000978"/>
    <m/>
    <d v="2024-07-21T08:31:00"/>
    <x v="0"/>
    <x v="3"/>
    <s v="Last 12 Months"/>
    <s v="SPS-10331849"/>
    <s v="kishan mann"/>
    <s v="Aspirations 24-25, paid by manmohan mann, 05/07 vs. Aspirations Programme"/>
    <x v="3"/>
    <s v="STRIPE"/>
    <x v="1"/>
    <n v="5"/>
    <n v="0.12"/>
    <n v="0.05"/>
    <n v="0"/>
    <n v="4.83"/>
  </r>
  <r>
    <d v="2024-07-19T00:00:00"/>
    <n v="2.3548000000009779"/>
    <m/>
    <d v="2024-07-21T08:31:00"/>
    <x v="0"/>
    <x v="3"/>
    <s v="Last 12 Months"/>
    <s v="SPS-10382546"/>
    <s v="kishan mann"/>
    <s v="Aspirations 24-25, paid by manmohan mann, 19/07 vs. Aspirations Programme"/>
    <x v="3"/>
    <s v="STRIPE"/>
    <x v="1"/>
    <n v="5"/>
    <n v="0.14000000000000001"/>
    <n v="0.05"/>
    <n v="0"/>
    <n v="4.8099999999999996"/>
  </r>
  <r>
    <d v="2024-06-21T00:00:00"/>
    <n v="30.354800000000978"/>
    <m/>
    <d v="2024-07-21T08:31:00"/>
    <x v="0"/>
    <x v="3"/>
    <s v="Last 12 Months"/>
    <s v="SPS-10284453"/>
    <s v="Taran Kooner"/>
    <s v="Aspirations 24-25, paid by Surjit Kooner, 21/06 vs. Aspirations Programme"/>
    <x v="3"/>
    <s v="STRIPE"/>
    <x v="1"/>
    <n v="5"/>
    <n v="0.17"/>
    <n v="0.05"/>
    <n v="0"/>
    <n v="4.78"/>
  </r>
  <r>
    <d v="2024-07-12T00:00:00"/>
    <n v="9.3548000000009779"/>
    <m/>
    <d v="2024-07-21T08:31:00"/>
    <x v="0"/>
    <x v="3"/>
    <s v="Last 12 Months"/>
    <s v="SPS-10354017"/>
    <s v="Taran Kooner"/>
    <s v="Aspirations 24-25, paid by Surjit Kooner, 12/07 vs. Aspirations Programme"/>
    <x v="3"/>
    <s v="STRIPE"/>
    <x v="1"/>
    <n v="5"/>
    <n v="0.18"/>
    <n v="0.05"/>
    <n v="0"/>
    <n v="4.7699999999999996"/>
  </r>
  <r>
    <d v="2024-06-20T00:00:00"/>
    <n v="31.354800000000978"/>
    <m/>
    <d v="2024-07-21T08:31:00"/>
    <x v="0"/>
    <x v="3"/>
    <s v="Last 12 Months"/>
    <s v="SPS-10282057"/>
    <s v="Jay Campbell"/>
    <s v="Mens 24-25, 19/06 vs. vs Bournville"/>
    <x v="3"/>
    <s v="STRIPE"/>
    <x v="0"/>
    <n v="10"/>
    <n v="0.2"/>
    <n v="0.1"/>
    <n v="0"/>
    <n v="9.6999999999999993"/>
  </r>
  <r>
    <d v="2024-06-28T00:00:00"/>
    <n v="23.354800000000978"/>
    <m/>
    <d v="2024-07-21T08:31:00"/>
    <x v="0"/>
    <x v="3"/>
    <s v="Last 12 Months"/>
    <s v="SPS-10314234"/>
    <s v="Jay Campbell"/>
    <s v="Aspirations 24-25, 28/06 vs. Aspirations Programme"/>
    <x v="3"/>
    <s v="STRIPE"/>
    <x v="1"/>
    <n v="5"/>
    <n v="0.1"/>
    <n v="0.05"/>
    <n v="0"/>
    <n v="4.8499999999999996"/>
  </r>
  <r>
    <d v="2024-07-05T00:00:00"/>
    <n v="16.354800000000978"/>
    <m/>
    <d v="2024-07-21T08:31:00"/>
    <x v="0"/>
    <x v="3"/>
    <s v="Last 12 Months"/>
    <s v="SPS-10331834"/>
    <s v="Jay Campbell"/>
    <s v="Aspirations 24-25, 05/07 vs. Aspirations Programme"/>
    <x v="3"/>
    <s v="STRIPE"/>
    <x v="1"/>
    <n v="5"/>
    <n v="0.1"/>
    <n v="0.05"/>
    <n v="0"/>
    <n v="4.8499999999999996"/>
  </r>
  <r>
    <d v="2024-07-12T00:00:00"/>
    <n v="9.3548000000009779"/>
    <m/>
    <d v="2024-07-21T08:31:00"/>
    <x v="0"/>
    <x v="3"/>
    <s v="Last 12 Months"/>
    <s v="SPS-10354005"/>
    <s v="Jay Campbell"/>
    <s v="Aspirations 24-25, 12/07 vs. Aspirations Programme"/>
    <x v="3"/>
    <s v="STRIPE"/>
    <x v="1"/>
    <n v="5"/>
    <n v="0.1"/>
    <n v="0.05"/>
    <n v="0"/>
    <n v="4.8499999999999996"/>
  </r>
  <r>
    <d v="2024-07-16T00:00:00"/>
    <n v="5.3548000000009779"/>
    <m/>
    <d v="2024-07-21T08:31:00"/>
    <x v="0"/>
    <x v="3"/>
    <s v="Last 12 Months"/>
    <s v="SPS-10367904"/>
    <s v="Jay Campbell"/>
    <s v="Mens 24-25, 16/07 vs. vs Olton"/>
    <x v="3"/>
    <s v="STRIPE"/>
    <x v="0"/>
    <n v="10"/>
    <n v="0.2"/>
    <n v="0.1"/>
    <n v="0"/>
    <n v="9.6999999999999993"/>
  </r>
  <r>
    <d v="2024-07-19T00:00:00"/>
    <n v="2.3548000000009779"/>
    <m/>
    <d v="2024-07-21T08:31:00"/>
    <x v="0"/>
    <x v="3"/>
    <s v="Last 12 Months"/>
    <s v="SPS-10382532"/>
    <s v="Jay Campbell"/>
    <s v="Aspirations 24-25, 19/07 vs. Aspirations Programme"/>
    <x v="3"/>
    <s v="STRIPE"/>
    <x v="1"/>
    <n v="5"/>
    <n v="0.1"/>
    <n v="0.05"/>
    <n v="0"/>
    <n v="4.8499999999999996"/>
  </r>
  <r>
    <d v="2024-07-21T00:00:00"/>
    <n v="0.61589999999705469"/>
    <m/>
    <d v="2024-07-21T14:47:00"/>
    <x v="0"/>
    <x v="3"/>
    <s v="Last 12 Months"/>
    <s v="SPS-10385829"/>
    <s v="Savraj Singh Chana"/>
    <s v="Sunday Training 24-25, collected by Satpal Degun, 21/07 vs. Sunday Training"/>
    <x v="3"/>
    <s v="CASH"/>
    <x v="1"/>
    <n v="3"/>
    <n v="0"/>
    <n v="0"/>
    <n v="0"/>
    <n v="3"/>
  </r>
  <r>
    <d v="2024-07-21T00:00:00"/>
    <n v="0.61589999999705469"/>
    <m/>
    <d v="2024-07-21T14:47:00"/>
    <x v="0"/>
    <x v="3"/>
    <s v="Last 12 Months"/>
    <s v="SPS-10385837"/>
    <s v="Arjan Singh Chana"/>
    <s v="Sunday Training 24-25, collected by Satpal Degun, 21/07 vs. Sunday Training"/>
    <x v="3"/>
    <s v="CASH"/>
    <x v="1"/>
    <n v="3"/>
    <n v="0"/>
    <n v="0"/>
    <n v="0"/>
    <n v="3"/>
  </r>
  <r>
    <d v="2024-07-21T00:00:00"/>
    <n v="0.61660000000119908"/>
    <m/>
    <d v="2024-07-21T14:48:00"/>
    <x v="0"/>
    <x v="3"/>
    <s v="Last 12 Months"/>
    <s v="SPS-10385826"/>
    <s v="Rajveer Malhi"/>
    <s v="Sunday Training 24-25, collected by Satpal Degun, 21/07 vs. Sunday Training"/>
    <x v="3"/>
    <s v="CASH"/>
    <x v="1"/>
    <n v="3"/>
    <n v="0"/>
    <n v="0"/>
    <n v="0"/>
    <n v="3"/>
  </r>
  <r>
    <d v="2024-07-21T00:00:00"/>
    <n v="0.61660000000119908"/>
    <m/>
    <d v="2024-07-21T14:48:00"/>
    <x v="0"/>
    <x v="3"/>
    <s v="Last 12 Months"/>
    <s v="SPS-10385827"/>
    <s v="Jovan Singh Randhawa"/>
    <s v="Sunday Training 24-25, collected by Satpal Degun, 21/07 vs. Sunday Training"/>
    <x v="3"/>
    <s v="CASH"/>
    <x v="1"/>
    <n v="3"/>
    <n v="0"/>
    <n v="0"/>
    <n v="0"/>
    <n v="3"/>
  </r>
  <r>
    <d v="2024-07-21T00:00:00"/>
    <n v="0.61660000000119908"/>
    <m/>
    <d v="2024-07-21T14:48:00"/>
    <x v="0"/>
    <x v="3"/>
    <s v="Last 12 Months"/>
    <s v="SPS-10385821"/>
    <s v="Devjyot Singh Ghhagh"/>
    <s v="Sunday Training 24-25, collected by Satpal Degun, 21/07 vs. Sunday Training"/>
    <x v="3"/>
    <s v="CASH"/>
    <x v="1"/>
    <n v="3"/>
    <n v="0"/>
    <n v="0"/>
    <n v="0"/>
    <n v="3"/>
  </r>
  <r>
    <d v="2024-07-21T00:00:00"/>
    <n v="0.62630000000353903"/>
    <m/>
    <d v="2024-07-21T15:02:00"/>
    <x v="0"/>
    <x v="3"/>
    <s v="Last 12 Months"/>
    <s v="SPS-10385819"/>
    <s v="Yuvraj Sihota"/>
    <s v="Sunday Training 24-25, confirmed by Satpal Degun, 21/07 vs. Sunday Training"/>
    <x v="3"/>
    <s v="BACS"/>
    <x v="1"/>
    <n v="3"/>
    <n v="0"/>
    <n v="0"/>
    <n v="0"/>
    <n v="3"/>
  </r>
  <r>
    <d v="2024-07-12T00:00:00"/>
    <n v="9.7868000000016764"/>
    <m/>
    <d v="2024-07-21T18:53:00"/>
    <x v="0"/>
    <x v="3"/>
    <s v="Last 12 Months"/>
    <s v="SPS-10354001"/>
    <s v="Kian Sandhu"/>
    <s v="Aspirations 24-25, paid by Hardeep SANDHU, 12/07 vs. Aspirations Programme"/>
    <x v="3"/>
    <s v="STRIPE"/>
    <x v="1"/>
    <n v="5"/>
    <n v="0.1"/>
    <n v="0.05"/>
    <n v="0"/>
    <n v="4.8499999999999996"/>
  </r>
  <r>
    <d v="2024-07-12T00:00:00"/>
    <n v="9.7868000000016764"/>
    <m/>
    <d v="2024-07-21T18:53:00"/>
    <x v="0"/>
    <x v="3"/>
    <s v="Last 12 Months"/>
    <s v="SPS-10354016"/>
    <s v="Kyle Sandhu"/>
    <s v="Aspirations 24-25, paid by Hardeep SANDHU, 12/07 vs. Aspirations Programme"/>
    <x v="3"/>
    <s v="STRIPE"/>
    <x v="1"/>
    <n v="5"/>
    <n v="0.1"/>
    <n v="0.05"/>
    <n v="0"/>
    <n v="4.8499999999999996"/>
  </r>
  <r>
    <d v="2024-07-14T00:00:00"/>
    <n v="7.7868000000016764"/>
    <m/>
    <d v="2024-07-21T18:53:00"/>
    <x v="0"/>
    <x v="3"/>
    <s v="Last 12 Months"/>
    <s v="SPS-10356830"/>
    <s v="Kian Sandhu"/>
    <s v="Sunday Training 24-25, paid by Hardeep SANDHU, 14/07 vs. Sunday Training"/>
    <x v="3"/>
    <s v="STRIPE"/>
    <x v="1"/>
    <n v="3"/>
    <n v="0.06"/>
    <n v="0.05"/>
    <n v="0"/>
    <n v="2.89"/>
  </r>
  <r>
    <d v="2024-07-14T00:00:00"/>
    <n v="7.7868000000016764"/>
    <m/>
    <d v="2024-07-21T18:53:00"/>
    <x v="0"/>
    <x v="3"/>
    <s v="Last 12 Months"/>
    <s v="SPS-10356832"/>
    <s v="Kai Sandhu"/>
    <s v="Sunday Training 24-25, paid by Hardeep SANDHU, 14/07 vs. Sunday Training"/>
    <x v="3"/>
    <s v="STRIPE"/>
    <x v="1"/>
    <n v="3"/>
    <n v="0.06"/>
    <n v="0.05"/>
    <n v="0"/>
    <n v="2.89"/>
  </r>
  <r>
    <d v="2024-07-14T00:00:00"/>
    <n v="7.7868000000016764"/>
    <m/>
    <d v="2024-07-21T18:53:00"/>
    <x v="0"/>
    <x v="3"/>
    <s v="Last 12 Months"/>
    <s v="SPS-10356847"/>
    <s v="Kyle Sandhu"/>
    <s v="Sunday Training 24-25, paid by Hardeep SANDHU, 14/07 vs. Sunday Training"/>
    <x v="3"/>
    <s v="STRIPE"/>
    <x v="1"/>
    <n v="3"/>
    <n v="0.06"/>
    <n v="0.05"/>
    <n v="0"/>
    <n v="2.89"/>
  </r>
  <r>
    <d v="2024-07-15T00:00:00"/>
    <n v="6.7868000000016764"/>
    <m/>
    <d v="2024-07-21T18:53:00"/>
    <x v="0"/>
    <x v="3"/>
    <s v="Last 12 Months"/>
    <s v="SPS-10359983"/>
    <s v="Kyle Sandhu"/>
    <s v="Mens 24-25 Under 16 Match Fee, paid by Hardeep SANDHU, 02/07 vs. vs Bromsgrove"/>
    <x v="3"/>
    <s v="STRIPE"/>
    <x v="0"/>
    <n v="3"/>
    <n v="0.06"/>
    <n v="0.05"/>
    <n v="0"/>
    <n v="2.89"/>
  </r>
  <r>
    <d v="2024-07-19T00:00:00"/>
    <n v="2.7868000000016764"/>
    <m/>
    <d v="2024-07-21T18:53:00"/>
    <x v="0"/>
    <x v="3"/>
    <s v="Last 12 Months"/>
    <s v="SPS-10382527"/>
    <s v="Kian Sandhu"/>
    <s v="Aspirations 24-25, paid by Hardeep SANDHU, 19/07 vs. Aspirations Programme"/>
    <x v="3"/>
    <s v="STRIPE"/>
    <x v="1"/>
    <n v="5"/>
    <n v="0.1"/>
    <n v="0.05"/>
    <n v="0"/>
    <n v="4.8499999999999996"/>
  </r>
  <r>
    <d v="2024-07-19T00:00:00"/>
    <n v="2.7868000000016764"/>
    <m/>
    <d v="2024-07-21T18:53:00"/>
    <x v="0"/>
    <x v="3"/>
    <s v="Last 12 Months"/>
    <s v="SPS-10382543"/>
    <s v="Kyle Sandhu"/>
    <s v="Aspirations 24-25, paid by Hardeep SANDHU, 19/07 vs. Aspirations Programme"/>
    <x v="3"/>
    <s v="STRIPE"/>
    <x v="1"/>
    <n v="5"/>
    <n v="0.1"/>
    <n v="0.05"/>
    <n v="0"/>
    <n v="4.8499999999999996"/>
  </r>
  <r>
    <d v="2024-07-21T00:00:00"/>
    <n v="0.78680000000167638"/>
    <m/>
    <d v="2024-07-21T18:53:00"/>
    <x v="0"/>
    <x v="3"/>
    <s v="Last 12 Months"/>
    <s v="SPS-10385824"/>
    <s v="Kian Sandhu"/>
    <s v="Sunday Training 24-25, paid by Hardeep SANDHU, 21/07 vs. Sunday Training"/>
    <x v="3"/>
    <s v="STRIPE"/>
    <x v="1"/>
    <n v="3"/>
    <n v="0.06"/>
    <n v="0.05"/>
    <n v="0"/>
    <n v="2.89"/>
  </r>
  <r>
    <d v="2024-07-21T00:00:00"/>
    <n v="0.78680000000167638"/>
    <m/>
    <d v="2024-07-21T18:53:00"/>
    <x v="0"/>
    <x v="3"/>
    <s v="Last 12 Months"/>
    <s v="SPS-10385825"/>
    <s v="Kyle Sandhu"/>
    <s v="Sunday Training 24-25, paid by Hardeep SANDHU, 21/07 vs. Sunday Training"/>
    <x v="3"/>
    <s v="STRIPE"/>
    <x v="1"/>
    <n v="3"/>
    <n v="0.06"/>
    <n v="0.05"/>
    <n v="0"/>
    <n v="2.89"/>
  </r>
  <r>
    <d v="2024-07-21T00:00:00"/>
    <n v="0.78680000000167638"/>
    <m/>
    <d v="2024-07-21T18:53:00"/>
    <x v="0"/>
    <x v="3"/>
    <s v="Last 12 Months"/>
    <s v="SPS-10385832"/>
    <s v="Kai Sandhu"/>
    <s v="Sunday Training 24-25, paid by Hardeep SANDHU, 21/07 vs. Sunday Training"/>
    <x v="3"/>
    <s v="STRIPE"/>
    <x v="1"/>
    <n v="3"/>
    <n v="0.06"/>
    <n v="0.05"/>
    <n v="0"/>
    <n v="2.89"/>
  </r>
  <r>
    <d v="2024-06-21T00:00:00"/>
    <n v="31.354099999996834"/>
    <m/>
    <d v="2024-07-22T08:30:00"/>
    <x v="0"/>
    <x v="3"/>
    <s v="Last 12 Months"/>
    <s v="SPS-10284460"/>
    <s v="Hukam Rooprai"/>
    <s v="Aspirations 24-25 External Ticket, paid by Meena Rooprai, 21/06 vs. Aspirations Programme"/>
    <x v="3"/>
    <s v="STRIPE"/>
    <x v="1"/>
    <n v="10"/>
    <n v="0.21"/>
    <n v="0.1"/>
    <n v="0"/>
    <n v="9.69"/>
  </r>
  <r>
    <d v="2024-06-28T00:00:00"/>
    <n v="24.354099999996834"/>
    <m/>
    <d v="2024-07-22T08:30:00"/>
    <x v="0"/>
    <x v="3"/>
    <s v="Last 12 Months"/>
    <s v="SPS-10314239"/>
    <s v="Hukam Rooprai"/>
    <s v="Aspirations 24-25 External Ticket, paid by Meena Rooprai, 28/06 vs. Aspirations Programme"/>
    <x v="3"/>
    <s v="STRIPE"/>
    <x v="1"/>
    <n v="10"/>
    <n v="0.21"/>
    <n v="0.1"/>
    <n v="0"/>
    <n v="9.69"/>
  </r>
  <r>
    <d v="2024-07-05T00:00:00"/>
    <n v="17.354099999996834"/>
    <m/>
    <d v="2024-07-22T08:30:00"/>
    <x v="0"/>
    <x v="3"/>
    <s v="Last 12 Months"/>
    <s v="SPS-10331838"/>
    <s v="Hukam Rooprai"/>
    <s v="Aspirations 24-25, paid by Meena Rooprai, 05/07 vs. Aspirations Programme"/>
    <x v="3"/>
    <s v="STRIPE"/>
    <x v="1"/>
    <n v="5"/>
    <n v="0.1"/>
    <n v="0.05"/>
    <n v="0"/>
    <n v="4.8499999999999996"/>
  </r>
  <r>
    <d v="2024-07-12T00:00:00"/>
    <n v="10.354099999996834"/>
    <m/>
    <d v="2024-07-22T08:30:00"/>
    <x v="0"/>
    <x v="3"/>
    <s v="Last 12 Months"/>
    <s v="SPS-10354009"/>
    <s v="Hukam Rooprai"/>
    <s v="Aspirations 24-25 External Ticket, paid by Meena Rooprai, 12/07 vs. Aspirations Programme"/>
    <x v="3"/>
    <s v="STRIPE"/>
    <x v="1"/>
    <n v="10"/>
    <n v="0.21"/>
    <n v="0.1"/>
    <n v="0"/>
    <n v="9.69"/>
  </r>
  <r>
    <d v="2024-06-20T00:00:00"/>
    <n v="32.354099999996834"/>
    <m/>
    <d v="2024-07-22T08:30:00"/>
    <x v="0"/>
    <x v="3"/>
    <s v="Last 12 Months"/>
    <s v="SPS-10282052"/>
    <s v="-1. DELETED --"/>
    <s v="Mens 24-25 Aston/BCU Match Fee, 19/06 vs. vs Bournville"/>
    <x v="3"/>
    <s v="STRIPE"/>
    <x v="0"/>
    <n v="5"/>
    <n v="0.17"/>
    <n v="0.05"/>
    <n v="0"/>
    <n v="4.78"/>
  </r>
  <r>
    <d v="2024-06-28T00:00:00"/>
    <n v="24.354099999996834"/>
    <m/>
    <d v="2024-07-22T08:30:00"/>
    <x v="0"/>
    <x v="3"/>
    <s v="Last 12 Months"/>
    <s v="SPS-10314270"/>
    <s v="-1. DELETED --"/>
    <s v="Mens 24-25 Aston/BCU Match Fee, 27/06 vs. vs Harborne"/>
    <x v="3"/>
    <s v="STRIPE"/>
    <x v="0"/>
    <n v="5"/>
    <n v="0.18"/>
    <n v="0.05"/>
    <n v="0"/>
    <n v="4.7699999999999996"/>
  </r>
  <r>
    <d v="2024-06-13T00:00:00"/>
    <n v="40.354099999996834"/>
    <m/>
    <d v="2024-07-23T08:30:00"/>
    <x v="0"/>
    <x v="3"/>
    <s v="Last 12 Months"/>
    <s v="SPS-10260231"/>
    <s v="Harpreet Singh Kalia"/>
    <s v="Mens 24-25 Student Match Fee, paid by dav Kalia, 13/06 vs. vs Kings Heath"/>
    <x v="3"/>
    <s v="STRIPE"/>
    <x v="0"/>
    <n v="5"/>
    <n v="0.17"/>
    <n v="0.05"/>
    <n v="0"/>
    <n v="4.78"/>
  </r>
  <r>
    <d v="2024-06-19T00:00:00"/>
    <n v="34.354099999996834"/>
    <m/>
    <d v="2024-07-23T08:30:00"/>
    <x v="0"/>
    <x v="3"/>
    <s v="Last 12 Months"/>
    <s v="SPS-10280317"/>
    <s v="Harpreet Singh Kalia"/>
    <s v="Mens 24-25 Student Match Fee, paid by dav Kalia, 18/06 vs. vs Old Hales"/>
    <x v="3"/>
    <s v="STRIPE"/>
    <x v="0"/>
    <n v="5"/>
    <n v="0.18"/>
    <n v="0.05"/>
    <n v="0"/>
    <n v="4.7699999999999996"/>
  </r>
  <r>
    <d v="2024-06-13T00:00:00"/>
    <n v="40.354099999996834"/>
    <m/>
    <d v="2024-07-23T08:30:00"/>
    <x v="0"/>
    <x v="3"/>
    <s v="Last 12 Months"/>
    <s v="SPS-10260456"/>
    <s v="Kara Kandola"/>
    <s v="Ladies 24-25 Under 16 Match Fee, paid by Mendip Kandola, 13/06 vs. vs Redditch"/>
    <x v="3"/>
    <s v="STRIPE"/>
    <x v="0"/>
    <n v="3"/>
    <n v="0.08"/>
    <n v="0.05"/>
    <n v="0"/>
    <n v="2.87"/>
  </r>
  <r>
    <d v="2024-06-23T00:00:00"/>
    <n v="30.354099999996834"/>
    <m/>
    <d v="2024-07-23T08:30:00"/>
    <x v="0"/>
    <x v="3"/>
    <s v="Last 12 Months"/>
    <s v="SPS-10287575"/>
    <s v="Kara Kandola"/>
    <s v="Sunday Training 24-25, paid by Mendip Kandola, 23/06 vs. Sunday Training"/>
    <x v="3"/>
    <s v="STRIPE"/>
    <x v="1"/>
    <n v="3"/>
    <n v="0.08"/>
    <n v="0.05"/>
    <n v="0"/>
    <n v="2.87"/>
  </r>
  <r>
    <d v="2024-07-08T00:00:00"/>
    <n v="15.354099999996834"/>
    <m/>
    <d v="2024-07-23T08:30:00"/>
    <x v="0"/>
    <x v="3"/>
    <s v="Last 12 Months"/>
    <s v="SPS-10338149"/>
    <s v="Kara Kandola"/>
    <s v="Sunday Training 24-25, paid by Mendip Kandola, 07/07 vs. Sunday Training"/>
    <x v="3"/>
    <s v="STRIPE"/>
    <x v="1"/>
    <n v="3"/>
    <n v="0.08"/>
    <n v="0.05"/>
    <n v="0"/>
    <n v="2.87"/>
  </r>
  <r>
    <d v="2024-07-14T00:00:00"/>
    <n v="9.3540999999968335"/>
    <m/>
    <d v="2024-07-23T08:30:00"/>
    <x v="0"/>
    <x v="3"/>
    <s v="Last 12 Months"/>
    <s v="SPS-10356842"/>
    <s v="Kara Kandola"/>
    <s v="Sunday Training 24-25, paid by Mendip Kandola, 14/07 vs. Sunday Training"/>
    <x v="3"/>
    <s v="STRIPE"/>
    <x v="1"/>
    <n v="3"/>
    <n v="0.08"/>
    <n v="0.05"/>
    <n v="0"/>
    <n v="2.87"/>
  </r>
  <r>
    <d v="2024-07-20T00:00:00"/>
    <n v="3.3540999999968335"/>
    <m/>
    <d v="2024-07-23T08:30:00"/>
    <x v="0"/>
    <x v="3"/>
    <s v="Last 12 Months"/>
    <s v="SPS-10383506"/>
    <s v="Kara Kandola"/>
    <s v="Ladies 24-25 Under 16 Match Fee, paid by Mendip Kandola, 16/07 vs. vs Wildcard"/>
    <x v="3"/>
    <s v="STRIPE"/>
    <x v="0"/>
    <n v="3"/>
    <n v="0.08"/>
    <n v="0.05"/>
    <n v="0"/>
    <n v="2.87"/>
  </r>
  <r>
    <d v="2024-07-21T00:00:00"/>
    <n v="2.3540999999968335"/>
    <m/>
    <d v="2024-07-23T08:30:00"/>
    <x v="0"/>
    <x v="3"/>
    <s v="Last 12 Months"/>
    <s v="SPS-10385817"/>
    <s v="Kara Kandola"/>
    <s v="Sunday Training 24-25, paid by Mendip Kandola, 21/07 vs. Sunday Training"/>
    <x v="3"/>
    <s v="STRIPE"/>
    <x v="1"/>
    <n v="3"/>
    <n v="7.0000000000000007E-2"/>
    <n v="0.05"/>
    <n v="0"/>
    <n v="2.88"/>
  </r>
  <r>
    <d v="2024-07-01T00:00:00"/>
    <n v="22.354800000000978"/>
    <m/>
    <d v="2024-07-23T08:31:00"/>
    <x v="0"/>
    <x v="3"/>
    <s v="Last 12 Months"/>
    <s v="SPS-10321079"/>
    <s v="Verneek Virdi"/>
    <s v="Sunday Training 24-25, 30/06 vs. Sunday Training"/>
    <x v="3"/>
    <s v="STRIPE"/>
    <x v="1"/>
    <n v="3"/>
    <n v="0.09"/>
    <n v="0.05"/>
    <n v="0"/>
    <n v="2.86"/>
  </r>
  <r>
    <d v="2024-06-23T00:00:00"/>
    <n v="30.354800000000978"/>
    <m/>
    <d v="2024-07-23T08:31:00"/>
    <x v="0"/>
    <x v="3"/>
    <s v="Last 12 Months"/>
    <s v="SPS-10287562"/>
    <s v="Veer Virdi"/>
    <s v="Sunday Training 24-25, paid by Verneek Virdi, 23/06 vs. Sunday Training"/>
    <x v="3"/>
    <s v="STRIPE"/>
    <x v="1"/>
    <n v="3"/>
    <n v="0.09"/>
    <n v="0.05"/>
    <n v="0"/>
    <n v="2.86"/>
  </r>
  <r>
    <d v="2024-06-30T00:00:00"/>
    <n v="23.354800000000978"/>
    <m/>
    <d v="2024-07-23T08:31:00"/>
    <x v="0"/>
    <x v="3"/>
    <s v="Last 12 Months"/>
    <s v="SPS-10317551"/>
    <s v="Veer Virdi"/>
    <s v="Sunday Training 24-25, paid by Verneek Virdi, 30/06 vs. Sunday Training"/>
    <x v="3"/>
    <s v="STRIPE"/>
    <x v="1"/>
    <n v="3"/>
    <n v="0.09"/>
    <n v="0.05"/>
    <n v="0"/>
    <n v="2.86"/>
  </r>
  <r>
    <d v="2024-07-05T00:00:00"/>
    <n v="18.354800000000978"/>
    <m/>
    <d v="2024-07-23T08:31:00"/>
    <x v="0"/>
    <x v="3"/>
    <s v="Last 12 Months"/>
    <s v="SPS-10331841"/>
    <s v="Veer Virdi"/>
    <s v="Aspirations 24-25, paid by Verneek Virdi, 05/07 vs. Aspirations Programme"/>
    <x v="3"/>
    <s v="STRIPE"/>
    <x v="1"/>
    <n v="5"/>
    <n v="0.14000000000000001"/>
    <n v="0.05"/>
    <n v="0"/>
    <n v="4.8099999999999996"/>
  </r>
  <r>
    <d v="2024-06-23T00:00:00"/>
    <n v="30.354800000000978"/>
    <m/>
    <d v="2024-07-23T08:31:00"/>
    <x v="0"/>
    <x v="3"/>
    <s v="Last 12 Months"/>
    <s v="SPS-10287615"/>
    <s v="Taran Singh Gill"/>
    <s v="Sunday Training 24-25, paid by Amrik Gill, 23/06 vs. Sunday Training"/>
    <x v="3"/>
    <s v="STRIPE"/>
    <x v="1"/>
    <n v="3"/>
    <n v="0.14000000000000001"/>
    <n v="0.05"/>
    <n v="0"/>
    <n v="2.81"/>
  </r>
  <r>
    <d v="2024-06-23T00:00:00"/>
    <n v="30.354800000000978"/>
    <m/>
    <d v="2024-07-23T08:31:00"/>
    <x v="0"/>
    <x v="3"/>
    <s v="Last 12 Months"/>
    <s v="SPS-10287617"/>
    <s v="Giaan Singh Gill"/>
    <s v="Sunday Training 24-25, paid by Amrik Gill, 23/06 vs. Sunday Training"/>
    <x v="3"/>
    <s v="STRIPE"/>
    <x v="1"/>
    <n v="3"/>
    <n v="0.15"/>
    <n v="0.05"/>
    <n v="0"/>
    <n v="2.8"/>
  </r>
  <r>
    <d v="2024-04-22T00:00:00"/>
    <n v="93.354099999996834"/>
    <m/>
    <d v="2024-07-24T08:30:00"/>
    <x v="0"/>
    <x v="3"/>
    <s v="Last 12 Months"/>
    <s v="SPS-10124021"/>
    <s v="chayden singh sahota"/>
    <s v="Sunday Training 24-25, paid by susie Sahota, 21/04 vs. Sunday Training"/>
    <x v="3"/>
    <s v="STRIPE"/>
    <x v="1"/>
    <n v="3"/>
    <n v="0.1"/>
    <n v="0.05"/>
    <n v="0"/>
    <n v="2.85"/>
  </r>
  <r>
    <d v="2024-06-16T00:00:00"/>
    <n v="38.354099999996834"/>
    <m/>
    <d v="2024-07-24T08:30:00"/>
    <x v="0"/>
    <x v="3"/>
    <s v="Last 12 Months"/>
    <s v="SPS-10263797"/>
    <s v="chayden singh sahota"/>
    <s v="Sunday Training 24-25, paid by susie Sahota, 16/06 vs. Sunday Training"/>
    <x v="3"/>
    <s v="STRIPE"/>
    <x v="1"/>
    <n v="3"/>
    <n v="0.1"/>
    <n v="0.05"/>
    <n v="0"/>
    <n v="2.85"/>
  </r>
  <r>
    <d v="2024-06-23T00:00:00"/>
    <n v="31.354099999996834"/>
    <m/>
    <d v="2024-07-24T08:30:00"/>
    <x v="0"/>
    <x v="3"/>
    <s v="Last 12 Months"/>
    <s v="SPS-10287653"/>
    <s v="chayden singh sahota"/>
    <s v="Sunday Training 24-25, paid by susie Sahota, 23/06 vs. Sunday Training"/>
    <x v="3"/>
    <s v="STRIPE"/>
    <x v="1"/>
    <n v="3"/>
    <n v="0.1"/>
    <n v="0.05"/>
    <n v="0"/>
    <n v="2.85"/>
  </r>
  <r>
    <d v="2024-06-30T00:00:00"/>
    <n v="24.354099999996834"/>
    <m/>
    <d v="2024-07-24T08:30:00"/>
    <x v="0"/>
    <x v="3"/>
    <s v="Last 12 Months"/>
    <s v="SPS-10317304"/>
    <s v="chayden singh sahota"/>
    <s v="Sunday Training 24-25, paid by susie Sahota, 30/06 vs. Sunday Training"/>
    <x v="3"/>
    <s v="STRIPE"/>
    <x v="1"/>
    <n v="3"/>
    <n v="0.08"/>
    <n v="0.05"/>
    <n v="0"/>
    <n v="2.87"/>
  </r>
  <r>
    <d v="2024-05-19T00:00:00"/>
    <n v="66.354099999996834"/>
    <m/>
    <d v="2024-07-24T08:30:00"/>
    <x v="0"/>
    <x v="3"/>
    <s v="Last 12 Months"/>
    <s v="SPS-10184589"/>
    <s v="Veer Badesha"/>
    <s v="Sunday Training 24-25, paid by Gurminder Badesha, 19/05 vs. Sunday Training"/>
    <x v="3"/>
    <s v="STRIPE"/>
    <x v="1"/>
    <n v="3"/>
    <n v="0.11"/>
    <n v="0.05"/>
    <n v="0"/>
    <n v="2.84"/>
  </r>
  <r>
    <d v="2024-05-27T00:00:00"/>
    <n v="58.354099999996834"/>
    <m/>
    <d v="2024-07-24T08:30:00"/>
    <x v="0"/>
    <x v="3"/>
    <s v="Last 12 Months"/>
    <s v="SPS-10209908"/>
    <s v="Veer Badesha"/>
    <s v="Mens 24-25 Under 16 Match Fee, paid by Gurminder Badesha, 21/05 vs. vs Edgbaston"/>
    <x v="3"/>
    <s v="STRIPE"/>
    <x v="0"/>
    <n v="3"/>
    <n v="0.11"/>
    <n v="0.05"/>
    <n v="0"/>
    <n v="2.84"/>
  </r>
  <r>
    <d v="2024-07-21T00:00:00"/>
    <n v="3.3540999999968335"/>
    <m/>
    <d v="2024-07-24T08:30:00"/>
    <x v="0"/>
    <x v="3"/>
    <s v="Last 12 Months"/>
    <s v="SPS-10385836"/>
    <s v="Veer Badesha"/>
    <s v="Sunday Training 24-25, paid by Gurminder Badesha, 21/07 vs. Sunday Training"/>
    <x v="3"/>
    <s v="STRIPE"/>
    <x v="1"/>
    <n v="3"/>
    <n v="0.12"/>
    <n v="0.05"/>
    <n v="0"/>
    <n v="2.83"/>
  </r>
  <r>
    <d v="2024-06-26T00:00:00"/>
    <n v="30.354099999996834"/>
    <m/>
    <d v="2024-07-26T08:30:00"/>
    <x v="0"/>
    <x v="3"/>
    <s v="Last 12 Months"/>
    <s v="SPS-10305210"/>
    <s v="Satpal Degun"/>
    <s v="Mens 24-25, 25/06 vs. vs Bournville"/>
    <x v="3"/>
    <s v="STRIPE"/>
    <x v="0"/>
    <n v="10"/>
    <n v="0.25"/>
    <n v="0.1"/>
    <n v="0"/>
    <n v="9.65"/>
  </r>
  <r>
    <d v="2024-07-11T00:00:00"/>
    <n v="15.354099999996834"/>
    <m/>
    <d v="2024-07-26T08:30:00"/>
    <x v="0"/>
    <x v="3"/>
    <s v="Last 12 Months"/>
    <s v="SPS-10352392"/>
    <s v="Satpal Degun"/>
    <s v="Mens 24-25, 10/07 vs. vs Edgbaston"/>
    <x v="3"/>
    <s v="STRIPE"/>
    <x v="0"/>
    <n v="10"/>
    <n v="0.25"/>
    <n v="0.1"/>
    <n v="0"/>
    <n v="9.65"/>
  </r>
  <r>
    <d v="2024-06-26T00:00:00"/>
    <n v="30.354099999996834"/>
    <m/>
    <d v="2024-07-26T08:30:00"/>
    <x v="0"/>
    <x v="3"/>
    <s v="Last 12 Months"/>
    <s v="SPS-10305202"/>
    <s v="-1. DELETED --"/>
    <s v="Mens 24-25 Student Match Fee, paid by bhupinder mann, 25/06 vs. vs Bournville"/>
    <x v="3"/>
    <s v="STRIPE"/>
    <x v="0"/>
    <n v="5"/>
    <n v="0.11"/>
    <n v="0.05"/>
    <n v="0"/>
    <n v="4.84"/>
  </r>
  <r>
    <d v="2024-06-26T00:00:00"/>
    <n v="30.354099999996834"/>
    <m/>
    <d v="2024-07-26T08:30:00"/>
    <x v="0"/>
    <x v="3"/>
    <s v="Last 12 Months"/>
    <s v="SPS-10305212"/>
    <s v="Sukhdeep Mann"/>
    <s v="Mens 24-25 Under 16 Match Fee, paid by bhupinder mann, 25/06 vs. vs Bournville"/>
    <x v="3"/>
    <s v="STRIPE"/>
    <x v="0"/>
    <n v="3"/>
    <n v="7.0000000000000007E-2"/>
    <n v="0.05"/>
    <n v="0"/>
    <n v="2.88"/>
  </r>
  <r>
    <d v="2024-06-28T00:00:00"/>
    <n v="28.354099999996834"/>
    <m/>
    <d v="2024-07-26T08:30:00"/>
    <x v="0"/>
    <x v="3"/>
    <s v="Last 12 Months"/>
    <s v="SPS-10314268"/>
    <s v="-1. DELETED --"/>
    <s v="Mens 24-25 Student Match Fee, paid by bhupinder mann, 27/06 vs. vs Harborne"/>
    <x v="3"/>
    <s v="STRIPE"/>
    <x v="0"/>
    <n v="5"/>
    <n v="0.11"/>
    <n v="0.05"/>
    <n v="0"/>
    <n v="4.84"/>
  </r>
  <r>
    <d v="2024-07-15T00:00:00"/>
    <n v="11.354099999996834"/>
    <m/>
    <d v="2024-07-26T08:30:00"/>
    <x v="0"/>
    <x v="3"/>
    <s v="Last 12 Months"/>
    <s v="SPS-10359985"/>
    <s v="Sukhdeep Mann"/>
    <s v="Mens 24-25 Under 16 Match Fee, paid by bhupinder mann, 02/07 vs. vs Bromsgrove"/>
    <x v="3"/>
    <s v="STRIPE"/>
    <x v="0"/>
    <n v="3"/>
    <n v="7.0000000000000007E-2"/>
    <n v="0.05"/>
    <n v="0"/>
    <n v="2.88"/>
  </r>
  <r>
    <d v="2024-07-16T00:00:00"/>
    <n v="10.354099999996834"/>
    <m/>
    <d v="2024-07-26T08:30:00"/>
    <x v="0"/>
    <x v="3"/>
    <s v="Last 12 Months"/>
    <s v="SPS-10367895"/>
    <s v="-1. DELETED --"/>
    <s v="Mens 24-25 Student Match Fee, paid by bhupinder mann, 16/07 vs. vs Olton"/>
    <x v="3"/>
    <s v="STRIPE"/>
    <x v="0"/>
    <n v="5"/>
    <n v="0.11"/>
    <n v="0.05"/>
    <n v="0"/>
    <n v="4.84"/>
  </r>
  <r>
    <d v="2024-07-23T00:00:00"/>
    <n v="3.3540999999968335"/>
    <m/>
    <d v="2024-07-26T08:30:00"/>
    <x v="0"/>
    <x v="3"/>
    <s v="Last 12 Months"/>
    <s v="SPS-10392062"/>
    <s v="-1. DELETED --"/>
    <s v="Mens 24-25 Student Match Fee, paid by bhupinder mann, 23/07 vs. vs Kings Heath"/>
    <x v="3"/>
    <s v="STRIPE"/>
    <x v="0"/>
    <n v="5"/>
    <n v="0.11"/>
    <n v="0.05"/>
    <n v="0"/>
    <n v="4.84"/>
  </r>
  <r>
    <d v="2024-07-23T00:00:00"/>
    <n v="3.3540999999968335"/>
    <m/>
    <d v="2024-07-26T08:30:00"/>
    <x v="0"/>
    <x v="3"/>
    <s v="Last 12 Months"/>
    <s v="SPS-10392067"/>
    <s v="Sukhdeep Mann"/>
    <s v="Mens 24-25 Under 16 Match Fee, paid by bhupinder mann, 23/07 vs. vs Kings Heath"/>
    <x v="3"/>
    <s v="STRIPE"/>
    <x v="0"/>
    <n v="3"/>
    <n v="0.06"/>
    <n v="0.05"/>
    <n v="0"/>
    <n v="2.89"/>
  </r>
  <r>
    <d v="2024-05-15T00:00:00"/>
    <n v="72.354099999996834"/>
    <m/>
    <d v="2024-07-26T08:30:00"/>
    <x v="0"/>
    <x v="3"/>
    <s v="Last 12 Months"/>
    <s v="SPS-10178120"/>
    <s v="jasminder  singh matharu"/>
    <s v="Mens 24-25, 15/05 vs. vs Bournville"/>
    <x v="3"/>
    <s v="STRIPE"/>
    <x v="0"/>
    <n v="10"/>
    <n v="0.22"/>
    <n v="0.1"/>
    <n v="0"/>
    <n v="9.68"/>
  </r>
  <r>
    <d v="2024-06-13T00:00:00"/>
    <n v="43.354099999996834"/>
    <m/>
    <d v="2024-07-26T08:30:00"/>
    <x v="0"/>
    <x v="3"/>
    <s v="Last 12 Months"/>
    <s v="SPS-10260241"/>
    <s v="jasminder  singh matharu"/>
    <s v="Mens 24-25, 13/06 vs. vs Kings Heath"/>
    <x v="3"/>
    <s v="STRIPE"/>
    <x v="0"/>
    <n v="10"/>
    <n v="0.22"/>
    <n v="0.1"/>
    <n v="0"/>
    <n v="9.68"/>
  </r>
  <r>
    <d v="2024-06-26T00:00:00"/>
    <n v="30.354099999996834"/>
    <m/>
    <d v="2024-07-26T08:30:00"/>
    <x v="0"/>
    <x v="3"/>
    <s v="Last 12 Months"/>
    <s v="SPS-10305213"/>
    <s v="jasminder  singh matharu"/>
    <s v="Mens 24-25, 25/06 vs. vs Bournville"/>
    <x v="3"/>
    <s v="STRIPE"/>
    <x v="0"/>
    <n v="10"/>
    <n v="0.21"/>
    <n v="0.1"/>
    <n v="0"/>
    <n v="9.69"/>
  </r>
  <r>
    <d v="2024-01-20T00:00:00"/>
    <n v="188.60970000000088"/>
    <m/>
    <d v="2024-07-26T14:38:00"/>
    <x v="0"/>
    <x v="3"/>
    <s v="Last 12 Months"/>
    <s v="SPS-9715069"/>
    <s v="Amarpreet singh Assi"/>
    <s v="Mens 23-24 Student Match Fee, 20/01 vs. vs Beeston 3"/>
    <x v="3"/>
    <s v="STRIPE"/>
    <x v="0"/>
    <n v="5"/>
    <n v="0.09"/>
    <n v="0.05"/>
    <n v="0"/>
    <n v="4.8600000000000003"/>
  </r>
  <r>
    <d v="2024-02-04T00:00:00"/>
    <n v="173.60970000000088"/>
    <m/>
    <d v="2024-07-26T14:38:00"/>
    <x v="0"/>
    <x v="3"/>
    <s v="Last 12 Months"/>
    <s v="SPS-9803717"/>
    <s v="Amarpreet singh Assi"/>
    <s v="Mens 23-24 Student Match Fee, 03/02 vs. vs Harborne 2"/>
    <x v="3"/>
    <s v="STRIPE"/>
    <x v="0"/>
    <n v="5"/>
    <n v="0.09"/>
    <n v="0.05"/>
    <n v="0"/>
    <n v="4.8600000000000003"/>
  </r>
  <r>
    <d v="2024-02-20T00:00:00"/>
    <n v="157.60970000000088"/>
    <m/>
    <d v="2024-07-26T14:38:00"/>
    <x v="0"/>
    <x v="3"/>
    <s v="Last 12 Months"/>
    <s v="SPS-9857656"/>
    <s v="Amarpreet singh Assi"/>
    <s v="Mens 23-24 Student Match Fee, 10/02 vs. vs Finchfield 1"/>
    <x v="3"/>
    <s v="STRIPE"/>
    <x v="0"/>
    <n v="5"/>
    <n v="0.09"/>
    <n v="0.05"/>
    <n v="0"/>
    <n v="4.8600000000000003"/>
  </r>
  <r>
    <d v="2024-02-26T00:00:00"/>
    <n v="151.60970000000088"/>
    <m/>
    <d v="2024-07-26T14:38:00"/>
    <x v="0"/>
    <x v="3"/>
    <s v="Last 12 Months"/>
    <s v="SPS-9891974"/>
    <s v="Amarpreet singh Assi"/>
    <s v="Mens 23-24 Student Match Fee, 24/02 vs. vs Worcester 1"/>
    <x v="3"/>
    <s v="STRIPE"/>
    <x v="0"/>
    <n v="5"/>
    <n v="0.09"/>
    <n v="0.05"/>
    <n v="0"/>
    <n v="4.8600000000000003"/>
  </r>
  <r>
    <d v="2024-03-02T00:00:00"/>
    <n v="146.60970000000088"/>
    <m/>
    <d v="2024-07-26T14:38:00"/>
    <x v="0"/>
    <x v="3"/>
    <s v="Last 12 Months"/>
    <s v="SPS-9914764"/>
    <s v="Amarpreet singh Assi"/>
    <s v="Mens 23-24 Student Match Fee, 02/03 vs. vs Khalsa Leamington 2"/>
    <x v="3"/>
    <s v="STRIPE"/>
    <x v="0"/>
    <n v="5"/>
    <n v="0.09"/>
    <n v="0.05"/>
    <n v="0"/>
    <n v="4.8600000000000003"/>
  </r>
  <r>
    <d v="2024-03-10T00:00:00"/>
    <n v="138.60970000000088"/>
    <m/>
    <d v="2024-07-26T14:38:00"/>
    <x v="0"/>
    <x v="3"/>
    <s v="Last 12 Months"/>
    <s v="SPS-9953383"/>
    <s v="Amarpreet singh Assi"/>
    <s v="Mens 23-24 Student Match Fee, 09/03 vs. vs Lichfield 2"/>
    <x v="3"/>
    <s v="STRIPE"/>
    <x v="0"/>
    <n v="5"/>
    <n v="0.09"/>
    <n v="0.05"/>
    <n v="0"/>
    <n v="4.8600000000000003"/>
  </r>
  <r>
    <d v="2024-03-16T00:00:00"/>
    <n v="132.60970000000088"/>
    <m/>
    <d v="2024-07-26T14:38:00"/>
    <x v="0"/>
    <x v="3"/>
    <s v="Last 12 Months"/>
    <s v="SPS-9969648"/>
    <s v="Amarpreet singh Assi"/>
    <s v="Mens 23-24 Student Match Fee, 16/03 vs. vs University of Nottingham 3"/>
    <x v="3"/>
    <s v="STRIPE"/>
    <x v="0"/>
    <n v="5"/>
    <n v="0.09"/>
    <n v="0.05"/>
    <n v="0"/>
    <n v="4.8600000000000003"/>
  </r>
  <r>
    <d v="2024-03-25T00:00:00"/>
    <n v="123.60970000000088"/>
    <m/>
    <d v="2024-07-26T14:38:00"/>
    <x v="0"/>
    <x v="3"/>
    <s v="Last 12 Months"/>
    <s v="SPS-10039056"/>
    <s v="Amarpreet singh Assi"/>
    <s v="Mens 23-24 Student Match Fee, 23/03 vs. vs Warwick 1"/>
    <x v="3"/>
    <s v="STRIPE"/>
    <x v="0"/>
    <n v="5"/>
    <n v="0.09"/>
    <n v="0.05"/>
    <n v="0"/>
    <n v="4.8600000000000003"/>
  </r>
  <r>
    <d v="2024-05-15T00:00:00"/>
    <n v="72.609700000000885"/>
    <m/>
    <d v="2024-07-26T14:38:00"/>
    <x v="0"/>
    <x v="3"/>
    <s v="Last 12 Months"/>
    <s v="SPS-10178361"/>
    <s v="Amarpreet singh Assi"/>
    <s v="Mens 24-25, 14/05 vs. vs Harborne"/>
    <x v="3"/>
    <s v="STRIPE"/>
    <x v="0"/>
    <n v="10"/>
    <n v="0.18"/>
    <n v="0.1"/>
    <n v="0"/>
    <n v="9.7200000000000006"/>
  </r>
  <r>
    <d v="2024-06-04T00:00:00"/>
    <n v="52.609700000000885"/>
    <m/>
    <d v="2024-07-26T14:38:00"/>
    <x v="0"/>
    <x v="3"/>
    <s v="Last 12 Months"/>
    <s v="SPS-10226160"/>
    <s v="Amarpreet singh Assi"/>
    <s v="Mens 24-25, 04/06 vs. vs Olton"/>
    <x v="3"/>
    <s v="STRIPE"/>
    <x v="0"/>
    <n v="10"/>
    <n v="0.18"/>
    <n v="0.1"/>
    <n v="0"/>
    <n v="9.7200000000000006"/>
  </r>
  <r>
    <d v="2024-07-16T00:00:00"/>
    <n v="10.609700000000885"/>
    <m/>
    <d v="2024-07-26T14:38:00"/>
    <x v="0"/>
    <x v="3"/>
    <s v="Last 12 Months"/>
    <s v="SPS-10367899"/>
    <s v="Amarpreet singh Assi"/>
    <s v="Mens 24-25, 16/07 vs. vs Olton"/>
    <x v="3"/>
    <s v="STRIPE"/>
    <x v="0"/>
    <n v="10"/>
    <n v="0.17"/>
    <n v="0.1"/>
    <n v="0"/>
    <n v="9.73"/>
  </r>
  <r>
    <d v="2024-07-26T00:00:00"/>
    <n v="0.96590000000287546"/>
    <m/>
    <d v="2024-07-26T23:11:00"/>
    <x v="0"/>
    <x v="3"/>
    <s v="Last 12 Months"/>
    <s v="SPS-10413609"/>
    <s v="-1. DELETED --"/>
    <s v="Aspirations 24-25 External One Payment Ticket, confirmed by Satpal Degun, 26/07 vs. Aspirations Programme"/>
    <x v="3"/>
    <s v="BACS"/>
    <x v="1"/>
    <n v="8"/>
    <n v="0"/>
    <n v="0"/>
    <n v="0"/>
    <n v="8"/>
  </r>
  <r>
    <d v="2024-06-28T00:00:00"/>
    <n v="28.965900000002875"/>
    <m/>
    <d v="2024-07-26T23:11:00"/>
    <x v="0"/>
    <x v="3"/>
    <s v="Last 12 Months"/>
    <s v="SPS-10314225"/>
    <s v="-1. DELETED --"/>
    <s v="Aspirations 24-25 External Ticket, paid by Bruce McWilliam, 28/06 vs. Aspirations Programme"/>
    <x v="3"/>
    <s v="STRIPE"/>
    <x v="1"/>
    <n v="10"/>
    <n v="0.19"/>
    <n v="0.1"/>
    <n v="0"/>
    <n v="9.7100000000000009"/>
  </r>
  <r>
    <d v="2024-07-05T00:00:00"/>
    <n v="21.965900000002875"/>
    <m/>
    <d v="2024-07-26T23:11:00"/>
    <x v="0"/>
    <x v="3"/>
    <s v="Last 12 Months"/>
    <s v="SPS-10331826"/>
    <s v="-1. DELETED --"/>
    <s v="Aspirations 24-25 External Ticket, paid by Bruce McWilliam, 05/07 vs. Aspirations Programme"/>
    <x v="3"/>
    <s v="STRIPE"/>
    <x v="1"/>
    <n v="10"/>
    <n v="0.19"/>
    <n v="0.1"/>
    <n v="0"/>
    <n v="9.7100000000000009"/>
  </r>
  <r>
    <d v="2024-07-12T00:00:00"/>
    <n v="14.965900000002875"/>
    <m/>
    <d v="2024-07-26T23:11:00"/>
    <x v="0"/>
    <x v="3"/>
    <s v="Last 12 Months"/>
    <s v="SPS-10353997"/>
    <s v="-1. DELETED --"/>
    <s v="Aspirations 24-25 External Ticket, paid by Bruce McWilliam, 12/07 vs. Aspirations Programme"/>
    <x v="3"/>
    <s v="STRIPE"/>
    <x v="1"/>
    <n v="10"/>
    <n v="0.19"/>
    <n v="0.1"/>
    <n v="0"/>
    <n v="9.7100000000000009"/>
  </r>
  <r>
    <d v="2024-07-19T00:00:00"/>
    <n v="7.9659000000028755"/>
    <m/>
    <d v="2024-07-26T23:11:00"/>
    <x v="0"/>
    <x v="3"/>
    <s v="Last 12 Months"/>
    <s v="SPS-10382524"/>
    <s v="-1. DELETED --"/>
    <s v="Aspirations 24-25 External Ticket, paid by Bruce McWilliam, 19/07 vs. Aspirations Programme"/>
    <x v="3"/>
    <s v="STRIPE"/>
    <x v="1"/>
    <n v="10"/>
    <n v="0.19"/>
    <n v="0.1"/>
    <n v="0"/>
    <n v="9.7100000000000009"/>
  </r>
  <r>
    <d v="2024-07-26T00:00:00"/>
    <n v="0.96590000000287546"/>
    <m/>
    <d v="2024-07-26T23:11:00"/>
    <x v="0"/>
    <x v="3"/>
    <s v="Last 12 Months"/>
    <s v="SPS-10413582"/>
    <s v="-1. DELETED --"/>
    <s v="Aspirations 24-25 External Ticket, paid by Bruce McWilliam, 26/07 vs. Aspirations Programme"/>
    <x v="3"/>
    <s v="STRIPE"/>
    <x v="1"/>
    <n v="10"/>
    <n v="0.19"/>
    <n v="0.1"/>
    <n v="0"/>
    <n v="9.7100000000000009"/>
  </r>
  <r>
    <d v="2024-07-26T00:00:00"/>
    <n v="0.96590000000287546"/>
    <m/>
    <d v="2024-07-26T23:11:00"/>
    <x v="0"/>
    <x v="3"/>
    <s v="Last 12 Months"/>
    <s v="SPS-10413610"/>
    <s v="-1. DELETED --"/>
    <s v="Aspirations 24-25 External One Payment Ticket, confirmed by Satpal Degun, 26/07 vs. Aspirations Programme"/>
    <x v="3"/>
    <s v="BACS"/>
    <x v="1"/>
    <n v="8"/>
    <n v="0"/>
    <n v="0"/>
    <n v="0"/>
    <n v="8"/>
  </r>
  <r>
    <d v="2024-07-26T00:00:00"/>
    <n v="1.2603999999992084"/>
    <m/>
    <d v="2024-07-27T06:15:00"/>
    <x v="0"/>
    <x v="3"/>
    <s v="Last 12 Months"/>
    <s v="SPS-10413599"/>
    <s v="Yuvraj Sihota"/>
    <s v="Aspirations 24-25, confirmed by Satpal Degun, 26/07 vs. Aspirations Programme"/>
    <x v="3"/>
    <s v="BACS"/>
    <x v="1"/>
    <n v="5"/>
    <n v="0"/>
    <n v="0"/>
    <n v="0"/>
    <n v="5"/>
  </r>
  <r>
    <d v="2024-06-28T00:00:00"/>
    <n v="30.354800000000978"/>
    <m/>
    <d v="2024-07-28T08:31:00"/>
    <x v="0"/>
    <x v="3"/>
    <s v="Last 12 Months"/>
    <s v="SPS-10314247"/>
    <s v="-1. DELETED --"/>
    <s v="Aspirations 24-25 External Ticket, 28/06 vs. Aspirations Programme"/>
    <x v="3"/>
    <s v="STRIPE"/>
    <x v="1"/>
    <n v="10"/>
    <n v="0.25"/>
    <n v="0.1"/>
    <n v="0"/>
    <n v="9.65"/>
  </r>
  <r>
    <d v="2024-07-05T00:00:00"/>
    <n v="23.354800000000978"/>
    <m/>
    <d v="2024-07-28T08:31:00"/>
    <x v="0"/>
    <x v="3"/>
    <s v="Last 12 Months"/>
    <s v="SPS-10331848"/>
    <s v="-1. DELETED --"/>
    <s v="Aspirations 24-25 External Ticket, 05/07 vs. Aspirations Programme"/>
    <x v="3"/>
    <s v="STRIPE"/>
    <x v="1"/>
    <n v="10"/>
    <n v="0.25"/>
    <n v="0.1"/>
    <n v="0"/>
    <n v="9.65"/>
  </r>
  <r>
    <d v="2024-07-28T00:00:00"/>
    <n v="0.62010000000009313"/>
    <m/>
    <d v="2024-07-28T14:53:00"/>
    <x v="0"/>
    <x v="3"/>
    <s v="Last 12 Months"/>
    <s v="SPS-10419878"/>
    <s v="dilveer bedi"/>
    <s v="Sunday Training 24-25, collected by Satpal Degun, 28/07 vs. Sunday Training"/>
    <x v="3"/>
    <s v="CASH"/>
    <x v="1"/>
    <n v="3"/>
    <n v="0"/>
    <n v="0"/>
    <n v="0"/>
    <n v="3"/>
  </r>
  <r>
    <d v="2024-07-28T00:00:00"/>
    <n v="0.62010000000009313"/>
    <m/>
    <d v="2024-07-28T14:53:00"/>
    <x v="0"/>
    <x v="3"/>
    <s v="Last 12 Months"/>
    <s v="SPS-10419883"/>
    <s v="Savraj Singh Chana"/>
    <s v="Sunday Training 24-25, collected by Satpal Degun, 28/07 vs. Sunday Training"/>
    <x v="3"/>
    <s v="CASH"/>
    <x v="1"/>
    <n v="3"/>
    <n v="0"/>
    <n v="0"/>
    <n v="0"/>
    <n v="3"/>
  </r>
  <r>
    <d v="2024-07-28T00:00:00"/>
    <n v="0.62079999999696156"/>
    <m/>
    <d v="2024-07-28T14:54:00"/>
    <x v="0"/>
    <x v="3"/>
    <s v="Last 12 Months"/>
    <s v="SPS-10419888"/>
    <s v="Arjan Singh Chana"/>
    <s v="Sunday Training 24-25, collected by Satpal Degun, 28/07 vs. Sunday Training"/>
    <x v="3"/>
    <s v="CASH"/>
    <x v="1"/>
    <n v="3"/>
    <n v="0"/>
    <n v="0"/>
    <n v="0"/>
    <n v="3"/>
  </r>
  <r>
    <d v="2024-07-28T00:00:00"/>
    <n v="0.62079999999696156"/>
    <m/>
    <d v="2024-07-28T14:54:00"/>
    <x v="0"/>
    <x v="3"/>
    <s v="Last 12 Months"/>
    <s v="SPS-10419863"/>
    <s v="Sehaj Kaur"/>
    <s v="Sunday Training 24-25, collected by Satpal Degun, 28/07 vs. Sunday Training"/>
    <x v="3"/>
    <s v="CASH"/>
    <x v="1"/>
    <n v="3"/>
    <n v="0"/>
    <n v="0"/>
    <n v="0"/>
    <n v="3"/>
  </r>
  <r>
    <d v="2024-07-28T00:00:00"/>
    <n v="0.62079999999696156"/>
    <m/>
    <d v="2024-07-28T14:54:00"/>
    <x v="0"/>
    <x v="3"/>
    <s v="Last 12 Months"/>
    <s v="SPS-10419865"/>
    <s v="Anmol Kaur"/>
    <s v="Sunday Training 24-25, collected by Satpal Degun, 28/07 vs. Sunday Training"/>
    <x v="3"/>
    <s v="CASH"/>
    <x v="1"/>
    <n v="3"/>
    <n v="0"/>
    <n v="0"/>
    <n v="0"/>
    <n v="3"/>
  </r>
  <r>
    <d v="2024-07-28T00:00:00"/>
    <n v="0.62079999999696156"/>
    <m/>
    <d v="2024-07-28T14:54:00"/>
    <x v="0"/>
    <x v="3"/>
    <s v="Last 12 Months"/>
    <s v="SPS-10419882"/>
    <s v="Rajveer Malhi"/>
    <s v="Sunday Training 24-25, collected by Satpal Degun, 28/07 vs. Sunday Training"/>
    <x v="3"/>
    <s v="CASH"/>
    <x v="1"/>
    <n v="3"/>
    <n v="0"/>
    <n v="0"/>
    <n v="0"/>
    <n v="3"/>
  </r>
  <r>
    <d v="2024-07-28T00:00:00"/>
    <n v="0.62079999999696156"/>
    <m/>
    <d v="2024-07-28T14:54:00"/>
    <x v="0"/>
    <x v="3"/>
    <s v="Last 12 Months"/>
    <s v="SPS-10419869"/>
    <s v="Jovan Singh Randhawa"/>
    <s v="Sunday Training 24-25, collected by Satpal Degun, 28/07 vs. Sunday Training"/>
    <x v="3"/>
    <s v="CASH"/>
    <x v="1"/>
    <n v="3"/>
    <n v="0"/>
    <n v="0"/>
    <n v="0"/>
    <n v="3"/>
  </r>
  <r>
    <d v="2024-07-28T00:00:00"/>
    <n v="0.62079999999696156"/>
    <m/>
    <d v="2024-07-28T14:54:00"/>
    <x v="0"/>
    <x v="3"/>
    <s v="Last 12 Months"/>
    <s v="SPS-10419879"/>
    <s v="Yuvraj Sihota"/>
    <s v="Sunday Training 24-25, confirmed by Satpal Degun, 28/07 vs. Sunday Training"/>
    <x v="3"/>
    <s v="BACS"/>
    <x v="1"/>
    <n v="3"/>
    <n v="0"/>
    <n v="0"/>
    <n v="0"/>
    <n v="3"/>
  </r>
  <r>
    <d v="2024-06-28T00:00:00"/>
    <n v="31.354099999996834"/>
    <m/>
    <d v="2024-07-29T08:30:00"/>
    <x v="0"/>
    <x v="3"/>
    <s v="Last 12 Months"/>
    <s v="SPS-10314266"/>
    <s v="Sahib Dhanjal"/>
    <s v="Mens 24-25 Student Match Fee, 27/06 vs. vs Harborne"/>
    <x v="3"/>
    <s v="STRIPE"/>
    <x v="0"/>
    <n v="5"/>
    <n v="0.28000000000000003"/>
    <n v="0.05"/>
    <n v="0"/>
    <n v="4.67"/>
  </r>
  <r>
    <d v="2024-06-28T00:00:00"/>
    <n v="31.354099999996834"/>
    <m/>
    <d v="2024-07-29T08:30:00"/>
    <x v="0"/>
    <x v="3"/>
    <s v="Last 12 Months"/>
    <s v="SPS-10314226"/>
    <s v="Luke Douglas"/>
    <s v="Aspirations 24-25, 28/06 vs. Aspirations Programme"/>
    <x v="3"/>
    <s v="STRIPE"/>
    <x v="1"/>
    <n v="5"/>
    <n v="0.17"/>
    <n v="0.05"/>
    <n v="0"/>
    <n v="4.78"/>
  </r>
  <r>
    <d v="2024-07-05T00:00:00"/>
    <n v="24.354099999996834"/>
    <m/>
    <d v="2024-07-29T08:30:00"/>
    <x v="0"/>
    <x v="3"/>
    <s v="Last 12 Months"/>
    <s v="SPS-10331827"/>
    <s v="Luke Douglas"/>
    <s v="Aspirations 24-25, 05/07 vs. Aspirations Programme"/>
    <x v="3"/>
    <s v="STRIPE"/>
    <x v="1"/>
    <n v="5"/>
    <n v="0.18"/>
    <n v="0.05"/>
    <n v="0"/>
    <n v="4.7699999999999996"/>
  </r>
  <r>
    <d v="2024-05-29T00:00:00"/>
    <n v="61.354099999996834"/>
    <m/>
    <d v="2024-07-29T08:30:00"/>
    <x v="0"/>
    <x v="3"/>
    <s v="Last 12 Months"/>
    <s v="SPS-10212673"/>
    <s v="Praveer Degun"/>
    <s v="Mens 24-25 Student Match Fee, 22/05 vs. vs Worcester"/>
    <x v="3"/>
    <s v="STRIPE"/>
    <x v="0"/>
    <n v="5"/>
    <n v="0.1"/>
    <n v="0.05"/>
    <n v="0"/>
    <n v="4.8499999999999996"/>
  </r>
  <r>
    <d v="2024-06-04T00:00:00"/>
    <n v="55.354099999996834"/>
    <m/>
    <d v="2024-07-29T08:30:00"/>
    <x v="0"/>
    <x v="3"/>
    <s v="Last 12 Months"/>
    <s v="SPS-10226156"/>
    <s v="Praveer Degun"/>
    <s v="Mens 24-25 Student Match Fee, 04/06 vs. vs Olton"/>
    <x v="3"/>
    <s v="STRIPE"/>
    <x v="0"/>
    <n v="5"/>
    <n v="0.1"/>
    <n v="0.05"/>
    <n v="0"/>
    <n v="4.8499999999999996"/>
  </r>
  <r>
    <d v="2024-06-20T00:00:00"/>
    <n v="39.354099999996834"/>
    <m/>
    <d v="2024-07-29T08:30:00"/>
    <x v="0"/>
    <x v="3"/>
    <s v="Last 12 Months"/>
    <s v="SPS-10282048"/>
    <s v="Praveer Degun"/>
    <s v="Mens 24-25 Student Match Fee, 19/06 vs. vs Bournville"/>
    <x v="3"/>
    <s v="STRIPE"/>
    <x v="0"/>
    <n v="5"/>
    <n v="0.1"/>
    <n v="0.05"/>
    <n v="0"/>
    <n v="4.8499999999999996"/>
  </r>
  <r>
    <d v="2024-06-21T00:00:00"/>
    <n v="38.354099999996834"/>
    <m/>
    <d v="2024-07-29T08:30:00"/>
    <x v="0"/>
    <x v="3"/>
    <s v="Last 12 Months"/>
    <s v="SPS-10284438"/>
    <s v="Praveer Degun"/>
    <s v="Aspirations 24-25, 21/06 vs. Aspirations Programme"/>
    <x v="3"/>
    <s v="STRIPE"/>
    <x v="1"/>
    <n v="5"/>
    <n v="0.1"/>
    <n v="0.05"/>
    <n v="0"/>
    <n v="4.8499999999999996"/>
  </r>
  <r>
    <d v="2024-06-28T00:00:00"/>
    <n v="31.354099999996834"/>
    <m/>
    <d v="2024-07-29T08:30:00"/>
    <x v="0"/>
    <x v="3"/>
    <s v="Last 12 Months"/>
    <s v="SPS-10314217"/>
    <s v="Praveer Degun"/>
    <s v="Aspirations 24-25, 28/06 vs. Aspirations Programme"/>
    <x v="3"/>
    <s v="STRIPE"/>
    <x v="1"/>
    <n v="5"/>
    <n v="0.1"/>
    <n v="0.05"/>
    <n v="0"/>
    <n v="4.8499999999999996"/>
  </r>
  <r>
    <d v="2024-06-28T00:00:00"/>
    <n v="31.354099999996834"/>
    <m/>
    <d v="2024-07-29T08:30:00"/>
    <x v="0"/>
    <x v="3"/>
    <s v="Last 12 Months"/>
    <s v="SPS-10314265"/>
    <s v="Praveer Degun"/>
    <s v="Mens 24-25 Student Match Fee, 27/06 vs. vs Harborne"/>
    <x v="3"/>
    <s v="STRIPE"/>
    <x v="0"/>
    <n v="5"/>
    <n v="0.1"/>
    <n v="0.05"/>
    <n v="0"/>
    <n v="4.8499999999999996"/>
  </r>
  <r>
    <d v="2024-07-05T00:00:00"/>
    <n v="24.354099999996834"/>
    <m/>
    <d v="2024-07-29T08:30:00"/>
    <x v="0"/>
    <x v="3"/>
    <s v="Last 12 Months"/>
    <s v="SPS-10331818"/>
    <s v="Praveer Degun"/>
    <s v="Aspirations 24-25, 05/07 vs. Aspirations Programme"/>
    <x v="3"/>
    <s v="STRIPE"/>
    <x v="1"/>
    <n v="5"/>
    <n v="0.13"/>
    <n v="0.05"/>
    <n v="0"/>
    <n v="4.82"/>
  </r>
  <r>
    <d v="2024-06-28T00:00:00"/>
    <n v="31.354800000000978"/>
    <m/>
    <d v="2024-07-29T08:31:00"/>
    <x v="0"/>
    <x v="3"/>
    <s v="Last 12 Months"/>
    <s v="SPS-10314231"/>
    <s v="Jovan Singh Randhawa"/>
    <s v="Aspirations 24-25, paid by navtej singh randhawa, 28/06 vs. Aspirations Programme"/>
    <x v="3"/>
    <s v="STRIPE"/>
    <x v="1"/>
    <n v="5"/>
    <n v="0.12"/>
    <n v="0.05"/>
    <n v="0"/>
    <n v="4.83"/>
  </r>
  <r>
    <d v="2024-07-05T00:00:00"/>
    <n v="24.354800000000978"/>
    <m/>
    <d v="2024-07-29T08:31:00"/>
    <x v="0"/>
    <x v="3"/>
    <s v="Last 12 Months"/>
    <s v="SPS-10331831"/>
    <s v="Jovan Singh Randhawa"/>
    <s v="Aspirations 24-25, paid by navtej singh randhawa, 05/07 vs. Aspirations Programme"/>
    <x v="3"/>
    <s v="STRIPE"/>
    <x v="1"/>
    <n v="5"/>
    <n v="0.12"/>
    <n v="0.05"/>
    <n v="0"/>
    <n v="4.83"/>
  </r>
  <r>
    <d v="2024-07-12T00:00:00"/>
    <n v="17.354800000000978"/>
    <m/>
    <d v="2024-07-29T08:31:00"/>
    <x v="0"/>
    <x v="3"/>
    <s v="Last 12 Months"/>
    <s v="SPS-10354003"/>
    <s v="Jovan Singh Randhawa"/>
    <s v="Aspirations 24-25, paid by navtej singh randhawa, 12/07 vs. Aspirations Programme"/>
    <x v="3"/>
    <s v="STRIPE"/>
    <x v="1"/>
    <n v="5"/>
    <n v="0.12"/>
    <n v="0.05"/>
    <n v="0"/>
    <n v="4.83"/>
  </r>
  <r>
    <d v="2024-07-19T00:00:00"/>
    <n v="10.354800000000978"/>
    <m/>
    <d v="2024-07-29T08:31:00"/>
    <x v="0"/>
    <x v="3"/>
    <s v="Last 12 Months"/>
    <s v="SPS-10382529"/>
    <s v="Jovan Singh Randhawa"/>
    <s v="Aspirations 24-25, paid by navtej singh randhawa, 19/07 vs. Aspirations Programme"/>
    <x v="3"/>
    <s v="STRIPE"/>
    <x v="1"/>
    <n v="5"/>
    <n v="0.12"/>
    <n v="0.05"/>
    <n v="0"/>
    <n v="4.83"/>
  </r>
  <r>
    <d v="2024-07-26T00:00:00"/>
    <n v="3.3548000000009779"/>
    <m/>
    <d v="2024-07-29T08:31:00"/>
    <x v="0"/>
    <x v="3"/>
    <s v="Last 12 Months"/>
    <s v="SPS-10413588"/>
    <s v="Jovan Singh Randhawa"/>
    <s v="Aspirations 24-25, paid by navtej singh randhawa, 26/07 vs. Aspirations Programme"/>
    <x v="3"/>
    <s v="STRIPE"/>
    <x v="1"/>
    <n v="5"/>
    <n v="0.1"/>
    <n v="0.05"/>
    <n v="0"/>
    <n v="4.8499999999999996"/>
  </r>
  <r>
    <d v="2024-06-29T00:00:00"/>
    <n v="30.354800000000978"/>
    <m/>
    <d v="2024-07-29T08:31:00"/>
    <x v="0"/>
    <x v="3"/>
    <s v="Last 12 Months"/>
    <s v="SPS-10314667"/>
    <s v="Inderjeet Singh"/>
    <s v="Sunday Training 24-25, 30/06 vs. Sunday Training"/>
    <x v="3"/>
    <s v="STRIPE"/>
    <x v="1"/>
    <n v="3"/>
    <n v="0.1"/>
    <n v="0.05"/>
    <n v="0"/>
    <n v="2.85"/>
  </r>
  <r>
    <d v="2024-07-07T00:00:00"/>
    <n v="22.354800000000978"/>
    <m/>
    <d v="2024-07-29T08:31:00"/>
    <x v="0"/>
    <x v="3"/>
    <s v="Last 12 Months"/>
    <s v="SPS-10334134"/>
    <s v="Inderjeet Singh"/>
    <s v="Sunday Training 24-25, 07/07 vs. Sunday Training"/>
    <x v="3"/>
    <s v="STRIPE"/>
    <x v="1"/>
    <n v="3"/>
    <n v="0.1"/>
    <n v="0.05"/>
    <n v="0"/>
    <n v="2.85"/>
  </r>
  <r>
    <d v="2024-07-14T00:00:00"/>
    <n v="15.354800000000978"/>
    <m/>
    <d v="2024-07-29T08:31:00"/>
    <x v="0"/>
    <x v="3"/>
    <s v="Last 12 Months"/>
    <s v="SPS-10356686"/>
    <s v="Inderjeet Singh"/>
    <s v="Sunday Training 24-25, 14/07 vs. Sunday Training"/>
    <x v="3"/>
    <s v="STRIPE"/>
    <x v="1"/>
    <n v="3"/>
    <n v="0.1"/>
    <n v="0.05"/>
    <n v="0"/>
    <n v="2.85"/>
  </r>
  <r>
    <d v="2024-07-28T00:00:00"/>
    <n v="1.3548000000009779"/>
    <m/>
    <d v="2024-07-29T08:31:00"/>
    <x v="0"/>
    <x v="3"/>
    <s v="Last 12 Months"/>
    <s v="SPS-10416390"/>
    <s v="Inderjeet Singh"/>
    <s v="Sunday Training 24-25, 28/07 vs. Sunday Training"/>
    <x v="3"/>
    <s v="STRIPE"/>
    <x v="1"/>
    <n v="3"/>
    <n v="0.08"/>
    <n v="0.05"/>
    <n v="0"/>
    <n v="2.87"/>
  </r>
  <r>
    <d v="2024-06-28T00:00:00"/>
    <n v="31.354800000000978"/>
    <m/>
    <d v="2024-07-29T08:31:00"/>
    <x v="0"/>
    <x v="3"/>
    <s v="Last 12 Months"/>
    <s v="SPS-10314279"/>
    <s v="-1. DELETED JL"/>
    <s v="Mens 24-25 Aston/BCU Match Fee, 27/06 vs. vs Harborne"/>
    <x v="3"/>
    <s v="STRIPE"/>
    <x v="0"/>
    <n v="5"/>
    <n v="0.28000000000000003"/>
    <n v="0.05"/>
    <n v="0"/>
    <n v="4.67"/>
  </r>
  <r>
    <d v="2024-07-15T00:00:00"/>
    <n v="14.63749999999709"/>
    <m/>
    <d v="2024-07-29T15:18:00"/>
    <x v="0"/>
    <x v="3"/>
    <s v="Last 12 Months"/>
    <s v="SPS-10359987"/>
    <s v="jasminder  singh matharu"/>
    <s v="AMENDED: (didn\'t play)Mens 24-25, collected by Satpal Degun, 02/07 vs. vs Bromsgrove"/>
    <x v="3"/>
    <s v="CASH"/>
    <x v="0"/>
    <n v="0"/>
    <n v="0"/>
    <n v="0"/>
    <n v="0"/>
    <n v="0"/>
  </r>
  <r>
    <d v="2024-06-30T00:00:00"/>
    <n v="30.354800000000978"/>
    <m/>
    <d v="2024-07-30T08:31:00"/>
    <x v="0"/>
    <x v="3"/>
    <s v="Last 12 Months"/>
    <s v="SPS-10317237"/>
    <s v="Harjap Dhinjan"/>
    <s v="Sunday Training 24-25, paid by Avninder Dhinjan, 30/06 vs. Sunday Training"/>
    <x v="3"/>
    <s v="STRIPE"/>
    <x v="1"/>
    <n v="3"/>
    <n v="7.0000000000000007E-2"/>
    <n v="0.05"/>
    <n v="0"/>
    <n v="2.88"/>
  </r>
  <r>
    <d v="2024-07-05T00:00:00"/>
    <n v="25.354800000000978"/>
    <m/>
    <d v="2024-07-30T08:31:00"/>
    <x v="0"/>
    <x v="3"/>
    <s v="Last 12 Months"/>
    <s v="SPS-10331846"/>
    <s v="Harjap Dhinjan"/>
    <s v="Aspirations 24-25, paid by Avninder Dhinjan, 05/07 vs. Aspirations Programme"/>
    <x v="3"/>
    <s v="STRIPE"/>
    <x v="1"/>
    <n v="5"/>
    <n v="0.12"/>
    <n v="0.05"/>
    <n v="0"/>
    <n v="4.83"/>
  </r>
  <r>
    <d v="2024-07-08T00:00:00"/>
    <n v="22.354800000000978"/>
    <m/>
    <d v="2024-07-30T08:31:00"/>
    <x v="0"/>
    <x v="3"/>
    <s v="Last 12 Months"/>
    <s v="SPS-10338127"/>
    <s v="Harjap Dhinjan"/>
    <s v="Sunday Training 24-25, paid by Avninder Dhinjan, 07/07 vs. Sunday Training"/>
    <x v="3"/>
    <s v="STRIPE"/>
    <x v="1"/>
    <n v="3"/>
    <n v="7.0000000000000007E-2"/>
    <n v="0.05"/>
    <n v="0"/>
    <n v="2.88"/>
  </r>
  <r>
    <d v="2024-07-14T00:00:00"/>
    <n v="16.354800000000978"/>
    <m/>
    <d v="2024-07-30T08:31:00"/>
    <x v="0"/>
    <x v="3"/>
    <s v="Last 12 Months"/>
    <s v="SPS-10356846"/>
    <s v="Harjap Dhinjan"/>
    <s v="Sunday Training 24-25, paid by Avninder Dhinjan, 14/07 vs. Sunday Training"/>
    <x v="3"/>
    <s v="STRIPE"/>
    <x v="1"/>
    <n v="3"/>
    <n v="7.0000000000000007E-2"/>
    <n v="0.05"/>
    <n v="0"/>
    <n v="2.88"/>
  </r>
  <r>
    <d v="2024-07-19T00:00:00"/>
    <n v="11.354800000000978"/>
    <m/>
    <d v="2024-07-30T08:31:00"/>
    <x v="0"/>
    <x v="3"/>
    <s v="Last 12 Months"/>
    <s v="SPS-10382540"/>
    <s v="Harjap Dhinjan"/>
    <s v="Aspirations 24-25, paid by Avninder Dhinjan, 19/07 vs. Aspirations Programme"/>
    <x v="3"/>
    <s v="STRIPE"/>
    <x v="1"/>
    <n v="5"/>
    <n v="0.12"/>
    <n v="0.05"/>
    <n v="0"/>
    <n v="4.83"/>
  </r>
  <r>
    <d v="2024-07-21T00:00:00"/>
    <n v="9.3548000000009779"/>
    <m/>
    <d v="2024-07-30T08:31:00"/>
    <x v="0"/>
    <x v="3"/>
    <s v="Last 12 Months"/>
    <s v="SPS-10385968"/>
    <s v="Harjap Dhinjan"/>
    <s v="Sunday Training 24-25, paid by Avninder Dhinjan, 21/07 vs. Sunday Training"/>
    <x v="3"/>
    <s v="STRIPE"/>
    <x v="1"/>
    <n v="3"/>
    <n v="7.0000000000000007E-2"/>
    <n v="0.05"/>
    <n v="0"/>
    <n v="2.88"/>
  </r>
  <r>
    <d v="2024-07-28T00:00:00"/>
    <n v="2.3548000000009779"/>
    <m/>
    <d v="2024-07-30T08:31:00"/>
    <x v="0"/>
    <x v="3"/>
    <s v="Last 12 Months"/>
    <s v="SPS-10419880"/>
    <s v="Harjap Dhinjan"/>
    <s v="Sunday Training 24-25, paid by Avninder Dhinjan, 28/07 vs. Sunday Training"/>
    <x v="3"/>
    <s v="STRIPE"/>
    <x v="1"/>
    <n v="3"/>
    <n v="0.06"/>
    <n v="0.05"/>
    <n v="0"/>
    <n v="2.89"/>
  </r>
  <r>
    <d v="2024-06-28T00:00:00"/>
    <n v="32.354800000000978"/>
    <m/>
    <d v="2024-07-30T08:31:00"/>
    <x v="0"/>
    <x v="3"/>
    <s v="Last 12 Months"/>
    <s v="SPS-10314242"/>
    <s v="Neevan Amish Dudhia"/>
    <s v="Aspirations 24-25, paid by Amish Dudhia, 28/06 vs. Aspirations Programme"/>
    <x v="3"/>
    <s v="STRIPE"/>
    <x v="1"/>
    <n v="5"/>
    <n v="0.28000000000000003"/>
    <n v="0.05"/>
    <n v="0"/>
    <n v="4.67"/>
  </r>
  <r>
    <d v="2024-06-26T00:00:00"/>
    <n v="34.915899999999965"/>
    <m/>
    <d v="2024-07-30T21:59:00"/>
    <x v="0"/>
    <x v="3"/>
    <s v="Last 12 Months"/>
    <s v="SPS-10305205"/>
    <s v="Haydar Ismaeel Abbasi"/>
    <s v="Mens 24-25 Under 16 Match Fee, paid by Mohammad Ibrar Abbasi, 25/06 vs. vs Bournville"/>
    <x v="3"/>
    <s v="STRIPE"/>
    <x v="0"/>
    <n v="3"/>
    <n v="0.06"/>
    <n v="0.05"/>
    <n v="0"/>
    <n v="2.89"/>
  </r>
  <r>
    <d v="2024-07-11T00:00:00"/>
    <n v="19.915899999999965"/>
    <m/>
    <d v="2024-07-30T21:59:00"/>
    <x v="0"/>
    <x v="3"/>
    <s v="Last 12 Months"/>
    <s v="SPS-10352388"/>
    <s v="Mohammad Ibrar Abbasi"/>
    <s v="Mens 24-25, 10/07 vs. vs Edgbaston"/>
    <x v="3"/>
    <s v="STRIPE"/>
    <x v="0"/>
    <n v="10"/>
    <n v="0.2"/>
    <n v="0.1"/>
    <n v="0"/>
    <n v="9.6999999999999993"/>
  </r>
  <r>
    <d v="2024-07-11T00:00:00"/>
    <n v="19.915899999999965"/>
    <m/>
    <d v="2024-07-30T21:59:00"/>
    <x v="0"/>
    <x v="3"/>
    <s v="Last 12 Months"/>
    <s v="SPS-10352389"/>
    <s v="Haydar Ismaeel Abbasi"/>
    <s v="Mens 24-25 Under 16 Match Fee, paid by Mohammad Ibrar Abbasi, 10/07 vs. vs Edgbaston"/>
    <x v="3"/>
    <s v="STRIPE"/>
    <x v="0"/>
    <n v="3"/>
    <n v="0.06"/>
    <n v="0.05"/>
    <n v="0"/>
    <n v="2.89"/>
  </r>
  <r>
    <d v="2024-07-15T00:00:00"/>
    <n v="15.915899999999965"/>
    <m/>
    <d v="2024-07-30T21:59:00"/>
    <x v="0"/>
    <x v="3"/>
    <s v="Last 12 Months"/>
    <s v="SPS-10359975"/>
    <s v="Mohammad Ibrar Abbasi"/>
    <s v="Mens 24-25, 02/07 vs. vs Bromsgrove"/>
    <x v="3"/>
    <s v="STRIPE"/>
    <x v="0"/>
    <n v="10"/>
    <n v="0.2"/>
    <n v="0.1"/>
    <n v="0"/>
    <n v="9.6999999999999993"/>
  </r>
  <r>
    <d v="2024-07-15T00:00:00"/>
    <n v="15.915899999999965"/>
    <m/>
    <d v="2024-07-30T21:59:00"/>
    <x v="0"/>
    <x v="3"/>
    <s v="Last 12 Months"/>
    <s v="SPS-10359979"/>
    <s v="Haydar Ismaeel Abbasi"/>
    <s v="Mens 24-25 Under 16 Match Fee, paid by Mohammad Ibrar Abbasi, 02/07 vs. vs Bromsgrove"/>
    <x v="3"/>
    <s v="STRIPE"/>
    <x v="0"/>
    <n v="3"/>
    <n v="0.05"/>
    <n v="0.05"/>
    <n v="0"/>
    <n v="2.9"/>
  </r>
  <r>
    <d v="2024-07-30T00:00:00"/>
    <n v="0.91589999999996508"/>
    <m/>
    <d v="2024-07-30T21:59:00"/>
    <x v="0"/>
    <x v="3"/>
    <s v="Last 12 Months"/>
    <s v="SPS-10428603"/>
    <s v="Mohammad Ibrar Abbasi"/>
    <s v="Mens 24-25, 30/07 vs. vs Old Hales"/>
    <x v="3"/>
    <s v="STRIPE"/>
    <x v="0"/>
    <n v="10"/>
    <n v="0.2"/>
    <n v="0.1"/>
    <n v="0"/>
    <n v="9.6999999999999993"/>
  </r>
  <r>
    <d v="2024-07-30T00:00:00"/>
    <n v="0.91589999999996508"/>
    <m/>
    <d v="2024-07-30T21:59:00"/>
    <x v="0"/>
    <x v="3"/>
    <s v="Last 12 Months"/>
    <s v="SPS-10428605"/>
    <s v="Haydar Ismaeel Abbasi"/>
    <s v="Mens 24-25 Under 16 Match Fee, paid by Mohammad Ibrar Abbasi, 30/07 vs. vs Old Hales"/>
    <x v="3"/>
    <s v="STRIPE"/>
    <x v="0"/>
    <n v="3"/>
    <n v="0.06"/>
    <n v="0.05"/>
    <n v="0"/>
    <n v="2.89"/>
  </r>
  <r>
    <d v="2024-06-28T00:00:00"/>
    <n v="33.354800000000978"/>
    <m/>
    <d v="2024-07-31T08:31:00"/>
    <x v="0"/>
    <x v="3"/>
    <s v="Last 12 Months"/>
    <s v="SPS-10314224"/>
    <s v="-1. DELETED --"/>
    <s v="Aspirations 24-25 External Ticket, 28/06 vs. Aspirations Programme"/>
    <x v="3"/>
    <s v="STRIPE"/>
    <x v="1"/>
    <n v="10"/>
    <n v="0.25"/>
    <n v="0.1"/>
    <n v="0"/>
    <n v="9.65"/>
  </r>
  <r>
    <d v="2024-07-26T00:00:00"/>
    <n v="5.3548000000009779"/>
    <m/>
    <d v="2024-07-31T08:31:00"/>
    <x v="0"/>
    <x v="3"/>
    <s v="Last 12 Months"/>
    <s v="SPS-10413581"/>
    <s v="-1. DELETED --"/>
    <s v="Aspirations 24-25 External Ticket, 26/07 vs. Aspirations Programme"/>
    <x v="3"/>
    <s v="STRIPE"/>
    <x v="1"/>
    <n v="10"/>
    <n v="0.25"/>
    <n v="0.1"/>
    <n v="0"/>
    <n v="9.65"/>
  </r>
  <r>
    <d v="2024-07-02T00:00:00"/>
    <n v="30.354800000000978"/>
    <m/>
    <d v="2024-08-01T08:31:00"/>
    <x v="0"/>
    <x v="4"/>
    <s v="Last 12 Months"/>
    <s v="SPS-10324706"/>
    <s v="Manoj Chohan"/>
    <s v="Sunday Training 24-25, 07/07 vs. Sunday Training"/>
    <x v="4"/>
    <s v="STRIPE"/>
    <x v="1"/>
    <n v="3"/>
    <n v="0.06"/>
    <n v="0.05"/>
    <n v="0"/>
    <n v="2.89"/>
  </r>
  <r>
    <d v="2024-07-11T00:00:00"/>
    <n v="21.354800000000978"/>
    <m/>
    <d v="2024-08-01T08:31:00"/>
    <x v="0"/>
    <x v="4"/>
    <s v="Last 12 Months"/>
    <s v="SPS-10351909"/>
    <s v="Manoj Chohan"/>
    <s v="Sunday Training 24-25, 14/07 vs. Sunday Training"/>
    <x v="4"/>
    <s v="STRIPE"/>
    <x v="1"/>
    <n v="3"/>
    <n v="0.06"/>
    <n v="0.05"/>
    <n v="0"/>
    <n v="2.89"/>
  </r>
  <r>
    <d v="2024-07-15T00:00:00"/>
    <n v="17.354800000000978"/>
    <m/>
    <d v="2024-08-01T08:31:00"/>
    <x v="0"/>
    <x v="4"/>
    <s v="Last 12 Months"/>
    <s v="SPS-10360305"/>
    <s v="Manoj Chohan"/>
    <s v="Sunday Training 24-25, 21/07 vs. Sunday Training"/>
    <x v="4"/>
    <s v="STRIPE"/>
    <x v="1"/>
    <n v="3"/>
    <n v="0.06"/>
    <n v="0.05"/>
    <n v="0"/>
    <n v="2.89"/>
  </r>
  <r>
    <d v="2024-07-23T00:00:00"/>
    <n v="9.3548000000009779"/>
    <m/>
    <d v="2024-08-01T08:31:00"/>
    <x v="0"/>
    <x v="4"/>
    <s v="Last 12 Months"/>
    <s v="SPS-10390458"/>
    <s v="Manoj Chohan"/>
    <s v="Sunday Training 24-25, 28/07 vs. Sunday Training"/>
    <x v="4"/>
    <s v="STRIPE"/>
    <x v="1"/>
    <n v="3"/>
    <n v="0.06"/>
    <n v="0.05"/>
    <n v="0"/>
    <n v="2.89"/>
  </r>
  <r>
    <d v="2024-06-28T00:00:00"/>
    <n v="34.354800000000978"/>
    <m/>
    <d v="2024-08-01T08:31:00"/>
    <x v="0"/>
    <x v="4"/>
    <s v="Last 12 Months"/>
    <s v="SPS-10314230"/>
    <s v="Ethan Chohan"/>
    <s v="Aspirations 24-25, paid by Manoj Chohan, 28/06 vs. Aspirations Programme"/>
    <x v="4"/>
    <s v="STRIPE"/>
    <x v="1"/>
    <n v="5"/>
    <n v="0.1"/>
    <n v="0.05"/>
    <n v="0"/>
    <n v="4.8499999999999996"/>
  </r>
  <r>
    <d v="2024-07-05T00:00:00"/>
    <n v="27.354800000000978"/>
    <m/>
    <d v="2024-08-01T08:31:00"/>
    <x v="0"/>
    <x v="4"/>
    <s v="Last 12 Months"/>
    <s v="SPS-10331830"/>
    <s v="Ethan Chohan"/>
    <s v="Aspirations 24-25, paid by Manoj Chohan, 05/07 vs. Aspirations Programme"/>
    <x v="4"/>
    <s v="STRIPE"/>
    <x v="1"/>
    <n v="5"/>
    <n v="0.1"/>
    <n v="0.05"/>
    <n v="0"/>
    <n v="4.8499999999999996"/>
  </r>
  <r>
    <d v="2024-07-12T00:00:00"/>
    <n v="20.354800000000978"/>
    <m/>
    <d v="2024-08-01T08:31:00"/>
    <x v="0"/>
    <x v="4"/>
    <s v="Last 12 Months"/>
    <s v="SPS-10354002"/>
    <s v="Ethan Chohan"/>
    <s v="Aspirations 24-25, paid by Manoj Chohan, 12/07 vs. Aspirations Programme"/>
    <x v="4"/>
    <s v="STRIPE"/>
    <x v="1"/>
    <n v="5"/>
    <n v="0.1"/>
    <n v="0.05"/>
    <n v="0"/>
    <n v="4.8499999999999996"/>
  </r>
  <r>
    <d v="2024-07-19T00:00:00"/>
    <n v="13.354800000000978"/>
    <m/>
    <d v="2024-08-01T08:31:00"/>
    <x v="0"/>
    <x v="4"/>
    <s v="Last 12 Months"/>
    <s v="SPS-10382528"/>
    <s v="Ethan Chohan"/>
    <s v="Aspirations 24-25, paid by Manoj Chohan, 19/07 vs. Aspirations Programme"/>
    <x v="4"/>
    <s v="STRIPE"/>
    <x v="1"/>
    <n v="5"/>
    <n v="0.1"/>
    <n v="0.05"/>
    <n v="0"/>
    <n v="4.8499999999999996"/>
  </r>
  <r>
    <d v="2024-07-26T00:00:00"/>
    <n v="6.3548000000009779"/>
    <m/>
    <d v="2024-08-01T08:31:00"/>
    <x v="0"/>
    <x v="4"/>
    <s v="Last 12 Months"/>
    <s v="SPS-10413587"/>
    <s v="Ethan Chohan"/>
    <s v="Aspirations 24-25, paid by Manoj Chohan, 26/07 vs. Aspirations Programme"/>
    <x v="4"/>
    <s v="STRIPE"/>
    <x v="1"/>
    <n v="5"/>
    <n v="0.12"/>
    <n v="0.05"/>
    <n v="0"/>
    <n v="4.83"/>
  </r>
  <r>
    <d v="2024-08-02T00:00:00"/>
    <n v="0.89439999999740394"/>
    <m/>
    <d v="2024-08-02T21:28:00"/>
    <x v="0"/>
    <x v="4"/>
    <s v="Last 12 Months"/>
    <s v="SPS-10437637"/>
    <s v="-1. DELETED --"/>
    <s v="Aspirations 24-25 Volunteer Ticket, 02/08 vs. Aspirations Programme"/>
    <x v="4"/>
    <s v="CASH"/>
    <x v="1"/>
    <n v="0"/>
    <n v="0"/>
    <n v="0"/>
    <n v="0"/>
    <n v="0"/>
  </r>
  <r>
    <d v="2024-08-02T00:00:00"/>
    <n v="0.89439999999740394"/>
    <m/>
    <d v="2024-08-02T21:28:00"/>
    <x v="0"/>
    <x v="4"/>
    <s v="Last 12 Months"/>
    <s v="SPS-10437659"/>
    <s v="-1. DELETED --"/>
    <s v="Aspirations 24-25 External One Payment Ticket, confirmed by Satpal Degun, 02/08 vs. Aspirations Programme"/>
    <x v="4"/>
    <s v="BACS"/>
    <x v="1"/>
    <n v="8"/>
    <n v="0"/>
    <n v="0"/>
    <n v="0"/>
    <n v="8"/>
  </r>
  <r>
    <d v="2024-08-02T00:00:00"/>
    <n v="0.89439999999740394"/>
    <m/>
    <d v="2024-08-02T21:28:00"/>
    <x v="0"/>
    <x v="4"/>
    <s v="Last 12 Months"/>
    <s v="SPS-10437661"/>
    <s v="-1. DELETED --"/>
    <s v="Aspirations 24-25 External One Payment Ticket, confirmed by Satpal Degun, 02/08 vs. Aspirations Programme"/>
    <x v="4"/>
    <s v="BACS"/>
    <x v="1"/>
    <n v="8"/>
    <n v="0"/>
    <n v="0"/>
    <n v="0"/>
    <n v="8"/>
  </r>
  <r>
    <d v="2024-08-02T00:00:00"/>
    <n v="0.89510000000154832"/>
    <m/>
    <d v="2024-08-02T21:29:00"/>
    <x v="0"/>
    <x v="4"/>
    <s v="Last 12 Months"/>
    <s v="SPS-10437652"/>
    <s v="Yuvraj Sihota"/>
    <s v="Aspirations 24-25, confirmed by Satpal Degun, 02/08 vs. Aspirations Programme"/>
    <x v="4"/>
    <s v="BACS"/>
    <x v="1"/>
    <n v="5"/>
    <n v="0"/>
    <n v="0"/>
    <n v="0"/>
    <n v="5"/>
  </r>
  <r>
    <d v="2024-08-02T00:00:00"/>
    <n v="0.89929999999731081"/>
    <m/>
    <d v="2024-08-02T21:35:00"/>
    <x v="0"/>
    <x v="4"/>
    <s v="Last 12 Months"/>
    <s v="SPS-10437665"/>
    <s v="-1. DELETED --"/>
    <s v="Aspirations 24-25 Volunteer Ticket, 02/08 vs. Aspirations Programme"/>
    <x v="4"/>
    <s v="CASH"/>
    <x v="1"/>
    <n v="0"/>
    <n v="0"/>
    <n v="0"/>
    <n v="0"/>
    <n v="0"/>
  </r>
  <r>
    <d v="2024-07-14T00:00:00"/>
    <n v="19.924299999998766"/>
    <m/>
    <d v="2024-08-02T22:11:00"/>
    <x v="0"/>
    <x v="4"/>
    <s v="Last 12 Months"/>
    <s v="SPS-10356853"/>
    <s v="Rohanpreet cooner"/>
    <s v="Sunday Training 24-25, paid by Gurpreet Cooner, 14/07 vs. Sunday Training"/>
    <x v="4"/>
    <s v="STRIPE"/>
    <x v="1"/>
    <n v="3"/>
    <n v="0.06"/>
    <n v="0.05"/>
    <n v="0"/>
    <n v="2.89"/>
  </r>
  <r>
    <d v="2024-07-14T00:00:00"/>
    <n v="19.924299999998766"/>
    <m/>
    <d v="2024-08-02T22:11:00"/>
    <x v="0"/>
    <x v="4"/>
    <s v="Last 12 Months"/>
    <s v="SPS-10356854"/>
    <s v="Sukhmani Cooner"/>
    <s v="Sunday Training 24-25, paid by Gurpreet Cooner, 14/07 vs. Sunday Training"/>
    <x v="4"/>
    <s v="STRIPE"/>
    <x v="1"/>
    <n v="3"/>
    <n v="0.06"/>
    <n v="0.05"/>
    <n v="0"/>
    <n v="2.89"/>
  </r>
  <r>
    <d v="2024-07-21T00:00:00"/>
    <n v="12.924299999998766"/>
    <m/>
    <d v="2024-08-02T22:11:00"/>
    <x v="0"/>
    <x v="4"/>
    <s v="Last 12 Months"/>
    <s v="SPS-10385833"/>
    <s v="Rohanpreet cooner"/>
    <s v="Sunday Training 24-25, paid by Gurpreet Cooner, 21/07 vs. Sunday Training"/>
    <x v="4"/>
    <s v="STRIPE"/>
    <x v="1"/>
    <n v="3"/>
    <n v="0.06"/>
    <n v="0.05"/>
    <n v="0"/>
    <n v="2.89"/>
  </r>
  <r>
    <d v="2024-07-21T00:00:00"/>
    <n v="12.924299999998766"/>
    <m/>
    <d v="2024-08-02T22:11:00"/>
    <x v="0"/>
    <x v="4"/>
    <s v="Last 12 Months"/>
    <s v="SPS-10385835"/>
    <s v="Sukhmani Cooner"/>
    <s v="Sunday Training 24-25, paid by Gurpreet Cooner, 21/07 vs. Sunday Training"/>
    <x v="4"/>
    <s v="STRIPE"/>
    <x v="1"/>
    <n v="3"/>
    <n v="0.06"/>
    <n v="0.05"/>
    <n v="0"/>
    <n v="2.89"/>
  </r>
  <r>
    <d v="2024-07-23T00:00:00"/>
    <n v="10.924299999998766"/>
    <m/>
    <d v="2024-08-02T22:11:00"/>
    <x v="0"/>
    <x v="4"/>
    <s v="Last 12 Months"/>
    <s v="SPS-10392057"/>
    <s v="Gurpreet Cooner"/>
    <s v="Mens 24-25, 23/07 vs. vs Kings Heath"/>
    <x v="4"/>
    <s v="STRIPE"/>
    <x v="0"/>
    <n v="10"/>
    <n v="0.19"/>
    <n v="0.1"/>
    <n v="0"/>
    <n v="9.7100000000000009"/>
  </r>
  <r>
    <d v="2024-07-28T00:00:00"/>
    <n v="5.924299999998766"/>
    <m/>
    <d v="2024-08-02T22:11:00"/>
    <x v="0"/>
    <x v="4"/>
    <s v="Last 12 Months"/>
    <s v="SPS-10419886"/>
    <s v="Rohanpreet cooner"/>
    <s v="Sunday Training 24-25, paid by Gurpreet Cooner, 28/07 vs. Sunday Training"/>
    <x v="4"/>
    <s v="STRIPE"/>
    <x v="1"/>
    <n v="3"/>
    <n v="0.06"/>
    <n v="0.05"/>
    <n v="0"/>
    <n v="2.89"/>
  </r>
  <r>
    <d v="2024-07-28T00:00:00"/>
    <n v="5.924299999998766"/>
    <m/>
    <d v="2024-08-02T22:11:00"/>
    <x v="0"/>
    <x v="4"/>
    <s v="Last 12 Months"/>
    <s v="SPS-10419887"/>
    <s v="Sukhmani Cooner"/>
    <s v="Sunday Training 24-25, paid by Gurpreet Cooner, 28/07 vs. Sunday Training"/>
    <x v="4"/>
    <s v="STRIPE"/>
    <x v="1"/>
    <n v="3"/>
    <n v="0.06"/>
    <n v="0.05"/>
    <n v="0"/>
    <n v="2.89"/>
  </r>
  <r>
    <d v="2024-07-30T00:00:00"/>
    <n v="3.924299999998766"/>
    <m/>
    <d v="2024-08-02T22:11:00"/>
    <x v="0"/>
    <x v="4"/>
    <s v="Last 12 Months"/>
    <s v="SPS-10428601"/>
    <s v="Gurpreet Cooner"/>
    <s v="Mens 24-25, 30/07 vs. vs Old Hales"/>
    <x v="4"/>
    <s v="STRIPE"/>
    <x v="0"/>
    <n v="10"/>
    <n v="0.17"/>
    <n v="0.1"/>
    <n v="0"/>
    <n v="9.73"/>
  </r>
  <r>
    <d v="2024-08-02T00:00:00"/>
    <n v="0.924299999998766"/>
    <m/>
    <d v="2024-08-02T22:11:00"/>
    <x v="0"/>
    <x v="4"/>
    <s v="Last 12 Months"/>
    <s v="SPS-10437660"/>
    <s v="Rohanpreet cooner"/>
    <s v="Aspirations 24-25, paid by Gurpreet Cooner, 02/08 vs. Aspirations Programme"/>
    <x v="4"/>
    <s v="STRIPE"/>
    <x v="1"/>
    <n v="5"/>
    <n v="0.1"/>
    <n v="0.05"/>
    <n v="0"/>
    <n v="4.8499999999999996"/>
  </r>
  <r>
    <d v="2024-08-02T00:00:00"/>
    <n v="0.924299999998766"/>
    <m/>
    <d v="2024-08-02T22:11:00"/>
    <x v="0"/>
    <x v="4"/>
    <s v="Last 12 Months"/>
    <s v="SPS-10437662"/>
    <s v="Sukhmani Cooner"/>
    <s v="Aspirations 24-25, paid by Gurpreet Cooner, 02/08 vs. Aspirations Programme"/>
    <x v="4"/>
    <s v="STRIPE"/>
    <x v="1"/>
    <n v="5"/>
    <n v="0.1"/>
    <n v="0.05"/>
    <n v="0"/>
    <n v="4.8499999999999996"/>
  </r>
  <r>
    <d v="2024-07-08T00:00:00"/>
    <n v="25.9375"/>
    <m/>
    <d v="2024-08-02T22:30:00"/>
    <x v="0"/>
    <x v="4"/>
    <s v="Last 12 Months"/>
    <s v="SPS-10338109"/>
    <s v="Arjan Matharu"/>
    <s v="Sunday Training 24-25, paid by Dapinder Matharu, 07/07 vs. Sunday Training"/>
    <x v="4"/>
    <s v="STRIPE"/>
    <x v="1"/>
    <n v="3"/>
    <n v="0.05"/>
    <n v="0.05"/>
    <n v="0"/>
    <n v="2.9"/>
  </r>
  <r>
    <d v="2024-07-08T00:00:00"/>
    <n v="25.9375"/>
    <m/>
    <d v="2024-08-02T22:30:00"/>
    <x v="0"/>
    <x v="4"/>
    <s v="Last 12 Months"/>
    <s v="SPS-10338134"/>
    <s v="Amar Matharu"/>
    <s v="Sunday Training 24-25, paid by Dapinder Matharu, 07/07 vs. Sunday Training"/>
    <x v="4"/>
    <s v="STRIPE"/>
    <x v="1"/>
    <n v="3"/>
    <n v="0.05"/>
    <n v="0.05"/>
    <n v="0"/>
    <n v="2.9"/>
  </r>
  <r>
    <d v="2024-07-12T00:00:00"/>
    <n v="21.9375"/>
    <m/>
    <d v="2024-08-02T22:30:00"/>
    <x v="0"/>
    <x v="4"/>
    <s v="Last 12 Months"/>
    <s v="SPS-10353990"/>
    <s v="Arjan Matharu"/>
    <s v="Aspirations 24-25, paid by Dapinder Matharu, 12/07 vs. Aspirations Programme"/>
    <x v="4"/>
    <s v="STRIPE"/>
    <x v="1"/>
    <n v="5"/>
    <n v="0.09"/>
    <n v="0.05"/>
    <n v="0"/>
    <n v="4.8600000000000003"/>
  </r>
  <r>
    <d v="2024-07-12T00:00:00"/>
    <n v="21.9375"/>
    <m/>
    <d v="2024-08-02T22:30:00"/>
    <x v="0"/>
    <x v="4"/>
    <s v="Last 12 Months"/>
    <s v="SPS-10354018"/>
    <s v="Amar Matharu"/>
    <s v="Aspirations 24-25, paid by Dapinder Matharu, 12/07 vs. Aspirations Programme"/>
    <x v="4"/>
    <s v="STRIPE"/>
    <x v="1"/>
    <n v="5"/>
    <n v="0.09"/>
    <n v="0.05"/>
    <n v="0"/>
    <n v="4.8600000000000003"/>
  </r>
  <r>
    <d v="2024-07-14T00:00:00"/>
    <n v="19.9375"/>
    <m/>
    <d v="2024-08-02T22:30:00"/>
    <x v="0"/>
    <x v="4"/>
    <s v="Last 12 Months"/>
    <s v="SPS-10356823"/>
    <s v="Arjan Matharu"/>
    <s v="Sunday Training 24-25, paid by Dapinder Matharu, 14/07 vs. Sunday Training"/>
    <x v="4"/>
    <s v="STRIPE"/>
    <x v="1"/>
    <n v="3"/>
    <n v="0.05"/>
    <n v="0.05"/>
    <n v="0"/>
    <n v="2.9"/>
  </r>
  <r>
    <d v="2024-07-14T00:00:00"/>
    <n v="19.9375"/>
    <m/>
    <d v="2024-08-02T22:30:00"/>
    <x v="0"/>
    <x v="4"/>
    <s v="Last 12 Months"/>
    <s v="SPS-10356852"/>
    <s v="Amar Matharu"/>
    <s v="Sunday Training 24-25, paid by Dapinder Matharu, 14/07 vs. Sunday Training"/>
    <x v="4"/>
    <s v="STRIPE"/>
    <x v="1"/>
    <n v="3"/>
    <n v="0.05"/>
    <n v="0.05"/>
    <n v="0"/>
    <n v="2.9"/>
  </r>
  <r>
    <d v="2024-07-19T00:00:00"/>
    <n v="14.9375"/>
    <m/>
    <d v="2024-08-02T22:30:00"/>
    <x v="0"/>
    <x v="4"/>
    <s v="Last 12 Months"/>
    <s v="SPS-10382519"/>
    <s v="Arjan Matharu"/>
    <s v="Aspirations 24-25, paid by Dapinder Matharu, 19/07 vs. Aspirations Programme"/>
    <x v="4"/>
    <s v="STRIPE"/>
    <x v="1"/>
    <n v="5"/>
    <n v="0.09"/>
    <n v="0.05"/>
    <n v="0"/>
    <n v="4.8600000000000003"/>
  </r>
  <r>
    <d v="2024-07-19T00:00:00"/>
    <n v="14.9375"/>
    <m/>
    <d v="2024-08-02T22:30:00"/>
    <x v="0"/>
    <x v="4"/>
    <s v="Last 12 Months"/>
    <s v="SPS-10382547"/>
    <s v="Amar Matharu"/>
    <s v="Aspirations 24-25, paid by Dapinder Matharu, 19/07 vs. Aspirations Programme"/>
    <x v="4"/>
    <s v="STRIPE"/>
    <x v="1"/>
    <n v="5"/>
    <n v="0.09"/>
    <n v="0.05"/>
    <n v="0"/>
    <n v="4.8600000000000003"/>
  </r>
  <r>
    <d v="2024-07-21T00:00:00"/>
    <n v="12.9375"/>
    <m/>
    <d v="2024-08-02T22:30:00"/>
    <x v="0"/>
    <x v="4"/>
    <s v="Last 12 Months"/>
    <s v="SPS-10385818"/>
    <s v="Arjan Matharu"/>
    <s v="Sunday Training 24-25, paid by Dapinder Matharu, 21/07 vs. Sunday Training"/>
    <x v="4"/>
    <s v="STRIPE"/>
    <x v="1"/>
    <n v="3"/>
    <n v="0.05"/>
    <n v="0.05"/>
    <n v="0"/>
    <n v="2.9"/>
  </r>
  <r>
    <d v="2024-07-21T00:00:00"/>
    <n v="12.9375"/>
    <m/>
    <d v="2024-08-02T22:30:00"/>
    <x v="0"/>
    <x v="4"/>
    <s v="Last 12 Months"/>
    <s v="SPS-10385831"/>
    <s v="Amar Matharu"/>
    <s v="Sunday Training 24-25, paid by Dapinder Matharu, 21/07 vs. Sunday Training"/>
    <x v="4"/>
    <s v="STRIPE"/>
    <x v="1"/>
    <n v="3"/>
    <n v="0.09"/>
    <n v="0.05"/>
    <n v="0"/>
    <n v="2.86"/>
  </r>
  <r>
    <d v="2024-07-26T00:00:00"/>
    <n v="7.9375"/>
    <m/>
    <d v="2024-08-02T22:30:00"/>
    <x v="0"/>
    <x v="4"/>
    <s v="Last 12 Months"/>
    <s v="SPS-10413577"/>
    <s v="Arjan Matharu"/>
    <s v="Aspirations 24-25, paid by Dapinder Matharu, 26/07 vs. Aspirations Programme"/>
    <x v="4"/>
    <s v="STRIPE"/>
    <x v="1"/>
    <n v="5"/>
    <n v="0.09"/>
    <n v="0.05"/>
    <n v="0"/>
    <n v="4.8600000000000003"/>
  </r>
  <r>
    <d v="2024-07-26T00:00:00"/>
    <n v="7.9375"/>
    <m/>
    <d v="2024-08-02T22:30:00"/>
    <x v="0"/>
    <x v="4"/>
    <s v="Last 12 Months"/>
    <s v="SPS-10413608"/>
    <s v="Amar Matharu"/>
    <s v="Aspirations 24-25, paid by Dapinder Matharu, 26/07 vs. Aspirations Programme"/>
    <x v="4"/>
    <s v="STRIPE"/>
    <x v="1"/>
    <n v="5"/>
    <n v="0.09"/>
    <n v="0.05"/>
    <n v="0"/>
    <n v="4.8600000000000003"/>
  </r>
  <r>
    <d v="2024-07-28T00:00:00"/>
    <n v="5.9375"/>
    <m/>
    <d v="2024-08-02T22:30:00"/>
    <x v="0"/>
    <x v="4"/>
    <s v="Last 12 Months"/>
    <s v="SPS-10419864"/>
    <s v="Arjan Matharu"/>
    <s v="Sunday Training 24-25, paid by Dapinder Matharu, 28/07 vs. Sunday Training"/>
    <x v="4"/>
    <s v="STRIPE"/>
    <x v="1"/>
    <n v="3"/>
    <n v="0.05"/>
    <n v="0.05"/>
    <n v="0"/>
    <n v="2.9"/>
  </r>
  <r>
    <d v="2024-07-28T00:00:00"/>
    <n v="5.9375"/>
    <m/>
    <d v="2024-08-02T22:30:00"/>
    <x v="0"/>
    <x v="4"/>
    <s v="Last 12 Months"/>
    <s v="SPS-10419885"/>
    <s v="Amar Matharu"/>
    <s v="Sunday Training 24-25, paid by Dapinder Matharu, 28/07 vs. Sunday Training"/>
    <x v="4"/>
    <s v="STRIPE"/>
    <x v="1"/>
    <n v="3"/>
    <n v="0.05"/>
    <n v="0.05"/>
    <n v="0"/>
    <n v="2.9"/>
  </r>
  <r>
    <d v="2024-08-02T00:00:00"/>
    <n v="0.9375"/>
    <m/>
    <d v="2024-08-02T22:30:00"/>
    <x v="0"/>
    <x v="4"/>
    <s v="Last 12 Months"/>
    <s v="SPS-10437636"/>
    <s v="Arjan Matharu"/>
    <s v="Aspirations 24-25, paid by Dapinder Matharu, 02/08 vs. Aspirations Programme"/>
    <x v="4"/>
    <s v="STRIPE"/>
    <x v="1"/>
    <n v="5"/>
    <n v="0.09"/>
    <n v="0.05"/>
    <n v="0"/>
    <n v="4.8600000000000003"/>
  </r>
  <r>
    <d v="2024-08-02T00:00:00"/>
    <n v="0.9375"/>
    <m/>
    <d v="2024-08-02T22:30:00"/>
    <x v="0"/>
    <x v="4"/>
    <s v="Last 12 Months"/>
    <s v="SPS-10437658"/>
    <s v="Amar Matharu"/>
    <s v="Aspirations 24-25, paid by Dapinder Matharu, 02/08 vs. Aspirations Programme"/>
    <x v="4"/>
    <s v="STRIPE"/>
    <x v="1"/>
    <n v="5"/>
    <n v="0.09"/>
    <n v="0.05"/>
    <n v="0"/>
    <n v="4.8600000000000003"/>
  </r>
  <r>
    <d v="2024-07-08T00:00:00"/>
    <n v="26.92500000000291"/>
    <m/>
    <d v="2024-08-03T22:12:00"/>
    <x v="0"/>
    <x v="4"/>
    <s v="Last 12 Months"/>
    <s v="SPS-10338122"/>
    <s v="Nayan Singh Ruprah"/>
    <s v="Sunday Training 24-25, paid by BALJIT RUPRAH, 07/07 vs. Sunday Training"/>
    <x v="4"/>
    <s v="STRIPE"/>
    <x v="1"/>
    <n v="3"/>
    <n v="0.06"/>
    <n v="0.05"/>
    <n v="0"/>
    <n v="2.89"/>
  </r>
  <r>
    <d v="2024-07-08T00:00:00"/>
    <n v="26.92500000000291"/>
    <m/>
    <d v="2024-08-03T22:12:00"/>
    <x v="0"/>
    <x v="4"/>
    <s v="Last 12 Months"/>
    <s v="SPS-10338123"/>
    <s v="Naina Kaur Ruprah"/>
    <s v="Sunday Training 24-25, paid by BALJIT RUPRAH, 07/07 vs. Sunday Training"/>
    <x v="4"/>
    <s v="STRIPE"/>
    <x v="1"/>
    <n v="3"/>
    <n v="0.06"/>
    <n v="0.05"/>
    <n v="0"/>
    <n v="2.89"/>
  </r>
  <r>
    <d v="2024-07-12T00:00:00"/>
    <n v="22.92500000000291"/>
    <m/>
    <d v="2024-08-03T22:12:00"/>
    <x v="0"/>
    <x v="4"/>
    <s v="Last 12 Months"/>
    <s v="SPS-10354007"/>
    <s v="Nayan Singh Ruprah"/>
    <s v="Aspirations 24-25, paid by BALJIT RUPRAH, 12/07 vs. Aspirations Programme"/>
    <x v="4"/>
    <s v="STRIPE"/>
    <x v="1"/>
    <n v="5"/>
    <n v="0.1"/>
    <n v="0.05"/>
    <n v="0"/>
    <n v="4.8499999999999996"/>
  </r>
  <r>
    <d v="2024-07-14T00:00:00"/>
    <n v="20.92500000000291"/>
    <m/>
    <d v="2024-08-03T22:12:00"/>
    <x v="0"/>
    <x v="4"/>
    <s v="Last 12 Months"/>
    <s v="SPS-10356834"/>
    <s v="Nayan Singh Ruprah"/>
    <s v="Sunday Training 24-25, paid by BALJIT RUPRAH, 14/07 vs. Sunday Training"/>
    <x v="4"/>
    <s v="STRIPE"/>
    <x v="1"/>
    <n v="3"/>
    <n v="0.06"/>
    <n v="0.05"/>
    <n v="0"/>
    <n v="2.89"/>
  </r>
  <r>
    <d v="2024-07-14T00:00:00"/>
    <n v="20.92500000000291"/>
    <m/>
    <d v="2024-08-03T22:12:00"/>
    <x v="0"/>
    <x v="4"/>
    <s v="Last 12 Months"/>
    <s v="SPS-10356838"/>
    <s v="Naina Kaur Ruprah"/>
    <s v="Sunday Training 24-25, paid by BALJIT RUPRAH, 14/07 vs. Sunday Training"/>
    <x v="4"/>
    <s v="STRIPE"/>
    <x v="1"/>
    <n v="3"/>
    <n v="0.04"/>
    <n v="0.05"/>
    <n v="0"/>
    <n v="2.91"/>
  </r>
  <r>
    <d v="2024-07-19T00:00:00"/>
    <n v="15.92500000000291"/>
    <m/>
    <d v="2024-08-03T22:12:00"/>
    <x v="0"/>
    <x v="4"/>
    <s v="Last 12 Months"/>
    <s v="SPS-10382533"/>
    <s v="Nayan Singh Ruprah"/>
    <s v="Aspirations 24-25, paid by BALJIT RUPRAH, 19/07 vs. Aspirations Programme"/>
    <x v="4"/>
    <s v="STRIPE"/>
    <x v="1"/>
    <n v="5"/>
    <n v="0.1"/>
    <n v="0.05"/>
    <n v="0"/>
    <n v="4.8499999999999996"/>
  </r>
  <r>
    <d v="2024-07-21T00:00:00"/>
    <n v="13.92500000000291"/>
    <m/>
    <d v="2024-08-03T22:12:00"/>
    <x v="0"/>
    <x v="4"/>
    <s v="Last 12 Months"/>
    <s v="SPS-10385834"/>
    <s v="Nayan Singh Ruprah"/>
    <s v="Sunday Training 24-25, paid by BALJIT RUPRAH, 21/07 vs. Sunday Training"/>
    <x v="4"/>
    <s v="STRIPE"/>
    <x v="1"/>
    <n v="3"/>
    <n v="0.06"/>
    <n v="0.05"/>
    <n v="0"/>
    <n v="2.89"/>
  </r>
  <r>
    <d v="2024-07-21T00:00:00"/>
    <n v="13.92500000000291"/>
    <m/>
    <d v="2024-08-03T22:12:00"/>
    <x v="0"/>
    <x v="4"/>
    <s v="Last 12 Months"/>
    <s v="SPS-10385838"/>
    <s v="Naina Kaur Ruprah"/>
    <s v="Sunday Training 24-25, paid by BALJIT RUPRAH, 21/07 vs. Sunday Training"/>
    <x v="4"/>
    <s v="STRIPE"/>
    <x v="1"/>
    <n v="3"/>
    <n v="0.06"/>
    <n v="0.05"/>
    <n v="0"/>
    <n v="2.89"/>
  </r>
  <r>
    <d v="2024-07-26T00:00:00"/>
    <n v="8.9250000000029104"/>
    <m/>
    <d v="2024-08-03T22:12:00"/>
    <x v="0"/>
    <x v="4"/>
    <s v="Last 12 Months"/>
    <s v="SPS-10413593"/>
    <s v="Nayan Singh Ruprah"/>
    <s v="Aspirations 24-25, paid by BALJIT RUPRAH, 26/07 vs. Aspirations Programme"/>
    <x v="4"/>
    <s v="STRIPE"/>
    <x v="1"/>
    <n v="5"/>
    <n v="0.1"/>
    <n v="0.05"/>
    <n v="0"/>
    <n v="4.8499999999999996"/>
  </r>
  <r>
    <d v="2024-07-28T00:00:00"/>
    <n v="6.9250000000029104"/>
    <m/>
    <d v="2024-08-03T22:12:00"/>
    <x v="0"/>
    <x v="4"/>
    <s v="Last 12 Months"/>
    <s v="SPS-10419873"/>
    <s v="Nayan Singh Ruprah"/>
    <s v="Sunday Training 24-25, paid by BALJIT RUPRAH, 28/07 vs. Sunday Training"/>
    <x v="4"/>
    <s v="STRIPE"/>
    <x v="1"/>
    <n v="3"/>
    <n v="0.06"/>
    <n v="0.05"/>
    <n v="0"/>
    <n v="2.89"/>
  </r>
  <r>
    <d v="2024-07-28T00:00:00"/>
    <n v="6.9250000000029104"/>
    <m/>
    <d v="2024-08-03T22:12:00"/>
    <x v="0"/>
    <x v="4"/>
    <s v="Last 12 Months"/>
    <s v="SPS-10419876"/>
    <s v="Naina Kaur Ruprah"/>
    <s v="Sunday Training 24-25, paid by BALJIT RUPRAH, 28/07 vs. Sunday Training"/>
    <x v="4"/>
    <s v="STRIPE"/>
    <x v="1"/>
    <n v="3"/>
    <n v="0.06"/>
    <n v="0.05"/>
    <n v="0"/>
    <n v="2.89"/>
  </r>
  <r>
    <d v="2024-08-02T00:00:00"/>
    <n v="1.9250000000029104"/>
    <m/>
    <d v="2024-08-03T22:12:00"/>
    <x v="0"/>
    <x v="4"/>
    <s v="Last 12 Months"/>
    <s v="SPS-10437679"/>
    <s v="Nayan Singh Ruprah"/>
    <s v="Aspirations 24-25, paid by BALJIT RUPRAH, 02/08 vs. Aspirations Programme"/>
    <x v="4"/>
    <s v="STRIPE"/>
    <x v="1"/>
    <n v="5"/>
    <n v="0.1"/>
    <n v="0.05"/>
    <n v="0"/>
    <n v="4.8499999999999996"/>
  </r>
  <r>
    <d v="2024-06-20T00:00:00"/>
    <n v="45.354099999996834"/>
    <m/>
    <d v="2024-08-04T08:30:00"/>
    <x v="0"/>
    <x v="4"/>
    <s v="Last 12 Months"/>
    <s v="SPS-10282050"/>
    <s v="Navraj Degun"/>
    <s v="Mens 24-25, 19/06 vs. vs Bournville"/>
    <x v="4"/>
    <s v="STRIPE"/>
    <x v="0"/>
    <n v="10"/>
    <n v="0.2"/>
    <n v="0.1"/>
    <n v="0"/>
    <n v="9.6999999999999993"/>
  </r>
  <r>
    <d v="2024-06-28T00:00:00"/>
    <n v="37.354099999996834"/>
    <m/>
    <d v="2024-08-04T08:30:00"/>
    <x v="0"/>
    <x v="4"/>
    <s v="Last 12 Months"/>
    <s v="SPS-10314218"/>
    <s v="Navraj Degun"/>
    <s v="Aspirations 24-25, 28/06 vs. Aspirations Programme"/>
    <x v="4"/>
    <s v="STRIPE"/>
    <x v="1"/>
    <n v="5"/>
    <n v="0.1"/>
    <n v="0.05"/>
    <n v="0"/>
    <n v="4.8499999999999996"/>
  </r>
  <r>
    <d v="2024-06-28T00:00:00"/>
    <n v="37.354099999996834"/>
    <m/>
    <d v="2024-08-04T08:30:00"/>
    <x v="0"/>
    <x v="4"/>
    <s v="Last 12 Months"/>
    <s v="SPS-10314267"/>
    <s v="Navraj Degun"/>
    <s v="Mens 24-25, 27/06 vs. vs Harborne"/>
    <x v="4"/>
    <s v="STRIPE"/>
    <x v="0"/>
    <n v="10"/>
    <n v="0.2"/>
    <n v="0.1"/>
    <n v="0"/>
    <n v="9.6999999999999993"/>
  </r>
  <r>
    <d v="2024-07-05T00:00:00"/>
    <n v="30.354099999996834"/>
    <m/>
    <d v="2024-08-04T08:30:00"/>
    <x v="0"/>
    <x v="4"/>
    <s v="Last 12 Months"/>
    <s v="SPS-10331820"/>
    <s v="Navraj Degun"/>
    <s v="Aspirations 24-25, 05/07 vs. Aspirations Programme"/>
    <x v="4"/>
    <s v="STRIPE"/>
    <x v="1"/>
    <n v="5"/>
    <n v="0.1"/>
    <n v="0.05"/>
    <n v="0"/>
    <n v="4.8499999999999996"/>
  </r>
  <r>
    <d v="2024-07-16T00:00:00"/>
    <n v="19.354099999996834"/>
    <m/>
    <d v="2024-08-04T08:30:00"/>
    <x v="0"/>
    <x v="4"/>
    <s v="Last 12 Months"/>
    <s v="SPS-10367894"/>
    <s v="Navraj Degun"/>
    <s v="Mens 24-25, 16/07 vs. vs Olton"/>
    <x v="4"/>
    <s v="STRIPE"/>
    <x v="0"/>
    <n v="10"/>
    <n v="0.2"/>
    <n v="0.1"/>
    <n v="0"/>
    <n v="9.6999999999999993"/>
  </r>
  <r>
    <d v="2024-07-21T00:00:00"/>
    <n v="14.422899999997753"/>
    <m/>
    <d v="2024-08-04T10:09:00"/>
    <x v="0"/>
    <x v="4"/>
    <s v="Last 12 Months"/>
    <s v="SPS-10385017"/>
    <s v="indy singh"/>
    <s v="Sunday Training 24-25, 21/07 vs. Sunday Training, Sunday Training 24-25, 21/07 vs. Sunday Training"/>
    <x v="4"/>
    <s v="STRIPE"/>
    <x v="1"/>
    <n v="6"/>
    <n v="0.12"/>
    <n v="0.06"/>
    <n v="0"/>
    <n v="5.82"/>
  </r>
  <r>
    <d v="2024-08-04T00:00:00"/>
    <n v="0.42289999999775318"/>
    <m/>
    <d v="2024-08-04T10:09:00"/>
    <x v="0"/>
    <x v="4"/>
    <s v="Last 12 Months"/>
    <s v="SPS-10442244"/>
    <s v="indy singh"/>
    <s v="Sunday Training 24-25, 04/08 vs. Sunday Training, Sunday Training 24-25, 04/08 vs. Sunday Training"/>
    <x v="4"/>
    <s v="STRIPE"/>
    <x v="1"/>
    <n v="6"/>
    <n v="0.12"/>
    <n v="0.06"/>
    <n v="0"/>
    <n v="5.82"/>
  </r>
  <r>
    <d v="2024-07-19T00:00:00"/>
    <n v="16.422899999997753"/>
    <m/>
    <d v="2024-08-04T10:09:00"/>
    <x v="0"/>
    <x v="4"/>
    <s v="Last 12 Months"/>
    <s v="SPS-10382521"/>
    <s v="arvin singh thind"/>
    <s v="Aspirations 24-25, paid by indy singh, 19/07 vs. Aspirations Programme"/>
    <x v="4"/>
    <s v="STRIPE"/>
    <x v="1"/>
    <n v="5"/>
    <n v="0.1"/>
    <n v="0.05"/>
    <n v="0"/>
    <n v="4.8499999999999996"/>
  </r>
  <r>
    <d v="2024-07-19T00:00:00"/>
    <n v="16.422899999997753"/>
    <m/>
    <d v="2024-08-04T10:09:00"/>
    <x v="0"/>
    <x v="4"/>
    <s v="Last 12 Months"/>
    <s v="SPS-10382522"/>
    <s v="avani kaur thind"/>
    <s v="Aspirations 24-25, paid by indy singh, 19/07 vs. Aspirations Programme"/>
    <x v="4"/>
    <s v="STRIPE"/>
    <x v="1"/>
    <n v="5"/>
    <n v="0.1"/>
    <n v="0.05"/>
    <n v="0"/>
    <n v="4.8499999999999996"/>
  </r>
  <r>
    <d v="2024-07-26T00:00:00"/>
    <n v="9.4228999999977532"/>
    <m/>
    <d v="2024-08-04T10:09:00"/>
    <x v="0"/>
    <x v="4"/>
    <s v="Last 12 Months"/>
    <s v="SPS-10413579"/>
    <s v="arvin singh thind"/>
    <s v="Aspirations 24-25, paid by indy singh, 26/07 vs. Aspirations Programme"/>
    <x v="4"/>
    <s v="STRIPE"/>
    <x v="1"/>
    <n v="5"/>
    <n v="0.1"/>
    <n v="0.05"/>
    <n v="0"/>
    <n v="4.8499999999999996"/>
  </r>
  <r>
    <d v="2024-07-26T00:00:00"/>
    <n v="9.4228999999977532"/>
    <m/>
    <d v="2024-08-04T10:09:00"/>
    <x v="0"/>
    <x v="4"/>
    <s v="Last 12 Months"/>
    <s v="SPS-10413580"/>
    <s v="avani kaur thind"/>
    <s v="Aspirations 24-25, paid by indy singh, 26/07 vs. Aspirations Programme"/>
    <x v="4"/>
    <s v="STRIPE"/>
    <x v="1"/>
    <n v="5"/>
    <n v="0.1"/>
    <n v="0.05"/>
    <n v="0"/>
    <n v="4.8499999999999996"/>
  </r>
  <r>
    <d v="2024-08-02T00:00:00"/>
    <n v="2.4228999999977532"/>
    <m/>
    <d v="2024-08-04T10:09:00"/>
    <x v="0"/>
    <x v="4"/>
    <s v="Last 12 Months"/>
    <s v="SPS-10437639"/>
    <s v="arvin singh thind"/>
    <s v="Aspirations 24-25, paid by indy singh, 02/08 vs. Aspirations Programme"/>
    <x v="4"/>
    <s v="STRIPE"/>
    <x v="1"/>
    <n v="5"/>
    <n v="0.1"/>
    <n v="0.05"/>
    <n v="0"/>
    <n v="4.8499999999999996"/>
  </r>
  <r>
    <d v="2024-08-02T00:00:00"/>
    <n v="2.4228999999977532"/>
    <m/>
    <d v="2024-08-04T10:09:00"/>
    <x v="0"/>
    <x v="4"/>
    <s v="Last 12 Months"/>
    <s v="SPS-10437640"/>
    <s v="avani kaur thind"/>
    <s v="Aspirations 24-25, paid by indy singh, 02/08 vs. Aspirations Programme"/>
    <x v="4"/>
    <s v="STRIPE"/>
    <x v="1"/>
    <n v="5"/>
    <n v="0.09"/>
    <n v="0.05"/>
    <n v="0"/>
    <n v="4.8600000000000003"/>
  </r>
  <r>
    <d v="2024-08-04T00:00:00"/>
    <n v="0.92700000000331784"/>
    <m/>
    <d v="2024-08-04T22:15:00"/>
    <x v="0"/>
    <x v="4"/>
    <s v="Last 12 Months"/>
    <s v="SPS-10444120"/>
    <s v="Savraj Singh Chana"/>
    <s v="Sunday Training 24-25, collected by Satpal Degun, 04/08 vs. Sunday Training"/>
    <x v="4"/>
    <s v="CASH"/>
    <x v="1"/>
    <n v="3"/>
    <n v="0"/>
    <n v="0"/>
    <n v="0"/>
    <n v="3"/>
  </r>
  <r>
    <d v="2024-08-04T00:00:00"/>
    <n v="0.92700000000331784"/>
    <m/>
    <d v="2024-08-04T22:15:00"/>
    <x v="0"/>
    <x v="4"/>
    <s v="Last 12 Months"/>
    <s v="SPS-10444127"/>
    <s v="Arjan Singh Chana"/>
    <s v="Sunday Training 24-25, collected by Satpal Degun, 04/08 vs. Sunday Training"/>
    <x v="4"/>
    <s v="CASH"/>
    <x v="1"/>
    <n v="3"/>
    <n v="0"/>
    <n v="0"/>
    <n v="0"/>
    <n v="3"/>
  </r>
  <r>
    <d v="2024-08-04T00:00:00"/>
    <n v="0.92700000000331784"/>
    <m/>
    <d v="2024-08-04T22:15:00"/>
    <x v="0"/>
    <x v="4"/>
    <s v="Last 12 Months"/>
    <s v="SPS-10444112"/>
    <s v="Yuvraj Sihota"/>
    <s v="Sunday Training 24-25, confirmed by Satpal Degun, 04/08 vs. Sunday Training"/>
    <x v="4"/>
    <s v="BACS"/>
    <x v="1"/>
    <n v="3"/>
    <n v="0"/>
    <n v="0"/>
    <n v="0"/>
    <n v="3"/>
  </r>
  <r>
    <d v="2024-08-04T00:00:00"/>
    <n v="0.92839999999705469"/>
    <m/>
    <d v="2024-08-04T22:17:00"/>
    <x v="0"/>
    <x v="4"/>
    <s v="Last 12 Months"/>
    <s v="SPS-10444119"/>
    <s v="Rajveer Malhi"/>
    <s v="Sunday Training 24-25, collected by Satpal Degun, 04/08 vs. Sunday Training"/>
    <x v="4"/>
    <s v="CASH"/>
    <x v="1"/>
    <n v="3"/>
    <n v="0"/>
    <n v="0"/>
    <n v="0"/>
    <n v="3"/>
  </r>
  <r>
    <d v="2024-06-30T00:00:00"/>
    <n v="36.354099999996834"/>
    <m/>
    <d v="2024-08-05T08:30:00"/>
    <x v="0"/>
    <x v="4"/>
    <s v="Last 12 Months"/>
    <s v="SPS-10317401"/>
    <s v="Gagan Sehra"/>
    <s v="Sunday Training 24-25, paid by Gurmukh Sehra, 30/06 vs. Sunday Training"/>
    <x v="4"/>
    <s v="STRIPE"/>
    <x v="1"/>
    <n v="3"/>
    <n v="0.09"/>
    <n v="0.05"/>
    <n v="0"/>
    <n v="2.86"/>
  </r>
  <r>
    <d v="2024-07-05T00:00:00"/>
    <n v="31.354099999996834"/>
    <m/>
    <d v="2024-08-05T08:30:00"/>
    <x v="0"/>
    <x v="4"/>
    <s v="Last 12 Months"/>
    <s v="SPS-10331833"/>
    <s v="Gagan Sehra"/>
    <s v="Aspirations 24-25, paid by Gurmukh Sehra, 05/07 vs. Aspirations Programme"/>
    <x v="4"/>
    <s v="STRIPE"/>
    <x v="1"/>
    <n v="5"/>
    <n v="0.15"/>
    <n v="0.05"/>
    <n v="0"/>
    <n v="4.8"/>
  </r>
  <r>
    <d v="2024-07-05T00:00:00"/>
    <n v="31.354099999996834"/>
    <m/>
    <d v="2024-08-05T08:30:00"/>
    <x v="0"/>
    <x v="4"/>
    <s v="Last 12 Months"/>
    <s v="SPS-10331844"/>
    <s v="Gian Sehra"/>
    <s v="Aspirations 24-25, paid by Gurmukh Sehra, 05/07 vs. Aspirations Programme"/>
    <x v="4"/>
    <s v="STRIPE"/>
    <x v="1"/>
    <n v="5"/>
    <n v="0.16"/>
    <n v="0.05"/>
    <n v="0"/>
    <n v="4.79"/>
  </r>
  <r>
    <d v="2024-07-05T00:00:00"/>
    <n v="31.354800000000978"/>
    <m/>
    <d v="2024-08-05T08:31:00"/>
    <x v="0"/>
    <x v="4"/>
    <s v="Last 12 Months"/>
    <s v="SPS-10331832"/>
    <s v="prabhjot ghag"/>
    <s v="Aspirations 24-25, paid by mandip kaur, 05/07 vs. Aspirations Programme"/>
    <x v="4"/>
    <s v="STRIPE"/>
    <x v="1"/>
    <n v="5"/>
    <n v="0.2"/>
    <n v="0.05"/>
    <n v="0"/>
    <n v="4.75"/>
  </r>
  <r>
    <d v="2024-07-28T00:00:00"/>
    <n v="8.3548000000009779"/>
    <m/>
    <d v="2024-08-05T08:31:00"/>
    <x v="0"/>
    <x v="4"/>
    <s v="Last 12 Months"/>
    <s v="SPS-10419871"/>
    <s v="prabhjot ghag"/>
    <s v="Sunday Training 24-25, paid by mandip kaur, 28/07 vs. Sunday Training"/>
    <x v="4"/>
    <s v="STRIPE"/>
    <x v="1"/>
    <n v="3"/>
    <n v="0.12"/>
    <n v="0.05"/>
    <n v="0"/>
    <n v="2.83"/>
  </r>
  <r>
    <d v="2024-07-12T00:00:00"/>
    <n v="24.615200000000186"/>
    <m/>
    <d v="2024-08-05T14:46:00"/>
    <x v="0"/>
    <x v="4"/>
    <s v="Last 12 Months"/>
    <s v="SPS-10353989"/>
    <s v="Praveer Degun"/>
    <s v="Aspirations 24-25, confirmed by Satpal Degun, 12/07 vs. Aspirations Programme"/>
    <x v="4"/>
    <s v="BACS"/>
    <x v="1"/>
    <n v="5"/>
    <n v="0"/>
    <n v="0"/>
    <n v="0"/>
    <n v="5"/>
  </r>
  <r>
    <d v="2024-07-16T00:00:00"/>
    <n v="20.615200000000186"/>
    <m/>
    <d v="2024-08-05T14:46:00"/>
    <x v="0"/>
    <x v="4"/>
    <s v="Last 12 Months"/>
    <s v="SPS-10367892"/>
    <s v="Praveer Degun"/>
    <s v="Mens 24-25 Student Match Fee, confirmed by Satpal Degun, 16/07 vs. vs Olton"/>
    <x v="4"/>
    <s v="BACS"/>
    <x v="0"/>
    <n v="5"/>
    <n v="0"/>
    <n v="0"/>
    <n v="0"/>
    <n v="5"/>
  </r>
  <r>
    <d v="2024-07-19T00:00:00"/>
    <n v="17.615200000000186"/>
    <m/>
    <d v="2024-08-05T14:46:00"/>
    <x v="0"/>
    <x v="4"/>
    <s v="Last 12 Months"/>
    <s v="SPS-10382518"/>
    <s v="Praveer Degun"/>
    <s v="Aspirations 24-25, confirmed by Satpal Degun, 19/07 vs. Aspirations Programme"/>
    <x v="4"/>
    <s v="BACS"/>
    <x v="1"/>
    <n v="5"/>
    <n v="0"/>
    <n v="0"/>
    <n v="0"/>
    <n v="5"/>
  </r>
  <r>
    <d v="2024-07-23T00:00:00"/>
    <n v="13.615200000000186"/>
    <m/>
    <d v="2024-08-05T14:46:00"/>
    <x v="0"/>
    <x v="4"/>
    <s v="Last 12 Months"/>
    <s v="SPS-10392059"/>
    <s v="Praveer Degun"/>
    <s v="Mens 24-25 Student Match Fee, confirmed by Satpal Degun, 23/07 vs. vs Kings Heath"/>
    <x v="4"/>
    <s v="BACS"/>
    <x v="0"/>
    <n v="5"/>
    <n v="0"/>
    <n v="0"/>
    <n v="0"/>
    <n v="5"/>
  </r>
  <r>
    <d v="2024-06-28T00:00:00"/>
    <n v="40.73399999999674"/>
    <m/>
    <d v="2024-08-07T17:37:00"/>
    <x v="0"/>
    <x v="4"/>
    <s v="Last 12 Months"/>
    <s v="SPS-10314245"/>
    <s v="Jagjit Degun"/>
    <s v="Aspirations 24-25, 28/06 vs. Aspirations Programme"/>
    <x v="4"/>
    <s v="STRIPE"/>
    <x v="1"/>
    <n v="5"/>
    <n v="0.1"/>
    <n v="0.05"/>
    <n v="0"/>
    <n v="4.8499999999999996"/>
  </r>
  <r>
    <d v="2024-06-28T00:00:00"/>
    <n v="40.73399999999674"/>
    <m/>
    <d v="2024-08-07T17:37:00"/>
    <x v="0"/>
    <x v="4"/>
    <s v="Last 12 Months"/>
    <s v="SPS-10314276"/>
    <s v="Jagjit Degun"/>
    <s v="Mens 24-25, 27/06 vs. vs Harborne"/>
    <x v="4"/>
    <s v="STRIPE"/>
    <x v="0"/>
    <n v="10"/>
    <n v="0.19"/>
    <n v="0.1"/>
    <n v="0"/>
    <n v="9.7100000000000009"/>
  </r>
  <r>
    <d v="2024-07-05T00:00:00"/>
    <n v="33.73399999999674"/>
    <m/>
    <d v="2024-08-07T17:37:00"/>
    <x v="0"/>
    <x v="4"/>
    <s v="Last 12 Months"/>
    <s v="SPS-10331847"/>
    <s v="Jagjit Degun"/>
    <s v="Aspirations 24-25, 05/07 vs. Aspirations Programme"/>
    <x v="4"/>
    <s v="STRIPE"/>
    <x v="1"/>
    <n v="5"/>
    <n v="0.1"/>
    <n v="0.05"/>
    <n v="0"/>
    <n v="4.8499999999999996"/>
  </r>
  <r>
    <d v="2024-07-12T00:00:00"/>
    <n v="26.73399999999674"/>
    <m/>
    <d v="2024-08-07T17:37:00"/>
    <x v="0"/>
    <x v="4"/>
    <s v="Last 12 Months"/>
    <s v="SPS-10354014"/>
    <s v="Jagjit Degun"/>
    <s v="Aspirations 24-25, 12/07 vs. Aspirations Programme"/>
    <x v="4"/>
    <s v="STRIPE"/>
    <x v="1"/>
    <n v="5"/>
    <n v="0.1"/>
    <n v="0.05"/>
    <n v="0"/>
    <n v="4.8499999999999996"/>
  </r>
  <r>
    <d v="2024-07-16T00:00:00"/>
    <n v="22.73399999999674"/>
    <m/>
    <d v="2024-08-07T17:37:00"/>
    <x v="0"/>
    <x v="4"/>
    <s v="Last 12 Months"/>
    <s v="SPS-10367903"/>
    <s v="Jagjit Degun"/>
    <s v="Mens 24-25, 16/07 vs. vs Olton"/>
    <x v="4"/>
    <s v="STRIPE"/>
    <x v="0"/>
    <n v="10"/>
    <n v="0.19"/>
    <n v="0.1"/>
    <n v="0"/>
    <n v="9.7100000000000009"/>
  </r>
  <r>
    <d v="2024-07-19T00:00:00"/>
    <n v="19.73399999999674"/>
    <m/>
    <d v="2024-08-07T17:37:00"/>
    <x v="0"/>
    <x v="4"/>
    <s v="Last 12 Months"/>
    <s v="SPS-10382541"/>
    <s v="Jagjit Degun"/>
    <s v="Aspirations 24-25, 19/07 vs. Aspirations Programme"/>
    <x v="4"/>
    <s v="STRIPE"/>
    <x v="1"/>
    <n v="5"/>
    <n v="0.1"/>
    <n v="0.05"/>
    <n v="0"/>
    <n v="4.8499999999999996"/>
  </r>
  <r>
    <d v="2024-07-30T00:00:00"/>
    <n v="8.7339999999967404"/>
    <m/>
    <d v="2024-08-07T17:37:00"/>
    <x v="0"/>
    <x v="4"/>
    <s v="Last 12 Months"/>
    <s v="SPS-10428610"/>
    <s v="Jagjit Degun"/>
    <s v="Mens 24-25, 30/07 vs. vs Old Hales"/>
    <x v="4"/>
    <s v="STRIPE"/>
    <x v="0"/>
    <n v="10"/>
    <n v="0.17"/>
    <n v="0.1"/>
    <n v="0"/>
    <n v="9.73"/>
  </r>
  <r>
    <d v="2024-06-19T00:00:00"/>
    <n v="51.354099999996834"/>
    <m/>
    <d v="2024-08-09T08:30:00"/>
    <x v="0"/>
    <x v="4"/>
    <s v="Last 12 Months"/>
    <s v="SPS-10280320"/>
    <s v="Govind Dhillon"/>
    <s v="Mens 24-25 Under 16 Match Fee, paid by Chan Dhillon, 18/06 vs. vs Old Hales"/>
    <x v="4"/>
    <s v="STRIPE"/>
    <x v="0"/>
    <n v="3"/>
    <n v="0.06"/>
    <n v="0.05"/>
    <n v="0"/>
    <n v="2.89"/>
  </r>
  <r>
    <d v="2024-06-19T00:00:00"/>
    <n v="51.354099999996834"/>
    <m/>
    <d v="2024-08-09T08:30:00"/>
    <x v="0"/>
    <x v="4"/>
    <s v="Last 12 Months"/>
    <s v="SPS-10280321"/>
    <s v="Narayan Dhillon"/>
    <s v="Mens 24-25 Under 16 Match Fee, paid by Chan Dhillon, 18/06 vs. vs Old Hales"/>
    <x v="4"/>
    <s v="STRIPE"/>
    <x v="0"/>
    <n v="3"/>
    <n v="0.06"/>
    <n v="0.05"/>
    <n v="0"/>
    <n v="2.89"/>
  </r>
  <r>
    <d v="2024-06-21T00:00:00"/>
    <n v="49.354099999996834"/>
    <m/>
    <d v="2024-08-09T08:30:00"/>
    <x v="0"/>
    <x v="4"/>
    <s v="Last 12 Months"/>
    <s v="SPS-10284443"/>
    <s v="Govind Dhillon"/>
    <s v="Aspirations 24-25, paid by Chan Dhillon, 21/06 vs. Aspirations Programme"/>
    <x v="4"/>
    <s v="STRIPE"/>
    <x v="1"/>
    <n v="5"/>
    <n v="0.1"/>
    <n v="0.05"/>
    <n v="0"/>
    <n v="4.8499999999999996"/>
  </r>
  <r>
    <d v="2024-06-26T00:00:00"/>
    <n v="44.354099999996834"/>
    <m/>
    <d v="2024-08-09T08:30:00"/>
    <x v="0"/>
    <x v="4"/>
    <s v="Last 12 Months"/>
    <s v="SPS-10305203"/>
    <s v="Govind Dhillon"/>
    <s v="Mens 24-25 Under 16 Match Fee, paid by Chan Dhillon, 25/06 vs. vs Bournville"/>
    <x v="4"/>
    <s v="STRIPE"/>
    <x v="0"/>
    <n v="3"/>
    <n v="0.06"/>
    <n v="0.05"/>
    <n v="0"/>
    <n v="2.89"/>
  </r>
  <r>
    <d v="2024-06-26T00:00:00"/>
    <n v="44.354099999996834"/>
    <m/>
    <d v="2024-08-09T08:30:00"/>
    <x v="0"/>
    <x v="4"/>
    <s v="Last 12 Months"/>
    <s v="SPS-10305204"/>
    <s v="Narayan Dhillon"/>
    <s v="Mens 24-25 Under 16 Match Fee, paid by Chan Dhillon, 25/06 vs. vs Bournville"/>
    <x v="4"/>
    <s v="STRIPE"/>
    <x v="0"/>
    <n v="3"/>
    <n v="0.06"/>
    <n v="0.05"/>
    <n v="0"/>
    <n v="2.89"/>
  </r>
  <r>
    <d v="2024-06-28T00:00:00"/>
    <n v="42.354099999996834"/>
    <m/>
    <d v="2024-08-09T08:30:00"/>
    <x v="0"/>
    <x v="4"/>
    <s v="Last 12 Months"/>
    <s v="SPS-10314222"/>
    <s v="Govind Dhillon"/>
    <s v="Aspirations 24-25, paid by Chan Dhillon, 28/06 vs. Aspirations Programme"/>
    <x v="4"/>
    <s v="STRIPE"/>
    <x v="1"/>
    <n v="5"/>
    <n v="0.1"/>
    <n v="0.05"/>
    <n v="0"/>
    <n v="4.8499999999999996"/>
  </r>
  <r>
    <d v="2024-06-28T00:00:00"/>
    <n v="42.354099999996834"/>
    <m/>
    <d v="2024-08-09T08:30:00"/>
    <x v="0"/>
    <x v="4"/>
    <s v="Last 12 Months"/>
    <s v="SPS-10314223"/>
    <s v="Narayan Dhillon"/>
    <s v="Aspirations 24-25, paid by Chan Dhillon, 28/06 vs. Aspirations Programme"/>
    <x v="4"/>
    <s v="STRIPE"/>
    <x v="1"/>
    <n v="5"/>
    <n v="0.1"/>
    <n v="0.05"/>
    <n v="0"/>
    <n v="4.8499999999999996"/>
  </r>
  <r>
    <d v="2024-07-05T00:00:00"/>
    <n v="35.354099999996834"/>
    <m/>
    <d v="2024-08-09T08:30:00"/>
    <x v="0"/>
    <x v="4"/>
    <s v="Last 12 Months"/>
    <s v="SPS-10331824"/>
    <s v="Govind Dhillon"/>
    <s v="Aspirations 24-25, paid by Chan Dhillon, 05/07 vs. Aspirations Programme"/>
    <x v="4"/>
    <s v="STRIPE"/>
    <x v="1"/>
    <n v="5"/>
    <n v="0.1"/>
    <n v="0.05"/>
    <n v="0"/>
    <n v="4.8499999999999996"/>
  </r>
  <r>
    <d v="2024-07-05T00:00:00"/>
    <n v="35.354099999996834"/>
    <m/>
    <d v="2024-08-09T08:30:00"/>
    <x v="0"/>
    <x v="4"/>
    <s v="Last 12 Months"/>
    <s v="SPS-10331825"/>
    <s v="Narayan Dhillon"/>
    <s v="Aspirations 24-25, paid by Chan Dhillon, 05/07 vs. Aspirations Programme"/>
    <x v="4"/>
    <s v="STRIPE"/>
    <x v="1"/>
    <n v="5"/>
    <n v="0.12"/>
    <n v="0.05"/>
    <n v="0"/>
    <n v="4.83"/>
  </r>
  <r>
    <d v="2024-08-09T00:00:00"/>
    <n v="0.88470000000233995"/>
    <m/>
    <d v="2024-08-09T21:14:00"/>
    <x v="0"/>
    <x v="4"/>
    <s v="Last 12 Months"/>
    <s v="SPS-10465216"/>
    <s v="-1. DELETED --"/>
    <s v="Aspirations 24-25 External One Payment Ticket, confirmed by Satpal Degun, 09/08 vs. Aspirations Programme"/>
    <x v="4"/>
    <s v="BACS"/>
    <x v="1"/>
    <n v="8"/>
    <n v="0"/>
    <n v="0"/>
    <n v="0"/>
    <n v="8"/>
  </r>
  <r>
    <d v="2024-08-09T00:00:00"/>
    <n v="0.88470000000233995"/>
    <m/>
    <d v="2024-08-09T21:14:00"/>
    <x v="0"/>
    <x v="4"/>
    <s v="Last 12 Months"/>
    <s v="SPS-10465217"/>
    <s v="-1. DELETED --"/>
    <s v="Aspirations 24-25 External One Payment Ticket, confirmed by Satpal Degun, 09/08 vs. Aspirations Programme"/>
    <x v="4"/>
    <s v="BACS"/>
    <x v="1"/>
    <n v="8"/>
    <n v="0"/>
    <n v="0"/>
    <n v="0"/>
    <n v="8"/>
  </r>
  <r>
    <d v="2024-08-09T00:00:00"/>
    <n v="0.88539999999920838"/>
    <m/>
    <d v="2024-08-09T21:15:00"/>
    <x v="0"/>
    <x v="4"/>
    <s v="Last 12 Months"/>
    <s v="SPS-10465206"/>
    <s v="Yuvraj Sihota"/>
    <s v="Aspirations 24-25, confirmed by Satpal Degun, 09/08 vs. Aspirations Programme"/>
    <x v="4"/>
    <s v="BACS"/>
    <x v="1"/>
    <n v="5"/>
    <n v="0"/>
    <n v="0"/>
    <n v="0"/>
    <n v="5"/>
  </r>
  <r>
    <d v="2024-07-12T00:00:00"/>
    <n v="28.906199999997625"/>
    <m/>
    <d v="2024-08-09T21:45:00"/>
    <x v="0"/>
    <x v="4"/>
    <s v="Last 12 Months"/>
    <s v="SPS-10353993"/>
    <s v="Hussein Bandali"/>
    <s v="Aspirations 24-25 External Ticket, 12/07 vs. Aspirations Programme"/>
    <x v="4"/>
    <s v="STRIPE"/>
    <x v="1"/>
    <n v="10"/>
    <n v="0.19"/>
    <n v="0.1"/>
    <n v="0"/>
    <n v="9.7100000000000009"/>
  </r>
  <r>
    <d v="2024-07-19T00:00:00"/>
    <n v="21.906199999997625"/>
    <m/>
    <d v="2024-08-09T21:45:00"/>
    <x v="0"/>
    <x v="4"/>
    <s v="Last 12 Months"/>
    <s v="SPS-10382520"/>
    <s v="Hussein Bandali"/>
    <s v="Aspirations 24-25 External Ticket, 19/07 vs. Aspirations Programme"/>
    <x v="4"/>
    <s v="STRIPE"/>
    <x v="1"/>
    <n v="10"/>
    <n v="0.19"/>
    <n v="0.1"/>
    <n v="0"/>
    <n v="9.7100000000000009"/>
  </r>
  <r>
    <d v="2024-07-26T00:00:00"/>
    <n v="14.906199999997625"/>
    <m/>
    <d v="2024-08-09T21:45:00"/>
    <x v="0"/>
    <x v="4"/>
    <s v="Last 12 Months"/>
    <s v="SPS-10413578"/>
    <s v="Hussein Bandali"/>
    <s v="Aspirations 24-25 External Ticket, 26/07 vs. Aspirations Programme"/>
    <x v="4"/>
    <s v="STRIPE"/>
    <x v="1"/>
    <n v="10"/>
    <n v="0.19"/>
    <n v="0.1"/>
    <n v="0"/>
    <n v="9.7100000000000009"/>
  </r>
  <r>
    <d v="2024-08-02T00:00:00"/>
    <n v="7.9061999999976251"/>
    <m/>
    <d v="2024-08-09T21:45:00"/>
    <x v="0"/>
    <x v="4"/>
    <s v="Last 12 Months"/>
    <s v="SPS-10437638"/>
    <s v="Hussein Bandali"/>
    <s v="Aspirations 24-25 External Ticket, 02/08 vs. Aspirations Programme"/>
    <x v="4"/>
    <s v="STRIPE"/>
    <x v="1"/>
    <n v="10"/>
    <n v="0.19"/>
    <n v="0.1"/>
    <n v="0"/>
    <n v="9.7100000000000009"/>
  </r>
  <r>
    <d v="2024-08-09T00:00:00"/>
    <n v="0.90619999999762513"/>
    <m/>
    <d v="2024-08-09T21:45:00"/>
    <x v="0"/>
    <x v="4"/>
    <s v="Last 12 Months"/>
    <s v="SPS-10465179"/>
    <s v="Hussein Bandali"/>
    <s v="Aspirations 24-25 External Ticket, 09/08 vs. Aspirations Programme"/>
    <x v="4"/>
    <s v="STRIPE"/>
    <x v="1"/>
    <n v="10"/>
    <n v="0.19"/>
    <n v="0.1"/>
    <n v="0"/>
    <n v="9.7100000000000009"/>
  </r>
  <r>
    <d v="2024-07-08T00:00:00"/>
    <n v="33.354099999996834"/>
    <m/>
    <d v="2024-08-10T08:30:00"/>
    <x v="0"/>
    <x v="4"/>
    <s v="Last 12 Months"/>
    <s v="SPS-10338128"/>
    <s v="Milveen Sangha"/>
    <s v="Sunday Training 24-25, paid by Amarpreet Sangha, 07/07 vs. Sunday Training"/>
    <x v="4"/>
    <s v="STRIPE"/>
    <x v="1"/>
    <n v="3"/>
    <n v="0.1"/>
    <n v="0.05"/>
    <n v="0"/>
    <n v="2.85"/>
  </r>
  <r>
    <d v="2024-07-08T00:00:00"/>
    <n v="33.354099999996834"/>
    <m/>
    <d v="2024-08-10T08:30:00"/>
    <x v="0"/>
    <x v="4"/>
    <s v="Last 12 Months"/>
    <s v="SPS-10338132"/>
    <s v="Harveen Sangha"/>
    <s v="Sunday Training 24-25, paid by Amarpreet Sangha, 07/07 vs. Sunday Training"/>
    <x v="4"/>
    <s v="STRIPE"/>
    <x v="1"/>
    <n v="3"/>
    <n v="0.1"/>
    <n v="0.05"/>
    <n v="0"/>
    <n v="2.85"/>
  </r>
  <r>
    <d v="2024-07-11T00:00:00"/>
    <n v="30.354099999996834"/>
    <m/>
    <d v="2024-08-10T08:30:00"/>
    <x v="0"/>
    <x v="4"/>
    <s v="Last 12 Months"/>
    <s v="SPS-10352391"/>
    <s v="Baljeevan Sangha"/>
    <s v="Mens 24-25 Under 16 Match Fee, paid by Amarpreet Sangha, 10/07 vs. vs Edgbaston"/>
    <x v="4"/>
    <s v="STRIPE"/>
    <x v="0"/>
    <n v="3"/>
    <n v="0.1"/>
    <n v="0.05"/>
    <n v="0"/>
    <n v="2.85"/>
  </r>
  <r>
    <d v="2024-07-15T00:00:00"/>
    <n v="26.354099999996834"/>
    <m/>
    <d v="2024-08-10T08:30:00"/>
    <x v="0"/>
    <x v="4"/>
    <s v="Last 12 Months"/>
    <s v="SPS-10359981"/>
    <s v="Baljeevan Sangha"/>
    <s v="Mens 24-25 Under 16 Match Fee, paid by Amarpreet Sangha, 02/07 vs. vs Bromsgrove"/>
    <x v="4"/>
    <s v="STRIPE"/>
    <x v="0"/>
    <n v="3"/>
    <n v="0.08"/>
    <n v="0.05"/>
    <n v="0"/>
    <n v="2.87"/>
  </r>
  <r>
    <d v="2024-07-12T00:00:00"/>
    <n v="30.354099999996834"/>
    <m/>
    <d v="2024-08-11T08:30:00"/>
    <x v="0"/>
    <x v="4"/>
    <s v="Last 12 Months"/>
    <s v="SPS-10354004"/>
    <s v="Anand Sihota"/>
    <s v="Aspirations 24-25, paid by Dal Sihota, 12/07 vs. Aspirations Programme"/>
    <x v="4"/>
    <s v="STRIPE"/>
    <x v="1"/>
    <n v="5"/>
    <n v="0.11"/>
    <n v="0.05"/>
    <n v="0"/>
    <n v="4.84"/>
  </r>
  <r>
    <d v="2024-07-14T00:00:00"/>
    <n v="28.354099999996834"/>
    <m/>
    <d v="2024-08-11T08:30:00"/>
    <x v="0"/>
    <x v="4"/>
    <s v="Last 12 Months"/>
    <s v="SPS-10356831"/>
    <s v="Anand Sihota"/>
    <s v="Sunday Training 24-25, paid by Dal Sihota, 14/07 vs. Sunday Training"/>
    <x v="4"/>
    <s v="STRIPE"/>
    <x v="1"/>
    <n v="3"/>
    <n v="7.0000000000000007E-2"/>
    <n v="0.05"/>
    <n v="0"/>
    <n v="2.88"/>
  </r>
  <r>
    <d v="2024-07-19T00:00:00"/>
    <n v="23.354099999996834"/>
    <m/>
    <d v="2024-08-11T08:30:00"/>
    <x v="0"/>
    <x v="4"/>
    <s v="Last 12 Months"/>
    <s v="SPS-10382530"/>
    <s v="Anand Sihota"/>
    <s v="Aspirations 24-25, paid by Dal Sihota, 19/07 vs. Aspirations Programme"/>
    <x v="4"/>
    <s v="STRIPE"/>
    <x v="1"/>
    <n v="5"/>
    <n v="0.11"/>
    <n v="0.05"/>
    <n v="0"/>
    <n v="4.84"/>
  </r>
  <r>
    <d v="2024-07-21T00:00:00"/>
    <n v="21.354099999996834"/>
    <m/>
    <d v="2024-08-11T08:30:00"/>
    <x v="0"/>
    <x v="4"/>
    <s v="Last 12 Months"/>
    <s v="SPS-10385828"/>
    <s v="Anand Sihota"/>
    <s v="Sunday Training 24-25, paid by Dal Sihota, 21/07 vs. Sunday Training"/>
    <x v="4"/>
    <s v="STRIPE"/>
    <x v="1"/>
    <n v="3"/>
    <n v="7.0000000000000007E-2"/>
    <n v="0.05"/>
    <n v="0"/>
    <n v="2.88"/>
  </r>
  <r>
    <d v="2024-07-26T00:00:00"/>
    <n v="16.354099999996834"/>
    <m/>
    <d v="2024-08-11T08:30:00"/>
    <x v="0"/>
    <x v="4"/>
    <s v="Last 12 Months"/>
    <s v="SPS-10413589"/>
    <s v="Anand Sihota"/>
    <s v="Aspirations 24-25, paid by Dal Sihota, 26/07 vs. Aspirations Programme"/>
    <x v="4"/>
    <s v="STRIPE"/>
    <x v="1"/>
    <n v="5"/>
    <n v="0.11"/>
    <n v="0.05"/>
    <n v="0"/>
    <n v="4.84"/>
  </r>
  <r>
    <d v="2024-07-28T00:00:00"/>
    <n v="14.354099999996834"/>
    <m/>
    <d v="2024-08-11T08:30:00"/>
    <x v="0"/>
    <x v="4"/>
    <s v="Last 12 Months"/>
    <s v="SPS-10419870"/>
    <s v="Anand Sihota"/>
    <s v="Sunday Training 24-25, paid by Dal Sihota, 28/07 vs. Sunday Training"/>
    <x v="4"/>
    <s v="STRIPE"/>
    <x v="1"/>
    <n v="3"/>
    <n v="7.0000000000000007E-2"/>
    <n v="0.05"/>
    <n v="0"/>
    <n v="2.88"/>
  </r>
  <r>
    <d v="2024-08-09T00:00:00"/>
    <n v="2.3540999999968335"/>
    <m/>
    <d v="2024-08-11T08:30:00"/>
    <x v="0"/>
    <x v="4"/>
    <s v="Last 12 Months"/>
    <s v="SPS-10465189"/>
    <s v="Anand Sihota"/>
    <s v="Aspirations 24-25, paid by Dal Sihota, 09/08 vs. Aspirations Programme"/>
    <x v="4"/>
    <s v="STRIPE"/>
    <x v="1"/>
    <n v="5"/>
    <n v="0.1"/>
    <n v="0.05"/>
    <n v="0"/>
    <n v="4.8499999999999996"/>
  </r>
  <r>
    <d v="2024-07-23T00:00:00"/>
    <n v="19.412499999998545"/>
    <m/>
    <d v="2024-08-11T09:54:00"/>
    <x v="0"/>
    <x v="4"/>
    <s v="Last 12 Months"/>
    <s v="SPS-10392066"/>
    <s v="Kyle Sandhu"/>
    <s v="Mens 24-25 Under 16 Match Fee, paid by Hardeep SANDHU, 23/07 vs. vs Kings Heath"/>
    <x v="4"/>
    <s v="STRIPE"/>
    <x v="0"/>
    <n v="3"/>
    <n v="0.06"/>
    <n v="0.05"/>
    <n v="0"/>
    <n v="2.89"/>
  </r>
  <r>
    <d v="2024-07-26T00:00:00"/>
    <n v="16.412499999998545"/>
    <m/>
    <d v="2024-08-11T09:54:00"/>
    <x v="0"/>
    <x v="4"/>
    <s v="Last 12 Months"/>
    <s v="SPS-10413586"/>
    <s v="Kian Sandhu"/>
    <s v="Aspirations 24-25, paid by Hardeep SANDHU, 26/07 vs. Aspirations Programme"/>
    <x v="4"/>
    <s v="STRIPE"/>
    <x v="1"/>
    <n v="5"/>
    <n v="0.1"/>
    <n v="0.05"/>
    <n v="0"/>
    <n v="4.8499999999999996"/>
  </r>
  <r>
    <d v="2024-07-26T00:00:00"/>
    <n v="16.412499999998545"/>
    <m/>
    <d v="2024-08-11T09:54:00"/>
    <x v="0"/>
    <x v="4"/>
    <s v="Last 12 Months"/>
    <s v="SPS-10413604"/>
    <s v="Kyle Sandhu"/>
    <s v="Aspirations 24-25, paid by Hardeep SANDHU, 26/07 vs. Aspirations Programme"/>
    <x v="4"/>
    <s v="STRIPE"/>
    <x v="1"/>
    <n v="5"/>
    <n v="0.1"/>
    <n v="0.05"/>
    <n v="0"/>
    <n v="4.8499999999999996"/>
  </r>
  <r>
    <d v="2024-07-28T00:00:00"/>
    <n v="14.412499999998545"/>
    <m/>
    <d v="2024-08-11T09:54:00"/>
    <x v="0"/>
    <x v="4"/>
    <s v="Last 12 Months"/>
    <s v="SPS-10419868"/>
    <s v="Kian Sandhu"/>
    <s v="Sunday Training 24-25, paid by Hardeep SANDHU, 28/07 vs. Sunday Training"/>
    <x v="4"/>
    <s v="STRIPE"/>
    <x v="1"/>
    <n v="3"/>
    <n v="0.06"/>
    <n v="0.05"/>
    <n v="0"/>
    <n v="2.89"/>
  </r>
  <r>
    <d v="2024-07-28T00:00:00"/>
    <n v="14.412499999998545"/>
    <m/>
    <d v="2024-08-11T09:54:00"/>
    <x v="0"/>
    <x v="4"/>
    <s v="Last 12 Months"/>
    <s v="SPS-10419872"/>
    <s v="Kai Sandhu"/>
    <s v="Sunday Training 24-25, paid by Hardeep SANDHU, 28/07 vs. Sunday Training"/>
    <x v="4"/>
    <s v="STRIPE"/>
    <x v="1"/>
    <n v="3"/>
    <n v="0.06"/>
    <n v="0.05"/>
    <n v="0"/>
    <n v="2.89"/>
  </r>
  <r>
    <d v="2024-07-28T00:00:00"/>
    <n v="14.412499999998545"/>
    <m/>
    <d v="2024-08-11T09:54:00"/>
    <x v="0"/>
    <x v="4"/>
    <s v="Last 12 Months"/>
    <s v="SPS-10419881"/>
    <s v="Kyle Sandhu"/>
    <s v="Sunday Training 24-25, paid by Hardeep SANDHU, 28/07 vs. Sunday Training"/>
    <x v="4"/>
    <s v="STRIPE"/>
    <x v="1"/>
    <n v="3"/>
    <n v="0.06"/>
    <n v="0.05"/>
    <n v="0"/>
    <n v="2.89"/>
  </r>
  <r>
    <d v="2024-07-30T00:00:00"/>
    <n v="12.412499999998545"/>
    <m/>
    <d v="2024-08-11T09:54:00"/>
    <x v="0"/>
    <x v="4"/>
    <s v="Last 12 Months"/>
    <s v="SPS-10428611"/>
    <s v="Kyle Sandhu"/>
    <s v="Mens 24-25 Under 16 Match Fee, paid by Hardeep SANDHU, 30/07 vs. vs Old Hales"/>
    <x v="4"/>
    <s v="STRIPE"/>
    <x v="0"/>
    <n v="3"/>
    <n v="0.06"/>
    <n v="0.05"/>
    <n v="0"/>
    <n v="2.89"/>
  </r>
  <r>
    <d v="2024-08-02T00:00:00"/>
    <n v="9.4124999999985448"/>
    <m/>
    <d v="2024-08-11T09:54:00"/>
    <x v="0"/>
    <x v="4"/>
    <s v="Last 12 Months"/>
    <s v="SPS-10437654"/>
    <s v="Kyle Sandhu"/>
    <s v="Aspirations 24-25, paid by Hardeep SANDHU, 02/08 vs. Aspirations Programme"/>
    <x v="4"/>
    <s v="STRIPE"/>
    <x v="1"/>
    <n v="5"/>
    <n v="0.1"/>
    <n v="0.05"/>
    <n v="0"/>
    <n v="4.8499999999999996"/>
  </r>
  <r>
    <d v="2024-08-04T00:00:00"/>
    <n v="7.4124999999985448"/>
    <m/>
    <d v="2024-08-11T09:54:00"/>
    <x v="0"/>
    <x v="4"/>
    <s v="Last 12 Months"/>
    <s v="SPS-10444116"/>
    <s v="Kian Sandhu"/>
    <s v="Sunday Training 24-25, paid by Hardeep SANDHU, 04/08 vs. Sunday Training"/>
    <x v="4"/>
    <s v="STRIPE"/>
    <x v="1"/>
    <n v="3"/>
    <n v="0.06"/>
    <n v="0.05"/>
    <n v="0"/>
    <n v="2.89"/>
  </r>
  <r>
    <d v="2024-08-04T00:00:00"/>
    <n v="7.4124999999985448"/>
    <m/>
    <d v="2024-08-11T09:54:00"/>
    <x v="0"/>
    <x v="4"/>
    <s v="Last 12 Months"/>
    <s v="SPS-10444118"/>
    <s v="Kyle Sandhu"/>
    <s v="Sunday Training 24-25, paid by Hardeep SANDHU, 04/08 vs. Sunday Training"/>
    <x v="4"/>
    <s v="STRIPE"/>
    <x v="1"/>
    <n v="3"/>
    <n v="0.06"/>
    <n v="0.05"/>
    <n v="0"/>
    <n v="2.89"/>
  </r>
  <r>
    <d v="2024-08-04T00:00:00"/>
    <n v="7.4124999999985448"/>
    <m/>
    <d v="2024-08-11T09:54:00"/>
    <x v="0"/>
    <x v="4"/>
    <s v="Last 12 Months"/>
    <s v="SPS-10444122"/>
    <s v="Kai Sandhu"/>
    <s v="Sunday Training 24-25, paid by Hardeep SANDHU, 04/08 vs. Sunday Training"/>
    <x v="4"/>
    <s v="STRIPE"/>
    <x v="1"/>
    <n v="3"/>
    <n v="0.02"/>
    <n v="0.05"/>
    <n v="0"/>
    <n v="2.93"/>
  </r>
  <r>
    <d v="2024-08-09T00:00:00"/>
    <n v="2.4124999999985448"/>
    <m/>
    <d v="2024-08-11T09:54:00"/>
    <x v="0"/>
    <x v="4"/>
    <s v="Last 12 Months"/>
    <s v="SPS-10465187"/>
    <s v="Kian Sandhu"/>
    <s v="Aspirations 24-25, paid by Hardeep SANDHU, 09/08 vs. Aspirations Programme"/>
    <x v="4"/>
    <s v="STRIPE"/>
    <x v="1"/>
    <n v="5"/>
    <n v="0.1"/>
    <n v="0.05"/>
    <n v="0"/>
    <n v="4.8499999999999996"/>
  </r>
  <r>
    <d v="2024-08-09T00:00:00"/>
    <n v="2.4124999999985448"/>
    <m/>
    <d v="2024-08-11T09:54:00"/>
    <x v="0"/>
    <x v="4"/>
    <s v="Last 12 Months"/>
    <s v="SPS-10465210"/>
    <s v="Kyle Sandhu"/>
    <s v="Aspirations 24-25, paid by Hardeep SANDHU, 09/08 vs. Aspirations Programme"/>
    <x v="4"/>
    <s v="STRIPE"/>
    <x v="1"/>
    <n v="5"/>
    <n v="0.1"/>
    <n v="0.05"/>
    <n v="0"/>
    <n v="4.8499999999999996"/>
  </r>
  <r>
    <d v="2024-08-11T00:00:00"/>
    <n v="0.47080000000278233"/>
    <m/>
    <d v="2024-08-11T11:18:00"/>
    <x v="0"/>
    <x v="4"/>
    <s v="Last 12 Months"/>
    <s v="SPS-10469570"/>
    <s v="Savraj Singh Chana"/>
    <s v="Sunday Training 24-25, collected by Satpal Degun, 11/08 vs. Sunday Training"/>
    <x v="4"/>
    <s v="CASH"/>
    <x v="1"/>
    <n v="3"/>
    <n v="0"/>
    <n v="0"/>
    <n v="0"/>
    <n v="3"/>
  </r>
  <r>
    <d v="2024-08-11T00:00:00"/>
    <n v="0.47080000000278233"/>
    <m/>
    <d v="2024-08-11T11:18:00"/>
    <x v="0"/>
    <x v="4"/>
    <s v="Last 12 Months"/>
    <s v="SPS-10469575"/>
    <s v="Arjan Singh Chana"/>
    <s v="Sunday Training 24-25, collected by Satpal Degun, 11/08 vs. Sunday Training"/>
    <x v="4"/>
    <s v="CASH"/>
    <x v="1"/>
    <n v="3"/>
    <n v="0"/>
    <n v="0"/>
    <n v="0"/>
    <n v="3"/>
  </r>
  <r>
    <d v="2024-08-11T00:00:00"/>
    <n v="0.47080000000278233"/>
    <m/>
    <d v="2024-08-11T11:18:00"/>
    <x v="0"/>
    <x v="4"/>
    <s v="Last 12 Months"/>
    <s v="SPS-10469546"/>
    <s v="Govind Dhillon"/>
    <s v="Sunday Training 24-25, collected by Satpal Degun, 11/08 vs. Sunday Training"/>
    <x v="4"/>
    <s v="CASH"/>
    <x v="1"/>
    <n v="3"/>
    <n v="0"/>
    <n v="0"/>
    <n v="0"/>
    <n v="3"/>
  </r>
  <r>
    <d v="2024-08-11T00:00:00"/>
    <n v="0.47080000000278233"/>
    <m/>
    <d v="2024-08-11T11:18:00"/>
    <x v="0"/>
    <x v="4"/>
    <s v="Last 12 Months"/>
    <s v="SPS-10469548"/>
    <s v="Narayan Dhillon"/>
    <s v="Sunday Training 24-25, collected by Satpal Degun, 11/08 vs. Sunday Training"/>
    <x v="4"/>
    <s v="CASH"/>
    <x v="1"/>
    <n v="3"/>
    <n v="0"/>
    <n v="0"/>
    <n v="0"/>
    <n v="3"/>
  </r>
  <r>
    <d v="2024-08-11T00:00:00"/>
    <n v="0.47080000000278233"/>
    <m/>
    <d v="2024-08-11T11:18:00"/>
    <x v="0"/>
    <x v="4"/>
    <s v="Last 12 Months"/>
    <s v="SPS-10469563"/>
    <s v="Paarus Dhillon"/>
    <s v="Sunday Training 24-25, collected by Satpal Degun, 11/08 vs. Sunday Training"/>
    <x v="4"/>
    <s v="CASH"/>
    <x v="1"/>
    <n v="3"/>
    <n v="0"/>
    <n v="0"/>
    <n v="0"/>
    <n v="3"/>
  </r>
  <r>
    <d v="2024-08-11T00:00:00"/>
    <n v="0.47080000000278233"/>
    <m/>
    <d v="2024-08-11T11:18:00"/>
    <x v="0"/>
    <x v="4"/>
    <s v="Last 12 Months"/>
    <s v="SPS-10469544"/>
    <s v="Sehaj Kaur"/>
    <s v="Sunday Training 24-25, collected by Satpal Degun, 11/08 vs. Sunday Training"/>
    <x v="4"/>
    <s v="CASH"/>
    <x v="1"/>
    <n v="3"/>
    <n v="0"/>
    <n v="0"/>
    <n v="0"/>
    <n v="3"/>
  </r>
  <r>
    <d v="2024-08-11T00:00:00"/>
    <n v="0.47149999999965075"/>
    <m/>
    <d v="2024-08-11T11:19:00"/>
    <x v="0"/>
    <x v="4"/>
    <s v="Last 12 Months"/>
    <s v="SPS-10469547"/>
    <s v="Anmol Kaur"/>
    <s v="Sunday Training 24-25, collected by Satpal Degun, 11/08 vs. Sunday Training"/>
    <x v="4"/>
    <s v="CASH"/>
    <x v="1"/>
    <n v="3"/>
    <n v="0"/>
    <n v="0"/>
    <n v="0"/>
    <n v="3"/>
  </r>
  <r>
    <d v="2024-08-11T00:00:00"/>
    <n v="0.47149999999965075"/>
    <m/>
    <d v="2024-08-11T11:19:00"/>
    <x v="0"/>
    <x v="4"/>
    <s v="Last 12 Months"/>
    <s v="SPS-10469569"/>
    <s v="Rajveer Malhi"/>
    <s v="Sunday Training 24-25, collected by Satpal Degun, 11/08 vs. Sunday Training"/>
    <x v="4"/>
    <s v="CASH"/>
    <x v="1"/>
    <n v="3"/>
    <n v="0"/>
    <n v="0"/>
    <n v="0"/>
    <n v="3"/>
  </r>
  <r>
    <d v="2024-08-11T00:00:00"/>
    <n v="0.47149999999965075"/>
    <m/>
    <d v="2024-08-11T11:19:00"/>
    <x v="0"/>
    <x v="4"/>
    <s v="Last 12 Months"/>
    <s v="SPS-10469565"/>
    <s v="Yuvraj Sihota"/>
    <s v="Sunday Training 24-25, confirmed by Satpal Degun, 11/08 vs. Sunday Training"/>
    <x v="4"/>
    <s v="BACS"/>
    <x v="1"/>
    <n v="3"/>
    <n v="0"/>
    <n v="0"/>
    <n v="0"/>
    <n v="3"/>
  </r>
  <r>
    <d v="2024-08-11T00:00:00"/>
    <n v="0.47149999999965075"/>
    <m/>
    <d v="2024-08-11T11:19:00"/>
    <x v="0"/>
    <x v="4"/>
    <s v="Last 12 Months"/>
    <s v="SPS-10469566"/>
    <s v="Devjyot Singh Ghhagh"/>
    <s v="Sunday Training 24-25, collected by Satpal Degun, 11/08 vs. Sunday Training"/>
    <x v="4"/>
    <s v="CASH"/>
    <x v="1"/>
    <n v="3"/>
    <n v="0"/>
    <n v="0"/>
    <n v="0"/>
    <n v="3"/>
  </r>
  <r>
    <d v="2024-07-12T00:00:00"/>
    <n v="31.354800000000978"/>
    <m/>
    <d v="2024-08-12T08:31:00"/>
    <x v="0"/>
    <x v="4"/>
    <s v="Last 12 Months"/>
    <s v="SPS-10353996"/>
    <s v="-1. DELETED --"/>
    <s v="Aspirations 24-25 External Ticket, 12/07 vs. Aspirations Programme"/>
    <x v="4"/>
    <s v="STRIPE"/>
    <x v="1"/>
    <n v="10"/>
    <n v="0.22"/>
    <n v="0.1"/>
    <n v="0"/>
    <n v="9.68"/>
  </r>
  <r>
    <d v="2024-07-19T00:00:00"/>
    <n v="24.354800000000978"/>
    <m/>
    <d v="2024-08-12T08:31:00"/>
    <x v="0"/>
    <x v="4"/>
    <s v="Last 12 Months"/>
    <s v="SPS-10382523"/>
    <s v="-1. DELETED --"/>
    <s v="Aspirations 24-25 External Ticket, 19/07 vs. Aspirations Programme"/>
    <x v="4"/>
    <s v="STRIPE"/>
    <x v="1"/>
    <n v="10"/>
    <n v="0.22"/>
    <n v="0.1"/>
    <n v="0"/>
    <n v="9.68"/>
  </r>
  <r>
    <d v="2024-08-09T00:00:00"/>
    <n v="3.3548000000009779"/>
    <m/>
    <d v="2024-08-12T08:31:00"/>
    <x v="0"/>
    <x v="4"/>
    <s v="Last 12 Months"/>
    <s v="SPS-10465182"/>
    <s v="-1. DELETED --"/>
    <s v="Aspirations 24-25 External Ticket, 09/08 vs. Aspirations Programme"/>
    <x v="4"/>
    <s v="STRIPE"/>
    <x v="1"/>
    <n v="10"/>
    <n v="0.21"/>
    <n v="0.1"/>
    <n v="0"/>
    <n v="9.69"/>
  </r>
  <r>
    <d v="2024-06-09T00:00:00"/>
    <n v="65.354099999996834"/>
    <m/>
    <d v="2024-08-13T08:30:00"/>
    <x v="0"/>
    <x v="4"/>
    <s v="Last 12 Months"/>
    <s v="SPS-10239363"/>
    <s v="Ahsan Ali"/>
    <s v="Sunday Training 24-25, paid by Rojon Ali, 09/06 vs. Sunday Training"/>
    <x v="4"/>
    <s v="STRIPE"/>
    <x v="1"/>
    <n v="3"/>
    <n v="7.0000000000000007E-2"/>
    <n v="0.05"/>
    <n v="0"/>
    <n v="2.88"/>
  </r>
  <r>
    <d v="2024-06-09T00:00:00"/>
    <n v="65.354099999996834"/>
    <m/>
    <d v="2024-08-13T08:30:00"/>
    <x v="0"/>
    <x v="4"/>
    <s v="Last 12 Months"/>
    <s v="SPS-10239364"/>
    <s v="Adam Ali"/>
    <s v="Sunday Training 24-25, paid by Rojon Ali, 09/06 vs. Sunday Training"/>
    <x v="4"/>
    <s v="STRIPE"/>
    <x v="1"/>
    <n v="3"/>
    <n v="7.0000000000000007E-2"/>
    <n v="0.05"/>
    <n v="0"/>
    <n v="2.88"/>
  </r>
  <r>
    <d v="2024-06-30T00:00:00"/>
    <n v="44.354099999996834"/>
    <m/>
    <d v="2024-08-13T08:30:00"/>
    <x v="0"/>
    <x v="4"/>
    <s v="Last 12 Months"/>
    <s v="SPS-10317298"/>
    <s v="Ahsan Ali"/>
    <s v="Sunday Training 24-25, paid by Rojon Ali, 30/06 vs. Sunday Training"/>
    <x v="4"/>
    <s v="STRIPE"/>
    <x v="1"/>
    <n v="3"/>
    <n v="7.0000000000000007E-2"/>
    <n v="0.05"/>
    <n v="0"/>
    <n v="2.88"/>
  </r>
  <r>
    <d v="2024-06-30T00:00:00"/>
    <n v="44.354099999996834"/>
    <m/>
    <d v="2024-08-13T08:30:00"/>
    <x v="0"/>
    <x v="4"/>
    <s v="Last 12 Months"/>
    <s v="SPS-10317310"/>
    <s v="Adam Ali"/>
    <s v="Sunday Training 24-25, paid by Rojon Ali, 30/06 vs. Sunday Training"/>
    <x v="4"/>
    <s v="STRIPE"/>
    <x v="1"/>
    <n v="3"/>
    <n v="7.0000000000000007E-2"/>
    <n v="0.05"/>
    <n v="0"/>
    <n v="2.88"/>
  </r>
  <r>
    <d v="2024-07-14T00:00:00"/>
    <n v="30.354099999996834"/>
    <m/>
    <d v="2024-08-13T08:30:00"/>
    <x v="0"/>
    <x v="4"/>
    <s v="Last 12 Months"/>
    <s v="SPS-10356839"/>
    <s v="Ahsan Ali"/>
    <s v="Sunday Training 24-25, paid by Rojon Ali, 14/07 vs. Sunday Training"/>
    <x v="4"/>
    <s v="STRIPE"/>
    <x v="1"/>
    <n v="3"/>
    <n v="7.0000000000000007E-2"/>
    <n v="0.05"/>
    <n v="0"/>
    <n v="2.88"/>
  </r>
  <r>
    <d v="2024-07-14T00:00:00"/>
    <n v="30.354099999996834"/>
    <m/>
    <d v="2024-08-13T08:30:00"/>
    <x v="0"/>
    <x v="4"/>
    <s v="Last 12 Months"/>
    <s v="SPS-10356840"/>
    <s v="Hamza Ali"/>
    <s v="Sunday Training 24-25, paid by Rojon Ali, 14/07 vs. Sunday Training"/>
    <x v="4"/>
    <s v="STRIPE"/>
    <x v="1"/>
    <n v="3"/>
    <n v="7.0000000000000007E-2"/>
    <n v="0.05"/>
    <n v="0"/>
    <n v="2.88"/>
  </r>
  <r>
    <d v="2024-07-14T00:00:00"/>
    <n v="30.354099999996834"/>
    <m/>
    <d v="2024-08-13T08:30:00"/>
    <x v="0"/>
    <x v="4"/>
    <s v="Last 12 Months"/>
    <s v="SPS-10356851"/>
    <s v="Adam Ali"/>
    <s v="Sunday Training 24-25, paid by Rojon Ali, 14/07 vs. Sunday Training"/>
    <x v="4"/>
    <s v="STRIPE"/>
    <x v="1"/>
    <n v="3"/>
    <n v="0.1"/>
    <n v="0.05"/>
    <n v="0"/>
    <n v="2.85"/>
  </r>
  <r>
    <d v="2024-05-05T00:00:00"/>
    <n v="100.35409999999683"/>
    <m/>
    <d v="2024-08-13T08:30:00"/>
    <x v="0"/>
    <x v="4"/>
    <s v="Last 12 Months"/>
    <s v="SPS-10147958"/>
    <s v="Husayn Loonat"/>
    <s v="Sunday Training 24-25, paid by Javeria Ahmad, 05/05 vs. Sunday Training"/>
    <x v="4"/>
    <s v="STRIPE"/>
    <x v="1"/>
    <n v="3"/>
    <n v="0.11"/>
    <n v="0.05"/>
    <n v="0"/>
    <n v="2.84"/>
  </r>
  <r>
    <d v="2024-07-14T00:00:00"/>
    <n v="30.354099999996834"/>
    <m/>
    <d v="2024-08-13T08:30:00"/>
    <x v="0"/>
    <x v="4"/>
    <s v="Last 12 Months"/>
    <s v="SPS-10356829"/>
    <s v="Husayn Loonat"/>
    <s v="Sunday Training 24-25, paid by Javeria Ahmad, 14/07 vs. Sunday Training"/>
    <x v="4"/>
    <s v="STRIPE"/>
    <x v="1"/>
    <n v="3"/>
    <n v="0.11"/>
    <n v="0.05"/>
    <n v="0"/>
    <n v="2.84"/>
  </r>
  <r>
    <d v="2024-08-11T00:00:00"/>
    <n v="2.3540999999968335"/>
    <m/>
    <d v="2024-08-13T08:30:00"/>
    <x v="0"/>
    <x v="4"/>
    <s v="Last 12 Months"/>
    <s v="SPS-10469552"/>
    <s v="Husayn Loonat"/>
    <s v="Sunday Training 24-25, paid by Javeria Ahmad, 11/08 vs. Sunday Training"/>
    <x v="4"/>
    <s v="STRIPE"/>
    <x v="1"/>
    <n v="3"/>
    <n v="0.12"/>
    <n v="0.05"/>
    <n v="0"/>
    <n v="2.83"/>
  </r>
  <r>
    <d v="2024-06-26T00:00:00"/>
    <n v="50.354099999996834"/>
    <m/>
    <d v="2024-08-15T08:30:00"/>
    <x v="0"/>
    <x v="4"/>
    <s v="Last 12 Months"/>
    <s v="SPS-10305208"/>
    <s v="Aryan Massey Arora"/>
    <s v="Mens 24-25 Under 16 Match Fee, 25/06 vs. vs Bournville"/>
    <x v="4"/>
    <s v="STRIPE"/>
    <x v="0"/>
    <n v="3"/>
    <n v="0.25"/>
    <n v="0.05"/>
    <n v="0"/>
    <n v="2.7"/>
  </r>
  <r>
    <d v="2024-08-16T00:00:00"/>
    <n v="0.8922999999995227"/>
    <m/>
    <d v="2024-08-16T21:25:00"/>
    <x v="0"/>
    <x v="4"/>
    <s v="Last 12 Months"/>
    <s v="SPS-10500997"/>
    <s v="-1. DELETED --"/>
    <s v="Aspirations 24-25 External One Payment Ticket, confirmed by Satpal Degun, 16/08 vs. Aspirations Programme"/>
    <x v="4"/>
    <s v="BACS"/>
    <x v="1"/>
    <n v="8"/>
    <n v="0"/>
    <n v="0"/>
    <n v="0"/>
    <n v="8"/>
  </r>
  <r>
    <d v="2024-08-16T00:00:00"/>
    <n v="0.8922999999995227"/>
    <m/>
    <d v="2024-08-16T21:25:00"/>
    <x v="0"/>
    <x v="4"/>
    <s v="Last 12 Months"/>
    <s v="SPS-10500988"/>
    <s v="Yuvraj Sihota"/>
    <s v="Aspirations 24-25, confirmed by Satpal Degun, 16/08 vs. Aspirations Programme"/>
    <x v="4"/>
    <s v="BACS"/>
    <x v="1"/>
    <n v="5"/>
    <n v="0"/>
    <n v="0"/>
    <n v="0"/>
    <n v="5"/>
  </r>
  <r>
    <d v="2024-08-18T00:00:00"/>
    <n v="0.88680000000022119"/>
    <m/>
    <d v="2024-08-18T21:17:00"/>
    <x v="0"/>
    <x v="4"/>
    <s v="Last 12 Months"/>
    <s v="SPS-10505476"/>
    <s v="Rajveer Malhi"/>
    <s v="Sunday Training 24-25, collected by Satpal Degun, 18/08 vs. Sunday Training"/>
    <x v="4"/>
    <s v="CASH"/>
    <x v="1"/>
    <n v="3"/>
    <n v="0"/>
    <n v="0"/>
    <n v="0"/>
    <n v="3"/>
  </r>
  <r>
    <d v="2024-08-18T00:00:00"/>
    <n v="0.88680000000022119"/>
    <m/>
    <d v="2024-08-18T21:17:00"/>
    <x v="0"/>
    <x v="4"/>
    <s v="Last 12 Months"/>
    <s v="SPS-10505474"/>
    <s v="Yuvraj Sihota"/>
    <s v="Sunday Training 24-25, confirmed by Satpal Degun, 18/08 vs. Sunday Training"/>
    <x v="4"/>
    <s v="BACS"/>
    <x v="1"/>
    <n v="3"/>
    <n v="0"/>
    <n v="0"/>
    <n v="0"/>
    <n v="3"/>
  </r>
  <r>
    <d v="2024-07-15T00:00:00"/>
    <n v="35.354099999996834"/>
    <m/>
    <d v="2024-08-19T08:30:00"/>
    <x v="0"/>
    <x v="4"/>
    <s v="Last 12 Months"/>
    <s v="SPS-10359977"/>
    <s v="Sukhdev Gill"/>
    <s v="Mens 24-25 Unemployed/Retired Match Fee, 02/07 vs. vs Bromsgrove"/>
    <x v="4"/>
    <s v="STRIPE"/>
    <x v="0"/>
    <n v="5"/>
    <n v="0.17"/>
    <n v="0.05"/>
    <n v="0"/>
    <n v="4.78"/>
  </r>
  <r>
    <d v="2024-07-30T00:00:00"/>
    <n v="20.354099999996834"/>
    <m/>
    <d v="2024-08-19T08:30:00"/>
    <x v="0"/>
    <x v="4"/>
    <s v="Last 12 Months"/>
    <s v="SPS-10428604"/>
    <s v="Sukhdev Gill"/>
    <s v="Mens 24-25 Unemployed/Retired Match Fee, 30/07 vs. vs Old Hales"/>
    <x v="4"/>
    <s v="STRIPE"/>
    <x v="0"/>
    <n v="5"/>
    <n v="0.18"/>
    <n v="0.05"/>
    <n v="0"/>
    <n v="4.7699999999999996"/>
  </r>
  <r>
    <d v="2024-05-23T00:00:00"/>
    <n v="88.354099999996834"/>
    <m/>
    <d v="2024-08-19T08:30:00"/>
    <x v="0"/>
    <x v="4"/>
    <s v="Last 12 Months"/>
    <s v="SPS-10199312"/>
    <s v="Pavan Bains"/>
    <s v="Ladies 24-25 Unemployed/Retired Match Fee, 23/05 vs. vs Finchfield"/>
    <x v="4"/>
    <s v="STRIPE"/>
    <x v="0"/>
    <n v="5"/>
    <n v="0.17"/>
    <n v="0.05"/>
    <n v="0"/>
    <n v="4.78"/>
  </r>
  <r>
    <d v="2024-07-20T00:00:00"/>
    <n v="30.354099999996834"/>
    <m/>
    <d v="2024-08-19T08:30:00"/>
    <x v="0"/>
    <x v="4"/>
    <s v="Last 12 Months"/>
    <s v="SPS-10383505"/>
    <s v="Pavan Bains"/>
    <s v="Ladies 24-25 Unemployed/Retired Match Fee, 16/07 vs. vs Wildcard"/>
    <x v="4"/>
    <s v="STRIPE"/>
    <x v="0"/>
    <n v="5"/>
    <n v="0.18"/>
    <n v="0.05"/>
    <n v="0"/>
    <n v="4.7699999999999996"/>
  </r>
  <r>
    <d v="2024-06-30T00:00:00"/>
    <n v="50.354099999996834"/>
    <m/>
    <d v="2024-08-19T08:30:00"/>
    <x v="0"/>
    <x v="4"/>
    <s v="Last 12 Months"/>
    <s v="SPS-10317240"/>
    <s v="Karina Poonia"/>
    <s v="Sunday Training 24-25, paid by jaspal poonia, 30/06 vs. Sunday Training"/>
    <x v="4"/>
    <s v="STRIPE"/>
    <x v="1"/>
    <n v="3"/>
    <n v="0.25"/>
    <n v="0.05"/>
    <n v="0"/>
    <n v="2.7"/>
  </r>
  <r>
    <d v="2024-06-08T00:00:00"/>
    <n v="73.354099999996834"/>
    <m/>
    <d v="2024-08-20T08:30:00"/>
    <x v="0"/>
    <x v="4"/>
    <s v="Last 12 Months"/>
    <s v="SPS-10237101"/>
    <s v="Nivaan Pawar"/>
    <s v="Sunday Training 24-25, paid by Gurmej Pawar, 26/05 vs. Sunday Training"/>
    <x v="4"/>
    <s v="STRIPE"/>
    <x v="1"/>
    <n v="3"/>
    <n v="7.0000000000000007E-2"/>
    <n v="0.05"/>
    <n v="0"/>
    <n v="2.88"/>
  </r>
  <r>
    <d v="2024-06-08T00:00:00"/>
    <n v="73.354099999996834"/>
    <m/>
    <d v="2024-08-20T08:30:00"/>
    <x v="0"/>
    <x v="4"/>
    <s v="Last 12 Months"/>
    <s v="SPS-10237111"/>
    <s v="Naraya Pawar"/>
    <s v="Sunday Training 24-25, paid by Gurmej Pawar, 26/05 vs. Sunday Training"/>
    <x v="4"/>
    <s v="STRIPE"/>
    <x v="1"/>
    <n v="3"/>
    <n v="7.0000000000000007E-2"/>
    <n v="0.05"/>
    <n v="0"/>
    <n v="2.88"/>
  </r>
  <r>
    <d v="2024-06-09T00:00:00"/>
    <n v="72.354099999996834"/>
    <m/>
    <d v="2024-08-20T08:30:00"/>
    <x v="0"/>
    <x v="4"/>
    <s v="Last 12 Months"/>
    <s v="SPS-10239391"/>
    <s v="Nivaan Pawar"/>
    <s v="Sunday Training 24-25, paid by Gurmej Pawar, 09/06 vs. Sunday Training"/>
    <x v="4"/>
    <s v="STRIPE"/>
    <x v="1"/>
    <n v="3"/>
    <n v="7.0000000000000007E-2"/>
    <n v="0.05"/>
    <n v="0"/>
    <n v="2.88"/>
  </r>
  <r>
    <d v="2024-06-09T00:00:00"/>
    <n v="72.354099999996834"/>
    <m/>
    <d v="2024-08-20T08:30:00"/>
    <x v="0"/>
    <x v="4"/>
    <s v="Last 12 Months"/>
    <s v="SPS-10239393"/>
    <s v="Naraya Pawar"/>
    <s v="Sunday Training 24-25, paid by Gurmej Pawar, 09/06 vs. Sunday Training"/>
    <x v="4"/>
    <s v="STRIPE"/>
    <x v="1"/>
    <n v="3"/>
    <n v="7.0000000000000007E-2"/>
    <n v="0.05"/>
    <n v="0"/>
    <n v="2.88"/>
  </r>
  <r>
    <d v="2024-06-16T00:00:00"/>
    <n v="65.354099999996834"/>
    <m/>
    <d v="2024-08-20T08:30:00"/>
    <x v="0"/>
    <x v="4"/>
    <s v="Last 12 Months"/>
    <s v="SPS-10263716"/>
    <s v="Nivaan Pawar"/>
    <s v="Sunday Training 24-25, paid by Gurmej Pawar, 16/06 vs. Sunday Training"/>
    <x v="4"/>
    <s v="STRIPE"/>
    <x v="1"/>
    <n v="3"/>
    <n v="7.0000000000000007E-2"/>
    <n v="0.05"/>
    <n v="0"/>
    <n v="2.88"/>
  </r>
  <r>
    <d v="2024-06-16T00:00:00"/>
    <n v="65.354099999996834"/>
    <m/>
    <d v="2024-08-20T08:30:00"/>
    <x v="0"/>
    <x v="4"/>
    <s v="Last 12 Months"/>
    <s v="SPS-10263720"/>
    <s v="Naraya Pawar"/>
    <s v="Sunday Training 24-25, paid by Gurmej Pawar, 16/06 vs. Sunday Training"/>
    <x v="4"/>
    <s v="STRIPE"/>
    <x v="1"/>
    <n v="3"/>
    <n v="7.0000000000000007E-2"/>
    <n v="0.05"/>
    <n v="0"/>
    <n v="2.88"/>
  </r>
  <r>
    <d v="2024-06-30T00:00:00"/>
    <n v="51.354099999996834"/>
    <m/>
    <d v="2024-08-20T08:30:00"/>
    <x v="0"/>
    <x v="4"/>
    <s v="Last 12 Months"/>
    <s v="SPS-10317344"/>
    <s v="Nivaan Pawar"/>
    <s v="Sunday Training 24-25, paid by Gurmej Pawar, 30/06 vs. Sunday Training"/>
    <x v="4"/>
    <s v="STRIPE"/>
    <x v="1"/>
    <n v="3"/>
    <n v="7.0000000000000007E-2"/>
    <n v="0.05"/>
    <n v="0"/>
    <n v="2.88"/>
  </r>
  <r>
    <d v="2024-06-30T00:00:00"/>
    <n v="51.354099999996834"/>
    <m/>
    <d v="2024-08-20T08:30:00"/>
    <x v="0"/>
    <x v="4"/>
    <s v="Last 12 Months"/>
    <s v="SPS-10317350"/>
    <s v="Naraya Pawar"/>
    <s v="Sunday Training 24-25, paid by Gurmej Pawar, 30/06 vs. Sunday Training"/>
    <x v="4"/>
    <s v="STRIPE"/>
    <x v="1"/>
    <n v="3"/>
    <n v="7.0000000000000007E-2"/>
    <n v="0.05"/>
    <n v="0"/>
    <n v="2.88"/>
  </r>
  <r>
    <d v="2024-07-21T00:00:00"/>
    <n v="30.354099999996834"/>
    <m/>
    <d v="2024-08-20T08:30:00"/>
    <x v="0"/>
    <x v="4"/>
    <s v="Last 12 Months"/>
    <s v="SPS-10385823"/>
    <s v="Hansveer Matharu"/>
    <s v="Sunday Training 24-25, paid by Surinderpal Matharu, 21/07 vs. Sunday Training"/>
    <x v="4"/>
    <s v="STRIPE"/>
    <x v="1"/>
    <n v="3"/>
    <n v="0.06"/>
    <n v="0.05"/>
    <n v="0"/>
    <n v="2.89"/>
  </r>
  <r>
    <d v="2024-07-26T00:00:00"/>
    <n v="25.354099999996834"/>
    <m/>
    <d v="2024-08-20T08:30:00"/>
    <x v="0"/>
    <x v="4"/>
    <s v="Last 12 Months"/>
    <s v="SPS-10413584"/>
    <s v="Hansveer Matharu"/>
    <s v="Aspirations 24-25, paid by Surinderpal Matharu, 26/07 vs. Aspirations Programme"/>
    <x v="4"/>
    <s v="STRIPE"/>
    <x v="1"/>
    <n v="5"/>
    <n v="0.11"/>
    <n v="0.05"/>
    <n v="0"/>
    <n v="4.84"/>
  </r>
  <r>
    <d v="2024-07-28T00:00:00"/>
    <n v="23.354099999996834"/>
    <m/>
    <d v="2024-08-20T08:30:00"/>
    <x v="0"/>
    <x v="4"/>
    <s v="Last 12 Months"/>
    <s v="SPS-10419867"/>
    <s v="Hansveer Matharu"/>
    <s v="Sunday Training 24-25, paid by Surinderpal Matharu, 28/07 vs. Sunday Training"/>
    <x v="4"/>
    <s v="STRIPE"/>
    <x v="1"/>
    <n v="3"/>
    <n v="0.06"/>
    <n v="0.05"/>
    <n v="0"/>
    <n v="2.89"/>
  </r>
  <r>
    <d v="2024-08-02T00:00:00"/>
    <n v="18.354099999996834"/>
    <m/>
    <d v="2024-08-20T08:30:00"/>
    <x v="0"/>
    <x v="4"/>
    <s v="Last 12 Months"/>
    <s v="SPS-10437642"/>
    <s v="Hansveer Matharu"/>
    <s v="Aspirations 24-25, paid by Surinderpal Matharu, 02/08 vs. Aspirations Programme"/>
    <x v="4"/>
    <s v="STRIPE"/>
    <x v="1"/>
    <n v="5"/>
    <n v="0.11"/>
    <n v="0.05"/>
    <n v="0"/>
    <n v="4.84"/>
  </r>
  <r>
    <d v="2024-08-04T00:00:00"/>
    <n v="16.354099999996834"/>
    <m/>
    <d v="2024-08-20T08:30:00"/>
    <x v="0"/>
    <x v="4"/>
    <s v="Last 12 Months"/>
    <s v="SPS-10444115"/>
    <s v="Hansveer Matharu"/>
    <s v="Sunday Training 24-25, paid by Surinderpal Matharu, 04/08 vs. Sunday Training"/>
    <x v="4"/>
    <s v="STRIPE"/>
    <x v="1"/>
    <n v="3"/>
    <n v="0.06"/>
    <n v="0.05"/>
    <n v="0"/>
    <n v="2.89"/>
  </r>
  <r>
    <d v="2024-08-09T00:00:00"/>
    <n v="11.354099999996834"/>
    <m/>
    <d v="2024-08-20T08:30:00"/>
    <x v="0"/>
    <x v="4"/>
    <s v="Last 12 Months"/>
    <s v="SPS-10465185"/>
    <s v="Hansveer Matharu"/>
    <s v="Aspirations 24-25, paid by Surinderpal Matharu, 09/08 vs. Aspirations Programme"/>
    <x v="4"/>
    <s v="STRIPE"/>
    <x v="1"/>
    <n v="5"/>
    <n v="0.11"/>
    <n v="0.05"/>
    <n v="0"/>
    <n v="4.84"/>
  </r>
  <r>
    <d v="2024-08-11T00:00:00"/>
    <n v="9.3540999999968335"/>
    <m/>
    <d v="2024-08-20T08:30:00"/>
    <x v="0"/>
    <x v="4"/>
    <s v="Last 12 Months"/>
    <s v="SPS-10469551"/>
    <s v="Hansveer Matharu"/>
    <s v="Sunday Training 24-25, paid by Surinderpal Matharu, 11/08 vs. Sunday Training"/>
    <x v="4"/>
    <s v="STRIPE"/>
    <x v="1"/>
    <n v="3"/>
    <n v="0.06"/>
    <n v="0.05"/>
    <n v="0"/>
    <n v="2.89"/>
  </r>
  <r>
    <d v="2024-08-16T00:00:00"/>
    <n v="4.3540999999968335"/>
    <m/>
    <d v="2024-08-20T08:30:00"/>
    <x v="0"/>
    <x v="4"/>
    <s v="Last 12 Months"/>
    <s v="SPS-10500972"/>
    <s v="Hansveer Matharu"/>
    <s v="Aspirations 24-25, paid by Surinderpal Matharu, 16/08 vs. Aspirations Programme"/>
    <x v="4"/>
    <s v="STRIPE"/>
    <x v="1"/>
    <n v="5"/>
    <n v="0.11"/>
    <n v="0.05"/>
    <n v="0"/>
    <n v="4.84"/>
  </r>
  <r>
    <d v="2024-07-19T00:00:00"/>
    <n v="32.354099999996834"/>
    <m/>
    <d v="2024-08-20T08:30:00"/>
    <x v="0"/>
    <x v="4"/>
    <s v="Last 12 Months"/>
    <s v="SPS-10382542"/>
    <s v="Gurcharan Matharu"/>
    <s v="Aspirations 24-25, 19/07 vs. Aspirations Programme"/>
    <x v="4"/>
    <s v="STRIPE"/>
    <x v="1"/>
    <n v="5"/>
    <n v="0.14000000000000001"/>
    <n v="0.05"/>
    <n v="0"/>
    <n v="4.8099999999999996"/>
  </r>
  <r>
    <d v="2024-07-26T00:00:00"/>
    <n v="25.354099999996834"/>
    <m/>
    <d v="2024-08-20T08:30:00"/>
    <x v="0"/>
    <x v="4"/>
    <s v="Last 12 Months"/>
    <s v="SPS-10413603"/>
    <s v="Gurcharan Matharu"/>
    <s v="Aspirations 24-25, 26/07 vs. Aspirations Programme"/>
    <x v="4"/>
    <s v="STRIPE"/>
    <x v="1"/>
    <n v="5"/>
    <n v="0.14000000000000001"/>
    <n v="0.05"/>
    <n v="0"/>
    <n v="4.8099999999999996"/>
  </r>
  <r>
    <d v="2024-08-09T00:00:00"/>
    <n v="11.354099999996834"/>
    <m/>
    <d v="2024-08-20T08:30:00"/>
    <x v="0"/>
    <x v="4"/>
    <s v="Last 12 Months"/>
    <s v="SPS-10465209"/>
    <s v="Gurcharan Matharu"/>
    <s v="Aspirations 24-25, 09/08 vs. Aspirations Programme"/>
    <x v="4"/>
    <s v="STRIPE"/>
    <x v="1"/>
    <n v="5"/>
    <n v="0.15"/>
    <n v="0.05"/>
    <n v="0"/>
    <n v="4.8"/>
  </r>
  <r>
    <d v="2024-06-30T00:00:00"/>
    <n v="51.354800000000978"/>
    <m/>
    <d v="2024-08-20T08:31:00"/>
    <x v="0"/>
    <x v="4"/>
    <s v="Last 12 Months"/>
    <s v="SPS-10317305"/>
    <s v="Nihal Cooner"/>
    <s v="Sunday Training 24-25, paid by Sandeep Cooner, 30/06 vs. Sunday Training"/>
    <x v="4"/>
    <s v="STRIPE"/>
    <x v="1"/>
    <n v="3"/>
    <n v="7.0000000000000007E-2"/>
    <n v="0.05"/>
    <n v="0"/>
    <n v="2.88"/>
  </r>
  <r>
    <d v="2024-07-14T00:00:00"/>
    <n v="37.354800000000978"/>
    <m/>
    <d v="2024-08-20T08:31:00"/>
    <x v="0"/>
    <x v="4"/>
    <s v="Last 12 Months"/>
    <s v="SPS-10356826"/>
    <s v="Nihal Cooner"/>
    <s v="Sunday Training 24-25, paid by Sandeep Cooner, 14/07 vs. Sunday Training"/>
    <x v="4"/>
    <s v="STRIPE"/>
    <x v="1"/>
    <n v="3"/>
    <n v="7.0000000000000007E-2"/>
    <n v="0.05"/>
    <n v="0"/>
    <n v="2.88"/>
  </r>
  <r>
    <d v="2024-07-21T00:00:00"/>
    <n v="30.354800000000978"/>
    <m/>
    <d v="2024-08-20T08:31:00"/>
    <x v="0"/>
    <x v="4"/>
    <s v="Last 12 Months"/>
    <s v="SPS-10385816"/>
    <s v="Priya Cooner"/>
    <s v="Sunday Training 24-25, paid by Sandeep Cooner, 21/07 vs. Sunday Training"/>
    <x v="4"/>
    <s v="STRIPE"/>
    <x v="1"/>
    <n v="3"/>
    <n v="7.0000000000000007E-2"/>
    <n v="0.05"/>
    <n v="0"/>
    <n v="2.88"/>
  </r>
  <r>
    <d v="2024-07-21T00:00:00"/>
    <n v="30.354800000000978"/>
    <m/>
    <d v="2024-08-20T08:31:00"/>
    <x v="0"/>
    <x v="4"/>
    <s v="Last 12 Months"/>
    <s v="SPS-10385822"/>
    <s v="Nihal Cooner"/>
    <s v="Sunday Training 24-25, paid by Sandeep Cooner, 21/07 vs. Sunday Training"/>
    <x v="4"/>
    <s v="STRIPE"/>
    <x v="1"/>
    <n v="3"/>
    <n v="7.0000000000000007E-2"/>
    <n v="0.05"/>
    <n v="0"/>
    <n v="2.88"/>
  </r>
  <r>
    <d v="2024-07-28T00:00:00"/>
    <n v="23.354800000000978"/>
    <m/>
    <d v="2024-08-20T08:31:00"/>
    <x v="0"/>
    <x v="4"/>
    <s v="Last 12 Months"/>
    <s v="SPS-10419862"/>
    <s v="Priya Cooner"/>
    <s v="Sunday Training 24-25, paid by Sandeep Cooner, 28/07 vs. Sunday Training"/>
    <x v="4"/>
    <s v="STRIPE"/>
    <x v="1"/>
    <n v="3"/>
    <n v="7.0000000000000007E-2"/>
    <n v="0.05"/>
    <n v="0"/>
    <n v="2.88"/>
  </r>
  <r>
    <d v="2024-07-28T00:00:00"/>
    <n v="23.354800000000978"/>
    <m/>
    <d v="2024-08-20T08:31:00"/>
    <x v="0"/>
    <x v="4"/>
    <s v="Last 12 Months"/>
    <s v="SPS-10419866"/>
    <s v="Nihal Cooner"/>
    <s v="Sunday Training 24-25, paid by Sandeep Cooner, 28/07 vs. Sunday Training"/>
    <x v="4"/>
    <s v="STRIPE"/>
    <x v="1"/>
    <n v="3"/>
    <n v="7.0000000000000007E-2"/>
    <n v="0.05"/>
    <n v="0"/>
    <n v="2.88"/>
  </r>
  <r>
    <d v="2024-08-18T00:00:00"/>
    <n v="2.3548000000009779"/>
    <m/>
    <d v="2024-08-20T08:31:00"/>
    <x v="0"/>
    <x v="4"/>
    <s v="Last 12 Months"/>
    <s v="SPS-10505457"/>
    <s v="Priya Cooner"/>
    <s v="Sunday Training 24-25, paid by Sandeep Cooner, 18/08 vs. Sunday Training"/>
    <x v="4"/>
    <s v="STRIPE"/>
    <x v="1"/>
    <n v="3"/>
    <n v="7.0000000000000007E-2"/>
    <n v="0.05"/>
    <n v="0"/>
    <n v="2.88"/>
  </r>
  <r>
    <d v="2024-08-18T00:00:00"/>
    <n v="2.3548000000009779"/>
    <m/>
    <d v="2024-08-20T08:31:00"/>
    <x v="0"/>
    <x v="4"/>
    <s v="Last 12 Months"/>
    <s v="SPS-10505462"/>
    <s v="Nihal Cooner"/>
    <s v="Sunday Training 24-25, paid by Sandeep Cooner, 18/08 vs. Sunday Training"/>
    <x v="4"/>
    <s v="STRIPE"/>
    <x v="1"/>
    <n v="3"/>
    <n v="7.0000000000000007E-2"/>
    <n v="0.05"/>
    <n v="0"/>
    <n v="2.88"/>
  </r>
  <r>
    <d v="2024-07-19T00:00:00"/>
    <n v="32.424299999998766"/>
    <m/>
    <d v="2024-08-20T10:11:00"/>
    <x v="0"/>
    <x v="4"/>
    <s v="Last 12 Months"/>
    <s v="SPS-10382544"/>
    <s v="-1. DELETED --"/>
    <s v="Aspirations 24-25 External Ticket, 19/07 vs. Aspirations Programme"/>
    <x v="4"/>
    <s v="STRIPE"/>
    <x v="1"/>
    <n v="10"/>
    <n v="0.19"/>
    <n v="0.1"/>
    <n v="0"/>
    <n v="9.7100000000000009"/>
  </r>
  <r>
    <d v="2024-07-26T00:00:00"/>
    <n v="25.424299999998766"/>
    <m/>
    <d v="2024-08-20T10:11:00"/>
    <x v="0"/>
    <x v="4"/>
    <s v="Last 12 Months"/>
    <s v="SPS-10413605"/>
    <s v="-1. DELETED --"/>
    <s v="Aspirations 24-25 External Ticket, 26/07 vs. Aspirations Programme"/>
    <x v="4"/>
    <s v="STRIPE"/>
    <x v="1"/>
    <n v="10"/>
    <n v="0.19"/>
    <n v="0.1"/>
    <n v="0"/>
    <n v="9.7100000000000009"/>
  </r>
  <r>
    <d v="2024-08-02T00:00:00"/>
    <n v="18.424299999998766"/>
    <m/>
    <d v="2024-08-20T10:11:00"/>
    <x v="0"/>
    <x v="4"/>
    <s v="Last 12 Months"/>
    <s v="SPS-10437655"/>
    <s v="-1. DELETED --"/>
    <s v="Aspirations 24-25 External Ticket, 02/08 vs. Aspirations Programme"/>
    <x v="4"/>
    <s v="STRIPE"/>
    <x v="1"/>
    <n v="10"/>
    <n v="0.19"/>
    <n v="0.1"/>
    <n v="0"/>
    <n v="9.7100000000000009"/>
  </r>
  <r>
    <d v="2024-08-09T00:00:00"/>
    <n v="11.424299999998766"/>
    <m/>
    <d v="2024-08-20T10:11:00"/>
    <x v="0"/>
    <x v="4"/>
    <s v="Last 12 Months"/>
    <s v="SPS-10465211"/>
    <s v="-1. DELETED --"/>
    <s v="Aspirations 24-25 External Ticket, 09/08 vs. Aspirations Programme"/>
    <x v="4"/>
    <s v="STRIPE"/>
    <x v="1"/>
    <n v="10"/>
    <n v="0.19"/>
    <n v="0.1"/>
    <n v="0"/>
    <n v="9.7100000000000009"/>
  </r>
  <r>
    <d v="2024-08-16T00:00:00"/>
    <n v="4.424299999998766"/>
    <m/>
    <d v="2024-08-20T10:11:00"/>
    <x v="0"/>
    <x v="4"/>
    <s v="Last 12 Months"/>
    <s v="SPS-10500992"/>
    <s v="-1. DELETED --"/>
    <s v="Aspirations 24-25 External Ticket, 16/08 vs. Aspirations Programme"/>
    <x v="4"/>
    <s v="STRIPE"/>
    <x v="1"/>
    <n v="10"/>
    <n v="0.19"/>
    <n v="0.1"/>
    <n v="0"/>
    <n v="9.7100000000000009"/>
  </r>
  <r>
    <d v="2024-07-20T00:00:00"/>
    <n v="31.459000000002561"/>
    <m/>
    <d v="2024-08-20T11:01:00"/>
    <x v="0"/>
    <x v="4"/>
    <s v="Last 12 Months"/>
    <s v="SPS-10383504"/>
    <s v="Sharndeep Hanspal"/>
    <s v="Ladies 24-25 Unemployed/Retired Match Fee, confirmed by Charn Gill, 16/07 vs. vs Wildcard"/>
    <x v="4"/>
    <s v="BACS"/>
    <x v="0"/>
    <n v="5"/>
    <n v="0"/>
    <n v="0"/>
    <n v="0"/>
    <n v="5"/>
  </r>
  <r>
    <d v="2024-06-13T00:00:00"/>
    <n v="68.461100000000442"/>
    <m/>
    <d v="2024-08-20T11:04:00"/>
    <x v="0"/>
    <x v="4"/>
    <s v="Last 12 Months"/>
    <s v="SPS-10260459"/>
    <s v="Charn Gill"/>
    <s v="Ladies 24-25 Unemployed/Retired Match Fee, confirmed by Charn Gill, 13/06 vs. vs Redditch"/>
    <x v="4"/>
    <s v="BACS"/>
    <x v="0"/>
    <n v="5"/>
    <n v="0"/>
    <n v="0"/>
    <n v="0"/>
    <n v="5"/>
  </r>
  <r>
    <d v="2024-07-03T00:00:00"/>
    <n v="48.461100000000442"/>
    <m/>
    <d v="2024-08-20T11:04:00"/>
    <x v="0"/>
    <x v="4"/>
    <s v="Last 12 Months"/>
    <s v="SPS-10328380"/>
    <s v="Charn Gill"/>
    <s v="Ladies 24-25 Unemployed/Retired Match Fee, confirmed by Charn Gill, 03/07 vs. vs Bournville"/>
    <x v="4"/>
    <s v="BACS"/>
    <x v="0"/>
    <n v="5"/>
    <n v="0"/>
    <n v="0"/>
    <n v="0"/>
    <n v="5"/>
  </r>
  <r>
    <d v="2024-07-20T00:00:00"/>
    <n v="31.461100000000442"/>
    <m/>
    <d v="2024-08-20T11:04:00"/>
    <x v="0"/>
    <x v="4"/>
    <s v="Last 12 Months"/>
    <s v="SPS-10383509"/>
    <s v="Charn Gill"/>
    <s v="Ladies 24-25 Unemployed/Retired Match Fee, confirmed by Charn Gill, 16/07 vs. vs Wildcard"/>
    <x v="4"/>
    <s v="BACS"/>
    <x v="0"/>
    <n v="5"/>
    <n v="0"/>
    <n v="0"/>
    <n v="0"/>
    <n v="5"/>
  </r>
  <r>
    <d v="2024-04-26T00:00:00"/>
    <n v="116.49440000000322"/>
    <m/>
    <d v="2024-08-20T11:52:00"/>
    <x v="0"/>
    <x v="4"/>
    <s v="Last 12 Months"/>
    <s v="SPS-10133964"/>
    <s v="kiran gill"/>
    <s v="Ladies 24-25 Unemployed/Retired Match Fee, confirmed by Charn Gill, 25/04 vs. vs Kings Heath"/>
    <x v="4"/>
    <s v="BACS"/>
    <x v="0"/>
    <n v="5"/>
    <n v="0"/>
    <n v="0"/>
    <n v="0"/>
    <n v="5"/>
  </r>
  <r>
    <d v="2024-05-23T00:00:00"/>
    <n v="89.494400000003225"/>
    <m/>
    <d v="2024-08-20T11:52:00"/>
    <x v="0"/>
    <x v="4"/>
    <s v="Last 12 Months"/>
    <s v="SPS-10199310"/>
    <s v="kiran gill"/>
    <s v="Ladies 24-25 Unemployed/Retired Match Fee, confirmed by Charn Gill, 23/05 vs. vs Finchfield"/>
    <x v="4"/>
    <s v="BACS"/>
    <x v="0"/>
    <n v="5"/>
    <n v="0"/>
    <n v="0"/>
    <n v="0"/>
    <n v="5"/>
  </r>
  <r>
    <d v="2024-06-05T00:00:00"/>
    <n v="76.494400000003225"/>
    <m/>
    <d v="2024-08-20T11:52:00"/>
    <x v="0"/>
    <x v="4"/>
    <s v="Last 12 Months"/>
    <s v="SPS-10226445"/>
    <s v="kiran gill"/>
    <s v="Ladies 24-25 Unemployed/Retired Match Fee, confirmed by Charn Gill, 04/06 vs. vs Old Hales"/>
    <x v="4"/>
    <s v="BACS"/>
    <x v="0"/>
    <n v="5"/>
    <n v="0"/>
    <n v="0"/>
    <n v="0"/>
    <n v="5"/>
  </r>
  <r>
    <d v="2024-06-13T00:00:00"/>
    <n v="68.494400000003225"/>
    <m/>
    <d v="2024-08-20T11:52:00"/>
    <x v="0"/>
    <x v="4"/>
    <s v="Last 12 Months"/>
    <s v="SPS-10260454"/>
    <s v="kiran gill"/>
    <s v="Ladies 24-25 Unemployed/Retired Match Fee, confirmed by Charn Gill, 13/06 vs. vs Redditch"/>
    <x v="4"/>
    <s v="BACS"/>
    <x v="0"/>
    <n v="5"/>
    <n v="0"/>
    <n v="0"/>
    <n v="0"/>
    <n v="5"/>
  </r>
  <r>
    <d v="2024-07-03T00:00:00"/>
    <n v="48.494400000003225"/>
    <m/>
    <d v="2024-08-20T11:52:00"/>
    <x v="0"/>
    <x v="4"/>
    <s v="Last 12 Months"/>
    <s v="SPS-10328376"/>
    <s v="kiran gill"/>
    <s v="Ladies 24-25 Unemployed/Retired Match Fee, confirmed by Charn Gill, 03/07 vs. vs Bournville"/>
    <x v="4"/>
    <s v="BACS"/>
    <x v="0"/>
    <n v="5"/>
    <n v="0"/>
    <n v="0"/>
    <n v="0"/>
    <n v="5"/>
  </r>
  <r>
    <d v="2024-07-20T00:00:00"/>
    <n v="31.495100000000093"/>
    <m/>
    <d v="2024-08-20T11:53:00"/>
    <x v="0"/>
    <x v="4"/>
    <s v="Last 12 Months"/>
    <s v="SPS-10383503"/>
    <s v="kiran gill"/>
    <s v="Ladies 24-25 Unemployed/Retired Match Fee, confirmed by Charn Gill, 16/07 vs. vs Wildcard"/>
    <x v="4"/>
    <s v="BACS"/>
    <x v="0"/>
    <n v="5"/>
    <n v="0"/>
    <n v="0"/>
    <n v="0"/>
    <n v="5"/>
  </r>
  <r>
    <d v="2024-07-14T00:00:00"/>
    <n v="37.545100000003004"/>
    <m/>
    <d v="2024-08-20T13:05:00"/>
    <x v="0"/>
    <x v="4"/>
    <s v="Last 12 Months"/>
    <s v="SPS-10356820"/>
    <s v="Ronak Singh Mann"/>
    <s v="Sunday Training 24-25, paid by Amardeep Mann, 14/07 vs. Sunday Training"/>
    <x v="4"/>
    <s v="STRIPE"/>
    <x v="1"/>
    <n v="3"/>
    <n v="0.06"/>
    <n v="0.05"/>
    <n v="0"/>
    <n v="2.89"/>
  </r>
  <r>
    <d v="2024-07-14T00:00:00"/>
    <n v="37.545100000003004"/>
    <m/>
    <d v="2024-08-20T13:05:00"/>
    <x v="0"/>
    <x v="4"/>
    <s v="Last 12 Months"/>
    <s v="SPS-10356833"/>
    <s v="Kartar Singh Mann"/>
    <s v="Sunday Training 24-25, paid by Amardeep Mann, 14/07 vs. Sunday Training"/>
    <x v="4"/>
    <s v="STRIPE"/>
    <x v="1"/>
    <n v="3"/>
    <n v="0.06"/>
    <n v="0.05"/>
    <n v="0"/>
    <n v="2.89"/>
  </r>
  <r>
    <d v="2024-07-14T00:00:00"/>
    <n v="37.545100000003004"/>
    <m/>
    <d v="2024-08-20T13:05:00"/>
    <x v="0"/>
    <x v="4"/>
    <s v="Last 12 Months"/>
    <s v="SPS-10356836"/>
    <s v="Karam Singh Mann"/>
    <s v="Sunday Training 24-25, paid by Amardeep Mann, 14/07 vs. Sunday Training"/>
    <x v="4"/>
    <s v="STRIPE"/>
    <x v="1"/>
    <n v="3"/>
    <n v="0.06"/>
    <n v="0.05"/>
    <n v="0"/>
    <n v="2.89"/>
  </r>
  <r>
    <d v="2024-07-21T00:00:00"/>
    <n v="30.545100000003004"/>
    <m/>
    <d v="2024-08-20T13:05:00"/>
    <x v="0"/>
    <x v="4"/>
    <s v="Last 12 Months"/>
    <s v="SPS-10385815"/>
    <s v="Ronak Singh Mann"/>
    <s v="Sunday Training 24-25, paid by Amardeep Mann, 21/07 vs. Sunday Training"/>
    <x v="4"/>
    <s v="STRIPE"/>
    <x v="1"/>
    <n v="3"/>
    <n v="0.06"/>
    <n v="0.05"/>
    <n v="0"/>
    <n v="2.89"/>
  </r>
  <r>
    <d v="2024-08-04T00:00:00"/>
    <n v="16.545100000003004"/>
    <m/>
    <d v="2024-08-20T13:05:00"/>
    <x v="0"/>
    <x v="4"/>
    <s v="Last 12 Months"/>
    <s v="SPS-10444108"/>
    <s v="Ronak Singh Mann"/>
    <s v="Sunday Training 24-25, paid by Amardeep Mann, 04/08 vs. Sunday Training"/>
    <x v="4"/>
    <s v="STRIPE"/>
    <x v="1"/>
    <n v="3"/>
    <n v="0.06"/>
    <n v="0.05"/>
    <n v="0"/>
    <n v="2.89"/>
  </r>
  <r>
    <d v="2024-08-04T00:00:00"/>
    <n v="16.545100000003004"/>
    <m/>
    <d v="2024-08-20T13:05:00"/>
    <x v="0"/>
    <x v="4"/>
    <s v="Last 12 Months"/>
    <s v="SPS-10444124"/>
    <s v="Kartar Singh Mann"/>
    <s v="Sunday Training 24-25, paid by Amardeep Mann, 04/08 vs. Sunday Training"/>
    <x v="4"/>
    <s v="STRIPE"/>
    <x v="1"/>
    <n v="3"/>
    <n v="0.06"/>
    <n v="0.05"/>
    <n v="0"/>
    <n v="2.89"/>
  </r>
  <r>
    <d v="2024-08-04T00:00:00"/>
    <n v="16.545100000003004"/>
    <m/>
    <d v="2024-08-20T13:05:00"/>
    <x v="0"/>
    <x v="4"/>
    <s v="Last 12 Months"/>
    <s v="SPS-10444128"/>
    <s v="Karam Singh Mann"/>
    <s v="Sunday Training 24-25, paid by Amardeep Mann, 04/08 vs. Sunday Training"/>
    <x v="4"/>
    <s v="STRIPE"/>
    <x v="1"/>
    <n v="3"/>
    <n v="0.06"/>
    <n v="0.05"/>
    <n v="0"/>
    <n v="2.89"/>
  </r>
  <r>
    <d v="2024-08-09T00:00:00"/>
    <n v="11.545100000003004"/>
    <m/>
    <d v="2024-08-20T13:05:00"/>
    <x v="0"/>
    <x v="4"/>
    <s v="Last 12 Months"/>
    <s v="SPS-10465174"/>
    <s v="Ronak Singh Mann"/>
    <s v="Aspirations 24-25, paid by Amardeep Mann, 09/08 vs. Aspirations Programme"/>
    <x v="4"/>
    <s v="STRIPE"/>
    <x v="1"/>
    <n v="5"/>
    <n v="0.09"/>
    <n v="0.05"/>
    <n v="0"/>
    <n v="4.8600000000000003"/>
  </r>
  <r>
    <d v="2024-08-09T00:00:00"/>
    <n v="11.545100000003004"/>
    <m/>
    <d v="2024-08-20T13:05:00"/>
    <x v="0"/>
    <x v="4"/>
    <s v="Last 12 Months"/>
    <s v="SPS-10465193"/>
    <s v="Kartar Singh Mann"/>
    <s v="Aspirations 24-25, paid by Amardeep Mann, 09/08 vs. Aspirations Programme"/>
    <x v="4"/>
    <s v="STRIPE"/>
    <x v="1"/>
    <n v="5"/>
    <n v="0.09"/>
    <n v="0.05"/>
    <n v="0"/>
    <n v="4.8600000000000003"/>
  </r>
  <r>
    <d v="2024-08-09T00:00:00"/>
    <n v="11.545100000003004"/>
    <m/>
    <d v="2024-08-20T13:05:00"/>
    <x v="0"/>
    <x v="4"/>
    <s v="Last 12 Months"/>
    <s v="SPS-10465198"/>
    <s v="Karam Singh Mann"/>
    <s v="Aspirations 24-25, paid by Amardeep Mann, 09/08 vs. Aspirations Programme"/>
    <x v="4"/>
    <s v="STRIPE"/>
    <x v="1"/>
    <n v="5"/>
    <n v="0.05"/>
    <n v="0.05"/>
    <n v="0"/>
    <n v="4.9000000000000004"/>
  </r>
  <r>
    <d v="2024-08-16T00:00:00"/>
    <n v="4.5451000000030035"/>
    <m/>
    <d v="2024-08-20T13:05:00"/>
    <x v="0"/>
    <x v="4"/>
    <s v="Last 12 Months"/>
    <s v="SPS-10500962"/>
    <s v="Ronak Singh Mann"/>
    <s v="Aspirations 24-25, paid by Amardeep Mann, 16/08 vs. Aspirations Programme"/>
    <x v="4"/>
    <s v="STRIPE"/>
    <x v="1"/>
    <n v="5"/>
    <n v="0.09"/>
    <n v="0.05"/>
    <n v="0"/>
    <n v="4.8600000000000003"/>
  </r>
  <r>
    <d v="2024-08-16T00:00:00"/>
    <n v="4.5451000000030035"/>
    <m/>
    <d v="2024-08-20T13:05:00"/>
    <x v="0"/>
    <x v="4"/>
    <s v="Last 12 Months"/>
    <s v="SPS-10500976"/>
    <s v="Kartar Singh Mann"/>
    <s v="Aspirations 24-25, paid by Amardeep Mann, 16/08 vs. Aspirations Programme"/>
    <x v="4"/>
    <s v="STRIPE"/>
    <x v="1"/>
    <n v="5"/>
    <n v="0.09"/>
    <n v="0.05"/>
    <n v="0"/>
    <n v="4.8600000000000003"/>
  </r>
  <r>
    <d v="2024-08-16T00:00:00"/>
    <n v="4.5451000000030035"/>
    <m/>
    <d v="2024-08-20T13:05:00"/>
    <x v="0"/>
    <x v="4"/>
    <s v="Last 12 Months"/>
    <s v="SPS-10500981"/>
    <s v="Karam Singh Mann"/>
    <s v="Aspirations 24-25, paid by Amardeep Mann, 16/08 vs. Aspirations Programme"/>
    <x v="4"/>
    <s v="STRIPE"/>
    <x v="1"/>
    <n v="5"/>
    <n v="0.09"/>
    <n v="0.05"/>
    <n v="0"/>
    <n v="4.8600000000000003"/>
  </r>
  <r>
    <d v="2024-08-18T00:00:00"/>
    <n v="2.5451000000030035"/>
    <m/>
    <d v="2024-08-20T13:05:00"/>
    <x v="0"/>
    <x v="4"/>
    <s v="Last 12 Months"/>
    <s v="SPS-10505455"/>
    <s v="Ronak Singh Mann"/>
    <s v="Sunday Training 24-25, paid by Amardeep Mann, 18/08 vs. Sunday Training"/>
    <x v="4"/>
    <s v="STRIPE"/>
    <x v="1"/>
    <n v="3"/>
    <n v="0.06"/>
    <n v="0.05"/>
    <n v="0"/>
    <n v="2.89"/>
  </r>
  <r>
    <d v="2024-08-18T00:00:00"/>
    <n v="2.5451000000030035"/>
    <m/>
    <d v="2024-08-20T13:05:00"/>
    <x v="0"/>
    <x v="4"/>
    <s v="Last 12 Months"/>
    <s v="SPS-10505469"/>
    <s v="Kartar Singh Mann"/>
    <s v="Sunday Training 24-25, paid by Amardeep Mann, 18/08 vs. Sunday Training"/>
    <x v="4"/>
    <s v="STRIPE"/>
    <x v="1"/>
    <n v="3"/>
    <n v="0.06"/>
    <n v="0.05"/>
    <n v="0"/>
    <n v="2.89"/>
  </r>
  <r>
    <d v="2024-08-18T00:00:00"/>
    <n v="2.5451000000030035"/>
    <m/>
    <d v="2024-08-20T13:05:00"/>
    <x v="0"/>
    <x v="4"/>
    <s v="Last 12 Months"/>
    <s v="SPS-10505471"/>
    <s v="Karam Singh Mann"/>
    <s v="Sunday Training 24-25, paid by Amardeep Mann, 18/08 vs. Sunday Training"/>
    <x v="4"/>
    <s v="STRIPE"/>
    <x v="1"/>
    <n v="3"/>
    <n v="0.06"/>
    <n v="0.05"/>
    <n v="0"/>
    <n v="2.89"/>
  </r>
  <r>
    <d v="2024-05-29T00:00:00"/>
    <n v="84.354099999996834"/>
    <m/>
    <d v="2024-08-21T08:30:00"/>
    <x v="0"/>
    <x v="4"/>
    <s v="Last 12 Months"/>
    <s v="SPS-10212681"/>
    <s v="Sanraj Singh Sohal"/>
    <s v="Mens 24-25 Student Match Fee, 22/05 vs. vs Worcester"/>
    <x v="4"/>
    <s v="STRIPE"/>
    <x v="0"/>
    <n v="5"/>
    <n v="0.17"/>
    <n v="0.05"/>
    <n v="0"/>
    <n v="4.78"/>
  </r>
  <r>
    <d v="2024-06-04T00:00:00"/>
    <n v="78.354099999996834"/>
    <m/>
    <d v="2024-08-21T08:30:00"/>
    <x v="0"/>
    <x v="4"/>
    <s v="Last 12 Months"/>
    <s v="SPS-10226168"/>
    <s v="Sanraj Singh Sohal"/>
    <s v="Mens 24-25 Student Match Fee, 04/06 vs. vs Olton"/>
    <x v="4"/>
    <s v="STRIPE"/>
    <x v="0"/>
    <n v="5"/>
    <n v="0.18"/>
    <n v="0.05"/>
    <n v="0"/>
    <n v="4.7699999999999996"/>
  </r>
  <r>
    <d v="2024-07-23T00:00:00"/>
    <n v="30.354099999996834"/>
    <m/>
    <d v="2024-08-22T08:30:00"/>
    <x v="0"/>
    <x v="4"/>
    <s v="Last 12 Months"/>
    <s v="SPS-10392071"/>
    <s v="Angad Birring"/>
    <s v="Mens 24-25 Under 16 Match Fee, paid by Jeswinder Kaur, 23/07 vs. vs Kings Heath"/>
    <x v="4"/>
    <s v="STRIPE"/>
    <x v="0"/>
    <n v="3"/>
    <n v="7.0000000000000007E-2"/>
    <n v="0.05"/>
    <n v="0"/>
    <n v="2.88"/>
  </r>
  <r>
    <d v="2024-07-28T00:00:00"/>
    <n v="25.354099999996834"/>
    <m/>
    <d v="2024-08-22T08:30:00"/>
    <x v="0"/>
    <x v="4"/>
    <s v="Last 12 Months"/>
    <s v="SPS-10419875"/>
    <s v="Angad Birring"/>
    <s v="Sunday Training 24-25, paid by Jeswinder Kaur, 28/07 vs. Sunday Training"/>
    <x v="4"/>
    <s v="STRIPE"/>
    <x v="1"/>
    <n v="3"/>
    <n v="7.0000000000000007E-2"/>
    <n v="0.05"/>
    <n v="0"/>
    <n v="2.88"/>
  </r>
  <r>
    <d v="2024-07-30T00:00:00"/>
    <n v="23.354099999996834"/>
    <m/>
    <d v="2024-08-22T08:30:00"/>
    <x v="0"/>
    <x v="4"/>
    <s v="Last 12 Months"/>
    <s v="SPS-10428615"/>
    <s v="Angad Birring"/>
    <s v="Mens 24-25 Under 16 Match Fee, paid by Jeswinder Kaur, 30/07 vs. vs Old Hales"/>
    <x v="4"/>
    <s v="STRIPE"/>
    <x v="0"/>
    <n v="3"/>
    <n v="7.0000000000000007E-2"/>
    <n v="0.05"/>
    <n v="0"/>
    <n v="2.88"/>
  </r>
  <r>
    <d v="2024-08-02T00:00:00"/>
    <n v="20.354099999996834"/>
    <m/>
    <d v="2024-08-22T08:30:00"/>
    <x v="0"/>
    <x v="4"/>
    <s v="Last 12 Months"/>
    <s v="SPS-10437647"/>
    <s v="Angad Birring"/>
    <s v="Aspirations 24-25, paid by Jeswinder Kaur, 02/08 vs. Aspirations Programme"/>
    <x v="4"/>
    <s v="STRIPE"/>
    <x v="1"/>
    <n v="5"/>
    <n v="0.11"/>
    <n v="0.05"/>
    <n v="0"/>
    <n v="4.84"/>
  </r>
  <r>
    <d v="2024-08-04T00:00:00"/>
    <n v="18.354099999996834"/>
    <m/>
    <d v="2024-08-22T08:30:00"/>
    <x v="0"/>
    <x v="4"/>
    <s v="Last 12 Months"/>
    <s v="SPS-10444126"/>
    <s v="Angad Birring"/>
    <s v="Sunday Training 24-25, paid by Jeswinder Kaur, 04/08 vs. Sunday Training"/>
    <x v="4"/>
    <s v="STRIPE"/>
    <x v="1"/>
    <n v="3"/>
    <n v="7.0000000000000007E-2"/>
    <n v="0.05"/>
    <n v="0"/>
    <n v="2.88"/>
  </r>
  <r>
    <d v="2024-08-09T00:00:00"/>
    <n v="13.354099999996834"/>
    <m/>
    <d v="2024-08-22T08:30:00"/>
    <x v="0"/>
    <x v="4"/>
    <s v="Last 12 Months"/>
    <s v="SPS-10465197"/>
    <s v="Angad Birring"/>
    <s v="Aspirations 24-25, paid by Jeswinder Kaur, 09/08 vs. Aspirations Programme"/>
    <x v="4"/>
    <s v="STRIPE"/>
    <x v="1"/>
    <n v="5"/>
    <n v="0.11"/>
    <n v="0.05"/>
    <n v="0"/>
    <n v="4.84"/>
  </r>
  <r>
    <d v="2024-08-16T00:00:00"/>
    <n v="6.3540999999968335"/>
    <m/>
    <d v="2024-08-22T08:30:00"/>
    <x v="0"/>
    <x v="4"/>
    <s v="Last 12 Months"/>
    <s v="SPS-10500979"/>
    <s v="Angad Birring"/>
    <s v="Aspirations 24-25, paid by Jeswinder Kaur, 16/08 vs. Aspirations Programme"/>
    <x v="4"/>
    <s v="STRIPE"/>
    <x v="1"/>
    <n v="5"/>
    <n v="0.11"/>
    <n v="0.05"/>
    <n v="0"/>
    <n v="4.84"/>
  </r>
  <r>
    <d v="2024-06-16T00:00:00"/>
    <n v="67.354099999996834"/>
    <m/>
    <d v="2024-08-22T08:30:00"/>
    <x v="0"/>
    <x v="4"/>
    <s v="Last 12 Months"/>
    <s v="SPS-10263658"/>
    <s v="Veer Virdi"/>
    <s v="Sunday Training 24-25, paid by Verneek Virdi, 16/06 vs. Sunday Training"/>
    <x v="4"/>
    <s v="STRIPE"/>
    <x v="1"/>
    <n v="3"/>
    <n v="7.0000000000000007E-2"/>
    <n v="0.05"/>
    <n v="0"/>
    <n v="2.88"/>
  </r>
  <r>
    <d v="2024-06-28T00:00:00"/>
    <n v="55.354099999996834"/>
    <m/>
    <d v="2024-08-22T08:30:00"/>
    <x v="0"/>
    <x v="4"/>
    <s v="Last 12 Months"/>
    <s v="SPS-10314241"/>
    <s v="Veer Virdi"/>
    <s v="Aspirations 24-25, paid by Verneek Virdi, 28/06 vs. Aspirations Programme"/>
    <x v="4"/>
    <s v="STRIPE"/>
    <x v="1"/>
    <n v="5"/>
    <n v="0.11"/>
    <n v="0.05"/>
    <n v="0"/>
    <n v="4.84"/>
  </r>
  <r>
    <d v="2024-07-08T00:00:00"/>
    <n v="45.354099999996834"/>
    <m/>
    <d v="2024-08-22T08:30:00"/>
    <x v="0"/>
    <x v="4"/>
    <s v="Last 12 Months"/>
    <s v="SPS-10338124"/>
    <s v="Veer Virdi"/>
    <s v="Sunday Training 24-25, paid by Verneek Virdi, 07/07 vs. Sunday Training"/>
    <x v="4"/>
    <s v="STRIPE"/>
    <x v="1"/>
    <n v="3"/>
    <n v="7.0000000000000007E-2"/>
    <n v="0.05"/>
    <n v="0"/>
    <n v="2.88"/>
  </r>
  <r>
    <d v="2024-07-14T00:00:00"/>
    <n v="39.354099999996834"/>
    <m/>
    <d v="2024-08-22T08:30:00"/>
    <x v="0"/>
    <x v="4"/>
    <s v="Last 12 Months"/>
    <s v="SPS-10356841"/>
    <s v="Veer Virdi"/>
    <s v="Sunday Training 24-25, paid by Verneek Virdi, 14/07 vs. Sunday Training"/>
    <x v="4"/>
    <s v="STRIPE"/>
    <x v="1"/>
    <n v="3"/>
    <n v="7.0000000000000007E-2"/>
    <n v="0.05"/>
    <n v="0"/>
    <n v="2.88"/>
  </r>
  <r>
    <d v="2024-08-02T00:00:00"/>
    <n v="20.354099999996834"/>
    <m/>
    <d v="2024-08-22T08:30:00"/>
    <x v="0"/>
    <x v="4"/>
    <s v="Last 12 Months"/>
    <s v="SPS-10437650"/>
    <s v="Veer Virdi"/>
    <s v="Aspirations 24-25, paid by Verneek Virdi, 02/08 vs. Aspirations Programme"/>
    <x v="4"/>
    <s v="STRIPE"/>
    <x v="1"/>
    <n v="5"/>
    <n v="0.11"/>
    <n v="0.05"/>
    <n v="0"/>
    <n v="4.84"/>
  </r>
  <r>
    <d v="2024-08-04T00:00:00"/>
    <n v="18.354099999996834"/>
    <m/>
    <d v="2024-08-22T08:30:00"/>
    <x v="0"/>
    <x v="4"/>
    <s v="Last 12 Months"/>
    <s v="SPS-10444109"/>
    <s v="Veer Virdi"/>
    <s v="Sunday Training 24-25, paid by Verneek Virdi, 04/08 vs. Sunday Training"/>
    <x v="4"/>
    <s v="STRIPE"/>
    <x v="1"/>
    <n v="3"/>
    <n v="7.0000000000000007E-2"/>
    <n v="0.05"/>
    <n v="0"/>
    <n v="2.88"/>
  </r>
  <r>
    <d v="2024-08-09T00:00:00"/>
    <n v="13.354099999996834"/>
    <m/>
    <d v="2024-08-22T08:30:00"/>
    <x v="0"/>
    <x v="4"/>
    <s v="Last 12 Months"/>
    <s v="SPS-10465201"/>
    <s v="Veer Virdi"/>
    <s v="Aspirations 24-25, paid by Verneek Virdi, 09/08 vs. Aspirations Programme"/>
    <x v="4"/>
    <s v="STRIPE"/>
    <x v="1"/>
    <n v="5"/>
    <n v="0.11"/>
    <n v="0.05"/>
    <n v="0"/>
    <n v="4.84"/>
  </r>
  <r>
    <d v="2024-07-15T00:00:00"/>
    <n v="39.70969999999943"/>
    <m/>
    <d v="2024-08-23T17:02:00"/>
    <x v="0"/>
    <x v="4"/>
    <s v="Last 12 Months"/>
    <s v="SPS-10359980"/>
    <s v="Gian Sehra"/>
    <s v="Mens 24-25 Under 16 Match Fee, paid by Gurmukh Sehra, 02/07 vs. vs Bromsgrove"/>
    <x v="4"/>
    <s v="STRIPE"/>
    <x v="0"/>
    <n v="3"/>
    <n v="0.06"/>
    <n v="0.05"/>
    <n v="0"/>
    <n v="2.89"/>
  </r>
  <r>
    <d v="2024-07-15T00:00:00"/>
    <n v="39.70969999999943"/>
    <m/>
    <d v="2024-08-23T17:02:00"/>
    <x v="0"/>
    <x v="4"/>
    <s v="Last 12 Months"/>
    <s v="SPS-10359984"/>
    <s v="Gurmukh Sehra"/>
    <s v="Mens 24-25, 02/07 vs. vs Bromsgrove"/>
    <x v="4"/>
    <s v="STRIPE"/>
    <x v="0"/>
    <n v="10"/>
    <n v="0.2"/>
    <n v="0.1"/>
    <n v="0"/>
    <n v="9.6999999999999993"/>
  </r>
  <r>
    <d v="2024-07-19T00:00:00"/>
    <n v="35.70969999999943"/>
    <m/>
    <d v="2024-08-23T17:02:00"/>
    <x v="0"/>
    <x v="4"/>
    <s v="Last 12 Months"/>
    <s v="SPS-10382531"/>
    <s v="Gagan Sehra"/>
    <s v="Aspirations 24-25, paid by Gurmukh Sehra, 19/07 vs. Aspirations Programme"/>
    <x v="4"/>
    <s v="STRIPE"/>
    <x v="1"/>
    <n v="5"/>
    <n v="0.1"/>
    <n v="0.05"/>
    <n v="0"/>
    <n v="4.8499999999999996"/>
  </r>
  <r>
    <d v="2024-07-19T00:00:00"/>
    <n v="35.70969999999943"/>
    <m/>
    <d v="2024-08-23T17:02:00"/>
    <x v="0"/>
    <x v="4"/>
    <s v="Last 12 Months"/>
    <s v="SPS-10382539"/>
    <s v="Gian Sehra"/>
    <s v="Aspirations 24-25, paid by Gurmukh Sehra, 19/07 vs. Aspirations Programme"/>
    <x v="4"/>
    <s v="STRIPE"/>
    <x v="1"/>
    <n v="5"/>
    <n v="0.1"/>
    <n v="0.05"/>
    <n v="0"/>
    <n v="4.8499999999999996"/>
  </r>
  <r>
    <d v="2024-07-23T00:00:00"/>
    <n v="31.70969999999943"/>
    <m/>
    <d v="2024-08-23T17:02:00"/>
    <x v="0"/>
    <x v="4"/>
    <s v="Last 12 Months"/>
    <s v="SPS-10392063"/>
    <s v="Gian Sehra"/>
    <s v="Mens 24-25 Under 16 Match Fee, paid by Gurmukh Sehra, 23/07 vs. vs Kings Heath"/>
    <x v="4"/>
    <s v="STRIPE"/>
    <x v="0"/>
    <n v="3"/>
    <n v="0.06"/>
    <n v="0.05"/>
    <n v="0"/>
    <n v="2.89"/>
  </r>
  <r>
    <d v="2024-07-26T00:00:00"/>
    <n v="28.70969999999943"/>
    <m/>
    <d v="2024-08-23T17:02:00"/>
    <x v="0"/>
    <x v="4"/>
    <s v="Last 12 Months"/>
    <s v="SPS-10413590"/>
    <s v="Gagan Sehra"/>
    <s v="Aspirations 24-25, paid by Gurmukh Sehra, 26/07 vs. Aspirations Programme"/>
    <x v="4"/>
    <s v="STRIPE"/>
    <x v="1"/>
    <n v="5"/>
    <n v="0.1"/>
    <n v="0.05"/>
    <n v="0"/>
    <n v="4.8499999999999996"/>
  </r>
  <r>
    <d v="2024-07-26T00:00:00"/>
    <n v="28.70969999999943"/>
    <m/>
    <d v="2024-08-23T17:02:00"/>
    <x v="0"/>
    <x v="4"/>
    <s v="Last 12 Months"/>
    <s v="SPS-10413601"/>
    <s v="Gian Sehra"/>
    <s v="Aspirations 24-25, paid by Gurmukh Sehra, 26/07 vs. Aspirations Programme"/>
    <x v="4"/>
    <s v="STRIPE"/>
    <x v="1"/>
    <n v="5"/>
    <n v="0.1"/>
    <n v="0.05"/>
    <n v="0"/>
    <n v="4.8499999999999996"/>
  </r>
  <r>
    <d v="2024-07-30T00:00:00"/>
    <n v="24.70969999999943"/>
    <m/>
    <d v="2024-08-23T17:02:00"/>
    <x v="0"/>
    <x v="4"/>
    <s v="Last 12 Months"/>
    <s v="SPS-10428606"/>
    <s v="Gian Sehra"/>
    <s v="Mens 24-25 Under 16 Match Fee, paid by Gurmukh Sehra, 30/07 vs. vs Old Hales"/>
    <x v="4"/>
    <s v="STRIPE"/>
    <x v="0"/>
    <n v="3"/>
    <n v="0.04"/>
    <n v="0.05"/>
    <n v="0"/>
    <n v="2.91"/>
  </r>
  <r>
    <d v="2024-08-09T00:00:00"/>
    <n v="14.70969999999943"/>
    <m/>
    <d v="2024-08-23T17:02:00"/>
    <x v="0"/>
    <x v="4"/>
    <s v="Last 12 Months"/>
    <s v="SPS-10465191"/>
    <s v="Gagan Sehra"/>
    <s v="Aspirations 24-25, paid by Gurmukh Sehra, 09/08 vs. Aspirations Programme"/>
    <x v="4"/>
    <s v="STRIPE"/>
    <x v="1"/>
    <n v="5"/>
    <n v="0.1"/>
    <n v="0.05"/>
    <n v="0"/>
    <n v="4.8499999999999996"/>
  </r>
  <r>
    <d v="2024-01-26T00:00:00"/>
    <n v="210.77360000000044"/>
    <m/>
    <d v="2024-08-23T18:34:00"/>
    <x v="0"/>
    <x v="4"/>
    <s v="Last 12 Months"/>
    <s v="SPS-9759433"/>
    <s v="Pavan Basi"/>
    <s v="Mens 23-24 Student Match Fee, 27/01 vs. vs Burton 2"/>
    <x v="4"/>
    <s v="STRIPE"/>
    <x v="0"/>
    <n v="5"/>
    <n v="0.1"/>
    <n v="0.05"/>
    <n v="0"/>
    <n v="4.8499999999999996"/>
  </r>
  <r>
    <d v="2024-02-04T00:00:00"/>
    <n v="201.77360000000044"/>
    <m/>
    <d v="2024-08-23T18:34:00"/>
    <x v="0"/>
    <x v="4"/>
    <s v="Last 12 Months"/>
    <s v="SPS-9803719"/>
    <s v="Pavan Basi"/>
    <s v="Mens 23-24 Student Match Fee, 03/02 vs. vs Harborne 2"/>
    <x v="4"/>
    <s v="STRIPE"/>
    <x v="0"/>
    <n v="5"/>
    <n v="0.1"/>
    <n v="0.05"/>
    <n v="0"/>
    <n v="4.8499999999999996"/>
  </r>
  <r>
    <d v="2024-02-20T00:00:00"/>
    <n v="185.77360000000044"/>
    <m/>
    <d v="2024-08-23T18:34:00"/>
    <x v="0"/>
    <x v="4"/>
    <s v="Last 12 Months"/>
    <s v="SPS-9857657"/>
    <s v="Pavan Basi"/>
    <s v="Mens 23-24 Student Match Fee, 10/02 vs. vs Finchfield 1"/>
    <x v="4"/>
    <s v="STRIPE"/>
    <x v="0"/>
    <n v="5"/>
    <n v="0.1"/>
    <n v="0.05"/>
    <n v="0"/>
    <n v="4.8499999999999996"/>
  </r>
  <r>
    <d v="2024-02-26T00:00:00"/>
    <n v="179.77360000000044"/>
    <m/>
    <d v="2024-08-23T18:34:00"/>
    <x v="0"/>
    <x v="4"/>
    <s v="Last 12 Months"/>
    <s v="SPS-9891975"/>
    <s v="Pavan Basi"/>
    <s v="Mens 23-24 Student Match Fee, 24/02 vs. vs Worcester 1"/>
    <x v="4"/>
    <s v="STRIPE"/>
    <x v="0"/>
    <n v="5"/>
    <n v="0.1"/>
    <n v="0.05"/>
    <n v="0"/>
    <n v="4.8499999999999996"/>
  </r>
  <r>
    <d v="2024-03-02T00:00:00"/>
    <n v="174.77360000000044"/>
    <m/>
    <d v="2024-08-23T18:34:00"/>
    <x v="0"/>
    <x v="4"/>
    <s v="Last 12 Months"/>
    <s v="SPS-9914765"/>
    <s v="Pavan Basi"/>
    <s v="Mens 23-24 Student Match Fee, 02/03 vs. vs Khalsa Leamington 2"/>
    <x v="4"/>
    <s v="STRIPE"/>
    <x v="0"/>
    <n v="5"/>
    <n v="0.1"/>
    <n v="0.05"/>
    <n v="0"/>
    <n v="4.8499999999999996"/>
  </r>
  <r>
    <d v="2024-03-10T00:00:00"/>
    <n v="166.77360000000044"/>
    <m/>
    <d v="2024-08-23T18:34:00"/>
    <x v="0"/>
    <x v="4"/>
    <s v="Last 12 Months"/>
    <s v="SPS-9953384"/>
    <s v="Pavan Basi"/>
    <s v="Mens 23-24 Student Match Fee, 09/03 vs. vs Lichfield 2"/>
    <x v="4"/>
    <s v="STRIPE"/>
    <x v="0"/>
    <n v="5"/>
    <n v="0.1"/>
    <n v="0.05"/>
    <n v="0"/>
    <n v="4.8499999999999996"/>
  </r>
  <r>
    <d v="2024-03-16T00:00:00"/>
    <n v="160.77360000000044"/>
    <m/>
    <d v="2024-08-23T18:34:00"/>
    <x v="0"/>
    <x v="4"/>
    <s v="Last 12 Months"/>
    <s v="SPS-9969649"/>
    <s v="Pavan Basi"/>
    <s v="Mens 23-24 Student Match Fee, 16/03 vs. vs University of Nottingham 3"/>
    <x v="4"/>
    <s v="STRIPE"/>
    <x v="0"/>
    <n v="5"/>
    <n v="0.1"/>
    <n v="0.05"/>
    <n v="0"/>
    <n v="4.8499999999999996"/>
  </r>
  <r>
    <d v="2024-03-23T00:00:00"/>
    <n v="153.77360000000044"/>
    <m/>
    <d v="2024-08-23T18:34:00"/>
    <x v="0"/>
    <x v="4"/>
    <s v="Last 12 Months"/>
    <s v="SPS-10028363"/>
    <s v="Pavan Basi"/>
    <s v="Mens 23-24 Student Match Fee, 23/03 vs. vs Bromsgrove 2"/>
    <x v="4"/>
    <s v="STRIPE"/>
    <x v="0"/>
    <n v="5"/>
    <n v="0.08"/>
    <n v="0.05"/>
    <n v="0"/>
    <n v="4.87"/>
  </r>
  <r>
    <d v="2024-05-15T00:00:00"/>
    <n v="100.77360000000044"/>
    <m/>
    <d v="2024-08-23T18:34:00"/>
    <x v="0"/>
    <x v="4"/>
    <s v="Last 12 Months"/>
    <s v="SPS-10178362"/>
    <s v="Pavan Basi"/>
    <s v="Mens 24-25 Student Match Fee, 14/05 vs. vs Harborne"/>
    <x v="4"/>
    <s v="STRIPE"/>
    <x v="0"/>
    <n v="5"/>
    <n v="0.1"/>
    <n v="0.05"/>
    <n v="0"/>
    <n v="4.8499999999999996"/>
  </r>
  <r>
    <d v="2024-06-21T00:00:00"/>
    <n v="64.354099999996834"/>
    <m/>
    <d v="2024-08-24T08:30:00"/>
    <x v="0"/>
    <x v="4"/>
    <s v="Last 12 Months"/>
    <s v="SPS-10284439"/>
    <s v="Karampreet Sandhu"/>
    <s v="Aspirations 24-25, 21/06 vs. Aspirations Programme"/>
    <x v="4"/>
    <s v="STRIPE"/>
    <x v="1"/>
    <n v="5"/>
    <n v="0.12"/>
    <n v="0.05"/>
    <n v="0"/>
    <n v="4.83"/>
  </r>
  <r>
    <d v="2024-06-26T00:00:00"/>
    <n v="59.354099999996834"/>
    <m/>
    <d v="2024-08-24T08:30:00"/>
    <x v="0"/>
    <x v="4"/>
    <s v="Last 12 Months"/>
    <s v="SPS-10305201"/>
    <s v="Karampreet Sandhu"/>
    <s v="Mens 24-25 Unemployed/Retired Match Fee, 25/06 vs. vs Bournville"/>
    <x v="4"/>
    <s v="STRIPE"/>
    <x v="0"/>
    <n v="5"/>
    <n v="0.12"/>
    <n v="0.05"/>
    <n v="0"/>
    <n v="4.83"/>
  </r>
  <r>
    <d v="2024-07-11T00:00:00"/>
    <n v="44.354099999996834"/>
    <m/>
    <d v="2024-08-24T08:30:00"/>
    <x v="0"/>
    <x v="4"/>
    <s v="Last 12 Months"/>
    <s v="SPS-10352387"/>
    <s v="Karampreet Sandhu"/>
    <s v="Mens 24-25 Unemployed/Retired Match Fee, 10/07 vs. vs Edgbaston"/>
    <x v="4"/>
    <s v="STRIPE"/>
    <x v="0"/>
    <n v="5"/>
    <n v="0.12"/>
    <n v="0.05"/>
    <n v="0"/>
    <n v="4.83"/>
  </r>
  <r>
    <d v="2024-07-23T00:00:00"/>
    <n v="32.354099999996834"/>
    <m/>
    <d v="2024-08-24T08:30:00"/>
    <x v="0"/>
    <x v="4"/>
    <s v="Last 12 Months"/>
    <s v="SPS-10392061"/>
    <s v="Karampreet Sandhu"/>
    <s v="Mens 24-25 Unemployed/Retired Match Fee, 23/07 vs. vs Kings Heath"/>
    <x v="4"/>
    <s v="STRIPE"/>
    <x v="0"/>
    <n v="5"/>
    <n v="0.14000000000000001"/>
    <n v="0.05"/>
    <n v="0"/>
    <n v="4.8099999999999996"/>
  </r>
  <r>
    <d v="2024-08-24T00:00:00"/>
    <n v="0.38949999999749707"/>
    <m/>
    <d v="2024-08-24T09:21:00"/>
    <x v="0"/>
    <x v="4"/>
    <s v="Last 12 Months"/>
    <s v="SPS-10535092"/>
    <s v="-1. DELETED --"/>
    <s v="Aspirations 24-25 External One Payment Ticket, confirmed by Satpal Degun, 23/08 vs. Aspirations Programme"/>
    <x v="4"/>
    <s v="BACS"/>
    <x v="1"/>
    <n v="8"/>
    <n v="0"/>
    <n v="0"/>
    <n v="0"/>
    <n v="8"/>
  </r>
  <r>
    <d v="2024-08-24T00:00:00"/>
    <n v="0.38949999999749707"/>
    <m/>
    <d v="2024-08-24T09:21:00"/>
    <x v="0"/>
    <x v="4"/>
    <s v="Last 12 Months"/>
    <s v="SPS-10535089"/>
    <s v="Yuvraj Sihota"/>
    <s v="Aspirations 24-25, confirmed by Satpal Degun, 23/08 vs. Aspirations Programme"/>
    <x v="4"/>
    <s v="BACS"/>
    <x v="1"/>
    <n v="5"/>
    <n v="0"/>
    <n v="0"/>
    <n v="0"/>
    <n v="5"/>
  </r>
  <r>
    <d v="2024-08-24T00:00:00"/>
    <n v="0.38949999999749707"/>
    <m/>
    <d v="2024-08-24T09:21:00"/>
    <x v="0"/>
    <x v="4"/>
    <s v="Last 12 Months"/>
    <s v="SPS-10535070"/>
    <s v="Praveer Degun"/>
    <s v="Aspirations 24-25, confirmed by Satpal Degun, 23/08 vs. Aspirations Programme"/>
    <x v="4"/>
    <s v="BACS"/>
    <x v="1"/>
    <n v="5"/>
    <n v="0"/>
    <n v="0"/>
    <n v="0"/>
    <n v="5"/>
  </r>
  <r>
    <d v="2024-08-04T00:00:00"/>
    <n v="20.392999999996391"/>
    <m/>
    <d v="2024-08-24T09:26:00"/>
    <x v="0"/>
    <x v="4"/>
    <s v="Last 12 Months"/>
    <s v="SPS-10444111"/>
    <s v="Arjan Matharu"/>
    <s v="Sunday Training 24-25, paid by Dapinder Matharu, 04/08 vs. Sunday Training"/>
    <x v="4"/>
    <s v="STRIPE"/>
    <x v="1"/>
    <n v="3"/>
    <n v="0.06"/>
    <n v="0.05"/>
    <n v="0"/>
    <n v="2.89"/>
  </r>
  <r>
    <d v="2024-08-04T00:00:00"/>
    <n v="20.392999999996391"/>
    <m/>
    <d v="2024-08-24T09:26:00"/>
    <x v="0"/>
    <x v="4"/>
    <s v="Last 12 Months"/>
    <s v="SPS-10444121"/>
    <s v="Amar Matharu"/>
    <s v="Sunday Training 24-25, paid by Dapinder Matharu, 04/08 vs. Sunday Training"/>
    <x v="4"/>
    <s v="STRIPE"/>
    <x v="1"/>
    <n v="3"/>
    <n v="0.06"/>
    <n v="0.05"/>
    <n v="0"/>
    <n v="2.89"/>
  </r>
  <r>
    <d v="2024-08-09T00:00:00"/>
    <n v="15.392999999996391"/>
    <m/>
    <d v="2024-08-24T09:26:00"/>
    <x v="0"/>
    <x v="4"/>
    <s v="Last 12 Months"/>
    <s v="SPS-10465176"/>
    <s v="Arjan Matharu"/>
    <s v="Aspirations 24-25, paid by Dapinder Matharu, 09/08 vs. Aspirations Programme"/>
    <x v="4"/>
    <s v="STRIPE"/>
    <x v="1"/>
    <n v="5"/>
    <n v="0.1"/>
    <n v="0.05"/>
    <n v="0"/>
    <n v="4.8499999999999996"/>
  </r>
  <r>
    <d v="2024-08-09T00:00:00"/>
    <n v="15.392999999996391"/>
    <m/>
    <d v="2024-08-24T09:26:00"/>
    <x v="0"/>
    <x v="4"/>
    <s v="Last 12 Months"/>
    <s v="SPS-10465215"/>
    <s v="Amar Matharu"/>
    <s v="Aspirations 24-25, paid by Dapinder Matharu, 09/08 vs. Aspirations Programme"/>
    <x v="4"/>
    <s v="STRIPE"/>
    <x v="1"/>
    <n v="5"/>
    <n v="0.1"/>
    <n v="0.05"/>
    <n v="0"/>
    <n v="4.8499999999999996"/>
  </r>
  <r>
    <d v="2024-08-11T00:00:00"/>
    <n v="13.392999999996391"/>
    <m/>
    <d v="2024-08-24T09:26:00"/>
    <x v="0"/>
    <x v="4"/>
    <s v="Last 12 Months"/>
    <s v="SPS-10469545"/>
    <s v="Arjan Matharu"/>
    <s v="Sunday Training 24-25, paid by Dapinder Matharu, 11/08 vs. Sunday Training"/>
    <x v="4"/>
    <s v="STRIPE"/>
    <x v="1"/>
    <n v="3"/>
    <n v="0.06"/>
    <n v="0.05"/>
    <n v="0"/>
    <n v="2.89"/>
  </r>
  <r>
    <d v="2024-08-11T00:00:00"/>
    <n v="13.392999999996391"/>
    <m/>
    <d v="2024-08-24T09:26:00"/>
    <x v="0"/>
    <x v="4"/>
    <s v="Last 12 Months"/>
    <s v="SPS-10469572"/>
    <s v="Amar Matharu"/>
    <s v="Sunday Training 24-25, paid by Dapinder Matharu, 11/08 vs. Sunday Training"/>
    <x v="4"/>
    <s v="STRIPE"/>
    <x v="1"/>
    <n v="3"/>
    <n v="0.06"/>
    <n v="0.05"/>
    <n v="0"/>
    <n v="2.89"/>
  </r>
  <r>
    <d v="2024-08-16T00:00:00"/>
    <n v="8.3929999999963911"/>
    <m/>
    <d v="2024-08-24T09:26:00"/>
    <x v="0"/>
    <x v="4"/>
    <s v="Last 12 Months"/>
    <s v="SPS-10500963"/>
    <s v="Arjan Matharu"/>
    <s v="Aspirations 24-25, paid by Dapinder Matharu, 16/08 vs. Aspirations Programme"/>
    <x v="4"/>
    <s v="STRIPE"/>
    <x v="1"/>
    <n v="5"/>
    <n v="0.1"/>
    <n v="0.05"/>
    <n v="0"/>
    <n v="4.8499999999999996"/>
  </r>
  <r>
    <d v="2024-08-16T00:00:00"/>
    <n v="8.3929999999963911"/>
    <m/>
    <d v="2024-08-24T09:26:00"/>
    <x v="0"/>
    <x v="4"/>
    <s v="Last 12 Months"/>
    <s v="SPS-10500995"/>
    <s v="Amar Matharu"/>
    <s v="Aspirations 24-25, paid by Dapinder Matharu, 16/08 vs. Aspirations Programme"/>
    <x v="4"/>
    <s v="STRIPE"/>
    <x v="1"/>
    <n v="5"/>
    <n v="0.1"/>
    <n v="0.05"/>
    <n v="0"/>
    <n v="4.8499999999999996"/>
  </r>
  <r>
    <d v="2024-08-18T00:00:00"/>
    <n v="6.3929999999963911"/>
    <m/>
    <d v="2024-08-24T09:26:00"/>
    <x v="0"/>
    <x v="4"/>
    <s v="Last 12 Months"/>
    <s v="SPS-10505458"/>
    <s v="Arjan Matharu"/>
    <s v="Sunday Training 24-25, paid by Dapinder Matharu, 18/08 vs. Sunday Training"/>
    <x v="4"/>
    <s v="STRIPE"/>
    <x v="1"/>
    <n v="3"/>
    <n v="0.06"/>
    <n v="0.05"/>
    <n v="0"/>
    <n v="2.89"/>
  </r>
  <r>
    <d v="2024-08-18T00:00:00"/>
    <n v="6.3929999999963911"/>
    <m/>
    <d v="2024-08-24T09:26:00"/>
    <x v="0"/>
    <x v="4"/>
    <s v="Last 12 Months"/>
    <s v="SPS-10505478"/>
    <s v="Amar Matharu"/>
    <s v="Sunday Training 24-25, paid by Dapinder Matharu, 18/08 vs. Sunday Training"/>
    <x v="4"/>
    <s v="STRIPE"/>
    <x v="1"/>
    <n v="3"/>
    <n v="0.02"/>
    <n v="0.05"/>
    <n v="0"/>
    <n v="2.93"/>
  </r>
  <r>
    <d v="2024-08-24T00:00:00"/>
    <n v="0.39299999999639113"/>
    <m/>
    <d v="2024-08-24T09:26:00"/>
    <x v="0"/>
    <x v="4"/>
    <s v="Last 12 Months"/>
    <s v="SPS-10535071"/>
    <s v="Arjan Matharu"/>
    <s v="Aspirations 24-25, paid by Dapinder Matharu, 23/08 vs. Aspirations Programme"/>
    <x v="4"/>
    <s v="STRIPE"/>
    <x v="1"/>
    <n v="5"/>
    <n v="0.1"/>
    <n v="0.05"/>
    <n v="0"/>
    <n v="4.8499999999999996"/>
  </r>
  <r>
    <d v="2024-08-24T00:00:00"/>
    <n v="0.39299999999639113"/>
    <m/>
    <d v="2024-08-24T09:26:00"/>
    <x v="0"/>
    <x v="4"/>
    <s v="Last 12 Months"/>
    <s v="SPS-10535091"/>
    <s v="Amar Matharu"/>
    <s v="Aspirations 24-25, paid by Dapinder Matharu, 23/08 vs. Aspirations Programme"/>
    <x v="4"/>
    <s v="STRIPE"/>
    <x v="1"/>
    <n v="5"/>
    <n v="0.1"/>
    <n v="0.05"/>
    <n v="0"/>
    <n v="4.8499999999999996"/>
  </r>
  <r>
    <d v="2024-07-05T00:00:00"/>
    <n v="50.508999999998196"/>
    <m/>
    <d v="2024-08-24T12:13:00"/>
    <x v="0"/>
    <x v="4"/>
    <s v="Last 12 Months"/>
    <s v="SPS-10331821"/>
    <s v="-1. DELETED --"/>
    <s v="Aspirations 24-25 External Ticket, paid by Joanne McCormack, 05/07 vs. Aspirations Programme"/>
    <x v="4"/>
    <s v="STRIPE"/>
    <x v="1"/>
    <n v="10"/>
    <n v="0.19"/>
    <n v="0.1"/>
    <n v="0"/>
    <n v="9.7100000000000009"/>
  </r>
  <r>
    <d v="2024-07-12T00:00:00"/>
    <n v="43.508999999998196"/>
    <m/>
    <d v="2024-08-24T12:13:00"/>
    <x v="0"/>
    <x v="4"/>
    <s v="Last 12 Months"/>
    <s v="SPS-10353992"/>
    <s v="-1. DELETED --"/>
    <s v="Aspirations 24-25 External Ticket, paid by Joanne McCormack, 12/07 vs. Aspirations Programme"/>
    <x v="4"/>
    <s v="STRIPE"/>
    <x v="1"/>
    <n v="10"/>
    <n v="0.19"/>
    <n v="0.1"/>
    <n v="0"/>
    <n v="9.7100000000000009"/>
  </r>
  <r>
    <d v="2024-08-09T00:00:00"/>
    <n v="15.508999999998196"/>
    <m/>
    <d v="2024-08-24T12:13:00"/>
    <x v="0"/>
    <x v="4"/>
    <s v="Last 12 Months"/>
    <s v="SPS-10465178"/>
    <s v="-1. DELETED --"/>
    <s v="Aspirations 24-25 External Ticket, paid by Joanne McCormack, 09/08 vs. Aspirations Programme"/>
    <x v="4"/>
    <s v="STRIPE"/>
    <x v="1"/>
    <n v="10"/>
    <n v="0.19"/>
    <n v="0.1"/>
    <n v="0"/>
    <n v="9.7100000000000009"/>
  </r>
  <r>
    <d v="2024-08-16T00:00:00"/>
    <n v="8.5089999999981956"/>
    <m/>
    <d v="2024-08-24T12:13:00"/>
    <x v="0"/>
    <x v="4"/>
    <s v="Last 12 Months"/>
    <s v="SPS-10500964"/>
    <s v="-1. DELETED --"/>
    <s v="Aspirations 24-25 External Ticket, paid by Joanne McCormack, 16/08 vs. Aspirations Programme"/>
    <x v="4"/>
    <s v="STRIPE"/>
    <x v="1"/>
    <n v="10"/>
    <n v="0.19"/>
    <n v="0.1"/>
    <n v="0"/>
    <n v="9.7100000000000009"/>
  </r>
  <r>
    <d v="2024-08-24T00:00:00"/>
    <n v="0.50899999999819556"/>
    <m/>
    <d v="2024-08-24T12:13:00"/>
    <x v="0"/>
    <x v="4"/>
    <s v="Last 12 Months"/>
    <s v="SPS-10535072"/>
    <s v="-1. DELETED --"/>
    <s v="Aspirations 24-25 External Ticket, paid by Joanne McCormack, 23/08 vs. Aspirations Programme"/>
    <x v="4"/>
    <s v="STRIPE"/>
    <x v="1"/>
    <n v="10"/>
    <n v="0.19"/>
    <n v="0.1"/>
    <n v="0"/>
    <n v="9.7100000000000009"/>
  </r>
  <r>
    <d v="2024-03-03T00:00:00"/>
    <n v="174.54789999999775"/>
    <m/>
    <d v="2024-08-24T13:09:00"/>
    <x v="0"/>
    <x v="4"/>
    <s v="Last 12 Months"/>
    <s v="SPS-9917170"/>
    <s v="Clare allan"/>
    <s v="Ladies 23-24, confirmed by Charn Gill, 02/03 vs. vs Sutton"/>
    <x v="4"/>
    <s v="BACS"/>
    <x v="0"/>
    <n v="10"/>
    <n v="0"/>
    <n v="0"/>
    <n v="0"/>
    <n v="10"/>
  </r>
  <r>
    <d v="2024-03-09T00:00:00"/>
    <n v="168.54789999999775"/>
    <m/>
    <d v="2024-08-24T13:09:00"/>
    <x v="0"/>
    <x v="4"/>
    <s v="Last 12 Months"/>
    <s v="SPS-9946248"/>
    <s v="Clare allan"/>
    <s v="Ladies 23-24, confirmed by Charn Gill, 09/03 vs. vs Old Silhs"/>
    <x v="4"/>
    <s v="BACS"/>
    <x v="0"/>
    <n v="10"/>
    <n v="0"/>
    <n v="0"/>
    <n v="0"/>
    <n v="10"/>
  </r>
  <r>
    <d v="2024-06-05T00:00:00"/>
    <n v="80.547899999997753"/>
    <m/>
    <d v="2024-08-24T13:09:00"/>
    <x v="0"/>
    <x v="4"/>
    <s v="Last 12 Months"/>
    <s v="SPS-10226444"/>
    <s v="Clare allan"/>
    <s v="Ladies 24-25 Unemployed/Retired Match Fee, confirmed by Charn Gill, 04/06 vs. vs Old Hales"/>
    <x v="4"/>
    <s v="BACS"/>
    <x v="0"/>
    <n v="5"/>
    <n v="0"/>
    <n v="0"/>
    <n v="0"/>
    <n v="5"/>
  </r>
  <r>
    <d v="2024-07-20T00:00:00"/>
    <n v="35.547899999997753"/>
    <m/>
    <d v="2024-08-24T13:09:00"/>
    <x v="0"/>
    <x v="4"/>
    <s v="Last 12 Months"/>
    <s v="SPS-10383502"/>
    <s v="Clare allan"/>
    <s v="Ladies 24-25 Unemployed/Retired Match Fee, confirmed by Charn Gill, 16/07 vs. vs Wildcard"/>
    <x v="4"/>
    <s v="BACS"/>
    <x v="0"/>
    <n v="5"/>
    <n v="0"/>
    <n v="0"/>
    <n v="0"/>
    <n v="5"/>
  </r>
  <r>
    <d v="2024-07-08T00:00:00"/>
    <n v="48.354099999996834"/>
    <m/>
    <d v="2024-08-25T08:30:00"/>
    <x v="0"/>
    <x v="4"/>
    <s v="Last 12 Months"/>
    <s v="SPS-10338121"/>
    <s v="Dharam Padda"/>
    <s v="Sunday Training 24-25, paid by Harj Padda, 07/07 vs. Sunday Training"/>
    <x v="4"/>
    <s v="STRIPE"/>
    <x v="1"/>
    <n v="3"/>
    <n v="0.06"/>
    <n v="0.05"/>
    <n v="0"/>
    <n v="2.89"/>
  </r>
  <r>
    <d v="2024-07-14T00:00:00"/>
    <n v="42.354099999996834"/>
    <m/>
    <d v="2024-08-25T08:30:00"/>
    <x v="0"/>
    <x v="4"/>
    <s v="Last 12 Months"/>
    <s v="SPS-10356821"/>
    <s v="Dhiyaan Padda"/>
    <s v="Sunday Training 24-25, paid by Harj Padda, 14/07 vs. Sunday Training"/>
    <x v="4"/>
    <s v="STRIPE"/>
    <x v="1"/>
    <n v="3"/>
    <n v="0.06"/>
    <n v="0.05"/>
    <n v="0"/>
    <n v="2.89"/>
  </r>
  <r>
    <d v="2024-07-26T00:00:00"/>
    <n v="30.354099999996834"/>
    <m/>
    <d v="2024-08-25T08:30:00"/>
    <x v="0"/>
    <x v="4"/>
    <s v="Last 12 Months"/>
    <s v="SPS-10413592"/>
    <s v="Dharam Padda"/>
    <s v="Aspirations 24-25, paid by Harj Padda, 26/07 vs. Aspirations Programme"/>
    <x v="4"/>
    <s v="STRIPE"/>
    <x v="1"/>
    <n v="5"/>
    <n v="0.1"/>
    <n v="0.05"/>
    <n v="0"/>
    <n v="4.8499999999999996"/>
  </r>
  <r>
    <d v="2024-07-28T00:00:00"/>
    <n v="28.354099999996834"/>
    <m/>
    <d v="2024-08-25T08:30:00"/>
    <x v="0"/>
    <x v="4"/>
    <s v="Last 12 Months"/>
    <s v="SPS-10419861"/>
    <s v="Dhiyaan Padda"/>
    <s v="Sunday Training 24-25, paid by Harj Padda, 28/07 vs. Sunday Training"/>
    <x v="4"/>
    <s v="STRIPE"/>
    <x v="1"/>
    <n v="3"/>
    <n v="0.06"/>
    <n v="0.05"/>
    <n v="0"/>
    <n v="2.89"/>
  </r>
  <r>
    <d v="2024-08-09T00:00:00"/>
    <n v="16.354099999996834"/>
    <m/>
    <d v="2024-08-25T08:30:00"/>
    <x v="0"/>
    <x v="4"/>
    <s v="Last 12 Months"/>
    <s v="SPS-10465194"/>
    <s v="Dharam Padda"/>
    <s v="Aspirations 24-25, paid by Harj Padda, 09/08 vs. Aspirations Programme"/>
    <x v="4"/>
    <s v="STRIPE"/>
    <x v="1"/>
    <n v="5"/>
    <n v="0.1"/>
    <n v="0.05"/>
    <n v="0"/>
    <n v="4.8499999999999996"/>
  </r>
  <r>
    <d v="2024-08-11T00:00:00"/>
    <n v="14.354099999996834"/>
    <m/>
    <d v="2024-08-25T08:30:00"/>
    <x v="0"/>
    <x v="4"/>
    <s v="Last 12 Months"/>
    <s v="SPS-10469543"/>
    <s v="Dhiyaan Padda"/>
    <s v="Sunday Training 24-25, paid by Harj Padda, 11/08 vs. Sunday Training"/>
    <x v="4"/>
    <s v="STRIPE"/>
    <x v="1"/>
    <n v="3"/>
    <n v="0.06"/>
    <n v="0.05"/>
    <n v="0"/>
    <n v="2.89"/>
  </r>
  <r>
    <d v="2024-08-11T00:00:00"/>
    <n v="14.354099999996834"/>
    <m/>
    <d v="2024-08-25T08:30:00"/>
    <x v="0"/>
    <x v="4"/>
    <s v="Last 12 Months"/>
    <s v="SPS-10469557"/>
    <s v="Dharam Padda"/>
    <s v="Sunday Training 24-25, paid by Harj Padda, 11/08 vs. Sunday Training"/>
    <x v="4"/>
    <s v="STRIPE"/>
    <x v="1"/>
    <n v="3"/>
    <n v="0.06"/>
    <n v="0.05"/>
    <n v="0"/>
    <n v="2.89"/>
  </r>
  <r>
    <d v="2024-08-16T00:00:00"/>
    <n v="9.3540999999968335"/>
    <m/>
    <d v="2024-08-25T08:30:00"/>
    <x v="0"/>
    <x v="4"/>
    <s v="Last 12 Months"/>
    <s v="SPS-10500977"/>
    <s v="Dharam Padda"/>
    <s v="Aspirations 24-25, paid by Harj Padda, 16/08 vs. Aspirations Programme"/>
    <x v="4"/>
    <s v="STRIPE"/>
    <x v="1"/>
    <n v="5"/>
    <n v="0.1"/>
    <n v="0.05"/>
    <n v="0"/>
    <n v="4.8499999999999996"/>
  </r>
  <r>
    <d v="2024-08-18T00:00:00"/>
    <n v="7.3540999999968335"/>
    <m/>
    <d v="2024-08-25T08:30:00"/>
    <x v="0"/>
    <x v="4"/>
    <s v="Last 12 Months"/>
    <s v="SPS-10505456"/>
    <s v="Dhiyaan Padda"/>
    <s v="Sunday Training 24-25, paid by Harj Padda, 18/08 vs. Sunday Training"/>
    <x v="4"/>
    <s v="STRIPE"/>
    <x v="1"/>
    <n v="3"/>
    <n v="0.06"/>
    <n v="0.05"/>
    <n v="0"/>
    <n v="2.89"/>
  </r>
  <r>
    <d v="2024-08-18T00:00:00"/>
    <n v="7.3540999999968335"/>
    <m/>
    <d v="2024-08-25T08:30:00"/>
    <x v="0"/>
    <x v="4"/>
    <s v="Last 12 Months"/>
    <s v="SPS-10505470"/>
    <s v="Dharam Padda"/>
    <s v="Sunday Training 24-25, paid by Harj Padda, 18/08 vs. Sunday Training"/>
    <x v="4"/>
    <s v="STRIPE"/>
    <x v="1"/>
    <n v="3"/>
    <n v="0.08"/>
    <n v="0.05"/>
    <n v="0"/>
    <n v="2.87"/>
  </r>
  <r>
    <d v="2024-07-26T00:00:00"/>
    <n v="30.354099999996834"/>
    <m/>
    <d v="2024-08-25T08:30:00"/>
    <x v="0"/>
    <x v="4"/>
    <s v="Last 12 Months"/>
    <s v="SPS-10413585"/>
    <s v="Abbas Bandali"/>
    <s v="Aspirations 24-25 External Ticket, 26/07 vs. Aspirations Programme"/>
    <x v="4"/>
    <s v="STRIPE"/>
    <x v="1"/>
    <n v="10"/>
    <n v="0.2"/>
    <n v="0.1"/>
    <n v="0"/>
    <n v="9.6999999999999993"/>
  </r>
  <r>
    <d v="2024-08-02T00:00:00"/>
    <n v="23.354099999996834"/>
    <m/>
    <d v="2024-08-25T08:30:00"/>
    <x v="0"/>
    <x v="4"/>
    <s v="Last 12 Months"/>
    <s v="SPS-10437643"/>
    <s v="Abbas Bandali"/>
    <s v="Aspirations 24-25 External Ticket, 02/08 vs. Aspirations Programme"/>
    <x v="4"/>
    <s v="STRIPE"/>
    <x v="1"/>
    <n v="10"/>
    <n v="0.2"/>
    <n v="0.1"/>
    <n v="0"/>
    <n v="9.6999999999999993"/>
  </r>
  <r>
    <d v="2024-08-09T00:00:00"/>
    <n v="16.354099999996834"/>
    <m/>
    <d v="2024-08-25T08:30:00"/>
    <x v="0"/>
    <x v="4"/>
    <s v="Last 12 Months"/>
    <s v="SPS-10465186"/>
    <s v="Abbas Bandali"/>
    <s v="Aspirations 24-25 External Ticket, 09/08 vs. Aspirations Programme"/>
    <x v="4"/>
    <s v="STRIPE"/>
    <x v="1"/>
    <n v="10"/>
    <n v="0.2"/>
    <n v="0.1"/>
    <n v="0"/>
    <n v="9.6999999999999993"/>
  </r>
  <r>
    <d v="2024-08-24T00:00:00"/>
    <n v="1.3540999999968335"/>
    <m/>
    <d v="2024-08-25T08:30:00"/>
    <x v="0"/>
    <x v="4"/>
    <s v="Last 12 Months"/>
    <s v="SPS-10535077"/>
    <s v="Abbas Bandali"/>
    <s v="Aspirations 24-25 External Ticket, 23/08 vs. Aspirations Programme"/>
    <x v="4"/>
    <s v="STRIPE"/>
    <x v="1"/>
    <n v="10"/>
    <n v="0.2"/>
    <n v="0.1"/>
    <n v="0"/>
    <n v="9.6999999999999993"/>
  </r>
  <r>
    <d v="2024-07-26T00:00:00"/>
    <n v="31.354099999996834"/>
    <m/>
    <d v="2024-08-26T08:30:00"/>
    <x v="0"/>
    <x v="4"/>
    <s v="Last 12 Months"/>
    <s v="SPS-10413594"/>
    <s v="Hukam Rooprai"/>
    <s v="Aspirations 24-25 External Ticket, paid by Meena Rooprai, 26/07 vs. Aspirations Programme"/>
    <x v="4"/>
    <s v="STRIPE"/>
    <x v="1"/>
    <n v="10"/>
    <n v="0.22"/>
    <n v="0.1"/>
    <n v="0"/>
    <n v="9.68"/>
  </r>
  <r>
    <d v="2024-08-16T00:00:00"/>
    <n v="10.354099999996834"/>
    <m/>
    <d v="2024-08-26T08:30:00"/>
    <x v="0"/>
    <x v="4"/>
    <s v="Last 12 Months"/>
    <s v="SPS-10500980"/>
    <s v="Hukam Rooprai"/>
    <s v="Aspirations 24-25 External Ticket, paid by Meena Rooprai, 16/08 vs. Aspirations Programme"/>
    <x v="4"/>
    <s v="STRIPE"/>
    <x v="1"/>
    <n v="10"/>
    <n v="0.22"/>
    <n v="0.1"/>
    <n v="0"/>
    <n v="9.68"/>
  </r>
  <r>
    <d v="2024-08-24T00:00:00"/>
    <n v="2.3540999999968335"/>
    <m/>
    <d v="2024-08-26T08:30:00"/>
    <x v="0"/>
    <x v="4"/>
    <s v="Last 12 Months"/>
    <s v="SPS-10535085"/>
    <s v="Hukam Rooprai"/>
    <s v="Aspirations 24-25 External Ticket, paid by Meena Rooprai, 23/08 vs. Aspirations Programme"/>
    <x v="4"/>
    <s v="STRIPE"/>
    <x v="1"/>
    <n v="10"/>
    <n v="0.21"/>
    <n v="0.1"/>
    <n v="0"/>
    <n v="9.69"/>
  </r>
  <r>
    <d v="2024-07-28T00:00:00"/>
    <n v="30.354099999996834"/>
    <m/>
    <d v="2024-08-27T08:30:00"/>
    <x v="0"/>
    <x v="4"/>
    <s v="Last 12 Months"/>
    <s v="SPS-10419877"/>
    <s v="Kara Kandola"/>
    <s v="Sunday Training 24-25, paid by Mendip Kandola, 28/07 vs. Sunday Training"/>
    <x v="4"/>
    <s v="STRIPE"/>
    <x v="1"/>
    <n v="3"/>
    <n v="0.1"/>
    <n v="0.05"/>
    <n v="0"/>
    <n v="2.85"/>
  </r>
  <r>
    <d v="2024-08-04T00:00:00"/>
    <n v="23.354099999996834"/>
    <m/>
    <d v="2024-08-27T08:30:00"/>
    <x v="0"/>
    <x v="4"/>
    <s v="Last 12 Months"/>
    <s v="SPS-10444110"/>
    <s v="Kara Kandola"/>
    <s v="Sunday Training 24-25, paid by Mendip Kandola, 04/08 vs. Sunday Training"/>
    <x v="4"/>
    <s v="STRIPE"/>
    <x v="1"/>
    <n v="3"/>
    <n v="0.1"/>
    <n v="0.05"/>
    <n v="0"/>
    <n v="2.85"/>
  </r>
  <r>
    <d v="2024-08-11T00:00:00"/>
    <n v="16.354099999996834"/>
    <m/>
    <d v="2024-08-27T08:30:00"/>
    <x v="0"/>
    <x v="4"/>
    <s v="Last 12 Months"/>
    <s v="SPS-10469564"/>
    <s v="Kara Kandola"/>
    <s v="Sunday Training 24-25, paid by Mendip Kandola, 11/08 vs. Sunday Training"/>
    <x v="4"/>
    <s v="STRIPE"/>
    <x v="1"/>
    <n v="3"/>
    <n v="0.1"/>
    <n v="0.05"/>
    <n v="0"/>
    <n v="2.85"/>
  </r>
  <r>
    <d v="2024-08-18T00:00:00"/>
    <n v="9.3540999999968335"/>
    <m/>
    <d v="2024-08-27T08:30:00"/>
    <x v="0"/>
    <x v="4"/>
    <s v="Last 12 Months"/>
    <s v="SPS-10505473"/>
    <s v="Kara Kandola"/>
    <s v="Sunday Training 24-25, paid by Mendip Kandola, 18/08 vs. Sunday Training"/>
    <x v="4"/>
    <s v="STRIPE"/>
    <x v="1"/>
    <n v="3"/>
    <n v="0.08"/>
    <n v="0.05"/>
    <n v="0"/>
    <n v="2.87"/>
  </r>
  <r>
    <d v="2024-07-26T00:00:00"/>
    <n v="33.354099999996834"/>
    <m/>
    <d v="2024-08-28T08:30:00"/>
    <x v="0"/>
    <x v="4"/>
    <s v="Last 12 Months"/>
    <s v="SPS-10413607"/>
    <s v="kishan mann"/>
    <s v="Aspirations 24-25, paid by manmohan mann, 26/07 vs. Aspirations Programme"/>
    <x v="4"/>
    <s v="STRIPE"/>
    <x v="1"/>
    <n v="5"/>
    <n v="0.14000000000000001"/>
    <n v="0.05"/>
    <n v="0"/>
    <n v="4.8099999999999996"/>
  </r>
  <r>
    <d v="2024-08-02T00:00:00"/>
    <n v="26.354099999996834"/>
    <m/>
    <d v="2024-08-28T08:30:00"/>
    <x v="0"/>
    <x v="4"/>
    <s v="Last 12 Months"/>
    <s v="SPS-10437657"/>
    <s v="kishan mann"/>
    <s v="Aspirations 24-25, paid by manmohan mann, 02/08 vs. Aspirations Programme"/>
    <x v="4"/>
    <s v="STRIPE"/>
    <x v="1"/>
    <n v="5"/>
    <n v="0.14000000000000001"/>
    <n v="0.05"/>
    <n v="0"/>
    <n v="4.8099999999999996"/>
  </r>
  <r>
    <d v="2024-08-09T00:00:00"/>
    <n v="19.354099999996834"/>
    <m/>
    <d v="2024-08-28T08:30:00"/>
    <x v="0"/>
    <x v="4"/>
    <s v="Last 12 Months"/>
    <s v="SPS-10465214"/>
    <s v="kishan mann"/>
    <s v="Aspirations 24-25, paid by manmohan mann, 09/08 vs. Aspirations Programme"/>
    <x v="4"/>
    <s v="STRIPE"/>
    <x v="1"/>
    <n v="5"/>
    <n v="0.15"/>
    <n v="0.05"/>
    <n v="0"/>
    <n v="4.8"/>
  </r>
  <r>
    <d v="2024-07-30T00:00:00"/>
    <n v="30.354099999996834"/>
    <m/>
    <d v="2024-08-29T08:30:00"/>
    <x v="0"/>
    <x v="4"/>
    <s v="Last 12 Months"/>
    <s v="SPS-10428609"/>
    <s v="Satpal Degun"/>
    <s v="Mens 24-25, 30/07 vs. vs Old Hales"/>
    <x v="4"/>
    <s v="STRIPE"/>
    <x v="0"/>
    <n v="10"/>
    <n v="0.35"/>
    <n v="0.1"/>
    <n v="0"/>
    <n v="9.5500000000000007"/>
  </r>
  <r>
    <d v="2024-07-30T00:00:00"/>
    <n v="30.354099999996834"/>
    <m/>
    <d v="2024-08-29T08:30:00"/>
    <x v="0"/>
    <x v="4"/>
    <s v="Last 12 Months"/>
    <s v="SPS-10428612"/>
    <s v="Sukhdeep Mann"/>
    <s v="Mens 24-25 Under 16 Match Fee, paid by bhupinder mann, 30/07 vs. vs Old Hales"/>
    <x v="4"/>
    <s v="STRIPE"/>
    <x v="0"/>
    <n v="3"/>
    <n v="0.06"/>
    <n v="0.05"/>
    <n v="0"/>
    <n v="2.89"/>
  </r>
  <r>
    <d v="2024-08-02T00:00:00"/>
    <n v="27.354099999996834"/>
    <m/>
    <d v="2024-08-29T08:30:00"/>
    <x v="0"/>
    <x v="4"/>
    <s v="Last 12 Months"/>
    <s v="SPS-10437644"/>
    <s v="Sukhdeep Mann"/>
    <s v="Aspirations 24-25, paid by bhupinder mann, 02/08 vs. Aspirations Programme"/>
    <x v="4"/>
    <s v="STRIPE"/>
    <x v="1"/>
    <n v="5"/>
    <n v="0.1"/>
    <n v="0.05"/>
    <n v="0"/>
    <n v="4.8499999999999996"/>
  </r>
  <r>
    <d v="2024-08-02T00:00:00"/>
    <n v="27.354099999996834"/>
    <m/>
    <d v="2024-08-29T08:30:00"/>
    <x v="0"/>
    <x v="4"/>
    <s v="Last 12 Months"/>
    <s v="SPS-10437651"/>
    <s v="-1. DELETED --"/>
    <s v="Aspirations 24-25, paid by bhupinder mann, 02/08 vs. Aspirations Programme"/>
    <x v="4"/>
    <s v="STRIPE"/>
    <x v="1"/>
    <n v="5"/>
    <n v="0.1"/>
    <n v="0.05"/>
    <n v="0"/>
    <n v="4.8499999999999996"/>
  </r>
  <r>
    <d v="2024-08-09T00:00:00"/>
    <n v="20.354099999996834"/>
    <m/>
    <d v="2024-08-29T08:30:00"/>
    <x v="0"/>
    <x v="4"/>
    <s v="Last 12 Months"/>
    <s v="SPS-10465190"/>
    <s v="Sukhdeep Mann"/>
    <s v="Aspirations 24-25, paid by bhupinder mann, 09/08 vs. Aspirations Programme"/>
    <x v="4"/>
    <s v="STRIPE"/>
    <x v="1"/>
    <n v="5"/>
    <n v="0.1"/>
    <n v="0.05"/>
    <n v="0"/>
    <n v="4.8499999999999996"/>
  </r>
  <r>
    <d v="2024-08-09T00:00:00"/>
    <n v="20.354099999996834"/>
    <m/>
    <d v="2024-08-29T08:30:00"/>
    <x v="0"/>
    <x v="4"/>
    <s v="Last 12 Months"/>
    <s v="SPS-10465203"/>
    <s v="-1. DELETED --"/>
    <s v="Aspirations 24-25, paid by bhupinder mann, 09/08 vs. Aspirations Programme"/>
    <x v="4"/>
    <s v="STRIPE"/>
    <x v="1"/>
    <n v="5"/>
    <n v="0.1"/>
    <n v="0.05"/>
    <n v="0"/>
    <n v="4.8499999999999996"/>
  </r>
  <r>
    <d v="2024-08-16T00:00:00"/>
    <n v="13.354099999996834"/>
    <m/>
    <d v="2024-08-29T08:30:00"/>
    <x v="0"/>
    <x v="4"/>
    <s v="Last 12 Months"/>
    <s v="SPS-10500974"/>
    <s v="Sukhdeep Mann"/>
    <s v="Aspirations 24-25, paid by bhupinder mann, 16/08 vs. Aspirations Programme"/>
    <x v="4"/>
    <s v="STRIPE"/>
    <x v="1"/>
    <n v="5"/>
    <n v="0.1"/>
    <n v="0.05"/>
    <n v="0"/>
    <n v="4.8499999999999996"/>
  </r>
  <r>
    <d v="2024-08-16T00:00:00"/>
    <n v="13.354099999996834"/>
    <m/>
    <d v="2024-08-29T08:30:00"/>
    <x v="0"/>
    <x v="4"/>
    <s v="Last 12 Months"/>
    <s v="SPS-10500984"/>
    <s v="-1. DELETED --"/>
    <s v="Aspirations 24-25, paid by bhupinder mann, 16/08 vs. Aspirations Programme"/>
    <x v="4"/>
    <s v="STRIPE"/>
    <x v="1"/>
    <n v="5"/>
    <n v="0.11"/>
    <n v="0.05"/>
    <n v="0"/>
    <n v="4.84"/>
  </r>
  <r>
    <d v="2024-07-30T00:00:00"/>
    <n v="30.354099999996834"/>
    <m/>
    <d v="2024-08-29T08:30:00"/>
    <x v="0"/>
    <x v="4"/>
    <s v="Last 12 Months"/>
    <s v="SPS-10428602"/>
    <s v="-1. DELETED --"/>
    <s v="Mens 24-25 Student Match Fee, 30/07 vs. vs Old Hales"/>
    <x v="4"/>
    <s v="STRIPE"/>
    <x v="0"/>
    <n v="5"/>
    <n v="0.77"/>
    <n v="0.05"/>
    <n v="0"/>
    <n v="4.18"/>
  </r>
  <r>
    <d v="2024-07-16T00:00:00"/>
    <n v="44.354800000000978"/>
    <m/>
    <d v="2024-08-29T08:31:00"/>
    <x v="0"/>
    <x v="4"/>
    <s v="Last 12 Months"/>
    <s v="SPS-10367906"/>
    <s v="Yuvender Prashar"/>
    <s v="Mens 24-25, 16/07 vs. vs Olton"/>
    <x v="4"/>
    <s v="STRIPE"/>
    <x v="0"/>
    <n v="10"/>
    <n v="0.35"/>
    <n v="0.1"/>
    <n v="0"/>
    <n v="9.5500000000000007"/>
  </r>
  <r>
    <d v="2024-05-15T00:00:00"/>
    <n v="109.35409999999683"/>
    <m/>
    <d v="2024-09-01T08:30:00"/>
    <x v="0"/>
    <x v="5"/>
    <s v="Last 12 Months"/>
    <s v="SPS-10178364"/>
    <s v="Avraj Bansal"/>
    <s v="Mens 24-25 Student Match Fee, 14/05 vs. vs Harborne"/>
    <x v="5"/>
    <s v="STRIPE"/>
    <x v="0"/>
    <n v="5"/>
    <n v="0.12"/>
    <n v="0.05"/>
    <n v="0"/>
    <n v="4.83"/>
  </r>
  <r>
    <d v="2024-06-04T00:00:00"/>
    <n v="89.354099999996834"/>
    <m/>
    <d v="2024-09-01T08:30:00"/>
    <x v="0"/>
    <x v="5"/>
    <s v="Last 12 Months"/>
    <s v="SPS-10226163"/>
    <s v="Avraj Bansal"/>
    <s v="Mens 24-25 Student Match Fee, 04/06 vs. vs Olton"/>
    <x v="5"/>
    <s v="STRIPE"/>
    <x v="0"/>
    <n v="5"/>
    <n v="0.12"/>
    <n v="0.05"/>
    <n v="0"/>
    <n v="4.83"/>
  </r>
  <r>
    <d v="2024-06-20T00:00:00"/>
    <n v="73.354099999996834"/>
    <m/>
    <d v="2024-09-01T08:30:00"/>
    <x v="0"/>
    <x v="5"/>
    <s v="Last 12 Months"/>
    <s v="SPS-10282054"/>
    <s v="Avraj Bansal"/>
    <s v="Mens 24-25 Student Match Fee, 19/06 vs. vs Bournville"/>
    <x v="5"/>
    <s v="STRIPE"/>
    <x v="0"/>
    <n v="5"/>
    <n v="0.12"/>
    <n v="0.05"/>
    <n v="0"/>
    <n v="4.83"/>
  </r>
  <r>
    <d v="2024-07-16T00:00:00"/>
    <n v="47.354099999996834"/>
    <m/>
    <d v="2024-09-01T08:30:00"/>
    <x v="0"/>
    <x v="5"/>
    <s v="Last 12 Months"/>
    <s v="SPS-10367901"/>
    <s v="Avraj Bansal"/>
    <s v="Mens 24-25 Student Match Fee, 16/07 vs. vs Olton"/>
    <x v="5"/>
    <s v="STRIPE"/>
    <x v="0"/>
    <n v="5"/>
    <n v="0.14000000000000001"/>
    <n v="0.05"/>
    <n v="0"/>
    <n v="4.8099999999999996"/>
  </r>
  <r>
    <d v="2024-08-02T00:00:00"/>
    <n v="30.354099999996834"/>
    <m/>
    <d v="2024-09-01T08:30:00"/>
    <x v="0"/>
    <x v="5"/>
    <s v="Last 12 Months"/>
    <s v="SPS-10437666"/>
    <s v="-1. DELETED AD"/>
    <s v="Aspirations 24-25, 02/08 vs. Aspirations Programme"/>
    <x v="5"/>
    <s v="STRIPE"/>
    <x v="1"/>
    <n v="5"/>
    <n v="0.14000000000000001"/>
    <n v="0.05"/>
    <n v="0"/>
    <n v="4.8099999999999996"/>
  </r>
  <r>
    <d v="2024-08-02T00:00:00"/>
    <n v="30.354099999996834"/>
    <m/>
    <d v="2024-09-01T08:30:00"/>
    <x v="0"/>
    <x v="5"/>
    <s v="Last 12 Months"/>
    <s v="SPS-10437646"/>
    <s v="-1. DELETED -S"/>
    <s v="Aspirations 24-25, 02/08 vs. Aspirations Programme"/>
    <x v="5"/>
    <s v="STRIPE"/>
    <x v="1"/>
    <n v="5"/>
    <n v="0.14000000000000001"/>
    <n v="0.05"/>
    <n v="0"/>
    <n v="4.8099999999999996"/>
  </r>
  <r>
    <d v="2024-08-24T00:00:00"/>
    <n v="8.3540999999968335"/>
    <m/>
    <d v="2024-09-01T08:30:00"/>
    <x v="0"/>
    <x v="5"/>
    <s v="Last 12 Months"/>
    <s v="SPS-10535081"/>
    <s v="-1. DELETED -S"/>
    <s v="Aspirations 24-25, 23/08 vs. Aspirations Programme"/>
    <x v="5"/>
    <s v="STRIPE"/>
    <x v="1"/>
    <n v="5"/>
    <n v="0.15"/>
    <n v="0.05"/>
    <n v="0"/>
    <n v="4.8"/>
  </r>
  <r>
    <d v="2024-09-01T00:00:00"/>
    <n v="0.58950000000186265"/>
    <m/>
    <d v="2024-09-01T14:09:00"/>
    <x v="0"/>
    <x v="5"/>
    <s v="Last 12 Months"/>
    <s v="SPS-10588536"/>
    <s v="Savraj Singh Chana"/>
    <s v="Sunday Training 24-25, collected by Satpal Degun, 01/09 vs. Sunday Training"/>
    <x v="5"/>
    <s v="CASH"/>
    <x v="1"/>
    <n v="3"/>
    <n v="0"/>
    <n v="0"/>
    <n v="0"/>
    <n v="3"/>
  </r>
  <r>
    <d v="2024-09-01T00:00:00"/>
    <n v="0.58950000000186265"/>
    <m/>
    <d v="2024-09-01T14:09:00"/>
    <x v="0"/>
    <x v="5"/>
    <s v="Last 12 Months"/>
    <s v="SPS-10588541"/>
    <s v="Arjan Singh Chana"/>
    <s v="Sunday Training 24-25, collected by Satpal Degun, 01/09 vs. Sunday Training"/>
    <x v="5"/>
    <s v="CASH"/>
    <x v="1"/>
    <n v="3"/>
    <n v="0"/>
    <n v="0"/>
    <n v="0"/>
    <n v="3"/>
  </r>
  <r>
    <d v="2024-09-01T00:00:00"/>
    <n v="0.58950000000186265"/>
    <m/>
    <d v="2024-09-01T14:09:00"/>
    <x v="0"/>
    <x v="5"/>
    <s v="Last 12 Months"/>
    <s v="SPS-10588513"/>
    <s v="Sehaj Kaur"/>
    <s v="Sunday Training 24-25, collected by Satpal Degun, 01/09 vs. Sunday Training"/>
    <x v="5"/>
    <s v="CASH"/>
    <x v="1"/>
    <n v="3"/>
    <n v="0"/>
    <n v="0"/>
    <n v="0"/>
    <n v="3"/>
  </r>
  <r>
    <d v="2024-09-01T00:00:00"/>
    <n v="0.59019999999873107"/>
    <m/>
    <d v="2024-09-01T14:10:00"/>
    <x v="0"/>
    <x v="5"/>
    <s v="Last 12 Months"/>
    <s v="SPS-10588516"/>
    <s v="Anmol Kaur"/>
    <s v="Sunday Training 24-25, collected by Satpal Degun, 01/09 vs. Sunday Training"/>
    <x v="5"/>
    <s v="CASH"/>
    <x v="1"/>
    <n v="3"/>
    <n v="0"/>
    <n v="0"/>
    <n v="0"/>
    <n v="3"/>
  </r>
  <r>
    <d v="2024-09-01T00:00:00"/>
    <n v="0.59019999999873107"/>
    <m/>
    <d v="2024-09-01T14:10:00"/>
    <x v="0"/>
    <x v="5"/>
    <s v="Last 12 Months"/>
    <s v="SPS-10588534"/>
    <s v="Rajveer Malhi"/>
    <s v="Sunday Training 24-25, collected by Satpal Degun, 01/09 vs. Sunday Training"/>
    <x v="5"/>
    <s v="CASH"/>
    <x v="1"/>
    <n v="3"/>
    <n v="0"/>
    <n v="0"/>
    <n v="0"/>
    <n v="3"/>
  </r>
  <r>
    <d v="2024-07-26T00:00:00"/>
    <n v="38.354800000000978"/>
    <m/>
    <d v="2024-09-02T08:31:00"/>
    <x v="0"/>
    <x v="5"/>
    <s v="Last 12 Months"/>
    <s v="SPS-10413591"/>
    <s v="Jay Campbell"/>
    <s v="Aspirations 24-25, 26/07 vs. Aspirations Programme"/>
    <x v="5"/>
    <s v="STRIPE"/>
    <x v="1"/>
    <n v="5"/>
    <n v="0.12"/>
    <n v="0.05"/>
    <n v="0"/>
    <n v="4.83"/>
  </r>
  <r>
    <d v="2024-08-02T00:00:00"/>
    <n v="31.354800000000978"/>
    <m/>
    <d v="2024-09-02T08:31:00"/>
    <x v="0"/>
    <x v="5"/>
    <s v="Last 12 Months"/>
    <s v="SPS-10437645"/>
    <s v="Jay Campbell"/>
    <s v="Aspirations 24-25, 02/08 vs. Aspirations Programme"/>
    <x v="5"/>
    <s v="STRIPE"/>
    <x v="1"/>
    <n v="5"/>
    <n v="0.12"/>
    <n v="0.05"/>
    <n v="0"/>
    <n v="4.83"/>
  </r>
  <r>
    <d v="2024-08-09T00:00:00"/>
    <n v="24.354800000000978"/>
    <m/>
    <d v="2024-09-02T08:31:00"/>
    <x v="0"/>
    <x v="5"/>
    <s v="Last 12 Months"/>
    <s v="SPS-10465192"/>
    <s v="Jay Campbell"/>
    <s v="Aspirations 24-25, 09/08 vs. Aspirations Programme"/>
    <x v="5"/>
    <s v="STRIPE"/>
    <x v="1"/>
    <n v="5"/>
    <n v="0.12"/>
    <n v="0.05"/>
    <n v="0"/>
    <n v="4.83"/>
  </r>
  <r>
    <d v="2024-08-17T00:00:00"/>
    <n v="16.354800000000978"/>
    <m/>
    <d v="2024-09-02T08:31:00"/>
    <x v="0"/>
    <x v="5"/>
    <s v="Last 12 Months"/>
    <s v="SPS-10501156"/>
    <s v="Jay Campbell"/>
    <s v="Aspirations 24-25, 16/08 vs. Aspirations Programme"/>
    <x v="5"/>
    <s v="STRIPE"/>
    <x v="1"/>
    <n v="5"/>
    <n v="0.14000000000000001"/>
    <n v="0.05"/>
    <n v="0"/>
    <n v="4.8099999999999996"/>
  </r>
  <r>
    <d v="2024-02-26T00:00:00"/>
    <n v="189.69860000000335"/>
    <m/>
    <d v="2024-09-02T16:46:00"/>
    <x v="0"/>
    <x v="5"/>
    <s v="Last 12 Months"/>
    <s v="SPS-9891978"/>
    <s v="Manraj Sira"/>
    <s v="AMENDED: (Gave Lifts)Mens 23-24, confirmed by Charn Gill, 24/02 vs. vs Worcester 1"/>
    <x v="5"/>
    <s v="BACS"/>
    <x v="0"/>
    <n v="0"/>
    <n v="0"/>
    <n v="0"/>
    <n v="0"/>
    <n v="0"/>
  </r>
  <r>
    <d v="2024-03-10T00:00:00"/>
    <n v="176.69860000000335"/>
    <m/>
    <d v="2024-09-02T16:46:00"/>
    <x v="0"/>
    <x v="5"/>
    <s v="Last 12 Months"/>
    <s v="SPS-9953386"/>
    <s v="Manraj Sira"/>
    <s v="AMENDED: (Gave Lifts)Mens 23-24, confirmed by Charn Gill, 09/03 vs. vs Lichfield 2"/>
    <x v="5"/>
    <s v="BACS"/>
    <x v="0"/>
    <n v="0"/>
    <n v="0"/>
    <n v="0"/>
    <n v="0"/>
    <n v="0"/>
  </r>
  <r>
    <d v="2024-09-02T00:00:00"/>
    <n v="0.723599999997532"/>
    <m/>
    <d v="2024-09-02T17:22:00"/>
    <x v="0"/>
    <x v="5"/>
    <s v="Last 12 Months"/>
    <s v="SPS-10600768"/>
    <s v="Rahemeen Ali"/>
    <s v="Ladies 24-25 Sponsored player Match Fee, 31/08 vs. vs Bromsgrove 2/3"/>
    <x v="5"/>
    <s v="CASH"/>
    <x v="0"/>
    <n v="0"/>
    <n v="0"/>
    <n v="0"/>
    <n v="0"/>
    <n v="0"/>
  </r>
  <r>
    <d v="2024-09-02T00:00:00"/>
    <n v="0.72430000000167638"/>
    <m/>
    <d v="2024-09-02T17:23:00"/>
    <x v="0"/>
    <x v="5"/>
    <s v="Last 12 Months"/>
    <s v="SPS-10600771"/>
    <s v="Apsi Gunarathne"/>
    <s v="Ladies 24-25 Sponsored player Match Fee, 31/08 vs. vs Bromsgrove 2/3"/>
    <x v="5"/>
    <s v="CASH"/>
    <x v="0"/>
    <n v="0"/>
    <n v="0"/>
    <n v="0"/>
    <n v="0"/>
    <n v="0"/>
  </r>
  <r>
    <d v="2024-09-02T00:00:00"/>
    <n v="0.72559999999793945"/>
    <m/>
    <d v="2024-09-02T17:25:00"/>
    <x v="0"/>
    <x v="5"/>
    <s v="Last 12 Months"/>
    <s v="SPS-10600781"/>
    <s v="Rajpreet Sahi"/>
    <s v="Ladies 24-25 Student Match Fee, confirmed by Charn Gill, 31/08 vs. vs Bromsgrove 2/3"/>
    <x v="5"/>
    <s v="BACS"/>
    <x v="0"/>
    <n v="5"/>
    <n v="0"/>
    <n v="0"/>
    <n v="0"/>
    <n v="5"/>
  </r>
  <r>
    <d v="2024-01-20T00:00:00"/>
    <n v="226.82559999999648"/>
    <m/>
    <d v="2024-09-02T19:49:00"/>
    <x v="0"/>
    <x v="5"/>
    <s v="Last 12 Months"/>
    <s v="SPS-9715074"/>
    <s v="Manraj Sira"/>
    <s v="AMENDED: (Expenses from last season - petrol, taxis etc. for away games. Navraj confirmed. )Mens 23-24, confirmed by Charn Gill, 20/01 vs. vs Beeston 3"/>
    <x v="5"/>
    <s v="BACS"/>
    <x v="0"/>
    <n v="0"/>
    <n v="0"/>
    <n v="0"/>
    <n v="0"/>
    <n v="0"/>
  </r>
  <r>
    <d v="2024-01-28T00:00:00"/>
    <n v="218.82630000000063"/>
    <m/>
    <d v="2024-09-02T19:50:00"/>
    <x v="0"/>
    <x v="5"/>
    <s v="Last 12 Months"/>
    <s v="SPS-9766642"/>
    <s v="Manraj Sira"/>
    <s v="AMENDED: (Expenses from last season - petrol, taxis etc. for away games. Navraj confirmed. (total £70) )Mens 23-24, confirmed by Charn Gill, 27/01 vs. vs Coventry &amp; North Warwickshire 1"/>
    <x v="5"/>
    <s v="BACS"/>
    <x v="0"/>
    <n v="0"/>
    <n v="0"/>
    <n v="0"/>
    <n v="0"/>
    <n v="0"/>
  </r>
  <r>
    <d v="2024-02-04T00:00:00"/>
    <n v="211.82630000000063"/>
    <m/>
    <d v="2024-09-02T19:50:00"/>
    <x v="0"/>
    <x v="5"/>
    <s v="Last 12 Months"/>
    <s v="SPS-9803725"/>
    <s v="Manraj Sira"/>
    <s v="AMENDED: (Expenses from last season - petrol, taxis etc. for away games. Navraj confirmed. (total £70) )Mens 23-24, confirmed by Charn Gill, 03/02 vs. vs Harborne 2"/>
    <x v="5"/>
    <s v="BACS"/>
    <x v="0"/>
    <n v="0"/>
    <n v="0"/>
    <n v="0"/>
    <n v="0"/>
    <n v="0"/>
  </r>
  <r>
    <d v="2024-02-20T00:00:00"/>
    <n v="195.82630000000063"/>
    <m/>
    <d v="2024-09-02T19:50:00"/>
    <x v="0"/>
    <x v="5"/>
    <s v="Last 12 Months"/>
    <s v="SPS-9857660"/>
    <s v="Manraj Sira"/>
    <s v="AMENDED: (Expenses from last season - petrol, taxis etc. for away games. Navraj confirmed. (total £70) )Mens 23-24, confirmed by Charn Gill, 10/02 vs. vs Finchfield 1"/>
    <x v="5"/>
    <s v="BACS"/>
    <x v="0"/>
    <n v="0"/>
    <n v="0"/>
    <n v="0"/>
    <n v="0"/>
    <n v="0"/>
  </r>
  <r>
    <d v="2024-03-02T00:00:00"/>
    <n v="184.82630000000063"/>
    <m/>
    <d v="2024-09-02T19:50:00"/>
    <x v="0"/>
    <x v="5"/>
    <s v="Last 12 Months"/>
    <s v="SPS-9914768"/>
    <s v="Manraj Sira"/>
    <s v="AMENDED: (Expenses from last season - petrol, taxis etc. for away games. Navraj confirmed. (total £70) )Mens 23-24, confirmed by Charn Gill, 02/03 vs. vs Khalsa Leamington 2"/>
    <x v="5"/>
    <s v="BACS"/>
    <x v="0"/>
    <n v="0"/>
    <n v="0"/>
    <n v="0"/>
    <n v="0"/>
    <n v="0"/>
  </r>
  <r>
    <d v="2024-03-16T00:00:00"/>
    <n v="170.82630000000063"/>
    <m/>
    <d v="2024-09-02T19:50:00"/>
    <x v="0"/>
    <x v="5"/>
    <s v="Last 12 Months"/>
    <s v="SPS-9969654"/>
    <s v="Manraj Sira"/>
    <s v="AMENDED: (Expenses from last season - petrol, taxis etc. for away games. Navraj confirmed. (total £70) )Mens 23-24, confirmed by Charn Gill, 16/03 vs. vs University of Nottingham 3"/>
    <x v="5"/>
    <s v="BACS"/>
    <x v="0"/>
    <n v="0"/>
    <n v="0"/>
    <n v="0"/>
    <n v="0"/>
    <n v="0"/>
  </r>
  <r>
    <d v="2024-03-25T00:00:00"/>
    <n v="161.82630000000063"/>
    <m/>
    <d v="2024-09-02T19:50:00"/>
    <x v="0"/>
    <x v="5"/>
    <s v="Last 12 Months"/>
    <s v="SPS-10039062"/>
    <s v="Manraj Sira"/>
    <s v="AMENDED: (Expenses from last season - petrol, taxis etc. for away games. Navraj confirmed. (total £70) )Mens 23-24, confirmed by Charn Gill, 23/03 vs. vs Warwick 1"/>
    <x v="5"/>
    <s v="BACS"/>
    <x v="0"/>
    <n v="0"/>
    <n v="0"/>
    <n v="0"/>
    <n v="0"/>
    <n v="0"/>
  </r>
  <r>
    <d v="2024-02-10T00:00:00"/>
    <n v="205.84229999999661"/>
    <m/>
    <d v="2024-09-02T20:13:00"/>
    <x v="0"/>
    <x v="5"/>
    <s v="Last 12 Months"/>
    <s v="SPS-9824486"/>
    <s v="Vahreena Kaur"/>
    <s v="Ladies 23-24 Student Match Fee, confirmed by Charn Gill, 10/02 vs. vs University of Birmingham 6"/>
    <x v="5"/>
    <s v="BACS"/>
    <x v="0"/>
    <n v="5"/>
    <n v="0"/>
    <n v="0"/>
    <n v="0"/>
    <n v="5"/>
  </r>
  <r>
    <d v="2024-02-24T00:00:00"/>
    <n v="191.84229999999661"/>
    <m/>
    <d v="2024-09-02T20:13:00"/>
    <x v="0"/>
    <x v="5"/>
    <s v="Last 12 Months"/>
    <s v="SPS-9886982"/>
    <s v="Vahreena Kaur"/>
    <s v="Ladies 23-24 Student Match Fee, confirmed by Charn Gill, 24/02 vs. vs Edgbaston 2"/>
    <x v="5"/>
    <s v="BACS"/>
    <x v="0"/>
    <n v="5"/>
    <n v="0"/>
    <n v="0"/>
    <n v="0"/>
    <n v="5"/>
  </r>
  <r>
    <d v="2024-03-03T00:00:00"/>
    <n v="183.84229999999661"/>
    <m/>
    <d v="2024-09-02T20:13:00"/>
    <x v="0"/>
    <x v="5"/>
    <s v="Last 12 Months"/>
    <s v="SPS-9915579"/>
    <s v="Vahreena Kaur"/>
    <s v="Ladies 23-24 Student Match Fee, confirmed by Charn Gill, 02/03 vs. vs Harborne 2"/>
    <x v="5"/>
    <s v="BACS"/>
    <x v="0"/>
    <n v="5"/>
    <n v="0"/>
    <n v="0"/>
    <n v="0"/>
    <n v="5"/>
  </r>
  <r>
    <d v="2024-03-09T00:00:00"/>
    <n v="177.84229999999661"/>
    <m/>
    <d v="2024-09-02T20:13:00"/>
    <x v="0"/>
    <x v="5"/>
    <s v="Last 12 Months"/>
    <s v="SPS-9946964"/>
    <s v="Vahreena Kaur"/>
    <s v="Ladies 23-24 Student Match Fee, confirmed by Charn Gill, 09/03 vs. vs Olton &amp; West Warwickshire 3"/>
    <x v="5"/>
    <s v="BACS"/>
    <x v="0"/>
    <n v="5"/>
    <n v="0"/>
    <n v="0"/>
    <n v="0"/>
    <n v="5"/>
  </r>
  <r>
    <d v="2024-04-26T00:00:00"/>
    <n v="129.84229999999661"/>
    <m/>
    <d v="2024-09-02T20:13:00"/>
    <x v="0"/>
    <x v="5"/>
    <s v="Last 12 Months"/>
    <s v="SPS-10133969"/>
    <s v="Vahreena Kaur"/>
    <s v="Ladies 24-25 Student Match Fee, confirmed by Charn Gill, 25/04 vs. vs Kings Heath"/>
    <x v="5"/>
    <s v="BACS"/>
    <x v="0"/>
    <n v="5"/>
    <n v="0"/>
    <n v="0"/>
    <n v="0"/>
    <n v="5"/>
  </r>
  <r>
    <d v="2024-07-03T00:00:00"/>
    <n v="61.842299999996612"/>
    <m/>
    <d v="2024-09-02T20:13:00"/>
    <x v="0"/>
    <x v="5"/>
    <s v="Last 12 Months"/>
    <s v="SPS-10328378"/>
    <s v="Vahreena Kaur"/>
    <s v="Ladies 24-25 Student Match Fee, confirmed by Charn Gill, 03/07 vs. vs Bournville"/>
    <x v="5"/>
    <s v="BACS"/>
    <x v="0"/>
    <n v="5"/>
    <n v="0"/>
    <n v="0"/>
    <n v="0"/>
    <n v="5"/>
  </r>
  <r>
    <d v="2024-03-16T00:00:00"/>
    <n v="170.88120000000345"/>
    <m/>
    <d v="2024-09-02T21:09:00"/>
    <x v="0"/>
    <x v="5"/>
    <s v="Last 12 Months"/>
    <s v="SPS-9970062"/>
    <s v="Clare allan"/>
    <s v="Ladies 23-24, confirmed by Charn Gill, 16/03 vs. vs Bromsgrove 2"/>
    <x v="5"/>
    <s v="BACS"/>
    <x v="0"/>
    <n v="10"/>
    <n v="0"/>
    <n v="0"/>
    <n v="0"/>
    <n v="10"/>
  </r>
  <r>
    <d v="2024-03-09T00:00:00"/>
    <n v="178.32360000000335"/>
    <m/>
    <d v="2024-09-03T07:46:00"/>
    <x v="0"/>
    <x v="5"/>
    <s v="Last 12 Months"/>
    <s v="SPS-9946253"/>
    <s v="-1. DELETED AD"/>
    <s v="Ladies 23-24 Student Match Fee, confirmed by Charn Gill, 09/03 vs. vs Old Silhs"/>
    <x v="5"/>
    <s v="BACS"/>
    <x v="0"/>
    <n v="5"/>
    <n v="0"/>
    <n v="0"/>
    <n v="0"/>
    <n v="5"/>
  </r>
  <r>
    <d v="2024-08-04T00:00:00"/>
    <n v="30.354099999996834"/>
    <m/>
    <d v="2024-09-03T08:30:00"/>
    <x v="0"/>
    <x v="5"/>
    <s v="Last 12 Months"/>
    <s v="SPS-10444123"/>
    <s v="Rohanpreet cooner"/>
    <s v="Sunday Training 24-25, paid by Gurpreet Cooner, 04/08 vs. Sunday Training"/>
    <x v="5"/>
    <s v="STRIPE"/>
    <x v="1"/>
    <n v="3"/>
    <n v="0.06"/>
    <n v="0.05"/>
    <n v="0"/>
    <n v="2.89"/>
  </r>
  <r>
    <d v="2024-08-04T00:00:00"/>
    <n v="30.354099999996834"/>
    <m/>
    <d v="2024-09-03T08:30:00"/>
    <x v="0"/>
    <x v="5"/>
    <s v="Last 12 Months"/>
    <s v="SPS-10444125"/>
    <s v="Sukhmani Cooner"/>
    <s v="Sunday Training 24-25, paid by Gurpreet Cooner, 04/08 vs. Sunday Training"/>
    <x v="5"/>
    <s v="STRIPE"/>
    <x v="1"/>
    <n v="3"/>
    <n v="0.06"/>
    <n v="0.05"/>
    <n v="0"/>
    <n v="2.89"/>
  </r>
  <r>
    <d v="2024-08-11T00:00:00"/>
    <n v="23.354099999996834"/>
    <m/>
    <d v="2024-09-03T08:30:00"/>
    <x v="0"/>
    <x v="5"/>
    <s v="Last 12 Months"/>
    <s v="SPS-10469573"/>
    <s v="Rohanpreet cooner"/>
    <s v="Sunday Training 24-25, paid by Gurpreet Cooner, 11/08 vs. Sunday Training"/>
    <x v="5"/>
    <s v="STRIPE"/>
    <x v="1"/>
    <n v="3"/>
    <n v="0.06"/>
    <n v="0.05"/>
    <n v="0"/>
    <n v="2.89"/>
  </r>
  <r>
    <d v="2024-08-11T00:00:00"/>
    <n v="23.354099999996834"/>
    <m/>
    <d v="2024-09-03T08:30:00"/>
    <x v="0"/>
    <x v="5"/>
    <s v="Last 12 Months"/>
    <s v="SPS-10469574"/>
    <s v="Sukhmani Cooner"/>
    <s v="Sunday Training 24-25, paid by Gurpreet Cooner, 11/08 vs. Sunday Training"/>
    <x v="5"/>
    <s v="STRIPE"/>
    <x v="1"/>
    <n v="3"/>
    <n v="0.06"/>
    <n v="0.05"/>
    <n v="0"/>
    <n v="2.89"/>
  </r>
  <r>
    <d v="2024-08-16T00:00:00"/>
    <n v="18.354099999996834"/>
    <m/>
    <d v="2024-09-03T08:30:00"/>
    <x v="0"/>
    <x v="5"/>
    <s v="Last 12 Months"/>
    <s v="SPS-10500996"/>
    <s v="Rohanpreet cooner"/>
    <s v="Aspirations 24-25, paid by Gurpreet Cooner, 16/08 vs. Aspirations Programme"/>
    <x v="5"/>
    <s v="STRIPE"/>
    <x v="1"/>
    <n v="5"/>
    <n v="0.1"/>
    <n v="0.05"/>
    <n v="0"/>
    <n v="4.8499999999999996"/>
  </r>
  <r>
    <d v="2024-08-16T00:00:00"/>
    <n v="18.354099999996834"/>
    <m/>
    <d v="2024-09-03T08:30:00"/>
    <x v="0"/>
    <x v="5"/>
    <s v="Last 12 Months"/>
    <s v="SPS-10500998"/>
    <s v="Sukhmani Cooner"/>
    <s v="Aspirations 24-25, paid by Gurpreet Cooner, 16/08 vs. Aspirations Programme"/>
    <x v="5"/>
    <s v="STRIPE"/>
    <x v="1"/>
    <n v="5"/>
    <n v="0.1"/>
    <n v="0.05"/>
    <n v="0"/>
    <n v="4.8499999999999996"/>
  </r>
  <r>
    <d v="2024-08-18T00:00:00"/>
    <n v="16.354099999996834"/>
    <m/>
    <d v="2024-09-03T08:30:00"/>
    <x v="0"/>
    <x v="5"/>
    <s v="Last 12 Months"/>
    <s v="SPS-10505479"/>
    <s v="Rohanpreet cooner"/>
    <s v="Sunday Training 24-25, paid by Gurpreet Cooner, 18/08 vs. Sunday Training"/>
    <x v="5"/>
    <s v="STRIPE"/>
    <x v="1"/>
    <n v="3"/>
    <n v="0.06"/>
    <n v="0.05"/>
    <n v="0"/>
    <n v="2.89"/>
  </r>
  <r>
    <d v="2024-08-18T00:00:00"/>
    <n v="16.354099999996834"/>
    <m/>
    <d v="2024-09-03T08:30:00"/>
    <x v="0"/>
    <x v="5"/>
    <s v="Last 12 Months"/>
    <s v="SPS-10505480"/>
    <s v="Sukhmani Cooner"/>
    <s v="Sunday Training 24-25, paid by Gurpreet Cooner, 18/08 vs. Sunday Training"/>
    <x v="5"/>
    <s v="STRIPE"/>
    <x v="1"/>
    <n v="3"/>
    <n v="0.06"/>
    <n v="0.05"/>
    <n v="0"/>
    <n v="2.89"/>
  </r>
  <r>
    <d v="2024-08-24T00:00:00"/>
    <n v="10.354099999996834"/>
    <m/>
    <d v="2024-09-03T08:30:00"/>
    <x v="0"/>
    <x v="5"/>
    <s v="Last 12 Months"/>
    <s v="SPS-10535093"/>
    <s v="Sukhmani Cooner"/>
    <s v="Aspirations 24-25, paid by Gurpreet Cooner, 23/08 vs. Aspirations Programme"/>
    <x v="5"/>
    <s v="STRIPE"/>
    <x v="1"/>
    <n v="5"/>
    <n v="0.1"/>
    <n v="0.05"/>
    <n v="0"/>
    <n v="4.8499999999999996"/>
  </r>
  <r>
    <d v="2024-09-01T00:00:00"/>
    <n v="2.3540999999968335"/>
    <m/>
    <d v="2024-09-03T08:30:00"/>
    <x v="0"/>
    <x v="5"/>
    <s v="Last 12 Months"/>
    <s v="SPS-10588539"/>
    <s v="Rohanpreet cooner"/>
    <s v="Sunday Training 24-25, paid by Gurpreet Cooner, 01/09 vs. Sunday Training"/>
    <x v="5"/>
    <s v="STRIPE"/>
    <x v="1"/>
    <n v="3"/>
    <n v="0.06"/>
    <n v="0.05"/>
    <n v="0"/>
    <n v="2.89"/>
  </r>
  <r>
    <d v="2024-09-01T00:00:00"/>
    <n v="2.3540999999968335"/>
    <m/>
    <d v="2024-09-03T08:30:00"/>
    <x v="0"/>
    <x v="5"/>
    <s v="Last 12 Months"/>
    <s v="SPS-10588540"/>
    <s v="Sukhmani Cooner"/>
    <s v="Sunday Training 24-25, paid by Gurpreet Cooner, 01/09 vs. Sunday Training"/>
    <x v="5"/>
    <s v="STRIPE"/>
    <x v="1"/>
    <n v="3"/>
    <n v="7.0000000000000007E-2"/>
    <n v="0.05"/>
    <n v="0"/>
    <n v="2.88"/>
  </r>
  <r>
    <d v="2024-08-04T00:00:00"/>
    <n v="30.354099999996834"/>
    <m/>
    <d v="2024-09-03T08:30:00"/>
    <x v="0"/>
    <x v="5"/>
    <s v="Last 12 Months"/>
    <s v="SPS-10444114"/>
    <s v="Harjap Dhinjan"/>
    <s v="Sunday Training 24-25, paid by Avninder Dhinjan, 04/08 vs. Sunday Training"/>
    <x v="5"/>
    <s v="STRIPE"/>
    <x v="1"/>
    <n v="3"/>
    <n v="0.1"/>
    <n v="0.05"/>
    <n v="0"/>
    <n v="2.85"/>
  </r>
  <r>
    <d v="2024-08-11T00:00:00"/>
    <n v="23.354099999996834"/>
    <m/>
    <d v="2024-09-03T08:30:00"/>
    <x v="0"/>
    <x v="5"/>
    <s v="Last 12 Months"/>
    <s v="SPS-10469567"/>
    <s v="Harjap Dhinjan"/>
    <s v="Sunday Training 24-25, paid by Avninder Dhinjan, 11/08 vs. Sunday Training"/>
    <x v="5"/>
    <s v="STRIPE"/>
    <x v="1"/>
    <n v="3"/>
    <n v="0.1"/>
    <n v="0.05"/>
    <n v="0"/>
    <n v="2.85"/>
  </r>
  <r>
    <d v="2024-08-18T00:00:00"/>
    <n v="16.354099999996834"/>
    <m/>
    <d v="2024-09-03T08:30:00"/>
    <x v="0"/>
    <x v="5"/>
    <s v="Last 12 Months"/>
    <s v="SPS-10505475"/>
    <s v="Harjap Dhinjan"/>
    <s v="Sunday Training 24-25, paid by Avninder Dhinjan, 18/08 vs. Sunday Training"/>
    <x v="5"/>
    <s v="STRIPE"/>
    <x v="1"/>
    <n v="3"/>
    <n v="0.1"/>
    <n v="0.05"/>
    <n v="0"/>
    <n v="2.85"/>
  </r>
  <r>
    <d v="2024-09-01T00:00:00"/>
    <n v="2.3540999999968335"/>
    <m/>
    <d v="2024-09-03T08:30:00"/>
    <x v="0"/>
    <x v="5"/>
    <s v="Last 12 Months"/>
    <s v="SPS-10588531"/>
    <s v="Harjap Dhinjan"/>
    <s v="Sunday Training 24-25, paid by Avninder Dhinjan, 01/09 vs. Sunday Training"/>
    <x v="5"/>
    <s v="STRIPE"/>
    <x v="1"/>
    <n v="3"/>
    <n v="0.08"/>
    <n v="0.05"/>
    <n v="0"/>
    <n v="2.87"/>
  </r>
  <r>
    <d v="2024-06-19T00:00:00"/>
    <n v="76.369400000003225"/>
    <m/>
    <d v="2024-09-03T08:52:00"/>
    <x v="0"/>
    <x v="5"/>
    <s v="Last 12 Months"/>
    <s v="SPS-10280327"/>
    <s v="Manjeet Degun"/>
    <s v="Mens 24-25, confirmed by Charn Gill, 18/06 vs. vs Old Hales"/>
    <x v="5"/>
    <s v="BACS"/>
    <x v="0"/>
    <n v="10"/>
    <n v="0"/>
    <n v="0"/>
    <n v="0"/>
    <n v="10"/>
  </r>
  <r>
    <d v="2024-06-26T00:00:00"/>
    <n v="69.369400000003225"/>
    <m/>
    <d v="2024-09-03T08:52:00"/>
    <x v="0"/>
    <x v="5"/>
    <s v="Last 12 Months"/>
    <s v="SPS-10305214"/>
    <s v="Manjeet Degun"/>
    <s v="Mens 24-25, confirmed by Charn Gill, 25/06 vs. vs Bournville"/>
    <x v="5"/>
    <s v="BACS"/>
    <x v="0"/>
    <n v="10"/>
    <n v="0"/>
    <n v="0"/>
    <n v="0"/>
    <n v="10"/>
  </r>
  <r>
    <d v="2024-07-23T00:00:00"/>
    <n v="42.369400000003225"/>
    <m/>
    <d v="2024-09-03T08:52:00"/>
    <x v="0"/>
    <x v="5"/>
    <s v="Last 12 Months"/>
    <s v="SPS-10392069"/>
    <s v="Manjeet Degun"/>
    <s v="Mens 24-25, confirmed by Charn Gill, 23/07 vs. vs Kings Heath"/>
    <x v="5"/>
    <s v="BACS"/>
    <x v="0"/>
    <n v="10"/>
    <n v="0"/>
    <n v="0"/>
    <n v="0"/>
    <n v="10"/>
  </r>
  <r>
    <d v="2024-07-30T00:00:00"/>
    <n v="35.369400000003225"/>
    <m/>
    <d v="2024-09-03T08:52:00"/>
    <x v="0"/>
    <x v="5"/>
    <s v="Last 12 Months"/>
    <s v="SPS-10428613"/>
    <s v="Manjeet Degun"/>
    <s v="Mens 24-25, confirmed by Charn Gill, 30/07 vs. vs Old Hales"/>
    <x v="5"/>
    <s v="BACS"/>
    <x v="0"/>
    <n v="10"/>
    <n v="0"/>
    <n v="0"/>
    <n v="0"/>
    <n v="10"/>
  </r>
  <r>
    <d v="2023-09-21T00:00:00"/>
    <n v="348.64719999999943"/>
    <m/>
    <d v="2024-09-03T15:32:00"/>
    <x v="0"/>
    <x v="5"/>
    <s v="Last 12 Months"/>
    <s v="SPS-9271305"/>
    <s v="-1. DELETED --"/>
    <s v="Mens Subscriptions 23-24 Aston/BCU Membership, confirmed by Charn Gill"/>
    <x v="5"/>
    <s v="BACS"/>
    <x v="0"/>
    <n v="5"/>
    <n v="0"/>
    <n v="0"/>
    <n v="0"/>
    <n v="5"/>
  </r>
  <r>
    <d v="2024-02-09T00:00:00"/>
    <n v="207.65060000000085"/>
    <m/>
    <d v="2024-09-03T15:37:00"/>
    <x v="0"/>
    <x v="5"/>
    <s v="Last 12 Months"/>
    <s v="SPS-9821403"/>
    <s v="Peter Redfern"/>
    <s v="AMENDED: (Retired! Overpaid last game)Mens 23-24, collected by Charn Gill, 10/02 vs. vs Worcester 7"/>
    <x v="5"/>
    <s v="CASH"/>
    <x v="0"/>
    <n v="5"/>
    <n v="0"/>
    <n v="0"/>
    <n v="0"/>
    <n v="5"/>
  </r>
  <r>
    <d v="2023-11-05T00:00:00"/>
    <n v="304.0054999999993"/>
    <m/>
    <d v="2024-09-04T00:08:00"/>
    <x v="0"/>
    <x v="5"/>
    <s v="Last 12 Months"/>
    <s v="SPS-9500303"/>
    <s v="-1. DELETED --"/>
    <s v="Mens 23-24, confirmed by Charn Gill, 04/11 vs. vs Worcester 1"/>
    <x v="5"/>
    <s v="BACS"/>
    <x v="0"/>
    <n v="10"/>
    <n v="0"/>
    <n v="0"/>
    <n v="0"/>
    <n v="10"/>
  </r>
  <r>
    <d v="2023-11-05T00:00:00"/>
    <n v="304.0054999999993"/>
    <m/>
    <d v="2024-09-04T00:08:00"/>
    <x v="0"/>
    <x v="5"/>
    <s v="Last 12 Months"/>
    <s v="SPS-9500317"/>
    <s v="-1. DELETED --"/>
    <s v="Mens 23-24, confirmed by Charn Gill, 21/10 vs. vs Finchfield 1"/>
    <x v="5"/>
    <s v="BACS"/>
    <x v="0"/>
    <n v="10"/>
    <n v="0"/>
    <n v="0"/>
    <n v="0"/>
    <n v="10"/>
  </r>
  <r>
    <d v="2023-11-20T00:00:00"/>
    <n v="289.0054999999993"/>
    <m/>
    <d v="2024-09-04T00:08:00"/>
    <x v="0"/>
    <x v="5"/>
    <s v="Last 12 Months"/>
    <s v="SPS-9545026"/>
    <s v="-1. DELETED --"/>
    <s v="Mens 23-24, confirmed by Charn Gill, 18/11 vs. vs Lichfield 2"/>
    <x v="5"/>
    <s v="BACS"/>
    <x v="0"/>
    <n v="10"/>
    <n v="0"/>
    <n v="0"/>
    <n v="0"/>
    <n v="10"/>
  </r>
  <r>
    <d v="2023-11-26T00:00:00"/>
    <n v="283.0054999999993"/>
    <m/>
    <d v="2024-09-04T00:08:00"/>
    <x v="0"/>
    <x v="5"/>
    <s v="Last 12 Months"/>
    <s v="SPS-9561084"/>
    <s v="-1. DELETED --"/>
    <s v="Mens 23-24, confirmed by Charn Gill, 25/11 vs. vs West Bridgford 2"/>
    <x v="5"/>
    <s v="BACS"/>
    <x v="0"/>
    <n v="10"/>
    <n v="0"/>
    <n v="0"/>
    <n v="0"/>
    <n v="10"/>
  </r>
  <r>
    <d v="2023-12-10T00:00:00"/>
    <n v="269.0054999999993"/>
    <m/>
    <d v="2024-09-04T00:08:00"/>
    <x v="0"/>
    <x v="5"/>
    <s v="Last 12 Months"/>
    <s v="SPS-9602291"/>
    <s v="-1. DELETED --"/>
    <s v="Mens 23-24, confirmed by Charn Gill, 09/12 vs. vs Warwick 1"/>
    <x v="5"/>
    <s v="BACS"/>
    <x v="0"/>
    <n v="10"/>
    <n v="0"/>
    <n v="0"/>
    <n v="0"/>
    <n v="10"/>
  </r>
  <r>
    <d v="2024-01-06T00:00:00"/>
    <n v="242.0054999999993"/>
    <m/>
    <d v="2024-09-04T00:08:00"/>
    <x v="0"/>
    <x v="5"/>
    <s v="Last 12 Months"/>
    <s v="SPS-9646553"/>
    <s v="-1. DELETED --"/>
    <s v="Mens 23-24, confirmed by Charn Gill, 11/11 vs. vs Khalsa Leamington 2"/>
    <x v="5"/>
    <s v="BACS"/>
    <x v="0"/>
    <n v="10"/>
    <n v="0"/>
    <n v="0"/>
    <n v="0"/>
    <n v="10"/>
  </r>
  <r>
    <d v="2024-01-14T00:00:00"/>
    <n v="234.0054999999993"/>
    <m/>
    <d v="2024-09-04T00:08:00"/>
    <x v="0"/>
    <x v="5"/>
    <s v="Last 12 Months"/>
    <s v="SPS-9689112"/>
    <s v="-1. DELETED --"/>
    <s v="Mens 23-24, confirmed by Charn Gill, 13/01 vs. vs Atherstone 1"/>
    <x v="5"/>
    <s v="BACS"/>
    <x v="0"/>
    <n v="10"/>
    <n v="0"/>
    <n v="0"/>
    <n v="0"/>
    <n v="10"/>
  </r>
  <r>
    <d v="2024-01-14T00:00:00"/>
    <n v="234.0054999999993"/>
    <m/>
    <d v="2024-09-04T00:08:00"/>
    <x v="0"/>
    <x v="5"/>
    <s v="Last 12 Months"/>
    <s v="SPS-9689126"/>
    <s v="-1. DELETED --"/>
    <s v="Mens 23-24, confirmed by Charn Gill, 14/01 vs. vs University of Nottingham 3s"/>
    <x v="5"/>
    <s v="BACS"/>
    <x v="0"/>
    <n v="10"/>
    <n v="0"/>
    <n v="0"/>
    <n v="0"/>
    <n v="10"/>
  </r>
  <r>
    <d v="2024-01-20T00:00:00"/>
    <n v="228.0054999999993"/>
    <m/>
    <d v="2024-09-04T00:08:00"/>
    <x v="0"/>
    <x v="5"/>
    <s v="Last 12 Months"/>
    <s v="SPS-9714026"/>
    <s v="-1. DELETED --"/>
    <s v="Mens 23-24, confirmed by Charn Gill, 20/01 vs. vs Nuneaton 1"/>
    <x v="5"/>
    <s v="BACS"/>
    <x v="0"/>
    <n v="10"/>
    <n v="0"/>
    <n v="0"/>
    <n v="0"/>
    <n v="10"/>
  </r>
  <r>
    <d v="2024-01-28T00:00:00"/>
    <n v="220.0054999999993"/>
    <m/>
    <d v="2024-09-04T00:08:00"/>
    <x v="0"/>
    <x v="5"/>
    <s v="Last 12 Months"/>
    <s v="SPS-9766637"/>
    <s v="-1. DELETED --"/>
    <s v="Mens 23-24, confirmed by Charn Gill, 27/01 vs. vs Coventry &amp; North Warwickshire 1"/>
    <x v="5"/>
    <s v="BACS"/>
    <x v="0"/>
    <n v="10"/>
    <n v="0"/>
    <n v="0"/>
    <n v="0"/>
    <n v="10"/>
  </r>
  <r>
    <d v="2024-02-04T00:00:00"/>
    <n v="213.0054999999993"/>
    <m/>
    <d v="2024-09-04T00:08:00"/>
    <x v="0"/>
    <x v="5"/>
    <s v="Last 12 Months"/>
    <s v="SPS-9803720"/>
    <s v="-1. DELETED --"/>
    <s v="Mens 23-24, confirmed by Charn Gill, 03/02 vs. vs Harborne 2"/>
    <x v="5"/>
    <s v="BACS"/>
    <x v="0"/>
    <n v="10"/>
    <n v="0"/>
    <n v="0"/>
    <n v="0"/>
    <n v="10"/>
  </r>
  <r>
    <d v="2024-02-20T00:00:00"/>
    <n v="197.0054999999993"/>
    <m/>
    <d v="2024-09-04T00:08:00"/>
    <x v="0"/>
    <x v="5"/>
    <s v="Last 12 Months"/>
    <s v="SPS-9857658"/>
    <s v="-1. DELETED --"/>
    <s v="Mens 23-24, confirmed by Charn Gill, 10/02 vs. vs Finchfield 1"/>
    <x v="5"/>
    <s v="BACS"/>
    <x v="0"/>
    <n v="10"/>
    <n v="0"/>
    <n v="0"/>
    <n v="0"/>
    <n v="10"/>
  </r>
  <r>
    <d v="2024-02-26T00:00:00"/>
    <n v="191.0054999999993"/>
    <m/>
    <d v="2024-09-04T00:08:00"/>
    <x v="0"/>
    <x v="5"/>
    <s v="Last 12 Months"/>
    <s v="SPS-9891976"/>
    <s v="-1. DELETED --"/>
    <s v="Mens 23-24, confirmed by Charn Gill, 24/02 vs. vs Worcester 1"/>
    <x v="5"/>
    <s v="BACS"/>
    <x v="0"/>
    <n v="10"/>
    <n v="0"/>
    <n v="0"/>
    <n v="0"/>
    <n v="10"/>
  </r>
  <r>
    <d v="2024-03-04T00:00:00"/>
    <n v="184.0054999999993"/>
    <m/>
    <d v="2024-09-04T00:08:00"/>
    <x v="0"/>
    <x v="5"/>
    <s v="Last 12 Months"/>
    <s v="SPS-9919986"/>
    <s v="-1. DELETED --"/>
    <s v="Mens 23-24, confirmed by Charn Gill, 02/03 vs. vs Bedford"/>
    <x v="5"/>
    <s v="BACS"/>
    <x v="0"/>
    <n v="10"/>
    <n v="0"/>
    <n v="0"/>
    <n v="0"/>
    <n v="10"/>
  </r>
  <r>
    <d v="2024-03-11T00:00:00"/>
    <n v="177.0054999999993"/>
    <m/>
    <d v="2024-09-04T00:08:00"/>
    <x v="0"/>
    <x v="5"/>
    <s v="Last 12 Months"/>
    <s v="SPS-9957993"/>
    <s v="-1. DELETED --"/>
    <s v="Mens 23-24, confirmed by Charn Gill, 10/03 vs. vs Stourport"/>
    <x v="5"/>
    <s v="BACS"/>
    <x v="0"/>
    <n v="10"/>
    <n v="0"/>
    <n v="0"/>
    <n v="0"/>
    <n v="10"/>
  </r>
  <r>
    <d v="2024-03-16T00:00:00"/>
    <n v="172.0054999999993"/>
    <m/>
    <d v="2024-09-04T00:08:00"/>
    <x v="0"/>
    <x v="5"/>
    <s v="Last 12 Months"/>
    <s v="SPS-9969650"/>
    <s v="-1. DELETED --"/>
    <s v="Mens 23-24, confirmed by Charn Gill, 16/03 vs. vs University of Nottingham 3"/>
    <x v="5"/>
    <s v="BACS"/>
    <x v="0"/>
    <n v="10"/>
    <n v="0"/>
    <n v="0"/>
    <n v="0"/>
    <n v="10"/>
  </r>
  <r>
    <d v="2024-03-19T00:00:00"/>
    <n v="169.00620000000345"/>
    <m/>
    <d v="2024-09-04T00:09:00"/>
    <x v="0"/>
    <x v="5"/>
    <s v="Last 12 Months"/>
    <s v="SPS-9980928"/>
    <s v="-1. DELETED --"/>
    <s v="Mens 23-24, confirmed by Charn Gill, 17/03 vs. vs Harleston Magpies"/>
    <x v="5"/>
    <s v="BACS"/>
    <x v="0"/>
    <n v="10"/>
    <n v="0"/>
    <n v="0"/>
    <n v="0"/>
    <n v="10"/>
  </r>
  <r>
    <d v="2024-03-25T00:00:00"/>
    <n v="163.00620000000345"/>
    <m/>
    <d v="2024-09-04T00:09:00"/>
    <x v="0"/>
    <x v="5"/>
    <s v="Last 12 Months"/>
    <s v="SPS-10039057"/>
    <s v="-1. DELETED --"/>
    <s v="Mens 23-24, confirmed by Charn Gill, 23/03 vs. vs Warwick 1"/>
    <x v="5"/>
    <s v="BACS"/>
    <x v="0"/>
    <n v="10"/>
    <n v="0"/>
    <n v="0"/>
    <n v="0"/>
    <n v="10"/>
  </r>
  <r>
    <d v="2024-05-15T00:00:00"/>
    <n v="112.00620000000345"/>
    <m/>
    <d v="2024-09-04T00:09:00"/>
    <x v="0"/>
    <x v="5"/>
    <s v="Last 12 Months"/>
    <s v="SPS-10178363"/>
    <s v="-1. DELETED --"/>
    <s v="Mens 24-25, confirmed by Charn Gill, 14/05 vs. vs Harborne"/>
    <x v="5"/>
    <s v="BACS"/>
    <x v="0"/>
    <n v="10"/>
    <n v="0"/>
    <n v="0"/>
    <n v="0"/>
    <n v="10"/>
  </r>
  <r>
    <d v="2024-06-28T00:00:00"/>
    <n v="68.006200000003446"/>
    <m/>
    <d v="2024-09-04T00:09:00"/>
    <x v="0"/>
    <x v="5"/>
    <s v="Last 12 Months"/>
    <s v="SPS-10314274"/>
    <s v="-1. DELETED --"/>
    <s v="Mens 24-25, confirmed by Charn Gill, 27/06 vs. vs Harborne"/>
    <x v="5"/>
    <s v="BACS"/>
    <x v="0"/>
    <n v="10"/>
    <n v="0"/>
    <n v="0"/>
    <n v="0"/>
    <n v="10"/>
  </r>
  <r>
    <d v="2024-01-28T00:00:00"/>
    <n v="220.43050000000221"/>
    <m/>
    <d v="2024-09-04T10:20:00"/>
    <x v="0"/>
    <x v="5"/>
    <s v="Last 12 Months"/>
    <s v="SPS-9766643"/>
    <s v="-1. DELETED --"/>
    <s v="Mens 23-24 Student Match Fee, confirmed by Charn Gill, 27/01 vs. vs Coventry &amp; North Warwickshire 1"/>
    <x v="5"/>
    <s v="BACS"/>
    <x v="0"/>
    <n v="5"/>
    <n v="0"/>
    <n v="0"/>
    <n v="0"/>
    <n v="5"/>
  </r>
  <r>
    <d v="2024-02-09T00:00:00"/>
    <n v="208.43050000000221"/>
    <m/>
    <d v="2024-09-04T10:20:00"/>
    <x v="0"/>
    <x v="5"/>
    <s v="Last 12 Months"/>
    <s v="SPS-9821252"/>
    <s v="-1. DELETED --"/>
    <s v="Mens 23-24 Aston/BCU Match Fee, confirmed by Charn Gill, 03/02 vs. vs Harborne 2"/>
    <x v="5"/>
    <s v="BACS"/>
    <x v="0"/>
    <n v="5"/>
    <n v="0"/>
    <n v="0"/>
    <n v="0"/>
    <n v="5"/>
  </r>
  <r>
    <d v="2024-02-19T00:00:00"/>
    <n v="198.43050000000221"/>
    <m/>
    <d v="2024-09-04T10:20:00"/>
    <x v="0"/>
    <x v="5"/>
    <s v="Last 12 Months"/>
    <s v="SPS-9856627"/>
    <s v="-1. DELETED --"/>
    <s v="Mens 23-24 Aston/BCU Match Fee, confirmed by Charn Gill, 18/02 vs. vs St Albans"/>
    <x v="5"/>
    <s v="BACS"/>
    <x v="0"/>
    <n v="5"/>
    <n v="0"/>
    <n v="0"/>
    <n v="0"/>
    <n v="5"/>
  </r>
  <r>
    <d v="2024-02-20T00:00:00"/>
    <n v="197.43050000000221"/>
    <m/>
    <d v="2024-09-04T10:20:00"/>
    <x v="0"/>
    <x v="5"/>
    <s v="Last 12 Months"/>
    <s v="SPS-9857661"/>
    <s v="-1. DELETED --"/>
    <s v="Mens 23-24 Aston/BCU Match Fee, confirmed by Charn Gill, 10/02 vs. vs Finchfield 1"/>
    <x v="5"/>
    <s v="BACS"/>
    <x v="0"/>
    <n v="5"/>
    <n v="0"/>
    <n v="0"/>
    <n v="0"/>
    <n v="5"/>
  </r>
  <r>
    <d v="2024-02-26T00:00:00"/>
    <n v="191.43050000000221"/>
    <m/>
    <d v="2024-09-04T10:20:00"/>
    <x v="0"/>
    <x v="5"/>
    <s v="Last 12 Months"/>
    <s v="SPS-9891981"/>
    <s v="-1. DELETED --"/>
    <s v="Mens 23-24 Aston/BCU Match Fee, confirmed by Charn Gill, 24/02 vs. vs Worcester 1"/>
    <x v="5"/>
    <s v="BACS"/>
    <x v="0"/>
    <n v="5"/>
    <n v="0"/>
    <n v="0"/>
    <n v="0"/>
    <n v="5"/>
  </r>
  <r>
    <d v="2024-03-02T00:00:00"/>
    <n v="186.43050000000221"/>
    <m/>
    <d v="2024-09-04T10:20:00"/>
    <x v="0"/>
    <x v="5"/>
    <s v="Last 12 Months"/>
    <s v="SPS-9914770"/>
    <s v="-1. DELETED --"/>
    <s v="Mens 23-24 Aston/BCU Match Fee, confirmed by Charn Gill, 02/03 vs. vs Khalsa Leamington 2"/>
    <x v="5"/>
    <s v="BACS"/>
    <x v="0"/>
    <n v="5"/>
    <n v="0"/>
    <n v="0"/>
    <n v="0"/>
    <n v="5"/>
  </r>
  <r>
    <d v="2024-03-10T00:00:00"/>
    <n v="178.44370000000345"/>
    <m/>
    <d v="2024-09-04T10:39:00"/>
    <x v="0"/>
    <x v="5"/>
    <s v="Last 12 Months"/>
    <s v="SPS-9953389"/>
    <s v="-1. DELETED --"/>
    <s v="Mens 23-24 Aston/BCU Match Fee, confirmed by Charn Gill, 09/03 vs. vs Lichfield 2"/>
    <x v="5"/>
    <s v="BACS"/>
    <x v="0"/>
    <n v="5"/>
    <n v="0"/>
    <n v="0"/>
    <n v="0"/>
    <n v="5"/>
  </r>
  <r>
    <d v="2024-07-23T00:00:00"/>
    <n v="43.446499999998196"/>
    <m/>
    <d v="2024-09-04T10:43:00"/>
    <x v="0"/>
    <x v="5"/>
    <s v="Last 12 Months"/>
    <s v="SPS-10392068"/>
    <s v="Surinderpal Matharu"/>
    <s v="AMENDED: (early injury so only played a couple of mins )Mens 24-25, confirmed by Charn Gill, 23/07 vs. vs Kings Heath"/>
    <x v="5"/>
    <s v="BACS"/>
    <x v="0"/>
    <n v="0"/>
    <n v="0"/>
    <n v="0"/>
    <n v="0"/>
    <n v="0"/>
  </r>
  <r>
    <d v="2024-07-26T00:00:00"/>
    <n v="40.761800000000221"/>
    <m/>
    <d v="2024-09-04T18:17:00"/>
    <x v="0"/>
    <x v="5"/>
    <s v="Last 12 Months"/>
    <s v="SPS-10413583"/>
    <s v="Amarpreet singh Assi"/>
    <s v="Aspirations 24-25, confirmed by Charn Gill, 26/07 vs. Aspirations Programme"/>
    <x v="5"/>
    <s v="BACS"/>
    <x v="1"/>
    <n v="5"/>
    <n v="0"/>
    <n v="0"/>
    <n v="0"/>
    <n v="5"/>
  </r>
  <r>
    <d v="2023-09-11T00:00:00"/>
    <n v="359.85829999999987"/>
    <m/>
    <d v="2024-09-04T20:36:00"/>
    <x v="0"/>
    <x v="5"/>
    <s v="Last 12 Months"/>
    <s v="SPS-9192611"/>
    <s v="Abhijeet Singh"/>
    <s v="Mens Subscriptions 23-24 Student Membership, confirmed by Charn Gill"/>
    <x v="5"/>
    <s v="BACS"/>
    <x v="0"/>
    <n v="75"/>
    <n v="0"/>
    <n v="0"/>
    <n v="0"/>
    <n v="75"/>
  </r>
  <r>
    <d v="2024-01-14T00:00:00"/>
    <n v="234.86589999999705"/>
    <m/>
    <d v="2024-09-04T20:47:00"/>
    <x v="0"/>
    <x v="5"/>
    <s v="Last 12 Months"/>
    <s v="SPS-9688483"/>
    <s v="Dave Sandhu"/>
    <s v="AMENDED: (Driven and umpiring )Mens 23-24 Unemployed/Retired Match Fee, collected by Charn Gill, 13/01 vs. vs Old Silhillians 5"/>
    <x v="5"/>
    <s v="CASH"/>
    <x v="0"/>
    <n v="0"/>
    <n v="0"/>
    <n v="0"/>
    <n v="0"/>
    <n v="0"/>
  </r>
  <r>
    <d v="2024-08-06T00:00:00"/>
    <n v="30.354099999996834"/>
    <m/>
    <d v="2024-09-05T08:30:00"/>
    <x v="0"/>
    <x v="5"/>
    <s v="Last 12 Months"/>
    <s v="SPS-10447405"/>
    <s v="Manoj Chohan"/>
    <s v="Sunday Training 24-25, 11/08 vs. Sunday Training"/>
    <x v="5"/>
    <s v="STRIPE"/>
    <x v="1"/>
    <n v="3"/>
    <n v="0.11"/>
    <n v="0.05"/>
    <n v="0"/>
    <n v="2.84"/>
  </r>
  <r>
    <d v="2024-08-30T00:00:00"/>
    <n v="6.3540999999968335"/>
    <m/>
    <d v="2024-09-05T08:30:00"/>
    <x v="0"/>
    <x v="5"/>
    <s v="Last 12 Months"/>
    <s v="SPS-10571889"/>
    <s v="Manoj Chohan"/>
    <s v="Sunday Training 24-25, 01/09 vs. Sunday Training"/>
    <x v="5"/>
    <s v="STRIPE"/>
    <x v="1"/>
    <n v="3"/>
    <n v="0.11"/>
    <n v="0.05"/>
    <n v="0"/>
    <n v="2.84"/>
  </r>
  <r>
    <d v="2024-09-04T00:00:00"/>
    <n v="1.3540999999968335"/>
    <m/>
    <d v="2024-09-05T08:30:00"/>
    <x v="0"/>
    <x v="5"/>
    <s v="Last 12 Months"/>
    <s v="SPS-10615382"/>
    <s v="Manoj Chohan"/>
    <s v="Sunday Training 24-25, 08/09 vs. Sunday Training"/>
    <x v="5"/>
    <s v="STRIPE"/>
    <x v="1"/>
    <n v="3"/>
    <n v="0.12"/>
    <n v="0.05"/>
    <n v="0"/>
    <n v="2.83"/>
  </r>
  <r>
    <d v="2023-11-26T00:00:00"/>
    <n v="284.52560000000085"/>
    <m/>
    <d v="2024-09-05T12:37:00"/>
    <x v="0"/>
    <x v="5"/>
    <s v="Last 12 Months"/>
    <s v="SPS-9561079"/>
    <s v="Ravdeep Mudher"/>
    <s v="Mens 23-24, confirmed by Charn Gill, 25/11 vs. vs West Bridgford 2"/>
    <x v="5"/>
    <s v="BACS"/>
    <x v="0"/>
    <n v="10"/>
    <n v="0"/>
    <n v="0"/>
    <n v="0"/>
    <n v="10"/>
  </r>
  <r>
    <d v="2024-02-04T00:00:00"/>
    <n v="214.52560000000085"/>
    <m/>
    <d v="2024-09-05T12:37:00"/>
    <x v="0"/>
    <x v="5"/>
    <s v="Last 12 Months"/>
    <s v="SPS-9803724"/>
    <s v="Ravdeep Mudher"/>
    <s v="Mens 23-24, confirmed by Charn Gill, 03/02 vs. vs Harborne 2"/>
    <x v="5"/>
    <s v="BACS"/>
    <x v="0"/>
    <n v="10"/>
    <n v="0"/>
    <n v="0"/>
    <n v="0"/>
    <n v="10"/>
  </r>
  <r>
    <d v="2023-11-20T00:00:00"/>
    <n v="290.52700000000186"/>
    <m/>
    <d v="2024-09-05T12:39:00"/>
    <x v="0"/>
    <x v="5"/>
    <s v="Last 12 Months"/>
    <s v="SPS-9545022"/>
    <s v="Ravdeep Mudher"/>
    <s v="Mens 23-24, confirmed by Charn Gill, 18/11 vs. vs Lichfield 2"/>
    <x v="5"/>
    <s v="BACS"/>
    <x v="0"/>
    <n v="10"/>
    <n v="0"/>
    <n v="0"/>
    <n v="0"/>
    <n v="10"/>
  </r>
  <r>
    <d v="2023-09-10T00:00:00"/>
    <n v="361.66870000000199"/>
    <m/>
    <d v="2024-09-05T16:03:00"/>
    <x v="0"/>
    <x v="5"/>
    <s v="Last 12 Months"/>
    <s v="SPS-9189116"/>
    <s v="Pavan Basi"/>
    <s v="Mens Subscriptions 23-24 Student Membership, confirmed by Charn Gill"/>
    <x v="5"/>
    <s v="BACS"/>
    <x v="0"/>
    <n v="75"/>
    <n v="0"/>
    <n v="0"/>
    <n v="0"/>
    <n v="75"/>
  </r>
  <r>
    <d v="2024-07-15T00:00:00"/>
    <n v="52.679100000001199"/>
    <m/>
    <d v="2024-09-05T16:18:00"/>
    <x v="0"/>
    <x v="5"/>
    <s v="Last 12 Months"/>
    <s v="SPS-10359976"/>
    <s v="Govind Dhillon"/>
    <s v="Mens 24-25 Under 16 Match Fee, paid by Chan Dhillon, 02/07 vs. vs Bromsgrove"/>
    <x v="5"/>
    <s v="STRIPE"/>
    <x v="0"/>
    <n v="3"/>
    <n v="0.06"/>
    <n v="0.05"/>
    <n v="0"/>
    <n v="2.89"/>
  </r>
  <r>
    <d v="2024-07-15T00:00:00"/>
    <n v="52.679100000001199"/>
    <m/>
    <d v="2024-09-05T16:18:00"/>
    <x v="0"/>
    <x v="5"/>
    <s v="Last 12 Months"/>
    <s v="SPS-10359978"/>
    <s v="Narayan Dhillon"/>
    <s v="Mens 24-25 Under 16 Match Fee, paid by Chan Dhillon, 02/07 vs. vs Bromsgrove"/>
    <x v="5"/>
    <s v="STRIPE"/>
    <x v="0"/>
    <n v="3"/>
    <n v="0.06"/>
    <n v="0.05"/>
    <n v="0"/>
    <n v="2.89"/>
  </r>
  <r>
    <d v="2024-08-09T00:00:00"/>
    <n v="27.679100000001199"/>
    <m/>
    <d v="2024-09-05T16:18:00"/>
    <x v="0"/>
    <x v="5"/>
    <s v="Last 12 Months"/>
    <s v="SPS-10465180"/>
    <s v="Govind Dhillon"/>
    <s v="Aspirations 24-25, paid by Chan Dhillon, 09/08 vs. Aspirations Programme"/>
    <x v="5"/>
    <s v="STRIPE"/>
    <x v="1"/>
    <n v="5"/>
    <n v="0.1"/>
    <n v="0.05"/>
    <n v="0"/>
    <n v="4.8499999999999996"/>
  </r>
  <r>
    <d v="2024-08-09T00:00:00"/>
    <n v="27.679100000001199"/>
    <m/>
    <d v="2024-09-05T16:18:00"/>
    <x v="0"/>
    <x v="5"/>
    <s v="Last 12 Months"/>
    <s v="SPS-10465181"/>
    <s v="Narayan Dhillon"/>
    <s v="Aspirations 24-25, paid by Chan Dhillon, 09/08 vs. Aspirations Programme"/>
    <x v="5"/>
    <s v="STRIPE"/>
    <x v="1"/>
    <n v="5"/>
    <n v="0.1"/>
    <n v="0.05"/>
    <n v="0"/>
    <n v="4.8499999999999996"/>
  </r>
  <r>
    <d v="2024-08-16T00:00:00"/>
    <n v="20.679100000001199"/>
    <m/>
    <d v="2024-09-05T16:18:00"/>
    <x v="0"/>
    <x v="5"/>
    <s v="Last 12 Months"/>
    <s v="SPS-10500965"/>
    <s v="Govind Dhillon"/>
    <s v="Aspirations 24-25, paid by Chan Dhillon, 16/08 vs. Aspirations Programme"/>
    <x v="5"/>
    <s v="STRIPE"/>
    <x v="1"/>
    <n v="5"/>
    <n v="0.1"/>
    <n v="0.05"/>
    <n v="0"/>
    <n v="4.8499999999999996"/>
  </r>
  <r>
    <d v="2024-08-16T00:00:00"/>
    <n v="20.679100000001199"/>
    <m/>
    <d v="2024-09-05T16:18:00"/>
    <x v="0"/>
    <x v="5"/>
    <s v="Last 12 Months"/>
    <s v="SPS-10500966"/>
    <s v="Narayan Dhillon"/>
    <s v="Aspirations 24-25, paid by Chan Dhillon, 16/08 vs. Aspirations Programme"/>
    <x v="5"/>
    <s v="STRIPE"/>
    <x v="1"/>
    <n v="5"/>
    <n v="0.1"/>
    <n v="0.05"/>
    <n v="0"/>
    <n v="4.8499999999999996"/>
  </r>
  <r>
    <d v="2024-08-18T00:00:00"/>
    <n v="18.679100000001199"/>
    <m/>
    <d v="2024-09-05T16:18:00"/>
    <x v="0"/>
    <x v="5"/>
    <s v="Last 12 Months"/>
    <s v="SPS-10505459"/>
    <s v="Govind Dhillon"/>
    <s v="Sunday Training 24-25, paid by Chan Dhillon, 18/08 vs. Sunday Training"/>
    <x v="5"/>
    <s v="STRIPE"/>
    <x v="1"/>
    <n v="3"/>
    <n v="0.06"/>
    <n v="0.05"/>
    <n v="0"/>
    <n v="2.89"/>
  </r>
  <r>
    <d v="2024-08-18T00:00:00"/>
    <n v="18.679100000001199"/>
    <m/>
    <d v="2024-09-05T16:18:00"/>
    <x v="0"/>
    <x v="5"/>
    <s v="Last 12 Months"/>
    <s v="SPS-10505460"/>
    <s v="Narayan Dhillon"/>
    <s v="Sunday Training 24-25, paid by Chan Dhillon, 18/08 vs. Sunday Training"/>
    <x v="5"/>
    <s v="STRIPE"/>
    <x v="1"/>
    <n v="3"/>
    <n v="0.06"/>
    <n v="0.05"/>
    <n v="0"/>
    <n v="2.89"/>
  </r>
  <r>
    <d v="2024-08-18T00:00:00"/>
    <n v="18.679100000001199"/>
    <m/>
    <d v="2024-09-05T16:18:00"/>
    <x v="0"/>
    <x v="5"/>
    <s v="Last 12 Months"/>
    <s v="SPS-10505472"/>
    <s v="Paarus Dhillon"/>
    <s v="Sunday Training 24-25, paid by Chan Dhillon, 18/08 vs. Sunday Training"/>
    <x v="5"/>
    <s v="STRIPE"/>
    <x v="1"/>
    <n v="3"/>
    <n v="0.06"/>
    <n v="0.05"/>
    <n v="0"/>
    <n v="2.89"/>
  </r>
  <r>
    <d v="2024-08-24T00:00:00"/>
    <n v="12.679100000001199"/>
    <m/>
    <d v="2024-09-05T16:18:00"/>
    <x v="0"/>
    <x v="5"/>
    <s v="Last 12 Months"/>
    <s v="SPS-10535074"/>
    <s v="Govind Dhillon"/>
    <s v="Aspirations 24-25, paid by Chan Dhillon, 23/08 vs. Aspirations Programme"/>
    <x v="5"/>
    <s v="STRIPE"/>
    <x v="1"/>
    <n v="5"/>
    <n v="0.1"/>
    <n v="0.05"/>
    <n v="0"/>
    <n v="4.8499999999999996"/>
  </r>
  <r>
    <d v="2024-08-24T00:00:00"/>
    <n v="12.679100000001199"/>
    <m/>
    <d v="2024-09-05T16:18:00"/>
    <x v="0"/>
    <x v="5"/>
    <s v="Last 12 Months"/>
    <s v="SPS-10535075"/>
    <s v="Narayan Dhillon"/>
    <s v="Aspirations 24-25, paid by Chan Dhillon, 23/08 vs. Aspirations Programme"/>
    <x v="5"/>
    <s v="STRIPE"/>
    <x v="1"/>
    <n v="5"/>
    <n v="0.08"/>
    <n v="0.05"/>
    <n v="0"/>
    <n v="4.87"/>
  </r>
  <r>
    <d v="2024-02-09T00:00:00"/>
    <n v="209.91449999999895"/>
    <m/>
    <d v="2024-09-05T21:57:00"/>
    <x v="0"/>
    <x v="5"/>
    <s v="Last 12 Months"/>
    <s v="SPS-9821396"/>
    <s v="John Chong"/>
    <s v="Mens 23-24 Unemployed/Retired Match Fee, collected by Charn Gill, 10/02 vs. vs Worcester 7"/>
    <x v="5"/>
    <s v="CASH"/>
    <x v="0"/>
    <n v="5"/>
    <n v="0"/>
    <n v="0"/>
    <n v="0"/>
    <n v="5"/>
  </r>
  <r>
    <d v="2024-02-16T00:00:00"/>
    <n v="202.91870000000199"/>
    <m/>
    <d v="2024-09-05T22:03:00"/>
    <x v="0"/>
    <x v="5"/>
    <s v="Last 12 Months"/>
    <s v="SPS-9850424"/>
    <s v="Peter Redfern"/>
    <s v="AMENDED: (Retired - invoiced wrong)Mens 23-24, collected by Charn Gill, 17/02 vs. vs Telford"/>
    <x v="5"/>
    <s v="CASH"/>
    <x v="0"/>
    <n v="5"/>
    <n v="0"/>
    <n v="0"/>
    <n v="0"/>
    <n v="5"/>
  </r>
  <r>
    <d v="2024-07-14T00:00:00"/>
    <n v="54.557600000000093"/>
    <m/>
    <d v="2024-09-06T13:23:00"/>
    <x v="0"/>
    <x v="5"/>
    <s v="Last 12 Months"/>
    <s v="SPS-10356850"/>
    <s v="Karina Poonia"/>
    <s v="Sunday Training 24-25, paid by jaspal poonia, 14/07 vs. Sunday Training"/>
    <x v="5"/>
    <s v="STRIPE"/>
    <x v="1"/>
    <n v="3"/>
    <n v="0.06"/>
    <n v="0.05"/>
    <n v="0"/>
    <n v="2.89"/>
  </r>
  <r>
    <d v="2024-07-21T00:00:00"/>
    <n v="47.557600000000093"/>
    <m/>
    <d v="2024-09-06T13:23:00"/>
    <x v="0"/>
    <x v="5"/>
    <s v="Last 12 Months"/>
    <s v="SPS-10385830"/>
    <s v="Karina Poonia"/>
    <s v="Sunday Training 24-25, paid by jaspal poonia, 21/07 vs. Sunday Training"/>
    <x v="5"/>
    <s v="STRIPE"/>
    <x v="1"/>
    <n v="3"/>
    <n v="0.06"/>
    <n v="0.05"/>
    <n v="0"/>
    <n v="2.89"/>
  </r>
  <r>
    <d v="2024-07-26T00:00:00"/>
    <n v="42.557600000000093"/>
    <m/>
    <d v="2024-09-06T13:23:00"/>
    <x v="0"/>
    <x v="5"/>
    <s v="Last 12 Months"/>
    <s v="SPS-10413606"/>
    <s v="Karina Poonia"/>
    <s v="Aspirations 24-25, paid by jaspal poonia, 26/07 vs. Aspirations Programme"/>
    <x v="5"/>
    <s v="STRIPE"/>
    <x v="1"/>
    <n v="5"/>
    <n v="0.09"/>
    <n v="0.05"/>
    <n v="0"/>
    <n v="4.8600000000000003"/>
  </r>
  <r>
    <d v="2024-07-28T00:00:00"/>
    <n v="40.557600000000093"/>
    <m/>
    <d v="2024-09-06T13:23:00"/>
    <x v="0"/>
    <x v="5"/>
    <s v="Last 12 Months"/>
    <s v="SPS-10419884"/>
    <s v="Karina Poonia"/>
    <s v="Sunday Training 24-25, paid by jaspal poonia, 28/07 vs. Sunday Training"/>
    <x v="5"/>
    <s v="STRIPE"/>
    <x v="1"/>
    <n v="3"/>
    <n v="0.06"/>
    <n v="0.05"/>
    <n v="0"/>
    <n v="2.89"/>
  </r>
  <r>
    <d v="2024-08-02T00:00:00"/>
    <n v="35.557600000000093"/>
    <m/>
    <d v="2024-09-06T13:23:00"/>
    <x v="0"/>
    <x v="5"/>
    <s v="Last 12 Months"/>
    <s v="SPS-10437656"/>
    <s v="Karina Poonia"/>
    <s v="Aspirations 24-25, paid by jaspal poonia, 02/08 vs. Aspirations Programme"/>
    <x v="5"/>
    <s v="STRIPE"/>
    <x v="1"/>
    <n v="5"/>
    <n v="0.09"/>
    <n v="0.05"/>
    <n v="0"/>
    <n v="4.8600000000000003"/>
  </r>
  <r>
    <d v="2024-08-02T00:00:00"/>
    <n v="35.557600000000093"/>
    <m/>
    <d v="2024-09-06T13:23:00"/>
    <x v="0"/>
    <x v="5"/>
    <s v="Last 12 Months"/>
    <s v="SPS-10437663"/>
    <s v="Jasmine Kaur Poonia"/>
    <s v="Aspirations 24-25, paid by jaspal poonia, 02/08 vs. Aspirations Programme"/>
    <x v="5"/>
    <s v="STRIPE"/>
    <x v="1"/>
    <n v="5"/>
    <n v="0.09"/>
    <n v="0.05"/>
    <n v="0"/>
    <n v="4.8600000000000003"/>
  </r>
  <r>
    <d v="2024-08-09T00:00:00"/>
    <n v="28.557600000000093"/>
    <m/>
    <d v="2024-09-06T13:23:00"/>
    <x v="0"/>
    <x v="5"/>
    <s v="Last 12 Months"/>
    <s v="SPS-10465212"/>
    <s v="Karina Poonia"/>
    <s v="Aspirations 24-25, paid by jaspal poonia, 09/08 vs. Aspirations Programme"/>
    <x v="5"/>
    <s v="STRIPE"/>
    <x v="1"/>
    <n v="5"/>
    <n v="0.09"/>
    <n v="0.05"/>
    <n v="0"/>
    <n v="4.8600000000000003"/>
  </r>
  <r>
    <d v="2024-08-09T00:00:00"/>
    <n v="28.557600000000093"/>
    <m/>
    <d v="2024-09-06T13:23:00"/>
    <x v="0"/>
    <x v="5"/>
    <s v="Last 12 Months"/>
    <s v="SPS-10465218"/>
    <s v="Jasmine Kaur Poonia"/>
    <s v="Aspirations 24-25, paid by jaspal poonia, 09/08 vs. Aspirations Programme"/>
    <x v="5"/>
    <s v="STRIPE"/>
    <x v="1"/>
    <n v="5"/>
    <n v="0.09"/>
    <n v="0.05"/>
    <n v="0"/>
    <n v="4.8600000000000003"/>
  </r>
  <r>
    <d v="2024-08-11T00:00:00"/>
    <n v="26.557600000000093"/>
    <m/>
    <d v="2024-09-06T13:23:00"/>
    <x v="0"/>
    <x v="5"/>
    <s v="Last 12 Months"/>
    <s v="SPS-10469571"/>
    <s v="Karina Poonia"/>
    <s v="Sunday Training 24-25, paid by jaspal poonia, 11/08 vs. Sunday Training"/>
    <x v="5"/>
    <s v="STRIPE"/>
    <x v="1"/>
    <n v="3"/>
    <n v="0.06"/>
    <n v="0.05"/>
    <n v="0"/>
    <n v="2.89"/>
  </r>
  <r>
    <d v="2024-08-16T00:00:00"/>
    <n v="21.557600000000093"/>
    <m/>
    <d v="2024-09-06T13:23:00"/>
    <x v="0"/>
    <x v="5"/>
    <s v="Last 12 Months"/>
    <s v="SPS-10500993"/>
    <s v="Karina Poonia"/>
    <s v="Aspirations 24-25, paid by jaspal poonia, 16/08 vs. Aspirations Programme"/>
    <x v="5"/>
    <s v="STRIPE"/>
    <x v="1"/>
    <n v="5"/>
    <n v="0.09"/>
    <n v="0.05"/>
    <n v="0"/>
    <n v="4.8600000000000003"/>
  </r>
  <r>
    <d v="2024-08-16T00:00:00"/>
    <n v="21.557600000000093"/>
    <m/>
    <d v="2024-09-06T13:23:00"/>
    <x v="0"/>
    <x v="5"/>
    <s v="Last 12 Months"/>
    <s v="SPS-10500999"/>
    <s v="Jasmine Kaur Poonia"/>
    <s v="Aspirations 24-25, paid by jaspal poonia, 16/08 vs. Aspirations Programme"/>
    <x v="5"/>
    <s v="STRIPE"/>
    <x v="1"/>
    <n v="5"/>
    <n v="0.09"/>
    <n v="0.05"/>
    <n v="0"/>
    <n v="4.8600000000000003"/>
  </r>
  <r>
    <d v="2024-08-18T00:00:00"/>
    <n v="19.557600000000093"/>
    <m/>
    <d v="2024-09-06T13:23:00"/>
    <x v="0"/>
    <x v="5"/>
    <s v="Last 12 Months"/>
    <s v="SPS-10505477"/>
    <s v="Karina Poonia"/>
    <s v="Sunday Training 24-25, paid by jaspal poonia, 18/08 vs. Sunday Training"/>
    <x v="5"/>
    <s v="STRIPE"/>
    <x v="1"/>
    <n v="3"/>
    <n v="0.06"/>
    <n v="0.05"/>
    <n v="0"/>
    <n v="2.89"/>
  </r>
  <r>
    <d v="2024-08-18T00:00:00"/>
    <n v="19.557600000000093"/>
    <m/>
    <d v="2024-09-06T13:23:00"/>
    <x v="0"/>
    <x v="5"/>
    <s v="Last 12 Months"/>
    <s v="SPS-10505481"/>
    <s v="Jasmine Kaur Poonia"/>
    <s v="Sunday Training 24-25, paid by jaspal poonia, 18/08 vs. Sunday Training"/>
    <x v="5"/>
    <s v="STRIPE"/>
    <x v="1"/>
    <n v="3"/>
    <n v="7.0000000000000007E-2"/>
    <n v="0.05"/>
    <n v="0"/>
    <n v="2.88"/>
  </r>
  <r>
    <d v="2024-09-07T00:00:00"/>
    <n v="0.35829999999987194"/>
    <m/>
    <d v="2024-09-07T08:36:00"/>
    <x v="0"/>
    <x v="5"/>
    <s v="Last 12 Months"/>
    <s v="SPS-10623525"/>
    <s v="Gurpreet Cooner"/>
    <s v="Mens 24-25 Double Team Match Fee, 07/09 vs. vs Bloxwich 1"/>
    <x v="5"/>
    <s v="CASH"/>
    <x v="0"/>
    <n v="0"/>
    <n v="0"/>
    <n v="0"/>
    <n v="0"/>
    <n v="0"/>
  </r>
  <r>
    <d v="2024-09-07T00:00:00"/>
    <n v="0.35829999999987194"/>
    <m/>
    <d v="2024-09-07T08:36:00"/>
    <x v="0"/>
    <x v="5"/>
    <s v="Last 12 Months"/>
    <s v="SPS-10623528"/>
    <s v="Karampreet Sandhu"/>
    <s v="Mens 24-25 Double Team Match Fee, 07/09 vs. vs Bloxwich 1"/>
    <x v="5"/>
    <s v="CASH"/>
    <x v="0"/>
    <n v="0"/>
    <n v="0"/>
    <n v="0"/>
    <n v="0"/>
    <n v="0"/>
  </r>
  <r>
    <d v="2024-09-07T00:00:00"/>
    <n v="0.35829999999987194"/>
    <m/>
    <d v="2024-09-07T08:36:00"/>
    <x v="0"/>
    <x v="5"/>
    <s v="Last 12 Months"/>
    <s v="SPS-10623529"/>
    <s v="Neevan Amish Dudhia"/>
    <s v="Mens 24-25 Double Team Match Fee, 07/09 vs. vs Bloxwich 1"/>
    <x v="5"/>
    <s v="CASH"/>
    <x v="0"/>
    <n v="0"/>
    <n v="0"/>
    <n v="0"/>
    <n v="0"/>
    <n v="0"/>
  </r>
  <r>
    <d v="2024-09-07T00:00:00"/>
    <n v="0.35829999999987194"/>
    <m/>
    <d v="2024-09-07T08:36:00"/>
    <x v="0"/>
    <x v="5"/>
    <s v="Last 12 Months"/>
    <s v="SPS-10623530"/>
    <s v="Govind Dhillon"/>
    <s v="Mens 24-25 Double Team Match Fee, 07/09 vs. vs Bloxwich 1"/>
    <x v="5"/>
    <s v="CASH"/>
    <x v="0"/>
    <n v="0"/>
    <n v="0"/>
    <n v="0"/>
    <n v="0"/>
    <n v="0"/>
  </r>
  <r>
    <d v="2024-09-07T00:00:00"/>
    <n v="0.35829999999987194"/>
    <m/>
    <d v="2024-09-07T08:36:00"/>
    <x v="0"/>
    <x v="5"/>
    <s v="Last 12 Months"/>
    <s v="SPS-10623534"/>
    <s v="Sukhdeep Mann"/>
    <s v="Mens 24-25 Double Team Match Fee, 07/09 vs. vs Bloxwich 1"/>
    <x v="5"/>
    <s v="CASH"/>
    <x v="0"/>
    <n v="0"/>
    <n v="0"/>
    <n v="0"/>
    <n v="0"/>
    <n v="0"/>
  </r>
  <r>
    <d v="2024-09-06T00:00:00"/>
    <n v="1.5472000000008848"/>
    <m/>
    <d v="2024-09-07T13:08:00"/>
    <x v="0"/>
    <x v="5"/>
    <s v="Last 12 Months"/>
    <s v="SPS-10622728"/>
    <s v="Dave Sandhu"/>
    <s v="Mens 24-25 Unemployed/Retired Match Fee, collected by Amardeep Matharu, 07/09 vs. vs Bloxwich 4/5"/>
    <x v="5"/>
    <s v="CASH"/>
    <x v="0"/>
    <n v="5"/>
    <n v="0"/>
    <n v="0"/>
    <n v="0"/>
    <n v="5"/>
  </r>
  <r>
    <d v="2024-09-07T00:00:00"/>
    <n v="0.6194000000032247"/>
    <m/>
    <d v="2024-09-07T14:52:00"/>
    <x v="0"/>
    <x v="5"/>
    <s v="Last 12 Months"/>
    <s v="SPS-10624868"/>
    <s v="Thisaru Gangabadage"/>
    <s v="Badgers 24-25 Sponsored player Match Fee, 07/09 vs. vs Bloxwich"/>
    <x v="5"/>
    <s v="CASH"/>
    <x v="0"/>
    <n v="0"/>
    <n v="0"/>
    <n v="0"/>
    <n v="0"/>
    <n v="0"/>
  </r>
  <r>
    <d v="2024-09-07T00:00:00"/>
    <n v="0.67839999999705469"/>
    <m/>
    <d v="2024-09-07T16:17:00"/>
    <x v="0"/>
    <x v="5"/>
    <s v="Last 12 Months"/>
    <s v="SPS-10625385"/>
    <s v="Rahemeen Ali"/>
    <s v="Ladies 24-25 Sponsored player Match Fee, 07/09 vs. vs Bloxwich 1"/>
    <x v="5"/>
    <s v="CASH"/>
    <x v="0"/>
    <n v="0"/>
    <n v="0"/>
    <n v="0"/>
    <n v="0"/>
    <n v="0"/>
  </r>
  <r>
    <d v="2024-09-07T00:00:00"/>
    <n v="0.67839999999705469"/>
    <m/>
    <d v="2024-09-07T16:17:00"/>
    <x v="0"/>
    <x v="5"/>
    <s v="Last 12 Months"/>
    <s v="SPS-10625394"/>
    <s v="Apsi Gunarathne"/>
    <s v="Ladies 24-25 Sponsored player Match Fee, 07/09 vs. vs Bloxwich 1"/>
    <x v="5"/>
    <s v="CASH"/>
    <x v="0"/>
    <n v="0"/>
    <n v="0"/>
    <n v="0"/>
    <n v="0"/>
    <n v="0"/>
  </r>
  <r>
    <d v="2024-09-07T00:00:00"/>
    <n v="0.78469999999651918"/>
    <m/>
    <d v="2024-09-07T18:50:00"/>
    <x v="0"/>
    <x v="5"/>
    <s v="Last 12 Months"/>
    <s v="SPS-10625380"/>
    <s v="Satpal Degun"/>
    <s v="Mens Subscriptions 24-25, confirmed by Satpal Degun"/>
    <x v="5"/>
    <s v="BACS"/>
    <x v="0"/>
    <n v="150"/>
    <n v="0"/>
    <n v="0"/>
    <n v="0"/>
    <n v="150"/>
  </r>
  <r>
    <d v="2024-09-07T00:00:00"/>
    <n v="0.80900000000110595"/>
    <m/>
    <d v="2024-09-07T19:25:00"/>
    <x v="0"/>
    <x v="5"/>
    <s v="Last 12 Months"/>
    <s v="SPS-10626805"/>
    <s v="Athsari Gangabadage"/>
    <s v="Ladies 24-25 Sponsored player Match Fee, 07/09 vs. vs Bloxwich 3"/>
    <x v="5"/>
    <s v="CASH"/>
    <x v="0"/>
    <n v="0"/>
    <n v="0"/>
    <n v="0"/>
    <n v="0"/>
    <n v="0"/>
  </r>
  <r>
    <d v="2024-06-09T00:00:00"/>
    <n v="90.82839999999851"/>
    <m/>
    <d v="2024-09-07T19:53:00"/>
    <x v="0"/>
    <x v="5"/>
    <s v="Last 12 Months"/>
    <s v="SPS-10239349"/>
    <s v="Harman Rajania"/>
    <s v="Sunday Training 24-25, paid by Sukhpal Rajania, 09/06 vs. Sunday Training"/>
    <x v="5"/>
    <s v="STRIPE"/>
    <x v="1"/>
    <n v="3"/>
    <n v="0.06"/>
    <n v="0.05"/>
    <n v="0"/>
    <n v="2.89"/>
  </r>
  <r>
    <d v="2024-06-09T00:00:00"/>
    <n v="90.82839999999851"/>
    <m/>
    <d v="2024-09-07T19:53:00"/>
    <x v="0"/>
    <x v="5"/>
    <s v="Last 12 Months"/>
    <s v="SPS-10239350"/>
    <s v="Taran Rajania"/>
    <s v="Sunday Training 24-25, paid by Sukhpal Rajania, 09/06 vs. Sunday Training"/>
    <x v="5"/>
    <s v="STRIPE"/>
    <x v="1"/>
    <n v="3"/>
    <n v="0.06"/>
    <n v="0.05"/>
    <n v="0"/>
    <n v="2.89"/>
  </r>
  <r>
    <d v="2024-06-23T00:00:00"/>
    <n v="76.82839999999851"/>
    <m/>
    <d v="2024-09-07T19:53:00"/>
    <x v="0"/>
    <x v="5"/>
    <s v="Last 12 Months"/>
    <s v="SPS-10287581"/>
    <s v="Harman Rajania"/>
    <s v="Sunday Training 24-25, paid by Sukhpal Rajania, 23/06 vs. Sunday Training"/>
    <x v="5"/>
    <s v="STRIPE"/>
    <x v="1"/>
    <n v="3"/>
    <n v="0.06"/>
    <n v="0.05"/>
    <n v="0"/>
    <n v="2.89"/>
  </r>
  <r>
    <d v="2024-06-23T00:00:00"/>
    <n v="76.82839999999851"/>
    <m/>
    <d v="2024-09-07T19:53:00"/>
    <x v="0"/>
    <x v="5"/>
    <s v="Last 12 Months"/>
    <s v="SPS-10287582"/>
    <s v="Taran Rajania"/>
    <s v="Sunday Training 24-25, paid by Sukhpal Rajania, 23/06 vs. Sunday Training"/>
    <x v="5"/>
    <s v="STRIPE"/>
    <x v="1"/>
    <n v="3"/>
    <n v="0.06"/>
    <n v="0.05"/>
    <n v="0"/>
    <n v="2.89"/>
  </r>
  <r>
    <d v="2024-06-30T00:00:00"/>
    <n v="69.82839999999851"/>
    <m/>
    <d v="2024-09-07T19:53:00"/>
    <x v="0"/>
    <x v="5"/>
    <s v="Last 12 Months"/>
    <s v="SPS-10317306"/>
    <s v="Harman Rajania"/>
    <s v="Sunday Training 24-25, paid by Sukhpal Rajania, 30/06 vs. Sunday Training"/>
    <x v="5"/>
    <s v="STRIPE"/>
    <x v="1"/>
    <n v="3"/>
    <n v="0.06"/>
    <n v="0.05"/>
    <n v="0"/>
    <n v="2.89"/>
  </r>
  <r>
    <d v="2024-07-08T00:00:00"/>
    <n v="61.82839999999851"/>
    <m/>
    <d v="2024-09-07T19:53:00"/>
    <x v="0"/>
    <x v="5"/>
    <s v="Last 12 Months"/>
    <s v="SPS-10338114"/>
    <s v="Harman Rajania"/>
    <s v="Sunday Training 24-25, paid by Sukhpal Rajania, 07/07 vs. Sunday Training"/>
    <x v="5"/>
    <s v="STRIPE"/>
    <x v="1"/>
    <n v="3"/>
    <n v="0.06"/>
    <n v="0.05"/>
    <n v="0"/>
    <n v="2.89"/>
  </r>
  <r>
    <d v="2024-07-08T00:00:00"/>
    <n v="61.82839999999851"/>
    <m/>
    <d v="2024-09-07T19:53:00"/>
    <x v="0"/>
    <x v="5"/>
    <s v="Last 12 Months"/>
    <s v="SPS-10338118"/>
    <s v="Taran Rajania"/>
    <s v="Sunday Training 24-25, paid by Sukhpal Rajania, 07/07 vs. Sunday Training"/>
    <x v="5"/>
    <s v="STRIPE"/>
    <x v="1"/>
    <n v="3"/>
    <n v="0.06"/>
    <n v="0.05"/>
    <n v="0"/>
    <n v="2.89"/>
  </r>
  <r>
    <d v="2024-08-04T00:00:00"/>
    <n v="34.82839999999851"/>
    <m/>
    <d v="2024-09-07T19:53:00"/>
    <x v="0"/>
    <x v="5"/>
    <s v="Last 12 Months"/>
    <s v="SPS-10444113"/>
    <s v="Harman Rajania"/>
    <s v="Sunday Training 24-25, paid by Sukhpal Rajania, 04/08 vs. Sunday Training"/>
    <x v="5"/>
    <s v="STRIPE"/>
    <x v="1"/>
    <n v="3"/>
    <n v="0.06"/>
    <n v="0.05"/>
    <n v="0"/>
    <n v="2.89"/>
  </r>
  <r>
    <d v="2024-08-04T00:00:00"/>
    <n v="34.82839999999851"/>
    <m/>
    <d v="2024-09-07T19:53:00"/>
    <x v="0"/>
    <x v="5"/>
    <s v="Last 12 Months"/>
    <s v="SPS-10444117"/>
    <s v="Taran Rajania"/>
    <s v="Sunday Training 24-25, paid by Sukhpal Rajania, 04/08 vs. Sunday Training"/>
    <x v="5"/>
    <s v="STRIPE"/>
    <x v="1"/>
    <n v="3"/>
    <n v="0.06"/>
    <n v="0.05"/>
    <n v="0"/>
    <n v="2.89"/>
  </r>
  <r>
    <d v="2024-08-18T00:00:00"/>
    <n v="20.82839999999851"/>
    <m/>
    <d v="2024-09-07T19:53:00"/>
    <x v="0"/>
    <x v="5"/>
    <s v="Last 12 Months"/>
    <s v="SPS-10505463"/>
    <s v="Harman Rajania"/>
    <s v="Sunday Training 24-25, paid by Sukhpal Rajania, 18/08 vs. Sunday Training"/>
    <x v="5"/>
    <s v="STRIPE"/>
    <x v="1"/>
    <n v="3"/>
    <n v="0.06"/>
    <n v="0.05"/>
    <n v="0"/>
    <n v="2.89"/>
  </r>
  <r>
    <d v="2024-08-18T00:00:00"/>
    <n v="20.82839999999851"/>
    <m/>
    <d v="2024-09-07T19:53:00"/>
    <x v="0"/>
    <x v="5"/>
    <s v="Last 12 Months"/>
    <s v="SPS-10505467"/>
    <s v="Taran Rajania"/>
    <s v="Sunday Training 24-25, paid by Sukhpal Rajania, 18/08 vs. Sunday Training"/>
    <x v="5"/>
    <s v="STRIPE"/>
    <x v="1"/>
    <n v="3"/>
    <n v="0.06"/>
    <n v="0.05"/>
    <n v="0"/>
    <n v="2.89"/>
  </r>
  <r>
    <d v="2024-09-01T00:00:00"/>
    <n v="6.8283999999985099"/>
    <m/>
    <d v="2024-09-07T19:53:00"/>
    <x v="0"/>
    <x v="5"/>
    <s v="Last 12 Months"/>
    <s v="SPS-10588519"/>
    <s v="Harman Rajania"/>
    <s v="Sunday Training 24-25, paid by Sukhpal Rajania, 01/09 vs. Sunday Training"/>
    <x v="5"/>
    <s v="STRIPE"/>
    <x v="1"/>
    <n v="3"/>
    <n v="0.06"/>
    <n v="0.05"/>
    <n v="0"/>
    <n v="2.89"/>
  </r>
  <r>
    <d v="2024-09-01T00:00:00"/>
    <n v="6.8283999999985099"/>
    <m/>
    <d v="2024-09-07T19:53:00"/>
    <x v="0"/>
    <x v="5"/>
    <s v="Last 12 Months"/>
    <s v="SPS-10588522"/>
    <s v="Jashan Rajania"/>
    <s v="Sunday Training 24-25, paid by Sukhpal Rajania, 01/09 vs. Sunday Training"/>
    <x v="5"/>
    <s v="STRIPE"/>
    <x v="1"/>
    <n v="3"/>
    <n v="0.05"/>
    <n v="0.05"/>
    <n v="0"/>
    <n v="2.9"/>
  </r>
  <r>
    <d v="2024-09-01T00:00:00"/>
    <n v="6.8283999999985099"/>
    <m/>
    <d v="2024-09-07T19:53:00"/>
    <x v="0"/>
    <x v="5"/>
    <s v="Last 12 Months"/>
    <s v="SPS-10588524"/>
    <s v="Taran Rajania"/>
    <s v="Sunday Training 24-25, paid by Sukhpal Rajania, 01/09 vs. Sunday Training"/>
    <x v="5"/>
    <s v="STRIPE"/>
    <x v="1"/>
    <n v="3"/>
    <n v="0.06"/>
    <n v="0.05"/>
    <n v="0"/>
    <n v="2.89"/>
  </r>
  <r>
    <d v="2024-09-07T00:00:00"/>
    <n v="0.83329999999841675"/>
    <m/>
    <d v="2024-09-07T20:00:00"/>
    <x v="0"/>
    <x v="5"/>
    <s v="Last 12 Months"/>
    <s v="SPS-10625383"/>
    <s v="kiran gill"/>
    <s v="AMENDED: (Drove 4 players in total )Ladies 24-25, confirmed by Charn Gill, 07/09 vs. vs Bloxwich 1"/>
    <x v="5"/>
    <s v="BACS"/>
    <x v="0"/>
    <n v="0"/>
    <n v="0"/>
    <n v="0"/>
    <n v="0"/>
    <n v="0"/>
  </r>
  <r>
    <d v="2024-09-07T00:00:00"/>
    <n v="0.83679999999731081"/>
    <m/>
    <d v="2024-09-07T20:05:00"/>
    <x v="0"/>
    <x v="5"/>
    <s v="Last 12 Months"/>
    <s v="SPS-10627006"/>
    <s v="Susan Paterson"/>
    <s v="Ladies 24-25, confirmed by Charn Gill, 07/09 vs. vs Bloxwich 3"/>
    <x v="5"/>
    <s v="BACS"/>
    <x v="0"/>
    <n v="10"/>
    <n v="0"/>
    <n v="0"/>
    <n v="0"/>
    <n v="10"/>
  </r>
  <r>
    <d v="2024-08-09T00:00:00"/>
    <n v="30.354099999996834"/>
    <m/>
    <d v="2024-09-08T08:30:00"/>
    <x v="0"/>
    <x v="5"/>
    <s v="Last 12 Months"/>
    <s v="SPS-10465175"/>
    <s v="Praveer Degun"/>
    <s v="Aspirations 24-25, 09/08 vs. Aspirations Programme"/>
    <x v="5"/>
    <s v="STRIPE"/>
    <x v="1"/>
    <n v="5"/>
    <n v="0.28000000000000003"/>
    <n v="0.05"/>
    <n v="0"/>
    <n v="4.67"/>
  </r>
  <r>
    <d v="2024-07-19T00:00:00"/>
    <n v="51.354099999996834"/>
    <m/>
    <d v="2024-09-08T08:30:00"/>
    <x v="0"/>
    <x v="5"/>
    <s v="Last 12 Months"/>
    <s v="SPS-10382545"/>
    <s v="Taran Kooner"/>
    <s v="Aspirations 24-25, paid by Surjit Kooner, 19/07 vs. Aspirations Programme"/>
    <x v="5"/>
    <s v="STRIPE"/>
    <x v="1"/>
    <n v="5"/>
    <n v="0.14000000000000001"/>
    <n v="0.05"/>
    <n v="0"/>
    <n v="4.8099999999999996"/>
  </r>
  <r>
    <d v="2024-08-09T00:00:00"/>
    <n v="30.354099999996834"/>
    <m/>
    <d v="2024-09-08T08:30:00"/>
    <x v="0"/>
    <x v="5"/>
    <s v="Last 12 Months"/>
    <s v="SPS-10465213"/>
    <s v="Taran Kooner"/>
    <s v="Aspirations 24-25, paid by Surjit Kooner, 09/08 vs. Aspirations Programme"/>
    <x v="5"/>
    <s v="STRIPE"/>
    <x v="1"/>
    <n v="5"/>
    <n v="0.14000000000000001"/>
    <n v="0.05"/>
    <n v="0"/>
    <n v="4.8099999999999996"/>
  </r>
  <r>
    <d v="2024-08-16T00:00:00"/>
    <n v="23.354099999996834"/>
    <m/>
    <d v="2024-09-08T08:30:00"/>
    <x v="0"/>
    <x v="5"/>
    <s v="Last 12 Months"/>
    <s v="SPS-10500994"/>
    <s v="Taran Kooner"/>
    <s v="Aspirations 24-25, paid by Surjit Kooner, 16/08 vs. Aspirations Programme"/>
    <x v="5"/>
    <s v="STRIPE"/>
    <x v="1"/>
    <n v="5"/>
    <n v="0.15"/>
    <n v="0.05"/>
    <n v="0"/>
    <n v="4.8"/>
  </r>
  <r>
    <d v="2024-08-09T00:00:00"/>
    <n v="30.354099999996834"/>
    <m/>
    <d v="2024-09-08T08:30:00"/>
    <x v="0"/>
    <x v="5"/>
    <s v="Last 12 Months"/>
    <s v="SPS-10465188"/>
    <s v="Jovan Singh Randhawa"/>
    <s v="Aspirations 24-25, paid by navtej singh randhawa, 09/08 vs. Aspirations Programme"/>
    <x v="5"/>
    <s v="STRIPE"/>
    <x v="1"/>
    <n v="5"/>
    <n v="0.17"/>
    <n v="0.05"/>
    <n v="0"/>
    <n v="4.78"/>
  </r>
  <r>
    <d v="2024-08-24T00:00:00"/>
    <n v="15.354099999996834"/>
    <m/>
    <d v="2024-09-08T08:30:00"/>
    <x v="0"/>
    <x v="5"/>
    <s v="Last 12 Months"/>
    <s v="SPS-10535078"/>
    <s v="Jovan Singh Randhawa"/>
    <s v="Aspirations 24-25, paid by navtej singh randhawa, 23/08 vs. Aspirations Programme"/>
    <x v="5"/>
    <s v="STRIPE"/>
    <x v="1"/>
    <n v="5"/>
    <n v="0.18"/>
    <n v="0.05"/>
    <n v="0"/>
    <n v="4.7699999999999996"/>
  </r>
  <r>
    <d v="2024-09-07T00:00:00"/>
    <n v="1.3951000000015483"/>
    <m/>
    <d v="2024-09-08T09:29:00"/>
    <x v="0"/>
    <x v="5"/>
    <s v="Last 12 Months"/>
    <s v="SPS-10626816"/>
    <s v="Rajpreet Sahi"/>
    <s v="Ladies 24-25 Student Match Fee, confirmed by Charn Gill, 07/09 vs. vs Bloxwich 3"/>
    <x v="5"/>
    <s v="BACS"/>
    <x v="0"/>
    <n v="5"/>
    <n v="0"/>
    <n v="0"/>
    <n v="0"/>
    <n v="5"/>
  </r>
  <r>
    <d v="2024-09-07T00:00:00"/>
    <n v="1.3965000000025611"/>
    <m/>
    <d v="2024-09-08T09:31:00"/>
    <x v="0"/>
    <x v="5"/>
    <s v="Last 12 Months"/>
    <s v="SPS-10627007"/>
    <s v="Charn Gill"/>
    <s v="Ladies 24-25, confirmed by Charn Gill, 07/09 vs. vs Bloxwich 3"/>
    <x v="5"/>
    <s v="BACS"/>
    <x v="0"/>
    <n v="10"/>
    <n v="0"/>
    <n v="0"/>
    <n v="0"/>
    <n v="10"/>
  </r>
  <r>
    <d v="2024-09-07T00:00:00"/>
    <n v="1.4319000000032247"/>
    <m/>
    <d v="2024-09-08T10:22:00"/>
    <x v="0"/>
    <x v="5"/>
    <s v="Last 12 Months"/>
    <s v="SPS-10625326"/>
    <s v="Arjan Singh Chana"/>
    <s v="Badgers Subscriptions 24-25, collected by Satpal Degun"/>
    <x v="5"/>
    <s v="CASH"/>
    <x v="0"/>
    <n v="30"/>
    <n v="0"/>
    <n v="0"/>
    <n v="0"/>
    <n v="30"/>
  </r>
  <r>
    <d v="2024-09-07T00:00:00"/>
    <n v="1.4319000000032247"/>
    <m/>
    <d v="2024-09-08T10:22:00"/>
    <x v="0"/>
    <x v="5"/>
    <s v="Last 12 Months"/>
    <s v="SPS-10625334"/>
    <s v="Rajveer Malhi"/>
    <s v="Badgers Subscriptions 24-25, collected by Satpal Degun"/>
    <x v="5"/>
    <s v="CASH"/>
    <x v="0"/>
    <n v="30"/>
    <n v="0"/>
    <n v="0"/>
    <n v="0"/>
    <n v="30"/>
  </r>
  <r>
    <d v="2024-09-07T00:00:00"/>
    <n v="1.7249999999985448"/>
    <m/>
    <d v="2024-09-08T17:24:00"/>
    <x v="0"/>
    <x v="5"/>
    <s v="Last 12 Months"/>
    <s v="SPS-10624881"/>
    <s v="Arjan Singh Chana"/>
    <s v="Badgers 24-25, collected by Satpal Degun, 07/09 vs. vs Bloxwich"/>
    <x v="5"/>
    <s v="CASH"/>
    <x v="0"/>
    <n v="3"/>
    <n v="0"/>
    <n v="0"/>
    <n v="0"/>
    <n v="3"/>
  </r>
  <r>
    <d v="2024-09-07T00:00:00"/>
    <n v="1.7255999999979394"/>
    <m/>
    <d v="2024-09-08T17:25:00"/>
    <x v="0"/>
    <x v="5"/>
    <s v="Last 12 Months"/>
    <s v="SPS-10624876"/>
    <s v="Rajveer Malhi"/>
    <s v="Badgers 24-25, collected by Satpal Degun, 07/09 vs. vs Bloxwich"/>
    <x v="5"/>
    <s v="CASH"/>
    <x v="0"/>
    <n v="3"/>
    <n v="0"/>
    <n v="0"/>
    <n v="0"/>
    <n v="3"/>
  </r>
  <r>
    <d v="2024-09-08T00:00:00"/>
    <n v="0.72699999999895226"/>
    <m/>
    <d v="2024-09-08T17:27:00"/>
    <x v="0"/>
    <x v="5"/>
    <s v="Last 12 Months"/>
    <s v="SPS-10631013"/>
    <s v="Savraj Singh Chana"/>
    <s v="Sunday Training 24-25, collected by Satpal Degun, 08/09 vs. Sunday Training"/>
    <x v="5"/>
    <s v="CASH"/>
    <x v="1"/>
    <n v="3"/>
    <n v="0"/>
    <n v="0"/>
    <n v="0"/>
    <n v="3"/>
  </r>
  <r>
    <d v="2024-09-08T00:00:00"/>
    <n v="0.72699999999895226"/>
    <m/>
    <d v="2024-09-08T17:27:00"/>
    <x v="0"/>
    <x v="5"/>
    <s v="Last 12 Months"/>
    <s v="SPS-10631017"/>
    <s v="Arjan Singh Chana"/>
    <s v="Sunday Training 24-25, collected by Satpal Degun, 08/09 vs. Sunday Training"/>
    <x v="5"/>
    <s v="CASH"/>
    <x v="1"/>
    <n v="3"/>
    <n v="0"/>
    <n v="0"/>
    <n v="0"/>
    <n v="3"/>
  </r>
  <r>
    <d v="2024-09-08T00:00:00"/>
    <n v="0.72699999999895226"/>
    <m/>
    <d v="2024-09-08T17:27:00"/>
    <x v="0"/>
    <x v="5"/>
    <s v="Last 12 Months"/>
    <s v="SPS-10631012"/>
    <s v="Rajveer Malhi"/>
    <s v="Sunday Training 24-25, collected by Satpal Degun, 08/09 vs. Sunday Training"/>
    <x v="5"/>
    <s v="CASH"/>
    <x v="1"/>
    <n v="3"/>
    <n v="0"/>
    <n v="0"/>
    <n v="0"/>
    <n v="3"/>
  </r>
  <r>
    <d v="2024-08-16T00:00:00"/>
    <n v="23.730499999997846"/>
    <m/>
    <d v="2024-09-08T17:32:00"/>
    <x v="0"/>
    <x v="5"/>
    <s v="Last 12 Months"/>
    <s v="SPS-10500970"/>
    <s v="-1. DELETED --"/>
    <s v="Aspirations 24-25, confirmed by Satwant Degun, 16/08 vs. Aspirations Programme"/>
    <x v="5"/>
    <s v="BACS"/>
    <x v="1"/>
    <n v="5"/>
    <n v="0"/>
    <n v="0"/>
    <n v="0"/>
    <n v="5"/>
  </r>
  <r>
    <d v="2024-08-09T00:00:00"/>
    <n v="30.730499999997846"/>
    <m/>
    <d v="2024-09-08T17:32:00"/>
    <x v="0"/>
    <x v="5"/>
    <s v="Last 12 Months"/>
    <s v="SPS-10465183"/>
    <s v="-1. DELETED --"/>
    <s v="Aspirations 24-25, confirmed by Satwant Degun, 09/08 vs. Aspirations Programme"/>
    <x v="5"/>
    <s v="BACS"/>
    <x v="1"/>
    <n v="5"/>
    <n v="0"/>
    <n v="0"/>
    <n v="0"/>
    <n v="5"/>
  </r>
  <r>
    <d v="2024-07-30T00:00:00"/>
    <n v="40.731200000001991"/>
    <m/>
    <d v="2024-09-08T17:33:00"/>
    <x v="0"/>
    <x v="5"/>
    <s v="Last 12 Months"/>
    <s v="SPS-10428608"/>
    <s v="-1. DELETED --"/>
    <s v="Mens 24-25 Student Match Fee, confirmed by Satwant Degun, 30/07 vs. vs Old Hales"/>
    <x v="5"/>
    <s v="BACS"/>
    <x v="0"/>
    <n v="5"/>
    <n v="0"/>
    <n v="0"/>
    <n v="0"/>
    <n v="5"/>
  </r>
  <r>
    <d v="2024-09-08T00:00:00"/>
    <n v="0.73189999999885913"/>
    <m/>
    <d v="2024-09-08T17:34:00"/>
    <x v="0"/>
    <x v="5"/>
    <s v="Last 12 Months"/>
    <s v="SPS-10631031"/>
    <s v="morgan sign"/>
    <s v="Mens 24-25 Sponsored player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32"/>
    <s v="Navraj Degun"/>
    <s v="Mens 24-25 Annual Payee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33"/>
    <s v="Manveer Sokhi"/>
    <s v="Mens 24-25 Annual Payee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36"/>
    <s v="Matt Schofield"/>
    <s v="Mens 24-25 Sponsored player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37"/>
    <s v="Ethan Frost"/>
    <s v="Mens 24-25 Annual Payee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39"/>
    <s v="Avraj Bansal"/>
    <s v="Mens 24-25 Annual Payee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40"/>
    <s v="Jagjit Degun"/>
    <s v="Mens 24-25 Annual Payee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43"/>
    <s v="Pavinder Sandhu"/>
    <s v="Mens 24-25 Annual Payee Match Fee, 31/08 vs. vs Sheffield"/>
    <x v="5"/>
    <s v="CASH"/>
    <x v="0"/>
    <n v="0"/>
    <n v="0"/>
    <n v="0"/>
    <n v="0"/>
    <n v="0"/>
  </r>
  <r>
    <d v="2024-09-08T00:00:00"/>
    <n v="0.73189999999885913"/>
    <m/>
    <d v="2024-09-08T17:34:00"/>
    <x v="0"/>
    <x v="5"/>
    <s v="Last 12 Months"/>
    <s v="SPS-10631044"/>
    <s v="Harmanpreet Sandhu"/>
    <s v="Mens 24-25 Sponsored player Match Fee, 31/08 vs. vs Sheffield"/>
    <x v="5"/>
    <s v="CASH"/>
    <x v="0"/>
    <n v="0"/>
    <n v="0"/>
    <n v="0"/>
    <n v="0"/>
    <n v="0"/>
  </r>
  <r>
    <d v="2024-07-19T00:00:00"/>
    <n v="51.732600000003004"/>
    <m/>
    <d v="2024-09-08T17:35:00"/>
    <x v="0"/>
    <x v="5"/>
    <s v="Last 12 Months"/>
    <s v="SPS-10382525"/>
    <s v="-1. DELETED --"/>
    <s v="Aspirations 24-25, confirmed by Satwant Degun, 19/07 vs. Aspirations Programme"/>
    <x v="5"/>
    <s v="BACS"/>
    <x v="1"/>
    <n v="5"/>
    <n v="0"/>
    <n v="0"/>
    <n v="0"/>
    <n v="5"/>
  </r>
  <r>
    <d v="2024-07-16T00:00:00"/>
    <n v="54.732600000003004"/>
    <m/>
    <d v="2024-09-08T17:35:00"/>
    <x v="0"/>
    <x v="5"/>
    <s v="Last 12 Months"/>
    <s v="SPS-10367900"/>
    <s v="-1. DELETED --"/>
    <s v="Mens 24-25 Student Match Fee, confirmed by Satwant Degun, 16/07 vs. vs Olton"/>
    <x v="5"/>
    <s v="BACS"/>
    <x v="0"/>
    <n v="5"/>
    <n v="0"/>
    <n v="0"/>
    <n v="0"/>
    <n v="5"/>
  </r>
  <r>
    <d v="2024-07-12T00:00:00"/>
    <n v="58.732600000003004"/>
    <m/>
    <d v="2024-09-08T17:35:00"/>
    <x v="0"/>
    <x v="5"/>
    <s v="Last 12 Months"/>
    <s v="SPS-10353998"/>
    <s v="-1. DELETED --"/>
    <s v="Aspirations 24-25, confirmed by Satwant Degun, 12/07 vs. Aspirations Programme"/>
    <x v="5"/>
    <s v="BACS"/>
    <x v="1"/>
    <n v="5"/>
    <n v="0"/>
    <n v="0"/>
    <n v="0"/>
    <n v="5"/>
  </r>
  <r>
    <d v="2024-06-28T00:00:00"/>
    <n v="72.732600000003004"/>
    <m/>
    <d v="2024-09-08T17:35:00"/>
    <x v="0"/>
    <x v="5"/>
    <s v="Last 12 Months"/>
    <s v="SPS-10314272"/>
    <s v="-1. DELETED --"/>
    <s v="Mens 24-25 Student Match Fee, confirmed by Satwant Degun, 27/06 vs. vs Harborne"/>
    <x v="5"/>
    <s v="BACS"/>
    <x v="0"/>
    <n v="5"/>
    <n v="0"/>
    <n v="0"/>
    <n v="0"/>
    <n v="5"/>
  </r>
  <r>
    <d v="2024-06-20T00:00:00"/>
    <n v="80.732600000003004"/>
    <m/>
    <d v="2024-09-08T17:35:00"/>
    <x v="0"/>
    <x v="5"/>
    <s v="Last 12 Months"/>
    <s v="SPS-10282053"/>
    <s v="-1. DELETED --"/>
    <s v="Mens 24-25 Student Match Fee, confirmed by Satwant Degun, 19/06 vs. vs Bournville"/>
    <x v="5"/>
    <s v="BACS"/>
    <x v="0"/>
    <n v="5"/>
    <n v="0"/>
    <n v="0"/>
    <n v="0"/>
    <n v="5"/>
  </r>
  <r>
    <d v="2024-09-08T00:00:00"/>
    <n v="0.73399999999674037"/>
    <m/>
    <d v="2024-09-08T17:37:00"/>
    <x v="0"/>
    <x v="5"/>
    <s v="Last 12 Months"/>
    <s v="SPS-10631046"/>
    <s v="morgan sign"/>
    <s v="Mens 24-25 Sponsored player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47"/>
    <s v="Navraj Degun"/>
    <s v="Mens 24-25 Annual Payee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48"/>
    <s v="Manveer Sokhi"/>
    <s v="Mens 24-25 Annual Payee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52"/>
    <s v="Matt Schofield"/>
    <s v="Mens 24-25 Sponsored player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53"/>
    <s v="Amarpreet singh Assi"/>
    <s v="Mens 24-25 Annual Payee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54"/>
    <s v="Ethan Frost"/>
    <s v="Mens 24-25 Annual Payee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55"/>
    <s v="Avraj Bansal"/>
    <s v="Mens 24-25 Annual Payee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56"/>
    <s v="Jagjit Degun"/>
    <s v="Mens 24-25 Annual Payee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59"/>
    <s v="Sikandar Aizaz"/>
    <s v="Mens 24-25 Sponsored player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60"/>
    <s v="Pavinder Sandhu"/>
    <s v="Mens 24-25 Annual Payee Match Fee, 08/09 vs. vs Lichfield"/>
    <x v="5"/>
    <s v="CASH"/>
    <x v="0"/>
    <n v="0"/>
    <n v="0"/>
    <n v="0"/>
    <n v="0"/>
    <n v="0"/>
  </r>
  <r>
    <d v="2024-09-08T00:00:00"/>
    <n v="0.73399999999674037"/>
    <m/>
    <d v="2024-09-08T17:37:00"/>
    <x v="0"/>
    <x v="5"/>
    <s v="Last 12 Months"/>
    <s v="SPS-10631061"/>
    <s v="Harmanpreet Sandhu"/>
    <s v="Mens 24-25 Sponsored player Match Fee, 08/09 vs. vs Lichfield"/>
    <x v="5"/>
    <s v="CASH"/>
    <x v="0"/>
    <n v="0"/>
    <n v="0"/>
    <n v="0"/>
    <n v="0"/>
    <n v="0"/>
  </r>
  <r>
    <d v="2024-06-04T00:00:00"/>
    <n v="96.738100000002305"/>
    <m/>
    <d v="2024-09-08T17:43:00"/>
    <x v="0"/>
    <x v="5"/>
    <s v="Last 12 Months"/>
    <s v="SPS-10224300"/>
    <s v="Taram Sandhu"/>
    <s v="Sunday Training 24-25, confirmed by Satpal Degun, 02/06 vs. Sunday Training"/>
    <x v="5"/>
    <s v="BACS"/>
    <x v="1"/>
    <n v="3"/>
    <n v="0"/>
    <n v="0"/>
    <n v="0"/>
    <n v="3"/>
  </r>
  <r>
    <d v="2024-07-16T00:00:00"/>
    <n v="54.738799999999173"/>
    <m/>
    <d v="2024-09-08T17:44:00"/>
    <x v="0"/>
    <x v="5"/>
    <s v="Last 12 Months"/>
    <s v="SPS-10367902"/>
    <s v="-1. DELETED --"/>
    <s v="Mens 24-25, confirmed by Satwant Degun, 16/07 vs. vs Olton"/>
    <x v="5"/>
    <s v="BACS"/>
    <x v="0"/>
    <n v="10"/>
    <n v="0"/>
    <n v="0"/>
    <n v="0"/>
    <n v="10"/>
  </r>
  <r>
    <d v="2024-06-08T00:00:00"/>
    <n v="92.738799999999173"/>
    <m/>
    <d v="2024-09-08T17:44:00"/>
    <x v="0"/>
    <x v="5"/>
    <s v="Last 12 Months"/>
    <s v="SPS-10237106"/>
    <s v="Taram Sandhu"/>
    <s v="Sunday Training 24-25, confirmed by Satpal Degun, 26/05 vs. Sunday Training"/>
    <x v="5"/>
    <s v="BACS"/>
    <x v="1"/>
    <n v="3"/>
    <n v="0"/>
    <n v="0"/>
    <n v="0"/>
    <n v="3"/>
  </r>
  <r>
    <d v="2024-06-28T00:00:00"/>
    <n v="72.738799999999173"/>
    <m/>
    <d v="2024-09-08T17:44:00"/>
    <x v="0"/>
    <x v="5"/>
    <s v="Last 12 Months"/>
    <s v="SPS-10314275"/>
    <s v="-1. DELETED --"/>
    <s v="Mens 24-25, confirmed by Satwant Degun, 27/06 vs. vs Harborne"/>
    <x v="5"/>
    <s v="BACS"/>
    <x v="0"/>
    <n v="10"/>
    <n v="0"/>
    <n v="0"/>
    <n v="0"/>
    <n v="10"/>
  </r>
  <r>
    <d v="2024-06-09T00:00:00"/>
    <n v="91.738799999999173"/>
    <m/>
    <d v="2024-09-08T17:44:00"/>
    <x v="0"/>
    <x v="5"/>
    <s v="Last 12 Months"/>
    <s v="SPS-10239344"/>
    <s v="Taram Sandhu"/>
    <s v="Sunday Training 24-25, confirmed by Satpal Degun, 09/06 vs. Sunday Training"/>
    <x v="5"/>
    <s v="BACS"/>
    <x v="1"/>
    <n v="3"/>
    <n v="0"/>
    <n v="0"/>
    <n v="0"/>
    <n v="3"/>
  </r>
  <r>
    <d v="2024-05-15T00:00:00"/>
    <n v="116.73879999999917"/>
    <m/>
    <d v="2024-09-08T17:44:00"/>
    <x v="0"/>
    <x v="5"/>
    <s v="Last 12 Months"/>
    <s v="SPS-10178365"/>
    <s v="-1. DELETED --"/>
    <s v="Mens 24-25, confirmed by Satwant Degun, 14/05 vs. vs Harborne"/>
    <x v="5"/>
    <s v="BACS"/>
    <x v="0"/>
    <n v="10"/>
    <n v="0"/>
    <n v="0"/>
    <n v="0"/>
    <n v="10"/>
  </r>
  <r>
    <d v="2024-06-23T00:00:00"/>
    <n v="77.738799999999173"/>
    <m/>
    <d v="2024-09-08T17:44:00"/>
    <x v="0"/>
    <x v="5"/>
    <s v="Last 12 Months"/>
    <s v="SPS-10287568"/>
    <s v="Taram Sandhu"/>
    <s v="Sunday Training 24-25, confirmed by Satpal Degun, 23/06 vs. Sunday Training"/>
    <x v="5"/>
    <s v="BACS"/>
    <x v="1"/>
    <n v="3"/>
    <n v="0"/>
    <n v="0"/>
    <n v="0"/>
    <n v="3"/>
  </r>
  <r>
    <d v="2024-06-30T00:00:00"/>
    <n v="70.738799999999173"/>
    <m/>
    <d v="2024-09-08T17:44:00"/>
    <x v="0"/>
    <x v="5"/>
    <s v="Last 12 Months"/>
    <s v="SPS-10317302"/>
    <s v="Taram Sandhu"/>
    <s v="Sunday Training 24-25, confirmed by Satpal Degun, 30/06 vs. Sunday Training"/>
    <x v="5"/>
    <s v="BACS"/>
    <x v="1"/>
    <n v="3"/>
    <n v="0"/>
    <n v="0"/>
    <n v="0"/>
    <n v="3"/>
  </r>
  <r>
    <d v="2024-07-14T00:00:00"/>
    <n v="56.738799999999173"/>
    <m/>
    <d v="2024-09-08T17:44:00"/>
    <x v="0"/>
    <x v="5"/>
    <s v="Last 12 Months"/>
    <s v="SPS-10356843"/>
    <s v="Taram Sandhu"/>
    <s v="Sunday Training 24-25, confirmed by Satpal Degun, 14/07 vs. Sunday Training"/>
    <x v="5"/>
    <s v="BACS"/>
    <x v="1"/>
    <n v="3"/>
    <n v="0"/>
    <n v="0"/>
    <n v="0"/>
    <n v="3"/>
  </r>
  <r>
    <d v="2024-07-12T00:00:00"/>
    <n v="58.738799999999173"/>
    <m/>
    <d v="2024-09-08T17:44:00"/>
    <x v="0"/>
    <x v="5"/>
    <s v="Last 12 Months"/>
    <s v="SPS-10353995"/>
    <s v="-1. DELETED mi"/>
    <s v="Aspirations 24-25 External Ticket, confirmed by Satwant Degun, 12/07 vs. Aspirations Programme"/>
    <x v="5"/>
    <s v="BACS"/>
    <x v="1"/>
    <n v="10"/>
    <n v="0"/>
    <n v="0"/>
    <n v="0"/>
    <n v="10"/>
  </r>
  <r>
    <d v="2024-09-07T00:00:00"/>
    <n v="1.7485999999989872"/>
    <m/>
    <d v="2024-09-08T17:58:00"/>
    <x v="0"/>
    <x v="5"/>
    <s v="Last 12 Months"/>
    <s v="SPS-10625332"/>
    <s v="prabhjot ghag"/>
    <s v="Badgers Subscriptions 24-25, confirmed by Satpal Degun"/>
    <x v="5"/>
    <s v="BACS"/>
    <x v="0"/>
    <n v="30"/>
    <n v="0"/>
    <n v="0"/>
    <n v="0"/>
    <n v="30"/>
  </r>
  <r>
    <d v="2024-09-08T00:00:00"/>
    <n v="0.83469999999942956"/>
    <m/>
    <d v="2024-09-08T20:02:00"/>
    <x v="0"/>
    <x v="5"/>
    <s v="Last 12 Months"/>
    <s v="SPS-10631008"/>
    <s v="Yuvraj Sihota"/>
    <s v="Sunday Training 24-25, confirmed by Satpal Degun, 08/09 vs. Sunday Training"/>
    <x v="5"/>
    <s v="BACS"/>
    <x v="1"/>
    <n v="3"/>
    <n v="0"/>
    <n v="0"/>
    <n v="0"/>
    <n v="3"/>
  </r>
  <r>
    <d v="2024-09-08T00:00:00"/>
    <n v="0.83469999999942956"/>
    <m/>
    <d v="2024-09-08T20:02:00"/>
    <x v="0"/>
    <x v="5"/>
    <s v="Last 12 Months"/>
    <s v="SPS-10631009"/>
    <s v="Devjyot Singh Ghhagh"/>
    <s v="Sunday Training 24-25, collected by Satpal Degun, 08/09 vs. Sunday Training"/>
    <x v="5"/>
    <s v="CASH"/>
    <x v="1"/>
    <n v="3"/>
    <n v="0"/>
    <n v="0"/>
    <n v="0"/>
    <n v="3"/>
  </r>
  <r>
    <d v="2023-09-10T00:00:00"/>
    <n v="365.35199999999895"/>
    <m/>
    <d v="2024-09-09T08:27:00"/>
    <x v="0"/>
    <x v="5"/>
    <s v="Last 12 Months"/>
    <s v="SPS-9189101"/>
    <s v="Jeevan Basi"/>
    <s v="Mens Subscriptions 23-24 Student Membership, confirmed by Charn Gill"/>
    <x v="5"/>
    <s v="BACS"/>
    <x v="0"/>
    <n v="75"/>
    <n v="0"/>
    <n v="0"/>
    <n v="0"/>
    <n v="75"/>
  </r>
  <r>
    <d v="2024-08-09T00:00:00"/>
    <n v="31.354099999996834"/>
    <m/>
    <d v="2024-09-09T08:30:00"/>
    <x v="0"/>
    <x v="5"/>
    <s v="Last 12 Months"/>
    <s v="SPS-10465184"/>
    <s v="Luke Douglas"/>
    <s v="Aspirations 24-25, 09/08 vs. Aspirations Programme"/>
    <x v="5"/>
    <s v="STRIPE"/>
    <x v="1"/>
    <n v="5"/>
    <n v="0.17"/>
    <n v="0.05"/>
    <n v="0"/>
    <n v="4.78"/>
  </r>
  <r>
    <d v="2024-08-16T00:00:00"/>
    <n v="24.354099999996834"/>
    <m/>
    <d v="2024-09-09T08:30:00"/>
    <x v="0"/>
    <x v="5"/>
    <s v="Last 12 Months"/>
    <s v="SPS-10500971"/>
    <s v="Luke Douglas"/>
    <s v="Aspirations 24-25, 16/08 vs. Aspirations Programme"/>
    <x v="5"/>
    <s v="STRIPE"/>
    <x v="1"/>
    <n v="5"/>
    <n v="0.18"/>
    <n v="0.05"/>
    <n v="0"/>
    <n v="4.7699999999999996"/>
  </r>
  <r>
    <d v="2024-06-26T00:00:00"/>
    <n v="75.354099999996834"/>
    <m/>
    <d v="2024-09-09T08:30:00"/>
    <x v="0"/>
    <x v="5"/>
    <s v="Last 12 Months"/>
    <s v="SPS-10305200"/>
    <s v="Harpreet Singh Kalia"/>
    <s v="Mens 24-25 Student Match Fee, paid by dav Kalia, 25/06 vs. vs Bournville"/>
    <x v="5"/>
    <s v="STRIPE"/>
    <x v="0"/>
    <n v="5"/>
    <n v="0.12"/>
    <n v="0.05"/>
    <n v="0"/>
    <n v="4.83"/>
  </r>
  <r>
    <d v="2024-07-23T00:00:00"/>
    <n v="48.354099999996834"/>
    <m/>
    <d v="2024-09-09T08:30:00"/>
    <x v="0"/>
    <x v="5"/>
    <s v="Last 12 Months"/>
    <s v="SPS-10392058"/>
    <s v="Harpreet Singh Kalia"/>
    <s v="Mens 24-25 Student Match Fee, paid by dav Kalia, 23/07 vs. vs Kings Heath"/>
    <x v="5"/>
    <s v="STRIPE"/>
    <x v="0"/>
    <n v="5"/>
    <n v="0.12"/>
    <n v="0.05"/>
    <n v="0"/>
    <n v="4.83"/>
  </r>
  <r>
    <d v="2024-07-26T00:00:00"/>
    <n v="45.354099999996834"/>
    <m/>
    <d v="2024-09-09T08:30:00"/>
    <x v="0"/>
    <x v="5"/>
    <s v="Last 12 Months"/>
    <s v="SPS-10413596"/>
    <s v="Harpreet Singh Kalia"/>
    <s v="Aspirations 24-25, paid by dav Kalia, 26/07 vs. Aspirations Programme"/>
    <x v="5"/>
    <s v="STRIPE"/>
    <x v="1"/>
    <n v="5"/>
    <n v="0.12"/>
    <n v="0.05"/>
    <n v="0"/>
    <n v="4.83"/>
  </r>
  <r>
    <d v="2024-08-02T00:00:00"/>
    <n v="38.354099999996834"/>
    <m/>
    <d v="2024-09-09T08:30:00"/>
    <x v="0"/>
    <x v="5"/>
    <s v="Last 12 Months"/>
    <s v="SPS-10437649"/>
    <s v="Harpreet Singh Kalia"/>
    <s v="Aspirations 24-25, paid by dav Kalia, 02/08 vs. Aspirations Programme"/>
    <x v="5"/>
    <s v="STRIPE"/>
    <x v="1"/>
    <n v="5"/>
    <n v="0.12"/>
    <n v="0.05"/>
    <n v="0"/>
    <n v="4.83"/>
  </r>
  <r>
    <d v="2024-08-09T00:00:00"/>
    <n v="31.354099999996834"/>
    <m/>
    <d v="2024-09-09T08:30:00"/>
    <x v="0"/>
    <x v="5"/>
    <s v="Last 12 Months"/>
    <s v="SPS-10465200"/>
    <s v="Harpreet Singh Kalia"/>
    <s v="Aspirations 24-25, paid by dav Kalia, 09/08 vs. Aspirations Programme"/>
    <x v="5"/>
    <s v="STRIPE"/>
    <x v="1"/>
    <n v="5"/>
    <n v="0.1"/>
    <n v="0.05"/>
    <n v="0"/>
    <n v="4.8499999999999996"/>
  </r>
  <r>
    <d v="2023-09-15T00:00:00"/>
    <n v="360.83260000000155"/>
    <m/>
    <d v="2024-09-09T19:59:00"/>
    <x v="0"/>
    <x v="5"/>
    <s v="Last 12 Months"/>
    <s v="SPS-9230099"/>
    <s v="Amar Rehal"/>
    <s v="Social subscription 23-24, confirmed by Satpal Degun"/>
    <x v="5"/>
    <s v="BACS"/>
    <x v="2"/>
    <n v="10"/>
    <n v="0"/>
    <n v="0"/>
    <n v="0"/>
    <n v="10"/>
  </r>
  <r>
    <d v="2024-09-09T00:00:00"/>
    <n v="0.83540000000357395"/>
    <m/>
    <d v="2024-09-09T20:03:00"/>
    <x v="0"/>
    <x v="5"/>
    <s v="Last 12 Months"/>
    <s v="SPS-10640856"/>
    <s v="Amar Rehal"/>
    <s v="Social subscription 24-25, confirmed by Satpal Degun"/>
    <x v="5"/>
    <s v="BACS"/>
    <x v="2"/>
    <n v="10"/>
    <n v="0"/>
    <n v="0"/>
    <n v="0"/>
    <n v="10"/>
  </r>
  <r>
    <d v="2023-11-11T00:00:00"/>
    <n v="303.83540000000357"/>
    <m/>
    <d v="2024-09-09T20:03:00"/>
    <x v="0"/>
    <x v="5"/>
    <s v="Last 12 Months"/>
    <s v="SPS-9514869"/>
    <s v="Amar Rehal"/>
    <s v="Mens 23-24, confirmed by Satpal Degun, 11/11 vs. vs Kingswinford 1"/>
    <x v="5"/>
    <s v="BACS"/>
    <x v="0"/>
    <n v="10"/>
    <n v="0"/>
    <n v="0"/>
    <n v="0"/>
    <n v="10"/>
  </r>
  <r>
    <d v="2024-09-07T00:00:00"/>
    <n v="2.8611000000018976"/>
    <m/>
    <d v="2024-09-09T20:40:00"/>
    <x v="0"/>
    <x v="5"/>
    <s v="Last 12 Months"/>
    <s v="SPS-10623527"/>
    <s v="Praveer Degun"/>
    <s v="Mens 24-25 Student Match Fee, confirmed by Satpal Degun, 07/09 vs. vs Bloxwich 1"/>
    <x v="5"/>
    <s v="BACS"/>
    <x v="0"/>
    <n v="5"/>
    <n v="0"/>
    <n v="0"/>
    <n v="0"/>
    <n v="5"/>
  </r>
  <r>
    <d v="2024-01-20T00:00:00"/>
    <n v="233.875"/>
    <m/>
    <d v="2024-09-09T21:00:00"/>
    <x v="0"/>
    <x v="5"/>
    <s v="Last 12 Months"/>
    <s v="SPS-9715065"/>
    <s v="Ravdeep Mudher"/>
    <s v="Mens 23-24, confirmed by Satpal Degun, 20/01 vs. vs Beeston 3"/>
    <x v="5"/>
    <s v="BACS"/>
    <x v="0"/>
    <n v="10"/>
    <n v="0"/>
    <n v="0"/>
    <n v="0"/>
    <n v="10"/>
  </r>
  <r>
    <d v="2024-01-28T00:00:00"/>
    <n v="225.875"/>
    <m/>
    <d v="2024-09-09T21:00:00"/>
    <x v="0"/>
    <x v="5"/>
    <s v="Last 12 Months"/>
    <s v="SPS-9766633"/>
    <s v="Ravdeep Mudher"/>
    <s v="Mens 23-24, confirmed by Satpal Degun, 27/01 vs. vs Coventry &amp; North Warwickshire 1"/>
    <x v="5"/>
    <s v="BACS"/>
    <x v="0"/>
    <n v="10"/>
    <n v="0"/>
    <n v="0"/>
    <n v="0"/>
    <n v="10"/>
  </r>
  <r>
    <d v="2024-02-20T00:00:00"/>
    <n v="202.875"/>
    <m/>
    <d v="2024-09-09T21:00:00"/>
    <x v="0"/>
    <x v="5"/>
    <s v="Last 12 Months"/>
    <s v="SPS-9857653"/>
    <s v="Ravdeep Mudher"/>
    <s v="Mens 23-24, confirmed by Satpal Degun, 10/02 vs. vs Finchfield 1"/>
    <x v="5"/>
    <s v="BACS"/>
    <x v="0"/>
    <n v="10"/>
    <n v="0"/>
    <n v="0"/>
    <n v="0"/>
    <n v="10"/>
  </r>
  <r>
    <d v="2024-06-20T00:00:00"/>
    <n v="81.875599999999395"/>
    <m/>
    <d v="2024-09-09T21:01:00"/>
    <x v="0"/>
    <x v="5"/>
    <s v="Last 12 Months"/>
    <s v="SPS-10282049"/>
    <s v="Ravdeep Mudher"/>
    <s v="Mens 24-25, confirmed by Satpal Degun, 19/06 vs. vs Bournville"/>
    <x v="5"/>
    <s v="BACS"/>
    <x v="0"/>
    <n v="10"/>
    <n v="0"/>
    <n v="0"/>
    <n v="0"/>
    <n v="10"/>
  </r>
  <r>
    <d v="2024-07-16T00:00:00"/>
    <n v="55.875599999999395"/>
    <m/>
    <d v="2024-09-09T21:01:00"/>
    <x v="0"/>
    <x v="5"/>
    <s v="Last 12 Months"/>
    <s v="SPS-10367893"/>
    <s v="Ravdeep Mudher"/>
    <s v="Mens 24-25, confirmed by Satpal Degun, 16/07 vs. vs Olton"/>
    <x v="5"/>
    <s v="BACS"/>
    <x v="0"/>
    <n v="10"/>
    <n v="0"/>
    <n v="0"/>
    <n v="0"/>
    <n v="10"/>
  </r>
  <r>
    <d v="2024-05-27T00:00:00"/>
    <n v="105.89510000000155"/>
    <m/>
    <d v="2024-09-09T21:29:00"/>
    <x v="0"/>
    <x v="5"/>
    <s v="Last 12 Months"/>
    <s v="SPS-10209909"/>
    <s v="Jeevan Basi"/>
    <s v="AMENDED: (Not U16)Mens 24-25 Under 16 Match Fee, 21/05 vs. vs Edgbaston"/>
    <x v="5"/>
    <s v="STRIPE"/>
    <x v="0"/>
    <n v="5"/>
    <n v="0.1"/>
    <n v="0.05"/>
    <n v="0"/>
    <n v="4.8499999999999996"/>
  </r>
  <r>
    <d v="2024-06-13T00:00:00"/>
    <n v="88.895100000001548"/>
    <m/>
    <d v="2024-09-09T21:29:00"/>
    <x v="0"/>
    <x v="5"/>
    <s v="Last 12 Months"/>
    <s v="SPS-10260230"/>
    <s v="Jeevan Basi"/>
    <s v="AMENDED: ()Mens 24-25 Under 16 Match Fee, 13/06 vs. vs Kings Heath"/>
    <x v="5"/>
    <s v="STRIPE"/>
    <x v="0"/>
    <n v="5"/>
    <n v="0.1"/>
    <n v="0.05"/>
    <n v="0"/>
    <n v="4.8499999999999996"/>
  </r>
  <r>
    <d v="2024-06-20T00:00:00"/>
    <n v="81.895100000001548"/>
    <m/>
    <d v="2024-09-09T21:29:00"/>
    <x v="0"/>
    <x v="5"/>
    <s v="Last 12 Months"/>
    <s v="SPS-10282047"/>
    <s v="Jeevan Basi"/>
    <s v="AMENDED: ()Mens 24-25 Under 16 Match Fee, 19/06 vs. vs Bournville"/>
    <x v="5"/>
    <s v="STRIPE"/>
    <x v="0"/>
    <n v="5"/>
    <n v="0.1"/>
    <n v="0.05"/>
    <n v="0"/>
    <n v="4.8499999999999996"/>
  </r>
  <r>
    <d v="2024-06-26T00:00:00"/>
    <n v="75.895100000001548"/>
    <m/>
    <d v="2024-09-09T21:29:00"/>
    <x v="0"/>
    <x v="5"/>
    <s v="Last 12 Months"/>
    <s v="SPS-10305199"/>
    <s v="Jeevan Basi"/>
    <s v="AMENDED: ()Mens 24-25 Under 16 Match Fee, 25/06 vs. vs Bournville"/>
    <x v="5"/>
    <s v="STRIPE"/>
    <x v="0"/>
    <n v="5"/>
    <n v="0.1"/>
    <n v="0.05"/>
    <n v="0"/>
    <n v="4.8499999999999996"/>
  </r>
  <r>
    <d v="2024-07-11T00:00:00"/>
    <n v="60.895100000001548"/>
    <m/>
    <d v="2024-09-09T21:29:00"/>
    <x v="0"/>
    <x v="5"/>
    <s v="Last 12 Months"/>
    <s v="SPS-10352385"/>
    <s v="Jeevan Basi"/>
    <s v="AMENDED: ()Mens 24-25 Under 16 Match Fee, 10/07 vs. vs Edgbaston"/>
    <x v="5"/>
    <s v="STRIPE"/>
    <x v="0"/>
    <n v="5"/>
    <n v="0.1"/>
    <n v="0.05"/>
    <n v="0"/>
    <n v="4.8499999999999996"/>
  </r>
  <r>
    <d v="2024-07-15T00:00:00"/>
    <n v="56.895100000001548"/>
    <m/>
    <d v="2024-09-09T21:29:00"/>
    <x v="0"/>
    <x v="5"/>
    <s v="Last 12 Months"/>
    <s v="SPS-10359973"/>
    <s v="Jeevan Basi"/>
    <s v="AMENDED: ()Mens 24-25 Under 16 Match Fee, 02/07 vs. vs Bromsgrove"/>
    <x v="5"/>
    <s v="STRIPE"/>
    <x v="0"/>
    <n v="5"/>
    <n v="0.1"/>
    <n v="0.05"/>
    <n v="0"/>
    <n v="4.8499999999999996"/>
  </r>
  <r>
    <d v="2024-08-02T00:00:00"/>
    <n v="38.895100000001548"/>
    <m/>
    <d v="2024-09-09T21:29:00"/>
    <x v="0"/>
    <x v="5"/>
    <s v="Last 12 Months"/>
    <s v="SPS-10437648"/>
    <s v="Jeevan Basi"/>
    <s v="Aspirations 24-25, 02/08 vs. Aspirations Programme"/>
    <x v="5"/>
    <s v="STRIPE"/>
    <x v="1"/>
    <n v="5"/>
    <n v="0.1"/>
    <n v="0.05"/>
    <n v="0"/>
    <n v="4.8499999999999996"/>
  </r>
  <r>
    <d v="2024-08-09T00:00:00"/>
    <n v="31.895100000001548"/>
    <m/>
    <d v="2024-09-09T21:29:00"/>
    <x v="0"/>
    <x v="5"/>
    <s v="Last 12 Months"/>
    <s v="SPS-10465199"/>
    <s v="Jeevan Basi"/>
    <s v="Aspirations 24-25, 09/08 vs. Aspirations Programme"/>
    <x v="5"/>
    <s v="STRIPE"/>
    <x v="1"/>
    <n v="5"/>
    <n v="0.08"/>
    <n v="0.05"/>
    <n v="0"/>
    <n v="4.87"/>
  </r>
  <r>
    <d v="2024-09-07T00:00:00"/>
    <n v="2.8951000000015483"/>
    <m/>
    <d v="2024-09-09T21:29:00"/>
    <x v="0"/>
    <x v="5"/>
    <s v="Last 12 Months"/>
    <s v="SPS-10623524"/>
    <s v="Jeevan Basi"/>
    <s v="Mens 24-25 Student Match Fee, 07/09 vs. vs Bloxwich 1"/>
    <x v="5"/>
    <s v="STRIPE"/>
    <x v="0"/>
    <n v="5"/>
    <n v="0.1"/>
    <n v="0.05"/>
    <n v="0"/>
    <n v="4.8499999999999996"/>
  </r>
  <r>
    <d v="2023-09-17T00:00:00"/>
    <n v="358.91799999999785"/>
    <m/>
    <d v="2024-09-09T22:02:00"/>
    <x v="0"/>
    <x v="5"/>
    <s v="Last 12 Months"/>
    <s v="SPS-9238874"/>
    <s v="Amber Flashwood"/>
    <s v="AMENDED: ()Ladies Subscriptions 23-24 Student Membership, confirmed by Charn Gill"/>
    <x v="5"/>
    <s v="BACS"/>
    <x v="0"/>
    <n v="10"/>
    <n v="0"/>
    <n v="0"/>
    <n v="0"/>
    <n v="10"/>
  </r>
  <r>
    <d v="2024-05-08T00:00:00"/>
    <n v="124.91799999999785"/>
    <m/>
    <d v="2024-09-09T22:02:00"/>
    <x v="0"/>
    <x v="5"/>
    <s v="Last 12 Months"/>
    <s v="SPS-10154044"/>
    <s v="Amber Flashwood"/>
    <s v="Ladies 24-25 Student Match Fee, confirmed by Charn Gill, 08/05 vs. vs Bromsgrove"/>
    <x v="5"/>
    <s v="BACS"/>
    <x v="0"/>
    <n v="5"/>
    <n v="0"/>
    <n v="0"/>
    <n v="0"/>
    <n v="5"/>
  </r>
  <r>
    <d v="2024-07-28T00:00:00"/>
    <n v="44.354099999996834"/>
    <m/>
    <d v="2024-09-10T08:30:00"/>
    <x v="0"/>
    <x v="5"/>
    <s v="Last 12 Months"/>
    <s v="SPS-10419874"/>
    <s v="Veer Badesha"/>
    <s v="Sunday Training 24-25, paid by Gurminder Badesha, 28/07 vs. Sunday Training"/>
    <x v="5"/>
    <s v="STRIPE"/>
    <x v="1"/>
    <n v="3"/>
    <n v="0.1"/>
    <n v="0.05"/>
    <n v="0"/>
    <n v="2.85"/>
  </r>
  <r>
    <d v="2024-08-11T00:00:00"/>
    <n v="30.354099999996834"/>
    <m/>
    <d v="2024-09-10T08:30:00"/>
    <x v="0"/>
    <x v="5"/>
    <s v="Last 12 Months"/>
    <s v="SPS-10469559"/>
    <s v="Veer Badesha"/>
    <s v="Sunday Training 24-25, paid by Gurminder Badesha, 11/08 vs. Sunday Training"/>
    <x v="5"/>
    <s v="STRIPE"/>
    <x v="1"/>
    <n v="3"/>
    <n v="0.1"/>
    <n v="0.05"/>
    <n v="0"/>
    <n v="2.85"/>
  </r>
  <r>
    <d v="2024-09-01T00:00:00"/>
    <n v="9.3540999999968335"/>
    <m/>
    <d v="2024-09-10T08:30:00"/>
    <x v="0"/>
    <x v="5"/>
    <s v="Last 12 Months"/>
    <s v="SPS-10588785"/>
    <s v="Veer Badesha"/>
    <s v="Sunday Training 24-25, paid by Gurminder Badesha, 18/08 vs. Sunday Training"/>
    <x v="5"/>
    <s v="STRIPE"/>
    <x v="1"/>
    <n v="3"/>
    <n v="0.1"/>
    <n v="0.05"/>
    <n v="0"/>
    <n v="2.85"/>
  </r>
  <r>
    <d v="2024-09-07T00:00:00"/>
    <n v="3.3540999999968335"/>
    <m/>
    <d v="2024-09-10T08:30:00"/>
    <x v="0"/>
    <x v="5"/>
    <s v="Last 12 Months"/>
    <s v="SPS-10625486"/>
    <s v="Veer Badesha"/>
    <s v="Mens 24-25 Under 16 Match Fee, paid by Gurminder Badesha, 07/09 vs. vs Bloxwich 2/3"/>
    <x v="5"/>
    <s v="STRIPE"/>
    <x v="0"/>
    <n v="3"/>
    <n v="0.08"/>
    <n v="0.05"/>
    <n v="0"/>
    <n v="2.87"/>
  </r>
  <r>
    <d v="2023-09-11T00:00:00"/>
    <n v="365.46869999999763"/>
    <m/>
    <d v="2024-09-10T11:15:00"/>
    <x v="0"/>
    <x v="5"/>
    <s v="Last 12 Months"/>
    <s v="SPS-9192612"/>
    <s v="Sanraj Singh Sohal"/>
    <s v="Mens Subscriptions 23-24 Student Membership, confirmed by Satpal Degun"/>
    <x v="5"/>
    <s v="BACS"/>
    <x v="0"/>
    <n v="75"/>
    <n v="0"/>
    <n v="0"/>
    <n v="0"/>
    <n v="75"/>
  </r>
  <r>
    <d v="2023-09-11T00:00:00"/>
    <n v="365.46869999999763"/>
    <m/>
    <d v="2024-09-10T11:15:00"/>
    <x v="0"/>
    <x v="5"/>
    <s v="Last 12 Months"/>
    <s v="SPS-9192613"/>
    <s v="Dilraj Sohal"/>
    <s v="Mens Subscriptions 23-24 Student Membership, confirmed by Satpal Degun"/>
    <x v="5"/>
    <s v="BACS"/>
    <x v="0"/>
    <n v="75"/>
    <n v="0"/>
    <n v="0"/>
    <n v="0"/>
    <n v="75"/>
  </r>
  <r>
    <d v="2024-03-23T00:00:00"/>
    <n v="171.46869999999763"/>
    <m/>
    <d v="2024-09-10T11:15:00"/>
    <x v="0"/>
    <x v="5"/>
    <s v="Last 12 Months"/>
    <s v="SPS-10034725"/>
    <s v="sucha sohal"/>
    <s v="Mens 23-24, confirmed by Satpal Degun, 23/03 vs. vs Stone 3"/>
    <x v="5"/>
    <s v="BACS"/>
    <x v="0"/>
    <n v="10"/>
    <n v="0"/>
    <n v="0"/>
    <n v="0"/>
    <n v="10"/>
  </r>
  <r>
    <d v="2024-07-05T00:00:00"/>
    <n v="67.545799999999872"/>
    <m/>
    <d v="2024-09-10T13:06:00"/>
    <x v="0"/>
    <x v="5"/>
    <s v="Last 12 Months"/>
    <s v="SPS-10331842"/>
    <s v="Neevan Amish Dudhia"/>
    <s v="Aspirations 24-25, confirmed by Satpal Degun, 05/07 vs. Aspirations Programme"/>
    <x v="5"/>
    <s v="BACS"/>
    <x v="1"/>
    <n v="5"/>
    <n v="0"/>
    <n v="0"/>
    <n v="0"/>
    <n v="5"/>
  </r>
  <r>
    <d v="2024-07-26T00:00:00"/>
    <n v="46.545799999999872"/>
    <m/>
    <d v="2024-09-10T13:06:00"/>
    <x v="0"/>
    <x v="5"/>
    <s v="Last 12 Months"/>
    <s v="SPS-10413597"/>
    <s v="Neevan Amish Dudhia"/>
    <s v="Aspirations 24-25, confirmed by Satpal Degun, 26/07 vs. Aspirations Programme"/>
    <x v="5"/>
    <s v="BACS"/>
    <x v="1"/>
    <n v="5"/>
    <n v="0"/>
    <n v="0"/>
    <n v="0"/>
    <n v="5"/>
  </r>
  <r>
    <d v="2024-08-09T00:00:00"/>
    <n v="32.545799999999872"/>
    <m/>
    <d v="2024-09-10T13:06:00"/>
    <x v="0"/>
    <x v="5"/>
    <s v="Last 12 Months"/>
    <s v="SPS-10465202"/>
    <s v="Neevan Amish Dudhia"/>
    <s v="Aspirations 24-25, confirmed by Satpal Degun, 09/08 vs. Aspirations Programme"/>
    <x v="5"/>
    <s v="BACS"/>
    <x v="1"/>
    <n v="5"/>
    <n v="0"/>
    <n v="0"/>
    <n v="0"/>
    <n v="5"/>
  </r>
  <r>
    <d v="2024-09-10T00:00:00"/>
    <n v="0.57289999999920838"/>
    <m/>
    <d v="2024-09-10T13:45:00"/>
    <x v="0"/>
    <x v="5"/>
    <s v="Last 12 Months"/>
    <s v="SPS-10642443"/>
    <s v="Jogin Johal"/>
    <s v="Mens 24-25 Double Team Match Fee, 07/09 vs. vs Bloxwich 2/3"/>
    <x v="5"/>
    <s v="CASH"/>
    <x v="0"/>
    <n v="0"/>
    <n v="0"/>
    <n v="0"/>
    <n v="0"/>
    <n v="0"/>
  </r>
  <r>
    <d v="2024-09-07T00:00:00"/>
    <n v="3.5826000000015483"/>
    <m/>
    <d v="2024-09-10T13:59:00"/>
    <x v="0"/>
    <x v="5"/>
    <s v="Last 12 Months"/>
    <s v="SPS-10625330"/>
    <s v="Narayan Dhillon"/>
    <s v="Mens Subscriptions 24-25 Student Membership, confirmed by Charn Gill"/>
    <x v="5"/>
    <s v="BACS"/>
    <x v="0"/>
    <n v="75"/>
    <n v="0"/>
    <n v="0"/>
    <n v="0"/>
    <n v="75"/>
  </r>
  <r>
    <d v="2024-09-07T00:00:00"/>
    <n v="3.5832999999984168"/>
    <m/>
    <d v="2024-09-10T14:00:00"/>
    <x v="0"/>
    <x v="5"/>
    <s v="Last 12 Months"/>
    <s v="SPS-10625329"/>
    <s v="Govind Dhillon"/>
    <s v="Mens Subscriptions 24-25 Under 16 Membership, confirmed by Charn Gill"/>
    <x v="5"/>
    <s v="BACS"/>
    <x v="0"/>
    <n v="30"/>
    <n v="0"/>
    <n v="0"/>
    <n v="0"/>
    <n v="30"/>
  </r>
  <r>
    <d v="2024-08-09T00:00:00"/>
    <n v="33.354099999996834"/>
    <m/>
    <d v="2024-09-11T08:30:00"/>
    <x v="0"/>
    <x v="5"/>
    <s v="Last 12 Months"/>
    <s v="SPS-10465177"/>
    <s v="Navraj Degun"/>
    <s v="Aspirations 24-25, 09/08 vs. Aspirations Programme"/>
    <x v="5"/>
    <s v="STRIPE"/>
    <x v="1"/>
    <n v="5"/>
    <n v="0.28000000000000003"/>
    <n v="0.05"/>
    <n v="0"/>
    <n v="4.67"/>
  </r>
  <r>
    <d v="2024-05-23T00:00:00"/>
    <n v="111.35409999999683"/>
    <m/>
    <d v="2024-09-11T08:30:00"/>
    <x v="0"/>
    <x v="5"/>
    <s v="Last 12 Months"/>
    <s v="SPS-10199314"/>
    <s v="Meena Samra"/>
    <s v="Ladies 24-25 Unemployed/Retired Match Fee, 23/05 vs. vs Finchfield"/>
    <x v="5"/>
    <s v="STRIPE"/>
    <x v="0"/>
    <n v="5"/>
    <n v="0.28000000000000003"/>
    <n v="0.05"/>
    <n v="0"/>
    <n v="4.67"/>
  </r>
  <r>
    <d v="2024-07-11T00:00:00"/>
    <n v="63.462500000001455"/>
    <m/>
    <d v="2024-09-12T11:06:00"/>
    <x v="0"/>
    <x v="5"/>
    <s v="Last 12 Months"/>
    <s v="SPS-10352393"/>
    <s v="Mandeep Boparai"/>
    <s v="Mens 24-25 Student Match Fee, 10/07 vs. vs Edgbaston"/>
    <x v="5"/>
    <s v="STRIPE"/>
    <x v="0"/>
    <n v="5"/>
    <n v="0.17"/>
    <n v="0.05"/>
    <n v="0"/>
    <n v="4.78"/>
  </r>
  <r>
    <d v="2024-07-23T00:00:00"/>
    <n v="51.462500000001455"/>
    <m/>
    <d v="2024-09-12T11:06:00"/>
    <x v="0"/>
    <x v="5"/>
    <s v="Last 12 Months"/>
    <s v="SPS-10392065"/>
    <s v="Mandeep Boparai"/>
    <s v="Mens 24-25 Student Match Fee, 23/07 vs. vs Kings Heath"/>
    <x v="5"/>
    <s v="STRIPE"/>
    <x v="0"/>
    <n v="5"/>
    <n v="0.18"/>
    <n v="0.05"/>
    <n v="0"/>
    <n v="4.7699999999999996"/>
  </r>
  <r>
    <d v="2023-10-16T00:00:00"/>
    <n v="332.47499999999854"/>
    <m/>
    <d v="2024-09-12T11:24:00"/>
    <x v="0"/>
    <x v="5"/>
    <s v="Last 12 Months"/>
    <s v="SPS-9427977"/>
    <s v="Mandeep Boparai"/>
    <s v="AMENDED: (Only played 4 games - changed to social subs )Mens Subscriptions 23-24 Student Membership, confirmed by Charn Gill"/>
    <x v="5"/>
    <s v="BACS"/>
    <x v="0"/>
    <n v="10"/>
    <n v="0"/>
    <n v="0"/>
    <n v="0"/>
    <n v="10"/>
  </r>
  <r>
    <d v="2024-09-07T00:00:00"/>
    <n v="5.4755999999979394"/>
    <m/>
    <d v="2024-09-12T11:25:00"/>
    <x v="0"/>
    <x v="5"/>
    <s v="Last 12 Months"/>
    <s v="SPS-10625333"/>
    <s v="Aneel Loyal"/>
    <s v="Badgers Subscriptions 24-25, confirmed by Satpal Degun"/>
    <x v="5"/>
    <s v="BACS"/>
    <x v="0"/>
    <n v="30"/>
    <n v="0"/>
    <n v="0"/>
    <n v="0"/>
    <n v="30"/>
  </r>
  <r>
    <d v="2024-09-07T00:00:00"/>
    <n v="5.4763000000020838"/>
    <m/>
    <d v="2024-09-12T11:26:00"/>
    <x v="0"/>
    <x v="5"/>
    <s v="Last 12 Months"/>
    <s v="SPS-10624872"/>
    <s v="Aneel Loyal"/>
    <s v="Badgers 24-25, confirmed by Satpal Degun, 07/09 vs. vs Bloxwich"/>
    <x v="5"/>
    <s v="BACS"/>
    <x v="0"/>
    <n v="3"/>
    <n v="0"/>
    <n v="0"/>
    <n v="0"/>
    <n v="3"/>
  </r>
  <r>
    <d v="2023-09-28T00:00:00"/>
    <n v="350.48679999999877"/>
    <m/>
    <d v="2024-09-12T11:41:00"/>
    <x v="0"/>
    <x v="5"/>
    <s v="Last 12 Months"/>
    <s v="SPS-9323099"/>
    <s v="kyle bahia"/>
    <s v="Mens 23-24 Student Match Fee, confirmed by Charn Gill, 30/09 vs. vs Bromsgrove 5"/>
    <x v="5"/>
    <s v="BACS"/>
    <x v="0"/>
    <n v="5"/>
    <n v="0"/>
    <n v="0"/>
    <n v="0"/>
    <n v="5"/>
  </r>
  <r>
    <d v="2024-02-23T00:00:00"/>
    <n v="202.48750000000291"/>
    <m/>
    <d v="2024-09-12T11:42:00"/>
    <x v="0"/>
    <x v="5"/>
    <s v="Last 12 Months"/>
    <s v="SPS-9870137"/>
    <s v="kyle bahia"/>
    <s v="AMENDED: ()Mens 23-24 Double Team Match Fee, confirmed by Charn Gill, 24/02 vs. vs Sutton 8"/>
    <x v="5"/>
    <s v="BACS"/>
    <x v="0"/>
    <n v="5"/>
    <n v="0"/>
    <n v="0"/>
    <n v="0"/>
    <n v="5"/>
  </r>
  <r>
    <d v="2024-03-01T00:00:00"/>
    <n v="195.48750000000291"/>
    <m/>
    <d v="2024-09-12T11:42:00"/>
    <x v="0"/>
    <x v="5"/>
    <s v="Last 12 Months"/>
    <s v="SPS-9908106"/>
    <s v="kyle bahia"/>
    <s v="AMENDED: ()Mens 23-24 Double Team Match Fee, confirmed by Charn Gill, 02/03 vs. vs Stourport 6"/>
    <x v="5"/>
    <s v="BACS"/>
    <x v="0"/>
    <n v="5"/>
    <n v="0"/>
    <n v="0"/>
    <n v="0"/>
    <n v="5"/>
  </r>
  <r>
    <d v="2024-03-08T00:00:00"/>
    <n v="188.48750000000291"/>
    <m/>
    <d v="2024-09-12T11:42:00"/>
    <x v="0"/>
    <x v="5"/>
    <s v="Last 12 Months"/>
    <s v="SPS-9944877"/>
    <s v="kyle bahia"/>
    <s v="AMENDED: ()Mens 23-24 Double Team Match Fee, confirmed by Charn Gill, 09/03 vs. vs Hampton in Arden 5"/>
    <x v="5"/>
    <s v="BACS"/>
    <x v="0"/>
    <n v="5"/>
    <n v="0"/>
    <n v="0"/>
    <n v="0"/>
    <n v="5"/>
  </r>
  <r>
    <d v="2024-07-23T00:00:00"/>
    <n v="51.48750000000291"/>
    <m/>
    <d v="2024-09-12T11:42:00"/>
    <x v="0"/>
    <x v="5"/>
    <s v="Last 12 Months"/>
    <s v="SPS-10392064"/>
    <s v="kyle bahia"/>
    <s v="AMENDED: ()Mens 24-25 Double Team Match Fee, confirmed by Charn Gill, 23/07 vs. vs Kings Heath"/>
    <x v="5"/>
    <s v="BACS"/>
    <x v="0"/>
    <n v="5"/>
    <n v="0"/>
    <n v="0"/>
    <n v="0"/>
    <n v="5"/>
  </r>
  <r>
    <d v="2024-07-30T00:00:00"/>
    <n v="44.48750000000291"/>
    <m/>
    <d v="2024-09-12T11:42:00"/>
    <x v="0"/>
    <x v="5"/>
    <s v="Last 12 Months"/>
    <s v="SPS-10428607"/>
    <s v="kyle bahia"/>
    <s v="Mens 24-25 Student Match Fee, confirmed by Charn Gill, 30/07 vs. vs Old Hales"/>
    <x v="5"/>
    <s v="BACS"/>
    <x v="0"/>
    <n v="5"/>
    <n v="0"/>
    <n v="0"/>
    <n v="0"/>
    <n v="5"/>
  </r>
  <r>
    <d v="2024-09-02T00:00:00"/>
    <n v="11.368000000002212"/>
    <m/>
    <d v="2024-09-13T08:50:00"/>
    <x v="0"/>
    <x v="5"/>
    <s v="Last 12 Months"/>
    <s v="SPS-10600769"/>
    <s v="Pavan Bains"/>
    <s v="Ladies 24-25, confirmed by Charn Gill, 31/08 vs. vs Bromsgrove 2/3"/>
    <x v="5"/>
    <s v="BACS"/>
    <x v="0"/>
    <n v="10"/>
    <n v="0"/>
    <n v="0"/>
    <n v="0"/>
    <n v="10"/>
  </r>
  <r>
    <d v="2024-09-07T00:00:00"/>
    <n v="6.3680000000022119"/>
    <m/>
    <d v="2024-09-13T08:50:00"/>
    <x v="0"/>
    <x v="5"/>
    <s v="Last 12 Months"/>
    <s v="SPS-10625386"/>
    <s v="Pavan Bains"/>
    <s v="Ladies 24-25, confirmed by Charn Gill, 07/09 vs. vs Bloxwich 1"/>
    <x v="5"/>
    <s v="BACS"/>
    <x v="0"/>
    <n v="10"/>
    <n v="0"/>
    <n v="0"/>
    <n v="0"/>
    <n v="10"/>
  </r>
  <r>
    <d v="2024-09-14T00:00:00"/>
    <n v="0.79649999999674037"/>
    <m/>
    <d v="2024-09-14T19:07:00"/>
    <x v="0"/>
    <x v="5"/>
    <s v="Last 12 Months"/>
    <s v="SPS-10665742"/>
    <s v="Ian Murphy"/>
    <s v="Mens 24-25 Sponsored player Match Fee, 14/09 vs. vs Cheltnham"/>
    <x v="5"/>
    <s v="CASH"/>
    <x v="0"/>
    <n v="0"/>
    <n v="0"/>
    <n v="0"/>
    <n v="0"/>
    <n v="0"/>
  </r>
  <r>
    <d v="2024-09-14T00:00:00"/>
    <n v="0.79649999999674037"/>
    <m/>
    <d v="2024-09-14T19:07:00"/>
    <x v="0"/>
    <x v="5"/>
    <s v="Last 12 Months"/>
    <s v="SPS-10665746"/>
    <s v="Sikandar Aizaz"/>
    <s v="Mens 24-25 Sponsored player Match Fee, 14/09 vs. vs Cheltnham"/>
    <x v="5"/>
    <s v="CASH"/>
    <x v="0"/>
    <n v="0"/>
    <n v="0"/>
    <n v="0"/>
    <n v="0"/>
    <n v="0"/>
  </r>
  <r>
    <d v="2024-07-15T00:00:00"/>
    <n v="61.83810000000085"/>
    <m/>
    <d v="2024-09-14T20:07:00"/>
    <x v="0"/>
    <x v="5"/>
    <s v="Last 12 Months"/>
    <s v="SPS-10359982"/>
    <s v="Shaurya Maheshwari"/>
    <s v="Mens 24-25, confirmed by Charn Gill, 02/07 vs. vs Bromsgrove"/>
    <x v="5"/>
    <s v="BACS"/>
    <x v="0"/>
    <n v="10"/>
    <n v="0"/>
    <n v="0"/>
    <n v="0"/>
    <n v="10"/>
  </r>
  <r>
    <d v="2024-09-14T00:00:00"/>
    <n v="0.86520000000018626"/>
    <m/>
    <d v="2024-09-14T20:46:00"/>
    <x v="0"/>
    <x v="5"/>
    <s v="Last 12 Months"/>
    <s v="SPS-10666381"/>
    <s v="Athsari Gangabadage"/>
    <s v="Ladies 24-25 Sponsored player Match Fee, 14/09 vs. vs Beacon 2"/>
    <x v="5"/>
    <s v="CASH"/>
    <x v="0"/>
    <n v="0"/>
    <n v="0"/>
    <n v="0"/>
    <n v="0"/>
    <n v="0"/>
  </r>
  <r>
    <d v="2024-09-14T00:00:00"/>
    <n v="0.90479999999661231"/>
    <m/>
    <d v="2024-09-14T21:43:00"/>
    <x v="0"/>
    <x v="5"/>
    <s v="Last 12 Months"/>
    <s v="SPS-10666771"/>
    <s v="Apsi Gunarathne"/>
    <s v="Ladies 24-25 Sponsored player Match Fee, 14/09 vs. vs Beacon 1"/>
    <x v="5"/>
    <s v="CASH"/>
    <x v="0"/>
    <n v="0"/>
    <n v="0"/>
    <n v="0"/>
    <n v="0"/>
    <n v="0"/>
  </r>
  <r>
    <d v="2024-09-14T00:00:00"/>
    <n v="0.90479999999661231"/>
    <m/>
    <d v="2024-09-14T21:43:00"/>
    <x v="0"/>
    <x v="5"/>
    <s v="Last 12 Months"/>
    <s v="SPS-10666772"/>
    <s v="Rahemeen Ali"/>
    <s v="Ladies 24-25 Sponsored player Match Fee, 14/09 vs. vs Beacon 1"/>
    <x v="5"/>
    <s v="CASH"/>
    <x v="0"/>
    <n v="0"/>
    <n v="0"/>
    <n v="0"/>
    <n v="0"/>
    <n v="0"/>
  </r>
  <r>
    <d v="2024-09-14T00:00:00"/>
    <n v="0.9055000000007567"/>
    <m/>
    <d v="2024-09-14T21:44:00"/>
    <x v="0"/>
    <x v="5"/>
    <s v="Last 12 Months"/>
    <s v="SPS-10666778"/>
    <s v="Vinaypreet Johal"/>
    <s v="AMENDED: (drove 3 players )Ladies 24-25 Student Match Fee, collected by Charn Gill, 14/09 vs. vs Beacon 1"/>
    <x v="5"/>
    <s v="CASH"/>
    <x v="0"/>
    <n v="0"/>
    <n v="0"/>
    <n v="0"/>
    <n v="0"/>
    <n v="0"/>
  </r>
  <r>
    <d v="2024-07-21T00:00:00"/>
    <n v="56.354099999996834"/>
    <m/>
    <d v="2024-09-15T08:30:00"/>
    <x v="0"/>
    <x v="5"/>
    <s v="Last 12 Months"/>
    <s v="SPS-10385820"/>
    <s v="chayden singh sahota"/>
    <s v="Sunday Training 24-25, paid by susie Sahota, 21/07 vs. Sunday Training"/>
    <x v="5"/>
    <s v="STRIPE"/>
    <x v="1"/>
    <n v="3"/>
    <n v="0.08"/>
    <n v="0.05"/>
    <n v="0"/>
    <n v="2.87"/>
  </r>
  <r>
    <d v="2024-08-11T00:00:00"/>
    <n v="35.354099999996834"/>
    <m/>
    <d v="2024-09-15T08:30:00"/>
    <x v="0"/>
    <x v="5"/>
    <s v="Last 12 Months"/>
    <s v="SPS-10469549"/>
    <s v="chayden singh sahota"/>
    <s v="Sunday Training 24-25, paid by susie Sahota, 11/08 vs. Sunday Training"/>
    <x v="5"/>
    <s v="STRIPE"/>
    <x v="1"/>
    <n v="3"/>
    <n v="0.08"/>
    <n v="0.05"/>
    <n v="0"/>
    <n v="2.87"/>
  </r>
  <r>
    <d v="2024-08-16T00:00:00"/>
    <n v="30.354099999996834"/>
    <m/>
    <d v="2024-09-15T08:30:00"/>
    <x v="0"/>
    <x v="5"/>
    <s v="Last 12 Months"/>
    <s v="SPS-10500967"/>
    <s v="chayden singh sahota"/>
    <s v="Aspirations 24-25, paid by susie Sahota, 16/08 vs. Aspirations Programme"/>
    <x v="5"/>
    <s v="STRIPE"/>
    <x v="1"/>
    <n v="5"/>
    <n v="0.13"/>
    <n v="0.05"/>
    <n v="0"/>
    <n v="4.82"/>
  </r>
  <r>
    <d v="2024-08-18T00:00:00"/>
    <n v="28.354099999996834"/>
    <m/>
    <d v="2024-09-15T08:30:00"/>
    <x v="0"/>
    <x v="5"/>
    <s v="Last 12 Months"/>
    <s v="SPS-10505461"/>
    <s v="chayden singh sahota"/>
    <s v="Sunday Training 24-25, paid by susie Sahota, 18/08 vs. Sunday Training"/>
    <x v="5"/>
    <s v="STRIPE"/>
    <x v="1"/>
    <n v="3"/>
    <n v="0.08"/>
    <n v="0.05"/>
    <n v="0"/>
    <n v="2.87"/>
  </r>
  <r>
    <d v="2024-08-24T00:00:00"/>
    <n v="22.354099999996834"/>
    <m/>
    <d v="2024-09-15T08:30:00"/>
    <x v="0"/>
    <x v="5"/>
    <s v="Last 12 Months"/>
    <s v="SPS-10535076"/>
    <s v="chayden singh sahota"/>
    <s v="Aspirations 24-25, paid by susie Sahota, 23/08 vs. Aspirations Programme"/>
    <x v="5"/>
    <s v="STRIPE"/>
    <x v="1"/>
    <n v="5"/>
    <n v="0.12"/>
    <n v="0.05"/>
    <n v="0"/>
    <n v="4.83"/>
  </r>
  <r>
    <d v="2024-08-11T00:00:00"/>
    <n v="35.354099999996834"/>
    <m/>
    <d v="2024-09-15T08:30:00"/>
    <x v="0"/>
    <x v="5"/>
    <s v="Last 12 Months"/>
    <s v="SPS-10469553"/>
    <s v="Kian Sandhu"/>
    <s v="Sunday Training 24-25, paid by Hardeep SANDHU, 11/08 vs. Sunday Training"/>
    <x v="5"/>
    <s v="STRIPE"/>
    <x v="1"/>
    <n v="3"/>
    <n v="0.06"/>
    <n v="0.05"/>
    <n v="0"/>
    <n v="2.89"/>
  </r>
  <r>
    <d v="2024-08-11T00:00:00"/>
    <n v="35.354099999996834"/>
    <m/>
    <d v="2024-09-15T08:30:00"/>
    <x v="0"/>
    <x v="5"/>
    <s v="Last 12 Months"/>
    <s v="SPS-10469556"/>
    <s v="Kai Sandhu"/>
    <s v="Sunday Training 24-25, paid by Hardeep SANDHU, 11/08 vs. Sunday Training"/>
    <x v="5"/>
    <s v="STRIPE"/>
    <x v="1"/>
    <n v="3"/>
    <n v="0.06"/>
    <n v="0.05"/>
    <n v="0"/>
    <n v="2.89"/>
  </r>
  <r>
    <d v="2024-08-11T00:00:00"/>
    <n v="35.354099999996834"/>
    <m/>
    <d v="2024-09-15T08:30:00"/>
    <x v="0"/>
    <x v="5"/>
    <s v="Last 12 Months"/>
    <s v="SPS-10469568"/>
    <s v="Kyle Sandhu"/>
    <s v="Sunday Training 24-25, paid by Hardeep SANDHU, 11/08 vs. Sunday Training"/>
    <x v="5"/>
    <s v="STRIPE"/>
    <x v="1"/>
    <n v="3"/>
    <n v="0.06"/>
    <n v="0.05"/>
    <n v="0"/>
    <n v="2.89"/>
  </r>
  <r>
    <d v="2024-09-01T00:00:00"/>
    <n v="14.354099999996834"/>
    <m/>
    <d v="2024-09-15T08:30:00"/>
    <x v="0"/>
    <x v="5"/>
    <s v="Last 12 Months"/>
    <s v="SPS-10588523"/>
    <s v="Kian Sandhu"/>
    <s v="Sunday Training 24-25, paid by Hardeep SANDHU, 01/09 vs. Sunday Training"/>
    <x v="5"/>
    <s v="STRIPE"/>
    <x v="1"/>
    <n v="3"/>
    <n v="0.06"/>
    <n v="0.05"/>
    <n v="0"/>
    <n v="2.89"/>
  </r>
  <r>
    <d v="2024-09-01T00:00:00"/>
    <n v="14.354099999996834"/>
    <m/>
    <d v="2024-09-15T08:30:00"/>
    <x v="0"/>
    <x v="5"/>
    <s v="Last 12 Months"/>
    <s v="SPS-10588525"/>
    <s v="Kai Sandhu"/>
    <s v="Sunday Training 24-25, paid by Hardeep SANDHU, 01/09 vs. Sunday Training"/>
    <x v="5"/>
    <s v="STRIPE"/>
    <x v="1"/>
    <n v="3"/>
    <n v="0.06"/>
    <n v="0.05"/>
    <n v="0"/>
    <n v="2.89"/>
  </r>
  <r>
    <d v="2024-09-01T00:00:00"/>
    <n v="14.354099999996834"/>
    <m/>
    <d v="2024-09-15T08:30:00"/>
    <x v="0"/>
    <x v="5"/>
    <s v="Last 12 Months"/>
    <s v="SPS-10588533"/>
    <s v="Kyle Sandhu"/>
    <s v="Sunday Training 24-25, paid by Hardeep SANDHU, 01/09 vs. Sunday Training"/>
    <x v="5"/>
    <s v="STRIPE"/>
    <x v="1"/>
    <n v="3"/>
    <n v="0.06"/>
    <n v="0.05"/>
    <n v="0"/>
    <n v="2.89"/>
  </r>
  <r>
    <d v="2024-09-06T00:00:00"/>
    <n v="9.3540999999968335"/>
    <m/>
    <d v="2024-09-15T08:30:00"/>
    <x v="0"/>
    <x v="5"/>
    <s v="Last 12 Months"/>
    <s v="SPS-10622726"/>
    <s v="Kyle Sandhu"/>
    <s v="Mens 24-25 Under 16 Match Fee, paid by Hardeep SANDHU, 07/09 vs. vs Bloxwich 4/5"/>
    <x v="5"/>
    <s v="STRIPE"/>
    <x v="0"/>
    <n v="3"/>
    <n v="0.06"/>
    <n v="0.05"/>
    <n v="0"/>
    <n v="2.89"/>
  </r>
  <r>
    <d v="2024-09-07T00:00:00"/>
    <n v="8.3540999999968335"/>
    <m/>
    <d v="2024-09-15T08:30:00"/>
    <x v="0"/>
    <x v="5"/>
    <s v="Last 12 Months"/>
    <s v="SPS-10624874"/>
    <s v="Kian Sandhu"/>
    <s v="Badgers 24-25, paid by Hardeep SANDHU, 07/09 vs. vs Bloxwich"/>
    <x v="5"/>
    <s v="STRIPE"/>
    <x v="0"/>
    <n v="3"/>
    <n v="0.06"/>
    <n v="0.05"/>
    <n v="0"/>
    <n v="2.89"/>
  </r>
  <r>
    <d v="2024-09-08T00:00:00"/>
    <n v="7.3540999999968335"/>
    <m/>
    <d v="2024-09-15T08:30:00"/>
    <x v="0"/>
    <x v="5"/>
    <s v="Last 12 Months"/>
    <s v="SPS-10631000"/>
    <s v="Kian Sandhu"/>
    <s v="Sunday Training 24-25, paid by Hardeep SANDHU, 08/09 vs. Sunday Training"/>
    <x v="5"/>
    <s v="STRIPE"/>
    <x v="1"/>
    <n v="3"/>
    <n v="0.06"/>
    <n v="0.05"/>
    <n v="0"/>
    <n v="2.89"/>
  </r>
  <r>
    <d v="2024-09-08T00:00:00"/>
    <n v="7.3540999999968335"/>
    <m/>
    <d v="2024-09-15T08:30:00"/>
    <x v="0"/>
    <x v="5"/>
    <s v="Last 12 Months"/>
    <s v="SPS-10631004"/>
    <s v="Kai Sandhu"/>
    <s v="Sunday Training 24-25, paid by Hardeep SANDHU, 08/09 vs. Sunday Training"/>
    <x v="5"/>
    <s v="STRIPE"/>
    <x v="1"/>
    <n v="3"/>
    <n v="0.06"/>
    <n v="0.05"/>
    <n v="0"/>
    <n v="2.89"/>
  </r>
  <r>
    <d v="2024-09-08T00:00:00"/>
    <n v="7.3540999999968335"/>
    <m/>
    <d v="2024-09-15T08:30:00"/>
    <x v="0"/>
    <x v="5"/>
    <s v="Last 12 Months"/>
    <s v="SPS-10631011"/>
    <s v="Kyle Sandhu"/>
    <s v="Sunday Training 24-25, paid by Hardeep SANDHU, 08/09 vs. Sunday Training"/>
    <x v="5"/>
    <s v="STRIPE"/>
    <x v="1"/>
    <n v="3"/>
    <n v="0.06"/>
    <n v="0.05"/>
    <n v="0"/>
    <n v="2.89"/>
  </r>
  <r>
    <d v="2024-09-14T00:00:00"/>
    <n v="1.3540999999968335"/>
    <m/>
    <d v="2024-09-15T08:30:00"/>
    <x v="0"/>
    <x v="5"/>
    <s v="Last 12 Months"/>
    <s v="SPS-10661056"/>
    <s v="Kyle Sandhu"/>
    <s v="Mens 24-25 Under 16 Match Fee, paid by Hardeep SANDHU, 14/09 vs. vs Droitwich"/>
    <x v="5"/>
    <s v="STRIPE"/>
    <x v="0"/>
    <n v="3"/>
    <n v="0.08"/>
    <n v="0.05"/>
    <n v="0"/>
    <n v="2.87"/>
  </r>
  <r>
    <d v="2024-08-11T00:00:00"/>
    <n v="35.354099999996834"/>
    <m/>
    <d v="2024-09-15T08:30:00"/>
    <x v="0"/>
    <x v="5"/>
    <s v="Last 12 Months"/>
    <s v="SPS-10469554"/>
    <s v="Anand Sihota"/>
    <s v="Sunday Training 24-25, paid by Dal Sihota, 11/08 vs. Sunday Training"/>
    <x v="5"/>
    <s v="STRIPE"/>
    <x v="1"/>
    <n v="3"/>
    <n v="7.0000000000000007E-2"/>
    <n v="0.05"/>
    <n v="0"/>
    <n v="2.88"/>
  </r>
  <r>
    <d v="2024-08-16T00:00:00"/>
    <n v="30.354099999996834"/>
    <m/>
    <d v="2024-09-15T08:30:00"/>
    <x v="0"/>
    <x v="5"/>
    <s v="Last 12 Months"/>
    <s v="SPS-10500973"/>
    <s v="Anand Sihota"/>
    <s v="Aspirations 24-25, paid by Dal Sihota, 16/08 vs. Aspirations Programme"/>
    <x v="5"/>
    <s v="STRIPE"/>
    <x v="1"/>
    <n v="5"/>
    <n v="0.12"/>
    <n v="0.05"/>
    <n v="0"/>
    <n v="4.83"/>
  </r>
  <r>
    <d v="2024-08-18T00:00:00"/>
    <n v="28.354099999996834"/>
    <m/>
    <d v="2024-09-15T08:30:00"/>
    <x v="0"/>
    <x v="5"/>
    <s v="Last 12 Months"/>
    <s v="SPS-10505468"/>
    <s v="Anand Sihota"/>
    <s v="Sunday Training 24-25, paid by Dal Sihota, 18/08 vs. Sunday Training"/>
    <x v="5"/>
    <s v="STRIPE"/>
    <x v="1"/>
    <n v="3"/>
    <n v="7.0000000000000007E-2"/>
    <n v="0.05"/>
    <n v="0"/>
    <n v="2.88"/>
  </r>
  <r>
    <d v="2024-08-24T00:00:00"/>
    <n v="22.354099999996834"/>
    <m/>
    <d v="2024-09-15T08:30:00"/>
    <x v="0"/>
    <x v="5"/>
    <s v="Last 12 Months"/>
    <s v="SPS-10535079"/>
    <s v="Anand Sihota"/>
    <s v="Aspirations 24-25, paid by Dal Sihota, 23/08 vs. Aspirations Programme"/>
    <x v="5"/>
    <s v="STRIPE"/>
    <x v="1"/>
    <n v="5"/>
    <n v="0.12"/>
    <n v="0.05"/>
    <n v="0"/>
    <n v="4.83"/>
  </r>
  <r>
    <d v="2024-09-07T00:00:00"/>
    <n v="8.3540999999968335"/>
    <m/>
    <d v="2024-09-15T08:30:00"/>
    <x v="0"/>
    <x v="5"/>
    <s v="Last 12 Months"/>
    <s v="SPS-10624877"/>
    <s v="Anand Sihota"/>
    <s v="Badgers 24-25, paid by Dal Sihota, 07/09 vs. vs Bloxwich"/>
    <x v="5"/>
    <s v="STRIPE"/>
    <x v="0"/>
    <n v="3"/>
    <n v="7.0000000000000007E-2"/>
    <n v="0.05"/>
    <n v="0"/>
    <n v="2.88"/>
  </r>
  <r>
    <d v="2024-09-08T00:00:00"/>
    <n v="7.3540999999968335"/>
    <m/>
    <d v="2024-09-15T08:30:00"/>
    <x v="0"/>
    <x v="5"/>
    <s v="Last 12 Months"/>
    <s v="SPS-10631002"/>
    <s v="Anand Sihota"/>
    <s v="Sunday Training 24-25, paid by Dal Sihota, 08/09 vs. Sunday Training"/>
    <x v="5"/>
    <s v="STRIPE"/>
    <x v="1"/>
    <n v="3"/>
    <n v="7.0000000000000007E-2"/>
    <n v="0.05"/>
    <n v="0"/>
    <n v="2.88"/>
  </r>
  <r>
    <d v="2024-09-14T00:00:00"/>
    <n v="1.3540999999968335"/>
    <m/>
    <d v="2024-09-15T08:30:00"/>
    <x v="0"/>
    <x v="5"/>
    <s v="Last 12 Months"/>
    <s v="SPS-10666100"/>
    <s v="Anand Sihota"/>
    <s v="Badgers 24-25, paid by Dal Sihota, 14/09 vs. vs Bromsgrove"/>
    <x v="5"/>
    <s v="STRIPE"/>
    <x v="0"/>
    <n v="3"/>
    <n v="0.06"/>
    <n v="0.05"/>
    <n v="0"/>
    <n v="2.89"/>
  </r>
  <r>
    <d v="2024-09-14T00:00:00"/>
    <n v="1.4458000000013271"/>
    <m/>
    <d v="2024-09-15T10:42:00"/>
    <x v="0"/>
    <x v="5"/>
    <s v="Last 12 Months"/>
    <s v="SPS-10666104"/>
    <s v="Arjan Singh Chana"/>
    <s v="Badgers 24-25, collected by Satpal Degun, 14/09 vs. vs Bromsgrove"/>
    <x v="5"/>
    <s v="CASH"/>
    <x v="0"/>
    <n v="3"/>
    <n v="0"/>
    <n v="0"/>
    <n v="0"/>
    <n v="3"/>
  </r>
  <r>
    <d v="2024-09-14T00:00:00"/>
    <n v="1.4458000000013271"/>
    <m/>
    <d v="2024-09-15T10:42:00"/>
    <x v="0"/>
    <x v="5"/>
    <s v="Last 12 Months"/>
    <s v="SPS-10666098"/>
    <s v="Rajveer Malhi"/>
    <s v="Badgers 24-25, collected by Satpal Degun, 14/09 vs. vs Bromsgrove"/>
    <x v="5"/>
    <s v="CASH"/>
    <x v="0"/>
    <n v="3"/>
    <n v="0"/>
    <n v="0"/>
    <n v="0"/>
    <n v="3"/>
  </r>
  <r>
    <d v="2024-09-15T00:00:00"/>
    <n v="0.62769999999727588"/>
    <m/>
    <d v="2024-09-15T15:04:00"/>
    <x v="0"/>
    <x v="5"/>
    <s v="Last 12 Months"/>
    <s v="SPS-10669179"/>
    <s v="Praveer Degun"/>
    <s v="Mens Subscriptions 24-25 Student Membership, confirmed by Satpal Degun"/>
    <x v="5"/>
    <s v="BACS"/>
    <x v="0"/>
    <n v="75"/>
    <n v="0"/>
    <n v="0"/>
    <n v="0"/>
    <n v="75"/>
  </r>
  <r>
    <d v="2024-09-14T00:00:00"/>
    <n v="1.6284000000014203"/>
    <m/>
    <d v="2024-09-15T15:05:00"/>
    <x v="0"/>
    <x v="5"/>
    <s v="Last 12 Months"/>
    <s v="SPS-10665735"/>
    <s v="Praveer Degun"/>
    <s v="Mens 24-25 Student Match Fee, confirmed by Satpal Degun, 14/09 vs. vs Cheltnham"/>
    <x v="5"/>
    <s v="BACS"/>
    <x v="0"/>
    <n v="5"/>
    <n v="0"/>
    <n v="0"/>
    <n v="0"/>
    <n v="5"/>
  </r>
  <r>
    <d v="2024-09-15T00:00:00"/>
    <n v="0.63809999999648426"/>
    <m/>
    <d v="2024-09-15T15:19:00"/>
    <x v="0"/>
    <x v="5"/>
    <s v="Last 12 Months"/>
    <s v="SPS-10669307"/>
    <s v="Savraj Singh Chana"/>
    <s v="Sunday Training 24-25, collected by Satpal Degun, 15/09 vs. Sunday Training"/>
    <x v="5"/>
    <s v="CASH"/>
    <x v="1"/>
    <n v="3"/>
    <n v="0"/>
    <n v="0"/>
    <n v="0"/>
    <n v="3"/>
  </r>
  <r>
    <d v="2024-09-15T00:00:00"/>
    <n v="0.63809999999648426"/>
    <m/>
    <d v="2024-09-15T15:19:00"/>
    <x v="0"/>
    <x v="5"/>
    <s v="Last 12 Months"/>
    <s v="SPS-10669312"/>
    <s v="Arjan Singh Chana"/>
    <s v="Sunday Training 24-25, collected by Satpal Degun, 15/09 vs. Sunday Training"/>
    <x v="5"/>
    <s v="CASH"/>
    <x v="1"/>
    <n v="3"/>
    <n v="0"/>
    <n v="0"/>
    <n v="0"/>
    <n v="3"/>
  </r>
  <r>
    <d v="2024-09-15T00:00:00"/>
    <n v="0.63809999999648426"/>
    <m/>
    <d v="2024-09-15T15:19:00"/>
    <x v="0"/>
    <x v="5"/>
    <s v="Last 12 Months"/>
    <s v="SPS-10669304"/>
    <s v="Rajveer Malhi"/>
    <s v="Sunday Training 24-25, collected by Satpal Degun, 15/09 vs. Sunday Training"/>
    <x v="5"/>
    <s v="CASH"/>
    <x v="1"/>
    <n v="3"/>
    <n v="0"/>
    <n v="0"/>
    <n v="0"/>
    <n v="3"/>
  </r>
  <r>
    <d v="2024-09-15T00:00:00"/>
    <n v="0.63880000000062864"/>
    <m/>
    <d v="2024-09-15T15:20:00"/>
    <x v="0"/>
    <x v="5"/>
    <s v="Last 12 Months"/>
    <s v="SPS-10669297"/>
    <s v="Yuvraj Sihota"/>
    <s v="Sunday Training 24-25, confirmed by Satpal Degun, 15/09 vs. Sunday Training"/>
    <x v="5"/>
    <s v="BACS"/>
    <x v="1"/>
    <n v="3"/>
    <n v="0"/>
    <n v="0"/>
    <n v="0"/>
    <n v="3"/>
  </r>
  <r>
    <d v="2024-09-15T00:00:00"/>
    <n v="0.63880000000062864"/>
    <m/>
    <d v="2024-09-15T15:20:00"/>
    <x v="0"/>
    <x v="5"/>
    <s v="Last 12 Months"/>
    <s v="SPS-10669298"/>
    <s v="Devjyot Singh Ghhagh"/>
    <s v="Sunday Training 24-25, collected by Satpal Degun, 15/09 vs. Sunday Training"/>
    <x v="5"/>
    <s v="CASH"/>
    <x v="1"/>
    <n v="3"/>
    <n v="0"/>
    <n v="0"/>
    <n v="0"/>
    <n v="3"/>
  </r>
  <r>
    <d v="2024-09-07T00:00:00"/>
    <n v="8.6596999999965192"/>
    <m/>
    <d v="2024-09-15T15:50:00"/>
    <x v="0"/>
    <x v="5"/>
    <s v="Last 12 Months"/>
    <s v="SPS-10625342"/>
    <s v="Anand Sihota"/>
    <s v="Badgers Subscriptions 24-25, confirmed by Satpal Degun"/>
    <x v="5"/>
    <s v="BACS"/>
    <x v="0"/>
    <n v="30"/>
    <n v="0"/>
    <n v="0"/>
    <n v="0"/>
    <n v="30"/>
  </r>
  <r>
    <d v="2024-09-15T00:00:00"/>
    <n v="0.66309999999793945"/>
    <m/>
    <d v="2024-09-15T15:55:00"/>
    <x v="0"/>
    <x v="5"/>
    <s v="Last 12 Months"/>
    <s v="SPS-10669078"/>
    <s v="Nayan Singh Ruprah"/>
    <s v="Badgers Subscriptions 24-25, confirmed by Satpal Degun"/>
    <x v="5"/>
    <s v="BACS"/>
    <x v="0"/>
    <n v="30"/>
    <n v="0"/>
    <n v="0"/>
    <n v="0"/>
    <n v="30"/>
  </r>
  <r>
    <d v="2024-08-16T00:00:00"/>
    <n v="31.354800000000978"/>
    <m/>
    <d v="2024-09-16T08:31:00"/>
    <x v="0"/>
    <x v="5"/>
    <s v="Last 12 Months"/>
    <s v="SPS-10500969"/>
    <s v="-1. DELETED --"/>
    <s v="Aspirations 24-25 External Ticket, paid by Bruce McWilliam, 16/08 vs. Aspirations Programme"/>
    <x v="5"/>
    <s v="STRIPE"/>
    <x v="1"/>
    <n v="10"/>
    <n v="0.35"/>
    <n v="0.1"/>
    <n v="0"/>
    <n v="9.5500000000000007"/>
  </r>
  <r>
    <d v="2024-08-16T00:00:00"/>
    <n v="31.354800000000978"/>
    <m/>
    <d v="2024-09-16T08:31:00"/>
    <x v="0"/>
    <x v="5"/>
    <s v="Last 12 Months"/>
    <s v="SPS-10500968"/>
    <s v="-1. DELETED --"/>
    <s v="Aspirations 24-25 External Ticket, 16/08 vs. Aspirations Programme"/>
    <x v="5"/>
    <s v="STRIPE"/>
    <x v="1"/>
    <n v="10"/>
    <n v="0.35"/>
    <n v="0.1"/>
    <n v="0"/>
    <n v="9.5500000000000007"/>
  </r>
  <r>
    <d v="2023-09-18T00:00:00"/>
    <n v="364.51039999999921"/>
    <m/>
    <d v="2024-09-16T12:15:00"/>
    <x v="0"/>
    <x v="5"/>
    <s v="Last 12 Months"/>
    <s v="SPS-9242725"/>
    <s v="kyle barker"/>
    <s v="Mens Subscriptions 23-24 Aston/BCU Membership, confirmed by Charn Gill"/>
    <x v="5"/>
    <s v="BACS"/>
    <x v="0"/>
    <n v="5"/>
    <n v="0"/>
    <n v="0"/>
    <n v="0"/>
    <n v="5"/>
  </r>
  <r>
    <d v="2024-09-16T00:00:00"/>
    <n v="0.51249999999708962"/>
    <m/>
    <d v="2024-09-16T12:18:00"/>
    <x v="0"/>
    <x v="5"/>
    <s v="Last 12 Months"/>
    <s v="SPS-10672555"/>
    <s v="Rahemeen Ali"/>
    <s v="Ladies Subscriptions 24-25 Sponsored player Membership"/>
    <x v="5"/>
    <s v="CASH"/>
    <x v="0"/>
    <n v="0"/>
    <n v="0"/>
    <n v="0"/>
    <n v="0"/>
    <n v="0"/>
  </r>
  <r>
    <d v="2024-09-16T00:00:00"/>
    <n v="0.51380000000062864"/>
    <m/>
    <d v="2024-09-16T12:20:00"/>
    <x v="0"/>
    <x v="5"/>
    <s v="Last 12 Months"/>
    <s v="SPS-10672581"/>
    <s v="Athsari Gangabadage"/>
    <s v="Ladies Subscriptions 24-25 Sponsored player Membership"/>
    <x v="5"/>
    <s v="CASH"/>
    <x v="0"/>
    <n v="0"/>
    <n v="0"/>
    <n v="0"/>
    <n v="0"/>
    <n v="0"/>
  </r>
  <r>
    <d v="2024-09-16T00:00:00"/>
    <n v="0.5172999999995227"/>
    <m/>
    <d v="2024-09-16T12:25:00"/>
    <x v="0"/>
    <x v="5"/>
    <s v="Last 12 Months"/>
    <s v="SPS-10672603"/>
    <s v="Apsi Gunarathne"/>
    <s v="Ladies Subscriptions 24-25 Sponsored player Membership"/>
    <x v="5"/>
    <s v="CASH"/>
    <x v="0"/>
    <n v="0"/>
    <n v="0"/>
    <n v="0"/>
    <n v="0"/>
    <n v="0"/>
  </r>
  <r>
    <d v="2024-09-16T00:00:00"/>
    <n v="0.52079999999841675"/>
    <m/>
    <d v="2024-09-16T12:30:00"/>
    <x v="0"/>
    <x v="5"/>
    <s v="Last 12 Months"/>
    <s v="SPS-10672641"/>
    <s v="Anuki Loku-Umagiliyage"/>
    <s v="Ladies Subscriptions 24-25 Sponsored player Membership"/>
    <x v="5"/>
    <s v="CASH"/>
    <x v="0"/>
    <n v="0"/>
    <n v="0"/>
    <n v="0"/>
    <n v="0"/>
    <n v="0"/>
  </r>
  <r>
    <d v="2024-09-14T00:00:00"/>
    <n v="2.5394999999989523"/>
    <m/>
    <d v="2024-09-16T12:57:00"/>
    <x v="0"/>
    <x v="5"/>
    <s v="Last 12 Months"/>
    <s v="SPS-10665745"/>
    <s v="Jay Campbell"/>
    <s v="AMENDED: (drove to away game and collected other meme bets of the team)Mens 24-25, confirmed by Charn Gill, 14/09 vs. vs Cheltnham"/>
    <x v="5"/>
    <s v="BACS"/>
    <x v="0"/>
    <n v="0"/>
    <n v="0"/>
    <n v="0"/>
    <n v="0"/>
    <n v="0"/>
  </r>
  <r>
    <d v="2024-09-16T00:00:00"/>
    <n v="0.625"/>
    <m/>
    <d v="2024-09-16T15:00:00"/>
    <x v="0"/>
    <x v="5"/>
    <s v="Last 12 Months"/>
    <s v="SPS-10672675"/>
    <s v="Sammie Ring"/>
    <s v="Ladies Subscriptions 24-25 ASTON/BCU (YEAR 2) Membership, confirmed by Charn Gill"/>
    <x v="5"/>
    <s v="BACS"/>
    <x v="0"/>
    <n v="20"/>
    <n v="0"/>
    <n v="0"/>
    <n v="0"/>
    <n v="20"/>
  </r>
  <r>
    <d v="2024-09-14T00:00:00"/>
    <n v="2.6276999999972759"/>
    <m/>
    <d v="2024-09-16T15:04:00"/>
    <x v="0"/>
    <x v="5"/>
    <s v="Last 12 Months"/>
    <s v="SPS-10666388"/>
    <s v="Charn Gill"/>
    <s v="Ladies 24-25, confirmed by Charn Gill, 14/09 vs. vs Beacon 2"/>
    <x v="5"/>
    <s v="BACS"/>
    <x v="0"/>
    <n v="10"/>
    <n v="0"/>
    <n v="0"/>
    <n v="0"/>
    <n v="10"/>
  </r>
  <r>
    <d v="2024-09-16T00:00:00"/>
    <n v="0.71379999999771826"/>
    <m/>
    <d v="2024-09-16T17:08:00"/>
    <x v="0"/>
    <x v="5"/>
    <s v="Last 12 Months"/>
    <s v="SPS-10672577"/>
    <s v="Emily Brown"/>
    <s v="Ladies Subscriptions 24-25 ASTON/BCU (YEAR 2) Membership, confirmed by Charn Gill"/>
    <x v="5"/>
    <s v="BACS"/>
    <x v="0"/>
    <n v="20"/>
    <n v="0"/>
    <n v="0"/>
    <n v="0"/>
    <n v="20"/>
  </r>
  <r>
    <d v="2024-09-16T00:00:00"/>
    <n v="0.71940000000176951"/>
    <m/>
    <d v="2024-09-16T17:16:00"/>
    <x v="0"/>
    <x v="5"/>
    <s v="Last 12 Months"/>
    <s v="SPS-10672583"/>
    <s v="Tania Gilbert"/>
    <s v="Ladies Subscriptions 24-25 ASTON/BCU (YEAR 2) Membership, confirmed by Charn Gill"/>
    <x v="5"/>
    <s v="BACS"/>
    <x v="0"/>
    <n v="20"/>
    <n v="0"/>
    <n v="0"/>
    <n v="0"/>
    <n v="20"/>
  </r>
  <r>
    <d v="2024-09-14T00:00:00"/>
    <n v="2.848599999997532"/>
    <m/>
    <d v="2024-09-16T20:22:00"/>
    <x v="0"/>
    <x v="5"/>
    <s v="Last 12 Months"/>
    <s v="SPS-10666382"/>
    <s v="Amarpreet Sahi"/>
    <s v="Ladies 24-25 Student Match Fee, confirmed by Charn Gill, 14/09 vs. vs Beacon 2"/>
    <x v="5"/>
    <s v="BACS"/>
    <x v="0"/>
    <n v="5"/>
    <n v="0"/>
    <n v="0"/>
    <n v="0"/>
    <n v="5"/>
  </r>
  <r>
    <d v="2024-09-07T00:00:00"/>
    <n v="9.8603999999977532"/>
    <m/>
    <d v="2024-09-16T20:39:00"/>
    <x v="0"/>
    <x v="5"/>
    <s v="Last 12 Months"/>
    <s v="SPS-10626806"/>
    <s v="Amarpreet Sahi"/>
    <s v="Ladies 24-25 Student Match Fee, confirmed by Charn Gill, 07/09 vs. vs Bloxwich 3"/>
    <x v="5"/>
    <s v="BACS"/>
    <x v="0"/>
    <n v="5"/>
    <n v="0"/>
    <n v="0"/>
    <n v="0"/>
    <n v="5"/>
  </r>
  <r>
    <d v="2024-08-18T00:00:00"/>
    <n v="30.354099999996834"/>
    <m/>
    <d v="2024-09-17T08:30:00"/>
    <x v="0"/>
    <x v="5"/>
    <s v="Last 12 Months"/>
    <s v="SPS-10505464"/>
    <s v="Husayn Loonat"/>
    <s v="Sunday Training 24-25, paid by Javeria Ahmad, 18/08 vs. Sunday Training"/>
    <x v="5"/>
    <s v="STRIPE"/>
    <x v="1"/>
    <n v="3"/>
    <n v="0.1"/>
    <n v="0.05"/>
    <n v="0"/>
    <n v="2.85"/>
  </r>
  <r>
    <d v="2024-09-01T00:00:00"/>
    <n v="16.354099999996834"/>
    <m/>
    <d v="2024-09-17T08:30:00"/>
    <x v="0"/>
    <x v="5"/>
    <s v="Last 12 Months"/>
    <s v="SPS-10588521"/>
    <s v="Husayn Loonat"/>
    <s v="Sunday Training 24-25, paid by Javeria Ahmad, 01/09 vs. Sunday Training"/>
    <x v="5"/>
    <s v="STRIPE"/>
    <x v="1"/>
    <n v="3"/>
    <n v="0.1"/>
    <n v="0.05"/>
    <n v="0"/>
    <n v="2.85"/>
  </r>
  <r>
    <d v="2024-09-08T00:00:00"/>
    <n v="9.3540999999968335"/>
    <m/>
    <d v="2024-09-17T08:30:00"/>
    <x v="0"/>
    <x v="5"/>
    <s v="Last 12 Months"/>
    <s v="SPS-10630999"/>
    <s v="Husayn Loonat"/>
    <s v="Sunday Training 24-25, paid by Javeria Ahmad, 08/09 vs. Sunday Training"/>
    <x v="5"/>
    <s v="STRIPE"/>
    <x v="1"/>
    <n v="3"/>
    <n v="0.1"/>
    <n v="0.05"/>
    <n v="0"/>
    <n v="2.85"/>
  </r>
  <r>
    <d v="2024-09-14T00:00:00"/>
    <n v="3.3540999999968335"/>
    <m/>
    <d v="2024-09-17T08:30:00"/>
    <x v="0"/>
    <x v="5"/>
    <s v="Last 12 Months"/>
    <s v="SPS-10666095"/>
    <s v="Husayn Loonat"/>
    <s v="Badgers 24-25, paid by Javeria Ahmad, 14/09 vs. vs Bromsgrove"/>
    <x v="5"/>
    <s v="STRIPE"/>
    <x v="0"/>
    <n v="3"/>
    <n v="0.08"/>
    <n v="0.05"/>
    <n v="0"/>
    <n v="2.87"/>
  </r>
  <r>
    <d v="2024-09-14T00:00:00"/>
    <n v="4.4297999999980675"/>
    <m/>
    <d v="2024-09-18T10:19:00"/>
    <x v="0"/>
    <x v="5"/>
    <s v="Last 12 Months"/>
    <s v="SPS-10666777"/>
    <s v="Rajpreet Sahi"/>
    <s v="Ladies 24-25 Student Match Fee, confirmed by Charn Gill, 14/09 vs. vs Beacon 1"/>
    <x v="5"/>
    <s v="BACS"/>
    <x v="0"/>
    <n v="5"/>
    <n v="0"/>
    <n v="0"/>
    <n v="0"/>
    <n v="5"/>
  </r>
  <r>
    <d v="2024-09-14T00:00:00"/>
    <n v="4.460400000003574"/>
    <m/>
    <d v="2024-09-18T11:03:00"/>
    <x v="0"/>
    <x v="5"/>
    <s v="Last 12 Months"/>
    <s v="SPS-10666243"/>
    <s v="sucha sohal"/>
    <s v="Mens 24-25, collected by Gurpreet Cooner, 14/09 vs. vs Beacon"/>
    <x v="5"/>
    <s v="CASH"/>
    <x v="0"/>
    <n v="10"/>
    <n v="0"/>
    <n v="0"/>
    <n v="0"/>
    <n v="10"/>
  </r>
  <r>
    <d v="2024-06-05T00:00:00"/>
    <n v="106.35409999999683"/>
    <m/>
    <d v="2024-09-19T08:30:00"/>
    <x v="0"/>
    <x v="5"/>
    <s v="Last 12 Months"/>
    <s v="SPS-10226451"/>
    <s v="Emily Brown"/>
    <s v="Ladies 24-25 Student Match Fee, 04/06 vs. vs Old Hales"/>
    <x v="5"/>
    <s v="STRIPE"/>
    <x v="0"/>
    <n v="5"/>
    <n v="0.12"/>
    <n v="0.05"/>
    <n v="0"/>
    <n v="4.83"/>
  </r>
  <r>
    <d v="2024-06-13T00:00:00"/>
    <n v="98.354099999996834"/>
    <m/>
    <d v="2024-09-19T08:30:00"/>
    <x v="0"/>
    <x v="5"/>
    <s v="Last 12 Months"/>
    <s v="SPS-10260457"/>
    <s v="Emily Brown"/>
    <s v="Ladies 24-25 Student Match Fee, 13/06 vs. vs Redditch"/>
    <x v="5"/>
    <s v="STRIPE"/>
    <x v="0"/>
    <n v="5"/>
    <n v="0.12"/>
    <n v="0.05"/>
    <n v="0"/>
    <n v="4.83"/>
  </r>
  <r>
    <d v="2024-07-03T00:00:00"/>
    <n v="78.354099999996834"/>
    <m/>
    <d v="2024-09-19T08:30:00"/>
    <x v="0"/>
    <x v="5"/>
    <s v="Last 12 Months"/>
    <s v="SPS-10328379"/>
    <s v="Emily Brown"/>
    <s v="Ladies 24-25 Student Match Fee, 03/07 vs. vs Bournville"/>
    <x v="5"/>
    <s v="STRIPE"/>
    <x v="0"/>
    <n v="5"/>
    <n v="0.12"/>
    <n v="0.05"/>
    <n v="0"/>
    <n v="4.83"/>
  </r>
  <r>
    <d v="2024-07-20T00:00:00"/>
    <n v="61.354099999996834"/>
    <m/>
    <d v="2024-09-19T08:30:00"/>
    <x v="0"/>
    <x v="5"/>
    <s v="Last 12 Months"/>
    <s v="SPS-10383508"/>
    <s v="Emily Brown"/>
    <s v="Ladies 24-25 Student Match Fee, 16/07 vs. vs Wildcard"/>
    <x v="5"/>
    <s v="STRIPE"/>
    <x v="0"/>
    <n v="5"/>
    <n v="0.12"/>
    <n v="0.05"/>
    <n v="0"/>
    <n v="4.83"/>
  </r>
  <r>
    <d v="2024-09-14T00:00:00"/>
    <n v="5.3540999999968335"/>
    <m/>
    <d v="2024-09-19T08:30:00"/>
    <x v="0"/>
    <x v="5"/>
    <s v="Last 12 Months"/>
    <s v="SPS-10666387"/>
    <s v="Emily Brown"/>
    <s v="Ladies 24-25 Student Match Fee, 14/09 vs. vs Beacon 2"/>
    <x v="5"/>
    <s v="STRIPE"/>
    <x v="0"/>
    <n v="5"/>
    <n v="0.1"/>
    <n v="0.05"/>
    <n v="0"/>
    <n v="4.8499999999999996"/>
  </r>
  <r>
    <d v="2024-09-16T00:00:00"/>
    <n v="3.9144999999989523"/>
    <m/>
    <d v="2024-09-19T21:57:00"/>
    <x v="0"/>
    <x v="5"/>
    <s v="Last 12 Months"/>
    <s v="SPS-10672746"/>
    <s v="Harjit Samra"/>
    <s v="AMENDED: (Works Saturdays and unable to make over half of the games last season due to this. Therefoe reduced subs this year. )Mens Subscriptions 24-25, confirmed by Charn Gill"/>
    <x v="5"/>
    <s v="BACS"/>
    <x v="0"/>
    <n v="75"/>
    <n v="0"/>
    <n v="0"/>
    <n v="0"/>
    <n v="75"/>
  </r>
  <r>
    <d v="2024-09-20T00:00:00"/>
    <n v="0.83329999999841675"/>
    <m/>
    <d v="2024-09-20T20:00:00"/>
    <x v="0"/>
    <x v="5"/>
    <s v="Last 12 Months"/>
    <s v="SPS-10701038"/>
    <s v="SJ Sihota"/>
    <s v="Mens 24-25 Double Team Match Fee, 21/09 vs. vs Sutton 3"/>
    <x v="5"/>
    <s v="CASH"/>
    <x v="0"/>
    <n v="0"/>
    <n v="0"/>
    <n v="0"/>
    <n v="0"/>
    <n v="0"/>
  </r>
  <r>
    <d v="2024-09-20T00:00:00"/>
    <n v="0.83679999999731081"/>
    <m/>
    <d v="2024-09-20T20:05:00"/>
    <x v="0"/>
    <x v="5"/>
    <s v="Last 12 Months"/>
    <s v="SPS-10701089"/>
    <s v="Andy Furber"/>
    <s v="Mens 24-25 Double Team Match Fee, 21/09 vs. vs Harborne 6"/>
    <x v="5"/>
    <s v="CASH"/>
    <x v="0"/>
    <n v="0"/>
    <n v="0"/>
    <n v="0"/>
    <n v="0"/>
    <n v="0"/>
  </r>
  <r>
    <d v="2024-09-20T00:00:00"/>
    <n v="0.83679999999731081"/>
    <m/>
    <d v="2024-09-20T20:05:00"/>
    <x v="0"/>
    <x v="5"/>
    <s v="Last 12 Months"/>
    <s v="SPS-10701092"/>
    <s v="SJ Sihota"/>
    <s v="Mens 24-25 Double Team Match Fee, 21/09 vs. vs Harborne 6"/>
    <x v="5"/>
    <s v="CASH"/>
    <x v="0"/>
    <n v="0"/>
    <n v="0"/>
    <n v="0"/>
    <n v="0"/>
    <n v="0"/>
  </r>
  <r>
    <d v="2024-09-01T00:00:00"/>
    <n v="20.354099999996834"/>
    <m/>
    <d v="2024-09-21T08:30:00"/>
    <x v="0"/>
    <x v="5"/>
    <s v="Last 12 Months"/>
    <s v="SPS-10588589"/>
    <s v="Verneek Virdi"/>
    <s v="Sunday Training 24-25, 08/09 vs. Sunday Training"/>
    <x v="5"/>
    <s v="STRIPE"/>
    <x v="1"/>
    <n v="3"/>
    <n v="7.0000000000000007E-2"/>
    <n v="0.05"/>
    <n v="0"/>
    <n v="2.88"/>
  </r>
  <r>
    <d v="2024-08-11T00:00:00"/>
    <n v="41.354099999996834"/>
    <m/>
    <d v="2024-09-21T08:30:00"/>
    <x v="0"/>
    <x v="5"/>
    <s v="Last 12 Months"/>
    <s v="SPS-10469562"/>
    <s v="Veer Virdi"/>
    <s v="Sunday Training 24-25, paid by Verneek Virdi, 11/08 vs. Sunday Training"/>
    <x v="5"/>
    <s v="STRIPE"/>
    <x v="1"/>
    <n v="3"/>
    <n v="7.0000000000000007E-2"/>
    <n v="0.05"/>
    <n v="0"/>
    <n v="2.88"/>
  </r>
  <r>
    <d v="2024-08-16T00:00:00"/>
    <n v="36.354099999996834"/>
    <m/>
    <d v="2024-09-21T08:30:00"/>
    <x v="0"/>
    <x v="5"/>
    <s v="Last 12 Months"/>
    <s v="SPS-10500983"/>
    <s v="Veer Virdi"/>
    <s v="Aspirations 24-25, paid by Verneek Virdi, 16/08 vs. Aspirations Programme"/>
    <x v="5"/>
    <s v="STRIPE"/>
    <x v="1"/>
    <n v="5"/>
    <n v="0.12"/>
    <n v="0.05"/>
    <n v="0"/>
    <n v="4.83"/>
  </r>
  <r>
    <d v="2024-08-24T00:00:00"/>
    <n v="28.354099999996834"/>
    <m/>
    <d v="2024-09-21T08:30:00"/>
    <x v="0"/>
    <x v="5"/>
    <s v="Last 12 Months"/>
    <s v="SPS-10535087"/>
    <s v="Veer Virdi"/>
    <s v="Aspirations 24-25, paid by Verneek Virdi, 23/08 vs. Aspirations Programme"/>
    <x v="5"/>
    <s v="STRIPE"/>
    <x v="1"/>
    <n v="5"/>
    <n v="0.12"/>
    <n v="0.05"/>
    <n v="0"/>
    <n v="4.83"/>
  </r>
  <r>
    <d v="2024-09-01T00:00:00"/>
    <n v="20.354099999996834"/>
    <m/>
    <d v="2024-09-21T08:30:00"/>
    <x v="0"/>
    <x v="5"/>
    <s v="Last 12 Months"/>
    <s v="SPS-10588529"/>
    <s v="Veer Virdi"/>
    <s v="Sunday Training 24-25, paid by Verneek Virdi, 01/09 vs. Sunday Training"/>
    <x v="5"/>
    <s v="STRIPE"/>
    <x v="1"/>
    <n v="3"/>
    <n v="7.0000000000000007E-2"/>
    <n v="0.05"/>
    <n v="0"/>
    <n v="2.88"/>
  </r>
  <r>
    <d v="2024-09-07T00:00:00"/>
    <n v="14.354099999996834"/>
    <m/>
    <d v="2024-09-21T08:30:00"/>
    <x v="0"/>
    <x v="5"/>
    <s v="Last 12 Months"/>
    <s v="SPS-10624870"/>
    <s v="Veer Virdi"/>
    <s v="Badgers 24-25, paid by Verneek Virdi, 07/09 vs. vs Bloxwich"/>
    <x v="5"/>
    <s v="STRIPE"/>
    <x v="0"/>
    <n v="3"/>
    <n v="7.0000000000000007E-2"/>
    <n v="0.05"/>
    <n v="0"/>
    <n v="2.88"/>
  </r>
  <r>
    <d v="2024-09-14T00:00:00"/>
    <n v="7.3540999999968335"/>
    <m/>
    <d v="2024-09-21T08:30:00"/>
    <x v="0"/>
    <x v="5"/>
    <s v="Last 12 Months"/>
    <s v="SPS-10666094"/>
    <s v="Veer Virdi"/>
    <s v="Badgers 24-25, paid by Verneek Virdi, 14/09 vs. vs Bromsgrove"/>
    <x v="5"/>
    <s v="STRIPE"/>
    <x v="0"/>
    <n v="3"/>
    <n v="0.06"/>
    <n v="0.05"/>
    <n v="0"/>
    <n v="2.89"/>
  </r>
  <r>
    <d v="2024-08-11T00:00:00"/>
    <n v="41.354099999996834"/>
    <m/>
    <d v="2024-09-21T08:30:00"/>
    <x v="0"/>
    <x v="5"/>
    <s v="Last 12 Months"/>
    <s v="SPS-10469555"/>
    <s v="prabhjot ghag"/>
    <s v="Sunday Training 24-25, paid by mandip kaur, 11/08 vs. Sunday Training"/>
    <x v="5"/>
    <s v="STRIPE"/>
    <x v="1"/>
    <n v="3"/>
    <n v="0.1"/>
    <n v="0.05"/>
    <n v="0"/>
    <n v="2.85"/>
  </r>
  <r>
    <d v="2024-09-07T00:00:00"/>
    <n v="14.354099999996834"/>
    <m/>
    <d v="2024-09-21T08:30:00"/>
    <x v="0"/>
    <x v="5"/>
    <s v="Last 12 Months"/>
    <s v="SPS-10624878"/>
    <s v="prabhjot ghag"/>
    <s v="Badgers 24-25, paid by mandip kaur, 07/09 vs. vs Bloxwich"/>
    <x v="5"/>
    <s v="STRIPE"/>
    <x v="0"/>
    <n v="3"/>
    <n v="0.1"/>
    <n v="0.05"/>
    <n v="0"/>
    <n v="2.85"/>
  </r>
  <r>
    <d v="2024-09-08T00:00:00"/>
    <n v="13.354099999996834"/>
    <m/>
    <d v="2024-09-21T08:30:00"/>
    <x v="0"/>
    <x v="5"/>
    <s v="Last 12 Months"/>
    <s v="SPS-10631003"/>
    <s v="prabhjot ghag"/>
    <s v="Sunday Training 24-25, paid by mandip kaur, 08/09 vs. Sunday Training"/>
    <x v="5"/>
    <s v="STRIPE"/>
    <x v="1"/>
    <n v="3"/>
    <n v="0.1"/>
    <n v="0.05"/>
    <n v="0"/>
    <n v="2.85"/>
  </r>
  <r>
    <d v="2024-09-14T00:00:00"/>
    <n v="7.3540999999968335"/>
    <m/>
    <d v="2024-09-21T08:30:00"/>
    <x v="0"/>
    <x v="5"/>
    <s v="Last 12 Months"/>
    <s v="SPS-10661057"/>
    <s v="prabhjot ghag"/>
    <s v="Mens 24-25 Under 16 Match Fee, paid by mandip kaur, 14/09 vs. vs Droitwich"/>
    <x v="5"/>
    <s v="STRIPE"/>
    <x v="0"/>
    <n v="3"/>
    <n v="0.08"/>
    <n v="0.05"/>
    <n v="0"/>
    <n v="2.87"/>
  </r>
  <r>
    <d v="2024-09-21T00:00:00"/>
    <n v="0.56730000000243308"/>
    <m/>
    <d v="2024-09-21T13:37:00"/>
    <x v="0"/>
    <x v="5"/>
    <s v="Last 12 Months"/>
    <s v="SPS-10703476"/>
    <s v="Athsari Gangabadage"/>
    <s v="Ladies 24-25 Sponsored player Match Fee, 21/09 vs. vs Sutton"/>
    <x v="5"/>
    <s v="CASH"/>
    <x v="0"/>
    <n v="0"/>
    <n v="0"/>
    <n v="0"/>
    <n v="0"/>
    <n v="0"/>
  </r>
  <r>
    <d v="2024-09-21T00:00:00"/>
    <n v="0.56799999999930151"/>
    <m/>
    <d v="2024-09-21T13:38:00"/>
    <x v="0"/>
    <x v="5"/>
    <s v="Last 12 Months"/>
    <s v="SPS-10703489"/>
    <s v="Susan Paterson"/>
    <s v="Ladies 24-25, confirmed by Charn Gill, 21/09 vs. vs Sutton"/>
    <x v="5"/>
    <s v="BACS"/>
    <x v="0"/>
    <n v="10"/>
    <n v="0"/>
    <n v="0"/>
    <n v="0"/>
    <n v="10"/>
  </r>
  <r>
    <d v="2024-09-21T00:00:00"/>
    <n v="0.66730000000097789"/>
    <m/>
    <d v="2024-09-21T16:01:00"/>
    <x v="0"/>
    <x v="5"/>
    <s v="Last 12 Months"/>
    <s v="SPS-10704735"/>
    <s v="sucha sohal"/>
    <s v="Mens 24-25, collected by Gurpreet Cooner, 21/09 vs. vs Sutton 4"/>
    <x v="5"/>
    <s v="CASH"/>
    <x v="0"/>
    <n v="10"/>
    <n v="0"/>
    <n v="0"/>
    <n v="0"/>
    <n v="10"/>
  </r>
  <r>
    <d v="2024-09-07T00:00:00"/>
    <n v="14.669399999998859"/>
    <m/>
    <d v="2024-09-21T16:04:00"/>
    <x v="0"/>
    <x v="5"/>
    <s v="Last 12 Months"/>
    <s v="SPS-10624879"/>
    <s v="Rohanpreet cooner"/>
    <s v="Badgers 24-25, paid by Gurpreet Cooner, 07/09 vs. vs Bloxwich"/>
    <x v="5"/>
    <s v="STRIPE"/>
    <x v="0"/>
    <n v="3"/>
    <n v="0.06"/>
    <n v="0.05"/>
    <n v="0"/>
    <n v="2.89"/>
  </r>
  <r>
    <d v="2024-09-07T00:00:00"/>
    <n v="14.669399999998859"/>
    <m/>
    <d v="2024-09-21T16:04:00"/>
    <x v="0"/>
    <x v="5"/>
    <s v="Last 12 Months"/>
    <s v="SPS-10625479"/>
    <s v="Gurpreet Cooner"/>
    <s v="Mens 24-25, 07/09 vs. vs Bloxwich 2/3"/>
    <x v="5"/>
    <s v="STRIPE"/>
    <x v="0"/>
    <n v="10"/>
    <n v="0.19"/>
    <n v="0.1"/>
    <n v="0"/>
    <n v="9.7100000000000009"/>
  </r>
  <r>
    <d v="2024-09-08T00:00:00"/>
    <n v="13.669399999998859"/>
    <m/>
    <d v="2024-09-21T16:04:00"/>
    <x v="0"/>
    <x v="5"/>
    <s v="Last 12 Months"/>
    <s v="SPS-10631015"/>
    <s v="Rohanpreet cooner"/>
    <s v="Sunday Training 24-25, paid by Gurpreet Cooner, 08/09 vs. Sunday Training"/>
    <x v="5"/>
    <s v="STRIPE"/>
    <x v="1"/>
    <n v="3"/>
    <n v="0.06"/>
    <n v="0.05"/>
    <n v="0"/>
    <n v="2.89"/>
  </r>
  <r>
    <d v="2024-09-08T00:00:00"/>
    <n v="13.669399999998859"/>
    <m/>
    <d v="2024-09-21T16:04:00"/>
    <x v="0"/>
    <x v="5"/>
    <s v="Last 12 Months"/>
    <s v="SPS-10631016"/>
    <s v="Sukhmani Cooner"/>
    <s v="Sunday Training 24-25, paid by Gurpreet Cooner, 08/09 vs. Sunday Training"/>
    <x v="5"/>
    <s v="STRIPE"/>
    <x v="1"/>
    <n v="3"/>
    <n v="0.06"/>
    <n v="0.05"/>
    <n v="0"/>
    <n v="2.89"/>
  </r>
  <r>
    <d v="2024-09-14T00:00:00"/>
    <n v="7.6693999999988591"/>
    <m/>
    <d v="2024-09-21T16:04:00"/>
    <x v="0"/>
    <x v="5"/>
    <s v="Last 12 Months"/>
    <s v="SPS-10666101"/>
    <s v="Rohanpreet cooner"/>
    <s v="Badgers 24-25, paid by Gurpreet Cooner, 14/09 vs. vs Bromsgrove"/>
    <x v="5"/>
    <s v="STRIPE"/>
    <x v="0"/>
    <n v="3"/>
    <n v="0.06"/>
    <n v="0.05"/>
    <n v="0"/>
    <n v="2.89"/>
  </r>
  <r>
    <d v="2024-09-14T00:00:00"/>
    <n v="7.6693999999988591"/>
    <m/>
    <d v="2024-09-21T16:04:00"/>
    <x v="0"/>
    <x v="5"/>
    <s v="Last 12 Months"/>
    <s v="SPS-10666242"/>
    <s v="Gurpreet Cooner"/>
    <s v="Mens 24-25, 14/09 vs. vs Beacon"/>
    <x v="5"/>
    <s v="STRIPE"/>
    <x v="0"/>
    <n v="10"/>
    <n v="0.19"/>
    <n v="0.1"/>
    <n v="0"/>
    <n v="9.7100000000000009"/>
  </r>
  <r>
    <d v="2024-09-15T00:00:00"/>
    <n v="6.6693999999988591"/>
    <m/>
    <d v="2024-09-21T16:04:00"/>
    <x v="0"/>
    <x v="5"/>
    <s v="Last 12 Months"/>
    <s v="SPS-10669309"/>
    <s v="Rohanpreet cooner"/>
    <s v="Sunday Training 24-25, paid by Gurpreet Cooner, 15/09 vs. Sunday Training"/>
    <x v="5"/>
    <s v="STRIPE"/>
    <x v="1"/>
    <n v="3"/>
    <n v="0.06"/>
    <n v="0.05"/>
    <n v="0"/>
    <n v="2.89"/>
  </r>
  <r>
    <d v="2024-09-15T00:00:00"/>
    <n v="6.6693999999988591"/>
    <m/>
    <d v="2024-09-21T16:04:00"/>
    <x v="0"/>
    <x v="5"/>
    <s v="Last 12 Months"/>
    <s v="SPS-10669311"/>
    <s v="Sukhmani Cooner"/>
    <s v="Sunday Training 24-25, paid by Gurpreet Cooner, 15/09 vs. Sunday Training"/>
    <x v="5"/>
    <s v="STRIPE"/>
    <x v="1"/>
    <n v="3"/>
    <n v="0.05"/>
    <n v="0.05"/>
    <n v="0"/>
    <n v="2.9"/>
  </r>
  <r>
    <d v="2024-09-21T00:00:00"/>
    <n v="0.66939999999885913"/>
    <m/>
    <d v="2024-09-21T16:04:00"/>
    <x v="0"/>
    <x v="5"/>
    <s v="Last 12 Months"/>
    <s v="SPS-10704734"/>
    <s v="Gurpreet Cooner"/>
    <s v="Mens 24-25, 21/09 vs. vs Sutton 4"/>
    <x v="5"/>
    <s v="STRIPE"/>
    <x v="0"/>
    <n v="10"/>
    <n v="0.19"/>
    <n v="0.1"/>
    <n v="0"/>
    <n v="9.7100000000000009"/>
  </r>
  <r>
    <d v="2024-09-21T00:00:00"/>
    <n v="0.70689999999740394"/>
    <m/>
    <d v="2024-09-21T16:58:00"/>
    <x v="0"/>
    <x v="5"/>
    <s v="Last 12 Months"/>
    <s v="SPS-10705571"/>
    <s v="Apsi Gunarathne"/>
    <s v="Ladies 24-25 Sponsored player Match Fee, 21/09 vs. vs Sutton"/>
    <x v="5"/>
    <s v="CASH"/>
    <x v="0"/>
    <n v="0"/>
    <n v="0"/>
    <n v="0"/>
    <n v="0"/>
    <n v="0"/>
  </r>
  <r>
    <d v="2024-09-21T00:00:00"/>
    <n v="0.70689999999740394"/>
    <m/>
    <d v="2024-09-21T16:58:00"/>
    <x v="0"/>
    <x v="5"/>
    <s v="Last 12 Months"/>
    <s v="SPS-10705572"/>
    <s v="Rahemeen Ali"/>
    <s v="Ladies 24-25 Sponsored player Match Fee, 21/09 vs. vs Sutton"/>
    <x v="5"/>
    <s v="CASH"/>
    <x v="0"/>
    <n v="0"/>
    <n v="0"/>
    <n v="0"/>
    <n v="0"/>
    <n v="0"/>
  </r>
  <r>
    <d v="2024-09-15T00:00:00"/>
    <n v="6.7165999999997439"/>
    <m/>
    <d v="2024-09-21T17:12:00"/>
    <x v="0"/>
    <x v="5"/>
    <s v="Last 12 Months"/>
    <s v="SPS-10669190"/>
    <s v="Taranveer (Ten) Saggo"/>
    <s v="Mens Subscriptions 24-25 Under 16 Membership, collected by Satpal Degun"/>
    <x v="5"/>
    <s v="CASH"/>
    <x v="0"/>
    <n v="30"/>
    <n v="0"/>
    <n v="0"/>
    <n v="0"/>
    <n v="30"/>
  </r>
  <r>
    <d v="2024-09-07T00:00:00"/>
    <n v="14.739500000003318"/>
    <m/>
    <d v="2024-09-21T17:45:00"/>
    <x v="0"/>
    <x v="5"/>
    <s v="Last 12 Months"/>
    <s v="SPS-10625315"/>
    <s v="Angad Birring"/>
    <s v="Mens Subscriptions 24-25 Under 16 Membership, confirmed by Satpal Degun"/>
    <x v="5"/>
    <s v="BACS"/>
    <x v="0"/>
    <n v="30"/>
    <n v="0"/>
    <n v="0"/>
    <n v="0"/>
    <n v="30"/>
  </r>
  <r>
    <d v="2024-09-21T00:00:00"/>
    <n v="0.74020000000018626"/>
    <m/>
    <d v="2024-09-21T17:46:00"/>
    <x v="0"/>
    <x v="5"/>
    <s v="Last 12 Months"/>
    <s v="SPS-10706321"/>
    <s v="Ian Murphy"/>
    <s v="Mens 24-25 Sponsored player Match Fee, 21/09 vs. vs Sikh Union Coventry"/>
    <x v="5"/>
    <s v="CASH"/>
    <x v="0"/>
    <n v="0"/>
    <n v="0"/>
    <n v="0"/>
    <n v="0"/>
    <n v="0"/>
  </r>
  <r>
    <d v="2024-09-21T00:00:00"/>
    <n v="0.74020000000018626"/>
    <m/>
    <d v="2024-09-21T17:46:00"/>
    <x v="0"/>
    <x v="5"/>
    <s v="Last 12 Months"/>
    <s v="SPS-10706326"/>
    <s v="Sikandar Aizaz"/>
    <s v="Mens 24-25 Sponsored player Match Fee, 21/09 vs. vs Sikh Union Coventry"/>
    <x v="5"/>
    <s v="CASH"/>
    <x v="0"/>
    <n v="0"/>
    <n v="0"/>
    <n v="0"/>
    <n v="0"/>
    <n v="0"/>
  </r>
  <r>
    <d v="2024-09-21T00:00:00"/>
    <n v="0.75059999999939464"/>
    <m/>
    <d v="2024-09-21T18:01:00"/>
    <x v="0"/>
    <x v="5"/>
    <s v="Last 12 Months"/>
    <s v="SPS-10705567"/>
    <s v="Pavan Bains"/>
    <s v="Ladies 24-25, confirmed by Charn Gill, 21/09 vs. vs Sutton"/>
    <x v="5"/>
    <s v="BACS"/>
    <x v="0"/>
    <n v="10"/>
    <n v="0"/>
    <n v="0"/>
    <n v="0"/>
    <n v="10"/>
  </r>
  <r>
    <d v="2024-09-16T00:00:00"/>
    <n v="5.751300000003539"/>
    <m/>
    <d v="2024-09-21T18:02:00"/>
    <x v="0"/>
    <x v="5"/>
    <s v="Last 12 Months"/>
    <s v="SPS-10672576"/>
    <s v="Pavan Bains"/>
    <s v="Ladies Subscriptions 24-25, confirmed by Charn Gill"/>
    <x v="5"/>
    <s v="BACS"/>
    <x v="0"/>
    <n v="100"/>
    <n v="0"/>
    <n v="0"/>
    <n v="0"/>
    <n v="100"/>
  </r>
  <r>
    <d v="2024-09-14T00:00:00"/>
    <n v="8.1707999999998719"/>
    <m/>
    <d v="2024-09-22T04:06:00"/>
    <x v="0"/>
    <x v="5"/>
    <s v="Last 12 Months"/>
    <s v="SPS-10665740"/>
    <s v="Pavan Basi"/>
    <s v="AMENDED: (drove to away game and collected other meme bets of the team)Mens 24-25 Student Match Fee, 14/09 vs. vs Cheltnham"/>
    <x v="5"/>
    <s v="CASH"/>
    <x v="0"/>
    <n v="0"/>
    <n v="0"/>
    <n v="0"/>
    <n v="0"/>
    <n v="0"/>
  </r>
  <r>
    <d v="2024-05-29T00:00:00"/>
    <n v="116.35409999999683"/>
    <m/>
    <d v="2024-09-22T08:30:00"/>
    <x v="0"/>
    <x v="5"/>
    <s v="Last 12 Months"/>
    <s v="SPS-10212670"/>
    <s v="Pavan Basi"/>
    <s v="Mens 24-25 Student Match Fee, 22/05 vs. vs Worcester"/>
    <x v="5"/>
    <s v="STRIPE"/>
    <x v="0"/>
    <n v="5"/>
    <n v="0.14000000000000001"/>
    <n v="0.05"/>
    <n v="0"/>
    <n v="4.8099999999999996"/>
  </r>
  <r>
    <d v="2024-06-04T00:00:00"/>
    <n v="110.35409999999683"/>
    <m/>
    <d v="2024-09-22T08:30:00"/>
    <x v="0"/>
    <x v="5"/>
    <s v="Last 12 Months"/>
    <s v="SPS-10226161"/>
    <s v="Pavan Basi"/>
    <s v="Mens 24-25 Student Match Fee, 04/06 vs. vs Olton"/>
    <x v="5"/>
    <s v="STRIPE"/>
    <x v="0"/>
    <n v="5"/>
    <n v="0.14000000000000001"/>
    <n v="0.05"/>
    <n v="0"/>
    <n v="4.8099999999999996"/>
  </r>
  <r>
    <d v="2024-09-21T00:00:00"/>
    <n v="1.3540999999968335"/>
    <m/>
    <d v="2024-09-22T08:30:00"/>
    <x v="0"/>
    <x v="5"/>
    <s v="Last 12 Months"/>
    <s v="SPS-10706318"/>
    <s v="Pavan Basi"/>
    <s v="Mens 24-25 Student Match Fee, 21/09 vs. vs Sikh Union Coventry"/>
    <x v="5"/>
    <s v="STRIPE"/>
    <x v="0"/>
    <n v="5"/>
    <n v="0.15"/>
    <n v="0.05"/>
    <n v="0"/>
    <n v="4.8"/>
  </r>
  <r>
    <d v="2024-08-09T00:00:00"/>
    <n v="44.354099999996834"/>
    <m/>
    <d v="2024-09-22T08:30:00"/>
    <x v="0"/>
    <x v="5"/>
    <s v="Last 12 Months"/>
    <s v="SPS-10465207"/>
    <s v="Gian Sehra"/>
    <s v="Aspirations 24-25, paid by Gurmukh Sehra, 09/08 vs. Aspirations Programme"/>
    <x v="5"/>
    <s v="STRIPE"/>
    <x v="1"/>
    <n v="5"/>
    <n v="0.12"/>
    <n v="0.05"/>
    <n v="0"/>
    <n v="4.83"/>
  </r>
  <r>
    <d v="2024-08-16T00:00:00"/>
    <n v="37.354099999996834"/>
    <m/>
    <d v="2024-09-22T08:30:00"/>
    <x v="0"/>
    <x v="5"/>
    <s v="Last 12 Months"/>
    <s v="SPS-10500975"/>
    <s v="Gagan Sehra"/>
    <s v="Aspirations 24-25, paid by Gurmukh Sehra, 16/08 vs. Aspirations Programme"/>
    <x v="5"/>
    <s v="STRIPE"/>
    <x v="1"/>
    <n v="5"/>
    <n v="0.12"/>
    <n v="0.05"/>
    <n v="0"/>
    <n v="4.83"/>
  </r>
  <r>
    <d v="2024-08-16T00:00:00"/>
    <n v="37.354099999996834"/>
    <m/>
    <d v="2024-09-22T08:30:00"/>
    <x v="0"/>
    <x v="5"/>
    <s v="Last 12 Months"/>
    <s v="SPS-10500989"/>
    <s v="Gian Sehra"/>
    <s v="Aspirations 24-25, paid by Gurmukh Sehra, 16/08 vs. Aspirations Programme"/>
    <x v="5"/>
    <s v="STRIPE"/>
    <x v="1"/>
    <n v="5"/>
    <n v="0.12"/>
    <n v="0.05"/>
    <n v="0"/>
    <n v="4.83"/>
  </r>
  <r>
    <d v="2024-09-07T00:00:00"/>
    <n v="15.354099999996834"/>
    <m/>
    <d v="2024-09-22T08:30:00"/>
    <x v="0"/>
    <x v="5"/>
    <s v="Last 12 Months"/>
    <s v="SPS-10623533"/>
    <s v="Gian Sehra"/>
    <s v="Mens 24-25 Under 16 Match Fee, paid by Gurmukh Sehra, 07/09 vs. vs Bloxwich 1"/>
    <x v="5"/>
    <s v="STRIPE"/>
    <x v="0"/>
    <n v="3"/>
    <n v="7.0000000000000007E-2"/>
    <n v="0.05"/>
    <n v="0"/>
    <n v="2.88"/>
  </r>
  <r>
    <d v="2024-09-07T00:00:00"/>
    <n v="15.354099999996834"/>
    <m/>
    <d v="2024-09-22T08:30:00"/>
    <x v="0"/>
    <x v="5"/>
    <s v="Last 12 Months"/>
    <s v="SPS-10626813"/>
    <s v="Gagan Sehra"/>
    <s v="Ladies 24-25 Under 16 Match Fee, paid by Gurmukh Sehra, 07/09 vs. vs Bloxwich 3"/>
    <x v="5"/>
    <s v="STRIPE"/>
    <x v="0"/>
    <n v="3"/>
    <n v="7.0000000000000007E-2"/>
    <n v="0.05"/>
    <n v="0"/>
    <n v="2.88"/>
  </r>
  <r>
    <d v="2024-09-14T00:00:00"/>
    <n v="8.3540999999968335"/>
    <m/>
    <d v="2024-09-22T08:30:00"/>
    <x v="0"/>
    <x v="5"/>
    <s v="Last 12 Months"/>
    <s v="SPS-10666252"/>
    <s v="Gian Sehra"/>
    <s v="Mens 24-25 Under 16 Match Fee, paid by Gurmukh Sehra, 14/09 vs. vs Beacon"/>
    <x v="5"/>
    <s v="STRIPE"/>
    <x v="0"/>
    <n v="3"/>
    <n v="0.06"/>
    <n v="0.05"/>
    <n v="0"/>
    <n v="2.89"/>
  </r>
  <r>
    <d v="2024-08-09T00:00:00"/>
    <n v="44.354099999996834"/>
    <m/>
    <d v="2024-09-22T08:30:00"/>
    <x v="0"/>
    <x v="5"/>
    <s v="Last 12 Months"/>
    <s v="SPS-10465195"/>
    <s v="Nayan Singh Ruprah"/>
    <s v="Aspirations 24-25, paid by BALJIT RUPRAH, 09/08 vs. Aspirations Programme"/>
    <x v="5"/>
    <s v="STRIPE"/>
    <x v="1"/>
    <n v="5"/>
    <n v="0.1"/>
    <n v="0.05"/>
    <n v="0"/>
    <n v="4.8499999999999996"/>
  </r>
  <r>
    <d v="2024-08-11T00:00:00"/>
    <n v="42.354099999996834"/>
    <m/>
    <d v="2024-09-22T08:30:00"/>
    <x v="0"/>
    <x v="5"/>
    <s v="Last 12 Months"/>
    <s v="SPS-10469558"/>
    <s v="Nayan Singh Ruprah"/>
    <s v="Sunday Training 24-25, paid by BALJIT RUPRAH, 11/08 vs. Sunday Training"/>
    <x v="5"/>
    <s v="STRIPE"/>
    <x v="1"/>
    <n v="3"/>
    <n v="0.06"/>
    <n v="0.05"/>
    <n v="0"/>
    <n v="2.89"/>
  </r>
  <r>
    <d v="2024-08-11T00:00:00"/>
    <n v="42.354099999996834"/>
    <m/>
    <d v="2024-09-22T08:30:00"/>
    <x v="0"/>
    <x v="5"/>
    <s v="Last 12 Months"/>
    <s v="SPS-10469561"/>
    <s v="Naina Kaur Ruprah"/>
    <s v="Sunday Training 24-25, paid by BALJIT RUPRAH, 11/08 vs. Sunday Training"/>
    <x v="5"/>
    <s v="STRIPE"/>
    <x v="1"/>
    <n v="3"/>
    <n v="0.06"/>
    <n v="0.05"/>
    <n v="0"/>
    <n v="2.89"/>
  </r>
  <r>
    <d v="2024-08-16T00:00:00"/>
    <n v="37.354099999996834"/>
    <m/>
    <d v="2024-09-22T08:30:00"/>
    <x v="0"/>
    <x v="5"/>
    <s v="Last 12 Months"/>
    <s v="SPS-10500978"/>
    <s v="Nayan Singh Ruprah"/>
    <s v="Aspirations 24-25, paid by BALJIT RUPRAH, 16/08 vs. Aspirations Programme"/>
    <x v="5"/>
    <s v="STRIPE"/>
    <x v="1"/>
    <n v="5"/>
    <n v="0.1"/>
    <n v="0.05"/>
    <n v="0"/>
    <n v="4.8499999999999996"/>
  </r>
  <r>
    <d v="2024-08-24T00:00:00"/>
    <n v="29.354099999996834"/>
    <m/>
    <d v="2024-09-22T08:30:00"/>
    <x v="0"/>
    <x v="5"/>
    <s v="Last 12 Months"/>
    <s v="SPS-10535084"/>
    <s v="Nayan Singh Ruprah"/>
    <s v="Aspirations 24-25, paid by BALJIT RUPRAH, 23/08 vs. Aspirations Programme"/>
    <x v="5"/>
    <s v="STRIPE"/>
    <x v="1"/>
    <n v="5"/>
    <n v="0.1"/>
    <n v="0.05"/>
    <n v="0"/>
    <n v="4.8499999999999996"/>
  </r>
  <r>
    <d v="2024-09-01T00:00:00"/>
    <n v="21.354099999996834"/>
    <m/>
    <d v="2024-09-22T08:30:00"/>
    <x v="0"/>
    <x v="5"/>
    <s v="Last 12 Months"/>
    <s v="SPS-10588527"/>
    <s v="Nayan Singh Ruprah"/>
    <s v="Sunday Training 24-25, paid by BALJIT RUPRAH, 01/09 vs. Sunday Training"/>
    <x v="5"/>
    <s v="STRIPE"/>
    <x v="1"/>
    <n v="3"/>
    <n v="0.06"/>
    <n v="0.05"/>
    <n v="0"/>
    <n v="2.89"/>
  </r>
  <r>
    <d v="2024-09-01T00:00:00"/>
    <n v="21.354099999996834"/>
    <m/>
    <d v="2024-09-22T08:30:00"/>
    <x v="0"/>
    <x v="5"/>
    <s v="Last 12 Months"/>
    <s v="SPS-10588528"/>
    <s v="Naina Kaur Ruprah"/>
    <s v="Sunday Training 24-25, paid by BALJIT RUPRAH, 01/09 vs. Sunday Training"/>
    <x v="5"/>
    <s v="STRIPE"/>
    <x v="1"/>
    <n v="3"/>
    <n v="0.06"/>
    <n v="0.05"/>
    <n v="0"/>
    <n v="2.89"/>
  </r>
  <r>
    <d v="2024-09-08T00:00:00"/>
    <n v="14.354099999996834"/>
    <m/>
    <d v="2024-09-22T08:30:00"/>
    <x v="0"/>
    <x v="5"/>
    <s v="Last 12 Months"/>
    <s v="SPS-10631005"/>
    <s v="Nayan Singh Ruprah"/>
    <s v="Sunday Training 24-25, paid by BALJIT RUPRAH, 08/09 vs. Sunday Training"/>
    <x v="5"/>
    <s v="STRIPE"/>
    <x v="1"/>
    <n v="3"/>
    <n v="0.06"/>
    <n v="0.05"/>
    <n v="0"/>
    <n v="2.89"/>
  </r>
  <r>
    <d v="2024-09-14T00:00:00"/>
    <n v="8.3540999999968335"/>
    <m/>
    <d v="2024-09-22T08:30:00"/>
    <x v="0"/>
    <x v="5"/>
    <s v="Last 12 Months"/>
    <s v="SPS-10666103"/>
    <s v="Nayan Singh Ruprah"/>
    <s v="Badgers 24-25, paid by BALJIT RUPRAH, 14/09 vs. vs Bromsgrove"/>
    <x v="5"/>
    <s v="STRIPE"/>
    <x v="0"/>
    <n v="3"/>
    <n v="0.06"/>
    <n v="0.05"/>
    <n v="0"/>
    <n v="2.89"/>
  </r>
  <r>
    <d v="2024-09-15T00:00:00"/>
    <n v="7.3540999999968335"/>
    <m/>
    <d v="2024-09-22T08:30:00"/>
    <x v="0"/>
    <x v="5"/>
    <s v="Last 12 Months"/>
    <s v="SPS-10669310"/>
    <s v="Nayan Singh Ruprah"/>
    <s v="Sunday Training 24-25, paid by BALJIT RUPRAH, 15/09 vs. Sunday Training"/>
    <x v="5"/>
    <s v="STRIPE"/>
    <x v="1"/>
    <n v="3"/>
    <n v="0.06"/>
    <n v="0.05"/>
    <n v="0"/>
    <n v="2.89"/>
  </r>
  <r>
    <d v="2024-09-15T00:00:00"/>
    <n v="7.3540999999968335"/>
    <m/>
    <d v="2024-09-22T08:30:00"/>
    <x v="0"/>
    <x v="5"/>
    <s v="Last 12 Months"/>
    <s v="SPS-10669314"/>
    <s v="Naina Kaur Ruprah"/>
    <s v="Sunday Training 24-25, paid by BALJIT RUPRAH, 15/09 vs. Sunday Training"/>
    <x v="5"/>
    <s v="STRIPE"/>
    <x v="1"/>
    <n v="3"/>
    <n v="7.0000000000000007E-2"/>
    <n v="0.05"/>
    <n v="0"/>
    <n v="2.88"/>
  </r>
  <r>
    <d v="2024-09-07T00:00:00"/>
    <n v="15.420100000003004"/>
    <m/>
    <d v="2024-09-22T10:05:00"/>
    <x v="0"/>
    <x v="5"/>
    <s v="Last 12 Months"/>
    <s v="SPS-10625337"/>
    <s v="Arjan Matharu"/>
    <s v="Badgers Subscriptions 24-25, collected by Satpal Degun"/>
    <x v="5"/>
    <s v="CASH"/>
    <x v="0"/>
    <n v="30"/>
    <n v="0"/>
    <n v="0"/>
    <n v="0"/>
    <n v="30"/>
  </r>
  <r>
    <d v="2024-09-21T00:00:00"/>
    <n v="1.5909000000028755"/>
    <m/>
    <d v="2024-09-22T14:11:00"/>
    <x v="0"/>
    <x v="5"/>
    <s v="Last 12 Months"/>
    <s v="SPS-10703490"/>
    <s v="Rajpreet Sahi"/>
    <s v="Ladies 24-25 Student Match Fee, confirmed by Charn Gill, 21/09 vs. vs Sutton"/>
    <x v="5"/>
    <s v="BACS"/>
    <x v="0"/>
    <n v="5"/>
    <n v="0"/>
    <n v="0"/>
    <n v="0"/>
    <n v="5"/>
  </r>
  <r>
    <d v="2024-09-22T00:00:00"/>
    <n v="0.62769999999727588"/>
    <m/>
    <d v="2024-09-22T15:04:00"/>
    <x v="0"/>
    <x v="5"/>
    <s v="Last 12 Months"/>
    <s v="SPS-10711726"/>
    <s v="Sehaj Kaur"/>
    <s v="Sunday Training 24-25, collected by Satpal Degun, 22/09 vs. Sunday Training"/>
    <x v="5"/>
    <s v="CASH"/>
    <x v="1"/>
    <n v="3"/>
    <n v="0"/>
    <n v="0"/>
    <n v="0"/>
    <n v="3"/>
  </r>
  <r>
    <d v="2024-09-22T00:00:00"/>
    <n v="0.62840000000142027"/>
    <m/>
    <d v="2024-09-22T15:05:00"/>
    <x v="0"/>
    <x v="5"/>
    <s v="Last 12 Months"/>
    <s v="SPS-10711727"/>
    <s v="Anmol Kaur"/>
    <s v="Sunday Training 24-25, collected by Satpal Degun, 22/09 vs. Sunday Training"/>
    <x v="5"/>
    <s v="CASH"/>
    <x v="1"/>
    <n v="3"/>
    <n v="0"/>
    <n v="0"/>
    <n v="0"/>
    <n v="3"/>
  </r>
  <r>
    <d v="2024-09-22T00:00:00"/>
    <n v="0.62840000000142027"/>
    <m/>
    <d v="2024-09-22T15:05:00"/>
    <x v="0"/>
    <x v="5"/>
    <s v="Last 12 Months"/>
    <s v="SPS-10711733"/>
    <s v="Rajveer Malhi"/>
    <s v="Sunday Training 24-25, collected by Satpal Degun, 22/09 vs. Sunday Training"/>
    <x v="5"/>
    <s v="CASH"/>
    <x v="1"/>
    <n v="3"/>
    <n v="0"/>
    <n v="0"/>
    <n v="0"/>
    <n v="3"/>
  </r>
  <r>
    <d v="2024-09-22T00:00:00"/>
    <n v="0.62840000000142027"/>
    <m/>
    <d v="2024-09-22T15:05:00"/>
    <x v="0"/>
    <x v="5"/>
    <s v="Last 12 Months"/>
    <s v="SPS-10711728"/>
    <s v="Yuvraj Sihota"/>
    <s v="Sunday Training 24-25, confirmed by Satpal Degun, 22/09 vs. Sunday Training"/>
    <x v="5"/>
    <s v="BACS"/>
    <x v="1"/>
    <n v="3"/>
    <n v="0"/>
    <n v="0"/>
    <n v="0"/>
    <n v="3"/>
  </r>
  <r>
    <d v="2024-09-16T00:00:00"/>
    <n v="6.7465000000011059"/>
    <m/>
    <d v="2024-09-22T17:55:00"/>
    <x v="0"/>
    <x v="5"/>
    <s v="Last 12 Months"/>
    <s v="SPS-10672623"/>
    <s v="Kara Kandola"/>
    <s v="Ladies Subscriptions 24-25 Under 16 Membership, confirmed by Satpal Degun"/>
    <x v="5"/>
    <s v="BACS"/>
    <x v="0"/>
    <n v="30"/>
    <n v="0"/>
    <n v="0"/>
    <n v="0"/>
    <n v="30"/>
  </r>
  <r>
    <d v="2024-08-24T00:00:00"/>
    <n v="30.354099999996834"/>
    <m/>
    <d v="2024-09-23T08:30:00"/>
    <x v="0"/>
    <x v="5"/>
    <s v="Last 12 Months"/>
    <s v="SPS-10535073"/>
    <s v="Hussein Bandali"/>
    <s v="Aspirations 24-25 External Ticket, 23/08 vs. Aspirations Programme"/>
    <x v="5"/>
    <s v="STRIPE"/>
    <x v="1"/>
    <n v="10"/>
    <n v="0.35"/>
    <n v="0.1"/>
    <n v="0"/>
    <n v="9.5500000000000007"/>
  </r>
  <r>
    <d v="2024-05-15T00:00:00"/>
    <n v="131.71110000000044"/>
    <m/>
    <d v="2024-09-23T17:04:00"/>
    <x v="0"/>
    <x v="5"/>
    <s v="Last 12 Months"/>
    <s v="SPS-10178358"/>
    <s v="Manveer Sokhi"/>
    <s v="AMENDED: (student)Mens 24-25, confirmed by Charn Gill, 14/05 vs. vs Harborne"/>
    <x v="5"/>
    <s v="BACS"/>
    <x v="0"/>
    <n v="5"/>
    <n v="0"/>
    <n v="0"/>
    <n v="0"/>
    <n v="5"/>
  </r>
  <r>
    <d v="2024-05-29T00:00:00"/>
    <n v="117.71110000000044"/>
    <m/>
    <d v="2024-09-23T17:04:00"/>
    <x v="0"/>
    <x v="5"/>
    <s v="Last 12 Months"/>
    <s v="SPS-10212677"/>
    <s v="Manveer Sokhi"/>
    <s v="Mens 24-25 Student Match Fee, confirmed by Charn Gill, 22/05 vs. vs Worcester"/>
    <x v="5"/>
    <s v="BACS"/>
    <x v="0"/>
    <n v="5"/>
    <n v="0"/>
    <n v="0"/>
    <n v="0"/>
    <n v="5"/>
  </r>
  <r>
    <d v="2024-06-04T00:00:00"/>
    <n v="111.71110000000044"/>
    <m/>
    <d v="2024-09-23T17:04:00"/>
    <x v="0"/>
    <x v="5"/>
    <s v="Last 12 Months"/>
    <s v="SPS-10226158"/>
    <s v="Manveer Sokhi"/>
    <s v="Mens 24-25 Student Match Fee, confirmed by Charn Gill, 04/06 vs. vs Olton"/>
    <x v="5"/>
    <s v="BACS"/>
    <x v="0"/>
    <n v="5"/>
    <n v="0"/>
    <n v="0"/>
    <n v="0"/>
    <n v="5"/>
  </r>
  <r>
    <d v="2024-06-20T00:00:00"/>
    <n v="95.711100000000442"/>
    <m/>
    <d v="2024-09-23T17:04:00"/>
    <x v="0"/>
    <x v="5"/>
    <s v="Last 12 Months"/>
    <s v="SPS-10282051"/>
    <s v="Manveer Sokhi"/>
    <s v="Mens 24-25 Student Match Fee, confirmed by Charn Gill, 19/06 vs. vs Bournville"/>
    <x v="5"/>
    <s v="BACS"/>
    <x v="0"/>
    <n v="5"/>
    <n v="0"/>
    <n v="0"/>
    <n v="0"/>
    <n v="5"/>
  </r>
  <r>
    <d v="2024-06-21T00:00:00"/>
    <n v="94.711799999997311"/>
    <m/>
    <d v="2024-09-23T17:05:00"/>
    <x v="0"/>
    <x v="5"/>
    <s v="Last 12 Months"/>
    <s v="SPS-10284441"/>
    <s v="Manveer Sokhi"/>
    <s v="Aspirations 24-25, confirmed by Charn Gill, 21/06 vs. Aspirations Programme"/>
    <x v="5"/>
    <s v="BACS"/>
    <x v="1"/>
    <n v="5"/>
    <n v="0"/>
    <n v="0"/>
    <n v="0"/>
    <n v="5"/>
  </r>
  <r>
    <d v="2024-06-28T00:00:00"/>
    <n v="87.711799999997311"/>
    <m/>
    <d v="2024-09-23T17:05:00"/>
    <x v="0"/>
    <x v="5"/>
    <s v="Last 12 Months"/>
    <s v="SPS-10314255"/>
    <s v="Manveer Sokhi"/>
    <s v="Aspirations 24-25, confirmed by Charn Gill, 28/06 vs. Aspirations Programme"/>
    <x v="5"/>
    <s v="BACS"/>
    <x v="1"/>
    <n v="5"/>
    <n v="0"/>
    <n v="0"/>
    <n v="0"/>
    <n v="5"/>
  </r>
  <r>
    <d v="2024-06-28T00:00:00"/>
    <n v="87.711799999997311"/>
    <m/>
    <d v="2024-09-23T17:05:00"/>
    <x v="0"/>
    <x v="5"/>
    <s v="Last 12 Months"/>
    <s v="SPS-10314269"/>
    <s v="Manveer Sokhi"/>
    <s v="Mens 24-25 Student Match Fee, confirmed by Charn Gill, 27/06 vs. vs Harborne"/>
    <x v="5"/>
    <s v="BACS"/>
    <x v="0"/>
    <n v="5"/>
    <n v="0"/>
    <n v="0"/>
    <n v="0"/>
    <n v="5"/>
  </r>
  <r>
    <d v="2024-07-12T00:00:00"/>
    <n v="73.711799999997311"/>
    <m/>
    <d v="2024-09-23T17:05:00"/>
    <x v="0"/>
    <x v="5"/>
    <s v="Last 12 Months"/>
    <s v="SPS-10354012"/>
    <s v="Manveer Sokhi"/>
    <s v="Aspirations 24-25, confirmed by Charn Gill, 12/07 vs. Aspirations Programme"/>
    <x v="5"/>
    <s v="BACS"/>
    <x v="1"/>
    <n v="5"/>
    <n v="0"/>
    <n v="0"/>
    <n v="0"/>
    <n v="5"/>
  </r>
  <r>
    <d v="2024-07-16T00:00:00"/>
    <n v="69.711799999997311"/>
    <m/>
    <d v="2024-09-23T17:05:00"/>
    <x v="0"/>
    <x v="5"/>
    <s v="Last 12 Months"/>
    <s v="SPS-10367896"/>
    <s v="Manveer Sokhi"/>
    <s v="Mens 24-25 Student Match Fee, confirmed by Charn Gill, 16/07 vs. vs Olton"/>
    <x v="5"/>
    <s v="BACS"/>
    <x v="0"/>
    <n v="5"/>
    <n v="0"/>
    <n v="0"/>
    <n v="0"/>
    <n v="5"/>
  </r>
  <r>
    <d v="2024-08-16T00:00:00"/>
    <n v="38.711799999997311"/>
    <m/>
    <d v="2024-09-23T17:05:00"/>
    <x v="0"/>
    <x v="5"/>
    <s v="Last 12 Months"/>
    <s v="SPS-10500985"/>
    <s v="Manveer Sokhi"/>
    <s v="Aspirations 24-25, confirmed by Charn Gill, 16/08 vs. Aspirations Programme"/>
    <x v="5"/>
    <s v="BACS"/>
    <x v="1"/>
    <n v="5"/>
    <n v="0"/>
    <n v="0"/>
    <n v="0"/>
    <n v="5"/>
  </r>
  <r>
    <d v="2024-08-09T00:00:00"/>
    <n v="45.711799999997311"/>
    <m/>
    <d v="2024-09-23T17:05:00"/>
    <x v="0"/>
    <x v="5"/>
    <s v="Last 12 Months"/>
    <s v="SPS-10465219"/>
    <s v="Manveer Sokhi"/>
    <s v="Aspirations 24-25, confirmed by Charn Gill, 09/08 vs. Aspirations Programme"/>
    <x v="5"/>
    <s v="BACS"/>
    <x v="1"/>
    <n v="5"/>
    <n v="0"/>
    <n v="0"/>
    <n v="0"/>
    <n v="5"/>
  </r>
  <r>
    <d v="2024-07-19T00:00:00"/>
    <n v="66.711799999997311"/>
    <m/>
    <d v="2024-09-23T17:05:00"/>
    <x v="0"/>
    <x v="5"/>
    <s v="Last 12 Months"/>
    <s v="SPS-10382535"/>
    <s v="Manveer Sokhi"/>
    <s v="Aspirations 24-25, confirmed by Charn Gill, 19/07 vs. Aspirations Programme"/>
    <x v="5"/>
    <s v="BACS"/>
    <x v="1"/>
    <n v="5"/>
    <n v="0"/>
    <n v="0"/>
    <n v="0"/>
    <n v="5"/>
  </r>
  <r>
    <d v="2024-09-21T00:00:00"/>
    <n v="2.8395000000018626"/>
    <m/>
    <d v="2024-09-23T20:09:00"/>
    <x v="0"/>
    <x v="5"/>
    <s v="Last 12 Months"/>
    <s v="SPS-10703485"/>
    <s v="Sharndeep Hanspal"/>
    <s v="Ladies 24-25, confirmed by Charn Gill, 21/09 vs. vs Sutton"/>
    <x v="5"/>
    <s v="BACS"/>
    <x v="0"/>
    <n v="10"/>
    <n v="0"/>
    <n v="0"/>
    <n v="0"/>
    <n v="10"/>
  </r>
  <r>
    <d v="2024-09-23T00:00:00"/>
    <n v="0.95829999999841675"/>
    <m/>
    <d v="2024-09-23T23:00:00"/>
    <x v="0"/>
    <x v="5"/>
    <s v="Last 12 Months"/>
    <s v="SPS-10721306"/>
    <s v="morgan sign"/>
    <s v="Mens 24-25 Sponsored player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07"/>
    <s v="Navraj Degun"/>
    <s v="Mens 24-25 Annual Payee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08"/>
    <s v="Irfan Muhammad"/>
    <s v="Mens 24-25 Sponsored player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09"/>
    <s v="Manveer Sokhi"/>
    <s v="Mens 24-25 Annual Payee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10"/>
    <s v="Satvir Sahota"/>
    <s v="Mens 24-25 Annual Payee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12"/>
    <s v="Matt Schofield"/>
    <s v="Mens 24-25 Annual Payee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14"/>
    <s v="Avraj Bansal"/>
    <s v="Mens 24-25 Annual Payee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15"/>
    <s v="Jagjit Degun"/>
    <s v="Mens 24-25 Annual Payee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16"/>
    <s v="Moin Shakeel"/>
    <s v="Mens 24-25 Sponsored player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18"/>
    <s v="LE-NEAL JACKSON"/>
    <s v="Mens 24-25 Sponsored player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19"/>
    <s v="Sikandar Aizaz"/>
    <s v="Mens 24-25 Sponsored player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20"/>
    <s v="Pavinder Sandhu"/>
    <s v="Mens 24-25 Annual Payee Match Fee, 22/09 vs. vs University of Birmingham 2"/>
    <x v="5"/>
    <s v="CASH"/>
    <x v="0"/>
    <n v="0"/>
    <n v="0"/>
    <n v="0"/>
    <n v="0"/>
    <n v="0"/>
  </r>
  <r>
    <d v="2024-09-23T00:00:00"/>
    <n v="0.95829999999841675"/>
    <m/>
    <d v="2024-09-23T23:00:00"/>
    <x v="0"/>
    <x v="5"/>
    <s v="Last 12 Months"/>
    <s v="SPS-10721321"/>
    <s v="Harmanpreet Sandhu"/>
    <s v="Mens 24-25 Annual Payee Match Fee, 22/09 vs. vs University of Birmingham 2"/>
    <x v="5"/>
    <s v="CASH"/>
    <x v="0"/>
    <n v="0"/>
    <n v="0"/>
    <n v="0"/>
    <n v="0"/>
    <n v="0"/>
  </r>
  <r>
    <d v="2024-07-26T00:00:00"/>
    <n v="60.354099999996834"/>
    <m/>
    <d v="2024-09-24T08:30:00"/>
    <x v="0"/>
    <x v="5"/>
    <s v="Last 12 Months"/>
    <s v="SPS-10413602"/>
    <s v="Dilraj Singh Dhamrait"/>
    <s v="Aspirations 24-25, 26/07 vs. Aspirations Programme"/>
    <x v="5"/>
    <s v="STRIPE"/>
    <x v="1"/>
    <n v="5"/>
    <n v="0.14000000000000001"/>
    <n v="0.05"/>
    <n v="0"/>
    <n v="4.8099999999999996"/>
  </r>
  <r>
    <d v="2024-08-02T00:00:00"/>
    <n v="53.354099999996834"/>
    <m/>
    <d v="2024-09-24T08:30:00"/>
    <x v="0"/>
    <x v="5"/>
    <s v="Last 12 Months"/>
    <s v="SPS-10437653"/>
    <s v="Dilraj Singh Dhamrait"/>
    <s v="Aspirations 24-25, 02/08 vs. Aspirations Programme"/>
    <x v="5"/>
    <s v="STRIPE"/>
    <x v="1"/>
    <n v="5"/>
    <n v="0.14000000000000001"/>
    <n v="0.05"/>
    <n v="0"/>
    <n v="4.8099999999999996"/>
  </r>
  <r>
    <d v="2024-08-24T00:00:00"/>
    <n v="31.354099999996834"/>
    <m/>
    <d v="2024-09-24T08:30:00"/>
    <x v="0"/>
    <x v="5"/>
    <s v="Last 12 Months"/>
    <s v="SPS-10535090"/>
    <s v="Dilraj Singh Dhamrait"/>
    <s v="Aspirations 24-25, 23/08 vs. Aspirations Programme"/>
    <x v="5"/>
    <s v="STRIPE"/>
    <x v="1"/>
    <n v="5"/>
    <n v="0.15"/>
    <n v="0.05"/>
    <n v="0"/>
    <n v="4.8"/>
  </r>
  <r>
    <d v="2024-09-15T00:00:00"/>
    <n v="10.508300000001327"/>
    <m/>
    <d v="2024-09-25T12:12:00"/>
    <x v="0"/>
    <x v="5"/>
    <s v="Last 12 Months"/>
    <s v="SPS-10669390"/>
    <s v="Harveen Sangha"/>
    <s v="Badgers Subscriptions 24-25, confirmed by Satpal Degun"/>
    <x v="5"/>
    <s v="BACS"/>
    <x v="0"/>
    <n v="30"/>
    <n v="0"/>
    <n v="0"/>
    <n v="0"/>
    <n v="30"/>
  </r>
  <r>
    <d v="2024-09-16T00:00:00"/>
    <n v="9.5089999999981956"/>
    <m/>
    <d v="2024-09-25T12:13:00"/>
    <x v="0"/>
    <x v="5"/>
    <s v="Last 12 Months"/>
    <s v="SPS-10672659"/>
    <s v="Milveen Sangha"/>
    <s v="Ladies Subscriptions 24-25 Under 16 Membership, confirmed by Satpal Degun"/>
    <x v="5"/>
    <s v="BACS"/>
    <x v="0"/>
    <n v="30"/>
    <n v="0"/>
    <n v="0"/>
    <n v="0"/>
    <n v="30"/>
  </r>
  <r>
    <d v="2024-09-16T00:00:00"/>
    <n v="9.5089999999981956"/>
    <m/>
    <d v="2024-09-25T12:13:00"/>
    <x v="0"/>
    <x v="5"/>
    <s v="Last 12 Months"/>
    <s v="SPS-10672703"/>
    <s v="Baljeevan Sangha"/>
    <s v="Mens Subscriptions 24-25 Student Membership, confirmed by Satpal Degun"/>
    <x v="5"/>
    <s v="BACS"/>
    <x v="0"/>
    <n v="75"/>
    <n v="0"/>
    <n v="0"/>
    <n v="0"/>
    <n v="75"/>
  </r>
  <r>
    <d v="2024-09-16T00:00:00"/>
    <n v="9.9582999999984168"/>
    <m/>
    <d v="2024-09-25T23:00:00"/>
    <x v="0"/>
    <x v="5"/>
    <s v="Last 12 Months"/>
    <s v="SPS-10672643"/>
    <s v="Gurcharan Matharu"/>
    <s v="Ladies Subscriptions 24-25 Student Membership, confirmed by Charn Gill"/>
    <x v="5"/>
    <s v="BACS"/>
    <x v="0"/>
    <n v="60"/>
    <n v="0"/>
    <n v="0"/>
    <n v="0"/>
    <n v="60"/>
  </r>
  <r>
    <d v="2024-05-23T00:00:00"/>
    <n v="127.35409999999683"/>
    <m/>
    <d v="2024-09-27T08:30:00"/>
    <x v="0"/>
    <x v="5"/>
    <s v="Last 12 Months"/>
    <s v="SPS-10199315"/>
    <s v="lucy castle"/>
    <s v="Ladies 24-25 Student Match Fee, 23/05 vs. vs Finchfield"/>
    <x v="5"/>
    <s v="STRIPE"/>
    <x v="0"/>
    <n v="5"/>
    <n v="0.11"/>
    <n v="0.05"/>
    <n v="0"/>
    <n v="4.84"/>
  </r>
  <r>
    <d v="2024-06-13T00:00:00"/>
    <n v="106.35409999999683"/>
    <m/>
    <d v="2024-09-27T08:30:00"/>
    <x v="0"/>
    <x v="5"/>
    <s v="Last 12 Months"/>
    <s v="SPS-10260458"/>
    <s v="lucy castle"/>
    <s v="Ladies 24-25 Student Match Fee, 13/06 vs. vs Redditch"/>
    <x v="5"/>
    <s v="STRIPE"/>
    <x v="0"/>
    <n v="5"/>
    <n v="0.11"/>
    <n v="0.05"/>
    <n v="0"/>
    <n v="4.84"/>
  </r>
  <r>
    <d v="2024-09-07T00:00:00"/>
    <n v="20.354099999996834"/>
    <m/>
    <d v="2024-09-27T08:30:00"/>
    <x v="0"/>
    <x v="5"/>
    <s v="Last 12 Months"/>
    <s v="SPS-10625390"/>
    <s v="lucy castle"/>
    <s v="Ladies 24-25, 07/09 vs. vs Bloxwich 1"/>
    <x v="5"/>
    <s v="STRIPE"/>
    <x v="0"/>
    <n v="10"/>
    <n v="0.22"/>
    <n v="0.1"/>
    <n v="0"/>
    <n v="9.68"/>
  </r>
  <r>
    <d v="2024-09-14T00:00:00"/>
    <n v="13.354099999996834"/>
    <m/>
    <d v="2024-09-27T08:30:00"/>
    <x v="0"/>
    <x v="5"/>
    <s v="Last 12 Months"/>
    <s v="SPS-10666769"/>
    <s v="lucy castle"/>
    <s v="Ladies 24-25, 14/09 vs. vs Beacon 1"/>
    <x v="5"/>
    <s v="STRIPE"/>
    <x v="0"/>
    <n v="10"/>
    <n v="0.21"/>
    <n v="0.1"/>
    <n v="0"/>
    <n v="9.69"/>
  </r>
  <r>
    <d v="2024-08-09T00:00:00"/>
    <n v="49.354099999996834"/>
    <m/>
    <d v="2024-09-27T08:30:00"/>
    <x v="0"/>
    <x v="5"/>
    <s v="Last 12 Months"/>
    <s v="SPS-10465208"/>
    <s v="Jagjit Degun"/>
    <s v="Aspirations 24-25, 09/08 vs. Aspirations Programme"/>
    <x v="5"/>
    <s v="STRIPE"/>
    <x v="1"/>
    <n v="5"/>
    <n v="0.17"/>
    <n v="0.05"/>
    <n v="0"/>
    <n v="4.78"/>
  </r>
  <r>
    <d v="2024-08-16T00:00:00"/>
    <n v="42.354099999996834"/>
    <m/>
    <d v="2024-09-27T08:30:00"/>
    <x v="0"/>
    <x v="5"/>
    <s v="Last 12 Months"/>
    <s v="SPS-10500990"/>
    <s v="Jagjit Degun"/>
    <s v="Aspirations 24-25, 16/08 vs. Aspirations Programme"/>
    <x v="5"/>
    <s v="STRIPE"/>
    <x v="1"/>
    <n v="5"/>
    <n v="0.18"/>
    <n v="0.05"/>
    <n v="0"/>
    <n v="4.7699999999999996"/>
  </r>
  <r>
    <d v="2024-09-16T00:00:00"/>
    <n v="11.414499999998952"/>
    <m/>
    <d v="2024-09-27T09:57:00"/>
    <x v="0"/>
    <x v="5"/>
    <s v="Last 12 Months"/>
    <s v="SPS-10672575"/>
    <s v="Arzu Azam"/>
    <s v="Ladies Subscriptions 24-25 Unemployed/Retired Membership, confirmed by Charn Gill"/>
    <x v="5"/>
    <s v="BACS"/>
    <x v="0"/>
    <n v="60"/>
    <n v="0"/>
    <n v="0"/>
    <n v="0"/>
    <n v="60"/>
  </r>
  <r>
    <d v="2024-09-28T00:00:00"/>
    <n v="0.52500000000145519"/>
    <m/>
    <d v="2024-09-28T12:36:00"/>
    <x v="0"/>
    <x v="5"/>
    <s v="Last 12 Months"/>
    <s v="SPS-10739513"/>
    <s v="Thisaru Gangabadage"/>
    <s v="Badgers 24-25 Sponsored player Match Fee, 28/09 vs. vs Cannock"/>
    <x v="5"/>
    <s v="CASH"/>
    <x v="0"/>
    <n v="0"/>
    <n v="0"/>
    <n v="0"/>
    <n v="0"/>
    <n v="0"/>
  </r>
  <r>
    <d v="2024-09-28T00:00:00"/>
    <n v="0.66939999999885913"/>
    <m/>
    <d v="2024-09-28T16:04:00"/>
    <x v="0"/>
    <x v="5"/>
    <s v="Last 12 Months"/>
    <s v="SPS-10741516"/>
    <s v="kyle bahia"/>
    <s v="Mens 24-25 Double Team Match Fee, 28/09 vs. vs City of Birmingham"/>
    <x v="5"/>
    <s v="CASH"/>
    <x v="0"/>
    <n v="0"/>
    <n v="0"/>
    <n v="0"/>
    <n v="0"/>
    <n v="0"/>
  </r>
  <r>
    <d v="2024-09-28T00:00:00"/>
    <n v="0.71729999999661231"/>
    <m/>
    <d v="2024-09-28T17:13:00"/>
    <x v="0"/>
    <x v="5"/>
    <s v="Last 12 Months"/>
    <s v="SPS-10742527"/>
    <s v="Athsari Gangabadage"/>
    <s v="Ladies 24-25 Sponsored player Match Fee, 28/09 vs. vs Solihull Blossomfield 4"/>
    <x v="5"/>
    <s v="CASH"/>
    <x v="0"/>
    <n v="0"/>
    <n v="0"/>
    <n v="0"/>
    <n v="0"/>
    <n v="0"/>
  </r>
  <r>
    <d v="2024-09-14T00:00:00"/>
    <n v="14.740899999997055"/>
    <m/>
    <d v="2024-09-28T17:47:00"/>
    <x v="0"/>
    <x v="5"/>
    <s v="Last 12 Months"/>
    <s v="SPS-10661050"/>
    <s v="Mohammad Ibrar Abbasi"/>
    <s v="Mens 24-25, 14/09 vs. vs Droitwich"/>
    <x v="5"/>
    <s v="STRIPE"/>
    <x v="0"/>
    <n v="10"/>
    <n v="0.2"/>
    <n v="0.1"/>
    <n v="0"/>
    <n v="9.6999999999999993"/>
  </r>
  <r>
    <d v="2024-09-14T00:00:00"/>
    <n v="14.740899999997055"/>
    <m/>
    <d v="2024-09-28T17:47:00"/>
    <x v="0"/>
    <x v="5"/>
    <s v="Last 12 Months"/>
    <s v="SPS-10661051"/>
    <s v="Haydar Ismaeel Abbasi"/>
    <s v="Mens 24-25 Under 16 Match Fee, paid by Mohammad Ibrar Abbasi, 14/09 vs. vs Droitwich"/>
    <x v="5"/>
    <s v="STRIPE"/>
    <x v="0"/>
    <n v="3"/>
    <n v="0.06"/>
    <n v="0.05"/>
    <n v="0"/>
    <n v="2.89"/>
  </r>
  <r>
    <d v="2024-09-14T00:00:00"/>
    <n v="14.740899999997055"/>
    <m/>
    <d v="2024-09-28T17:47:00"/>
    <x v="0"/>
    <x v="5"/>
    <s v="Last 12 Months"/>
    <s v="SPS-10661053"/>
    <s v="Haydar Ibrahim Abbasi"/>
    <s v="Mens 24-25 Under 16 Match Fee, paid by Mohammad Ibrar Abbasi, 14/09 vs. vs Droitwich"/>
    <x v="5"/>
    <s v="STRIPE"/>
    <x v="0"/>
    <n v="3"/>
    <n v="0.06"/>
    <n v="0.05"/>
    <n v="0"/>
    <n v="2.89"/>
  </r>
  <r>
    <d v="2024-09-20T00:00:00"/>
    <n v="8.7408999999970547"/>
    <m/>
    <d v="2024-09-28T17:47:00"/>
    <x v="0"/>
    <x v="5"/>
    <s v="Last 12 Months"/>
    <s v="SPS-10701093"/>
    <s v="Haydar Ibrahim Abbasi"/>
    <s v="Mens 24-25 Under 16 Match Fee, paid by Mohammad Ibrar Abbasi, 21/09 vs. vs Harborne 6"/>
    <x v="5"/>
    <s v="STRIPE"/>
    <x v="0"/>
    <n v="3"/>
    <n v="0.06"/>
    <n v="0.05"/>
    <n v="0"/>
    <n v="2.89"/>
  </r>
  <r>
    <d v="2024-09-21T00:00:00"/>
    <n v="7.7408999999970547"/>
    <m/>
    <d v="2024-09-28T17:47:00"/>
    <x v="0"/>
    <x v="5"/>
    <s v="Last 12 Months"/>
    <s v="SPS-10704737"/>
    <s v="Mohammad Ibrar Abbasi"/>
    <s v="Mens 24-25, 21/09 vs. vs Sutton 4"/>
    <x v="5"/>
    <s v="STRIPE"/>
    <x v="0"/>
    <n v="10"/>
    <n v="0.2"/>
    <n v="0.1"/>
    <n v="0"/>
    <n v="9.6999999999999993"/>
  </r>
  <r>
    <d v="2024-09-21T00:00:00"/>
    <n v="7.7408999999970547"/>
    <m/>
    <d v="2024-09-28T17:47:00"/>
    <x v="0"/>
    <x v="5"/>
    <s v="Last 12 Months"/>
    <s v="SPS-10704739"/>
    <s v="Haydar Ismaeel Abbasi"/>
    <s v="Mens 24-25 Under 16 Match Fee, paid by Mohammad Ibrar Abbasi, 21/09 vs. vs Sutton 4"/>
    <x v="5"/>
    <s v="STRIPE"/>
    <x v="0"/>
    <n v="3"/>
    <n v="0.06"/>
    <n v="0.05"/>
    <n v="0"/>
    <n v="2.89"/>
  </r>
  <r>
    <d v="2024-09-27T00:00:00"/>
    <n v="1.7408999999970547"/>
    <m/>
    <d v="2024-09-28T17:47:00"/>
    <x v="0"/>
    <x v="5"/>
    <s v="Last 12 Months"/>
    <s v="SPS-10737220"/>
    <s v="Haydar Ismaeel Abbasi"/>
    <s v="Mens 24-25 Under 16 Match Fee, paid by Mohammad Ibrar Abbasi, 28/09 vs. vs City of Birmingham"/>
    <x v="5"/>
    <s v="STRIPE"/>
    <x v="0"/>
    <n v="3"/>
    <n v="0.04"/>
    <n v="0.05"/>
    <n v="0"/>
    <n v="2.91"/>
  </r>
  <r>
    <d v="2024-09-28T00:00:00"/>
    <n v="0.74089999999705469"/>
    <m/>
    <d v="2024-09-28T17:47:00"/>
    <x v="0"/>
    <x v="5"/>
    <s v="Last 12 Months"/>
    <s v="SPS-10742692"/>
    <s v="Mohammad Ibrar Abbasi"/>
    <s v="Mens 24-25, 28/09 vs. vs Bournville &amp; Kings Heath 4"/>
    <x v="5"/>
    <s v="STRIPE"/>
    <x v="0"/>
    <n v="10"/>
    <n v="0.2"/>
    <n v="0.1"/>
    <n v="0"/>
    <n v="9.6999999999999993"/>
  </r>
  <r>
    <d v="2024-09-15T00:00:00"/>
    <n v="13.824300000000221"/>
    <m/>
    <d v="2024-09-28T19:47:00"/>
    <x v="0"/>
    <x v="5"/>
    <s v="Last 12 Months"/>
    <s v="SPS-10669166"/>
    <s v="Veer Badesha"/>
    <s v="Mens Subscriptions 24-25 Under 16 Membership, confirmed by Satpal Degun"/>
    <x v="5"/>
    <s v="BACS"/>
    <x v="0"/>
    <n v="30"/>
    <n v="0"/>
    <n v="0"/>
    <n v="0"/>
    <n v="30"/>
  </r>
  <r>
    <d v="2024-09-28T00:00:00"/>
    <n v="0.83120000000053551"/>
    <m/>
    <d v="2024-09-28T19:57:00"/>
    <x v="0"/>
    <x v="5"/>
    <s v="Last 12 Months"/>
    <s v="SPS-10744618"/>
    <s v="Apsi Gunarathne"/>
    <s v="Ladies 24-25 Sponsored player Match Fee, 28/09 vs. vs Olton &amp; West Warwickshire 3"/>
    <x v="5"/>
    <s v="CASH"/>
    <x v="0"/>
    <n v="0"/>
    <n v="0"/>
    <n v="0"/>
    <n v="0"/>
    <n v="0"/>
  </r>
  <r>
    <d v="2024-09-28T00:00:00"/>
    <n v="0.83120000000053551"/>
    <m/>
    <d v="2024-09-28T19:57:00"/>
    <x v="0"/>
    <x v="5"/>
    <s v="Last 12 Months"/>
    <s v="SPS-10744619"/>
    <s v="Rahemeen Ali"/>
    <s v="Ladies 24-25 Sponsored player Match Fee, 28/09 vs. vs Olton &amp; West Warwickshire 3"/>
    <x v="5"/>
    <s v="CASH"/>
    <x v="0"/>
    <n v="0"/>
    <n v="0"/>
    <n v="0"/>
    <n v="0"/>
    <n v="0"/>
  </r>
  <r>
    <d v="2024-09-28T00:00:00"/>
    <n v="0.83329999999841675"/>
    <m/>
    <d v="2024-09-28T20:00:00"/>
    <x v="0"/>
    <x v="5"/>
    <s v="Last 12 Months"/>
    <s v="SPS-10742530"/>
    <s v="Amarpreet Sahi"/>
    <s v="Ladies 24-25 Student Match Fee, confirmed by Charn Gill, 28/09 vs. vs Solihull Blossomfield 4"/>
    <x v="5"/>
    <s v="BACS"/>
    <x v="0"/>
    <n v="5"/>
    <n v="0"/>
    <n v="0"/>
    <n v="0"/>
    <n v="5"/>
  </r>
  <r>
    <d v="2024-09-07T00:00:00"/>
    <n v="21.856200000001991"/>
    <m/>
    <d v="2024-09-28T20:33:00"/>
    <x v="0"/>
    <x v="5"/>
    <s v="Last 12 Months"/>
    <s v="SPS-10625339"/>
    <s v="Charanjeev Singh Palahay"/>
    <s v="Badgers Subscriptions 24-25, confirmed by Satpal Degun"/>
    <x v="5"/>
    <s v="BACS"/>
    <x v="0"/>
    <n v="30"/>
    <n v="0"/>
    <n v="0"/>
    <n v="0"/>
    <n v="30"/>
  </r>
  <r>
    <d v="2024-09-14T00:00:00"/>
    <n v="14.856899999998859"/>
    <m/>
    <d v="2024-09-28T20:34:00"/>
    <x v="0"/>
    <x v="5"/>
    <s v="Last 12 Months"/>
    <s v="SPS-10666097"/>
    <s v="Charanjeev Singh Palahay"/>
    <s v="Badgers 24-25, confirmed by Satpal Degun, 14/09 vs. vs Bromsgrove"/>
    <x v="5"/>
    <s v="BACS"/>
    <x v="0"/>
    <n v="3"/>
    <n v="0"/>
    <n v="0"/>
    <n v="0"/>
    <n v="3"/>
  </r>
  <r>
    <d v="2024-09-28T00:00:00"/>
    <n v="0.85689999999885913"/>
    <m/>
    <d v="2024-09-28T20:34:00"/>
    <x v="0"/>
    <x v="5"/>
    <s v="Last 12 Months"/>
    <s v="SPS-10739515"/>
    <s v="Charanjeev Singh Palahay"/>
    <s v="Badgers 24-25, confirmed by Satpal Degun, 28/09 vs. vs Cannock"/>
    <x v="5"/>
    <s v="BACS"/>
    <x v="0"/>
    <n v="3"/>
    <n v="0"/>
    <n v="0"/>
    <n v="0"/>
    <n v="3"/>
  </r>
  <r>
    <d v="2024-09-28T00:00:00"/>
    <n v="0.90200000000186265"/>
    <m/>
    <d v="2024-09-28T21:39:00"/>
    <x v="0"/>
    <x v="5"/>
    <s v="Last 12 Months"/>
    <s v="SPS-10745263"/>
    <s v="Kaylim Bowers"/>
    <s v="Ladies Subscriptions 24-25 Sponsored player Membership"/>
    <x v="5"/>
    <s v="CASH"/>
    <x v="0"/>
    <n v="0"/>
    <n v="0"/>
    <n v="0"/>
    <n v="0"/>
    <n v="0"/>
  </r>
  <r>
    <d v="2024-09-28T00:00:00"/>
    <n v="0.90200000000186265"/>
    <m/>
    <d v="2024-09-28T21:39:00"/>
    <x v="0"/>
    <x v="5"/>
    <s v="Last 12 Months"/>
    <s v="SPS-10745265"/>
    <s v="Stacey Fenton"/>
    <s v="Ladies Subscriptions 24-25, confirmed by Charn Gill"/>
    <x v="5"/>
    <s v="BACS"/>
    <x v="0"/>
    <n v="100"/>
    <n v="0"/>
    <n v="0"/>
    <n v="0"/>
    <n v="100"/>
  </r>
  <r>
    <d v="2024-04-26T00:00:00"/>
    <n v="156.35409999999683"/>
    <m/>
    <d v="2024-09-29T08:30:00"/>
    <x v="0"/>
    <x v="5"/>
    <s v="Last 12 Months"/>
    <s v="SPS-10133965"/>
    <s v="Naveen Mann"/>
    <s v="Ladies 24-25 Student Match Fee, 25/04 vs. vs Kings Heath"/>
    <x v="5"/>
    <s v="STRIPE"/>
    <x v="0"/>
    <n v="5"/>
    <n v="0.12"/>
    <n v="0.05"/>
    <n v="0"/>
    <n v="4.83"/>
  </r>
  <r>
    <d v="2024-05-08T00:00:00"/>
    <n v="144.35409999999683"/>
    <m/>
    <d v="2024-09-29T08:30:00"/>
    <x v="0"/>
    <x v="5"/>
    <s v="Last 12 Months"/>
    <s v="SPS-10154053"/>
    <s v="Naveen Mann"/>
    <s v="Ladies 24-25 Student Match Fee, 08/05 vs. vs Bromsgrove"/>
    <x v="5"/>
    <s v="STRIPE"/>
    <x v="0"/>
    <n v="5"/>
    <n v="0.12"/>
    <n v="0.05"/>
    <n v="0"/>
    <n v="4.83"/>
  </r>
  <r>
    <d v="2024-05-17T00:00:00"/>
    <n v="135.35409999999683"/>
    <m/>
    <d v="2024-09-29T08:30:00"/>
    <x v="0"/>
    <x v="5"/>
    <s v="Last 12 Months"/>
    <s v="SPS-10180888"/>
    <s v="Naveen Mann"/>
    <s v="Ladies 24-25 Student Match Fee, 16/05 vs. vs Harborne"/>
    <x v="5"/>
    <s v="STRIPE"/>
    <x v="0"/>
    <n v="5"/>
    <n v="0.12"/>
    <n v="0.05"/>
    <n v="0"/>
    <n v="4.83"/>
  </r>
  <r>
    <d v="2024-06-05T00:00:00"/>
    <n v="116.35409999999683"/>
    <m/>
    <d v="2024-09-29T08:30:00"/>
    <x v="0"/>
    <x v="5"/>
    <s v="Last 12 Months"/>
    <s v="SPS-10226446"/>
    <s v="Naveen Mann"/>
    <s v="Ladies 24-25 Student Match Fee, 04/06 vs. vs Old Hales"/>
    <x v="5"/>
    <s v="STRIPE"/>
    <x v="0"/>
    <n v="5"/>
    <n v="0.14000000000000001"/>
    <n v="0.05"/>
    <n v="0"/>
    <n v="4.8099999999999996"/>
  </r>
  <r>
    <d v="2024-08-16T00:00:00"/>
    <n v="44.354099999996834"/>
    <m/>
    <d v="2024-09-29T08:30:00"/>
    <x v="0"/>
    <x v="5"/>
    <s v="Last 12 Months"/>
    <s v="SPS-10500991"/>
    <s v="Gurcharan Matharu"/>
    <s v="Aspirations 24-25, 16/08 vs. Aspirations Programme"/>
    <x v="5"/>
    <s v="STRIPE"/>
    <x v="1"/>
    <n v="5"/>
    <n v="0.12"/>
    <n v="0.05"/>
    <n v="0"/>
    <n v="4.83"/>
  </r>
  <r>
    <d v="2024-09-11T00:00:00"/>
    <n v="18.354099999996834"/>
    <m/>
    <d v="2024-09-29T08:30:00"/>
    <x v="0"/>
    <x v="5"/>
    <s v="Last 12 Months"/>
    <s v="SPS-10647840"/>
    <s v="Gurcharan Matharu"/>
    <s v="Ladies 24-25 Student Match Fee, 31/08 vs. vs Bromsgrove 2/3"/>
    <x v="5"/>
    <s v="STRIPE"/>
    <x v="0"/>
    <n v="5"/>
    <n v="0.12"/>
    <n v="0.05"/>
    <n v="0"/>
    <n v="4.83"/>
  </r>
  <r>
    <d v="2024-09-14T00:00:00"/>
    <n v="15.354099999996834"/>
    <m/>
    <d v="2024-09-29T08:30:00"/>
    <x v="0"/>
    <x v="5"/>
    <s v="Last 12 Months"/>
    <s v="SPS-10666773"/>
    <s v="Gurcharan Matharu"/>
    <s v="Ladies 24-25 Student Match Fee, 14/09 vs. vs Beacon 1"/>
    <x v="5"/>
    <s v="STRIPE"/>
    <x v="0"/>
    <n v="5"/>
    <n v="0.12"/>
    <n v="0.05"/>
    <n v="0"/>
    <n v="4.83"/>
  </r>
  <r>
    <d v="2024-09-21T00:00:00"/>
    <n v="8.3540999999968335"/>
    <m/>
    <d v="2024-09-29T08:30:00"/>
    <x v="0"/>
    <x v="5"/>
    <s v="Last 12 Months"/>
    <s v="SPS-10705573"/>
    <s v="Gurcharan Matharu"/>
    <s v="Ladies 24-25 Student Match Fee, 21/09 vs. vs Sutton"/>
    <x v="5"/>
    <s v="STRIPE"/>
    <x v="0"/>
    <n v="5"/>
    <n v="0.12"/>
    <n v="0.05"/>
    <n v="0"/>
    <n v="4.83"/>
  </r>
  <r>
    <d v="2024-09-28T00:00:00"/>
    <n v="1.3540999999968335"/>
    <m/>
    <d v="2024-09-29T08:30:00"/>
    <x v="0"/>
    <x v="5"/>
    <s v="Last 12 Months"/>
    <s v="SPS-10742533"/>
    <s v="Gurcharan Matharu"/>
    <s v="Ladies 24-25 Student Match Fee, 28/09 vs. vs Solihull Blossomfield 4"/>
    <x v="5"/>
    <s v="STRIPE"/>
    <x v="0"/>
    <n v="5"/>
    <n v="0.1"/>
    <n v="0.05"/>
    <n v="0"/>
    <n v="4.8499999999999996"/>
  </r>
  <r>
    <d v="2024-08-24T00:00:00"/>
    <n v="36.354099999996834"/>
    <m/>
    <d v="2024-09-29T08:30:00"/>
    <x v="0"/>
    <x v="5"/>
    <s v="Last 12 Months"/>
    <s v="SPS-10535083"/>
    <s v="Dharam Padda"/>
    <s v="Aspirations 24-25, paid by Harj Padda, 23/08 vs. Aspirations Programme"/>
    <x v="5"/>
    <s v="STRIPE"/>
    <x v="1"/>
    <n v="5"/>
    <n v="0.12"/>
    <n v="0.05"/>
    <n v="0"/>
    <n v="4.83"/>
  </r>
  <r>
    <d v="2024-09-01T00:00:00"/>
    <n v="28.354099999996834"/>
    <m/>
    <d v="2024-09-29T08:30:00"/>
    <x v="0"/>
    <x v="5"/>
    <s v="Last 12 Months"/>
    <s v="SPS-10588511"/>
    <s v="Dhiyaan Padda"/>
    <s v="Sunday Training 24-25, paid by Harj Padda, 01/09 vs. Sunday Training"/>
    <x v="5"/>
    <s v="STRIPE"/>
    <x v="1"/>
    <n v="3"/>
    <n v="7.0000000000000007E-2"/>
    <n v="0.05"/>
    <n v="0"/>
    <n v="2.88"/>
  </r>
  <r>
    <d v="2024-09-01T00:00:00"/>
    <n v="28.354099999996834"/>
    <m/>
    <d v="2024-09-29T08:30:00"/>
    <x v="0"/>
    <x v="5"/>
    <s v="Last 12 Months"/>
    <s v="SPS-10588526"/>
    <s v="Dharam Padda"/>
    <s v="Sunday Training 24-25, paid by Harj Padda, 01/09 vs. Sunday Training"/>
    <x v="5"/>
    <s v="STRIPE"/>
    <x v="1"/>
    <n v="3"/>
    <n v="7.0000000000000007E-2"/>
    <n v="0.05"/>
    <n v="0"/>
    <n v="2.88"/>
  </r>
  <r>
    <d v="2024-09-07T00:00:00"/>
    <n v="22.354099999996834"/>
    <m/>
    <d v="2024-09-29T08:30:00"/>
    <x v="0"/>
    <x v="5"/>
    <s v="Last 12 Months"/>
    <s v="SPS-10624880"/>
    <s v="Dharam Padda"/>
    <s v="Badgers 24-25, paid by Harj Padda, 07/09 vs. vs Bloxwich"/>
    <x v="5"/>
    <s v="STRIPE"/>
    <x v="0"/>
    <n v="3"/>
    <n v="7.0000000000000007E-2"/>
    <n v="0.05"/>
    <n v="0"/>
    <n v="2.88"/>
  </r>
  <r>
    <d v="2024-09-08T00:00:00"/>
    <n v="21.354099999996834"/>
    <m/>
    <d v="2024-09-29T08:30:00"/>
    <x v="0"/>
    <x v="5"/>
    <s v="Last 12 Months"/>
    <s v="SPS-10630992"/>
    <s v="Dhiyaan Padda"/>
    <s v="Sunday Training 24-25, paid by Harj Padda, 08/09 vs. Sunday Training"/>
    <x v="5"/>
    <s v="STRIPE"/>
    <x v="1"/>
    <n v="3"/>
    <n v="7.0000000000000007E-2"/>
    <n v="0.05"/>
    <n v="0"/>
    <n v="2.88"/>
  </r>
  <r>
    <d v="2024-09-14T00:00:00"/>
    <n v="15.354099999996834"/>
    <m/>
    <d v="2024-09-29T08:30:00"/>
    <x v="0"/>
    <x v="5"/>
    <s v="Last 12 Months"/>
    <s v="SPS-10661059"/>
    <s v="Dharam Padda"/>
    <s v="Mens 24-25 Under 16 Match Fee, paid by Harj Padda, 14/09 vs. vs Droitwich"/>
    <x v="5"/>
    <s v="STRIPE"/>
    <x v="0"/>
    <n v="3"/>
    <n v="0.1"/>
    <n v="0.05"/>
    <n v="0"/>
    <n v="2.85"/>
  </r>
  <r>
    <d v="2024-08-24T00:00:00"/>
    <n v="36.354099999996834"/>
    <m/>
    <d v="2024-09-29T08:30:00"/>
    <x v="0"/>
    <x v="5"/>
    <s v="Last 12 Months"/>
    <s v="SPS-10535069"/>
    <s v="Ronak Singh Mann"/>
    <s v="Aspirations 24-25, paid by Amardeep Mann, 23/08 vs. Aspirations Programme"/>
    <x v="5"/>
    <s v="STRIPE"/>
    <x v="1"/>
    <n v="5"/>
    <n v="0.11"/>
    <n v="0.05"/>
    <n v="0"/>
    <n v="4.84"/>
  </r>
  <r>
    <d v="2024-08-24T00:00:00"/>
    <n v="36.354099999996834"/>
    <m/>
    <d v="2024-09-29T08:30:00"/>
    <x v="0"/>
    <x v="5"/>
    <s v="Last 12 Months"/>
    <s v="SPS-10535082"/>
    <s v="Kartar Singh Mann"/>
    <s v="Aspirations 24-25, paid by Amardeep Mann, 23/08 vs. Aspirations Programme"/>
    <x v="5"/>
    <s v="STRIPE"/>
    <x v="1"/>
    <n v="5"/>
    <n v="0.11"/>
    <n v="0.05"/>
    <n v="0"/>
    <n v="4.84"/>
  </r>
  <r>
    <d v="2024-08-24T00:00:00"/>
    <n v="36.354099999996834"/>
    <m/>
    <d v="2024-09-29T08:30:00"/>
    <x v="0"/>
    <x v="5"/>
    <s v="Last 12 Months"/>
    <s v="SPS-10535086"/>
    <s v="Karam Singh Mann"/>
    <s v="Aspirations 24-25, paid by Amardeep Mann, 23/08 vs. Aspirations Programme"/>
    <x v="5"/>
    <s v="STRIPE"/>
    <x v="1"/>
    <n v="5"/>
    <n v="0.11"/>
    <n v="0.05"/>
    <n v="0"/>
    <n v="4.84"/>
  </r>
  <r>
    <d v="2024-09-07T00:00:00"/>
    <n v="22.354099999996834"/>
    <m/>
    <d v="2024-09-29T08:30:00"/>
    <x v="0"/>
    <x v="5"/>
    <s v="Last 12 Months"/>
    <s v="SPS-10624869"/>
    <s v="Ronak Singh Mann"/>
    <s v="Badgers 24-25, paid by Amardeep Mann, 07/09 vs. vs Bloxwich"/>
    <x v="5"/>
    <s v="STRIPE"/>
    <x v="0"/>
    <n v="3"/>
    <n v="7.0000000000000007E-2"/>
    <n v="0.05"/>
    <n v="0"/>
    <n v="2.88"/>
  </r>
  <r>
    <d v="2024-09-14T00:00:00"/>
    <n v="15.354099999996834"/>
    <m/>
    <d v="2024-09-29T08:30:00"/>
    <x v="0"/>
    <x v="5"/>
    <s v="Last 12 Months"/>
    <s v="SPS-10666093"/>
    <s v="Ronak Singh Mann"/>
    <s v="Badgers 24-25, paid by Amardeep Mann, 14/09 vs. vs Bromsgrove"/>
    <x v="5"/>
    <s v="STRIPE"/>
    <x v="0"/>
    <n v="3"/>
    <n v="7.0000000000000007E-2"/>
    <n v="0.05"/>
    <n v="0"/>
    <n v="2.88"/>
  </r>
  <r>
    <d v="2024-09-14T00:00:00"/>
    <n v="15.354099999996834"/>
    <m/>
    <d v="2024-09-29T08:30:00"/>
    <x v="0"/>
    <x v="5"/>
    <s v="Last 12 Months"/>
    <s v="SPS-10666102"/>
    <s v="Kartar Singh Mann"/>
    <s v="Badgers 24-25, paid by Amardeep Mann, 14/09 vs. vs Bromsgrove"/>
    <x v="5"/>
    <s v="STRIPE"/>
    <x v="0"/>
    <n v="3"/>
    <n v="7.0000000000000007E-2"/>
    <n v="0.05"/>
    <n v="0"/>
    <n v="2.88"/>
  </r>
  <r>
    <d v="2024-09-14T00:00:00"/>
    <n v="15.354099999996834"/>
    <m/>
    <d v="2024-09-29T08:30:00"/>
    <x v="0"/>
    <x v="5"/>
    <s v="Last 12 Months"/>
    <s v="SPS-10666105"/>
    <s v="Karam Singh Mann"/>
    <s v="Badgers 24-25, paid by Amardeep Mann, 14/09 vs. vs Bromsgrove"/>
    <x v="5"/>
    <s v="STRIPE"/>
    <x v="0"/>
    <n v="3"/>
    <n v="7.0000000000000007E-2"/>
    <n v="0.05"/>
    <n v="0"/>
    <n v="2.88"/>
  </r>
  <r>
    <d v="2024-09-28T00:00:00"/>
    <n v="1.4270000000033178"/>
    <m/>
    <d v="2024-09-29T10:15:00"/>
    <x v="0"/>
    <x v="5"/>
    <s v="Last 12 Months"/>
    <s v="SPS-10742538"/>
    <s v="Susan Paterson"/>
    <s v="Ladies 24-25, confirmed by Charn Gill, 28/09 vs. vs Solihull Blossomfield 4"/>
    <x v="5"/>
    <s v="BACS"/>
    <x v="0"/>
    <n v="10"/>
    <n v="0"/>
    <n v="0"/>
    <n v="0"/>
    <n v="10"/>
  </r>
  <r>
    <d v="2024-09-07T00:00:00"/>
    <n v="22.465900000002875"/>
    <m/>
    <d v="2024-09-29T11:11:00"/>
    <x v="0"/>
    <x v="5"/>
    <s v="Last 12 Months"/>
    <s v="SPS-10625478"/>
    <s v="Rikki Saggo"/>
    <s v="Mens 24-25, 07/09 vs. vs Bloxwich 2/3"/>
    <x v="5"/>
    <s v="STRIPE"/>
    <x v="0"/>
    <n v="10"/>
    <n v="0.2"/>
    <n v="0.1"/>
    <n v="0"/>
    <n v="9.6999999999999993"/>
  </r>
  <r>
    <d v="2024-09-14T00:00:00"/>
    <n v="15.465900000002875"/>
    <m/>
    <d v="2024-09-29T11:11:00"/>
    <x v="0"/>
    <x v="5"/>
    <s v="Last 12 Months"/>
    <s v="SPS-10666241"/>
    <s v="Rikki Saggo"/>
    <s v="Mens 24-25, 14/09 vs. vs Beacon"/>
    <x v="5"/>
    <s v="STRIPE"/>
    <x v="0"/>
    <n v="10"/>
    <n v="0.2"/>
    <n v="0.1"/>
    <n v="0"/>
    <n v="9.6999999999999993"/>
  </r>
  <r>
    <d v="2024-09-21T00:00:00"/>
    <n v="8.4659000000028755"/>
    <m/>
    <d v="2024-09-29T11:11:00"/>
    <x v="0"/>
    <x v="5"/>
    <s v="Last 12 Months"/>
    <s v="SPS-10704733"/>
    <s v="Rikki Saggo"/>
    <s v="Mens 24-25, 21/09 vs. vs Sutton 4"/>
    <x v="5"/>
    <s v="STRIPE"/>
    <x v="0"/>
    <n v="10"/>
    <n v="0.2"/>
    <n v="0.1"/>
    <n v="0"/>
    <n v="9.6999999999999993"/>
  </r>
  <r>
    <d v="2024-09-21T00:00:00"/>
    <n v="8.4659000000028755"/>
    <m/>
    <d v="2024-09-29T11:11:00"/>
    <x v="0"/>
    <x v="5"/>
    <s v="Last 12 Months"/>
    <s v="SPS-10704742"/>
    <s v="Taranveer (Ten) Saggo"/>
    <s v="Mens 24-25 Under 16 Match Fee, paid by Rikki Saggo, 21/09 vs. vs Sutton 4"/>
    <x v="5"/>
    <s v="STRIPE"/>
    <x v="0"/>
    <n v="3"/>
    <n v="0.05"/>
    <n v="0.05"/>
    <n v="0"/>
    <n v="2.9"/>
  </r>
  <r>
    <d v="2024-09-28T00:00:00"/>
    <n v="1.4659000000028755"/>
    <m/>
    <d v="2024-09-29T11:11:00"/>
    <x v="0"/>
    <x v="5"/>
    <s v="Last 12 Months"/>
    <s v="SPS-10742685"/>
    <s v="Rikki Saggo"/>
    <s v="Mens 24-25, 28/09 vs. vs Bournville &amp; Kings Heath 4"/>
    <x v="5"/>
    <s v="STRIPE"/>
    <x v="0"/>
    <n v="10"/>
    <n v="0.2"/>
    <n v="0.1"/>
    <n v="0"/>
    <n v="9.6999999999999993"/>
  </r>
  <r>
    <d v="2024-06-13T00:00:00"/>
    <n v="108.76729999999952"/>
    <m/>
    <d v="2024-09-29T18:25:00"/>
    <x v="0"/>
    <x v="5"/>
    <s v="Last 12 Months"/>
    <s v="SPS-10260460"/>
    <s v="Jamie Richards"/>
    <s v="Ladies 24-25 Unemployed/Retired Match Fee, 13/06 vs. vs Redditch"/>
    <x v="5"/>
    <s v="STRIPE"/>
    <x v="0"/>
    <n v="5"/>
    <n v="0.1"/>
    <n v="0.05"/>
    <n v="0"/>
    <n v="4.8499999999999996"/>
  </r>
  <r>
    <d v="2024-09-02T00:00:00"/>
    <n v="27.767299999999523"/>
    <m/>
    <d v="2024-09-29T18:25:00"/>
    <x v="0"/>
    <x v="5"/>
    <s v="Last 12 Months"/>
    <s v="SPS-10600780"/>
    <s v="Jamie Richards"/>
    <s v="Ladies 24-25, 31/08 vs. vs Bromsgrove 2/3"/>
    <x v="5"/>
    <s v="STRIPE"/>
    <x v="0"/>
    <n v="10"/>
    <n v="0.2"/>
    <n v="0.1"/>
    <n v="0"/>
    <n v="9.6999999999999993"/>
  </r>
  <r>
    <d v="2024-09-07T00:00:00"/>
    <n v="22.767299999999523"/>
    <m/>
    <d v="2024-09-29T18:25:00"/>
    <x v="0"/>
    <x v="5"/>
    <s v="Last 12 Months"/>
    <s v="SPS-10625392"/>
    <s v="Jamie Richards"/>
    <s v="Ladies 24-25, 07/09 vs. vs Bloxwich 1"/>
    <x v="5"/>
    <s v="STRIPE"/>
    <x v="0"/>
    <n v="10"/>
    <n v="0.2"/>
    <n v="0.1"/>
    <n v="0"/>
    <n v="9.6999999999999993"/>
  </r>
  <r>
    <d v="2024-09-14T00:00:00"/>
    <n v="15.767299999999523"/>
    <m/>
    <d v="2024-09-29T18:25:00"/>
    <x v="0"/>
    <x v="5"/>
    <s v="Last 12 Months"/>
    <s v="SPS-10666770"/>
    <s v="Jamie Richards"/>
    <s v="Ladies 24-25, 14/09 vs. vs Beacon 1"/>
    <x v="5"/>
    <s v="STRIPE"/>
    <x v="0"/>
    <n v="10"/>
    <n v="0.18"/>
    <n v="0.1"/>
    <n v="0"/>
    <n v="9.7200000000000006"/>
  </r>
  <r>
    <d v="2024-09-21T00:00:00"/>
    <n v="8.7672999999995227"/>
    <m/>
    <d v="2024-09-29T18:25:00"/>
    <x v="0"/>
    <x v="5"/>
    <s v="Last 12 Months"/>
    <s v="SPS-10705569"/>
    <s v="Jamie Richards"/>
    <s v="Ladies 24-25, 21/09 vs. vs Sutton"/>
    <x v="5"/>
    <s v="STRIPE"/>
    <x v="0"/>
    <n v="10"/>
    <n v="0.2"/>
    <n v="0.1"/>
    <n v="0"/>
    <n v="9.6999999999999993"/>
  </r>
  <r>
    <d v="2024-09-29T00:00:00"/>
    <n v="0.82080000000132713"/>
    <m/>
    <d v="2024-09-29T19:42:00"/>
    <x v="0"/>
    <x v="5"/>
    <s v="Last 12 Months"/>
    <s v="SPS-10750058"/>
    <s v="Amarpreet singh Assi"/>
    <s v="Mens 24-25 Annual Payee Match Fee, 28/09 vs. vs Wolverhampton &amp; Tettenhall 1"/>
    <x v="5"/>
    <s v="CASH"/>
    <x v="0"/>
    <n v="0"/>
    <n v="0"/>
    <n v="0"/>
    <n v="0"/>
    <n v="0"/>
  </r>
  <r>
    <d v="2024-09-29T00:00:00"/>
    <n v="0.82080000000132713"/>
    <m/>
    <d v="2024-09-29T19:42:00"/>
    <x v="0"/>
    <x v="5"/>
    <s v="Last 12 Months"/>
    <s v="SPS-10750068"/>
    <s v="Sikandar Aizaz"/>
    <s v="Mens 24-25 Sponsored player Match Fee, 28/09 vs. vs Wolverhampton &amp; Tettenhall 1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72"/>
    <s v="Ghazanfar Ali"/>
    <s v="Mens 24-25 Sponsored player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73"/>
    <s v="morgan sign"/>
    <s v="Mens 24-25 Sponsored player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74"/>
    <s v="Navraj Degun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75"/>
    <s v="Irfan Muhammad"/>
    <s v="Mens 24-25 Sponsored player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76"/>
    <s v="Manveer Sokhi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77"/>
    <s v="Satvir Sahota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79"/>
    <s v="Matt Schofield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80"/>
    <s v="Avraj Bansal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81"/>
    <s v="Jagjit Degun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82"/>
    <s v="Moin Shakeel"/>
    <s v="Mens 24-25 Sponsored player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83"/>
    <s v="Josh Russell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84"/>
    <s v="LE-NEAL JACKSON"/>
    <s v="Mens 24-25 Sponsored player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85"/>
    <s v="Pavinder Sandhu"/>
    <s v="Mens 24-25 Annual Payee Match Fee, 28/09 vs. vs St Albans"/>
    <x v="5"/>
    <s v="CASH"/>
    <x v="0"/>
    <n v="0"/>
    <n v="0"/>
    <n v="0"/>
    <n v="0"/>
    <n v="0"/>
  </r>
  <r>
    <d v="2024-09-29T00:00:00"/>
    <n v="0.97559999999793945"/>
    <m/>
    <d v="2024-09-29T23:25:00"/>
    <x v="0"/>
    <x v="5"/>
    <s v="Last 12 Months"/>
    <s v="SPS-10750786"/>
    <s v="Harmanpreet Sandhu"/>
    <s v="Mens 24-25 Annual Payee Match Fee, 28/09 vs. vs St Albans"/>
    <x v="5"/>
    <s v="CASH"/>
    <x v="0"/>
    <n v="0"/>
    <n v="0"/>
    <n v="0"/>
    <n v="0"/>
    <n v="0"/>
  </r>
  <r>
    <d v="2024-09-28T00:00:00"/>
    <n v="2.3069000000032247"/>
    <m/>
    <d v="2024-09-30T07:22:00"/>
    <x v="0"/>
    <x v="5"/>
    <s v="Last 12 Months"/>
    <s v="SPS-10744612"/>
    <s v="kiran gill"/>
    <s v="AMENDED: (Gave lifts to 2 players. )Ladies 24-25, confirmed by Charn Gill, 28/09 vs. vs Olton &amp; West Warwickshire 3"/>
    <x v="5"/>
    <s v="BACS"/>
    <x v="0"/>
    <n v="0"/>
    <n v="0"/>
    <n v="0"/>
    <n v="0"/>
    <n v="0"/>
  </r>
  <r>
    <d v="2024-09-30T00:00:00"/>
    <n v="0.30760000000009313"/>
    <m/>
    <d v="2024-09-30T07:23:00"/>
    <x v="0"/>
    <x v="5"/>
    <s v="Last 12 Months"/>
    <s v="SPS-10750931"/>
    <s v="Kaylim Bowers"/>
    <s v="Ladies 24-25 Sponsored player Match Fee, 28/09 vs. vs Olton &amp; West Warwickshire 3"/>
    <x v="5"/>
    <s v="CASH"/>
    <x v="0"/>
    <n v="0"/>
    <n v="0"/>
    <n v="0"/>
    <n v="0"/>
    <n v="0"/>
  </r>
  <r>
    <d v="2024-09-15T00:00:00"/>
    <n v="15.527699999998731"/>
    <m/>
    <d v="2024-09-30T12:40:00"/>
    <x v="0"/>
    <x v="5"/>
    <s v="Last 12 Months"/>
    <s v="SPS-10669168"/>
    <s v="Mohammad Ibrar Abbasi"/>
    <s v="Mens Subscriptions 24-25, confirmed by Satpal Degun"/>
    <x v="5"/>
    <s v="BACS"/>
    <x v="0"/>
    <n v="150"/>
    <n v="0"/>
    <n v="0"/>
    <n v="0"/>
    <n v="150"/>
  </r>
  <r>
    <d v="2024-09-15T00:00:00"/>
    <n v="15.527699999998731"/>
    <m/>
    <d v="2024-09-30T12:40:00"/>
    <x v="0"/>
    <x v="5"/>
    <s v="Last 12 Months"/>
    <s v="SPS-10669254"/>
    <s v="Haydar Ismaeel Abbasi"/>
    <s v="Mens Subscriptions 24-25 Under 16 Membership, confirmed by Satpal Degun"/>
    <x v="5"/>
    <s v="BACS"/>
    <x v="0"/>
    <n v="30"/>
    <n v="0"/>
    <n v="0"/>
    <n v="0"/>
    <n v="30"/>
  </r>
  <r>
    <d v="2024-09-15T00:00:00"/>
    <n v="15.528400000002875"/>
    <m/>
    <d v="2024-09-30T12:41:00"/>
    <x v="0"/>
    <x v="5"/>
    <s v="Last 12 Months"/>
    <s v="SPS-10669169"/>
    <s v="Haydar Ibrahim Abbasi"/>
    <s v="Mens Subscriptions 24-25 Under 16 Membership, confirmed by Satpal Degun"/>
    <x v="5"/>
    <s v="BACS"/>
    <x v="0"/>
    <n v="30"/>
    <n v="0"/>
    <n v="0"/>
    <n v="0"/>
    <n v="30"/>
  </r>
  <r>
    <d v="2024-09-28T00:00:00"/>
    <n v="2.5708000000013271"/>
    <m/>
    <d v="2024-09-30T13:42:00"/>
    <x v="0"/>
    <x v="5"/>
    <s v="Last 12 Months"/>
    <s v="SPS-10742689"/>
    <s v="sucha sohal"/>
    <s v="Mens 24-25, confirmed by Satpal Degun, 28/09 vs. vs Bournville &amp; Kings Heath 4"/>
    <x v="5"/>
    <s v="BACS"/>
    <x v="0"/>
    <n v="10"/>
    <n v="0"/>
    <n v="0"/>
    <n v="0"/>
    <n v="10"/>
  </r>
  <r>
    <d v="2024-09-01T00:00:00"/>
    <n v="30.354099999996834"/>
    <m/>
    <d v="2024-10-01T08:30:00"/>
    <x v="0"/>
    <x v="6"/>
    <s v="Last 12 Months"/>
    <s v="SPS-10588520"/>
    <s v="Hansveer Matharu"/>
    <s v="Sunday Training 24-25, paid by Surinderpal Matharu, 01/09 vs. Sunday Training"/>
    <x v="6"/>
    <s v="STRIPE"/>
    <x v="1"/>
    <n v="3"/>
    <n v="0.25"/>
    <n v="0.05"/>
    <n v="0"/>
    <n v="2.7"/>
  </r>
  <r>
    <d v="2024-09-01T00:00:00"/>
    <n v="30.354099999996834"/>
    <m/>
    <d v="2024-10-01T08:30:00"/>
    <x v="0"/>
    <x v="6"/>
    <s v="Last 12 Months"/>
    <s v="SPS-10588532"/>
    <s v="Milveen Sangha"/>
    <s v="Sunday Training 24-25, paid by Amarpreet Sangha, 01/09 vs. Sunday Training"/>
    <x v="6"/>
    <s v="STRIPE"/>
    <x v="1"/>
    <n v="3"/>
    <n v="7.0000000000000007E-2"/>
    <n v="0.05"/>
    <n v="0"/>
    <n v="2.88"/>
  </r>
  <r>
    <d v="2024-09-01T00:00:00"/>
    <n v="30.354099999996834"/>
    <m/>
    <d v="2024-10-01T08:30:00"/>
    <x v="0"/>
    <x v="6"/>
    <s v="Last 12 Months"/>
    <s v="SPS-10588535"/>
    <s v="Harveen Sangha"/>
    <s v="Sunday Training 24-25, paid by Amarpreet Sangha, 01/09 vs. Sunday Training"/>
    <x v="6"/>
    <s v="STRIPE"/>
    <x v="1"/>
    <n v="3"/>
    <n v="7.0000000000000007E-2"/>
    <n v="0.05"/>
    <n v="0"/>
    <n v="2.88"/>
  </r>
  <r>
    <d v="2024-09-14T00:00:00"/>
    <n v="17.354099999996834"/>
    <m/>
    <d v="2024-10-01T08:30:00"/>
    <x v="0"/>
    <x v="6"/>
    <s v="Last 12 Months"/>
    <s v="SPS-10666099"/>
    <s v="Harveen Sangha"/>
    <s v="Badgers 24-25, paid by Amarpreet Sangha, 14/09 vs. vs Bromsgrove"/>
    <x v="6"/>
    <s v="STRIPE"/>
    <x v="0"/>
    <n v="3"/>
    <n v="7.0000000000000007E-2"/>
    <n v="0.05"/>
    <n v="0"/>
    <n v="2.88"/>
  </r>
  <r>
    <d v="2024-09-14T00:00:00"/>
    <n v="17.354099999996834"/>
    <m/>
    <d v="2024-10-01T08:30:00"/>
    <x v="0"/>
    <x v="6"/>
    <s v="Last 12 Months"/>
    <s v="SPS-10666389"/>
    <s v="Milveen Sangha"/>
    <s v="Ladies 24-25 Under 16 Match Fee, paid by Amarpreet Sangha, 14/09 vs. vs Beacon 2"/>
    <x v="6"/>
    <s v="STRIPE"/>
    <x v="0"/>
    <n v="3"/>
    <n v="7.0000000000000007E-2"/>
    <n v="0.05"/>
    <n v="0"/>
    <n v="2.88"/>
  </r>
  <r>
    <d v="2024-09-15T00:00:00"/>
    <n v="16.354099999996834"/>
    <m/>
    <d v="2024-10-01T08:30:00"/>
    <x v="0"/>
    <x v="6"/>
    <s v="Last 12 Months"/>
    <s v="SPS-10669303"/>
    <s v="Milveen Sangha"/>
    <s v="Sunday Training 24-25, paid by Amarpreet Sangha, 15/09 vs. Sunday Training"/>
    <x v="6"/>
    <s v="STRIPE"/>
    <x v="1"/>
    <n v="3"/>
    <n v="7.0000000000000007E-2"/>
    <n v="0.05"/>
    <n v="0"/>
    <n v="2.88"/>
  </r>
  <r>
    <d v="2024-09-15T00:00:00"/>
    <n v="16.354099999996834"/>
    <m/>
    <d v="2024-10-01T08:30:00"/>
    <x v="0"/>
    <x v="6"/>
    <s v="Last 12 Months"/>
    <s v="SPS-10669305"/>
    <s v="Harveen Sangha"/>
    <s v="Sunday Training 24-25, paid by Amarpreet Sangha, 15/09 vs. Sunday Training"/>
    <x v="6"/>
    <s v="STRIPE"/>
    <x v="1"/>
    <n v="3"/>
    <n v="7.0000000000000007E-2"/>
    <n v="0.05"/>
    <n v="0"/>
    <n v="2.88"/>
  </r>
  <r>
    <d v="2024-09-27T00:00:00"/>
    <n v="4.3540999999968335"/>
    <m/>
    <d v="2024-10-01T08:30:00"/>
    <x v="0"/>
    <x v="6"/>
    <s v="Last 12 Months"/>
    <s v="SPS-10737213"/>
    <s v="Baljeevan Sangha"/>
    <s v="Mens 24-25 Under 16 Match Fee, paid by Amarpreet Sangha, 28/09 vs. vs City of Birmingham"/>
    <x v="6"/>
    <s v="STRIPE"/>
    <x v="0"/>
    <n v="3"/>
    <n v="7.0000000000000007E-2"/>
    <n v="0.05"/>
    <n v="0"/>
    <n v="2.88"/>
  </r>
  <r>
    <d v="2024-09-28T00:00:00"/>
    <n v="3.3540999999968335"/>
    <m/>
    <d v="2024-10-01T08:30:00"/>
    <x v="0"/>
    <x v="6"/>
    <s v="Last 12 Months"/>
    <s v="SPS-10742528"/>
    <s v="Milveen Sangha"/>
    <s v="Ladies 24-25 Under 16 Match Fee, paid by Amarpreet Sangha, 28/09 vs. vs Solihull Blossomfield 4"/>
    <x v="6"/>
    <s v="STRIPE"/>
    <x v="0"/>
    <n v="3"/>
    <n v="7.0000000000000007E-2"/>
    <n v="0.05"/>
    <n v="0"/>
    <n v="2.88"/>
  </r>
  <r>
    <d v="2024-06-26T00:00:00"/>
    <n v="97.354099999996834"/>
    <m/>
    <d v="2024-10-01T08:30:00"/>
    <x v="0"/>
    <x v="6"/>
    <s v="Last 12 Months"/>
    <s v="SPS-10305206"/>
    <s v="Nitin Puligari"/>
    <s v="Mens 24-25 Under 16 Match Fee, 25/06 vs. vs Bournville"/>
    <x v="6"/>
    <s v="STRIPE"/>
    <x v="0"/>
    <n v="3"/>
    <n v="7.0000000000000007E-2"/>
    <n v="0.05"/>
    <n v="0"/>
    <n v="2.88"/>
  </r>
  <r>
    <d v="2024-07-11T00:00:00"/>
    <n v="82.354099999996834"/>
    <m/>
    <d v="2024-10-01T08:30:00"/>
    <x v="0"/>
    <x v="6"/>
    <s v="Last 12 Months"/>
    <s v="SPS-10352390"/>
    <s v="Nitin Puligari"/>
    <s v="Mens 24-25 Under 16 Match Fee, 10/07 vs. vs Edgbaston"/>
    <x v="6"/>
    <s v="STRIPE"/>
    <x v="0"/>
    <n v="3"/>
    <n v="7.0000000000000007E-2"/>
    <n v="0.05"/>
    <n v="0"/>
    <n v="2.88"/>
  </r>
  <r>
    <d v="2024-07-19T00:00:00"/>
    <n v="74.354099999996834"/>
    <m/>
    <d v="2024-10-01T08:30:00"/>
    <x v="0"/>
    <x v="6"/>
    <s v="Last 12 Months"/>
    <s v="SPS-10382537"/>
    <s v="Nitin Puligari"/>
    <s v="Aspirations 24-25, 19/07 vs. Aspirations Programme"/>
    <x v="6"/>
    <s v="STRIPE"/>
    <x v="1"/>
    <n v="5"/>
    <n v="0.12"/>
    <n v="0.05"/>
    <n v="0"/>
    <n v="4.83"/>
  </r>
  <r>
    <d v="2024-08-09T00:00:00"/>
    <n v="53.354099999996834"/>
    <m/>
    <d v="2024-10-01T08:30:00"/>
    <x v="0"/>
    <x v="6"/>
    <s v="Last 12 Months"/>
    <s v="SPS-10465205"/>
    <s v="Nitin Puligari"/>
    <s v="Aspirations 24-25, 09/08 vs. Aspirations Programme"/>
    <x v="6"/>
    <s v="STRIPE"/>
    <x v="1"/>
    <n v="5"/>
    <n v="0.12"/>
    <n v="0.05"/>
    <n v="0"/>
    <n v="4.83"/>
  </r>
  <r>
    <d v="2024-08-16T00:00:00"/>
    <n v="46.354099999996834"/>
    <m/>
    <d v="2024-10-01T08:30:00"/>
    <x v="0"/>
    <x v="6"/>
    <s v="Last 12 Months"/>
    <s v="SPS-10500987"/>
    <s v="Nitin Puligari"/>
    <s v="Aspirations 24-25, 16/08 vs. Aspirations Programme"/>
    <x v="6"/>
    <s v="STRIPE"/>
    <x v="1"/>
    <n v="5"/>
    <n v="0.12"/>
    <n v="0.05"/>
    <n v="0"/>
    <n v="4.83"/>
  </r>
  <r>
    <d v="2024-09-14T00:00:00"/>
    <n v="17.354099999996834"/>
    <m/>
    <d v="2024-10-01T08:30:00"/>
    <x v="0"/>
    <x v="6"/>
    <s v="Last 12 Months"/>
    <s v="SPS-10666248"/>
    <s v="Nitin Puligari"/>
    <s v="Mens 24-25 Under 16 Match Fee, 14/09 vs. vs Beacon"/>
    <x v="6"/>
    <s v="STRIPE"/>
    <x v="0"/>
    <n v="3"/>
    <n v="0.06"/>
    <n v="0.05"/>
    <n v="0"/>
    <n v="2.89"/>
  </r>
  <r>
    <d v="2024-09-01T00:00:00"/>
    <n v="30.354099999996834"/>
    <m/>
    <d v="2024-10-01T08:30:00"/>
    <x v="0"/>
    <x v="6"/>
    <s v="Last 12 Months"/>
    <s v="SPS-10588514"/>
    <s v="Arjan Matharu"/>
    <s v="Sunday Training 24-25, paid by Dapinder Matharu, 01/09 vs. Sunday Training"/>
    <x v="6"/>
    <s v="STRIPE"/>
    <x v="1"/>
    <n v="3"/>
    <n v="7.0000000000000007E-2"/>
    <n v="0.05"/>
    <n v="0"/>
    <n v="2.88"/>
  </r>
  <r>
    <d v="2024-09-01T00:00:00"/>
    <n v="30.354099999996834"/>
    <m/>
    <d v="2024-10-01T08:30:00"/>
    <x v="0"/>
    <x v="6"/>
    <s v="Last 12 Months"/>
    <s v="SPS-10588538"/>
    <s v="Amar Matharu"/>
    <s v="Sunday Training 24-25, paid by Dapinder Matharu, 01/09 vs. Sunday Training"/>
    <x v="6"/>
    <s v="STRIPE"/>
    <x v="1"/>
    <n v="3"/>
    <n v="7.0000000000000007E-2"/>
    <n v="0.05"/>
    <n v="0"/>
    <n v="2.88"/>
  </r>
  <r>
    <d v="2024-09-07T00:00:00"/>
    <n v="24.354099999996834"/>
    <m/>
    <d v="2024-10-01T08:30:00"/>
    <x v="0"/>
    <x v="6"/>
    <s v="Last 12 Months"/>
    <s v="SPS-10624871"/>
    <s v="Arjan Matharu"/>
    <s v="Badgers 24-25, paid by Dapinder Matharu, 07/09 vs. vs Bloxwich"/>
    <x v="6"/>
    <s v="STRIPE"/>
    <x v="0"/>
    <n v="3"/>
    <n v="7.0000000000000007E-2"/>
    <n v="0.05"/>
    <n v="0"/>
    <n v="2.88"/>
  </r>
  <r>
    <d v="2024-09-08T00:00:00"/>
    <n v="23.354099999996834"/>
    <m/>
    <d v="2024-10-01T08:30:00"/>
    <x v="0"/>
    <x v="6"/>
    <s v="Last 12 Months"/>
    <s v="SPS-10630994"/>
    <s v="Arjan Matharu"/>
    <s v="Sunday Training 24-25, paid by Dapinder Matharu, 08/09 vs. Sunday Training"/>
    <x v="6"/>
    <s v="STRIPE"/>
    <x v="1"/>
    <n v="3"/>
    <n v="7.0000000000000007E-2"/>
    <n v="0.05"/>
    <n v="0"/>
    <n v="2.88"/>
  </r>
  <r>
    <d v="2024-09-08T00:00:00"/>
    <n v="23.354099999996834"/>
    <m/>
    <d v="2024-10-01T08:30:00"/>
    <x v="0"/>
    <x v="6"/>
    <s v="Last 12 Months"/>
    <s v="SPS-10631014"/>
    <s v="Amar Matharu"/>
    <s v="Sunday Training 24-25, paid by Dapinder Matharu, 08/09 vs. Sunday Training"/>
    <x v="6"/>
    <s v="STRIPE"/>
    <x v="1"/>
    <n v="3"/>
    <n v="7.0000000000000007E-2"/>
    <n v="0.05"/>
    <n v="0"/>
    <n v="2.88"/>
  </r>
  <r>
    <d v="2024-09-15T00:00:00"/>
    <n v="16.354099999996834"/>
    <m/>
    <d v="2024-10-01T08:30:00"/>
    <x v="0"/>
    <x v="6"/>
    <s v="Last 12 Months"/>
    <s v="SPS-10669296"/>
    <s v="Arjan Matharu"/>
    <s v="Sunday Training 24-25, paid by Dapinder Matharu, 15/09 vs. Sunday Training"/>
    <x v="6"/>
    <s v="STRIPE"/>
    <x v="1"/>
    <n v="3"/>
    <n v="7.0000000000000007E-2"/>
    <n v="0.05"/>
    <n v="0"/>
    <n v="2.88"/>
  </r>
  <r>
    <d v="2024-09-15T00:00:00"/>
    <n v="16.354099999996834"/>
    <m/>
    <d v="2024-10-01T08:30:00"/>
    <x v="0"/>
    <x v="6"/>
    <s v="Last 12 Months"/>
    <s v="SPS-10669308"/>
    <s v="Amar Matharu"/>
    <s v="Sunday Training 24-25, paid by Dapinder Matharu, 15/09 vs. Sunday Training"/>
    <x v="6"/>
    <s v="STRIPE"/>
    <x v="1"/>
    <n v="3"/>
    <n v="7.0000000000000007E-2"/>
    <n v="0.05"/>
    <n v="0"/>
    <n v="2.88"/>
  </r>
  <r>
    <d v="2024-09-28T00:00:00"/>
    <n v="3.3540999999968335"/>
    <m/>
    <d v="2024-10-01T08:30:00"/>
    <x v="0"/>
    <x v="6"/>
    <s v="Last 12 Months"/>
    <s v="SPS-10739517"/>
    <s v="Arjan Matharu"/>
    <s v="Badgers 24-25, paid by Dapinder Matharu, 28/09 vs. vs Cannock"/>
    <x v="6"/>
    <s v="STRIPE"/>
    <x v="0"/>
    <n v="3"/>
    <n v="7.0000000000000007E-2"/>
    <n v="0.05"/>
    <n v="0"/>
    <n v="2.88"/>
  </r>
  <r>
    <d v="2024-09-01T00:00:00"/>
    <n v="30.354099999996834"/>
    <m/>
    <d v="2024-10-01T08:30:00"/>
    <x v="0"/>
    <x v="6"/>
    <s v="Last 12 Months"/>
    <s v="SPS-10588512"/>
    <s v="Priya Cooner"/>
    <s v="Sunday Training 24-25, paid by Sandeep Cooner, 01/09 vs. Sunday Training"/>
    <x v="6"/>
    <s v="STRIPE"/>
    <x v="1"/>
    <n v="3"/>
    <n v="7.0000000000000007E-2"/>
    <n v="0.05"/>
    <n v="0"/>
    <n v="2.88"/>
  </r>
  <r>
    <d v="2024-09-01T00:00:00"/>
    <n v="30.354099999996834"/>
    <m/>
    <d v="2024-10-01T08:30:00"/>
    <x v="0"/>
    <x v="6"/>
    <s v="Last 12 Months"/>
    <s v="SPS-10588518"/>
    <s v="Nihal Cooner"/>
    <s v="Sunday Training 24-25, paid by Sandeep Cooner, 01/09 vs. Sunday Training"/>
    <x v="6"/>
    <s v="STRIPE"/>
    <x v="1"/>
    <n v="3"/>
    <n v="7.0000000000000007E-2"/>
    <n v="0.05"/>
    <n v="0"/>
    <n v="2.88"/>
  </r>
  <r>
    <d v="2024-09-08T00:00:00"/>
    <n v="23.354099999996834"/>
    <m/>
    <d v="2024-10-01T08:30:00"/>
    <x v="0"/>
    <x v="6"/>
    <s v="Last 12 Months"/>
    <s v="SPS-10630993"/>
    <s v="Priya Cooner"/>
    <s v="Sunday Training 24-25, paid by Sandeep Cooner, 08/09 vs. Sunday Training"/>
    <x v="6"/>
    <s v="STRIPE"/>
    <x v="1"/>
    <n v="3"/>
    <n v="7.0000000000000007E-2"/>
    <n v="0.05"/>
    <n v="0"/>
    <n v="2.88"/>
  </r>
  <r>
    <d v="2024-09-08T00:00:00"/>
    <n v="23.354099999996834"/>
    <m/>
    <d v="2024-10-01T08:30:00"/>
    <x v="0"/>
    <x v="6"/>
    <s v="Last 12 Months"/>
    <s v="SPS-10630996"/>
    <s v="Nihal Cooner"/>
    <s v="Sunday Training 24-25, paid by Sandeep Cooner, 08/09 vs. Sunday Training"/>
    <x v="6"/>
    <s v="STRIPE"/>
    <x v="1"/>
    <n v="3"/>
    <n v="7.0000000000000007E-2"/>
    <n v="0.05"/>
    <n v="0"/>
    <n v="2.88"/>
  </r>
  <r>
    <d v="2024-09-15T00:00:00"/>
    <n v="16.354099999996834"/>
    <m/>
    <d v="2024-10-01T08:30:00"/>
    <x v="0"/>
    <x v="6"/>
    <s v="Last 12 Months"/>
    <s v="SPS-10669295"/>
    <s v="Priya Cooner"/>
    <s v="Sunday Training 24-25, paid by Sandeep Cooner, 15/09 vs. Sunday Training"/>
    <x v="6"/>
    <s v="STRIPE"/>
    <x v="1"/>
    <n v="3"/>
    <n v="7.0000000000000007E-2"/>
    <n v="0.05"/>
    <n v="0"/>
    <n v="2.88"/>
  </r>
  <r>
    <d v="2024-09-15T00:00:00"/>
    <n v="16.354099999996834"/>
    <m/>
    <d v="2024-10-01T08:30:00"/>
    <x v="0"/>
    <x v="6"/>
    <s v="Last 12 Months"/>
    <s v="SPS-10669299"/>
    <s v="Nihal Cooner"/>
    <s v="Sunday Training 24-25, paid by Sandeep Cooner, 15/09 vs. Sunday Training"/>
    <x v="6"/>
    <s v="STRIPE"/>
    <x v="1"/>
    <n v="3"/>
    <n v="7.0000000000000007E-2"/>
    <n v="0.05"/>
    <n v="0"/>
    <n v="2.88"/>
  </r>
  <r>
    <d v="2024-09-22T00:00:00"/>
    <n v="9.3540999999968335"/>
    <m/>
    <d v="2024-10-01T08:30:00"/>
    <x v="0"/>
    <x v="6"/>
    <s v="Last 12 Months"/>
    <s v="SPS-10711730"/>
    <s v="Nihal Cooner"/>
    <s v="Sunday Training 24-25, paid by Sandeep Cooner, 22/09 vs. Sunday Training"/>
    <x v="6"/>
    <s v="STRIPE"/>
    <x v="1"/>
    <n v="3"/>
    <n v="0.1"/>
    <n v="0.05"/>
    <n v="0"/>
    <n v="2.85"/>
  </r>
  <r>
    <d v="2024-09-01T00:00:00"/>
    <n v="30.354099999996834"/>
    <m/>
    <d v="2024-10-01T08:30:00"/>
    <x v="0"/>
    <x v="6"/>
    <s v="Last 12 Months"/>
    <s v="SPS-10587287"/>
    <s v="Amrik Gill"/>
    <s v="Sunday Training 24-25, 01/09 vs. Sunday Training, Sunday Training 24-25, 01/09 vs. Sunday Training"/>
    <x v="6"/>
    <s v="STRIPE"/>
    <x v="1"/>
    <n v="6"/>
    <n v="0.15"/>
    <n v="0.06"/>
    <n v="0"/>
    <n v="5.79"/>
  </r>
  <r>
    <d v="2024-06-30T00:00:00"/>
    <n v="93.354099999996834"/>
    <m/>
    <d v="2024-10-01T08:30:00"/>
    <x v="0"/>
    <x v="6"/>
    <s v="Last 12 Months"/>
    <s v="SPS-10317386"/>
    <s v="Taran Singh Gill"/>
    <s v="Sunday Training 24-25, paid by Amrik Gill, 30/06 vs. Sunday Training"/>
    <x v="6"/>
    <s v="STRIPE"/>
    <x v="1"/>
    <n v="3"/>
    <n v="0.08"/>
    <n v="0.05"/>
    <n v="0"/>
    <n v="2.87"/>
  </r>
  <r>
    <d v="2024-06-30T00:00:00"/>
    <n v="93.354099999996834"/>
    <m/>
    <d v="2024-10-01T08:30:00"/>
    <x v="0"/>
    <x v="6"/>
    <s v="Last 12 Months"/>
    <s v="SPS-10317387"/>
    <s v="Giaan Singh Gill"/>
    <s v="Sunday Training 24-25, paid by Amrik Gill, 30/06 vs. Sunday Training"/>
    <x v="6"/>
    <s v="STRIPE"/>
    <x v="1"/>
    <n v="3"/>
    <n v="0.08"/>
    <n v="0.05"/>
    <n v="0"/>
    <n v="2.87"/>
  </r>
  <r>
    <d v="2024-07-08T00:00:00"/>
    <n v="85.354099999996834"/>
    <m/>
    <d v="2024-10-01T08:30:00"/>
    <x v="0"/>
    <x v="6"/>
    <s v="Last 12 Months"/>
    <s v="SPS-10338129"/>
    <s v="Taran Singh Gill"/>
    <s v="Sunday Training 24-25, paid by Amrik Gill, 07/07 vs. Sunday Training"/>
    <x v="6"/>
    <s v="STRIPE"/>
    <x v="1"/>
    <n v="3"/>
    <n v="0.08"/>
    <n v="0.05"/>
    <n v="0"/>
    <n v="2.87"/>
  </r>
  <r>
    <d v="2024-07-08T00:00:00"/>
    <n v="85.354099999996834"/>
    <m/>
    <d v="2024-10-01T08:30:00"/>
    <x v="0"/>
    <x v="6"/>
    <s v="Last 12 Months"/>
    <s v="SPS-10338135"/>
    <s v="Giaan Singh Gill"/>
    <s v="Sunday Training 24-25, paid by Amrik Gill, 07/07 vs. Sunday Training"/>
    <x v="6"/>
    <s v="STRIPE"/>
    <x v="1"/>
    <n v="3"/>
    <n v="0.08"/>
    <n v="0.05"/>
    <n v="0"/>
    <n v="2.87"/>
  </r>
  <r>
    <d v="2024-09-01T00:00:00"/>
    <n v="30.354800000000978"/>
    <m/>
    <d v="2024-10-01T08:31:00"/>
    <x v="0"/>
    <x v="6"/>
    <s v="Last 12 Months"/>
    <s v="SPS-10588515"/>
    <s v="avani kaur thind"/>
    <s v="Sunday Training 24-25, paid by indy singh, 01/09 vs. Sunday Training"/>
    <x v="6"/>
    <s v="STRIPE"/>
    <x v="1"/>
    <n v="3"/>
    <n v="0.25"/>
    <n v="0.05"/>
    <n v="0"/>
    <n v="2.7"/>
  </r>
  <r>
    <d v="2024-09-16T00:00:00"/>
    <n v="16.325599999996484"/>
    <m/>
    <d v="2024-10-02T07:49:00"/>
    <x v="0"/>
    <x v="6"/>
    <s v="Last 12 Months"/>
    <s v="SPS-10672578"/>
    <s v="lucy castle"/>
    <s v="Ladies Subscriptions 24-25, confirmed by Charn Gill"/>
    <x v="6"/>
    <s v="BACS"/>
    <x v="0"/>
    <n v="100"/>
    <n v="0"/>
    <n v="0"/>
    <n v="0"/>
    <n v="100"/>
  </r>
  <r>
    <d v="2024-09-01T00:00:00"/>
    <n v="31.354800000000978"/>
    <m/>
    <d v="2024-10-02T08:31:00"/>
    <x v="0"/>
    <x v="6"/>
    <s v="Last 12 Months"/>
    <s v="SPS-10588530"/>
    <s v="Kara Kandola"/>
    <s v="Sunday Training 24-25, paid by Mendip Kandola, 01/09 vs. Sunday Training"/>
    <x v="6"/>
    <s v="STRIPE"/>
    <x v="1"/>
    <n v="3"/>
    <n v="0.1"/>
    <n v="0.05"/>
    <n v="0"/>
    <n v="2.85"/>
  </r>
  <r>
    <d v="2024-09-08T00:00:00"/>
    <n v="24.354800000000978"/>
    <m/>
    <d v="2024-10-02T08:31:00"/>
    <x v="0"/>
    <x v="6"/>
    <s v="Last 12 Months"/>
    <s v="SPS-10631007"/>
    <s v="Kara Kandola"/>
    <s v="Sunday Training 24-25, paid by Mendip Kandola, 08/09 vs. Sunday Training"/>
    <x v="6"/>
    <s v="STRIPE"/>
    <x v="1"/>
    <n v="3"/>
    <n v="0.1"/>
    <n v="0.05"/>
    <n v="0"/>
    <n v="2.85"/>
  </r>
  <r>
    <d v="2024-09-14T00:00:00"/>
    <n v="18.354800000000978"/>
    <m/>
    <d v="2024-10-02T08:31:00"/>
    <x v="0"/>
    <x v="6"/>
    <s v="Last 12 Months"/>
    <s v="SPS-10666383"/>
    <s v="Kara Kandola"/>
    <s v="Ladies 24-25 Under 16 Match Fee, paid by Mendip Kandola, 14/09 vs. vs Beacon 2"/>
    <x v="6"/>
    <s v="STRIPE"/>
    <x v="0"/>
    <n v="3"/>
    <n v="0.1"/>
    <n v="0.05"/>
    <n v="0"/>
    <n v="2.85"/>
  </r>
  <r>
    <d v="2024-09-21T00:00:00"/>
    <n v="11.354800000000978"/>
    <m/>
    <d v="2024-10-02T08:31:00"/>
    <x v="0"/>
    <x v="6"/>
    <s v="Last 12 Months"/>
    <s v="SPS-10703478"/>
    <s v="Kara Kandola"/>
    <s v="Ladies 24-25 Under 16 Match Fee, paid by Mendip Kandola, 21/09 vs. vs Sutton"/>
    <x v="6"/>
    <s v="STRIPE"/>
    <x v="0"/>
    <n v="3"/>
    <n v="0.08"/>
    <n v="0.05"/>
    <n v="0"/>
    <n v="2.87"/>
  </r>
  <r>
    <d v="2024-09-02T00:00:00"/>
    <n v="30.354800000000978"/>
    <m/>
    <d v="2024-10-02T08:31:00"/>
    <x v="0"/>
    <x v="6"/>
    <s v="Last 12 Months"/>
    <s v="SPS-10600784"/>
    <s v="-1. DELETED --"/>
    <s v="Ladies 24-25, 31/08 vs. vs Bromsgrove 2/3"/>
    <x v="6"/>
    <s v="STRIPE"/>
    <x v="0"/>
    <n v="10"/>
    <n v="0.2"/>
    <n v="0.1"/>
    <n v="0"/>
    <n v="9.6999999999999993"/>
  </r>
  <r>
    <d v="2024-09-07T00:00:00"/>
    <n v="25.354800000000978"/>
    <m/>
    <d v="2024-10-02T08:31:00"/>
    <x v="0"/>
    <x v="6"/>
    <s v="Last 12 Months"/>
    <s v="SPS-10625393"/>
    <s v="-1. DELETED --"/>
    <s v="Ladies 24-25, 07/09 vs. vs Bloxwich 1"/>
    <x v="6"/>
    <s v="STRIPE"/>
    <x v="0"/>
    <n v="10"/>
    <n v="0.2"/>
    <n v="0.1"/>
    <n v="0"/>
    <n v="9.6999999999999993"/>
  </r>
  <r>
    <d v="2024-09-21T00:00:00"/>
    <n v="11.354800000000978"/>
    <m/>
    <d v="2024-10-02T08:31:00"/>
    <x v="0"/>
    <x v="6"/>
    <s v="Last 12 Months"/>
    <s v="SPS-10705570"/>
    <s v="-1. DELETED --"/>
    <s v="Ladies 24-25, 21/09 vs. vs Sutton"/>
    <x v="6"/>
    <s v="STRIPE"/>
    <x v="0"/>
    <n v="10"/>
    <n v="0.2"/>
    <n v="0.1"/>
    <n v="0"/>
    <n v="9.6999999999999993"/>
  </r>
  <r>
    <d v="2024-09-28T00:00:00"/>
    <n v="4.3548000000009779"/>
    <m/>
    <d v="2024-10-02T08:31:00"/>
    <x v="0"/>
    <x v="6"/>
    <s v="Last 12 Months"/>
    <s v="SPS-10744617"/>
    <s v="-1. DELETED --"/>
    <s v="Ladies 24-25, 28/09 vs. vs Olton &amp; West Warwickshire 3"/>
    <x v="6"/>
    <s v="STRIPE"/>
    <x v="0"/>
    <n v="10"/>
    <n v="0.2"/>
    <n v="0.1"/>
    <n v="0"/>
    <n v="9.6999999999999993"/>
  </r>
  <r>
    <d v="2024-06-13T00:00:00"/>
    <n v="111.35480000000098"/>
    <m/>
    <d v="2024-10-02T08:31:00"/>
    <x v="0"/>
    <x v="6"/>
    <s v="Last 12 Months"/>
    <s v="SPS-10260464"/>
    <s v="Arzu Azam"/>
    <s v="Ladies 24-25 Unemployed/Retired Match Fee, 13/06 vs. vs Redditch"/>
    <x v="6"/>
    <s v="STRIPE"/>
    <x v="0"/>
    <n v="5"/>
    <n v="0.12"/>
    <n v="0.05"/>
    <n v="0"/>
    <n v="4.83"/>
  </r>
  <r>
    <d v="2024-09-07T00:00:00"/>
    <n v="25.354800000000978"/>
    <m/>
    <d v="2024-10-02T08:31:00"/>
    <x v="0"/>
    <x v="6"/>
    <s v="Last 12 Months"/>
    <s v="SPS-10626807"/>
    <s v="Arzu Azam"/>
    <s v="Ladies 24-25 Unemployed/Retired Match Fee, 07/09 vs. vs Bloxwich 3"/>
    <x v="6"/>
    <s v="STRIPE"/>
    <x v="0"/>
    <n v="5"/>
    <n v="0.12"/>
    <n v="0.05"/>
    <n v="0"/>
    <n v="4.83"/>
  </r>
  <r>
    <d v="2024-09-14T00:00:00"/>
    <n v="18.354800000000978"/>
    <m/>
    <d v="2024-10-02T08:31:00"/>
    <x v="0"/>
    <x v="6"/>
    <s v="Last 12 Months"/>
    <s v="SPS-10666391"/>
    <s v="Arzu Azam"/>
    <s v="Ladies 24-25 Unemployed/Retired Match Fee, 14/09 vs. vs Beacon 2"/>
    <x v="6"/>
    <s v="STRIPE"/>
    <x v="0"/>
    <n v="5"/>
    <n v="0.12"/>
    <n v="0.05"/>
    <n v="0"/>
    <n v="4.83"/>
  </r>
  <r>
    <d v="2024-09-28T00:00:00"/>
    <n v="4.3548000000009779"/>
    <m/>
    <d v="2024-10-02T08:31:00"/>
    <x v="0"/>
    <x v="6"/>
    <s v="Last 12 Months"/>
    <s v="SPS-10742531"/>
    <s v="Arzu Azam"/>
    <s v="Ladies 24-25 Unemployed/Retired Match Fee, 28/09 vs. vs Solihull Blossomfield 4"/>
    <x v="6"/>
    <s v="STRIPE"/>
    <x v="0"/>
    <n v="5"/>
    <n v="0.14000000000000001"/>
    <n v="0.05"/>
    <n v="0"/>
    <n v="4.8099999999999996"/>
  </r>
  <r>
    <d v="2024-09-16T00:00:00"/>
    <n v="17.513800000000629"/>
    <m/>
    <d v="2024-10-03T12:20:00"/>
    <x v="0"/>
    <x v="6"/>
    <s v="Last 12 Months"/>
    <s v="SPS-10672660"/>
    <s v="simran sohal"/>
    <s v="Ladies Subscriptions 24-25 Under 16 Membership, confirmed by Charn Gill"/>
    <x v="6"/>
    <s v="BACS"/>
    <x v="0"/>
    <n v="30"/>
    <n v="0"/>
    <n v="0"/>
    <n v="0"/>
    <n v="30"/>
  </r>
  <r>
    <d v="2024-09-21T00:00:00"/>
    <n v="12.575599999996484"/>
    <m/>
    <d v="2024-10-03T13:49:00"/>
    <x v="0"/>
    <x v="6"/>
    <s v="Last 12 Months"/>
    <s v="SPS-10704745"/>
    <s v="Jogin Johal"/>
    <s v="Mens 24-25 Student Match Fee, collected by Gurpreet Cooner, 21/09 vs. vs Sutton 4"/>
    <x v="6"/>
    <s v="CASH"/>
    <x v="0"/>
    <n v="5"/>
    <n v="0"/>
    <n v="0"/>
    <n v="0"/>
    <n v="5"/>
  </r>
  <r>
    <d v="2024-10-03T00:00:00"/>
    <n v="0.77700000000186265"/>
    <m/>
    <d v="2024-10-03T18:39:00"/>
    <x v="0"/>
    <x v="6"/>
    <s v="Last 12 Months"/>
    <s v="SPS-10772589"/>
    <s v="Savraj Singh Chana"/>
    <s v="Sunday Training 24-25, collected by Satpal Degun, 29/09 vs. Sunday Training"/>
    <x v="6"/>
    <s v="CASH"/>
    <x v="1"/>
    <n v="3"/>
    <n v="0"/>
    <n v="0"/>
    <n v="0"/>
    <n v="3"/>
  </r>
  <r>
    <d v="2024-10-03T00:00:00"/>
    <n v="0.77700000000186265"/>
    <m/>
    <d v="2024-10-03T18:39:00"/>
    <x v="0"/>
    <x v="6"/>
    <s v="Last 12 Months"/>
    <s v="SPS-10772595"/>
    <s v="Arjan Singh Chana"/>
    <s v="Sunday Training 24-25, collected by Satpal Degun, 29/09 vs. Sunday Training"/>
    <x v="6"/>
    <s v="CASH"/>
    <x v="1"/>
    <n v="3"/>
    <n v="0"/>
    <n v="0"/>
    <n v="0"/>
    <n v="3"/>
  </r>
  <r>
    <d v="2024-10-03T00:00:00"/>
    <n v="0.77700000000186265"/>
    <m/>
    <d v="2024-10-03T18:39:00"/>
    <x v="0"/>
    <x v="6"/>
    <s v="Last 12 Months"/>
    <s v="SPS-10772569"/>
    <s v="Sehaj Kaur"/>
    <s v="Sunday Training 24-25, collected by Satpal Degun, 29/09 vs. Sunday Training"/>
    <x v="6"/>
    <s v="CASH"/>
    <x v="1"/>
    <n v="3"/>
    <n v="0"/>
    <n v="0"/>
    <n v="0"/>
    <n v="3"/>
  </r>
  <r>
    <d v="2024-10-03T00:00:00"/>
    <n v="0.77700000000186265"/>
    <m/>
    <d v="2024-10-03T18:39:00"/>
    <x v="0"/>
    <x v="6"/>
    <s v="Last 12 Months"/>
    <s v="SPS-10772571"/>
    <s v="Anmol Kaur"/>
    <s v="Sunday Training 24-25, collected by Satpal Degun, 29/09 vs. Sunday Training"/>
    <x v="6"/>
    <s v="CASH"/>
    <x v="1"/>
    <n v="3"/>
    <n v="0"/>
    <n v="0"/>
    <n v="0"/>
    <n v="3"/>
  </r>
  <r>
    <d v="2024-10-03T00:00:00"/>
    <n v="0.77769999999873107"/>
    <m/>
    <d v="2024-10-03T18:40:00"/>
    <x v="0"/>
    <x v="6"/>
    <s v="Last 12 Months"/>
    <s v="SPS-10772584"/>
    <s v="Yuvraj Sihota"/>
    <s v="Sunday Training 24-25, confirmed by Satpal Degun, 29/09 vs. Sunday Training"/>
    <x v="6"/>
    <s v="BACS"/>
    <x v="1"/>
    <n v="3"/>
    <n v="0"/>
    <n v="0"/>
    <n v="0"/>
    <n v="3"/>
  </r>
  <r>
    <d v="2024-03-16T00:00:00"/>
    <n v="202.35409999999683"/>
    <m/>
    <d v="2024-10-04T08:30:00"/>
    <x v="0"/>
    <x v="6"/>
    <s v="Last 12 Months"/>
    <s v="SPS-9969653"/>
    <s v="Abhijeet Singh"/>
    <s v="Mens 23-24, 16/03 vs. vs University of Nottingham 3"/>
    <x v="6"/>
    <s v="STRIPE"/>
    <x v="0"/>
    <n v="10"/>
    <n v="0.22"/>
    <n v="0.1"/>
    <n v="0"/>
    <n v="9.68"/>
  </r>
  <r>
    <d v="2024-06-04T00:00:00"/>
    <n v="122.35409999999683"/>
    <m/>
    <d v="2024-10-04T08:30:00"/>
    <x v="0"/>
    <x v="6"/>
    <s v="Last 12 Months"/>
    <s v="SPS-10226165"/>
    <s v="Abhijeet Singh"/>
    <s v="Mens 24-25, 04/06 vs. vs Olton"/>
    <x v="6"/>
    <s v="STRIPE"/>
    <x v="0"/>
    <n v="10"/>
    <n v="0.22"/>
    <n v="0.1"/>
    <n v="0"/>
    <n v="9.68"/>
  </r>
  <r>
    <d v="2024-09-14T00:00:00"/>
    <n v="20.354099999996834"/>
    <m/>
    <d v="2024-10-04T08:30:00"/>
    <x v="0"/>
    <x v="6"/>
    <s v="Last 12 Months"/>
    <s v="SPS-10665743"/>
    <s v="Abhijeet Singh"/>
    <s v="Mens 24-25, 14/09 vs. vs Cheltnham"/>
    <x v="6"/>
    <s v="STRIPE"/>
    <x v="0"/>
    <n v="10"/>
    <n v="0.21"/>
    <n v="0.1"/>
    <n v="0"/>
    <n v="9.69"/>
  </r>
  <r>
    <d v="2024-08-18T00:00:00"/>
    <n v="47.354099999996834"/>
    <m/>
    <d v="2024-10-04T08:30:00"/>
    <x v="0"/>
    <x v="6"/>
    <s v="Last 12 Months"/>
    <s v="SPS-10505466"/>
    <s v="Charanjeev Singh Palahay"/>
    <s v="Sunday Training 24-25, paid by Charanjeet Singh Palahay, 18/08 vs. Sunday Training"/>
    <x v="6"/>
    <s v="STRIPE"/>
    <x v="1"/>
    <n v="3"/>
    <n v="0.14000000000000001"/>
    <n v="0.05"/>
    <n v="0"/>
    <n v="2.81"/>
  </r>
  <r>
    <d v="2024-09-07T00:00:00"/>
    <n v="27.354099999996834"/>
    <m/>
    <d v="2024-10-04T08:30:00"/>
    <x v="0"/>
    <x v="6"/>
    <s v="Last 12 Months"/>
    <s v="SPS-10624875"/>
    <s v="Charanjeev Singh Palahay"/>
    <s v="Badgers 24-25, paid by Charanjeet Singh Palahay, 07/09 vs. vs Bloxwich"/>
    <x v="6"/>
    <s v="STRIPE"/>
    <x v="0"/>
    <n v="3"/>
    <n v="0.15"/>
    <n v="0.05"/>
    <n v="0"/>
    <n v="2.8"/>
  </r>
  <r>
    <d v="2024-04-26T00:00:00"/>
    <n v="161.35409999999683"/>
    <m/>
    <d v="2024-10-04T08:30:00"/>
    <x v="0"/>
    <x v="6"/>
    <s v="Last 12 Months"/>
    <s v="SPS-10133966"/>
    <s v="Sammie Ring"/>
    <s v="Ladies 24-25 Student Match Fee, 25/04 vs. vs Kings Heath"/>
    <x v="6"/>
    <s v="STRIPE"/>
    <x v="0"/>
    <n v="5"/>
    <n v="0.17"/>
    <n v="0.05"/>
    <n v="0"/>
    <n v="4.78"/>
  </r>
  <r>
    <d v="2024-05-17T00:00:00"/>
    <n v="140.35409999999683"/>
    <m/>
    <d v="2024-10-04T08:30:00"/>
    <x v="0"/>
    <x v="6"/>
    <s v="Last 12 Months"/>
    <s v="SPS-10180889"/>
    <s v="Sammie Ring"/>
    <s v="Ladies 24-25 Student Match Fee, 16/05 vs. vs Harborne"/>
    <x v="6"/>
    <s v="STRIPE"/>
    <x v="0"/>
    <n v="5"/>
    <n v="0.18"/>
    <n v="0.05"/>
    <n v="0"/>
    <n v="4.7699999999999996"/>
  </r>
  <r>
    <d v="2024-09-27T00:00:00"/>
    <n v="7.3992999999973108"/>
    <m/>
    <d v="2024-10-04T09:35:00"/>
    <x v="0"/>
    <x v="6"/>
    <s v="Last 12 Months"/>
    <s v="SPS-10737217"/>
    <s v="Dave Sandhu"/>
    <s v="Mens 24-25 Unemployed/Retired Match Fee, collected by Amardeep Matharu, 28/09 vs. vs City of Birmingham"/>
    <x v="6"/>
    <s v="CASH"/>
    <x v="0"/>
    <n v="5"/>
    <n v="0"/>
    <n v="0"/>
    <n v="0"/>
    <n v="5"/>
  </r>
  <r>
    <d v="2024-10-04T00:00:00"/>
    <n v="0.78190000000176951"/>
    <m/>
    <d v="2024-10-04T18:46:00"/>
    <x v="0"/>
    <x v="6"/>
    <s v="Last 12 Months"/>
    <s v="SPS-10775396"/>
    <s v="SJ Sihota"/>
    <s v="Mens 24-25 Double Team Match Fee, 05/10 vs. vs Edgbaston 2"/>
    <x v="6"/>
    <s v="CASH"/>
    <x v="0"/>
    <n v="0"/>
    <n v="0"/>
    <n v="0"/>
    <n v="0"/>
    <n v="0"/>
  </r>
  <r>
    <d v="2024-10-05T00:00:00"/>
    <n v="0.56730000000243308"/>
    <m/>
    <d v="2024-10-05T13:37:00"/>
    <x v="0"/>
    <x v="6"/>
    <s v="Last 12 Months"/>
    <s v="SPS-10777440"/>
    <s v="Athsari Gangabadage"/>
    <s v="Ladies 24-25 Sponsored player Match Fee, 05/10 vs. vs City of Birmingham 1"/>
    <x v="6"/>
    <s v="CASH"/>
    <x v="0"/>
    <n v="0"/>
    <n v="0"/>
    <n v="0"/>
    <n v="0"/>
    <n v="0"/>
  </r>
  <r>
    <d v="2024-10-05T00:00:00"/>
    <n v="0.73879999999917345"/>
    <m/>
    <d v="2024-10-05T17:44:00"/>
    <x v="0"/>
    <x v="6"/>
    <s v="Last 12 Months"/>
    <s v="SPS-10777444"/>
    <s v="Sukhvinder Kaur Khera"/>
    <s v="AMENDED: (did not play )Ladies 24-25, confirmed by Charn Gill, 05/10 vs. vs City of Birmingham 1"/>
    <x v="6"/>
    <s v="BACS"/>
    <x v="0"/>
    <n v="0"/>
    <n v="0"/>
    <n v="0"/>
    <n v="0"/>
    <n v="0"/>
  </r>
  <r>
    <d v="2024-09-06T00:00:00"/>
    <n v="29.743000000002212"/>
    <m/>
    <d v="2024-10-05T17:50:00"/>
    <x v="0"/>
    <x v="6"/>
    <s v="Last 12 Months"/>
    <s v="SPS-10622727"/>
    <s v="Amardeep Matharu"/>
    <s v="Mens 24-25, 07/09 vs. vs Bloxwich 4/5"/>
    <x v="6"/>
    <s v="STRIPE"/>
    <x v="0"/>
    <n v="10"/>
    <n v="0.19"/>
    <n v="0.1"/>
    <n v="0"/>
    <n v="9.7100000000000009"/>
  </r>
  <r>
    <d v="2024-09-14T00:00:00"/>
    <n v="21.743000000002212"/>
    <m/>
    <d v="2024-10-05T17:50:00"/>
    <x v="0"/>
    <x v="6"/>
    <s v="Last 12 Months"/>
    <s v="SPS-10661048"/>
    <s v="Amardeep Matharu"/>
    <s v="Mens 24-25, 14/09 vs. vs Droitwich"/>
    <x v="6"/>
    <s v="STRIPE"/>
    <x v="0"/>
    <n v="10"/>
    <n v="0.19"/>
    <n v="0.1"/>
    <n v="0"/>
    <n v="9.7100000000000009"/>
  </r>
  <r>
    <d v="2024-09-20T00:00:00"/>
    <n v="15.743000000002212"/>
    <m/>
    <d v="2024-10-05T17:50:00"/>
    <x v="0"/>
    <x v="6"/>
    <s v="Last 12 Months"/>
    <s v="SPS-10701088"/>
    <s v="Amardeep Matharu"/>
    <s v="Mens 24-25, 21/09 vs. vs Harborne 6"/>
    <x v="6"/>
    <s v="STRIPE"/>
    <x v="0"/>
    <n v="10"/>
    <n v="0.19"/>
    <n v="0.1"/>
    <n v="0"/>
    <n v="9.7100000000000009"/>
  </r>
  <r>
    <d v="2024-09-27T00:00:00"/>
    <n v="8.7430000000022119"/>
    <m/>
    <d v="2024-10-05T17:50:00"/>
    <x v="0"/>
    <x v="6"/>
    <s v="Last 12 Months"/>
    <s v="SPS-10737216"/>
    <s v="Amardeep Matharu"/>
    <s v="Mens 24-25, 28/09 vs. vs City of Birmingham"/>
    <x v="6"/>
    <s v="STRIPE"/>
    <x v="0"/>
    <n v="10"/>
    <n v="0.19"/>
    <n v="0.1"/>
    <n v="0"/>
    <n v="9.7100000000000009"/>
  </r>
  <r>
    <d v="2024-10-04T00:00:00"/>
    <n v="1.7430000000022119"/>
    <m/>
    <d v="2024-10-05T17:50:00"/>
    <x v="0"/>
    <x v="6"/>
    <s v="Last 12 Months"/>
    <s v="SPS-10775052"/>
    <s v="Amardeep Matharu"/>
    <s v="Mens 24-25, 05/10 vs. vs Tamworth 3"/>
    <x v="6"/>
    <s v="STRIPE"/>
    <x v="0"/>
    <n v="10"/>
    <n v="0.19"/>
    <n v="0.1"/>
    <n v="0"/>
    <n v="9.7100000000000009"/>
  </r>
  <r>
    <d v="2024-01-26T00:00:00"/>
    <n v="253.75"/>
    <m/>
    <d v="2024-10-05T18:00:00"/>
    <x v="0"/>
    <x v="6"/>
    <s v="Last 12 Months"/>
    <s v="SPS-9759094"/>
    <s v="Cameron Allan"/>
    <s v="Mens 23-24 Under 16 Match Fee, paid by Cameron allan, 27/01 vs. vs Beacon 6"/>
    <x v="6"/>
    <s v="STRIPE"/>
    <x v="0"/>
    <n v="3"/>
    <n v="0.06"/>
    <n v="0.05"/>
    <n v="0"/>
    <n v="2.89"/>
  </r>
  <r>
    <d v="2024-02-03T00:00:00"/>
    <n v="245.75"/>
    <m/>
    <d v="2024-10-05T18:00:00"/>
    <x v="0"/>
    <x v="6"/>
    <s v="Last 12 Months"/>
    <s v="SPS-9794157"/>
    <s v="Cameron Allan"/>
    <s v="Mens 23-24 Under 16 Match Fee, paid by Cameron allan, 03/02 vs. vs Old Wulfrunians 4"/>
    <x v="6"/>
    <s v="STRIPE"/>
    <x v="0"/>
    <n v="3"/>
    <n v="0.06"/>
    <n v="0.05"/>
    <n v="0"/>
    <n v="2.89"/>
  </r>
  <r>
    <d v="2024-02-16T00:00:00"/>
    <n v="232.75"/>
    <m/>
    <d v="2024-10-05T18:00:00"/>
    <x v="0"/>
    <x v="6"/>
    <s v="Last 12 Months"/>
    <s v="SPS-9850431"/>
    <s v="Cameron Allan"/>
    <s v="Mens 23-24 Under 16 Match Fee, paid by Cameron allan, 17/02 vs. vs Telford"/>
    <x v="6"/>
    <s v="STRIPE"/>
    <x v="0"/>
    <n v="3"/>
    <n v="0.06"/>
    <n v="0.05"/>
    <n v="0"/>
    <n v="2.89"/>
  </r>
  <r>
    <d v="2024-03-01T00:00:00"/>
    <n v="218.75"/>
    <m/>
    <d v="2024-10-05T18:00:00"/>
    <x v="0"/>
    <x v="6"/>
    <s v="Last 12 Months"/>
    <s v="SPS-9908114"/>
    <s v="Cameron Allan"/>
    <s v="Mens 23-24 Under 16 Match Fee, paid by Cameron allan, 02/03 vs. vs Stourport 6"/>
    <x v="6"/>
    <s v="STRIPE"/>
    <x v="0"/>
    <n v="3"/>
    <n v="0.06"/>
    <n v="0.05"/>
    <n v="0"/>
    <n v="2.89"/>
  </r>
  <r>
    <d v="2024-03-08T00:00:00"/>
    <n v="211.75"/>
    <m/>
    <d v="2024-10-05T18:00:00"/>
    <x v="0"/>
    <x v="6"/>
    <s v="Last 12 Months"/>
    <s v="SPS-9944887"/>
    <s v="Cameron Allan"/>
    <s v="Mens 23-24 Under 16 Match Fee, paid by Cameron allan, 09/03 vs. vs Hampton in Arden 5"/>
    <x v="6"/>
    <s v="STRIPE"/>
    <x v="0"/>
    <n v="3"/>
    <n v="0.06"/>
    <n v="0.05"/>
    <n v="0"/>
    <n v="2.89"/>
  </r>
  <r>
    <d v="2024-03-15T00:00:00"/>
    <n v="204.75"/>
    <m/>
    <d v="2024-10-05T18:00:00"/>
    <x v="0"/>
    <x v="6"/>
    <s v="Last 12 Months"/>
    <s v="SPS-9965969"/>
    <s v="Cameron Allan"/>
    <s v="Mens 23-24 Under 16 Match Fee, paid by Cameron allan, 16/03 vs. vs Sutton 8"/>
    <x v="6"/>
    <s v="STRIPE"/>
    <x v="0"/>
    <n v="3"/>
    <n v="0.06"/>
    <n v="0.05"/>
    <n v="0"/>
    <n v="2.89"/>
  </r>
  <r>
    <d v="2024-06-19T00:00:00"/>
    <n v="108.75"/>
    <m/>
    <d v="2024-10-05T18:00:00"/>
    <x v="0"/>
    <x v="6"/>
    <s v="Last 12 Months"/>
    <s v="SPS-10280328"/>
    <s v="Cameron Allan"/>
    <s v="Mens 24-25 Under 16 Match Fee, paid by Cameron allan, 18/06 vs. vs Old Hales"/>
    <x v="6"/>
    <s v="STRIPE"/>
    <x v="0"/>
    <n v="3"/>
    <n v="0.06"/>
    <n v="0.05"/>
    <n v="0"/>
    <n v="2.89"/>
  </r>
  <r>
    <d v="2024-06-26T00:00:00"/>
    <n v="101.75"/>
    <m/>
    <d v="2024-10-05T18:00:00"/>
    <x v="0"/>
    <x v="6"/>
    <s v="Last 12 Months"/>
    <s v="SPS-10305215"/>
    <s v="Cameron Allan"/>
    <s v="Mens 24-25 Under 16 Match Fee, paid by Cameron allan, 25/06 vs. vs Bournville"/>
    <x v="6"/>
    <s v="STRIPE"/>
    <x v="0"/>
    <n v="3"/>
    <n v="0.06"/>
    <n v="0.05"/>
    <n v="0"/>
    <n v="2.89"/>
  </r>
  <r>
    <d v="2024-07-15T00:00:00"/>
    <n v="82.75"/>
    <m/>
    <d v="2024-10-05T18:00:00"/>
    <x v="0"/>
    <x v="6"/>
    <s v="Last 12 Months"/>
    <s v="SPS-10359988"/>
    <s v="Cameron Allan"/>
    <s v="Mens 24-25 Under 16 Match Fee, paid by Cameron allan, 02/07 vs. vs Bromsgrove"/>
    <x v="6"/>
    <s v="STRIPE"/>
    <x v="0"/>
    <n v="3"/>
    <n v="0.06"/>
    <n v="0.05"/>
    <n v="0"/>
    <n v="2.89"/>
  </r>
  <r>
    <d v="2024-09-14T00:00:00"/>
    <n v="21.75"/>
    <m/>
    <d v="2024-10-05T18:00:00"/>
    <x v="0"/>
    <x v="6"/>
    <s v="Last 12 Months"/>
    <s v="SPS-10661060"/>
    <s v="Cameron Allan"/>
    <s v="Mens 24-25 Student Match Fee, paid by Cameron allan, 14/09 vs. vs Droitwich"/>
    <x v="6"/>
    <s v="STRIPE"/>
    <x v="0"/>
    <n v="5"/>
    <n v="0.1"/>
    <n v="0.05"/>
    <n v="0"/>
    <n v="4.8499999999999996"/>
  </r>
  <r>
    <d v="2024-09-20T00:00:00"/>
    <n v="15.75"/>
    <m/>
    <d v="2024-10-05T18:00:00"/>
    <x v="0"/>
    <x v="6"/>
    <s v="Last 12 Months"/>
    <s v="SPS-10701099"/>
    <s v="Cameron Allan"/>
    <s v="Mens 24-25 Student Match Fee, paid by Cameron allan, 21/09 vs. vs Harborne 6"/>
    <x v="6"/>
    <s v="STRIPE"/>
    <x v="0"/>
    <n v="5"/>
    <n v="0.09"/>
    <n v="0.05"/>
    <n v="0"/>
    <n v="4.8600000000000003"/>
  </r>
  <r>
    <d v="2024-09-27T00:00:00"/>
    <n v="8.75"/>
    <m/>
    <d v="2024-10-05T18:00:00"/>
    <x v="0"/>
    <x v="6"/>
    <s v="Last 12 Months"/>
    <s v="SPS-10737223"/>
    <s v="Cameron Allan"/>
    <s v="Mens 24-25 Student Match Fee, paid by Cameron allan, 28/09 vs. vs City of Birmingham"/>
    <x v="6"/>
    <s v="STRIPE"/>
    <x v="0"/>
    <n v="5"/>
    <n v="0.1"/>
    <n v="0.05"/>
    <n v="0"/>
    <n v="4.8499999999999996"/>
  </r>
  <r>
    <d v="2024-10-04T00:00:00"/>
    <n v="1.8096999999979744"/>
    <m/>
    <d v="2024-10-05T19:26:00"/>
    <x v="0"/>
    <x v="6"/>
    <s v="Last 12 Months"/>
    <s v="SPS-10775053"/>
    <s v="Dave Sandhu"/>
    <s v="Mens 24-25 Unemployed/Retired Match Fee, collected by Amardeep Matharu, 05/10 vs. vs Tamworth 3"/>
    <x v="6"/>
    <s v="CASH"/>
    <x v="0"/>
    <n v="5"/>
    <n v="0"/>
    <n v="0"/>
    <n v="0"/>
    <n v="5"/>
  </r>
  <r>
    <d v="2024-09-15T00:00:00"/>
    <n v="20.8125"/>
    <m/>
    <d v="2024-10-05T19:30:00"/>
    <x v="0"/>
    <x v="6"/>
    <s v="Last 12 Months"/>
    <s v="SPS-10669261"/>
    <s v="Andy Furber"/>
    <s v="Mens Subscriptions 24-25 Unemployed/Retired Membership, confirmed by Charn Gill"/>
    <x v="6"/>
    <s v="BACS"/>
    <x v="0"/>
    <n v="75"/>
    <n v="0"/>
    <n v="0"/>
    <n v="0"/>
    <n v="75"/>
  </r>
  <r>
    <d v="2024-09-15T00:00:00"/>
    <n v="20.813099999999395"/>
    <m/>
    <d v="2024-10-05T19:31:00"/>
    <x v="0"/>
    <x v="6"/>
    <s v="Last 12 Months"/>
    <s v="SPS-10669192"/>
    <s v="Dave Sandhu"/>
    <s v="Mens Subscriptions 24-25 Unemployed/Retired Membership, confirmed by Charn Gill"/>
    <x v="6"/>
    <s v="BACS"/>
    <x v="0"/>
    <n v="75"/>
    <n v="0"/>
    <n v="0"/>
    <n v="0"/>
    <n v="75"/>
  </r>
  <r>
    <d v="2024-10-05T00:00:00"/>
    <n v="0.83540000000357395"/>
    <m/>
    <d v="2024-10-05T20:03:00"/>
    <x v="0"/>
    <x v="6"/>
    <s v="Last 12 Months"/>
    <s v="SPS-10782582"/>
    <s v="Ian Murphy"/>
    <s v="Mens 24-25 Sponsored player Match Fee, 05/10 vs. vs Old Halesonians 3"/>
    <x v="6"/>
    <s v="CASH"/>
    <x v="0"/>
    <n v="0"/>
    <n v="0"/>
    <n v="0"/>
    <n v="0"/>
    <n v="0"/>
  </r>
  <r>
    <d v="2024-10-05T00:00:00"/>
    <n v="0.85130000000208383"/>
    <m/>
    <d v="2024-10-05T20:26:00"/>
    <x v="0"/>
    <x v="6"/>
    <s v="Last 12 Months"/>
    <s v="SPS-10780525"/>
    <s v="om gaur"/>
    <s v="Mens Subscriptions 24-25 Under 16 Membership, confirmed by Satpal Degun"/>
    <x v="6"/>
    <s v="BACS"/>
    <x v="0"/>
    <n v="30"/>
    <n v="0"/>
    <n v="0"/>
    <n v="0"/>
    <n v="30"/>
  </r>
  <r>
    <d v="2024-10-05T00:00:00"/>
    <n v="0.85480000000097789"/>
    <m/>
    <d v="2024-10-05T20:31:00"/>
    <x v="0"/>
    <x v="6"/>
    <s v="Last 12 Months"/>
    <s v="SPS-10780320"/>
    <s v="om gaur"/>
    <s v="Mens 24-25 Under 16 Match Fee, confirmed by Satpal Degun, 05/10 vs. vs Old Halesonians 3"/>
    <x v="6"/>
    <s v="BACS"/>
    <x v="0"/>
    <n v="3"/>
    <n v="0"/>
    <n v="0"/>
    <n v="0"/>
    <n v="3"/>
  </r>
  <r>
    <d v="2024-02-25T00:00:00"/>
    <n v="224.35409999999683"/>
    <m/>
    <d v="2024-10-06T08:30:00"/>
    <x v="0"/>
    <x v="6"/>
    <s v="Last 12 Months"/>
    <s v="SPS-9888914"/>
    <s v="Sumayah Ahmed"/>
    <s v="Sunday Training 23-24, paid by Zabear Ahmed, 25/02 vs. Sunday Training"/>
    <x v="6"/>
    <s v="STRIPE"/>
    <x v="1"/>
    <n v="3"/>
    <n v="0.14000000000000001"/>
    <n v="0.05"/>
    <n v="0"/>
    <n v="2.81"/>
  </r>
  <r>
    <d v="2024-03-24T00:00:00"/>
    <n v="196.35409999999683"/>
    <m/>
    <d v="2024-10-06T08:30:00"/>
    <x v="0"/>
    <x v="6"/>
    <s v="Last 12 Months"/>
    <s v="SPS-10035317"/>
    <s v="Sumayah Ahmed"/>
    <s v="Sunday Training 23-24, paid by Zabear Ahmed, 24/03 vs. Sunday Training"/>
    <x v="6"/>
    <s v="STRIPE"/>
    <x v="1"/>
    <n v="3"/>
    <n v="0.15"/>
    <n v="0.05"/>
    <n v="0"/>
    <n v="2.8"/>
  </r>
  <r>
    <d v="2024-10-05T00:00:00"/>
    <n v="1.3957999999984168"/>
    <m/>
    <d v="2024-10-06T09:30:00"/>
    <x v="0"/>
    <x v="6"/>
    <s v="Last 12 Months"/>
    <s v="SPS-10777450"/>
    <s v="Rajpreet Sahi"/>
    <s v="Ladies 24-25 Student Match Fee, confirmed by Charn Gill, 05/10 vs. vs City of Birmingham 1"/>
    <x v="6"/>
    <s v="BACS"/>
    <x v="0"/>
    <n v="5"/>
    <n v="0"/>
    <n v="0"/>
    <n v="0"/>
    <n v="5"/>
  </r>
  <r>
    <d v="2024-10-06T00:00:00"/>
    <n v="0.39719999999942956"/>
    <m/>
    <d v="2024-10-06T09:32:00"/>
    <x v="0"/>
    <x v="6"/>
    <s v="Last 12 Months"/>
    <s v="SPS-10784386"/>
    <s v="Emily Brown"/>
    <s v="AMENDED: (Collected 4 players )Ladies 24-25 Student Match Fee, confirmed by Charn Gill, 05/10 vs. vs City of Birmingham 1"/>
    <x v="6"/>
    <s v="BACS"/>
    <x v="0"/>
    <n v="0"/>
    <n v="0"/>
    <n v="0"/>
    <n v="0"/>
    <n v="0"/>
  </r>
  <r>
    <d v="2024-10-05T00:00:00"/>
    <n v="1.5097000000023399"/>
    <m/>
    <d v="2024-10-06T12:14:00"/>
    <x v="0"/>
    <x v="6"/>
    <s v="Last 12 Months"/>
    <s v="SPS-10777449"/>
    <s v="Susan Paterson"/>
    <s v="Ladies 24-25, confirmed by Charn Gill, 05/10 vs. vs City of Birmingham 1"/>
    <x v="6"/>
    <s v="BACS"/>
    <x v="0"/>
    <n v="10"/>
    <n v="0"/>
    <n v="0"/>
    <n v="0"/>
    <n v="10"/>
  </r>
  <r>
    <d v="2024-09-06T00:00:00"/>
    <n v="30.527699999998731"/>
    <m/>
    <d v="2024-10-06T12:40:00"/>
    <x v="0"/>
    <x v="6"/>
    <s v="Last 12 Months"/>
    <s v="SPS-10622734"/>
    <s v="Steve Dawson"/>
    <s v="Mens 24-25, 07/09 vs. vs Bloxwich 4/5"/>
    <x v="6"/>
    <s v="STRIPE"/>
    <x v="0"/>
    <n v="10"/>
    <n v="0.19"/>
    <n v="0.1"/>
    <n v="0"/>
    <n v="9.7100000000000009"/>
  </r>
  <r>
    <d v="2024-09-14T00:00:00"/>
    <n v="22.527699999998731"/>
    <m/>
    <d v="2024-10-06T12:40:00"/>
    <x v="0"/>
    <x v="6"/>
    <s v="Last 12 Months"/>
    <s v="SPS-10661061"/>
    <s v="Steve Dawson"/>
    <s v="Mens 24-25, 14/09 vs. vs Droitwich"/>
    <x v="6"/>
    <s v="STRIPE"/>
    <x v="0"/>
    <n v="10"/>
    <n v="0.19"/>
    <n v="0.1"/>
    <n v="0"/>
    <n v="9.7100000000000009"/>
  </r>
  <r>
    <d v="2024-09-20T00:00:00"/>
    <n v="16.527699999998731"/>
    <m/>
    <d v="2024-10-06T12:40:00"/>
    <x v="0"/>
    <x v="6"/>
    <s v="Last 12 Months"/>
    <s v="SPS-10701100"/>
    <s v="Steve Dawson"/>
    <s v="Mens 24-25, 21/09 vs. vs Harborne 6"/>
    <x v="6"/>
    <s v="STRIPE"/>
    <x v="0"/>
    <n v="10"/>
    <n v="0.19"/>
    <n v="0.1"/>
    <n v="0"/>
    <n v="9.7100000000000009"/>
  </r>
  <r>
    <d v="2024-09-27T00:00:00"/>
    <n v="9.5276999999987311"/>
    <m/>
    <d v="2024-10-06T12:40:00"/>
    <x v="0"/>
    <x v="6"/>
    <s v="Last 12 Months"/>
    <s v="SPS-10737224"/>
    <s v="Steve Dawson"/>
    <s v="Mens 24-25, 28/09 vs. vs City of Birmingham"/>
    <x v="6"/>
    <s v="STRIPE"/>
    <x v="0"/>
    <n v="10"/>
    <n v="0.19"/>
    <n v="0.1"/>
    <n v="0"/>
    <n v="9.7100000000000009"/>
  </r>
  <r>
    <d v="2024-10-04T00:00:00"/>
    <n v="2.5276999999987311"/>
    <m/>
    <d v="2024-10-06T12:40:00"/>
    <x v="0"/>
    <x v="6"/>
    <s v="Last 12 Months"/>
    <s v="SPS-10775060"/>
    <s v="Steve Dawson"/>
    <s v="Mens 24-25, 05/10 vs. vs Tamworth 3"/>
    <x v="6"/>
    <s v="STRIPE"/>
    <x v="0"/>
    <n v="10"/>
    <n v="0.19"/>
    <n v="0.1"/>
    <n v="0"/>
    <n v="9.7100000000000009"/>
  </r>
  <r>
    <d v="2024-05-29T00:00:00"/>
    <n v="130.65129999999772"/>
    <m/>
    <d v="2024-10-06T15:38:00"/>
    <x v="0"/>
    <x v="6"/>
    <s v="Last 12 Months"/>
    <s v="SPS-10212675"/>
    <s v="Andy Furber"/>
    <s v="Mens 24-25, 22/05 vs. vs Worcester"/>
    <x v="6"/>
    <s v="STRIPE"/>
    <x v="0"/>
    <n v="10"/>
    <n v="0.19"/>
    <n v="0.1"/>
    <n v="0"/>
    <n v="9.7100000000000009"/>
  </r>
  <r>
    <d v="2024-09-14T00:00:00"/>
    <n v="22.651299999997718"/>
    <m/>
    <d v="2024-10-06T15:38:00"/>
    <x v="0"/>
    <x v="6"/>
    <s v="Last 12 Months"/>
    <s v="SPS-10666245"/>
    <s v="Andy Furber"/>
    <s v="Mens 24-25, 14/09 vs. vs Beacon"/>
    <x v="6"/>
    <s v="STRIPE"/>
    <x v="0"/>
    <n v="10"/>
    <n v="0.19"/>
    <n v="0.1"/>
    <n v="0"/>
    <n v="9.7100000000000009"/>
  </r>
  <r>
    <d v="2024-09-21T00:00:00"/>
    <n v="15.651299999997718"/>
    <m/>
    <d v="2024-10-06T15:38:00"/>
    <x v="0"/>
    <x v="6"/>
    <s v="Last 12 Months"/>
    <s v="SPS-10704736"/>
    <s v="Andy Furber"/>
    <s v="Mens 24-25, 21/09 vs. vs Sutton 4"/>
    <x v="6"/>
    <s v="STRIPE"/>
    <x v="0"/>
    <n v="10"/>
    <n v="0.19"/>
    <n v="0.1"/>
    <n v="0"/>
    <n v="9.7100000000000009"/>
  </r>
  <r>
    <d v="2024-09-28T00:00:00"/>
    <n v="8.6512999999977183"/>
    <m/>
    <d v="2024-10-06T15:38:00"/>
    <x v="0"/>
    <x v="6"/>
    <s v="Last 12 Months"/>
    <s v="SPS-10742690"/>
    <s v="Andy Furber"/>
    <s v="Mens 24-25, 28/09 vs. vs Bournville &amp; Kings Heath 4"/>
    <x v="6"/>
    <s v="STRIPE"/>
    <x v="0"/>
    <n v="10"/>
    <n v="0.19"/>
    <n v="0.1"/>
    <n v="0"/>
    <n v="9.7100000000000009"/>
  </r>
  <r>
    <d v="2024-10-04T00:00:00"/>
    <n v="2.6512999999977183"/>
    <m/>
    <d v="2024-10-06T15:38:00"/>
    <x v="0"/>
    <x v="6"/>
    <s v="Last 12 Months"/>
    <s v="SPS-10775055"/>
    <s v="Andy Furber"/>
    <s v="Mens 24-25, 05/10 vs. vs Tamworth 3"/>
    <x v="6"/>
    <s v="STRIPE"/>
    <x v="0"/>
    <n v="10"/>
    <n v="0.19"/>
    <n v="0.1"/>
    <n v="0"/>
    <n v="9.7100000000000009"/>
  </r>
  <r>
    <d v="2024-10-06T00:00:00"/>
    <n v="0.83329999999841675"/>
    <m/>
    <d v="2024-10-06T20:00:00"/>
    <x v="0"/>
    <x v="6"/>
    <s v="Last 12 Months"/>
    <s v="SPS-10788129"/>
    <s v="dilveer bedi"/>
    <s v="Sunday Training 24-25, collected by Satpal Degun, 06/10 vs. Sunday Training"/>
    <x v="6"/>
    <s v="CASH"/>
    <x v="1"/>
    <n v="3"/>
    <n v="0"/>
    <n v="0"/>
    <n v="0"/>
    <n v="3"/>
  </r>
  <r>
    <d v="2024-10-06T00:00:00"/>
    <n v="0.83329999999841675"/>
    <m/>
    <d v="2024-10-06T20:00:00"/>
    <x v="0"/>
    <x v="6"/>
    <s v="Last 12 Months"/>
    <s v="SPS-10788134"/>
    <s v="Rajveer Malhi"/>
    <s v="Sunday Training 24-25, collected by Satpal Degun, 06/10 vs. Sunday Training"/>
    <x v="6"/>
    <s v="CASH"/>
    <x v="1"/>
    <n v="3"/>
    <n v="0"/>
    <n v="0"/>
    <n v="0"/>
    <n v="3"/>
  </r>
  <r>
    <d v="2024-10-06T00:00:00"/>
    <n v="0.83329999999841675"/>
    <m/>
    <d v="2024-10-06T20:00:00"/>
    <x v="0"/>
    <x v="6"/>
    <s v="Last 12 Months"/>
    <s v="SPS-10788131"/>
    <s v="Devjyot Singh Ghhagh"/>
    <s v="Sunday Training 24-25, collected by Satpal Degun, 06/10 vs. Sunday Training"/>
    <x v="6"/>
    <s v="CASH"/>
    <x v="1"/>
    <n v="3"/>
    <n v="0"/>
    <n v="0"/>
    <n v="0"/>
    <n v="3"/>
  </r>
  <r>
    <d v="2024-09-06T00:00:00"/>
    <n v="31.354099999996834"/>
    <m/>
    <d v="2024-10-07T08:30:00"/>
    <x v="0"/>
    <x v="6"/>
    <s v="Last 12 Months"/>
    <s v="SPS-10622733"/>
    <s v="SJ Sihota"/>
    <s v="Mens 24-25 Unemployed/Retired Match Fee, 07/09 vs. vs Bloxwich 4/5"/>
    <x v="6"/>
    <s v="STRIPE"/>
    <x v="0"/>
    <n v="5"/>
    <n v="0.12"/>
    <n v="0.05"/>
    <n v="0"/>
    <n v="4.83"/>
  </r>
  <r>
    <d v="2024-09-14T00:00:00"/>
    <n v="23.354099999996834"/>
    <m/>
    <d v="2024-10-07T08:30:00"/>
    <x v="0"/>
    <x v="6"/>
    <s v="Last 12 Months"/>
    <s v="SPS-10661052"/>
    <s v="SJ Sihota"/>
    <s v="Mens 24-25 Unemployed/Retired Match Fee, 14/09 vs. vs Droitwich"/>
    <x v="6"/>
    <s v="STRIPE"/>
    <x v="0"/>
    <n v="5"/>
    <n v="0.12"/>
    <n v="0.05"/>
    <n v="0"/>
    <n v="4.83"/>
  </r>
  <r>
    <d v="2024-09-27T00:00:00"/>
    <n v="10.354099999996834"/>
    <m/>
    <d v="2024-10-07T08:30:00"/>
    <x v="0"/>
    <x v="6"/>
    <s v="Last 12 Months"/>
    <s v="SPS-10737222"/>
    <s v="SJ Sihota"/>
    <s v="Mens 24-25 Unemployed/Retired Match Fee, 28/09 vs. vs City of Birmingham"/>
    <x v="6"/>
    <s v="STRIPE"/>
    <x v="0"/>
    <n v="5"/>
    <n v="0.12"/>
    <n v="0.05"/>
    <n v="0"/>
    <n v="4.83"/>
  </r>
  <r>
    <d v="2024-10-04T00:00:00"/>
    <n v="3.3540999999968335"/>
    <m/>
    <d v="2024-10-07T08:30:00"/>
    <x v="0"/>
    <x v="6"/>
    <s v="Last 12 Months"/>
    <s v="SPS-10775058"/>
    <s v="SJ Sihota"/>
    <s v="Mens 24-25 Unemployed/Retired Match Fee, 05/10 vs. vs Tamworth 3"/>
    <x v="6"/>
    <s v="STRIPE"/>
    <x v="0"/>
    <n v="5"/>
    <n v="0.14000000000000001"/>
    <n v="0.05"/>
    <n v="0"/>
    <n v="4.8099999999999996"/>
  </r>
  <r>
    <d v="2024-09-07T00:00:00"/>
    <n v="30.354099999996834"/>
    <m/>
    <d v="2024-10-07T08:30:00"/>
    <x v="0"/>
    <x v="6"/>
    <s v="Last 12 Months"/>
    <s v="SPS-10623523"/>
    <s v="sukhwinder"/>
    <s v="Mens 24-25, 07/09 vs. vs Bloxwich 1"/>
    <x v="6"/>
    <s v="STRIPE"/>
    <x v="0"/>
    <n v="10"/>
    <n v="0.35"/>
    <n v="0.1"/>
    <n v="0"/>
    <n v="9.5500000000000007"/>
  </r>
  <r>
    <d v="2024-09-07T00:00:00"/>
    <n v="30.354099999996834"/>
    <m/>
    <d v="2024-10-07T08:30:00"/>
    <x v="0"/>
    <x v="6"/>
    <s v="Last 12 Months"/>
    <s v="SPS-10625483"/>
    <s v="Sukhdeep Mann"/>
    <s v="Mens 24-25 Under 16 Match Fee, paid by bhupinder mann, 07/09 vs. vs Bloxwich 2/3"/>
    <x v="6"/>
    <s v="STRIPE"/>
    <x v="0"/>
    <n v="3"/>
    <n v="0.26"/>
    <n v="0.05"/>
    <n v="0"/>
    <n v="2.69"/>
  </r>
  <r>
    <d v="2024-09-07T00:00:00"/>
    <n v="30.354099999996834"/>
    <m/>
    <d v="2024-10-07T08:30:00"/>
    <x v="0"/>
    <x v="6"/>
    <s v="Last 12 Months"/>
    <s v="SPS-10624873"/>
    <s v="Harjap Dhinjan"/>
    <s v="Badgers 24-25, paid by Avninder Dhinjan, 07/09 vs. vs Bloxwich"/>
    <x v="6"/>
    <s v="STRIPE"/>
    <x v="0"/>
    <n v="3"/>
    <n v="7.0000000000000007E-2"/>
    <n v="0.05"/>
    <n v="0"/>
    <n v="2.88"/>
  </r>
  <r>
    <d v="2024-09-08T00:00:00"/>
    <n v="29.354099999996834"/>
    <m/>
    <d v="2024-10-07T08:30:00"/>
    <x v="0"/>
    <x v="6"/>
    <s v="Last 12 Months"/>
    <s v="SPS-10631010"/>
    <s v="Harjap Dhinjan"/>
    <s v="Sunday Training 24-25, paid by Avninder Dhinjan, 08/09 vs. Sunday Training"/>
    <x v="6"/>
    <s v="STRIPE"/>
    <x v="1"/>
    <n v="3"/>
    <n v="7.0000000000000007E-2"/>
    <n v="0.05"/>
    <n v="0"/>
    <n v="2.88"/>
  </r>
  <r>
    <d v="2024-09-14T00:00:00"/>
    <n v="23.354099999996834"/>
    <m/>
    <d v="2024-10-07T08:30:00"/>
    <x v="0"/>
    <x v="6"/>
    <s v="Last 12 Months"/>
    <s v="SPS-10661055"/>
    <s v="Harjap Dhinjan"/>
    <s v="Mens 24-25 Under 16 Match Fee, paid by Avninder Dhinjan, 14/09 vs. vs Droitwich"/>
    <x v="6"/>
    <s v="STRIPE"/>
    <x v="0"/>
    <n v="3"/>
    <n v="7.0000000000000007E-2"/>
    <n v="0.05"/>
    <n v="0"/>
    <n v="2.88"/>
  </r>
  <r>
    <d v="2024-09-15T00:00:00"/>
    <n v="22.354099999996834"/>
    <m/>
    <d v="2024-10-07T08:30:00"/>
    <x v="0"/>
    <x v="6"/>
    <s v="Last 12 Months"/>
    <s v="SPS-10669302"/>
    <s v="Harjap Dhinjan"/>
    <s v="Sunday Training 24-25, paid by Avninder Dhinjan, 15/09 vs. Sunday Training"/>
    <x v="6"/>
    <s v="STRIPE"/>
    <x v="1"/>
    <n v="3"/>
    <n v="7.0000000000000007E-2"/>
    <n v="0.05"/>
    <n v="0"/>
    <n v="2.88"/>
  </r>
  <r>
    <d v="2024-09-20T00:00:00"/>
    <n v="17.354099999996834"/>
    <m/>
    <d v="2024-10-07T08:30:00"/>
    <x v="0"/>
    <x v="6"/>
    <s v="Last 12 Months"/>
    <s v="SPS-10701094"/>
    <s v="Harjap Dhinjan"/>
    <s v="Mens 24-25 Under 16 Match Fee, paid by Avninder Dhinjan, 21/09 vs. vs Harborne 6"/>
    <x v="6"/>
    <s v="STRIPE"/>
    <x v="0"/>
    <n v="3"/>
    <n v="7.0000000000000007E-2"/>
    <n v="0.05"/>
    <n v="0"/>
    <n v="2.88"/>
  </r>
  <r>
    <d v="2024-09-22T00:00:00"/>
    <n v="15.354099999996834"/>
    <m/>
    <d v="2024-10-07T08:30:00"/>
    <x v="0"/>
    <x v="6"/>
    <s v="Last 12 Months"/>
    <s v="SPS-10711732"/>
    <s v="Harjap Dhinjan"/>
    <s v="Sunday Training 24-25, paid by Avninder Dhinjan, 22/09 vs. Sunday Training"/>
    <x v="6"/>
    <s v="STRIPE"/>
    <x v="1"/>
    <n v="3"/>
    <n v="7.0000000000000007E-2"/>
    <n v="0.05"/>
    <n v="0"/>
    <n v="2.88"/>
  </r>
  <r>
    <d v="2024-09-27T00:00:00"/>
    <n v="10.354099999996834"/>
    <m/>
    <d v="2024-10-07T08:30:00"/>
    <x v="0"/>
    <x v="6"/>
    <s v="Last 12 Months"/>
    <s v="SPS-10737214"/>
    <s v="Harjap Dhinjan"/>
    <s v="Mens 24-25 Under 16 Match Fee, paid by Avninder Dhinjan, 28/09 vs. vs City of Birmingham"/>
    <x v="6"/>
    <s v="STRIPE"/>
    <x v="0"/>
    <n v="3"/>
    <n v="7.0000000000000007E-2"/>
    <n v="0.05"/>
    <n v="0"/>
    <n v="2.88"/>
  </r>
  <r>
    <d v="2024-10-03T00:00:00"/>
    <n v="4.3540999999968335"/>
    <m/>
    <d v="2024-10-07T08:30:00"/>
    <x v="0"/>
    <x v="6"/>
    <s v="Last 12 Months"/>
    <s v="SPS-10772585"/>
    <s v="Harjap Dhinjan"/>
    <s v="Sunday Training 24-25, paid by Avninder Dhinjan, 29/09 vs. Sunday Training"/>
    <x v="6"/>
    <s v="STRIPE"/>
    <x v="1"/>
    <n v="3"/>
    <n v="7.0000000000000007E-2"/>
    <n v="0.05"/>
    <n v="0"/>
    <n v="2.88"/>
  </r>
  <r>
    <d v="2024-10-04T00:00:00"/>
    <n v="3.3540999999968335"/>
    <m/>
    <d v="2024-10-07T08:30:00"/>
    <x v="0"/>
    <x v="6"/>
    <s v="Last 12 Months"/>
    <s v="SPS-10775049"/>
    <s v="Harjap Dhinjan"/>
    <s v="Mens 24-25 Under 16 Match Fee, paid by Avninder Dhinjan, 05/10 vs. vs Tamworth 3"/>
    <x v="6"/>
    <s v="STRIPE"/>
    <x v="0"/>
    <n v="3"/>
    <n v="0.05"/>
    <n v="0.05"/>
    <n v="0"/>
    <n v="2.9"/>
  </r>
  <r>
    <d v="2024-09-07T00:00:00"/>
    <n v="30.354099999996834"/>
    <m/>
    <d v="2024-10-07T08:30:00"/>
    <x v="0"/>
    <x v="6"/>
    <s v="Last 12 Months"/>
    <s v="SPS-10623537"/>
    <s v="Angad Birring"/>
    <s v="Mens 24-25 Under 16 Match Fee, paid by Jeswinder Kaur, 07/09 vs. vs Bloxwich 1"/>
    <x v="6"/>
    <s v="STRIPE"/>
    <x v="0"/>
    <n v="3"/>
    <n v="0.1"/>
    <n v="0.05"/>
    <n v="0"/>
    <n v="2.85"/>
  </r>
  <r>
    <d v="2024-09-14T00:00:00"/>
    <n v="23.354099999996834"/>
    <m/>
    <d v="2024-10-07T08:30:00"/>
    <x v="0"/>
    <x v="6"/>
    <s v="Last 12 Months"/>
    <s v="SPS-10666249"/>
    <s v="Angad Birring"/>
    <s v="Mens 24-25 Under 16 Match Fee, paid by Jeswinder Kaur, 14/09 vs. vs Beacon"/>
    <x v="6"/>
    <s v="STRIPE"/>
    <x v="0"/>
    <n v="3"/>
    <n v="0.1"/>
    <n v="0.05"/>
    <n v="0"/>
    <n v="2.85"/>
  </r>
  <r>
    <d v="2024-09-20T00:00:00"/>
    <n v="17.354099999996834"/>
    <m/>
    <d v="2024-10-07T08:30:00"/>
    <x v="0"/>
    <x v="6"/>
    <s v="Last 12 Months"/>
    <s v="SPS-10701047"/>
    <s v="Angad Birring"/>
    <s v="Mens 24-25 Under 16 Match Fee, paid by Jeswinder Kaur, 21/09 vs. vs Sutton 3"/>
    <x v="6"/>
    <s v="STRIPE"/>
    <x v="0"/>
    <n v="3"/>
    <n v="0.1"/>
    <n v="0.05"/>
    <n v="0"/>
    <n v="2.85"/>
  </r>
  <r>
    <d v="2024-09-27T00:00:00"/>
    <n v="10.354099999996834"/>
    <m/>
    <d v="2024-10-07T08:30:00"/>
    <x v="0"/>
    <x v="6"/>
    <s v="Last 12 Months"/>
    <s v="SPS-10737470"/>
    <s v="Angad Birring"/>
    <s v="Mens 24-25 Under 16 Match Fee, paid by Jeswinder Kaur, 28/09 vs. vs University of Birmingham 5"/>
    <x v="6"/>
    <s v="STRIPE"/>
    <x v="0"/>
    <n v="3"/>
    <n v="0.08"/>
    <n v="0.05"/>
    <n v="0"/>
    <n v="2.87"/>
  </r>
  <r>
    <d v="2024-09-07T00:00:00"/>
    <n v="30.354800000000978"/>
    <m/>
    <d v="2024-10-07T08:31:00"/>
    <x v="0"/>
    <x v="6"/>
    <s v="Last 12 Months"/>
    <s v="SPS-10626812"/>
    <s v="Ummul Humayra"/>
    <s v="Ladies 24-25, 07/09 vs. vs Bloxwich 3"/>
    <x v="6"/>
    <s v="STRIPE"/>
    <x v="0"/>
    <n v="10"/>
    <n v="0.22"/>
    <n v="0.1"/>
    <n v="0"/>
    <n v="9.68"/>
  </r>
  <r>
    <d v="2024-09-14T00:00:00"/>
    <n v="23.354800000000978"/>
    <m/>
    <d v="2024-10-07T08:31:00"/>
    <x v="0"/>
    <x v="6"/>
    <s v="Last 12 Months"/>
    <s v="SPS-10666386"/>
    <s v="Ummul Humayra"/>
    <s v="Ladies 24-25, 14/09 vs. vs Beacon 2"/>
    <x v="6"/>
    <s v="STRIPE"/>
    <x v="0"/>
    <n v="10"/>
    <n v="0.22"/>
    <n v="0.1"/>
    <n v="0"/>
    <n v="9.68"/>
  </r>
  <r>
    <d v="2024-09-28T00:00:00"/>
    <n v="9.3548000000009779"/>
    <m/>
    <d v="2024-10-07T08:31:00"/>
    <x v="0"/>
    <x v="6"/>
    <s v="Last 12 Months"/>
    <s v="SPS-10742535"/>
    <s v="Ummul Humayra"/>
    <s v="Ladies 24-25, 28/09 vs. vs Solihull Blossomfield 4"/>
    <x v="6"/>
    <s v="STRIPE"/>
    <x v="0"/>
    <n v="10"/>
    <n v="0.21"/>
    <n v="0.1"/>
    <n v="0"/>
    <n v="9.69"/>
  </r>
  <r>
    <d v="2024-10-07T00:00:00"/>
    <n v="0.35970000000088476"/>
    <m/>
    <d v="2024-10-07T08:38:00"/>
    <x v="0"/>
    <x v="6"/>
    <s v="Last 12 Months"/>
    <s v="SPS-10789199"/>
    <s v="Ghazanfar Ali"/>
    <s v="Mens 24-25 Sponsored player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0"/>
    <s v="morgan sign"/>
    <s v="Mens 24-25 Sponsored player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1"/>
    <s v="Navraj Degun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2"/>
    <s v="Irfan Muhammad"/>
    <s v="Mens 24-25 Sponsored player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3"/>
    <s v="Manveer Sokhi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4"/>
    <s v="Satvir Sahota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6"/>
    <s v="Matt Schofield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7"/>
    <s v="Avraj Bansal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8"/>
    <s v="Jagjit Degun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09"/>
    <s v="Moin Shakeel"/>
    <s v="Mens 24-25 Sponsored player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10"/>
    <s v="Josh Russell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11"/>
    <s v="LE-NEAL JACKSON"/>
    <s v="Mens 24-25 Sponsored player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12"/>
    <s v="Pavinder Sandhu"/>
    <s v="Mens 24-25 Annual Payee Match Fee, 06/10 vs. vs Repton 1"/>
    <x v="6"/>
    <s v="CASH"/>
    <x v="0"/>
    <n v="0"/>
    <n v="0"/>
    <n v="0"/>
    <n v="0"/>
    <n v="0"/>
  </r>
  <r>
    <d v="2024-10-07T00:00:00"/>
    <n v="0.35970000000088476"/>
    <m/>
    <d v="2024-10-07T08:38:00"/>
    <x v="0"/>
    <x v="6"/>
    <s v="Last 12 Months"/>
    <s v="SPS-10789213"/>
    <s v="Harmanpreet Sandhu"/>
    <s v="Mens 24-25 Annual Payee Match Fee, 06/10 vs. vs Repton 1"/>
    <x v="6"/>
    <s v="CASH"/>
    <x v="0"/>
    <n v="0"/>
    <n v="0"/>
    <n v="0"/>
    <n v="0"/>
    <n v="0"/>
  </r>
  <r>
    <d v="2024-10-07T00:00:00"/>
    <n v="0.69999999999708962"/>
    <m/>
    <d v="2024-10-07T16:48:00"/>
    <x v="0"/>
    <x v="6"/>
    <s v="Last 12 Months"/>
    <s v="SPS-10790657"/>
    <s v="Kaylim Bowers"/>
    <s v="Ladies 24-25 Sponsored player Match Fee, 05/10 vs. vs Solihull Blossomfield 2"/>
    <x v="6"/>
    <s v="CASH"/>
    <x v="0"/>
    <n v="0"/>
    <n v="0"/>
    <n v="0"/>
    <n v="0"/>
    <n v="0"/>
  </r>
  <r>
    <d v="2024-10-07T00:00:00"/>
    <n v="0.69999999999708962"/>
    <m/>
    <d v="2024-10-07T16:48:00"/>
    <x v="0"/>
    <x v="6"/>
    <s v="Last 12 Months"/>
    <s v="SPS-10790660"/>
    <s v="Apsi Gunarathne"/>
    <s v="Ladies 24-25 Sponsored player Match Fee, 05/10 vs. vs Solihull Blossomfield 2"/>
    <x v="6"/>
    <s v="CASH"/>
    <x v="0"/>
    <n v="0"/>
    <n v="0"/>
    <n v="0"/>
    <n v="0"/>
    <n v="0"/>
  </r>
  <r>
    <d v="2024-10-07T00:00:00"/>
    <n v="0.69999999999708962"/>
    <m/>
    <d v="2024-10-07T16:48:00"/>
    <x v="0"/>
    <x v="6"/>
    <s v="Last 12 Months"/>
    <s v="SPS-10790661"/>
    <s v="Rahemeen Ali"/>
    <s v="Ladies 24-25 Sponsored player Match Fee, 05/10 vs. vs Solihull Blossomfield 2"/>
    <x v="6"/>
    <s v="CASH"/>
    <x v="0"/>
    <n v="0"/>
    <n v="0"/>
    <n v="0"/>
    <n v="0"/>
    <n v="0"/>
  </r>
  <r>
    <d v="2024-09-08T00:00:00"/>
    <n v="30.354099999996834"/>
    <m/>
    <d v="2024-10-08T08:30:00"/>
    <x v="0"/>
    <x v="6"/>
    <s v="Last 12 Months"/>
    <s v="SPS-10631042"/>
    <s v="Josh Russell"/>
    <s v="Mens 24-25 Under 16 Match Fee, paid by Steve Russell, 31/08 vs. vs Sheffield"/>
    <x v="6"/>
    <s v="STRIPE"/>
    <x v="0"/>
    <n v="3"/>
    <n v="0.11"/>
    <n v="0.05"/>
    <n v="0"/>
    <n v="2.84"/>
  </r>
  <r>
    <d v="2024-09-08T00:00:00"/>
    <n v="30.354099999996834"/>
    <m/>
    <d v="2024-10-08T08:30:00"/>
    <x v="0"/>
    <x v="6"/>
    <s v="Last 12 Months"/>
    <s v="SPS-10631058"/>
    <s v="Josh Russell"/>
    <s v="Mens 24-25 Under 16 Match Fee, paid by Steve Russell, 08/09 vs. vs Lichfield"/>
    <x v="6"/>
    <s v="STRIPE"/>
    <x v="0"/>
    <n v="3"/>
    <n v="0.11"/>
    <n v="0.05"/>
    <n v="0"/>
    <n v="2.84"/>
  </r>
  <r>
    <d v="2024-09-23T00:00:00"/>
    <n v="15.354099999996834"/>
    <m/>
    <d v="2024-10-08T08:30:00"/>
    <x v="0"/>
    <x v="6"/>
    <s v="Last 12 Months"/>
    <s v="SPS-10721317"/>
    <s v="Josh Russell"/>
    <s v="Mens 24-25 Under 16 Match Fee, paid by Steve Russell, 22/09 vs. vs University of Birmingham 2"/>
    <x v="6"/>
    <s v="STRIPE"/>
    <x v="0"/>
    <n v="3"/>
    <n v="0.12"/>
    <n v="0.05"/>
    <n v="0"/>
    <n v="2.83"/>
  </r>
  <r>
    <d v="2024-09-06T00:00:00"/>
    <n v="32.354099999996834"/>
    <m/>
    <d v="2024-10-08T08:30:00"/>
    <x v="0"/>
    <x v="6"/>
    <s v="Last 12 Months"/>
    <s v="SPS-10622731"/>
    <s v="Sukhdev Gill"/>
    <s v="Mens 24-25 Unemployed/Retired Match Fee, 07/09 vs. vs Bloxwich 4/5"/>
    <x v="6"/>
    <s v="STRIPE"/>
    <x v="0"/>
    <n v="5"/>
    <n v="0.14000000000000001"/>
    <n v="0.05"/>
    <n v="0"/>
    <n v="4.8099999999999996"/>
  </r>
  <r>
    <d v="2024-09-20T00:00:00"/>
    <n v="18.354099999996834"/>
    <m/>
    <d v="2024-10-08T08:30:00"/>
    <x v="0"/>
    <x v="6"/>
    <s v="Last 12 Months"/>
    <s v="SPS-10701091"/>
    <s v="Sukhdev Gill"/>
    <s v="Mens 24-25 Unemployed/Retired Match Fee, 21/09 vs. vs Harborne 6"/>
    <x v="6"/>
    <s v="STRIPE"/>
    <x v="0"/>
    <n v="5"/>
    <n v="0.14000000000000001"/>
    <n v="0.05"/>
    <n v="0"/>
    <n v="4.8099999999999996"/>
  </r>
  <r>
    <d v="2024-09-27T00:00:00"/>
    <n v="11.354099999996834"/>
    <m/>
    <d v="2024-10-08T08:30:00"/>
    <x v="0"/>
    <x v="6"/>
    <s v="Last 12 Months"/>
    <s v="SPS-10737219"/>
    <s v="Sukhdev Gill"/>
    <s v="Mens 24-25 Unemployed/Retired Match Fee, 28/09 vs. vs City of Birmingham"/>
    <x v="6"/>
    <s v="STRIPE"/>
    <x v="0"/>
    <n v="5"/>
    <n v="0.15"/>
    <n v="0.05"/>
    <n v="0"/>
    <n v="4.8"/>
  </r>
  <r>
    <d v="2024-09-06T00:00:00"/>
    <n v="32.354099999996834"/>
    <m/>
    <d v="2024-10-08T08:30:00"/>
    <x v="0"/>
    <x v="6"/>
    <s v="Last 12 Months"/>
    <s v="SPS-10622730"/>
    <s v="Inderjit Sathi"/>
    <s v="Mens 24-25 Unemployed/Retired Match Fee, 07/09 vs. vs Bloxwich 4/5"/>
    <x v="6"/>
    <s v="STRIPE"/>
    <x v="0"/>
    <n v="5"/>
    <n v="0.17"/>
    <n v="0.05"/>
    <n v="0"/>
    <n v="4.78"/>
  </r>
  <r>
    <d v="2024-09-14T00:00:00"/>
    <n v="24.354099999996834"/>
    <m/>
    <d v="2024-10-08T08:30:00"/>
    <x v="0"/>
    <x v="6"/>
    <s v="Last 12 Months"/>
    <s v="SPS-10661049"/>
    <s v="Inderjit Sathi"/>
    <s v="Mens 24-25 Unemployed/Retired Match Fee, 14/09 vs. vs Droitwich"/>
    <x v="6"/>
    <s v="STRIPE"/>
    <x v="0"/>
    <n v="5"/>
    <n v="0.18"/>
    <n v="0.05"/>
    <n v="0"/>
    <n v="4.7699999999999996"/>
  </r>
  <r>
    <d v="2024-09-06T00:00:00"/>
    <n v="32.354099999996834"/>
    <m/>
    <d v="2024-10-08T08:30:00"/>
    <x v="0"/>
    <x v="6"/>
    <s v="Last 12 Months"/>
    <s v="SPS-10622724"/>
    <s v="Tarvinder Dogra"/>
    <s v="Mens 24-25, 07/09 vs. vs Bloxwich 4/5"/>
    <x v="6"/>
    <s v="STRIPE"/>
    <x v="0"/>
    <n v="10"/>
    <n v="0.25"/>
    <n v="0.1"/>
    <n v="0"/>
    <n v="9.65"/>
  </r>
  <r>
    <d v="2024-10-04T00:00:00"/>
    <n v="4.3540999999968335"/>
    <m/>
    <d v="2024-10-08T08:30:00"/>
    <x v="0"/>
    <x v="6"/>
    <s v="Last 12 Months"/>
    <s v="SPS-10775050"/>
    <s v="Tarvinder Dogra"/>
    <s v="Mens 24-25, 05/10 vs. vs Tamworth 3"/>
    <x v="6"/>
    <s v="STRIPE"/>
    <x v="0"/>
    <n v="10"/>
    <n v="0.25"/>
    <n v="0.1"/>
    <n v="0"/>
    <n v="9.65"/>
  </r>
  <r>
    <d v="2024-09-06T00:00:00"/>
    <n v="32.354099999996834"/>
    <m/>
    <d v="2024-10-08T08:30:00"/>
    <x v="0"/>
    <x v="6"/>
    <s v="Last 12 Months"/>
    <s v="SPS-10622725"/>
    <s v="Harjit Samra"/>
    <s v="Mens 24-25, 07/09 vs. vs Bloxwich 4/5"/>
    <x v="6"/>
    <s v="STRIPE"/>
    <x v="0"/>
    <n v="10"/>
    <n v="0.25"/>
    <n v="0.1"/>
    <n v="0"/>
    <n v="9.65"/>
  </r>
  <r>
    <d v="2024-09-20T00:00:00"/>
    <n v="18.354099999996834"/>
    <m/>
    <d v="2024-10-08T08:30:00"/>
    <x v="0"/>
    <x v="6"/>
    <s v="Last 12 Months"/>
    <s v="SPS-10701087"/>
    <s v="Harjit Samra"/>
    <s v="Mens 24-25, 21/09 vs. vs Harborne 6"/>
    <x v="6"/>
    <s v="STRIPE"/>
    <x v="0"/>
    <n v="10"/>
    <n v="0.25"/>
    <n v="0.1"/>
    <n v="0"/>
    <n v="9.65"/>
  </r>
  <r>
    <d v="2024-07-11T00:00:00"/>
    <n v="89.354099999996834"/>
    <m/>
    <d v="2024-10-08T08:30:00"/>
    <x v="0"/>
    <x v="6"/>
    <s v="Last 12 Months"/>
    <s v="SPS-10352396"/>
    <s v="Guvraj Bansal"/>
    <s v="Mens 24-25 Student Match Fee, 10/07 vs. vs Edgbaston"/>
    <x v="6"/>
    <s v="STRIPE"/>
    <x v="0"/>
    <n v="5"/>
    <n v="0.11"/>
    <n v="0.05"/>
    <n v="0"/>
    <n v="4.84"/>
  </r>
  <r>
    <d v="2024-07-15T00:00:00"/>
    <n v="85.354099999996834"/>
    <m/>
    <d v="2024-10-08T08:30:00"/>
    <x v="0"/>
    <x v="6"/>
    <s v="Last 12 Months"/>
    <s v="SPS-10359989"/>
    <s v="Guvraj Bansal"/>
    <s v="Mens 24-25 Student Match Fee, 02/07 vs. vs Bromsgrove"/>
    <x v="6"/>
    <s v="STRIPE"/>
    <x v="0"/>
    <n v="5"/>
    <n v="0.11"/>
    <n v="0.05"/>
    <n v="0"/>
    <n v="4.84"/>
  </r>
  <r>
    <d v="2024-07-23T00:00:00"/>
    <n v="77.354099999996834"/>
    <m/>
    <d v="2024-10-08T08:30:00"/>
    <x v="0"/>
    <x v="6"/>
    <s v="Last 12 Months"/>
    <s v="SPS-10392070"/>
    <s v="Guvraj Bansal"/>
    <s v="Mens 24-25 Student Match Fee, 23/07 vs. vs Kings Heath"/>
    <x v="6"/>
    <s v="STRIPE"/>
    <x v="0"/>
    <n v="5"/>
    <n v="0.11"/>
    <n v="0.05"/>
    <n v="0"/>
    <n v="4.84"/>
  </r>
  <r>
    <d v="2024-07-30T00:00:00"/>
    <n v="70.354099999996834"/>
    <m/>
    <d v="2024-10-08T08:30:00"/>
    <x v="0"/>
    <x v="6"/>
    <s v="Last 12 Months"/>
    <s v="SPS-10428614"/>
    <s v="Guvraj Bansal"/>
    <s v="Mens 24-25 Student Match Fee, 30/07 vs. vs Old Hales"/>
    <x v="6"/>
    <s v="STRIPE"/>
    <x v="0"/>
    <n v="5"/>
    <n v="0.11"/>
    <n v="0.05"/>
    <n v="0"/>
    <n v="4.84"/>
  </r>
  <r>
    <d v="2024-09-07T00:00:00"/>
    <n v="31.354099999996834"/>
    <m/>
    <d v="2024-10-08T08:30:00"/>
    <x v="0"/>
    <x v="6"/>
    <s v="Last 12 Months"/>
    <s v="SPS-10625485"/>
    <s v="Guvraj Bansal"/>
    <s v="Mens 24-25 Student Match Fee, 07/09 vs. vs Bloxwich 2/3"/>
    <x v="6"/>
    <s v="STRIPE"/>
    <x v="0"/>
    <n v="5"/>
    <n v="0.11"/>
    <n v="0.05"/>
    <n v="0"/>
    <n v="4.84"/>
  </r>
  <r>
    <d v="2024-09-14T00:00:00"/>
    <n v="24.354099999996834"/>
    <m/>
    <d v="2024-10-08T08:30:00"/>
    <x v="0"/>
    <x v="6"/>
    <s v="Last 12 Months"/>
    <s v="SPS-10666251"/>
    <s v="Guvraj Bansal"/>
    <s v="Mens 24-25 Student Match Fee, 14/09 vs. vs Beacon"/>
    <x v="6"/>
    <s v="STRIPE"/>
    <x v="0"/>
    <n v="5"/>
    <n v="0.1"/>
    <n v="0.05"/>
    <n v="0"/>
    <n v="4.8499999999999996"/>
  </r>
  <r>
    <d v="2024-09-07T00:00:00"/>
    <n v="31.354099999996834"/>
    <m/>
    <d v="2024-10-08T08:30:00"/>
    <x v="0"/>
    <x v="6"/>
    <s v="Last 12 Months"/>
    <s v="SPS-10625588"/>
    <s v="Taran Kooner"/>
    <s v="Mens 24-25 Student Match Fee, paid by Surjit Kooner, 07/09 vs. vs Bloxwich 1"/>
    <x v="6"/>
    <s v="STRIPE"/>
    <x v="0"/>
    <n v="5"/>
    <n v="0.12"/>
    <n v="0.05"/>
    <n v="0"/>
    <n v="4.83"/>
  </r>
  <r>
    <d v="2024-09-14T00:00:00"/>
    <n v="24.354099999996834"/>
    <m/>
    <d v="2024-10-08T08:30:00"/>
    <x v="0"/>
    <x v="6"/>
    <s v="Last 12 Months"/>
    <s v="SPS-10666246"/>
    <s v="Taran Kooner"/>
    <s v="Mens 24-25 Student Match Fee, paid by Surjit Kooner, 14/09 vs. vs Beacon"/>
    <x v="6"/>
    <s v="STRIPE"/>
    <x v="0"/>
    <n v="5"/>
    <n v="0.12"/>
    <n v="0.05"/>
    <n v="0"/>
    <n v="4.83"/>
  </r>
  <r>
    <d v="2024-09-20T00:00:00"/>
    <n v="18.354099999996834"/>
    <m/>
    <d v="2024-10-08T08:30:00"/>
    <x v="0"/>
    <x v="6"/>
    <s v="Last 12 Months"/>
    <s v="SPS-10701045"/>
    <s v="Taran Kooner"/>
    <s v="Mens 24-25 Student Match Fee, paid by Surjit Kooner, 21/09 vs. vs Sutton 3"/>
    <x v="6"/>
    <s v="STRIPE"/>
    <x v="0"/>
    <n v="5"/>
    <n v="0.12"/>
    <n v="0.05"/>
    <n v="0"/>
    <n v="4.83"/>
  </r>
  <r>
    <d v="2024-10-04T00:00:00"/>
    <n v="4.3540999999968335"/>
    <m/>
    <d v="2024-10-08T08:30:00"/>
    <x v="0"/>
    <x v="6"/>
    <s v="Last 12 Months"/>
    <s v="SPS-10775403"/>
    <s v="Taran Kooner"/>
    <s v="Mens 24-25 Student Match Fee, paid by Surjit Kooner, 05/10 vs. vs Edgbaston 2"/>
    <x v="6"/>
    <s v="STRIPE"/>
    <x v="0"/>
    <n v="5"/>
    <n v="0.14000000000000001"/>
    <n v="0.05"/>
    <n v="0"/>
    <n v="4.8099999999999996"/>
  </r>
  <r>
    <d v="2024-09-08T00:00:00"/>
    <n v="30.354099999996834"/>
    <m/>
    <d v="2024-10-08T08:30:00"/>
    <x v="0"/>
    <x v="6"/>
    <s v="Last 12 Months"/>
    <s v="SPS-10628979"/>
    <s v="Amandeep Sandhu"/>
    <s v="Sunday Training 24-25, 08/09 vs. Sunday Training"/>
    <x v="6"/>
    <s v="STRIPE"/>
    <x v="1"/>
    <n v="3"/>
    <n v="7.0000000000000007E-2"/>
    <n v="0.05"/>
    <n v="0"/>
    <n v="2.88"/>
  </r>
  <r>
    <d v="2024-09-15T00:00:00"/>
    <n v="23.354099999996834"/>
    <m/>
    <d v="2024-10-08T08:30:00"/>
    <x v="0"/>
    <x v="6"/>
    <s v="Last 12 Months"/>
    <s v="SPS-10668009"/>
    <s v="Amandeep Sandhu"/>
    <s v="Sunday Training 24-25, 15/09 vs. Sunday Training"/>
    <x v="6"/>
    <s v="STRIPE"/>
    <x v="1"/>
    <n v="3"/>
    <n v="0.05"/>
    <n v="0.05"/>
    <n v="0"/>
    <n v="2.9"/>
  </r>
  <r>
    <d v="2024-05-05T00:00:00"/>
    <n v="156.35409999999683"/>
    <m/>
    <d v="2024-10-08T08:30:00"/>
    <x v="0"/>
    <x v="6"/>
    <s v="Last 12 Months"/>
    <s v="SPS-10147975"/>
    <s v="Jovan sandhu"/>
    <s v="Sunday Training 24-25, paid by Amandeep Sandhu, 05/05 vs. Sunday Training"/>
    <x v="6"/>
    <s v="STRIPE"/>
    <x v="1"/>
    <n v="3"/>
    <n v="7.0000000000000007E-2"/>
    <n v="0.05"/>
    <n v="0"/>
    <n v="2.88"/>
  </r>
  <r>
    <d v="2024-05-19T00:00:00"/>
    <n v="142.35409999999683"/>
    <m/>
    <d v="2024-10-08T08:30:00"/>
    <x v="0"/>
    <x v="6"/>
    <s v="Last 12 Months"/>
    <s v="SPS-10184556"/>
    <s v="Jovan sandhu"/>
    <s v="Sunday Training 24-25, paid by Amandeep Sandhu, 19/05 vs. Sunday Training"/>
    <x v="6"/>
    <s v="STRIPE"/>
    <x v="1"/>
    <n v="3"/>
    <n v="7.0000000000000007E-2"/>
    <n v="0.05"/>
    <n v="0"/>
    <n v="2.88"/>
  </r>
  <r>
    <d v="2024-06-04T00:00:00"/>
    <n v="126.35409999999683"/>
    <m/>
    <d v="2024-10-08T08:30:00"/>
    <x v="0"/>
    <x v="6"/>
    <s v="Last 12 Months"/>
    <s v="SPS-10224307"/>
    <s v="Jovan sandhu"/>
    <s v="Sunday Training 24-25, paid by Amandeep Sandhu, 02/06 vs. Sunday Training"/>
    <x v="6"/>
    <s v="STRIPE"/>
    <x v="1"/>
    <n v="3"/>
    <n v="7.0000000000000007E-2"/>
    <n v="0.05"/>
    <n v="0"/>
    <n v="2.88"/>
  </r>
  <r>
    <d v="2024-06-08T00:00:00"/>
    <n v="122.35409999999683"/>
    <m/>
    <d v="2024-10-08T08:30:00"/>
    <x v="0"/>
    <x v="6"/>
    <s v="Last 12 Months"/>
    <s v="SPS-10237104"/>
    <s v="Jovan sandhu"/>
    <s v="Sunday Training 24-25, paid by Amandeep Sandhu, 26/05 vs. Sunday Training"/>
    <x v="6"/>
    <s v="STRIPE"/>
    <x v="1"/>
    <n v="3"/>
    <n v="7.0000000000000007E-2"/>
    <n v="0.05"/>
    <n v="0"/>
    <n v="2.88"/>
  </r>
  <r>
    <d v="2024-06-30T00:00:00"/>
    <n v="100.35409999999683"/>
    <m/>
    <d v="2024-10-08T08:30:00"/>
    <x v="0"/>
    <x v="6"/>
    <s v="Last 12 Months"/>
    <s v="SPS-10317293"/>
    <s v="Jovan sandhu"/>
    <s v="Sunday Training 24-25, paid by Amandeep Sandhu, 30/06 vs. Sunday Training"/>
    <x v="6"/>
    <s v="STRIPE"/>
    <x v="1"/>
    <n v="3"/>
    <n v="7.0000000000000007E-2"/>
    <n v="0.05"/>
    <n v="0"/>
    <n v="2.88"/>
  </r>
  <r>
    <d v="2024-07-08T00:00:00"/>
    <n v="92.354099999996834"/>
    <m/>
    <d v="2024-10-08T08:30:00"/>
    <x v="0"/>
    <x v="6"/>
    <s v="Last 12 Months"/>
    <s v="SPS-10338133"/>
    <s v="Jovan sandhu"/>
    <s v="Sunday Training 24-25, paid by Amandeep Sandhu, 07/07 vs. Sunday Training"/>
    <x v="6"/>
    <s v="STRIPE"/>
    <x v="1"/>
    <n v="3"/>
    <n v="7.0000000000000007E-2"/>
    <n v="0.05"/>
    <n v="0"/>
    <n v="2.88"/>
  </r>
  <r>
    <d v="2024-09-01T00:00:00"/>
    <n v="37.354099999996834"/>
    <m/>
    <d v="2024-10-08T08:30:00"/>
    <x v="0"/>
    <x v="6"/>
    <s v="Last 12 Months"/>
    <s v="SPS-10588537"/>
    <s v="Jovan sandhu"/>
    <s v="Sunday Training 24-25, paid by Amandeep Sandhu, 01/09 vs. Sunday Training"/>
    <x v="6"/>
    <s v="STRIPE"/>
    <x v="1"/>
    <n v="3"/>
    <n v="7.0000000000000007E-2"/>
    <n v="0.05"/>
    <n v="0"/>
    <n v="2.88"/>
  </r>
  <r>
    <d v="2024-07-11T00:00:00"/>
    <n v="89.354099999996834"/>
    <m/>
    <d v="2024-10-08T08:30:00"/>
    <x v="0"/>
    <x v="6"/>
    <s v="Last 12 Months"/>
    <s v="SPS-10352386"/>
    <s v="Ratan Boparai"/>
    <s v="Mens 24-25 Student Match Fee, 10/07 vs. vs Edgbaston"/>
    <x v="6"/>
    <s v="STRIPE"/>
    <x v="0"/>
    <n v="5"/>
    <n v="0.14000000000000001"/>
    <n v="0.05"/>
    <n v="0"/>
    <n v="4.8099999999999996"/>
  </r>
  <r>
    <d v="2024-07-23T00:00:00"/>
    <n v="77.354099999996834"/>
    <m/>
    <d v="2024-10-08T08:30:00"/>
    <x v="0"/>
    <x v="6"/>
    <s v="Last 12 Months"/>
    <s v="SPS-10392060"/>
    <s v="Ratan Boparai"/>
    <s v="Mens 24-25 Student Match Fee, 23/07 vs. vs Kings Heath"/>
    <x v="6"/>
    <s v="STRIPE"/>
    <x v="0"/>
    <n v="5"/>
    <n v="0.14000000000000001"/>
    <n v="0.05"/>
    <n v="0"/>
    <n v="4.8099999999999996"/>
  </r>
  <r>
    <d v="2024-09-07T00:00:00"/>
    <n v="31.354099999996834"/>
    <m/>
    <d v="2024-10-08T08:30:00"/>
    <x v="0"/>
    <x v="6"/>
    <s v="Last 12 Months"/>
    <s v="SPS-10625481"/>
    <s v="Ratan Boparai"/>
    <s v="Mens 24-25 Student Match Fee, 07/09 vs. vs Bloxwich 2/3"/>
    <x v="6"/>
    <s v="STRIPE"/>
    <x v="0"/>
    <n v="5"/>
    <n v="0.15"/>
    <n v="0.05"/>
    <n v="0"/>
    <n v="4.8"/>
  </r>
  <r>
    <d v="2024-08-24T00:00:00"/>
    <n v="45.354800000000978"/>
    <m/>
    <d v="2024-10-08T08:31:00"/>
    <x v="0"/>
    <x v="6"/>
    <s v="Last 12 Months"/>
    <s v="SPS-10535080"/>
    <s v="Jay Campbell"/>
    <s v="Aspirations 24-25, 23/08 vs. Aspirations Programme"/>
    <x v="6"/>
    <s v="STRIPE"/>
    <x v="1"/>
    <n v="5"/>
    <n v="0.12"/>
    <n v="0.05"/>
    <n v="0"/>
    <n v="4.83"/>
  </r>
  <r>
    <d v="2024-09-21T00:00:00"/>
    <n v="17.354800000000978"/>
    <m/>
    <d v="2024-10-08T08:31:00"/>
    <x v="0"/>
    <x v="6"/>
    <s v="Last 12 Months"/>
    <s v="SPS-10706325"/>
    <s v="Jay Campbell"/>
    <s v="Mens 24-25, 21/09 vs. vs Sikh Union Coventry"/>
    <x v="6"/>
    <s v="STRIPE"/>
    <x v="0"/>
    <n v="10"/>
    <n v="0.23"/>
    <n v="0.1"/>
    <n v="0"/>
    <n v="9.67"/>
  </r>
  <r>
    <d v="2024-09-29T00:00:00"/>
    <n v="9.3548000000009779"/>
    <m/>
    <d v="2024-10-08T08:31:00"/>
    <x v="0"/>
    <x v="6"/>
    <s v="Last 12 Months"/>
    <s v="SPS-10750067"/>
    <s v="Jay Campbell"/>
    <s v="Mens 24-25, 28/09 vs. vs Wolverhampton &amp; Tettenhall 1"/>
    <x v="6"/>
    <s v="STRIPE"/>
    <x v="0"/>
    <n v="10"/>
    <n v="0.23"/>
    <n v="0.1"/>
    <n v="0"/>
    <n v="9.67"/>
  </r>
  <r>
    <d v="2024-10-08T00:00:00"/>
    <n v="0.61110000000189757"/>
    <m/>
    <d v="2024-10-08T14:40:00"/>
    <x v="0"/>
    <x v="6"/>
    <s v="Last 12 Months"/>
    <s v="SPS-10799217"/>
    <s v="Amarpreet singh Assi"/>
    <s v="Mens 24-25 Annual Payee Match Fee, 05/10 vs. vs Edgbaston 1"/>
    <x v="6"/>
    <s v="CASH"/>
    <x v="0"/>
    <n v="0"/>
    <n v="0"/>
    <n v="0"/>
    <n v="0"/>
    <n v="0"/>
  </r>
  <r>
    <d v="2024-10-08T00:00:00"/>
    <n v="0.61110000000189757"/>
    <m/>
    <d v="2024-10-08T14:40:00"/>
    <x v="0"/>
    <x v="6"/>
    <s v="Last 12 Months"/>
    <s v="SPS-10799225"/>
    <s v="Sikandar Aizaz"/>
    <s v="Mens 24-25 Sponsored player Match Fee, 05/10 vs. vs Edgbaston 1"/>
    <x v="6"/>
    <s v="CASH"/>
    <x v="0"/>
    <n v="0"/>
    <n v="0"/>
    <n v="0"/>
    <n v="0"/>
    <n v="0"/>
  </r>
  <r>
    <d v="2024-09-28T00:00:00"/>
    <n v="10.964500000001863"/>
    <m/>
    <d v="2024-10-08T23:09:00"/>
    <x v="0"/>
    <x v="6"/>
    <s v="Last 12 Months"/>
    <s v="SPS-10745264"/>
    <s v="-1. DELETED --"/>
    <s v="Ladies Subscriptions 24-25 ASTON/BCU (YEAR 1) Membership, confirmed by Charn Gill"/>
    <x v="6"/>
    <s v="BACS"/>
    <x v="0"/>
    <n v="5"/>
    <n v="0"/>
    <n v="0"/>
    <n v="0"/>
    <n v="5"/>
  </r>
  <r>
    <d v="2024-10-08T00:00:00"/>
    <n v="0.96519999999873107"/>
    <m/>
    <d v="2024-10-08T23:10:00"/>
    <x v="0"/>
    <x v="6"/>
    <s v="Last 12 Months"/>
    <s v="SPS-10800333"/>
    <s v="-1. DELETED --"/>
    <s v="Ladies 24-25 Student Match Fee, collected by Charn Gill, 05/10 vs. vs City of Birmingham 1"/>
    <x v="6"/>
    <s v="CASH"/>
    <x v="0"/>
    <n v="5"/>
    <n v="0"/>
    <n v="0"/>
    <n v="0"/>
    <n v="5"/>
  </r>
  <r>
    <d v="2024-09-07T00:00:00"/>
    <n v="32.354099999996834"/>
    <m/>
    <d v="2024-10-09T08:30:00"/>
    <x v="0"/>
    <x v="6"/>
    <s v="Last 12 Months"/>
    <s v="SPS-10625482"/>
    <s v="Karampreet Sandhu"/>
    <s v="Mens 24-25, 07/09 vs. vs Bloxwich 2/3"/>
    <x v="6"/>
    <s v="STRIPE"/>
    <x v="0"/>
    <n v="10"/>
    <n v="0.2"/>
    <n v="0.1"/>
    <n v="0"/>
    <n v="9.6999999999999993"/>
  </r>
  <r>
    <d v="2024-09-14T00:00:00"/>
    <n v="25.354099999996834"/>
    <m/>
    <d v="2024-10-09T08:30:00"/>
    <x v="0"/>
    <x v="6"/>
    <s v="Last 12 Months"/>
    <s v="SPS-10666244"/>
    <s v="Karampreet Sandhu"/>
    <s v="Mens 24-25, 14/09 vs. vs Beacon"/>
    <x v="6"/>
    <s v="STRIPE"/>
    <x v="0"/>
    <n v="10"/>
    <n v="0.2"/>
    <n v="0.1"/>
    <n v="0"/>
    <n v="9.6999999999999993"/>
  </r>
  <r>
    <d v="2024-09-27T00:00:00"/>
    <n v="12.354099999996834"/>
    <m/>
    <d v="2024-10-09T08:30:00"/>
    <x v="0"/>
    <x v="6"/>
    <s v="Last 12 Months"/>
    <s v="SPS-10737466"/>
    <s v="Karampreet Sandhu"/>
    <s v="Mens 24-25, 28/09 vs. vs University of Birmingham 5"/>
    <x v="6"/>
    <s v="STRIPE"/>
    <x v="0"/>
    <n v="10"/>
    <n v="0.2"/>
    <n v="0.1"/>
    <n v="0"/>
    <n v="9.6999999999999993"/>
  </r>
  <r>
    <d v="2024-10-04T00:00:00"/>
    <n v="5.3540999999968335"/>
    <m/>
    <d v="2024-10-09T08:30:00"/>
    <x v="0"/>
    <x v="6"/>
    <s v="Last 12 Months"/>
    <s v="SPS-10775394"/>
    <s v="Karampreet Sandhu"/>
    <s v="Mens 24-25, 05/10 vs. vs Edgbaston 2"/>
    <x v="6"/>
    <s v="STRIPE"/>
    <x v="0"/>
    <n v="10"/>
    <n v="0.2"/>
    <n v="0.1"/>
    <n v="0"/>
    <n v="9.6999999999999993"/>
  </r>
  <r>
    <d v="2024-09-08T00:00:00"/>
    <n v="32.354099999996834"/>
    <m/>
    <d v="2024-10-10T08:30:00"/>
    <x v="0"/>
    <x v="6"/>
    <s v="Last 12 Months"/>
    <s v="SPS-10631041"/>
    <s v="Daya Bamrah"/>
    <s v="Mens 24-25 Student Match Fee, paid by parmjeet bamrah, 31/08 vs. vs Sheffield"/>
    <x v="6"/>
    <s v="STRIPE"/>
    <x v="0"/>
    <n v="5"/>
    <n v="0.14000000000000001"/>
    <n v="0.05"/>
    <n v="0"/>
    <n v="4.8099999999999996"/>
  </r>
  <r>
    <d v="2024-09-08T00:00:00"/>
    <n v="32.354099999996834"/>
    <m/>
    <d v="2024-10-10T08:30:00"/>
    <x v="0"/>
    <x v="6"/>
    <s v="Last 12 Months"/>
    <s v="SPS-10631057"/>
    <s v="Daya Bamrah"/>
    <s v="Mens 24-25 Student Match Fee, paid by parmjeet bamrah, 08/09 vs. vs Lichfield"/>
    <x v="6"/>
    <s v="STRIPE"/>
    <x v="0"/>
    <n v="5"/>
    <n v="0.14000000000000001"/>
    <n v="0.05"/>
    <n v="0"/>
    <n v="4.8099999999999996"/>
  </r>
  <r>
    <d v="2024-09-21T00:00:00"/>
    <n v="19.354099999996834"/>
    <m/>
    <d v="2024-10-10T08:30:00"/>
    <x v="0"/>
    <x v="6"/>
    <s v="Last 12 Months"/>
    <s v="SPS-10706323"/>
    <s v="Daya Bamrah"/>
    <s v="Mens 24-25 Student Match Fee, paid by parmjeet bamrah, 21/09 vs. vs Sikh Union Coventry"/>
    <x v="6"/>
    <s v="STRIPE"/>
    <x v="0"/>
    <n v="5"/>
    <n v="0.15"/>
    <n v="0.05"/>
    <n v="0"/>
    <n v="4.8"/>
  </r>
  <r>
    <d v="2024-09-07T00:00:00"/>
    <n v="33.354099999996834"/>
    <m/>
    <d v="2024-10-10T08:30:00"/>
    <x v="0"/>
    <x v="6"/>
    <s v="Last 12 Months"/>
    <s v="SPS-10625484"/>
    <s v="Neevan Amish Dudhia"/>
    <s v="Mens 24-25 Student Match Fee, paid by Amish Dudhia, 07/09 vs. vs Bloxwich 2/3"/>
    <x v="6"/>
    <s v="STRIPE"/>
    <x v="0"/>
    <n v="5"/>
    <n v="0.28000000000000003"/>
    <n v="0.05"/>
    <n v="0"/>
    <n v="4.67"/>
  </r>
  <r>
    <d v="2024-09-08T00:00:00"/>
    <n v="32.354099999996834"/>
    <m/>
    <d v="2024-10-10T08:30:00"/>
    <x v="0"/>
    <x v="6"/>
    <s v="Last 12 Months"/>
    <s v="SPS-10631062"/>
    <s v="Yuvender Prashar"/>
    <s v="Mens 24-25, 08/09 vs. vs Lichfield"/>
    <x v="6"/>
    <s v="STRIPE"/>
    <x v="0"/>
    <n v="10"/>
    <n v="0.22"/>
    <n v="0.1"/>
    <n v="0"/>
    <n v="9.68"/>
  </r>
  <r>
    <d v="2024-09-21T00:00:00"/>
    <n v="19.354099999996834"/>
    <m/>
    <d v="2024-10-10T08:30:00"/>
    <x v="0"/>
    <x v="6"/>
    <s v="Last 12 Months"/>
    <s v="SPS-10706327"/>
    <s v="Yuvender Prashar"/>
    <s v="Mens 24-25, 21/09 vs. vs Sikh Union Coventry"/>
    <x v="6"/>
    <s v="STRIPE"/>
    <x v="0"/>
    <n v="10"/>
    <n v="0.22"/>
    <n v="0.1"/>
    <n v="0"/>
    <n v="9.68"/>
  </r>
  <r>
    <d v="2024-09-29T00:00:00"/>
    <n v="11.354099999996834"/>
    <m/>
    <d v="2024-10-10T08:30:00"/>
    <x v="0"/>
    <x v="6"/>
    <s v="Last 12 Months"/>
    <s v="SPS-10750069"/>
    <s v="Yuvender Prashar"/>
    <s v="Mens 24-25, 28/09 vs. vs Wolverhampton &amp; Tettenhall 1"/>
    <x v="6"/>
    <s v="STRIPE"/>
    <x v="0"/>
    <n v="10"/>
    <n v="0.21"/>
    <n v="0.1"/>
    <n v="0"/>
    <n v="9.69"/>
  </r>
  <r>
    <d v="2024-09-07T00:00:00"/>
    <n v="34.354099999996834"/>
    <m/>
    <d v="2024-10-11T08:30:00"/>
    <x v="0"/>
    <x v="6"/>
    <s v="Last 12 Months"/>
    <s v="SPS-10625480"/>
    <s v="Harpreet Singh Kalia"/>
    <s v="Mens 24-25 Student Match Fee, paid by dav Kalia, 07/09 vs. vs Bloxwich 2/3"/>
    <x v="6"/>
    <s v="STRIPE"/>
    <x v="0"/>
    <n v="5"/>
    <n v="0.14000000000000001"/>
    <n v="0.05"/>
    <n v="0"/>
    <n v="4.8099999999999996"/>
  </r>
  <r>
    <d v="2024-09-27T00:00:00"/>
    <n v="14.354099999996834"/>
    <m/>
    <d v="2024-10-11T08:30:00"/>
    <x v="0"/>
    <x v="6"/>
    <s v="Last 12 Months"/>
    <s v="SPS-10737465"/>
    <s v="Harpreet Singh Kalia"/>
    <s v="Mens 24-25 Student Match Fee, paid by dav Kalia, 28/09 vs. vs University of Birmingham 5"/>
    <x v="6"/>
    <s v="STRIPE"/>
    <x v="0"/>
    <n v="5"/>
    <n v="0.14000000000000001"/>
    <n v="0.05"/>
    <n v="0"/>
    <n v="4.8099999999999996"/>
  </r>
  <r>
    <d v="2024-10-04T00:00:00"/>
    <n v="7.3540999999968335"/>
    <m/>
    <d v="2024-10-11T08:30:00"/>
    <x v="0"/>
    <x v="6"/>
    <s v="Last 12 Months"/>
    <s v="SPS-10775393"/>
    <s v="Harpreet Singh Kalia"/>
    <s v="Mens 24-25 Student Match Fee, paid by dav Kalia, 05/10 vs. vs Edgbaston 2"/>
    <x v="6"/>
    <s v="STRIPE"/>
    <x v="0"/>
    <n v="5"/>
    <n v="0.15"/>
    <n v="0.05"/>
    <n v="0"/>
    <n v="4.8"/>
  </r>
  <r>
    <d v="2024-10-12T00:00:00"/>
    <n v="0.32220000000233995"/>
    <m/>
    <d v="2024-10-12T07:44:00"/>
    <x v="0"/>
    <x v="6"/>
    <s v="Last 12 Months"/>
    <s v="SPS-10821391"/>
    <s v="Ian Murphy"/>
    <s v="Mens 24-25 Sponsored player Match Fee, 12/10 vs. vs Beacon 6"/>
    <x v="6"/>
    <s v="CASH"/>
    <x v="0"/>
    <n v="0"/>
    <n v="0"/>
    <n v="0"/>
    <n v="0"/>
    <n v="0"/>
  </r>
  <r>
    <d v="2024-10-12T00:00:00"/>
    <n v="0.40269999999873107"/>
    <m/>
    <d v="2024-10-12T09:40:00"/>
    <x v="0"/>
    <x v="6"/>
    <s v="Last 12 Months"/>
    <s v="SPS-10821678"/>
    <s v="SJ Sihota"/>
    <s v="Mens 24-25 Double Team Match Fee, 12/10 vs. vs Cannock 2"/>
    <x v="6"/>
    <s v="CASH"/>
    <x v="0"/>
    <n v="0"/>
    <n v="0"/>
    <n v="0"/>
    <n v="0"/>
    <n v="0"/>
  </r>
  <r>
    <d v="2024-09-14T00:00:00"/>
    <n v="28.82839999999851"/>
    <m/>
    <d v="2024-10-12T19:53:00"/>
    <x v="0"/>
    <x v="6"/>
    <s v="Last 12 Months"/>
    <s v="SPS-10666247"/>
    <s v="Peter Madeley"/>
    <s v="Mens 24-25, 14/09 vs. vs Beacon"/>
    <x v="6"/>
    <s v="STRIPE"/>
    <x v="0"/>
    <n v="10"/>
    <n v="0.19"/>
    <n v="0.1"/>
    <n v="0"/>
    <n v="9.7100000000000009"/>
  </r>
  <r>
    <d v="2024-09-21T00:00:00"/>
    <n v="21.82839999999851"/>
    <m/>
    <d v="2024-10-12T19:53:00"/>
    <x v="0"/>
    <x v="6"/>
    <s v="Last 12 Months"/>
    <s v="SPS-10704738"/>
    <s v="Peter Madeley"/>
    <s v="Mens 24-25, 21/09 vs. vs Sutton 4"/>
    <x v="6"/>
    <s v="STRIPE"/>
    <x v="0"/>
    <n v="10"/>
    <n v="0.19"/>
    <n v="0.1"/>
    <n v="0"/>
    <n v="9.7100000000000009"/>
  </r>
  <r>
    <d v="2024-09-28T00:00:00"/>
    <n v="14.82839999999851"/>
    <m/>
    <d v="2024-10-12T19:53:00"/>
    <x v="0"/>
    <x v="6"/>
    <s v="Last 12 Months"/>
    <s v="SPS-10742695"/>
    <s v="Peter Madeley"/>
    <s v="Mens 24-25, 28/09 vs. vs Bournville &amp; Kings Heath 4"/>
    <x v="6"/>
    <s v="STRIPE"/>
    <x v="0"/>
    <n v="10"/>
    <n v="0.19"/>
    <n v="0.1"/>
    <n v="0"/>
    <n v="9.7100000000000009"/>
  </r>
  <r>
    <d v="2024-10-05T00:00:00"/>
    <n v="7.8283999999985099"/>
    <m/>
    <d v="2024-10-12T19:53:00"/>
    <x v="0"/>
    <x v="6"/>
    <s v="Last 12 Months"/>
    <s v="SPS-10780324"/>
    <s v="Peter Madeley"/>
    <s v="Mens 24-25, 05/10 vs. vs Old Halesonians 3"/>
    <x v="6"/>
    <s v="STRIPE"/>
    <x v="0"/>
    <n v="10"/>
    <n v="0.19"/>
    <n v="0.1"/>
    <n v="0"/>
    <n v="9.7100000000000009"/>
  </r>
  <r>
    <d v="2024-10-12T00:00:00"/>
    <n v="0.82839999999850988"/>
    <m/>
    <d v="2024-10-12T19:53:00"/>
    <x v="0"/>
    <x v="6"/>
    <s v="Last 12 Months"/>
    <s v="SPS-10828014"/>
    <s v="Peter Madeley"/>
    <s v="Mens 24-25, 12/10 vs. vs Olton &amp; West Warwickshire 4"/>
    <x v="6"/>
    <s v="STRIPE"/>
    <x v="0"/>
    <n v="10"/>
    <n v="0.19"/>
    <n v="0.1"/>
    <n v="0"/>
    <n v="9.7100000000000009"/>
  </r>
  <r>
    <d v="2024-10-12T00:00:00"/>
    <n v="0.86660000000119908"/>
    <m/>
    <d v="2024-10-12T20:48:00"/>
    <x v="0"/>
    <x v="6"/>
    <s v="Last 12 Months"/>
    <s v="SPS-10828510"/>
    <s v="Athsari Gangabadage"/>
    <s v="Ladies 24-25 Sponsored player Match Fee, 12/10 vs. vs Olton &amp; West Warwickshire 5"/>
    <x v="6"/>
    <s v="CASH"/>
    <x v="0"/>
    <n v="0"/>
    <n v="0"/>
    <n v="0"/>
    <n v="0"/>
    <n v="0"/>
  </r>
  <r>
    <d v="2024-10-12T00:00:00"/>
    <n v="0.86660000000119908"/>
    <m/>
    <d v="2024-10-12T20:48:00"/>
    <x v="0"/>
    <x v="6"/>
    <s v="Last 12 Months"/>
    <s v="SPS-10828523"/>
    <s v="Vinaypreet Johal"/>
    <s v="Ladies 24-25 Double Team Match Fee, 12/10 vs. vs Olton &amp; West Warwickshire 5"/>
    <x v="6"/>
    <s v="CASH"/>
    <x v="0"/>
    <n v="0"/>
    <n v="0"/>
    <n v="0"/>
    <n v="0"/>
    <n v="0"/>
  </r>
  <r>
    <d v="2024-09-21T00:00:00"/>
    <n v="21.868000000002212"/>
    <m/>
    <d v="2024-10-12T20:50:00"/>
    <x v="0"/>
    <x v="6"/>
    <s v="Last 12 Months"/>
    <s v="SPS-10703482"/>
    <s v="Charn Gill"/>
    <s v="Ladies 24-25, confirmed by Charn Gill, 21/09 vs. vs Sutton"/>
    <x v="6"/>
    <s v="BACS"/>
    <x v="0"/>
    <n v="10"/>
    <n v="0"/>
    <n v="0"/>
    <n v="0"/>
    <n v="10"/>
  </r>
  <r>
    <d v="2024-09-28T00:00:00"/>
    <n v="14.868000000002212"/>
    <m/>
    <d v="2024-10-12T20:50:00"/>
    <x v="0"/>
    <x v="6"/>
    <s v="Last 12 Months"/>
    <s v="SPS-10742537"/>
    <s v="Charn Gill"/>
    <s v="Ladies 24-25, confirmed by Charn Gill, 28/09 vs. vs Solihull Blossomfield 4"/>
    <x v="6"/>
    <s v="BACS"/>
    <x v="0"/>
    <n v="10"/>
    <n v="0"/>
    <n v="0"/>
    <n v="0"/>
    <n v="10"/>
  </r>
  <r>
    <d v="2024-10-05T00:00:00"/>
    <n v="7.8680000000022119"/>
    <m/>
    <d v="2024-10-12T20:50:00"/>
    <x v="0"/>
    <x v="6"/>
    <s v="Last 12 Months"/>
    <s v="SPS-10777448"/>
    <s v="Charn Gill"/>
    <s v="Ladies 24-25, confirmed by Charn Gill, 05/10 vs. vs City of Birmingham 1"/>
    <x v="6"/>
    <s v="BACS"/>
    <x v="0"/>
    <n v="10"/>
    <n v="0"/>
    <n v="0"/>
    <n v="0"/>
    <n v="10"/>
  </r>
  <r>
    <d v="2024-10-12T00:00:00"/>
    <n v="0.86800000000221189"/>
    <m/>
    <d v="2024-10-12T20:50:00"/>
    <x v="0"/>
    <x v="6"/>
    <s v="Last 12 Months"/>
    <s v="SPS-10828517"/>
    <s v="Charn Gill"/>
    <s v="Ladies 24-25, confirmed by Charn Gill, 12/10 vs. vs Olton &amp; West Warwickshire 5"/>
    <x v="6"/>
    <s v="BACS"/>
    <x v="0"/>
    <n v="10"/>
    <n v="0"/>
    <n v="0"/>
    <n v="0"/>
    <n v="10"/>
  </r>
  <r>
    <d v="2024-09-16T00:00:00"/>
    <n v="26.872900000002119"/>
    <m/>
    <d v="2024-10-12T20:57:00"/>
    <x v="0"/>
    <x v="6"/>
    <s v="Last 12 Months"/>
    <s v="SPS-10672585"/>
    <s v="kiran gill"/>
    <s v="Ladies Subscriptions 24-25, confirmed by Charn Gill"/>
    <x v="6"/>
    <s v="BACS"/>
    <x v="0"/>
    <n v="100"/>
    <n v="0"/>
    <n v="0"/>
    <n v="0"/>
    <n v="100"/>
  </r>
  <r>
    <d v="2024-09-02T00:00:00"/>
    <n v="40.873599999998987"/>
    <m/>
    <d v="2024-10-12T20:58:00"/>
    <x v="0"/>
    <x v="6"/>
    <s v="Last 12 Months"/>
    <s v="SPS-10600761"/>
    <s v="kiran gill"/>
    <s v="Ladies 24-25, confirmed by Charn Gill, 31/08 vs. vs Bromsgrove 2/3"/>
    <x v="6"/>
    <s v="BACS"/>
    <x v="0"/>
    <n v="10"/>
    <n v="0"/>
    <n v="0"/>
    <n v="0"/>
    <n v="10"/>
  </r>
  <r>
    <d v="2024-09-14T00:00:00"/>
    <n v="28.873599999998987"/>
    <m/>
    <d v="2024-10-12T20:58:00"/>
    <x v="0"/>
    <x v="6"/>
    <s v="Last 12 Months"/>
    <s v="SPS-10666767"/>
    <s v="kiran gill"/>
    <s v="Ladies 24-25, confirmed by Charn Gill, 14/09 vs. vs Beacon 1"/>
    <x v="6"/>
    <s v="BACS"/>
    <x v="0"/>
    <n v="10"/>
    <n v="0"/>
    <n v="0"/>
    <n v="0"/>
    <n v="10"/>
  </r>
  <r>
    <d v="2024-09-21T00:00:00"/>
    <n v="21.873599999998987"/>
    <m/>
    <d v="2024-10-12T20:58:00"/>
    <x v="0"/>
    <x v="6"/>
    <s v="Last 12 Months"/>
    <s v="SPS-10705566"/>
    <s v="kiran gill"/>
    <s v="Ladies 24-25, confirmed by Charn Gill, 21/09 vs. vs Sutton"/>
    <x v="6"/>
    <s v="BACS"/>
    <x v="0"/>
    <n v="10"/>
    <n v="0"/>
    <n v="0"/>
    <n v="0"/>
    <n v="10"/>
  </r>
  <r>
    <d v="2024-10-07T00:00:00"/>
    <n v="5.8735999999989872"/>
    <m/>
    <d v="2024-10-12T20:58:00"/>
    <x v="0"/>
    <x v="6"/>
    <s v="Last 12 Months"/>
    <s v="SPS-10790655"/>
    <s v="kiran gill"/>
    <s v="Ladies 24-25, confirmed by Charn Gill, 05/10 vs. vs Solihull Blossomfield 2"/>
    <x v="6"/>
    <s v="BACS"/>
    <x v="0"/>
    <n v="10"/>
    <n v="0"/>
    <n v="0"/>
    <n v="0"/>
    <n v="10"/>
  </r>
  <r>
    <d v="2024-10-12T00:00:00"/>
    <n v="0.87430000000313157"/>
    <m/>
    <d v="2024-10-12T20:59:00"/>
    <x v="0"/>
    <x v="6"/>
    <s v="Last 12 Months"/>
    <s v="SPS-10828552"/>
    <s v="Kaylim Bowers"/>
    <s v="Ladies 24-25 Sponsored player Match Fee, 12/10 vs. vs Edgbaston 3"/>
    <x v="6"/>
    <s v="CASH"/>
    <x v="0"/>
    <n v="0"/>
    <n v="0"/>
    <n v="0"/>
    <n v="0"/>
    <n v="0"/>
  </r>
  <r>
    <d v="2024-10-12T00:00:00"/>
    <n v="0.87430000000313157"/>
    <m/>
    <d v="2024-10-12T20:59:00"/>
    <x v="0"/>
    <x v="6"/>
    <s v="Last 12 Months"/>
    <s v="SPS-10828559"/>
    <s v="Apsi Gunarathne"/>
    <s v="Ladies 24-25 Sponsored player Match Fee, 12/10 vs. vs Edgbaston 3"/>
    <x v="6"/>
    <s v="CASH"/>
    <x v="0"/>
    <n v="0"/>
    <n v="0"/>
    <n v="0"/>
    <n v="0"/>
    <n v="0"/>
  </r>
  <r>
    <d v="2024-10-12T00:00:00"/>
    <n v="0.87430000000313157"/>
    <m/>
    <d v="2024-10-12T20:59:00"/>
    <x v="0"/>
    <x v="6"/>
    <s v="Last 12 Months"/>
    <s v="SPS-10828560"/>
    <s v="Rahemeen Ali"/>
    <s v="Ladies 24-25 Sponsored player Match Fee, 12/10 vs. vs Edgbaston 3"/>
    <x v="6"/>
    <s v="CASH"/>
    <x v="0"/>
    <n v="0"/>
    <n v="0"/>
    <n v="0"/>
    <n v="0"/>
    <n v="0"/>
  </r>
  <r>
    <d v="2024-10-12T00:00:00"/>
    <n v="0.875"/>
    <m/>
    <d v="2024-10-12T21:00:00"/>
    <x v="0"/>
    <x v="6"/>
    <s v="Last 12 Months"/>
    <s v="SPS-10828561"/>
    <s v="Stacey Fenton"/>
    <s v="AMENDED: (Drove 3+ players )Ladies 24-25, confirmed by Charn Gill, 12/10 vs. vs Edgbaston 3"/>
    <x v="6"/>
    <s v="BACS"/>
    <x v="0"/>
    <n v="0"/>
    <n v="0"/>
    <n v="0"/>
    <n v="0"/>
    <n v="0"/>
  </r>
  <r>
    <d v="2024-10-12T00:00:00"/>
    <n v="0.875"/>
    <m/>
    <d v="2024-10-12T21:00:00"/>
    <x v="0"/>
    <x v="6"/>
    <s v="Last 12 Months"/>
    <s v="SPS-10828556"/>
    <s v="lucy castle"/>
    <s v="AMENDED: (Drove 3+ players )Ladies 24-25, confirmed by Charn Gill, 12/10 vs. vs Edgbaston 3"/>
    <x v="6"/>
    <s v="BACS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34"/>
    <s v="Ghazanfar Ali"/>
    <s v="Mens 24-25 Sponsored player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35"/>
    <s v="morgan sign"/>
    <s v="Mens 24-25 Sponsored player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36"/>
    <s v="Navraj Degun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37"/>
    <s v="Irfan Muhammad"/>
    <s v="Mens 24-25 Sponsored player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38"/>
    <s v="Manveer Sokhi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39"/>
    <s v="Satvir Sahota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1"/>
    <s v="Amarpreet singh Assi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2"/>
    <s v="Avraj Bansal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3"/>
    <s v="Jagjit Degun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4"/>
    <s v="Moin Shakeel"/>
    <s v="Mens 24-25 Sponsored player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5"/>
    <s v="Josh Russell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6"/>
    <s v="LE-NEAL JACKSON"/>
    <s v="Mens 24-25 Sponsored player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7"/>
    <s v="Pavinder Sandhu"/>
    <s v="Mens 24-25 Annual Payee Match Fee, 12/10 vs. vs University of Nottingham 2"/>
    <x v="6"/>
    <s v="CASH"/>
    <x v="0"/>
    <n v="0"/>
    <n v="0"/>
    <n v="0"/>
    <n v="0"/>
    <n v="0"/>
  </r>
  <r>
    <d v="2024-10-13T00:00:00"/>
    <n v="0.473599999997532"/>
    <m/>
    <d v="2024-10-13T11:22:00"/>
    <x v="0"/>
    <x v="6"/>
    <s v="Last 12 Months"/>
    <s v="SPS-10830248"/>
    <s v="Harmanpreet Sandhu"/>
    <s v="Mens 24-25 Annual Payee Match Fee, 12/10 vs. vs University of Nottingham 2"/>
    <x v="6"/>
    <s v="CASH"/>
    <x v="0"/>
    <n v="0"/>
    <n v="0"/>
    <n v="0"/>
    <n v="0"/>
    <n v="0"/>
  </r>
  <r>
    <d v="2024-10-13T00:00:00"/>
    <n v="0.55129999999917345"/>
    <m/>
    <d v="2024-10-13T13:14:00"/>
    <x v="0"/>
    <x v="6"/>
    <s v="Last 12 Months"/>
    <s v="SPS-10830805"/>
    <s v="Thisaru Gangabadage"/>
    <s v="Badgers 24-25 Sponsored player Match Fee, 12/10 vs. vs Wednesbury"/>
    <x v="6"/>
    <s v="CASH"/>
    <x v="0"/>
    <n v="0"/>
    <n v="0"/>
    <n v="0"/>
    <n v="0"/>
    <n v="0"/>
  </r>
  <r>
    <d v="2024-09-20T00:00:00"/>
    <n v="23.552000000003318"/>
    <m/>
    <d v="2024-10-13T13:15:00"/>
    <x v="0"/>
    <x v="6"/>
    <s v="Last 12 Months"/>
    <s v="SPS-10701043"/>
    <s v="amrik singh sahi"/>
    <s v="Mens 24-25, collected by SJ Sihota, 21/09 vs. vs Sutton 3"/>
    <x v="6"/>
    <s v="CASH"/>
    <x v="0"/>
    <n v="10"/>
    <n v="0"/>
    <n v="0"/>
    <n v="0"/>
    <n v="10"/>
  </r>
  <r>
    <d v="2024-09-28T00:00:00"/>
    <n v="15.552000000003318"/>
    <m/>
    <d v="2024-10-13T13:15:00"/>
    <x v="0"/>
    <x v="6"/>
    <s v="Last 12 Months"/>
    <s v="SPS-10742193"/>
    <s v="amrik singh sahi"/>
    <s v="Mens 24-25, collected by SJ Sihota, 28/09 vs. vs University of Birmingham 5"/>
    <x v="6"/>
    <s v="CASH"/>
    <x v="0"/>
    <n v="10"/>
    <n v="0"/>
    <n v="0"/>
    <n v="0"/>
    <n v="10"/>
  </r>
  <r>
    <d v="2024-10-12T00:00:00"/>
    <n v="1.5520000000033178"/>
    <m/>
    <d v="2024-10-13T13:15:00"/>
    <x v="0"/>
    <x v="6"/>
    <s v="Last 12 Months"/>
    <s v="SPS-10821684"/>
    <s v="amrik singh sahi"/>
    <s v="Mens 24-25, collected by SJ Sihota, 12/10 vs. vs Cannock 2"/>
    <x v="6"/>
    <s v="CASH"/>
    <x v="0"/>
    <n v="10"/>
    <n v="0"/>
    <n v="0"/>
    <n v="0"/>
    <n v="10"/>
  </r>
  <r>
    <d v="2024-10-12T00:00:00"/>
    <n v="1.8464999999996508"/>
    <m/>
    <d v="2024-10-13T20:19:00"/>
    <x v="0"/>
    <x v="6"/>
    <s v="Last 12 Months"/>
    <s v="SPS-10821392"/>
    <s v="Dave Sandhu"/>
    <s v="Mens 24-25 Unemployed/Retired Match Fee, collected by Amardeep Matharu, 12/10 vs. vs Beacon 6"/>
    <x v="6"/>
    <s v="CASH"/>
    <x v="0"/>
    <n v="5"/>
    <n v="0"/>
    <n v="0"/>
    <n v="0"/>
    <n v="5"/>
  </r>
  <r>
    <d v="2024-09-16T00:00:00"/>
    <n v="27.860399999997753"/>
    <m/>
    <d v="2024-10-13T20:39:00"/>
    <x v="0"/>
    <x v="6"/>
    <s v="Last 12 Months"/>
    <s v="SPS-10672705"/>
    <s v="Mulla Samra"/>
    <s v="Mens Subscriptions 24-25, confirmed by Charn Gill"/>
    <x v="6"/>
    <s v="BACS"/>
    <x v="0"/>
    <n v="150"/>
    <n v="0"/>
    <n v="0"/>
    <n v="0"/>
    <n v="150"/>
  </r>
  <r>
    <d v="2024-09-16T00:00:00"/>
    <n v="27.861100000001898"/>
    <m/>
    <d v="2024-10-13T20:40:00"/>
    <x v="0"/>
    <x v="6"/>
    <s v="Last 12 Months"/>
    <s v="SPS-10672658"/>
    <s v="Meena Samra"/>
    <s v="Ladies Subscriptions 24-25, confirmed by Charn Gill"/>
    <x v="6"/>
    <s v="BACS"/>
    <x v="0"/>
    <n v="100"/>
    <n v="0"/>
    <n v="0"/>
    <n v="0"/>
    <n v="100"/>
  </r>
  <r>
    <d v="2024-09-14T00:00:00"/>
    <n v="30.354099999996834"/>
    <m/>
    <d v="2024-10-14T08:30:00"/>
    <x v="0"/>
    <x v="6"/>
    <s v="Last 12 Months"/>
    <s v="SPS-10665739"/>
    <s v="Ethan Frost"/>
    <s v="Mens 24-25 Under 16 Match Fee, paid by Jonathan Frost, 14/09 vs. vs Cheltnham"/>
    <x v="6"/>
    <s v="STRIPE"/>
    <x v="0"/>
    <n v="3"/>
    <n v="0.09"/>
    <n v="0.05"/>
    <n v="0"/>
    <n v="2.86"/>
  </r>
  <r>
    <d v="2024-09-21T00:00:00"/>
    <n v="23.354099999996834"/>
    <m/>
    <d v="2024-10-14T08:30:00"/>
    <x v="0"/>
    <x v="6"/>
    <s v="Last 12 Months"/>
    <s v="SPS-10706317"/>
    <s v="Ethan Frost"/>
    <s v="Mens 24-25 Under 16 Match Fee, paid by Jonathan Frost, 21/09 vs. vs Sikh Union Coventry"/>
    <x v="6"/>
    <s v="STRIPE"/>
    <x v="0"/>
    <n v="3"/>
    <n v="0.09"/>
    <n v="0.05"/>
    <n v="0"/>
    <n v="2.86"/>
  </r>
  <r>
    <d v="2024-09-23T00:00:00"/>
    <n v="21.354099999996834"/>
    <m/>
    <d v="2024-10-14T08:30:00"/>
    <x v="0"/>
    <x v="6"/>
    <s v="Last 12 Months"/>
    <s v="SPS-10721313"/>
    <s v="Ethan Frost"/>
    <s v="Mens 24-25 Under 16 Match Fee, paid by Jonathan Frost, 22/09 vs. vs University of Birmingham 2"/>
    <x v="6"/>
    <s v="STRIPE"/>
    <x v="0"/>
    <n v="3"/>
    <n v="0.09"/>
    <n v="0.05"/>
    <n v="0"/>
    <n v="2.86"/>
  </r>
  <r>
    <d v="2024-09-29T00:00:00"/>
    <n v="15.354099999996834"/>
    <m/>
    <d v="2024-10-14T08:30:00"/>
    <x v="0"/>
    <x v="6"/>
    <s v="Last 12 Months"/>
    <s v="SPS-10750060"/>
    <s v="Ethan Frost"/>
    <s v="Mens 24-25 Under 16 Match Fee, paid by Jonathan Frost, 28/09 vs. vs Wolverhampton &amp; Tettenhall 1"/>
    <x v="6"/>
    <s v="STRIPE"/>
    <x v="0"/>
    <n v="3"/>
    <n v="0.09"/>
    <n v="0.05"/>
    <n v="0"/>
    <n v="2.86"/>
  </r>
  <r>
    <d v="2024-10-08T00:00:00"/>
    <n v="6.3540999999968335"/>
    <m/>
    <d v="2024-10-14T08:30:00"/>
    <x v="0"/>
    <x v="6"/>
    <s v="Last 12 Months"/>
    <s v="SPS-10799219"/>
    <s v="Ethan Frost"/>
    <s v="Mens 24-25 Under 16 Match Fee, paid by Jonathan Frost, 05/10 vs. vs Edgbaston 1"/>
    <x v="6"/>
    <s v="STRIPE"/>
    <x v="0"/>
    <n v="3"/>
    <n v="7.0000000000000007E-2"/>
    <n v="0.05"/>
    <n v="0"/>
    <n v="2.88"/>
  </r>
  <r>
    <d v="2024-06-23T00:00:00"/>
    <n v="113.35409999999683"/>
    <m/>
    <d v="2024-10-14T08:30:00"/>
    <x v="0"/>
    <x v="6"/>
    <s v="Last 12 Months"/>
    <s v="SPS-10287647"/>
    <s v="Naampreet Bahra"/>
    <s v="Sunday Training 24-25, paid by Raminder Bahra, 23/06 vs. Sunday Training"/>
    <x v="6"/>
    <s v="STRIPE"/>
    <x v="1"/>
    <n v="3"/>
    <n v="0.25"/>
    <n v="0.05"/>
    <n v="0"/>
    <n v="2.7"/>
  </r>
  <r>
    <d v="2024-09-14T00:00:00"/>
    <n v="30.354099999996834"/>
    <m/>
    <d v="2024-10-14T08:30:00"/>
    <x v="0"/>
    <x v="6"/>
    <s v="Last 12 Months"/>
    <s v="SPS-10661686"/>
    <s v="Manoj Chohan"/>
    <s v="Sunday Training 24-25, 15/09 vs. Sunday Training"/>
    <x v="6"/>
    <s v="STRIPE"/>
    <x v="1"/>
    <n v="3"/>
    <n v="0.09"/>
    <n v="0.05"/>
    <n v="0"/>
    <n v="2.86"/>
  </r>
  <r>
    <d v="2024-09-29T00:00:00"/>
    <n v="15.354099999996834"/>
    <m/>
    <d v="2024-10-14T08:30:00"/>
    <x v="0"/>
    <x v="6"/>
    <s v="Last 12 Months"/>
    <s v="SPS-10750500"/>
    <s v="Manoj Chohan"/>
    <s v="Sunday Training 24-25, 29/09 vs. Sunday Training"/>
    <x v="6"/>
    <s v="STRIPE"/>
    <x v="1"/>
    <n v="3"/>
    <n v="0.09"/>
    <n v="0.05"/>
    <n v="0"/>
    <n v="2.86"/>
  </r>
  <r>
    <d v="2024-10-04T00:00:00"/>
    <n v="10.354099999996834"/>
    <m/>
    <d v="2024-10-14T08:30:00"/>
    <x v="0"/>
    <x v="6"/>
    <s v="Last 12 Months"/>
    <s v="SPS-10773716"/>
    <s v="Manoj Chohan"/>
    <s v="Sunday Training 24-25, 06/10 vs. Sunday Training"/>
    <x v="6"/>
    <s v="STRIPE"/>
    <x v="1"/>
    <n v="3"/>
    <n v="0.09"/>
    <n v="0.05"/>
    <n v="0"/>
    <n v="2.86"/>
  </r>
  <r>
    <d v="2024-10-06T00:00:00"/>
    <n v="8.3540999999968335"/>
    <m/>
    <d v="2024-10-14T08:30:00"/>
    <x v="0"/>
    <x v="6"/>
    <s v="Last 12 Months"/>
    <s v="SPS-10785038"/>
    <s v="Manoj Chohan"/>
    <s v="Sunday Training 24-25, 13/10 vs. Sunday Training"/>
    <x v="6"/>
    <s v="STRIPE"/>
    <x v="1"/>
    <n v="3"/>
    <n v="0.09"/>
    <n v="0.05"/>
    <n v="0"/>
    <n v="2.86"/>
  </r>
  <r>
    <d v="2024-10-13T00:00:00"/>
    <n v="1.3540999999968335"/>
    <m/>
    <d v="2024-10-14T08:30:00"/>
    <x v="0"/>
    <x v="6"/>
    <s v="Last 12 Months"/>
    <s v="SPS-10830811"/>
    <s v="Ethan Chohan"/>
    <s v="Badgers 24-25, paid by Manoj Chohan, 12/10 vs. vs Wednesbury"/>
    <x v="6"/>
    <s v="STRIPE"/>
    <x v="0"/>
    <n v="3"/>
    <n v="7.0000000000000007E-2"/>
    <n v="0.05"/>
    <n v="0"/>
    <n v="2.88"/>
  </r>
  <r>
    <d v="2024-09-02T00:00:00"/>
    <n v="42.354099999996834"/>
    <m/>
    <d v="2024-10-14T08:30:00"/>
    <x v="0"/>
    <x v="6"/>
    <s v="Last 12 Months"/>
    <s v="SPS-10600774"/>
    <s v="Sophie Lewis"/>
    <s v="Ladies 24-25, 31/08 vs. vs Bromsgrove 2/3"/>
    <x v="6"/>
    <s v="STRIPE"/>
    <x v="0"/>
    <n v="10"/>
    <n v="0.22"/>
    <n v="0.1"/>
    <n v="0"/>
    <n v="9.68"/>
  </r>
  <r>
    <d v="2024-09-07T00:00:00"/>
    <n v="37.354099999996834"/>
    <m/>
    <d v="2024-10-14T08:30:00"/>
    <x v="0"/>
    <x v="6"/>
    <s v="Last 12 Months"/>
    <s v="SPS-10625389"/>
    <s v="Sophie Lewis"/>
    <s v="Ladies 24-25, 07/09 vs. vs Bloxwich 1"/>
    <x v="6"/>
    <s v="STRIPE"/>
    <x v="0"/>
    <n v="10"/>
    <n v="0.22"/>
    <n v="0.1"/>
    <n v="0"/>
    <n v="9.68"/>
  </r>
  <r>
    <d v="2024-09-14T00:00:00"/>
    <n v="30.354099999996834"/>
    <m/>
    <d v="2024-10-14T08:30:00"/>
    <x v="0"/>
    <x v="6"/>
    <s v="Last 12 Months"/>
    <s v="SPS-10666776"/>
    <s v="Sophie Lewis"/>
    <s v="Ladies 24-25, 14/09 vs. vs Beacon 1"/>
    <x v="6"/>
    <s v="STRIPE"/>
    <x v="0"/>
    <n v="10"/>
    <n v="0.21"/>
    <n v="0.1"/>
    <n v="0"/>
    <n v="9.69"/>
  </r>
  <r>
    <d v="2024-09-26T00:00:00"/>
    <n v="18.464500000001863"/>
    <m/>
    <d v="2024-10-14T11:09:00"/>
    <x v="0"/>
    <x v="6"/>
    <s v="Last 12 Months"/>
    <s v="SPS-10732963"/>
    <s v="chayden singh sahota"/>
    <s v="Badgers Subscriptions 24-25, confirmed by Satpal Degun"/>
    <x v="6"/>
    <s v="BACS"/>
    <x v="0"/>
    <n v="30"/>
    <n v="0"/>
    <n v="0"/>
    <n v="0"/>
    <n v="30"/>
  </r>
  <r>
    <d v="2024-03-03T00:00:00"/>
    <n v="225.60480000000098"/>
    <m/>
    <d v="2024-10-14T14:31:00"/>
    <x v="0"/>
    <x v="6"/>
    <s v="Last 12 Months"/>
    <s v="SPS-9915583"/>
    <s v="Amanpreet Sokhi"/>
    <s v="Ladies 23-24 Student Match Fee, 02/03 vs. vs Harborne 2"/>
    <x v="6"/>
    <s v="STRIPE"/>
    <x v="0"/>
    <n v="5"/>
    <n v="0.12"/>
    <n v="0.05"/>
    <n v="0"/>
    <n v="4.83"/>
  </r>
  <r>
    <d v="2024-03-16T00:00:00"/>
    <n v="212.60480000000098"/>
    <m/>
    <d v="2024-10-14T14:31:00"/>
    <x v="0"/>
    <x v="6"/>
    <s v="Last 12 Months"/>
    <s v="SPS-9970067"/>
    <s v="Amanpreet Sokhi"/>
    <s v="Ladies 23-24 Student Match Fee, 16/03 vs. vs Bromsgrove 2"/>
    <x v="6"/>
    <s v="STRIPE"/>
    <x v="0"/>
    <n v="5"/>
    <n v="0.12"/>
    <n v="0.05"/>
    <n v="0"/>
    <n v="4.83"/>
  </r>
  <r>
    <d v="2024-03-24T00:00:00"/>
    <n v="204.60480000000098"/>
    <m/>
    <d v="2024-10-14T14:31:00"/>
    <x v="0"/>
    <x v="6"/>
    <s v="Last 12 Months"/>
    <s v="SPS-10038270"/>
    <s v="Amanpreet Sokhi"/>
    <s v="Ladies 23-24 Student Match Fee, 23/03 vs. vs Hampton in Arden"/>
    <x v="6"/>
    <s v="STRIPE"/>
    <x v="0"/>
    <n v="5"/>
    <n v="0.12"/>
    <n v="0.05"/>
    <n v="0"/>
    <n v="4.83"/>
  </r>
  <r>
    <d v="2024-06-05T00:00:00"/>
    <n v="131.60480000000098"/>
    <m/>
    <d v="2024-10-14T14:31:00"/>
    <x v="0"/>
    <x v="6"/>
    <s v="Last 12 Months"/>
    <s v="SPS-10226454"/>
    <s v="Amanpreet Sokhi"/>
    <s v="Ladies 24-25 Student Match Fee, 04/06 vs. vs Old Hales"/>
    <x v="6"/>
    <s v="STRIPE"/>
    <x v="0"/>
    <n v="5"/>
    <n v="0.14000000000000001"/>
    <n v="0.05"/>
    <n v="0"/>
    <n v="4.8099999999999996"/>
  </r>
  <r>
    <d v="2024-09-22T00:00:00"/>
    <n v="22.672899999997753"/>
    <m/>
    <d v="2024-10-14T16:09:00"/>
    <x v="0"/>
    <x v="6"/>
    <s v="Last 12 Months"/>
    <s v="SPS-10711737"/>
    <s v="Rohanpreet cooner"/>
    <s v="Sunday Training 24-25, paid by Gurpreet Cooner, 22/09 vs. Sunday Training"/>
    <x v="6"/>
    <s v="STRIPE"/>
    <x v="1"/>
    <n v="3"/>
    <n v="0.06"/>
    <n v="0.05"/>
    <n v="0"/>
    <n v="2.89"/>
  </r>
  <r>
    <d v="2024-09-22T00:00:00"/>
    <n v="22.672899999997753"/>
    <m/>
    <d v="2024-10-14T16:09:00"/>
    <x v="0"/>
    <x v="6"/>
    <s v="Last 12 Months"/>
    <s v="SPS-10711739"/>
    <s v="Sukhmani Cooner"/>
    <s v="Sunday Training 24-25, paid by Gurpreet Cooner, 22/09 vs. Sunday Training"/>
    <x v="6"/>
    <s v="STRIPE"/>
    <x v="1"/>
    <n v="3"/>
    <n v="0.06"/>
    <n v="0.05"/>
    <n v="0"/>
    <n v="2.89"/>
  </r>
  <r>
    <d v="2024-09-28T00:00:00"/>
    <n v="16.672899999997753"/>
    <m/>
    <d v="2024-10-14T16:09:00"/>
    <x v="0"/>
    <x v="6"/>
    <s v="Last 12 Months"/>
    <s v="SPS-10739518"/>
    <s v="Rohanpreet cooner"/>
    <s v="Badgers 24-25, paid by Gurpreet Cooner, 28/09 vs. vs Cannock"/>
    <x v="6"/>
    <s v="STRIPE"/>
    <x v="0"/>
    <n v="3"/>
    <n v="0.06"/>
    <n v="0.05"/>
    <n v="0"/>
    <n v="2.89"/>
  </r>
  <r>
    <d v="2024-09-28T00:00:00"/>
    <n v="16.672899999997753"/>
    <m/>
    <d v="2024-10-14T16:09:00"/>
    <x v="0"/>
    <x v="6"/>
    <s v="Last 12 Months"/>
    <s v="SPS-10742686"/>
    <s v="Gurpreet Cooner"/>
    <s v="Mens 24-25, 28/09 vs. vs Bournville &amp; Kings Heath 4"/>
    <x v="6"/>
    <s v="STRIPE"/>
    <x v="0"/>
    <n v="10"/>
    <n v="0.19"/>
    <n v="0.1"/>
    <n v="0"/>
    <n v="9.7100000000000009"/>
  </r>
  <r>
    <d v="2024-10-03T00:00:00"/>
    <n v="11.672899999997753"/>
    <m/>
    <d v="2024-10-14T16:09:00"/>
    <x v="0"/>
    <x v="6"/>
    <s v="Last 12 Months"/>
    <s v="SPS-10772593"/>
    <s v="Rohanpreet cooner"/>
    <s v="Sunday Training 24-25, paid by Gurpreet Cooner, 29/09 vs. Sunday Training"/>
    <x v="6"/>
    <s v="STRIPE"/>
    <x v="1"/>
    <n v="3"/>
    <n v="0.06"/>
    <n v="0.05"/>
    <n v="0"/>
    <n v="2.89"/>
  </r>
  <r>
    <d v="2024-10-03T00:00:00"/>
    <n v="11.672899999997753"/>
    <m/>
    <d v="2024-10-14T16:09:00"/>
    <x v="0"/>
    <x v="6"/>
    <s v="Last 12 Months"/>
    <s v="SPS-10772594"/>
    <s v="Sukhmani Cooner"/>
    <s v="Sunday Training 24-25, paid by Gurpreet Cooner, 29/09 vs. Sunday Training"/>
    <x v="6"/>
    <s v="STRIPE"/>
    <x v="1"/>
    <n v="3"/>
    <n v="0.06"/>
    <n v="0.05"/>
    <n v="0"/>
    <n v="2.89"/>
  </r>
  <r>
    <d v="2024-10-05T00:00:00"/>
    <n v="9.6728999999977532"/>
    <m/>
    <d v="2024-10-14T16:09:00"/>
    <x v="0"/>
    <x v="6"/>
    <s v="Last 12 Months"/>
    <s v="SPS-10780316"/>
    <s v="Gurpreet Cooner"/>
    <s v="Mens 24-25, 05/10 vs. vs Old Halesonians 3"/>
    <x v="6"/>
    <s v="STRIPE"/>
    <x v="0"/>
    <n v="10"/>
    <n v="0.19"/>
    <n v="0.1"/>
    <n v="0"/>
    <n v="9.7100000000000009"/>
  </r>
  <r>
    <d v="2024-10-12T00:00:00"/>
    <n v="2.6728999999977532"/>
    <m/>
    <d v="2024-10-14T16:09:00"/>
    <x v="0"/>
    <x v="6"/>
    <s v="Last 12 Months"/>
    <s v="SPS-10828007"/>
    <s v="Gurpreet Cooner"/>
    <s v="Mens 24-25, 12/10 vs. vs Olton &amp; West Warwickshire 4"/>
    <x v="6"/>
    <s v="STRIPE"/>
    <x v="0"/>
    <n v="10"/>
    <n v="0.19"/>
    <n v="0.1"/>
    <n v="0"/>
    <n v="9.7100000000000009"/>
  </r>
  <r>
    <d v="2024-10-13T00:00:00"/>
    <n v="1.6728999999977532"/>
    <m/>
    <d v="2024-10-14T16:09:00"/>
    <x v="0"/>
    <x v="6"/>
    <s v="Last 12 Months"/>
    <s v="SPS-10830815"/>
    <s v="Rohanpreet cooner"/>
    <s v="Badgers 24-25, paid by Gurpreet Cooner, 12/10 vs. vs Wednesbury"/>
    <x v="6"/>
    <s v="STRIPE"/>
    <x v="0"/>
    <n v="3"/>
    <n v="0.05"/>
    <n v="0.05"/>
    <n v="0"/>
    <n v="2.9"/>
  </r>
  <r>
    <d v="2024-10-14T00:00:00"/>
    <n v="0.81799999999930151"/>
    <m/>
    <d v="2024-10-14T19:38:00"/>
    <x v="0"/>
    <x v="6"/>
    <s v="Last 12 Months"/>
    <s v="SPS-10836029"/>
    <s v="Savraj Singh Chana"/>
    <s v="Sunday Training 24-25, collected by Satpal Degun, 13/10 vs. Sunday Training"/>
    <x v="6"/>
    <s v="CASH"/>
    <x v="1"/>
    <n v="3"/>
    <n v="0"/>
    <n v="0"/>
    <n v="0"/>
    <n v="3"/>
  </r>
  <r>
    <d v="2024-10-14T00:00:00"/>
    <n v="0.81799999999930151"/>
    <m/>
    <d v="2024-10-14T19:38:00"/>
    <x v="0"/>
    <x v="6"/>
    <s v="Last 12 Months"/>
    <s v="SPS-10836032"/>
    <s v="Arjan Singh Chana"/>
    <s v="Sunday Training 24-25, collected by Satpal Degun, 13/10 vs. Sunday Training"/>
    <x v="6"/>
    <s v="CASH"/>
    <x v="1"/>
    <n v="3"/>
    <n v="0"/>
    <n v="0"/>
    <n v="0"/>
    <n v="3"/>
  </r>
  <r>
    <d v="2024-10-14T00:00:00"/>
    <n v="0.81799999999930151"/>
    <m/>
    <d v="2024-10-14T19:38:00"/>
    <x v="0"/>
    <x v="6"/>
    <s v="Last 12 Months"/>
    <s v="SPS-10836027"/>
    <s v="Rajveer Malhi"/>
    <s v="Sunday Training 24-25, collected by Satpal Degun, 13/10 vs. Sunday Training"/>
    <x v="6"/>
    <s v="CASH"/>
    <x v="1"/>
    <n v="3"/>
    <n v="0"/>
    <n v="0"/>
    <n v="0"/>
    <n v="3"/>
  </r>
  <r>
    <d v="2024-10-14T00:00:00"/>
    <n v="0.81799999999930151"/>
    <m/>
    <d v="2024-10-14T19:38:00"/>
    <x v="0"/>
    <x v="6"/>
    <s v="Last 12 Months"/>
    <s v="SPS-10836024"/>
    <s v="Yuvraj Sihota"/>
    <s v="Sunday Training 24-25, confirmed by Satpal Degun, 13/10 vs. Sunday Training"/>
    <x v="6"/>
    <s v="BACS"/>
    <x v="1"/>
    <n v="3"/>
    <n v="0"/>
    <n v="0"/>
    <n v="0"/>
    <n v="3"/>
  </r>
  <r>
    <d v="2024-10-14T00:00:00"/>
    <n v="0.81799999999930151"/>
    <m/>
    <d v="2024-10-14T19:38:00"/>
    <x v="0"/>
    <x v="6"/>
    <s v="Last 12 Months"/>
    <s v="SPS-10836010"/>
    <s v="Sehaj Kaur"/>
    <s v="Sunday Training 24-25, collected by Satpal Degun, 13/10 vs. Sunday Training"/>
    <x v="6"/>
    <s v="CASH"/>
    <x v="1"/>
    <n v="3"/>
    <n v="0"/>
    <n v="0"/>
    <n v="0"/>
    <n v="3"/>
  </r>
  <r>
    <d v="2024-10-14T00:00:00"/>
    <n v="0.81799999999930151"/>
    <m/>
    <d v="2024-10-14T19:38:00"/>
    <x v="0"/>
    <x v="6"/>
    <s v="Last 12 Months"/>
    <s v="SPS-10836012"/>
    <s v="Anmol Kaur"/>
    <s v="Sunday Training 24-25, collected by Satpal Degun, 13/10 vs. Sunday Training"/>
    <x v="6"/>
    <s v="CASH"/>
    <x v="1"/>
    <n v="3"/>
    <n v="0"/>
    <n v="0"/>
    <n v="0"/>
    <n v="3"/>
  </r>
  <r>
    <d v="2024-10-13T00:00:00"/>
    <n v="1.8194000000003143"/>
    <m/>
    <d v="2024-10-14T19:40:00"/>
    <x v="0"/>
    <x v="6"/>
    <s v="Last 12 Months"/>
    <s v="SPS-10830817"/>
    <s v="Arjan Singh Chana"/>
    <s v="Badgers 24-25, collected by Satpal Degun, 12/10 vs. vs Wednesbury"/>
    <x v="6"/>
    <s v="CASH"/>
    <x v="0"/>
    <n v="3"/>
    <n v="0"/>
    <n v="0"/>
    <n v="0"/>
    <n v="3"/>
  </r>
  <r>
    <d v="2024-10-13T00:00:00"/>
    <n v="1.8194000000003143"/>
    <m/>
    <d v="2024-10-14T19:40:00"/>
    <x v="0"/>
    <x v="6"/>
    <s v="Last 12 Months"/>
    <s v="SPS-10830813"/>
    <s v="Rajveer Malhi"/>
    <s v="Badgers 24-25, collected by Satpal Degun, 12/10 vs. vs Wednesbury"/>
    <x v="6"/>
    <s v="CASH"/>
    <x v="0"/>
    <n v="3"/>
    <n v="0"/>
    <n v="0"/>
    <n v="0"/>
    <n v="3"/>
  </r>
  <r>
    <d v="2024-10-14T00:00:00"/>
    <n v="0.84090000000287546"/>
    <m/>
    <d v="2024-10-14T20:11:00"/>
    <x v="0"/>
    <x v="6"/>
    <s v="Last 12 Months"/>
    <s v="SPS-10836150"/>
    <s v="Thisaru Gangabadage"/>
    <s v="Badgers Subscriptions 24-25 Sponsored player Membership"/>
    <x v="6"/>
    <s v="CASH"/>
    <x v="0"/>
    <n v="0"/>
    <n v="0"/>
    <n v="0"/>
    <n v="0"/>
    <n v="0"/>
  </r>
  <r>
    <d v="2024-10-12T00:00:00"/>
    <n v="3.2937000000019907"/>
    <m/>
    <d v="2024-10-15T07:03:00"/>
    <x v="0"/>
    <x v="6"/>
    <s v="Last 12 Months"/>
    <s v="SPS-10828522"/>
    <s v="Susan Paterson"/>
    <s v="Ladies 24-25, confirmed by Charn Gill, 12/10 vs. vs Olton &amp; West Warwickshire 5"/>
    <x v="6"/>
    <s v="BACS"/>
    <x v="0"/>
    <n v="10"/>
    <n v="0"/>
    <n v="0"/>
    <n v="0"/>
    <n v="10"/>
  </r>
  <r>
    <d v="2024-08-11T00:00:00"/>
    <n v="65.354099999996834"/>
    <m/>
    <d v="2024-10-15T08:30:00"/>
    <x v="0"/>
    <x v="6"/>
    <s v="Last 12 Months"/>
    <s v="SPS-10469550"/>
    <s v="Nivaan Pawar"/>
    <s v="Sunday Training 24-25, paid by Gurmej Pawar, 11/08 vs. Sunday Training"/>
    <x v="6"/>
    <s v="STRIPE"/>
    <x v="1"/>
    <n v="3"/>
    <n v="0.11"/>
    <n v="0.05"/>
    <n v="0"/>
    <n v="2.84"/>
  </r>
  <r>
    <d v="2024-08-11T00:00:00"/>
    <n v="65.354099999996834"/>
    <m/>
    <d v="2024-10-15T08:30:00"/>
    <x v="0"/>
    <x v="6"/>
    <s v="Last 12 Months"/>
    <s v="SPS-10469560"/>
    <s v="Naraya Pawar"/>
    <s v="Sunday Training 24-25, paid by Gurmej Pawar, 11/08 vs. Sunday Training"/>
    <x v="6"/>
    <s v="STRIPE"/>
    <x v="1"/>
    <n v="3"/>
    <n v="0.11"/>
    <n v="0.05"/>
    <n v="0"/>
    <n v="2.84"/>
  </r>
  <r>
    <d v="2024-09-08T00:00:00"/>
    <n v="37.354099999996834"/>
    <m/>
    <d v="2024-10-15T08:30:00"/>
    <x v="0"/>
    <x v="6"/>
    <s v="Last 12 Months"/>
    <s v="SPS-10631006"/>
    <s v="Naraya Pawar"/>
    <s v="Sunday Training 24-25, paid by Gurmej Pawar, 08/09 vs. Sunday Training"/>
    <x v="6"/>
    <s v="STRIPE"/>
    <x v="1"/>
    <n v="3"/>
    <n v="0.12"/>
    <n v="0.05"/>
    <n v="0"/>
    <n v="2.83"/>
  </r>
  <r>
    <d v="2024-09-14T00:00:00"/>
    <n v="31.354099999996834"/>
    <m/>
    <d v="2024-10-15T08:30:00"/>
    <x v="0"/>
    <x v="6"/>
    <s v="Last 12 Months"/>
    <s v="SPS-10666096"/>
    <s v="Kian Sandhu"/>
    <s v="Badgers 24-25, paid by Hardeep SANDHU, 14/09 vs. vs Bromsgrove"/>
    <x v="6"/>
    <s v="STRIPE"/>
    <x v="0"/>
    <n v="3"/>
    <n v="7.0000000000000007E-2"/>
    <n v="0.05"/>
    <n v="0"/>
    <n v="2.88"/>
  </r>
  <r>
    <d v="2024-09-27T00:00:00"/>
    <n v="18.354099999996834"/>
    <m/>
    <d v="2024-10-15T08:30:00"/>
    <x v="0"/>
    <x v="6"/>
    <s v="Last 12 Months"/>
    <s v="SPS-10737215"/>
    <s v="Kyle Sandhu"/>
    <s v="Mens 24-25 Under 16 Match Fee, paid by Hardeep SANDHU, 28/09 vs. vs City of Birmingham"/>
    <x v="6"/>
    <s v="STRIPE"/>
    <x v="0"/>
    <n v="3"/>
    <n v="7.0000000000000007E-2"/>
    <n v="0.05"/>
    <n v="0"/>
    <n v="2.88"/>
  </r>
  <r>
    <d v="2024-09-28T00:00:00"/>
    <n v="17.354099999996834"/>
    <m/>
    <d v="2024-10-15T08:30:00"/>
    <x v="0"/>
    <x v="6"/>
    <s v="Last 12 Months"/>
    <s v="SPS-10739512"/>
    <s v="Kian Sandhu"/>
    <s v="Badgers 24-25, paid by Hardeep SANDHU, 28/09 vs. vs Cannock"/>
    <x v="6"/>
    <s v="STRIPE"/>
    <x v="0"/>
    <n v="3"/>
    <n v="7.0000000000000007E-2"/>
    <n v="0.05"/>
    <n v="0"/>
    <n v="2.88"/>
  </r>
  <r>
    <d v="2024-10-03T00:00:00"/>
    <n v="12.354099999996834"/>
    <m/>
    <d v="2024-10-15T08:30:00"/>
    <x v="0"/>
    <x v="6"/>
    <s v="Last 12 Months"/>
    <s v="SPS-10772577"/>
    <s v="Kian Sandhu"/>
    <s v="Sunday Training 24-25, paid by Hardeep SANDHU, 29/09 vs. Sunday Training"/>
    <x v="6"/>
    <s v="STRIPE"/>
    <x v="1"/>
    <n v="3"/>
    <n v="7.0000000000000007E-2"/>
    <n v="0.05"/>
    <n v="0"/>
    <n v="2.88"/>
  </r>
  <r>
    <d v="2024-10-03T00:00:00"/>
    <n v="12.354099999996834"/>
    <m/>
    <d v="2024-10-15T08:30:00"/>
    <x v="0"/>
    <x v="6"/>
    <s v="Last 12 Months"/>
    <s v="SPS-10772581"/>
    <s v="Kai Sandhu"/>
    <s v="Sunday Training 24-25, paid by Hardeep SANDHU, 29/09 vs. Sunday Training"/>
    <x v="6"/>
    <s v="STRIPE"/>
    <x v="1"/>
    <n v="3"/>
    <n v="7.0000000000000007E-2"/>
    <n v="0.05"/>
    <n v="0"/>
    <n v="2.88"/>
  </r>
  <r>
    <d v="2024-10-03T00:00:00"/>
    <n v="12.354099999996834"/>
    <m/>
    <d v="2024-10-15T08:30:00"/>
    <x v="0"/>
    <x v="6"/>
    <s v="Last 12 Months"/>
    <s v="SPS-10772587"/>
    <s v="Kyle Sandhu"/>
    <s v="Sunday Training 24-25, paid by Hardeep SANDHU, 29/09 vs. Sunday Training"/>
    <x v="6"/>
    <s v="STRIPE"/>
    <x v="1"/>
    <n v="3"/>
    <n v="7.0000000000000007E-2"/>
    <n v="0.05"/>
    <n v="0"/>
    <n v="2.88"/>
  </r>
  <r>
    <d v="2024-10-04T00:00:00"/>
    <n v="11.354099999996834"/>
    <m/>
    <d v="2024-10-15T08:30:00"/>
    <x v="0"/>
    <x v="6"/>
    <s v="Last 12 Months"/>
    <s v="SPS-10775051"/>
    <s v="Kyle Sandhu"/>
    <s v="Mens 24-25 Under 16 Match Fee, paid by Hardeep SANDHU, 05/10 vs. vs Tamworth 3"/>
    <x v="6"/>
    <s v="STRIPE"/>
    <x v="0"/>
    <n v="3"/>
    <n v="0.1"/>
    <n v="0.05"/>
    <n v="0"/>
    <n v="2.85"/>
  </r>
  <r>
    <d v="2024-09-07T00:00:00"/>
    <n v="40.354099999996834"/>
    <m/>
    <d v="2024-10-17T08:30:00"/>
    <x v="0"/>
    <x v="6"/>
    <s v="Last 12 Months"/>
    <s v="SPS-10626808"/>
    <s v="Sukhvinder Kaur Khera"/>
    <s v="AMENDED: (played less than half game )Ladies 24-25, 07/09 vs. vs Bloxwich 3"/>
    <x v="6"/>
    <s v="STRIPE"/>
    <x v="0"/>
    <n v="5"/>
    <n v="0.11"/>
    <n v="0.05"/>
    <n v="0"/>
    <n v="4.84"/>
  </r>
  <r>
    <d v="2024-09-07T00:00:00"/>
    <n v="40.354099999996834"/>
    <m/>
    <d v="2024-10-17T08:30:00"/>
    <x v="0"/>
    <x v="6"/>
    <s v="Last 12 Months"/>
    <s v="SPS-10626810"/>
    <s v="Muneet Kaur Khera"/>
    <s v="Ladies 24-25 Under 16 Match Fee, paid by Sukhvinder Kaur Khera, 07/09 vs. vs Bloxwich 3"/>
    <x v="6"/>
    <s v="STRIPE"/>
    <x v="0"/>
    <n v="3"/>
    <n v="7.0000000000000007E-2"/>
    <n v="0.05"/>
    <n v="0"/>
    <n v="2.88"/>
  </r>
  <r>
    <d v="2024-09-14T00:00:00"/>
    <n v="33.354099999996834"/>
    <m/>
    <d v="2024-10-17T08:30:00"/>
    <x v="0"/>
    <x v="6"/>
    <s v="Last 12 Months"/>
    <s v="SPS-10666392"/>
    <s v="Sukhvinder Kaur Khera"/>
    <s v="AMENDED: (played less than half )Ladies 24-25, 14/09 vs. vs Beacon 2"/>
    <x v="6"/>
    <s v="STRIPE"/>
    <x v="0"/>
    <n v="5"/>
    <n v="0.11"/>
    <n v="0.05"/>
    <n v="0"/>
    <n v="4.84"/>
  </r>
  <r>
    <d v="2024-09-14T00:00:00"/>
    <n v="33.354099999996834"/>
    <m/>
    <d v="2024-10-17T08:30:00"/>
    <x v="0"/>
    <x v="6"/>
    <s v="Last 12 Months"/>
    <s v="SPS-10666393"/>
    <s v="Muneet Kaur Khera"/>
    <s v="Ladies 24-25 Under 16 Match Fee, paid by Sukhvinder Kaur Khera, 14/09 vs. vs Beacon 2"/>
    <x v="6"/>
    <s v="STRIPE"/>
    <x v="0"/>
    <n v="3"/>
    <n v="7.0000000000000007E-2"/>
    <n v="0.05"/>
    <n v="0"/>
    <n v="2.88"/>
  </r>
  <r>
    <d v="2024-09-21T00:00:00"/>
    <n v="26.354099999996834"/>
    <m/>
    <d v="2024-10-17T08:30:00"/>
    <x v="0"/>
    <x v="6"/>
    <s v="Last 12 Months"/>
    <s v="SPS-10703487"/>
    <s v="Sukhvinder Kaur Khera"/>
    <s v="AMENDED: ()Ladies 24-25, 21/09 vs. vs Sutton"/>
    <x v="6"/>
    <s v="STRIPE"/>
    <x v="0"/>
    <n v="5"/>
    <n v="0.11"/>
    <n v="0.05"/>
    <n v="0"/>
    <n v="4.84"/>
  </r>
  <r>
    <d v="2024-09-21T00:00:00"/>
    <n v="26.354099999996834"/>
    <m/>
    <d v="2024-10-17T08:30:00"/>
    <x v="0"/>
    <x v="6"/>
    <s v="Last 12 Months"/>
    <s v="SPS-10703488"/>
    <s v="Muneet Kaur Khera"/>
    <s v="Ladies 24-25 Under 16 Match Fee, paid by Sukhvinder Kaur Khera, 21/09 vs. vs Sutton"/>
    <x v="6"/>
    <s v="STRIPE"/>
    <x v="0"/>
    <n v="3"/>
    <n v="7.0000000000000007E-2"/>
    <n v="0.05"/>
    <n v="0"/>
    <n v="2.88"/>
  </r>
  <r>
    <d v="2024-09-28T00:00:00"/>
    <n v="19.354099999996834"/>
    <m/>
    <d v="2024-10-17T08:30:00"/>
    <x v="0"/>
    <x v="6"/>
    <s v="Last 12 Months"/>
    <s v="SPS-10742534"/>
    <s v="Muneet Kaur Khera"/>
    <s v="Ladies 24-25 Under 16 Match Fee, paid by Sukhvinder Kaur Khera, 28/09 vs. vs Solihull Blossomfield 4"/>
    <x v="6"/>
    <s v="STRIPE"/>
    <x v="0"/>
    <n v="3"/>
    <n v="7.0000000000000007E-2"/>
    <n v="0.05"/>
    <n v="0"/>
    <n v="2.88"/>
  </r>
  <r>
    <d v="2024-10-05T00:00:00"/>
    <n v="12.354099999996834"/>
    <m/>
    <d v="2024-10-17T08:30:00"/>
    <x v="0"/>
    <x v="6"/>
    <s v="Last 12 Months"/>
    <s v="SPS-10777445"/>
    <s v="Muneet Kaur Khera"/>
    <s v="Ladies 24-25 Under 16 Match Fee, paid by Sukhvinder Kaur Khera, 05/10 vs. vs City of Birmingham 1"/>
    <x v="6"/>
    <s v="STRIPE"/>
    <x v="0"/>
    <n v="3"/>
    <n v="0.04"/>
    <n v="0.05"/>
    <n v="0"/>
    <n v="2.91"/>
  </r>
  <r>
    <d v="2024-09-14T00:00:00"/>
    <n v="33.354099999996834"/>
    <m/>
    <d v="2024-10-17T08:30:00"/>
    <x v="0"/>
    <x v="6"/>
    <s v="Last 12 Months"/>
    <s v="SPS-10666250"/>
    <s v="Veer Badesha"/>
    <s v="Mens 24-25 Under 16 Match Fee, paid by Gurminder Badesha, 14/09 vs. vs Beacon"/>
    <x v="6"/>
    <s v="STRIPE"/>
    <x v="0"/>
    <n v="3"/>
    <n v="0.1"/>
    <n v="0.05"/>
    <n v="0"/>
    <n v="2.85"/>
  </r>
  <r>
    <d v="2024-09-21T00:00:00"/>
    <n v="26.354099999996834"/>
    <m/>
    <d v="2024-10-17T08:30:00"/>
    <x v="0"/>
    <x v="6"/>
    <s v="Last 12 Months"/>
    <s v="SPS-10704744"/>
    <s v="Veer Badesha"/>
    <s v="Mens 24-25 Under 16 Match Fee, paid by Gurminder Badesha, 21/09 vs. vs Sutton 4"/>
    <x v="6"/>
    <s v="STRIPE"/>
    <x v="0"/>
    <n v="3"/>
    <n v="0.1"/>
    <n v="0.05"/>
    <n v="0"/>
    <n v="2.85"/>
  </r>
  <r>
    <d v="2024-10-05T00:00:00"/>
    <n v="12.354099999996834"/>
    <m/>
    <d v="2024-10-17T08:30:00"/>
    <x v="0"/>
    <x v="6"/>
    <s v="Last 12 Months"/>
    <s v="SPS-10780325"/>
    <s v="Veer Badesha"/>
    <s v="Mens 24-25 Under 16 Match Fee, paid by Gurminder Badesha, 05/10 vs. vs Old Halesonians 3"/>
    <x v="6"/>
    <s v="STRIPE"/>
    <x v="0"/>
    <n v="3"/>
    <n v="0.1"/>
    <n v="0.05"/>
    <n v="0"/>
    <n v="2.85"/>
  </r>
  <r>
    <d v="2024-10-12T00:00:00"/>
    <n v="5.3540999999968335"/>
    <m/>
    <d v="2024-10-17T08:30:00"/>
    <x v="0"/>
    <x v="6"/>
    <s v="Last 12 Months"/>
    <s v="SPS-10828016"/>
    <s v="Veer Badesha"/>
    <s v="Mens 24-25 Under 16 Match Fee, paid by Gurminder Badesha, 12/10 vs. vs Olton &amp; West Warwickshire 4"/>
    <x v="6"/>
    <s v="STRIPE"/>
    <x v="0"/>
    <n v="3"/>
    <n v="0.08"/>
    <n v="0.05"/>
    <n v="0"/>
    <n v="2.87"/>
  </r>
  <r>
    <d v="2024-10-17T00:00:00"/>
    <n v="0.40479999999661231"/>
    <m/>
    <d v="2024-10-17T09:43:00"/>
    <x v="0"/>
    <x v="6"/>
    <s v="Last 12 Months"/>
    <s v="SPS-10845025"/>
    <s v="Sikandar Aizaz"/>
    <s v="Mens 24-25 Sponsored player Match Fee, 12/10 vs. vs Beacon 2"/>
    <x v="6"/>
    <s v="CASH"/>
    <x v="0"/>
    <n v="0"/>
    <n v="0"/>
    <n v="0"/>
    <n v="0"/>
    <n v="0"/>
  </r>
  <r>
    <d v="2024-09-16T00:00:00"/>
    <n v="32.279099999999744"/>
    <m/>
    <d v="2024-10-18T06:42:00"/>
    <x v="0"/>
    <x v="6"/>
    <s v="Last 12 Months"/>
    <s v="SPS-10672618"/>
    <s v="Sharndeep Hanspal"/>
    <s v="Ladies Subscriptions 24-25, confirmed by Charn Gill"/>
    <x v="6"/>
    <s v="BACS"/>
    <x v="0"/>
    <n v="100"/>
    <n v="0"/>
    <n v="0"/>
    <n v="0"/>
    <n v="100"/>
  </r>
  <r>
    <d v="2024-10-18T00:00:00"/>
    <n v="0.67629999999917345"/>
    <m/>
    <d v="2024-10-18T16:14:00"/>
    <x v="0"/>
    <x v="6"/>
    <s v="Last 12 Months"/>
    <s v="SPS-10847033"/>
    <s v="SJ Sihota"/>
    <s v="Mens 24-25 Double Team Match Fee, 19/10 vs. vs Newport 1"/>
    <x v="6"/>
    <s v="CASH"/>
    <x v="0"/>
    <n v="0"/>
    <n v="0"/>
    <n v="0"/>
    <n v="0"/>
    <n v="0"/>
  </r>
  <r>
    <d v="2024-10-19T00:00:00"/>
    <n v="0.50690000000031432"/>
    <m/>
    <d v="2024-10-19T12:10:00"/>
    <x v="0"/>
    <x v="6"/>
    <s v="Last 12 Months"/>
    <s v="SPS-10849415"/>
    <s v="Thisaru Gangabadage"/>
    <s v="Badgers 24-25 Sponsored player Match Fee, 19/10 vs. vs WaTs"/>
    <x v="6"/>
    <s v="CASH"/>
    <x v="0"/>
    <n v="0"/>
    <n v="0"/>
    <n v="0"/>
    <n v="0"/>
    <n v="0"/>
  </r>
  <r>
    <d v="2024-10-14T00:00:00"/>
    <n v="5.5075999999971827"/>
    <m/>
    <d v="2024-10-19T12:11:00"/>
    <x v="0"/>
    <x v="6"/>
    <s v="Last 12 Months"/>
    <s v="SPS-10836132"/>
    <s v="Ethan Chohan"/>
    <s v="Badgers Subscriptions 24-25, collected by Satpal Degun"/>
    <x v="6"/>
    <s v="CASH"/>
    <x v="0"/>
    <n v="30"/>
    <n v="0"/>
    <n v="0"/>
    <n v="0"/>
    <n v="30"/>
  </r>
  <r>
    <d v="2024-10-19T00:00:00"/>
    <n v="0.73260000000300352"/>
    <m/>
    <d v="2024-10-19T17:35:00"/>
    <x v="0"/>
    <x v="6"/>
    <s v="Last 12 Months"/>
    <s v="SPS-10852441"/>
    <s v="Athsari Gangabadage"/>
    <s v="Ladies 24-25 Sponsored player Match Fee, 19/10 vs. vs Olton &amp; West Warwickshire 6"/>
    <x v="6"/>
    <s v="CASH"/>
    <x v="0"/>
    <n v="0"/>
    <n v="0"/>
    <n v="0"/>
    <n v="0"/>
    <n v="0"/>
  </r>
  <r>
    <d v="2024-10-19T00:00:00"/>
    <n v="0.73750000000291038"/>
    <m/>
    <d v="2024-10-19T17:42:00"/>
    <x v="0"/>
    <x v="6"/>
    <s v="Last 12 Months"/>
    <s v="SPS-10852652"/>
    <s v="sukhwinder"/>
    <s v="Mens 24-25 Double Team Match Fee, 19/10 vs. vs West Bromwich 2"/>
    <x v="6"/>
    <s v="CASH"/>
    <x v="0"/>
    <n v="0"/>
    <n v="0"/>
    <n v="0"/>
    <n v="0"/>
    <n v="0"/>
  </r>
  <r>
    <d v="2024-10-19T00:00:00"/>
    <n v="0.86869999999908032"/>
    <m/>
    <d v="2024-10-19T20:51:00"/>
    <x v="0"/>
    <x v="6"/>
    <s v="Last 12 Months"/>
    <s v="SPS-10854465"/>
    <s v="Kaylim Bowers"/>
    <s v="Ladies 24-25 Sponsored player Match Fee, 19/10 vs. vs Stourport 3"/>
    <x v="6"/>
    <s v="CASH"/>
    <x v="0"/>
    <n v="0"/>
    <n v="0"/>
    <n v="0"/>
    <n v="0"/>
    <n v="0"/>
  </r>
  <r>
    <d v="2024-10-19T00:00:00"/>
    <n v="0.86869999999908032"/>
    <m/>
    <d v="2024-10-19T20:51:00"/>
    <x v="0"/>
    <x v="6"/>
    <s v="Last 12 Months"/>
    <s v="SPS-10854468"/>
    <s v="Apsi Gunarathne"/>
    <s v="Ladies 24-25 Sponsored player Match Fee, 19/10 vs. vs Stourport 3"/>
    <x v="6"/>
    <s v="CASH"/>
    <x v="0"/>
    <n v="0"/>
    <n v="0"/>
    <n v="0"/>
    <n v="0"/>
    <n v="0"/>
  </r>
  <r>
    <d v="2024-10-19T00:00:00"/>
    <n v="0.86869999999908032"/>
    <m/>
    <d v="2024-10-19T20:51:00"/>
    <x v="0"/>
    <x v="6"/>
    <s v="Last 12 Months"/>
    <s v="SPS-10854469"/>
    <s v="Rahemeen Ali"/>
    <s v="Ladies 24-25 Sponsored player Match Fee, 19/10 vs. vs Stourport 3"/>
    <x v="6"/>
    <s v="CASH"/>
    <x v="0"/>
    <n v="0"/>
    <n v="0"/>
    <n v="0"/>
    <n v="0"/>
    <n v="0"/>
  </r>
  <r>
    <d v="2024-10-19T00:00:00"/>
    <n v="0.86869999999908032"/>
    <m/>
    <d v="2024-10-19T20:51:00"/>
    <x v="0"/>
    <x v="6"/>
    <s v="Last 12 Months"/>
    <s v="SPS-10854473"/>
    <s v="Rajpreet Sahi"/>
    <s v="Ladies 24-25 Student Match Fee, confirmed by Charn Gill, 19/10 vs. vs Stourport 3"/>
    <x v="6"/>
    <s v="BACS"/>
    <x v="0"/>
    <n v="5"/>
    <n v="0"/>
    <n v="0"/>
    <n v="0"/>
    <n v="5"/>
  </r>
  <r>
    <d v="2024-10-12T00:00:00"/>
    <n v="7.8686999999990803"/>
    <m/>
    <d v="2024-10-19T20:51:00"/>
    <x v="0"/>
    <x v="6"/>
    <s v="Last 12 Months"/>
    <s v="SPS-10828562"/>
    <s v="Rajpreet Sahi"/>
    <s v="Ladies 24-25 Student Match Fee, confirmed by Charn Gill, 12/10 vs. vs Edgbaston 3"/>
    <x v="6"/>
    <s v="BACS"/>
    <x v="0"/>
    <n v="5"/>
    <n v="0"/>
    <n v="0"/>
    <n v="0"/>
    <n v="5"/>
  </r>
  <r>
    <d v="2024-10-19T00:00:00"/>
    <n v="0.91380000000208383"/>
    <m/>
    <d v="2024-10-19T21:56:00"/>
    <x v="0"/>
    <x v="6"/>
    <s v="Last 12 Months"/>
    <s v="SPS-10852446"/>
    <s v="Amarpreet Sahi"/>
    <s v="Ladies 24-25 Student Match Fee, confirmed by Charn Gill, 19/10 vs. vs Olton &amp; West Warwickshire 6"/>
    <x v="6"/>
    <s v="BACS"/>
    <x v="0"/>
    <n v="5"/>
    <n v="0"/>
    <n v="0"/>
    <n v="0"/>
    <n v="5"/>
  </r>
  <r>
    <d v="2024-10-12T00:00:00"/>
    <n v="7.9138000000020838"/>
    <m/>
    <d v="2024-10-19T21:56:00"/>
    <x v="0"/>
    <x v="6"/>
    <s v="Last 12 Months"/>
    <s v="SPS-10828511"/>
    <s v="Amarpreet Sahi"/>
    <s v="Ladies 24-25 Student Match Fee, confirmed by Charn Gill, 12/10 vs. vs Olton &amp; West Warwickshire 5"/>
    <x v="6"/>
    <s v="BACS"/>
    <x v="0"/>
    <n v="5"/>
    <n v="0"/>
    <n v="0"/>
    <n v="0"/>
    <n v="5"/>
  </r>
  <r>
    <d v="2024-10-19T00:00:00"/>
    <n v="0.92839999999705469"/>
    <m/>
    <d v="2024-10-19T22:17:00"/>
    <x v="0"/>
    <x v="6"/>
    <s v="Last 12 Months"/>
    <s v="SPS-10852655"/>
    <s v="om gaur"/>
    <s v="Mens 24-25 Under 16 Match Fee, confirmed by Satpal Degun, 19/10 vs. vs West Bromwich 2"/>
    <x v="6"/>
    <s v="BACS"/>
    <x v="0"/>
    <n v="3"/>
    <n v="0"/>
    <n v="0"/>
    <n v="0"/>
    <n v="3"/>
  </r>
  <r>
    <d v="2024-09-14T00:00:00"/>
    <n v="36.542999999997846"/>
    <m/>
    <d v="2024-10-20T13:02:00"/>
    <x v="0"/>
    <x v="6"/>
    <s v="Last 12 Months"/>
    <s v="SPS-10665736"/>
    <s v="Ravdeep Mudher"/>
    <s v="Mens 24-25, confirmed by Satpal Degun, 14/09 vs. vs Cheltnham"/>
    <x v="6"/>
    <s v="BACS"/>
    <x v="0"/>
    <n v="10"/>
    <n v="0"/>
    <n v="0"/>
    <n v="0"/>
    <n v="10"/>
  </r>
  <r>
    <d v="2024-09-21T00:00:00"/>
    <n v="29.542999999997846"/>
    <m/>
    <d v="2024-10-20T13:02:00"/>
    <x v="0"/>
    <x v="6"/>
    <s v="Last 12 Months"/>
    <s v="SPS-10706313"/>
    <s v="Ravdeep Mudher"/>
    <s v="Mens 24-25, confirmed by Satpal Degun, 21/09 vs. vs Sikh Union Coventry"/>
    <x v="6"/>
    <s v="BACS"/>
    <x v="0"/>
    <n v="10"/>
    <n v="0"/>
    <n v="0"/>
    <n v="0"/>
    <n v="10"/>
  </r>
  <r>
    <d v="2024-09-29T00:00:00"/>
    <n v="21.542999999997846"/>
    <m/>
    <d v="2024-10-20T13:02:00"/>
    <x v="0"/>
    <x v="6"/>
    <s v="Last 12 Months"/>
    <s v="SPS-10750056"/>
    <s v="Ravdeep Mudher"/>
    <s v="Mens 24-25, confirmed by Satpal Degun, 28/09 vs. vs Wolverhampton &amp; Tettenhall 1"/>
    <x v="6"/>
    <s v="BACS"/>
    <x v="0"/>
    <n v="10"/>
    <n v="0"/>
    <n v="0"/>
    <n v="0"/>
    <n v="10"/>
  </r>
  <r>
    <d v="2024-10-08T00:00:00"/>
    <n v="12.542999999997846"/>
    <m/>
    <d v="2024-10-20T13:02:00"/>
    <x v="0"/>
    <x v="6"/>
    <s v="Last 12 Months"/>
    <s v="SPS-10799215"/>
    <s v="Ravdeep Mudher"/>
    <s v="Mens 24-25, confirmed by Satpal Degun, 05/10 vs. vs Edgbaston 1"/>
    <x v="6"/>
    <s v="BACS"/>
    <x v="0"/>
    <n v="10"/>
    <n v="0"/>
    <n v="0"/>
    <n v="0"/>
    <n v="10"/>
  </r>
  <r>
    <d v="2024-10-17T00:00:00"/>
    <n v="3.5429999999978463"/>
    <m/>
    <d v="2024-10-20T13:02:00"/>
    <x v="0"/>
    <x v="6"/>
    <s v="Last 12 Months"/>
    <s v="SPS-10845016"/>
    <s v="Ravdeep Mudher"/>
    <s v="Mens 24-25, confirmed by Satpal Degun, 12/10 vs. vs Beacon 2"/>
    <x v="6"/>
    <s v="BACS"/>
    <x v="0"/>
    <n v="10"/>
    <n v="0"/>
    <n v="0"/>
    <n v="0"/>
    <n v="10"/>
  </r>
  <r>
    <d v="2024-10-21T00:00:00"/>
    <n v="2.0799999998416752E-2"/>
    <m/>
    <d v="2024-10-21T00:30:00"/>
    <x v="0"/>
    <x v="6"/>
    <s v="Last 12 Months"/>
    <s v="SPS-10859223"/>
    <s v="Ghazanfar Ali"/>
    <s v="Mens 24-25 Sponsored player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24"/>
    <s v="morgan sign"/>
    <s v="Mens 24-25 Sponsored player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25"/>
    <s v="Navraj Degun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26"/>
    <s v="Irfan Muhammad"/>
    <s v="Mens 24-25 Sponsored player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27"/>
    <s v="Manveer Sokhi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28"/>
    <s v="Satvir Sahota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0"/>
    <s v="Amarpreet singh Assi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2"/>
    <s v="Avraj Bansal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3"/>
    <s v="Jagjit Degun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4"/>
    <s v="Moin Shakeel"/>
    <s v="Mens 24-25 Sponsored player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5"/>
    <s v="Josh Russell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6"/>
    <s v="LE-NEAL JACKSON"/>
    <s v="Mens 24-25 Sponsored player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7"/>
    <s v="Pavinder Sandhu"/>
    <s v="Mens 24-25 Annual Payee Match Fee, 20/10 vs. vs Norwich City 1"/>
    <x v="6"/>
    <s v="CASH"/>
    <x v="0"/>
    <n v="0"/>
    <n v="0"/>
    <n v="0"/>
    <n v="0"/>
    <n v="0"/>
  </r>
  <r>
    <d v="2024-10-21T00:00:00"/>
    <n v="2.0799999998416752E-2"/>
    <m/>
    <d v="2024-10-21T00:30:00"/>
    <x v="0"/>
    <x v="6"/>
    <s v="Last 12 Months"/>
    <s v="SPS-10859238"/>
    <s v="Harmanpreet Sandhu"/>
    <s v="Mens 24-25 Annual Payee Match Fee, 20/10 vs. vs Norwich City 1"/>
    <x v="6"/>
    <s v="CASH"/>
    <x v="0"/>
    <n v="0"/>
    <n v="0"/>
    <n v="0"/>
    <n v="0"/>
    <n v="0"/>
  </r>
  <r>
    <d v="2024-09-21T00:00:00"/>
    <n v="30.354099999996834"/>
    <m/>
    <d v="2024-10-21T08:30:00"/>
    <x v="0"/>
    <x v="6"/>
    <s v="Last 12 Months"/>
    <s v="SPS-10704741"/>
    <s v="Satpal Degun"/>
    <s v="Mens 24-25, 21/09 vs. vs Sutton 4"/>
    <x v="6"/>
    <s v="STRIPE"/>
    <x v="0"/>
    <n v="10"/>
    <n v="0.2"/>
    <n v="0.1"/>
    <n v="0"/>
    <n v="9.6999999999999993"/>
  </r>
  <r>
    <d v="2024-09-28T00:00:00"/>
    <n v="23.354099999996834"/>
    <m/>
    <d v="2024-10-21T08:30:00"/>
    <x v="0"/>
    <x v="6"/>
    <s v="Last 12 Months"/>
    <s v="SPS-10742687"/>
    <s v="Satpal Degun"/>
    <s v="Mens 24-25, 28/09 vs. vs Bournville &amp; Kings Heath 4"/>
    <x v="6"/>
    <s v="STRIPE"/>
    <x v="0"/>
    <n v="10"/>
    <n v="0.2"/>
    <n v="0.1"/>
    <n v="0"/>
    <n v="9.6999999999999993"/>
  </r>
  <r>
    <d v="2024-10-05T00:00:00"/>
    <n v="16.354099999996834"/>
    <m/>
    <d v="2024-10-21T08:30:00"/>
    <x v="0"/>
    <x v="6"/>
    <s v="Last 12 Months"/>
    <s v="SPS-10780317"/>
    <s v="Satpal Degun"/>
    <s v="Mens 24-25, 05/10 vs. vs Old Halesonians 3"/>
    <x v="6"/>
    <s v="STRIPE"/>
    <x v="0"/>
    <n v="10"/>
    <n v="0.2"/>
    <n v="0.1"/>
    <n v="0"/>
    <n v="9.6999999999999993"/>
  </r>
  <r>
    <d v="2024-10-19T00:00:00"/>
    <n v="2.3540999999968335"/>
    <m/>
    <d v="2024-10-21T08:30:00"/>
    <x v="0"/>
    <x v="6"/>
    <s v="Last 12 Months"/>
    <s v="SPS-10852661"/>
    <s v="Satpal Degun"/>
    <s v="Mens 24-25, 19/10 vs. vs West Bromwich 2"/>
    <x v="6"/>
    <s v="STRIPE"/>
    <x v="0"/>
    <n v="10"/>
    <n v="0.2"/>
    <n v="0.1"/>
    <n v="0"/>
    <n v="9.6999999999999993"/>
  </r>
  <r>
    <d v="2024-09-20T00:00:00"/>
    <n v="31.354099999996834"/>
    <m/>
    <d v="2024-10-21T08:30:00"/>
    <x v="0"/>
    <x v="6"/>
    <s v="Last 12 Months"/>
    <s v="SPS-10701037"/>
    <s v="Sati Mann"/>
    <s v="Mens 24-25, 21/09 vs. vs Sutton 3"/>
    <x v="6"/>
    <s v="STRIPE"/>
    <x v="0"/>
    <n v="10"/>
    <n v="0.25"/>
    <n v="0.1"/>
    <n v="0"/>
    <n v="9.65"/>
  </r>
  <r>
    <d v="2024-10-12T00:00:00"/>
    <n v="9.3540999999968335"/>
    <m/>
    <d v="2024-10-21T08:30:00"/>
    <x v="0"/>
    <x v="6"/>
    <s v="Last 12 Months"/>
    <s v="SPS-10821677"/>
    <s v="Sati Mann"/>
    <s v="Mens 24-25, 12/10 vs. vs Cannock 2"/>
    <x v="6"/>
    <s v="STRIPE"/>
    <x v="0"/>
    <n v="10"/>
    <n v="0.25"/>
    <n v="0.1"/>
    <n v="0"/>
    <n v="9.65"/>
  </r>
  <r>
    <d v="2024-09-20T00:00:00"/>
    <n v="31.354099999996834"/>
    <m/>
    <d v="2024-10-21T08:30:00"/>
    <x v="0"/>
    <x v="6"/>
    <s v="Last 12 Months"/>
    <s v="SPS-10701048"/>
    <s v="Sanraj Singh Sohal"/>
    <s v="Mens 24-25 Student Match Fee, 21/09 vs. vs Sutton 3"/>
    <x v="6"/>
    <s v="STRIPE"/>
    <x v="0"/>
    <n v="5"/>
    <n v="0.12"/>
    <n v="0.05"/>
    <n v="0"/>
    <n v="4.83"/>
  </r>
  <r>
    <d v="2024-09-27T00:00:00"/>
    <n v="24.354099999996834"/>
    <m/>
    <d v="2024-10-21T08:30:00"/>
    <x v="0"/>
    <x v="6"/>
    <s v="Last 12 Months"/>
    <s v="SPS-10737471"/>
    <s v="Sanraj Singh Sohal"/>
    <s v="Mens 24-25 Student Match Fee, 28/09 vs. vs University of Birmingham 5"/>
    <x v="6"/>
    <s v="STRIPE"/>
    <x v="0"/>
    <n v="5"/>
    <n v="0.12"/>
    <n v="0.05"/>
    <n v="0"/>
    <n v="4.83"/>
  </r>
  <r>
    <d v="2024-10-08T00:00:00"/>
    <n v="13.354099999996834"/>
    <m/>
    <d v="2024-10-21T08:30:00"/>
    <x v="0"/>
    <x v="6"/>
    <s v="Last 12 Months"/>
    <s v="SPS-10799227"/>
    <s v="Sanraj Singh Sohal"/>
    <s v="Mens 24-25 Student Match Fee, 05/10 vs. vs Edgbaston 1"/>
    <x v="6"/>
    <s v="STRIPE"/>
    <x v="0"/>
    <n v="5"/>
    <n v="0.12"/>
    <n v="0.05"/>
    <n v="0"/>
    <n v="4.83"/>
  </r>
  <r>
    <d v="2024-10-17T00:00:00"/>
    <n v="4.3540999999968335"/>
    <m/>
    <d v="2024-10-21T08:30:00"/>
    <x v="0"/>
    <x v="6"/>
    <s v="Last 12 Months"/>
    <s v="SPS-10845027"/>
    <s v="Sanraj Singh Sohal"/>
    <s v="Mens 24-25 Student Match Fee, 12/10 vs. vs Beacon 2"/>
    <x v="6"/>
    <s v="STRIPE"/>
    <x v="0"/>
    <n v="5"/>
    <n v="0.14000000000000001"/>
    <n v="0.05"/>
    <n v="0"/>
    <n v="4.8099999999999996"/>
  </r>
  <r>
    <d v="2024-09-21T00:00:00"/>
    <n v="30.354099999996834"/>
    <m/>
    <d v="2024-10-21T08:30:00"/>
    <x v="0"/>
    <x v="6"/>
    <s v="Last 12 Months"/>
    <s v="SPS-10703486"/>
    <s v="Neha Sharma"/>
    <s v="Ladies 24-25 Unemployed/Retired Match Fee, 21/09 vs. vs Sutton"/>
    <x v="6"/>
    <s v="STRIPE"/>
    <x v="0"/>
    <n v="5"/>
    <n v="0.28000000000000003"/>
    <n v="0.05"/>
    <n v="0"/>
    <n v="4.67"/>
  </r>
  <r>
    <d v="2024-09-06T00:00:00"/>
    <n v="45.566599999998289"/>
    <m/>
    <d v="2024-10-21T13:36:00"/>
    <x v="0"/>
    <x v="6"/>
    <s v="Last 12 Months"/>
    <s v="SPS-10622732"/>
    <s v="kishan mann"/>
    <s v="Mens 24-25 Under 16 Match Fee, paid by manmohan mann, 07/09 vs. vs Bloxwich 4/5"/>
    <x v="6"/>
    <s v="STRIPE"/>
    <x v="0"/>
    <n v="3"/>
    <n v="7.0000000000000007E-2"/>
    <n v="0.05"/>
    <n v="0"/>
    <n v="2.88"/>
  </r>
  <r>
    <d v="2024-09-14T00:00:00"/>
    <n v="37.566599999998289"/>
    <m/>
    <d v="2024-10-21T13:36:00"/>
    <x v="0"/>
    <x v="6"/>
    <s v="Last 12 Months"/>
    <s v="SPS-10661058"/>
    <s v="kishan mann"/>
    <s v="Mens 24-25 Under 16 Match Fee, paid by manmohan mann, 14/09 vs. vs Droitwich"/>
    <x v="6"/>
    <s v="STRIPE"/>
    <x v="0"/>
    <n v="3"/>
    <n v="7.0000000000000007E-2"/>
    <n v="0.05"/>
    <n v="0"/>
    <n v="2.88"/>
  </r>
  <r>
    <d v="2024-09-20T00:00:00"/>
    <n v="31.566599999998289"/>
    <m/>
    <d v="2024-10-21T13:36:00"/>
    <x v="0"/>
    <x v="6"/>
    <s v="Last 12 Months"/>
    <s v="SPS-10701097"/>
    <s v="kishan mann"/>
    <s v="Mens 24-25 Under 16 Match Fee, paid by manmohan mann, 21/09 vs. vs Harborne 6"/>
    <x v="6"/>
    <s v="STRIPE"/>
    <x v="0"/>
    <n v="3"/>
    <n v="7.0000000000000007E-2"/>
    <n v="0.05"/>
    <n v="0"/>
    <n v="2.88"/>
  </r>
  <r>
    <d v="2024-09-28T00:00:00"/>
    <n v="23.566599999998289"/>
    <m/>
    <d v="2024-10-21T13:36:00"/>
    <x v="0"/>
    <x v="6"/>
    <s v="Last 12 Months"/>
    <s v="SPS-10742694"/>
    <s v="kishan mann"/>
    <s v="Mens 24-25 Student Match Fee, paid by manmohan mann, 28/09 vs. vs Bournville &amp; Kings Heath 4"/>
    <x v="6"/>
    <s v="STRIPE"/>
    <x v="0"/>
    <n v="5"/>
    <n v="0.12"/>
    <n v="0.05"/>
    <n v="0"/>
    <n v="4.83"/>
  </r>
  <r>
    <d v="2024-10-05T00:00:00"/>
    <n v="16.566599999998289"/>
    <m/>
    <d v="2024-10-21T13:36:00"/>
    <x v="0"/>
    <x v="6"/>
    <s v="Last 12 Months"/>
    <s v="SPS-10780322"/>
    <s v="kishan mann"/>
    <s v="Mens 24-25 Student Match Fee, paid by manmohan mann, 05/10 vs. vs Old Halesonians 3"/>
    <x v="6"/>
    <s v="STRIPE"/>
    <x v="0"/>
    <n v="5"/>
    <n v="0.11"/>
    <n v="0.05"/>
    <n v="0"/>
    <n v="4.84"/>
  </r>
  <r>
    <d v="2024-10-18T00:00:00"/>
    <n v="3.5665999999982887"/>
    <m/>
    <d v="2024-10-21T13:36:00"/>
    <x v="0"/>
    <x v="6"/>
    <s v="Last 12 Months"/>
    <s v="SPS-10847699"/>
    <s v="kishan mann"/>
    <s v="Mens 24-25 Student Match Fee, paid by manmohan mann, 19/10 vs. vs Sutton Coldfield 8"/>
    <x v="6"/>
    <s v="STRIPE"/>
    <x v="0"/>
    <n v="5"/>
    <n v="0.12"/>
    <n v="0.05"/>
    <n v="0"/>
    <n v="4.83"/>
  </r>
  <r>
    <d v="2024-09-22T00:00:00"/>
    <n v="30.354099999996834"/>
    <m/>
    <d v="2024-10-22T08:30:00"/>
    <x v="0"/>
    <x v="6"/>
    <s v="Last 12 Months"/>
    <s v="SPS-10711734"/>
    <s v="Anand Sihota"/>
    <s v="Sunday Training 24-25, paid by Dal Sihota, 22/09 vs. Sunday Training"/>
    <x v="6"/>
    <s v="STRIPE"/>
    <x v="1"/>
    <n v="3"/>
    <n v="0.14000000000000001"/>
    <n v="0.05"/>
    <n v="0"/>
    <n v="2.81"/>
  </r>
  <r>
    <d v="2024-10-19T00:00:00"/>
    <n v="3.3540999999968335"/>
    <m/>
    <d v="2024-10-22T08:30:00"/>
    <x v="0"/>
    <x v="6"/>
    <s v="Last 12 Months"/>
    <s v="SPS-10849425"/>
    <s v="Anand Sihota"/>
    <s v="Badgers 24-25, paid by Dal Sihota, 19/10 vs. vs WaTs"/>
    <x v="6"/>
    <s v="STRIPE"/>
    <x v="0"/>
    <n v="3"/>
    <n v="0.15"/>
    <n v="0.05"/>
    <n v="0"/>
    <n v="2.8"/>
  </r>
  <r>
    <d v="2024-09-20T00:00:00"/>
    <n v="32.354099999996834"/>
    <m/>
    <d v="2024-10-22T08:30:00"/>
    <x v="0"/>
    <x v="6"/>
    <s v="Last 12 Months"/>
    <s v="SPS-10701096"/>
    <s v="prabhjot ghag"/>
    <s v="Mens 24-25 Under 16 Match Fee, paid by mandip kaur, 21/09 vs. vs Harborne 6"/>
    <x v="6"/>
    <s v="STRIPE"/>
    <x v="0"/>
    <n v="3"/>
    <n v="7.0000000000000007E-2"/>
    <n v="0.05"/>
    <n v="0"/>
    <n v="2.88"/>
  </r>
  <r>
    <d v="2024-09-22T00:00:00"/>
    <n v="30.354099999996834"/>
    <m/>
    <d v="2024-10-22T08:30:00"/>
    <x v="0"/>
    <x v="6"/>
    <s v="Last 12 Months"/>
    <s v="SPS-10711735"/>
    <s v="prabhjot ghag"/>
    <s v="Sunday Training 24-25, paid by mandip kaur, 22/09 vs. Sunday Training"/>
    <x v="6"/>
    <s v="STRIPE"/>
    <x v="1"/>
    <n v="3"/>
    <n v="7.0000000000000007E-2"/>
    <n v="0.05"/>
    <n v="0"/>
    <n v="2.88"/>
  </r>
  <r>
    <d v="2024-09-27T00:00:00"/>
    <n v="25.354099999996834"/>
    <m/>
    <d v="2024-10-22T08:30:00"/>
    <x v="0"/>
    <x v="6"/>
    <s v="Last 12 Months"/>
    <s v="SPS-10737218"/>
    <s v="prabhjot ghag"/>
    <s v="Mens 24-25 Under 16 Match Fee, paid by mandip kaur, 28/09 vs. vs City of Birmingham"/>
    <x v="6"/>
    <s v="STRIPE"/>
    <x v="0"/>
    <n v="3"/>
    <n v="7.0000000000000007E-2"/>
    <n v="0.05"/>
    <n v="0"/>
    <n v="2.88"/>
  </r>
  <r>
    <d v="2024-10-03T00:00:00"/>
    <n v="19.354099999996834"/>
    <m/>
    <d v="2024-10-22T08:30:00"/>
    <x v="0"/>
    <x v="6"/>
    <s v="Last 12 Months"/>
    <s v="SPS-10772579"/>
    <s v="prabhjot ghag"/>
    <s v="Sunday Training 24-25, paid by mandip kaur, 29/09 vs. Sunday Training"/>
    <x v="6"/>
    <s v="STRIPE"/>
    <x v="1"/>
    <n v="3"/>
    <n v="7.0000000000000007E-2"/>
    <n v="0.05"/>
    <n v="0"/>
    <n v="2.88"/>
  </r>
  <r>
    <d v="2024-10-04T00:00:00"/>
    <n v="18.354099999996834"/>
    <m/>
    <d v="2024-10-22T08:30:00"/>
    <x v="0"/>
    <x v="6"/>
    <s v="Last 12 Months"/>
    <s v="SPS-10775054"/>
    <s v="prabhjot ghag"/>
    <s v="Mens 24-25 Under 16 Match Fee, paid by mandip kaur, 05/10 vs. vs Tamworth 3"/>
    <x v="6"/>
    <s v="STRIPE"/>
    <x v="0"/>
    <n v="3"/>
    <n v="7.0000000000000007E-2"/>
    <n v="0.05"/>
    <n v="0"/>
    <n v="2.88"/>
  </r>
  <r>
    <d v="2024-10-12T00:00:00"/>
    <n v="10.354099999996834"/>
    <m/>
    <d v="2024-10-22T08:30:00"/>
    <x v="0"/>
    <x v="6"/>
    <s v="Last 12 Months"/>
    <s v="SPS-10821394"/>
    <s v="prabhjot ghag"/>
    <s v="Mens 24-25 Under 16 Match Fee, paid by mandip kaur, 12/10 vs. vs Beacon 6"/>
    <x v="6"/>
    <s v="STRIPE"/>
    <x v="0"/>
    <n v="3"/>
    <n v="7.0000000000000007E-2"/>
    <n v="0.05"/>
    <n v="0"/>
    <n v="2.88"/>
  </r>
  <r>
    <d v="2024-10-18T00:00:00"/>
    <n v="4.3540999999968335"/>
    <m/>
    <d v="2024-10-22T08:30:00"/>
    <x v="0"/>
    <x v="6"/>
    <s v="Last 12 Months"/>
    <s v="SPS-10847698"/>
    <s v="prabhjot ghag"/>
    <s v="Mens 24-25 Under 16 Match Fee, paid by mandip kaur, 19/10 vs. vs Sutton Coldfield 8"/>
    <x v="6"/>
    <s v="STRIPE"/>
    <x v="0"/>
    <n v="3"/>
    <n v="0.1"/>
    <n v="0.05"/>
    <n v="0"/>
    <n v="2.85"/>
  </r>
  <r>
    <d v="2024-09-22T00:00:00"/>
    <n v="30.354099999996834"/>
    <m/>
    <d v="2024-10-22T08:30:00"/>
    <x v="0"/>
    <x v="6"/>
    <s v="Last 12 Months"/>
    <s v="SPS-10711738"/>
    <s v="Nayan Singh Ruprah"/>
    <s v="Sunday Training 24-25, paid by BALJIT RUPRAH, 22/09 vs. Sunday Training"/>
    <x v="6"/>
    <s v="STRIPE"/>
    <x v="1"/>
    <n v="3"/>
    <n v="7.0000000000000007E-2"/>
    <n v="0.05"/>
    <n v="0"/>
    <n v="2.88"/>
  </r>
  <r>
    <d v="2024-09-22T00:00:00"/>
    <n v="30.354099999996834"/>
    <m/>
    <d v="2024-10-22T08:30:00"/>
    <x v="0"/>
    <x v="6"/>
    <s v="Last 12 Months"/>
    <s v="SPS-10711741"/>
    <s v="Naina Kaur Ruprah"/>
    <s v="Sunday Training 24-25, paid by BALJIT RUPRAH, 22/09 vs. Sunday Training"/>
    <x v="6"/>
    <s v="STRIPE"/>
    <x v="1"/>
    <n v="3"/>
    <n v="7.0000000000000007E-2"/>
    <n v="0.05"/>
    <n v="0"/>
    <n v="2.88"/>
  </r>
  <r>
    <d v="2024-09-28T00:00:00"/>
    <n v="24.354099999996834"/>
    <m/>
    <d v="2024-10-22T08:30:00"/>
    <x v="0"/>
    <x v="6"/>
    <s v="Last 12 Months"/>
    <s v="SPS-10739519"/>
    <s v="Nayan Singh Ruprah"/>
    <s v="Badgers 24-25, paid by BALJIT RUPRAH, 28/09 vs. vs Cannock"/>
    <x v="6"/>
    <s v="STRIPE"/>
    <x v="0"/>
    <n v="3"/>
    <n v="7.0000000000000007E-2"/>
    <n v="0.05"/>
    <n v="0"/>
    <n v="2.88"/>
  </r>
  <r>
    <d v="2024-10-06T00:00:00"/>
    <n v="16.354099999996834"/>
    <m/>
    <d v="2024-10-22T08:30:00"/>
    <x v="0"/>
    <x v="6"/>
    <s v="Last 12 Months"/>
    <s v="SPS-10788135"/>
    <s v="Nayan Singh Ruprah"/>
    <s v="Sunday Training 24-25, paid by BALJIT RUPRAH, 06/10 vs. Sunday Training"/>
    <x v="6"/>
    <s v="STRIPE"/>
    <x v="1"/>
    <n v="3"/>
    <n v="7.0000000000000007E-2"/>
    <n v="0.05"/>
    <n v="0"/>
    <n v="2.88"/>
  </r>
  <r>
    <d v="2024-10-06T00:00:00"/>
    <n v="16.354099999996834"/>
    <m/>
    <d v="2024-10-22T08:30:00"/>
    <x v="0"/>
    <x v="6"/>
    <s v="Last 12 Months"/>
    <s v="SPS-10788137"/>
    <s v="Naina Kaur Ruprah"/>
    <s v="Sunday Training 24-25, paid by BALJIT RUPRAH, 06/10 vs. Sunday Training"/>
    <x v="6"/>
    <s v="STRIPE"/>
    <x v="1"/>
    <n v="3"/>
    <n v="7.0000000000000007E-2"/>
    <n v="0.05"/>
    <n v="0"/>
    <n v="2.88"/>
  </r>
  <r>
    <d v="2024-10-19T00:00:00"/>
    <n v="3.3540999999968335"/>
    <m/>
    <d v="2024-10-22T08:30:00"/>
    <x v="0"/>
    <x v="6"/>
    <s v="Last 12 Months"/>
    <s v="SPS-10849429"/>
    <s v="Nayan Singh Ruprah"/>
    <s v="Badgers 24-25, paid by BALJIT RUPRAH, 19/10 vs. vs WaTs"/>
    <x v="6"/>
    <s v="STRIPE"/>
    <x v="0"/>
    <n v="3"/>
    <n v="7.0000000000000007E-2"/>
    <n v="0.05"/>
    <n v="0"/>
    <n v="2.88"/>
  </r>
  <r>
    <d v="2024-10-20T00:00:00"/>
    <n v="2.3540999999968335"/>
    <m/>
    <d v="2024-10-22T08:30:00"/>
    <x v="0"/>
    <x v="6"/>
    <s v="Last 12 Months"/>
    <s v="SPS-10856180"/>
    <s v="Nayan Singh Ruprah"/>
    <s v="Sunday Training 24-25, paid by BALJIT RUPRAH, 20/10 vs. Sunday Training"/>
    <x v="6"/>
    <s v="STRIPE"/>
    <x v="1"/>
    <n v="3"/>
    <n v="7.0000000000000007E-2"/>
    <n v="0.05"/>
    <n v="0"/>
    <n v="2.88"/>
  </r>
  <r>
    <d v="2024-10-20T00:00:00"/>
    <n v="2.3540999999968335"/>
    <m/>
    <d v="2024-10-22T08:30:00"/>
    <x v="0"/>
    <x v="6"/>
    <s v="Last 12 Months"/>
    <s v="SPS-10856181"/>
    <s v="Naina Kaur Ruprah"/>
    <s v="Sunday Training 24-25, paid by BALJIT RUPRAH, 20/10 vs. Sunday Training"/>
    <x v="6"/>
    <s v="STRIPE"/>
    <x v="1"/>
    <n v="3"/>
    <n v="7.0000000000000007E-2"/>
    <n v="0.05"/>
    <n v="0"/>
    <n v="2.88"/>
  </r>
  <r>
    <d v="2024-09-21T00:00:00"/>
    <n v="31.354099999996834"/>
    <m/>
    <d v="2024-10-22T08:30:00"/>
    <x v="0"/>
    <x v="6"/>
    <s v="Last 12 Months"/>
    <s v="SPS-10705565"/>
    <s v="Amy Watson"/>
    <s v="Ladies 24-25, 21/09 vs. vs Sutton"/>
    <x v="6"/>
    <s v="STRIPE"/>
    <x v="0"/>
    <n v="10"/>
    <n v="0.22"/>
    <n v="0.1"/>
    <n v="0"/>
    <n v="9.68"/>
  </r>
  <r>
    <d v="2024-09-28T00:00:00"/>
    <n v="24.354099999996834"/>
    <m/>
    <d v="2024-10-22T08:30:00"/>
    <x v="0"/>
    <x v="6"/>
    <s v="Last 12 Months"/>
    <s v="SPS-10744611"/>
    <s v="Amy Watson"/>
    <s v="Ladies 24-25, 28/09 vs. vs Olton &amp; West Warwickshire 3"/>
    <x v="6"/>
    <s v="STRIPE"/>
    <x v="0"/>
    <n v="10"/>
    <n v="0.22"/>
    <n v="0.1"/>
    <n v="0"/>
    <n v="9.68"/>
  </r>
  <r>
    <d v="2024-10-07T00:00:00"/>
    <n v="15.354099999996834"/>
    <m/>
    <d v="2024-10-22T08:30:00"/>
    <x v="0"/>
    <x v="6"/>
    <s v="Last 12 Months"/>
    <s v="SPS-10790654"/>
    <s v="Amy Watson"/>
    <s v="Ladies 24-25, 05/10 vs. vs Solihull Blossomfield 2"/>
    <x v="6"/>
    <s v="STRIPE"/>
    <x v="0"/>
    <n v="10"/>
    <n v="0.21"/>
    <n v="0.1"/>
    <n v="0"/>
    <n v="9.69"/>
  </r>
  <r>
    <d v="2024-09-14T00:00:00"/>
    <n v="38.725599999997939"/>
    <m/>
    <d v="2024-10-22T17:25:00"/>
    <x v="0"/>
    <x v="6"/>
    <s v="Last 12 Months"/>
    <s v="SPS-10665744"/>
    <s v="Manraj Sira"/>
    <s v="AMENDED: (drove to away game and collected other meme bets of the team)Mens 24-25, confirmed by Charn Gill, 14/09 vs. vs Cheltnham"/>
    <x v="6"/>
    <s v="BACS"/>
    <x v="0"/>
    <n v="0"/>
    <n v="0"/>
    <n v="0"/>
    <n v="0"/>
    <n v="0"/>
  </r>
  <r>
    <d v="2024-09-29T00:00:00"/>
    <n v="23.725599999997939"/>
    <m/>
    <d v="2024-10-22T17:25:00"/>
    <x v="0"/>
    <x v="6"/>
    <s v="Last 12 Months"/>
    <s v="SPS-10750066"/>
    <s v="Manraj Sira"/>
    <s v="AMENDED: (drove to away game )Mens 24-25, confirmed by Charn Gill, 28/09 vs. vs Wolverhampton &amp; Tettenhall 1"/>
    <x v="6"/>
    <s v="BACS"/>
    <x v="0"/>
    <n v="0"/>
    <n v="0"/>
    <n v="0"/>
    <n v="0"/>
    <n v="0"/>
  </r>
  <r>
    <d v="2024-10-08T00:00:00"/>
    <n v="14.725599999997939"/>
    <m/>
    <d v="2024-10-22T17:25:00"/>
    <x v="0"/>
    <x v="6"/>
    <s v="Last 12 Months"/>
    <s v="SPS-10799223"/>
    <s v="Manraj Sira"/>
    <s v="AMENDED: (drove picked up Praveer, Pierre, jeevan Sandhu and Daya. Discussed with Navraj )Mens 24-25, confirmed by Charn Gill, 05/10 vs. vs Edgbaston 1"/>
    <x v="6"/>
    <s v="BACS"/>
    <x v="0"/>
    <n v="0"/>
    <n v="0"/>
    <n v="0"/>
    <n v="0"/>
    <n v="0"/>
  </r>
  <r>
    <d v="2024-10-17T00:00:00"/>
    <n v="5.7255999999979394"/>
    <m/>
    <d v="2024-10-22T17:25:00"/>
    <x v="0"/>
    <x v="6"/>
    <s v="Last 12 Months"/>
    <s v="SPS-10845023"/>
    <s v="Manraj Sira"/>
    <s v="AMENDED: (picked up sahib Conor and Pierre from_x000a_town. approved by Navraj )Mens 24-25, confirmed by Charn Gill, 12/10 vs. vs Beacon 2"/>
    <x v="6"/>
    <s v="BACS"/>
    <x v="0"/>
    <n v="0"/>
    <n v="0"/>
    <n v="0"/>
    <n v="0"/>
    <n v="0"/>
  </r>
  <r>
    <d v="2024-09-15T00:00:00"/>
    <n v="37.726999999998952"/>
    <m/>
    <d v="2024-10-22T17:27:00"/>
    <x v="0"/>
    <x v="6"/>
    <s v="Last 12 Months"/>
    <s v="SPS-10669279"/>
    <s v="Amardeep Matharu"/>
    <s v="Mens Subscriptions 24-25, confirmed by Charn Gill"/>
    <x v="6"/>
    <s v="BACS"/>
    <x v="0"/>
    <n v="150"/>
    <n v="0"/>
    <n v="0"/>
    <n v="0"/>
    <n v="150"/>
  </r>
  <r>
    <d v="2024-10-05T00:00:00"/>
    <n v="17.731200000001991"/>
    <m/>
    <d v="2024-10-22T17:33:00"/>
    <x v="0"/>
    <x v="6"/>
    <s v="Last 12 Months"/>
    <s v="SPS-10780319"/>
    <s v="sucha sohal"/>
    <s v="Mens 24-25, 05/10 vs. vs Old Halesonians 3"/>
    <x v="6"/>
    <s v="STRIPE"/>
    <x v="0"/>
    <n v="10"/>
    <n v="0.23"/>
    <n v="0.1"/>
    <n v="0"/>
    <n v="9.67"/>
  </r>
  <r>
    <d v="2024-10-12T00:00:00"/>
    <n v="10.731200000001991"/>
    <m/>
    <d v="2024-10-22T17:33:00"/>
    <x v="0"/>
    <x v="6"/>
    <s v="Last 12 Months"/>
    <s v="SPS-10828009"/>
    <s v="sucha sohal"/>
    <s v="Mens 24-25, 12/10 vs. vs Olton &amp; West Warwickshire 4"/>
    <x v="6"/>
    <s v="STRIPE"/>
    <x v="0"/>
    <n v="10"/>
    <n v="0.23"/>
    <n v="0.1"/>
    <n v="0"/>
    <n v="9.67"/>
  </r>
  <r>
    <d v="2024-10-12T00:00:00"/>
    <n v="10.731200000001991"/>
    <m/>
    <d v="2024-10-22T17:33:00"/>
    <x v="0"/>
    <x v="6"/>
    <s v="Last 12 Months"/>
    <s v="SPS-10828514"/>
    <s v="simran sohal"/>
    <s v="Ladies 24-25 Under 16 Match Fee, paid by sucha sohal, 12/10 vs. vs Olton &amp; West Warwickshire 5"/>
    <x v="6"/>
    <s v="STRIPE"/>
    <x v="0"/>
    <n v="3"/>
    <n v="0.06"/>
    <n v="0.05"/>
    <n v="0"/>
    <n v="2.89"/>
  </r>
  <r>
    <d v="2024-09-07T00:00:00"/>
    <n v="45.731200000001991"/>
    <m/>
    <d v="2024-10-22T17:33:00"/>
    <x v="0"/>
    <x v="6"/>
    <s v="Last 12 Months"/>
    <s v="SPS-10626811"/>
    <s v="simran sohal"/>
    <s v="Ladies 24-25 Under 16 Match Fee, 07/09 vs. vs Bloxwich 3"/>
    <x v="6"/>
    <s v="STRIPE"/>
    <x v="0"/>
    <n v="3"/>
    <n v="0.59"/>
    <n v="0.05"/>
    <n v="0"/>
    <n v="2.36"/>
  </r>
  <r>
    <d v="2024-09-14T00:00:00"/>
    <n v="38.731200000001991"/>
    <m/>
    <d v="2024-10-22T17:33:00"/>
    <x v="0"/>
    <x v="6"/>
    <s v="Last 12 Months"/>
    <s v="SPS-10666385"/>
    <s v="simran sohal"/>
    <s v="Ladies 24-25 Under 16 Match Fee, paid by sucha sohal, 14/09 vs. vs Beacon 2"/>
    <x v="6"/>
    <s v="STRIPE"/>
    <x v="0"/>
    <n v="3"/>
    <n v="0.25"/>
    <n v="0.05"/>
    <n v="0"/>
    <n v="2.7"/>
  </r>
  <r>
    <d v="2024-09-21T00:00:00"/>
    <n v="31.731200000001991"/>
    <m/>
    <d v="2024-10-22T17:33:00"/>
    <x v="0"/>
    <x v="6"/>
    <s v="Last 12 Months"/>
    <s v="SPS-10703480"/>
    <s v="simran sohal"/>
    <s v="Ladies 24-25 Under 16 Match Fee, paid by sucha sohal, 21/09 vs. vs Sutton"/>
    <x v="6"/>
    <s v="STRIPE"/>
    <x v="0"/>
    <n v="3"/>
    <n v="0.25"/>
    <n v="0.05"/>
    <n v="0"/>
    <n v="2.7"/>
  </r>
  <r>
    <d v="2024-10-22T00:00:00"/>
    <n v="0.74650000000110595"/>
    <m/>
    <d v="2024-10-22T17:55:00"/>
    <x v="0"/>
    <x v="6"/>
    <s v="Last 12 Months"/>
    <s v="SPS-10863423"/>
    <s v="Peter Redfern"/>
    <s v="Mens Subscriptions 24-25 Unemployed/Retired Membership, confirmed by Charn Gill"/>
    <x v="6"/>
    <s v="BACS"/>
    <x v="0"/>
    <n v="75"/>
    <n v="0"/>
    <n v="0"/>
    <n v="0"/>
    <n v="75"/>
  </r>
  <r>
    <d v="2024-09-07T00:00:00"/>
    <n v="45.752699999997276"/>
    <m/>
    <d v="2024-10-22T18:04:00"/>
    <x v="0"/>
    <x v="6"/>
    <s v="Last 12 Months"/>
    <s v="SPS-10625338"/>
    <s v="Dharam Padda"/>
    <s v="Badgers Subscriptions 24-25, confirmed by Charn Gill"/>
    <x v="6"/>
    <s v="BACS"/>
    <x v="0"/>
    <n v="30"/>
    <n v="0"/>
    <n v="0"/>
    <n v="0"/>
    <n v="30"/>
  </r>
  <r>
    <d v="2024-09-15T00:00:00"/>
    <n v="37.755499999999302"/>
    <m/>
    <d v="2024-10-22T18:08:00"/>
    <x v="0"/>
    <x v="6"/>
    <s v="Last 12 Months"/>
    <s v="SPS-10669185"/>
    <s v="Sukhdev Gill"/>
    <s v="Mens Subscriptions 24-25 Unemployed/Retired Membership, confirmed by Satpal Degun"/>
    <x v="6"/>
    <s v="BACS"/>
    <x v="0"/>
    <n v="75"/>
    <n v="0"/>
    <n v="0"/>
    <n v="0"/>
    <n v="75"/>
  </r>
  <r>
    <d v="2024-09-15T00:00:00"/>
    <n v="37.768700000000536"/>
    <m/>
    <d v="2024-10-22T18:27:00"/>
    <x v="0"/>
    <x v="6"/>
    <s v="Last 12 Months"/>
    <s v="SPS-10669211"/>
    <s v="SJ Sihota"/>
    <s v="Mens Subscriptions 24-25 Unemployed/Retired Membership, confirmed by Satpal Degun"/>
    <x v="6"/>
    <s v="BACS"/>
    <x v="0"/>
    <n v="75"/>
    <n v="0"/>
    <n v="0"/>
    <n v="0"/>
    <n v="75"/>
  </r>
  <r>
    <d v="2024-10-02T00:00:00"/>
    <n v="20.794399999998859"/>
    <m/>
    <d v="2024-10-22T19:04:00"/>
    <x v="0"/>
    <x v="6"/>
    <s v="Last 12 Months"/>
    <s v="SPS-10768587"/>
    <s v="Amy Watson"/>
    <s v="Ladies Subscriptions 24-25, confirmed by Charn Gill"/>
    <x v="6"/>
    <s v="BACS"/>
    <x v="0"/>
    <n v="100"/>
    <n v="0"/>
    <n v="0"/>
    <n v="0"/>
    <n v="100"/>
  </r>
  <r>
    <d v="2024-09-15T00:00:00"/>
    <n v="37.931900000003225"/>
    <m/>
    <d v="2024-10-22T22:22:00"/>
    <x v="0"/>
    <x v="6"/>
    <s v="Last 12 Months"/>
    <s v="SPS-10669184"/>
    <s v="Steve Dawson"/>
    <s v="Mens Subscriptions 24-25, confirmed by Charn Gill"/>
    <x v="6"/>
    <s v="BACS"/>
    <x v="0"/>
    <n v="150"/>
    <n v="0"/>
    <n v="0"/>
    <n v="0"/>
    <n v="150"/>
  </r>
  <r>
    <d v="2024-09-15T00:00:00"/>
    <n v="37.942300000002433"/>
    <m/>
    <d v="2024-10-22T22:37:00"/>
    <x v="0"/>
    <x v="6"/>
    <s v="Last 12 Months"/>
    <s v="SPS-10669177"/>
    <s v="Manjeet Degun"/>
    <s v="Mens Subscriptions 24-25, confirmed by Charn Gill"/>
    <x v="6"/>
    <s v="BACS"/>
    <x v="0"/>
    <n v="150"/>
    <n v="0"/>
    <n v="0"/>
    <n v="0"/>
    <n v="150"/>
  </r>
  <r>
    <d v="2024-09-07T00:00:00"/>
    <n v="46.336100000000442"/>
    <m/>
    <d v="2024-10-23T08:04:00"/>
    <x v="0"/>
    <x v="6"/>
    <s v="Last 12 Months"/>
    <s v="SPS-10625340"/>
    <s v="Kian Sandhu"/>
    <s v="Badgers Subscriptions 24-25, confirmed by Satpal Degun"/>
    <x v="6"/>
    <s v="BACS"/>
    <x v="0"/>
    <n v="30"/>
    <n v="0"/>
    <n v="0"/>
    <n v="0"/>
    <n v="30"/>
  </r>
  <r>
    <d v="2024-10-14T00:00:00"/>
    <n v="9.3361000000004424"/>
    <m/>
    <d v="2024-10-23T08:04:00"/>
    <x v="0"/>
    <x v="6"/>
    <s v="Last 12 Months"/>
    <s v="SPS-10836133"/>
    <s v="Hansveer Matharu"/>
    <s v="Badgers Subscriptions 24-25, confirmed by Satpal Degun"/>
    <x v="6"/>
    <s v="BACS"/>
    <x v="0"/>
    <n v="30"/>
    <n v="0"/>
    <n v="0"/>
    <n v="0"/>
    <n v="30"/>
  </r>
  <r>
    <d v="2024-09-15T00:00:00"/>
    <n v="38.336799999997311"/>
    <m/>
    <d v="2024-10-23T08:05:00"/>
    <x v="0"/>
    <x v="6"/>
    <s v="Last 12 Months"/>
    <s v="SPS-10669195"/>
    <s v="Kyle Sandhu"/>
    <s v="Mens Subscriptions 24-25 Under 16 Membership, confirmed by Satpal Degun"/>
    <x v="6"/>
    <s v="BACS"/>
    <x v="0"/>
    <n v="30"/>
    <n v="0"/>
    <n v="0"/>
    <n v="0"/>
    <n v="30"/>
  </r>
  <r>
    <d v="2024-09-20T00:00:00"/>
    <n v="33.354099999996834"/>
    <m/>
    <d v="2024-10-23T08:30:00"/>
    <x v="0"/>
    <x v="6"/>
    <s v="Last 12 Months"/>
    <s v="SPS-10701095"/>
    <s v="Mulla Samra"/>
    <s v="Mens 24-25, 21/09 vs. vs Harborne 6"/>
    <x v="6"/>
    <s v="STRIPE"/>
    <x v="0"/>
    <n v="10"/>
    <n v="0.22"/>
    <n v="0.1"/>
    <n v="0"/>
    <n v="9.68"/>
  </r>
  <r>
    <d v="2024-10-12T00:00:00"/>
    <n v="11.354099999996834"/>
    <m/>
    <d v="2024-10-23T08:30:00"/>
    <x v="0"/>
    <x v="6"/>
    <s v="Last 12 Months"/>
    <s v="SPS-10821393"/>
    <s v="Mulla Samra"/>
    <s v="Mens 24-25, 12/10 vs. vs Beacon 6"/>
    <x v="6"/>
    <s v="STRIPE"/>
    <x v="0"/>
    <n v="10"/>
    <n v="0.22"/>
    <n v="0.1"/>
    <n v="0"/>
    <n v="9.68"/>
  </r>
  <r>
    <d v="2024-10-18T00:00:00"/>
    <n v="5.3540999999968335"/>
    <m/>
    <d v="2024-10-23T08:30:00"/>
    <x v="0"/>
    <x v="6"/>
    <s v="Last 12 Months"/>
    <s v="SPS-10847697"/>
    <s v="Mulla Samra"/>
    <s v="Mens 24-25, 19/10 vs. vs Sutton Coldfield 8"/>
    <x v="6"/>
    <s v="STRIPE"/>
    <x v="0"/>
    <n v="10"/>
    <n v="0.21"/>
    <n v="0.1"/>
    <n v="0"/>
    <n v="9.69"/>
  </r>
  <r>
    <d v="2024-09-20T00:00:00"/>
    <n v="33.354099999996834"/>
    <m/>
    <d v="2024-10-23T08:30:00"/>
    <x v="0"/>
    <x v="6"/>
    <s v="Last 12 Months"/>
    <s v="SPS-10701036"/>
    <s v="Maanav Sawhney"/>
    <s v="Mens 24-25 Student Match Fee, paid by Raminder Sawhney, 21/09 vs. vs Sutton 3"/>
    <x v="6"/>
    <s v="STRIPE"/>
    <x v="0"/>
    <n v="5"/>
    <n v="0.17"/>
    <n v="0.05"/>
    <n v="0"/>
    <n v="4.78"/>
  </r>
  <r>
    <d v="2024-09-27T00:00:00"/>
    <n v="26.354099999996834"/>
    <m/>
    <d v="2024-10-23T08:30:00"/>
    <x v="0"/>
    <x v="6"/>
    <s v="Last 12 Months"/>
    <s v="SPS-10737467"/>
    <s v="Maanav Sawhney"/>
    <s v="Mens 24-25 Student Match Fee, paid by Raminder Sawhney, 28/09 vs. vs University of Birmingham 5"/>
    <x v="6"/>
    <s v="STRIPE"/>
    <x v="0"/>
    <n v="5"/>
    <n v="0.18"/>
    <n v="0.05"/>
    <n v="0"/>
    <n v="4.7699999999999996"/>
  </r>
  <r>
    <d v="2024-09-21T00:00:00"/>
    <n v="32.354800000000978"/>
    <m/>
    <d v="2024-10-23T08:31:00"/>
    <x v="0"/>
    <x v="6"/>
    <s v="Last 12 Months"/>
    <s v="SPS-10704740"/>
    <s v="Nick Brummitt-Brown"/>
    <s v="Mens 24-25 Aston/BCU Match Fee, 21/09 vs. vs Sutton 4"/>
    <x v="6"/>
    <s v="STRIPE"/>
    <x v="0"/>
    <n v="5"/>
    <n v="0.17"/>
    <n v="0.05"/>
    <n v="0"/>
    <n v="4.78"/>
  </r>
  <r>
    <d v="2024-10-04T00:00:00"/>
    <n v="19.354800000000978"/>
    <m/>
    <d v="2024-10-23T08:31:00"/>
    <x v="0"/>
    <x v="6"/>
    <s v="Last 12 Months"/>
    <s v="SPS-10775398"/>
    <s v="Nick Brummitt-Brown"/>
    <s v="Mens 24-25 Aston/BCU Match Fee, 05/10 vs. vs Edgbaston 2"/>
    <x v="6"/>
    <s v="STRIPE"/>
    <x v="0"/>
    <n v="5"/>
    <n v="0.18"/>
    <n v="0.05"/>
    <n v="0"/>
    <n v="4.7699999999999996"/>
  </r>
  <r>
    <d v="2024-10-23T00:00:00"/>
    <n v="0.67079999999987194"/>
    <m/>
    <d v="2024-10-23T16:06:00"/>
    <x v="0"/>
    <x v="6"/>
    <s v="Last 12 Months"/>
    <s v="SPS-10865122"/>
    <s v="kyle bahia"/>
    <s v="Mens 24-25 Double Team Match Fee, 19/10 vs. vs West Bromwich 2"/>
    <x v="6"/>
    <s v="CASH"/>
    <x v="0"/>
    <n v="0"/>
    <n v="0"/>
    <n v="0"/>
    <n v="0"/>
    <n v="0"/>
  </r>
  <r>
    <d v="2024-09-29T00:00:00"/>
    <n v="25.354099999996834"/>
    <m/>
    <d v="2024-10-24T08:30:00"/>
    <x v="0"/>
    <x v="6"/>
    <s v="Last 12 Months"/>
    <s v="SPS-10746828"/>
    <s v="Sukhpal Rajania"/>
    <s v="Sunday Training 24-25, 22/09 vs. Sunday Training, Sunday Training 24-25, 22/09 vs. Sunday Training"/>
    <x v="6"/>
    <s v="STRIPE"/>
    <x v="1"/>
    <n v="6"/>
    <n v="0.23"/>
    <n v="0.06"/>
    <n v="0"/>
    <n v="5.71"/>
  </r>
  <r>
    <d v="2024-09-08T00:00:00"/>
    <n v="46.354099999996834"/>
    <m/>
    <d v="2024-10-24T08:30:00"/>
    <x v="0"/>
    <x v="6"/>
    <s v="Last 12 Months"/>
    <s v="SPS-10630997"/>
    <s v="Harman Rajania"/>
    <s v="Sunday Training 24-25, paid by Sukhpal Rajania, 08/09 vs. Sunday Training"/>
    <x v="6"/>
    <s v="STRIPE"/>
    <x v="1"/>
    <n v="3"/>
    <n v="0.11"/>
    <n v="0.05"/>
    <n v="0"/>
    <n v="2.84"/>
  </r>
  <r>
    <d v="2024-10-19T00:00:00"/>
    <n v="5.7583000000013271"/>
    <m/>
    <d v="2024-10-24T18:12:00"/>
    <x v="0"/>
    <x v="6"/>
    <s v="Last 12 Months"/>
    <s v="SPS-10849419"/>
    <s v="Aneel Loyal"/>
    <s v="Badgers 24-25, confirmed by Satpal Degun, 19/10 vs. vs WaTs"/>
    <x v="6"/>
    <s v="BACS"/>
    <x v="0"/>
    <n v="3"/>
    <n v="0"/>
    <n v="0"/>
    <n v="0"/>
    <n v="3"/>
  </r>
  <r>
    <d v="2024-09-21T00:00:00"/>
    <n v="34.354099999996834"/>
    <m/>
    <d v="2024-10-25T08:30:00"/>
    <x v="0"/>
    <x v="6"/>
    <s v="Last 12 Months"/>
    <s v="SPS-10706320"/>
    <s v="Dilraj Sohal"/>
    <s v="Mens 24-25 Student Match Fee, 21/09 vs. vs Sikh Union Coventry"/>
    <x v="6"/>
    <s v="STRIPE"/>
    <x v="0"/>
    <n v="5"/>
    <n v="0.14000000000000001"/>
    <n v="0.05"/>
    <n v="0"/>
    <n v="4.8099999999999996"/>
  </r>
  <r>
    <d v="2024-09-29T00:00:00"/>
    <n v="26.354099999996834"/>
    <m/>
    <d v="2024-10-25T08:30:00"/>
    <x v="0"/>
    <x v="6"/>
    <s v="Last 12 Months"/>
    <s v="SPS-10750063"/>
    <s v="Dilraj Sohal"/>
    <s v="Mens 24-25 Student Match Fee, 28/09 vs. vs Wolverhampton &amp; Tettenhall 1"/>
    <x v="6"/>
    <s v="STRIPE"/>
    <x v="0"/>
    <n v="5"/>
    <n v="0.14000000000000001"/>
    <n v="0.05"/>
    <n v="0"/>
    <n v="4.8099999999999996"/>
  </r>
  <r>
    <d v="2024-10-08T00:00:00"/>
    <n v="17.354099999996834"/>
    <m/>
    <d v="2024-10-25T08:30:00"/>
    <x v="0"/>
    <x v="6"/>
    <s v="Last 12 Months"/>
    <s v="SPS-10799220"/>
    <s v="Dilraj Sohal"/>
    <s v="Mens 24-25 Student Match Fee, 05/10 vs. vs Edgbaston 1"/>
    <x v="6"/>
    <s v="STRIPE"/>
    <x v="0"/>
    <n v="5"/>
    <n v="0.15"/>
    <n v="0.05"/>
    <n v="0"/>
    <n v="4.8"/>
  </r>
  <r>
    <d v="2024-09-16T00:00:00"/>
    <n v="39.735399999997753"/>
    <m/>
    <d v="2024-10-25T17:39:00"/>
    <x v="0"/>
    <x v="6"/>
    <s v="Last 12 Months"/>
    <s v="SPS-10672657"/>
    <s v="Rajpreet Sahi"/>
    <s v="Ladies Subscriptions 24-25 Student Membership, confirmed by Charn Gill"/>
    <x v="6"/>
    <s v="BACS"/>
    <x v="0"/>
    <n v="60"/>
    <n v="0"/>
    <n v="0"/>
    <n v="0"/>
    <n v="60"/>
  </r>
  <r>
    <d v="2024-09-14T00:00:00"/>
    <n v="42.354099999996834"/>
    <m/>
    <d v="2024-10-26T08:30:00"/>
    <x v="0"/>
    <x v="6"/>
    <s v="Last 12 Months"/>
    <s v="SPS-10666752"/>
    <s v="Clare allan"/>
    <s v="Ladies 24-25, 14/09 vs. vs Beacon 2"/>
    <x v="6"/>
    <s v="STRIPE"/>
    <x v="0"/>
    <n v="10"/>
    <n v="0.22"/>
    <n v="0.1"/>
    <n v="0"/>
    <n v="9.68"/>
  </r>
  <r>
    <d v="2024-09-21T00:00:00"/>
    <n v="35.354099999996834"/>
    <m/>
    <d v="2024-10-26T08:30:00"/>
    <x v="0"/>
    <x v="6"/>
    <s v="Last 12 Months"/>
    <s v="SPS-10703484"/>
    <s v="Clare allan"/>
    <s v="Ladies 24-25, 21/09 vs. vs Sutton"/>
    <x v="6"/>
    <s v="STRIPE"/>
    <x v="0"/>
    <n v="10"/>
    <n v="0.22"/>
    <n v="0.1"/>
    <n v="0"/>
    <n v="9.68"/>
  </r>
  <r>
    <d v="2024-10-19T00:00:00"/>
    <n v="7.3540999999968335"/>
    <m/>
    <d v="2024-10-26T08:30:00"/>
    <x v="0"/>
    <x v="6"/>
    <s v="Last 12 Months"/>
    <s v="SPS-10852444"/>
    <s v="Clare allan"/>
    <s v="Ladies 24-25, 19/10 vs. vs Olton &amp; West Warwickshire 6"/>
    <x v="6"/>
    <s v="STRIPE"/>
    <x v="0"/>
    <n v="10"/>
    <n v="0.21"/>
    <n v="0.1"/>
    <n v="0"/>
    <n v="9.69"/>
  </r>
  <r>
    <d v="2024-10-27T00:00:00"/>
    <n v="0.44649999999819556"/>
    <m/>
    <d v="2024-10-27T10:43:00"/>
    <x v="0"/>
    <x v="6"/>
    <s v="Last 12 Months"/>
    <s v="SPS-10870713"/>
    <s v="Savraj Singh Chana"/>
    <s v="Sunday Training 24-25, collected by Satpal Degun, 27/10 vs. Sunday Training"/>
    <x v="6"/>
    <s v="CASH"/>
    <x v="1"/>
    <n v="3"/>
    <n v="0"/>
    <n v="0"/>
    <n v="0"/>
    <n v="3"/>
  </r>
  <r>
    <d v="2024-10-27T00:00:00"/>
    <n v="0.44720000000233995"/>
    <m/>
    <d v="2024-10-27T10:44:00"/>
    <x v="0"/>
    <x v="6"/>
    <s v="Last 12 Months"/>
    <s v="SPS-10870716"/>
    <s v="Arjan Singh Chana"/>
    <s v="Sunday Training 24-25, collected by Satpal Degun, 27/10 vs. Sunday Training"/>
    <x v="6"/>
    <s v="CASH"/>
    <x v="1"/>
    <n v="3"/>
    <n v="0"/>
    <n v="0"/>
    <n v="0"/>
    <n v="3"/>
  </r>
  <r>
    <d v="2024-10-27T00:00:00"/>
    <n v="0.44720000000233995"/>
    <m/>
    <d v="2024-10-27T10:44:00"/>
    <x v="0"/>
    <x v="6"/>
    <s v="Last 12 Months"/>
    <s v="SPS-10870692"/>
    <s v="Sehaj Kaur"/>
    <s v="Sunday Training 24-25, collected by Satpal Degun, 27/10 vs. Sunday Training"/>
    <x v="6"/>
    <s v="CASH"/>
    <x v="1"/>
    <n v="3"/>
    <n v="0"/>
    <n v="0"/>
    <n v="0"/>
    <n v="3"/>
  </r>
  <r>
    <d v="2024-10-27T00:00:00"/>
    <n v="0.44720000000233995"/>
    <m/>
    <d v="2024-10-27T10:44:00"/>
    <x v="0"/>
    <x v="6"/>
    <s v="Last 12 Months"/>
    <s v="SPS-10870693"/>
    <s v="Anmol Kaur"/>
    <s v="Sunday Training 24-25, collected by Satpal Degun, 27/10 vs. Sunday Training"/>
    <x v="6"/>
    <s v="CASH"/>
    <x v="1"/>
    <n v="3"/>
    <n v="0"/>
    <n v="0"/>
    <n v="0"/>
    <n v="3"/>
  </r>
  <r>
    <d v="2024-10-19T00:00:00"/>
    <n v="8.5679999999993015"/>
    <m/>
    <d v="2024-10-27T13:38:00"/>
    <x v="0"/>
    <x v="6"/>
    <s v="Last 12 Months"/>
    <s v="SPS-10849424"/>
    <s v="Rajveer Malhi"/>
    <s v="Badgers 24-25, collected by Satpal Degun, 19/10 vs. vs WaTs"/>
    <x v="6"/>
    <s v="CASH"/>
    <x v="0"/>
    <n v="3"/>
    <n v="0"/>
    <n v="0"/>
    <n v="0"/>
    <n v="3"/>
  </r>
  <r>
    <d v="2024-09-28T00:00:00"/>
    <n v="29.741600000001199"/>
    <m/>
    <d v="2024-10-27T17:48:00"/>
    <x v="0"/>
    <x v="6"/>
    <s v="Last 12 Months"/>
    <s v="SPS-10739521"/>
    <s v="Arjan Singh Chana"/>
    <s v="Badgers 24-25, collected by Satpal Degun, 28/09 vs. vs Cannock"/>
    <x v="6"/>
    <s v="CASH"/>
    <x v="0"/>
    <n v="3"/>
    <n v="0"/>
    <n v="0"/>
    <n v="0"/>
    <n v="3"/>
  </r>
  <r>
    <d v="2024-09-28T00:00:00"/>
    <n v="30.354099999996834"/>
    <m/>
    <d v="2024-10-28T08:30:00"/>
    <x v="0"/>
    <x v="6"/>
    <s v="Last 12 Months"/>
    <s v="SPS-10744615"/>
    <s v="lucy castle"/>
    <s v="Ladies 24-25, 28/09 vs. vs Olton &amp; West Warwickshire 3"/>
    <x v="6"/>
    <s v="STRIPE"/>
    <x v="0"/>
    <n v="10"/>
    <n v="0.25"/>
    <n v="0.1"/>
    <n v="0"/>
    <n v="9.65"/>
  </r>
  <r>
    <d v="2024-10-07T00:00:00"/>
    <n v="21.354099999996834"/>
    <m/>
    <d v="2024-10-28T08:30:00"/>
    <x v="0"/>
    <x v="6"/>
    <s v="Last 12 Months"/>
    <s v="SPS-10790659"/>
    <s v="lucy castle"/>
    <s v="Ladies 24-25, 05/10 vs. vs Solihull Blossomfield 2"/>
    <x v="6"/>
    <s v="STRIPE"/>
    <x v="0"/>
    <n v="10"/>
    <n v="0.25"/>
    <n v="0.1"/>
    <n v="0"/>
    <n v="9.65"/>
  </r>
  <r>
    <d v="2024-09-21T00:00:00"/>
    <n v="37.392999999996391"/>
    <m/>
    <d v="2024-10-28T09:26:00"/>
    <x v="0"/>
    <x v="6"/>
    <s v="Last 12 Months"/>
    <s v="SPS-10704743"/>
    <s v="Manjeet Degun"/>
    <s v="Mens 24-25, confirmed by Satwant Degun, 21/09 vs. vs Sutton 4"/>
    <x v="6"/>
    <s v="BACS"/>
    <x v="0"/>
    <n v="10"/>
    <n v="0"/>
    <n v="0"/>
    <n v="0"/>
    <n v="10"/>
  </r>
  <r>
    <d v="2024-10-05T00:00:00"/>
    <n v="23.393700000000536"/>
    <m/>
    <d v="2024-10-28T09:27:00"/>
    <x v="0"/>
    <x v="6"/>
    <s v="Last 12 Months"/>
    <s v="SPS-10780323"/>
    <s v="Manjeet Degun"/>
    <s v="Mens 24-25, confirmed by Satwant Degun, 05/10 vs. vs Old Halesonians 3"/>
    <x v="6"/>
    <s v="BACS"/>
    <x v="0"/>
    <n v="10"/>
    <n v="0"/>
    <n v="0"/>
    <n v="0"/>
    <n v="10"/>
  </r>
  <r>
    <d v="2024-10-19T00:00:00"/>
    <n v="9.3937000000005355"/>
    <m/>
    <d v="2024-10-28T09:27:00"/>
    <x v="0"/>
    <x v="6"/>
    <s v="Last 12 Months"/>
    <s v="SPS-10852664"/>
    <s v="Manjeet Degun"/>
    <s v="Mens 24-25, confirmed by Satwant Degun, 19/10 vs. vs West Bromwich 2"/>
    <x v="6"/>
    <s v="BACS"/>
    <x v="0"/>
    <n v="10"/>
    <n v="0"/>
    <n v="0"/>
    <n v="0"/>
    <n v="10"/>
  </r>
  <r>
    <d v="2024-09-16T00:00:00"/>
    <n v="42.553399999997055"/>
    <m/>
    <d v="2024-10-28T13:17:00"/>
    <x v="0"/>
    <x v="6"/>
    <s v="Last 12 Months"/>
    <s v="SPS-10672656"/>
    <s v="Simone Rowley"/>
    <s v="Ladies Subscriptions 24-25, confirmed by Charn Gill"/>
    <x v="6"/>
    <s v="BACS"/>
    <x v="0"/>
    <n v="100"/>
    <n v="0"/>
    <n v="0"/>
    <n v="0"/>
    <n v="100"/>
  </r>
  <r>
    <d v="2024-10-28T00:00:00"/>
    <n v="0.55410000000119908"/>
    <m/>
    <d v="2024-10-28T13:18:00"/>
    <x v="0"/>
    <x v="6"/>
    <s v="Last 12 Months"/>
    <s v="SPS-10872973"/>
    <s v="Sukh Sihota"/>
    <s v="Social subscription 24-25, confirmed by Charn Gill"/>
    <x v="6"/>
    <s v="BACS"/>
    <x v="2"/>
    <n v="10"/>
    <n v="0"/>
    <n v="0"/>
    <n v="0"/>
    <n v="10"/>
  </r>
  <r>
    <d v="2024-09-16T00:00:00"/>
    <n v="42.55619999999908"/>
    <m/>
    <d v="2024-10-28T13:21:00"/>
    <x v="0"/>
    <x v="6"/>
    <s v="Last 12 Months"/>
    <s v="SPS-10672654"/>
    <s v="Susan Paterson"/>
    <s v="Ladies Subscriptions 24-25, confirmed by Charn Gill"/>
    <x v="6"/>
    <s v="BACS"/>
    <x v="0"/>
    <n v="100"/>
    <n v="0"/>
    <n v="0"/>
    <n v="0"/>
    <n v="100"/>
  </r>
  <r>
    <d v="2024-10-28T00:00:00"/>
    <n v="0.96940000000176951"/>
    <m/>
    <d v="2024-10-28T23:16:00"/>
    <x v="0"/>
    <x v="6"/>
    <s v="Last 12 Months"/>
    <s v="SPS-10873881"/>
    <s v="Surjit Sihota"/>
    <s v="Social subscription 24-25, confirmed by Charn Gill"/>
    <x v="6"/>
    <s v="BACS"/>
    <x v="2"/>
    <n v="10"/>
    <n v="0"/>
    <n v="0"/>
    <n v="0"/>
    <n v="10"/>
  </r>
  <r>
    <d v="2024-09-28T00:00:00"/>
    <n v="31.354099999996834"/>
    <m/>
    <d v="2024-10-29T08:30:00"/>
    <x v="0"/>
    <x v="6"/>
    <s v="Last 12 Months"/>
    <s v="SPS-10744616"/>
    <s v="Jamie Richards"/>
    <s v="Ladies 24-25, 28/09 vs. vs Olton &amp; West Warwickshire 3"/>
    <x v="6"/>
    <s v="STRIPE"/>
    <x v="0"/>
    <n v="10"/>
    <n v="0.25"/>
    <n v="0.1"/>
    <n v="0"/>
    <n v="9.65"/>
  </r>
  <r>
    <d v="2024-10-12T00:00:00"/>
    <n v="17.354099999996834"/>
    <m/>
    <d v="2024-10-29T08:30:00"/>
    <x v="0"/>
    <x v="6"/>
    <s v="Last 12 Months"/>
    <s v="SPS-10828557"/>
    <s v="Jamie Richards"/>
    <s v="Ladies 24-25, 12/10 vs. vs Edgbaston 3"/>
    <x v="6"/>
    <s v="STRIPE"/>
    <x v="0"/>
    <n v="10"/>
    <n v="0.25"/>
    <n v="0.1"/>
    <n v="0"/>
    <n v="9.65"/>
  </r>
  <r>
    <d v="2024-09-20T00:00:00"/>
    <n v="39.354099999996834"/>
    <m/>
    <d v="2024-10-29T08:30:00"/>
    <x v="0"/>
    <x v="6"/>
    <s v="Last 12 Months"/>
    <s v="SPS-10701040"/>
    <s v="Gian Sehra"/>
    <s v="Mens 24-25 Under 16 Match Fee, paid by Gurmukh Sehra, 21/09 vs. vs Sutton 3"/>
    <x v="6"/>
    <s v="STRIPE"/>
    <x v="0"/>
    <n v="3"/>
    <n v="0.06"/>
    <n v="0.05"/>
    <n v="0"/>
    <n v="2.89"/>
  </r>
  <r>
    <d v="2024-09-20T00:00:00"/>
    <n v="39.354099999996834"/>
    <m/>
    <d v="2024-10-29T08:30:00"/>
    <x v="0"/>
    <x v="6"/>
    <s v="Last 12 Months"/>
    <s v="SPS-10701044"/>
    <s v="Gurmukh Sehra"/>
    <s v="Mens 24-25, 21/09 vs. vs Sutton 3"/>
    <x v="6"/>
    <s v="STRIPE"/>
    <x v="0"/>
    <n v="10"/>
    <n v="0.2"/>
    <n v="0.1"/>
    <n v="0"/>
    <n v="9.6999999999999993"/>
  </r>
  <r>
    <d v="2024-09-22T00:00:00"/>
    <n v="37.354099999996834"/>
    <m/>
    <d v="2024-10-29T08:30:00"/>
    <x v="0"/>
    <x v="6"/>
    <s v="Last 12 Months"/>
    <s v="SPS-10711736"/>
    <s v="Gagan Sehra"/>
    <s v="Sunday Training 24-25, paid by Gurmukh Sehra, 22/09 vs. Sunday Training"/>
    <x v="6"/>
    <s v="STRIPE"/>
    <x v="1"/>
    <n v="3"/>
    <n v="0.06"/>
    <n v="0.05"/>
    <n v="0"/>
    <n v="2.89"/>
  </r>
  <r>
    <d v="2024-10-03T00:00:00"/>
    <n v="26.354099999996834"/>
    <m/>
    <d v="2024-10-29T08:30:00"/>
    <x v="0"/>
    <x v="6"/>
    <s v="Last 12 Months"/>
    <s v="SPS-10772580"/>
    <s v="Gagan Sehra"/>
    <s v="Sunday Training 24-25, paid by Gurmukh Sehra, 29/09 vs. Sunday Training"/>
    <x v="6"/>
    <s v="STRIPE"/>
    <x v="1"/>
    <n v="3"/>
    <n v="0.06"/>
    <n v="0.05"/>
    <n v="0"/>
    <n v="2.89"/>
  </r>
  <r>
    <d v="2024-10-12T00:00:00"/>
    <n v="17.354099999996834"/>
    <m/>
    <d v="2024-10-29T08:30:00"/>
    <x v="0"/>
    <x v="6"/>
    <s v="Last 12 Months"/>
    <s v="SPS-10821680"/>
    <s v="Gian Sehra"/>
    <s v="Mens 24-25 Under 16 Match Fee, paid by Gurmukh Sehra, 12/10 vs. vs Cannock 2"/>
    <x v="6"/>
    <s v="STRIPE"/>
    <x v="0"/>
    <n v="3"/>
    <n v="0.06"/>
    <n v="0.05"/>
    <n v="0"/>
    <n v="2.89"/>
  </r>
  <r>
    <d v="2024-10-12T00:00:00"/>
    <n v="17.354099999996834"/>
    <m/>
    <d v="2024-10-29T08:30:00"/>
    <x v="0"/>
    <x v="6"/>
    <s v="Last 12 Months"/>
    <s v="SPS-10821685"/>
    <s v="Gurmukh Sehra"/>
    <s v="Mens 24-25, 12/10 vs. vs Cannock 2"/>
    <x v="6"/>
    <s v="STRIPE"/>
    <x v="0"/>
    <n v="10"/>
    <n v="0.2"/>
    <n v="0.1"/>
    <n v="0"/>
    <n v="9.6999999999999993"/>
  </r>
  <r>
    <d v="2024-10-18T00:00:00"/>
    <n v="11.354099999996834"/>
    <m/>
    <d v="2024-10-29T08:30:00"/>
    <x v="0"/>
    <x v="6"/>
    <s v="Last 12 Months"/>
    <s v="SPS-10847036"/>
    <s v="Gian Sehra"/>
    <s v="Mens 24-25 Under 16 Match Fee, paid by Gurmukh Sehra, 19/10 vs. vs Newport 1"/>
    <x v="6"/>
    <s v="STRIPE"/>
    <x v="0"/>
    <n v="3"/>
    <n v="0.06"/>
    <n v="0.05"/>
    <n v="0"/>
    <n v="2.89"/>
  </r>
  <r>
    <d v="2024-10-19T00:00:00"/>
    <n v="10.354099999996834"/>
    <m/>
    <d v="2024-10-29T08:30:00"/>
    <x v="0"/>
    <x v="6"/>
    <s v="Last 12 Months"/>
    <s v="SPS-10849426"/>
    <s v="Gagan Sehra"/>
    <s v="Badgers 24-25, paid by Gurmukh Sehra, 19/10 vs. vs WaTs"/>
    <x v="6"/>
    <s v="STRIPE"/>
    <x v="0"/>
    <n v="3"/>
    <n v="7.0000000000000007E-2"/>
    <n v="0.05"/>
    <n v="0"/>
    <n v="2.88"/>
  </r>
  <r>
    <d v="2024-10-27T00:00:00"/>
    <n v="2.5179999999963911"/>
    <m/>
    <d v="2024-10-29T12:26:00"/>
    <x v="0"/>
    <x v="6"/>
    <s v="Last 12 Months"/>
    <s v="SPS-10870711"/>
    <s v="Rajveer Malhi"/>
    <s v="Sunday Training 24-25, collected by Satpal Degun, 27/10 vs. Sunday Training"/>
    <x v="6"/>
    <s v="CASH"/>
    <x v="1"/>
    <n v="3"/>
    <n v="0"/>
    <n v="0"/>
    <n v="0"/>
    <n v="3"/>
  </r>
  <r>
    <d v="2024-10-27T00:00:00"/>
    <n v="2.5187000000005355"/>
    <m/>
    <d v="2024-10-29T12:27:00"/>
    <x v="0"/>
    <x v="6"/>
    <s v="Last 12 Months"/>
    <s v="SPS-10870707"/>
    <s v="Devjyot Singh Ghhagh"/>
    <s v="Sunday Training 24-25, collected by Satpal Degun, 27/10 vs. Sunday Training"/>
    <x v="6"/>
    <s v="CASH"/>
    <x v="1"/>
    <n v="3"/>
    <n v="0"/>
    <n v="0"/>
    <n v="0"/>
    <n v="3"/>
  </r>
  <r>
    <d v="2024-10-05T00:00:00"/>
    <n v="24.913800000002084"/>
    <m/>
    <d v="2024-10-29T21:56:00"/>
    <x v="0"/>
    <x v="6"/>
    <s v="Last 12 Months"/>
    <s v="SPS-10780326"/>
    <s v="Jogin Johal"/>
    <s v="Mens 24-25 Student Match Fee, collected by Gurpreet Cooner, 05/10 vs. vs Old Halesonians 3"/>
    <x v="6"/>
    <s v="CASH"/>
    <x v="0"/>
    <n v="5"/>
    <n v="0"/>
    <n v="0"/>
    <n v="0"/>
    <n v="5"/>
  </r>
  <r>
    <d v="2024-10-12T00:00:00"/>
    <n v="17.913800000002084"/>
    <m/>
    <d v="2024-10-29T21:56:00"/>
    <x v="0"/>
    <x v="6"/>
    <s v="Last 12 Months"/>
    <s v="SPS-10828017"/>
    <s v="Jogin Johal"/>
    <s v="Mens 24-25 Student Match Fee, collected by Gurpreet Cooner, 12/10 vs. vs Olton &amp; West Warwickshire 4"/>
    <x v="6"/>
    <s v="CASH"/>
    <x v="0"/>
    <n v="5"/>
    <n v="0"/>
    <n v="0"/>
    <n v="0"/>
    <n v="5"/>
  </r>
  <r>
    <d v="2024-09-21T00:00:00"/>
    <n v="40.354099999996834"/>
    <m/>
    <d v="2024-10-31T08:30:00"/>
    <x v="0"/>
    <x v="6"/>
    <s v="Last 12 Months"/>
    <s v="SPS-10706311"/>
    <s v="Praveer Degun"/>
    <s v="Mens 24-25 Student Match Fee, 21/09 vs. vs Sikh Union Coventry"/>
    <x v="6"/>
    <s v="STRIPE"/>
    <x v="0"/>
    <n v="5"/>
    <n v="0.17"/>
    <n v="0.05"/>
    <n v="0"/>
    <n v="4.78"/>
  </r>
  <r>
    <d v="2024-09-29T00:00:00"/>
    <n v="32.354099999996834"/>
    <m/>
    <d v="2024-10-31T08:30:00"/>
    <x v="0"/>
    <x v="6"/>
    <s v="Last 12 Months"/>
    <s v="SPS-10750054"/>
    <s v="Praveer Degun"/>
    <s v="Mens 24-25 Student Match Fee, 28/09 vs. vs Wolverhampton &amp; Tettenhall 1"/>
    <x v="6"/>
    <s v="STRIPE"/>
    <x v="0"/>
    <n v="5"/>
    <n v="0.18"/>
    <n v="0.05"/>
    <n v="0"/>
    <n v="4.7699999999999996"/>
  </r>
  <r>
    <d v="2024-09-16T00:00:00"/>
    <n v="45.873599999998987"/>
    <m/>
    <d v="2024-10-31T20:58:00"/>
    <x v="0"/>
    <x v="6"/>
    <s v="Last 12 Months"/>
    <s v="SPS-10672640"/>
    <s v="Sophie Lewis"/>
    <s v="Ladies Subscriptions 24-25, confirmed by Charn Gill"/>
    <x v="6"/>
    <s v="BACS"/>
    <x v="0"/>
    <n v="100"/>
    <n v="0"/>
    <n v="0"/>
    <n v="0"/>
    <n v="100"/>
  </r>
  <r>
    <d v="2024-09-20T00:00:00"/>
    <n v="42.354099999996834"/>
    <m/>
    <d v="2024-11-01T08:30:00"/>
    <x v="0"/>
    <x v="7"/>
    <s v="Last 12 Months"/>
    <s v="SPS-10701039"/>
    <s v="Nitin Puligari"/>
    <s v="Mens 24-25 Student Match Fee, 21/09 vs. vs Sutton 3"/>
    <x v="7"/>
    <s v="STRIPE"/>
    <x v="0"/>
    <n v="5"/>
    <n v="0.17"/>
    <n v="0.05"/>
    <n v="0"/>
    <n v="4.78"/>
  </r>
  <r>
    <d v="2024-09-27T00:00:00"/>
    <n v="35.354099999996834"/>
    <m/>
    <d v="2024-11-01T08:30:00"/>
    <x v="0"/>
    <x v="7"/>
    <s v="Last 12 Months"/>
    <s v="SPS-10737469"/>
    <s v="Nitin Puligari"/>
    <s v="Mens 24-25 Student Match Fee, 28/09 vs. vs University of Birmingham 5"/>
    <x v="7"/>
    <s v="STRIPE"/>
    <x v="0"/>
    <n v="5"/>
    <n v="0.18"/>
    <n v="0.05"/>
    <n v="0"/>
    <n v="4.7699999999999996"/>
  </r>
  <r>
    <d v="2024-09-28T00:00:00"/>
    <n v="34.354099999996834"/>
    <m/>
    <d v="2024-11-01T08:30:00"/>
    <x v="0"/>
    <x v="7"/>
    <s v="Last 12 Months"/>
    <s v="SPS-10742691"/>
    <s v="Taranveer (Ten) Saggo"/>
    <s v="Mens 24-25 Under 16 Match Fee, paid by Rikki Saggo, 28/09 vs. vs Bournville &amp; Kings Heath 4"/>
    <x v="7"/>
    <s v="STRIPE"/>
    <x v="0"/>
    <n v="3"/>
    <n v="0.06"/>
    <n v="0.05"/>
    <n v="0"/>
    <n v="2.89"/>
  </r>
  <r>
    <d v="2024-10-05T00:00:00"/>
    <n v="27.354099999996834"/>
    <m/>
    <d v="2024-11-01T08:30:00"/>
    <x v="0"/>
    <x v="7"/>
    <s v="Last 12 Months"/>
    <s v="SPS-10780315"/>
    <s v="Rikki Saggo"/>
    <s v="Mens 24-25, 05/10 vs. vs Old Halesonians 3"/>
    <x v="7"/>
    <s v="STRIPE"/>
    <x v="0"/>
    <n v="10"/>
    <n v="0.21"/>
    <n v="0.1"/>
    <n v="0"/>
    <n v="9.69"/>
  </r>
  <r>
    <d v="2024-10-05T00:00:00"/>
    <n v="27.354099999996834"/>
    <m/>
    <d v="2024-11-01T08:30:00"/>
    <x v="0"/>
    <x v="7"/>
    <s v="Last 12 Months"/>
    <s v="SPS-10780321"/>
    <s v="Taranveer (Ten) Saggo"/>
    <s v="Mens 24-25 Under 16 Match Fee, paid by Rikki Saggo, 05/10 vs. vs Old Halesonians 3"/>
    <x v="7"/>
    <s v="STRIPE"/>
    <x v="0"/>
    <n v="3"/>
    <n v="0.06"/>
    <n v="0.05"/>
    <n v="0"/>
    <n v="2.89"/>
  </r>
  <r>
    <d v="2024-10-12T00:00:00"/>
    <n v="20.354099999996834"/>
    <m/>
    <d v="2024-11-01T08:30:00"/>
    <x v="0"/>
    <x v="7"/>
    <s v="Last 12 Months"/>
    <s v="SPS-10828006"/>
    <s v="Rikki Saggo"/>
    <s v="Mens 24-25, 12/10 vs. vs Olton &amp; West Warwickshire 4"/>
    <x v="7"/>
    <s v="STRIPE"/>
    <x v="0"/>
    <n v="10"/>
    <n v="0.21"/>
    <n v="0.1"/>
    <n v="0"/>
    <n v="9.69"/>
  </r>
  <r>
    <d v="2024-10-12T00:00:00"/>
    <n v="20.354099999996834"/>
    <m/>
    <d v="2024-11-01T08:30:00"/>
    <x v="0"/>
    <x v="7"/>
    <s v="Last 12 Months"/>
    <s v="SPS-10828012"/>
    <s v="Taranveer (Ten) Saggo"/>
    <s v="Mens 24-25 Under 16 Match Fee, paid by Rikki Saggo, 12/10 vs. vs Olton &amp; West Warwickshire 4"/>
    <x v="7"/>
    <s v="STRIPE"/>
    <x v="0"/>
    <n v="3"/>
    <n v="0.06"/>
    <n v="0.05"/>
    <n v="0"/>
    <n v="2.89"/>
  </r>
  <r>
    <d v="2024-10-19T00:00:00"/>
    <n v="13.354099999996834"/>
    <m/>
    <d v="2024-11-01T08:30:00"/>
    <x v="0"/>
    <x v="7"/>
    <s v="Last 12 Months"/>
    <s v="SPS-10852663"/>
    <s v="Taranveer (Ten) Saggo"/>
    <s v="Mens 24-25 Under 16 Match Fee, paid by Rikki Saggo, 19/10 vs. vs West Bromwich 2"/>
    <x v="7"/>
    <s v="STRIPE"/>
    <x v="0"/>
    <n v="3"/>
    <n v="0.08"/>
    <n v="0.05"/>
    <n v="0"/>
    <n v="2.87"/>
  </r>
  <r>
    <d v="2024-11-01T00:00:00"/>
    <n v="0.74160000000119908"/>
    <m/>
    <d v="2024-11-01T17:48:00"/>
    <x v="0"/>
    <x v="7"/>
    <s v="Last 12 Months"/>
    <s v="SPS-10887903"/>
    <s v="Ian Murphy"/>
    <s v="Mens 24-25 Sponsored player Match Fee, 02/11 vs. vs Sutton Coldfield 9"/>
    <x v="7"/>
    <s v="CASH"/>
    <x v="0"/>
    <n v="0"/>
    <n v="0"/>
    <n v="0"/>
    <n v="0"/>
    <n v="0"/>
  </r>
  <r>
    <d v="2024-09-16T00:00:00"/>
    <n v="46.879099999998289"/>
    <m/>
    <d v="2024-11-01T21:06:00"/>
    <x v="0"/>
    <x v="7"/>
    <s v="Last 12 Months"/>
    <s v="SPS-10672704"/>
    <s v="Harmeet Sandhu"/>
    <s v="Mens Subscriptions 24-25 Student Membership, confirmed by Satpal Degun"/>
    <x v="7"/>
    <s v="BACS"/>
    <x v="0"/>
    <n v="75"/>
    <n v="0"/>
    <n v="0"/>
    <n v="0"/>
    <n v="75"/>
  </r>
  <r>
    <d v="2024-11-02T00:00:00"/>
    <n v="0.33540000000357395"/>
    <m/>
    <d v="2024-11-02T08:03:00"/>
    <x v="0"/>
    <x v="7"/>
    <s v="Last 12 Months"/>
    <s v="SPS-10888562"/>
    <s v="SJ Sihota"/>
    <s v="Mens 24-25 Double Team Match Fee, 02/11 vs. vs Burton 2"/>
    <x v="7"/>
    <s v="CASH"/>
    <x v="0"/>
    <n v="0"/>
    <n v="0"/>
    <n v="0"/>
    <n v="0"/>
    <n v="0"/>
  </r>
  <r>
    <d v="2024-10-03T00:00:00"/>
    <n v="30.354099999996834"/>
    <m/>
    <d v="2024-11-02T08:30:00"/>
    <x v="0"/>
    <x v="7"/>
    <s v="Last 12 Months"/>
    <s v="SPS-10772586"/>
    <s v="Milveen Sangha"/>
    <s v="Sunday Training 24-25, paid by Amarpreet Sangha, 29/09 vs. Sunday Training"/>
    <x v="7"/>
    <s v="STRIPE"/>
    <x v="1"/>
    <n v="3"/>
    <n v="7.0000000000000007E-2"/>
    <n v="0.05"/>
    <n v="0"/>
    <n v="2.88"/>
  </r>
  <r>
    <d v="2024-10-03T00:00:00"/>
    <n v="30.354099999996834"/>
    <m/>
    <d v="2024-11-02T08:30:00"/>
    <x v="0"/>
    <x v="7"/>
    <s v="Last 12 Months"/>
    <s v="SPS-10772588"/>
    <s v="Harveen Sangha"/>
    <s v="Sunday Training 24-25, paid by Amarpreet Sangha, 29/09 vs. Sunday Training"/>
    <x v="7"/>
    <s v="STRIPE"/>
    <x v="1"/>
    <n v="3"/>
    <n v="7.0000000000000007E-2"/>
    <n v="0.05"/>
    <n v="0"/>
    <n v="2.88"/>
  </r>
  <r>
    <d v="2024-10-12T00:00:00"/>
    <n v="21.354099999996834"/>
    <m/>
    <d v="2024-11-02T08:30:00"/>
    <x v="0"/>
    <x v="7"/>
    <s v="Last 12 Months"/>
    <s v="SPS-10828519"/>
    <s v="Milveen Sangha"/>
    <s v="Ladies 24-25 Under 16 Match Fee, paid by Amarpreet Sangha, 12/10 vs. vs Olton &amp; West Warwickshire 5"/>
    <x v="7"/>
    <s v="STRIPE"/>
    <x v="0"/>
    <n v="3"/>
    <n v="7.0000000000000007E-2"/>
    <n v="0.05"/>
    <n v="0"/>
    <n v="2.88"/>
  </r>
  <r>
    <d v="2024-10-14T00:00:00"/>
    <n v="19.354099999996834"/>
    <m/>
    <d v="2024-11-02T08:30:00"/>
    <x v="0"/>
    <x v="7"/>
    <s v="Last 12 Months"/>
    <s v="SPS-10836026"/>
    <s v="Milveen Sangha"/>
    <s v="Sunday Training 24-25, paid by Amarpreet Sangha, 13/10 vs. Sunday Training"/>
    <x v="7"/>
    <s v="STRIPE"/>
    <x v="1"/>
    <n v="3"/>
    <n v="7.0000000000000007E-2"/>
    <n v="0.05"/>
    <n v="0"/>
    <n v="2.88"/>
  </r>
  <r>
    <d v="2024-10-14T00:00:00"/>
    <n v="19.354099999996834"/>
    <m/>
    <d v="2024-11-02T08:30:00"/>
    <x v="0"/>
    <x v="7"/>
    <s v="Last 12 Months"/>
    <s v="SPS-10836028"/>
    <s v="Harveen Sangha"/>
    <s v="Sunday Training 24-25, paid by Amarpreet Sangha, 13/10 vs. Sunday Training"/>
    <x v="7"/>
    <s v="STRIPE"/>
    <x v="1"/>
    <n v="3"/>
    <n v="7.0000000000000007E-2"/>
    <n v="0.05"/>
    <n v="0"/>
    <n v="2.88"/>
  </r>
  <r>
    <d v="2024-10-19T00:00:00"/>
    <n v="14.354099999996834"/>
    <m/>
    <d v="2024-11-02T08:30:00"/>
    <x v="0"/>
    <x v="7"/>
    <s v="Last 12 Months"/>
    <s v="SPS-10852443"/>
    <s v="Milveen Sangha"/>
    <s v="Ladies 24-25 Under 16 Match Fee, paid by Amarpreet Sangha, 19/10 vs. vs Olton &amp; West Warwickshire 6"/>
    <x v="7"/>
    <s v="STRIPE"/>
    <x v="0"/>
    <n v="3"/>
    <n v="7.0000000000000007E-2"/>
    <n v="0.05"/>
    <n v="0"/>
    <n v="2.88"/>
  </r>
  <r>
    <d v="2024-10-27T00:00:00"/>
    <n v="6.3540999999968335"/>
    <m/>
    <d v="2024-11-02T08:30:00"/>
    <x v="0"/>
    <x v="7"/>
    <s v="Last 12 Months"/>
    <s v="SPS-10870709"/>
    <s v="Milveen Sangha"/>
    <s v="Sunday Training 24-25, paid by Amarpreet Sangha, 27/10 vs. Sunday Training"/>
    <x v="7"/>
    <s v="STRIPE"/>
    <x v="1"/>
    <n v="3"/>
    <n v="7.0000000000000007E-2"/>
    <n v="0.05"/>
    <n v="0"/>
    <n v="2.88"/>
  </r>
  <r>
    <d v="2024-10-27T00:00:00"/>
    <n v="6.3540999999968335"/>
    <m/>
    <d v="2024-11-02T08:30:00"/>
    <x v="0"/>
    <x v="7"/>
    <s v="Last 12 Months"/>
    <s v="SPS-10870712"/>
    <s v="Harveen Sangha"/>
    <s v="Sunday Training 24-25, paid by Amarpreet Sangha, 27/10 vs. Sunday Training"/>
    <x v="7"/>
    <s v="STRIPE"/>
    <x v="1"/>
    <n v="3"/>
    <n v="7.0000000000000007E-2"/>
    <n v="0.05"/>
    <n v="0"/>
    <n v="2.88"/>
  </r>
  <r>
    <d v="2024-09-28T00:00:00"/>
    <n v="35.354099999996834"/>
    <m/>
    <d v="2024-11-02T08:30:00"/>
    <x v="0"/>
    <x v="7"/>
    <s v="Last 12 Months"/>
    <s v="SPS-10742688"/>
    <s v="Shaurya Maheshwari"/>
    <s v="Mens 24-25, 28/09 vs. vs Bournville &amp; Kings Heath 4"/>
    <x v="7"/>
    <s v="STRIPE"/>
    <x v="0"/>
    <n v="10"/>
    <n v="0.25"/>
    <n v="0.1"/>
    <n v="0"/>
    <n v="9.65"/>
  </r>
  <r>
    <d v="2024-10-12T00:00:00"/>
    <n v="21.354099999996834"/>
    <m/>
    <d v="2024-11-02T08:30:00"/>
    <x v="0"/>
    <x v="7"/>
    <s v="Last 12 Months"/>
    <s v="SPS-10828008"/>
    <s v="Shaurya Maheshwari"/>
    <s v="Mens 24-25, 12/10 vs. vs Olton &amp; West Warwickshire 4"/>
    <x v="7"/>
    <s v="STRIPE"/>
    <x v="0"/>
    <n v="10"/>
    <n v="0.25"/>
    <n v="0.1"/>
    <n v="0"/>
    <n v="9.65"/>
  </r>
  <r>
    <d v="2024-10-03T00:00:00"/>
    <n v="30.354099999996834"/>
    <m/>
    <d v="2024-11-02T08:30:00"/>
    <x v="0"/>
    <x v="7"/>
    <s v="Last 12 Months"/>
    <s v="SPS-10772570"/>
    <s v="Arjan Matharu"/>
    <s v="Sunday Training 24-25, paid by Dapinder Matharu, 29/09 vs. Sunday Training"/>
    <x v="7"/>
    <s v="STRIPE"/>
    <x v="1"/>
    <n v="3"/>
    <n v="0.08"/>
    <n v="0.05"/>
    <n v="0"/>
    <n v="2.87"/>
  </r>
  <r>
    <d v="2024-10-03T00:00:00"/>
    <n v="30.354099999996834"/>
    <m/>
    <d v="2024-11-02T08:30:00"/>
    <x v="0"/>
    <x v="7"/>
    <s v="Last 12 Months"/>
    <s v="SPS-10772592"/>
    <s v="Amar Matharu"/>
    <s v="Sunday Training 24-25, paid by Dapinder Matharu, 29/09 vs. Sunday Training"/>
    <x v="7"/>
    <s v="STRIPE"/>
    <x v="1"/>
    <n v="3"/>
    <n v="0.08"/>
    <n v="0.05"/>
    <n v="0"/>
    <n v="2.87"/>
  </r>
  <r>
    <d v="2024-10-06T00:00:00"/>
    <n v="27.354099999996834"/>
    <m/>
    <d v="2024-11-02T08:30:00"/>
    <x v="0"/>
    <x v="7"/>
    <s v="Last 12 Months"/>
    <s v="SPS-10788128"/>
    <s v="Arjan Matharu"/>
    <s v="Sunday Training 24-25, paid by Dapinder Matharu, 06/10 vs. Sunday Training"/>
    <x v="7"/>
    <s v="STRIPE"/>
    <x v="1"/>
    <n v="3"/>
    <n v="0.08"/>
    <n v="0.05"/>
    <n v="0"/>
    <n v="2.87"/>
  </r>
  <r>
    <d v="2024-10-13T00:00:00"/>
    <n v="20.354099999996834"/>
    <m/>
    <d v="2024-11-02T08:30:00"/>
    <x v="0"/>
    <x v="7"/>
    <s v="Last 12 Months"/>
    <s v="SPS-10830807"/>
    <s v="Arjan Matharu"/>
    <s v="Badgers 24-25, paid by Dapinder Matharu, 12/10 vs. vs Wednesbury"/>
    <x v="7"/>
    <s v="STRIPE"/>
    <x v="0"/>
    <n v="3"/>
    <n v="0.08"/>
    <n v="0.05"/>
    <n v="0"/>
    <n v="2.87"/>
  </r>
  <r>
    <d v="2024-10-14T00:00:00"/>
    <n v="19.354099999996834"/>
    <m/>
    <d v="2024-11-02T08:30:00"/>
    <x v="0"/>
    <x v="7"/>
    <s v="Last 12 Months"/>
    <s v="SPS-10836011"/>
    <s v="Arjan Matharu"/>
    <s v="Sunday Training 24-25, paid by Dapinder Matharu, 13/10 vs. Sunday Training"/>
    <x v="7"/>
    <s v="STRIPE"/>
    <x v="1"/>
    <n v="3"/>
    <n v="0.08"/>
    <n v="0.05"/>
    <n v="0"/>
    <n v="2.87"/>
  </r>
  <r>
    <d v="2024-10-14T00:00:00"/>
    <n v="19.354099999996834"/>
    <m/>
    <d v="2024-11-02T08:30:00"/>
    <x v="0"/>
    <x v="7"/>
    <s v="Last 12 Months"/>
    <s v="SPS-10836031"/>
    <s v="Amar Matharu"/>
    <s v="Sunday Training 24-25, paid by Dapinder Matharu, 13/10 vs. Sunday Training"/>
    <x v="7"/>
    <s v="STRIPE"/>
    <x v="1"/>
    <n v="3"/>
    <n v="7.0000000000000007E-2"/>
    <n v="0.05"/>
    <n v="0"/>
    <n v="2.88"/>
  </r>
  <r>
    <d v="2024-10-03T00:00:00"/>
    <n v="30.354099999996834"/>
    <m/>
    <d v="2024-11-02T08:30:00"/>
    <x v="0"/>
    <x v="7"/>
    <s v="Last 12 Months"/>
    <s v="SPS-10772568"/>
    <s v="Priya Cooner"/>
    <s v="Sunday Training 24-25, paid by Sandeep Cooner, 29/09 vs. Sunday Training"/>
    <x v="7"/>
    <s v="STRIPE"/>
    <x v="1"/>
    <n v="3"/>
    <n v="7.0000000000000007E-2"/>
    <n v="0.05"/>
    <n v="0"/>
    <n v="2.88"/>
  </r>
  <r>
    <d v="2024-10-03T00:00:00"/>
    <n v="30.354099999996834"/>
    <m/>
    <d v="2024-11-02T08:30:00"/>
    <x v="0"/>
    <x v="7"/>
    <s v="Last 12 Months"/>
    <s v="SPS-10772572"/>
    <s v="Nihal Cooner"/>
    <s v="Sunday Training 24-25, paid by Sandeep Cooner, 29/09 vs. Sunday Training"/>
    <x v="7"/>
    <s v="STRIPE"/>
    <x v="1"/>
    <n v="3"/>
    <n v="7.0000000000000007E-2"/>
    <n v="0.05"/>
    <n v="0"/>
    <n v="2.88"/>
  </r>
  <r>
    <d v="2024-10-06T00:00:00"/>
    <n v="27.354099999996834"/>
    <m/>
    <d v="2024-11-02T08:30:00"/>
    <x v="0"/>
    <x v="7"/>
    <s v="Last 12 Months"/>
    <s v="SPS-10788126"/>
    <s v="Priya Cooner"/>
    <s v="Sunday Training 24-25, paid by Sandeep Cooner, 06/10 vs. Sunday Training"/>
    <x v="7"/>
    <s v="STRIPE"/>
    <x v="1"/>
    <n v="3"/>
    <n v="7.0000000000000007E-2"/>
    <n v="0.05"/>
    <n v="0"/>
    <n v="2.88"/>
  </r>
  <r>
    <d v="2024-10-06T00:00:00"/>
    <n v="27.354099999996834"/>
    <m/>
    <d v="2024-11-02T08:30:00"/>
    <x v="0"/>
    <x v="7"/>
    <s v="Last 12 Months"/>
    <s v="SPS-10788132"/>
    <s v="Nihal Cooner"/>
    <s v="Sunday Training 24-25, paid by Sandeep Cooner, 06/10 vs. Sunday Training"/>
    <x v="7"/>
    <s v="STRIPE"/>
    <x v="1"/>
    <n v="3"/>
    <n v="7.0000000000000007E-2"/>
    <n v="0.05"/>
    <n v="0"/>
    <n v="2.88"/>
  </r>
  <r>
    <d v="2024-10-14T00:00:00"/>
    <n v="19.354099999996834"/>
    <m/>
    <d v="2024-11-02T08:30:00"/>
    <x v="0"/>
    <x v="7"/>
    <s v="Last 12 Months"/>
    <s v="SPS-10836009"/>
    <s v="Priya Cooner"/>
    <s v="Sunday Training 24-25, paid by Sandeep Cooner, 13/10 vs. Sunday Training"/>
    <x v="7"/>
    <s v="STRIPE"/>
    <x v="1"/>
    <n v="3"/>
    <n v="7.0000000000000007E-2"/>
    <n v="0.05"/>
    <n v="0"/>
    <n v="2.88"/>
  </r>
  <r>
    <d v="2024-10-14T00:00:00"/>
    <n v="19.354099999996834"/>
    <m/>
    <d v="2024-11-02T08:30:00"/>
    <x v="0"/>
    <x v="7"/>
    <s v="Last 12 Months"/>
    <s v="SPS-10836013"/>
    <s v="Nihal Cooner"/>
    <s v="Sunday Training 24-25, paid by Sandeep Cooner, 13/10 vs. Sunday Training"/>
    <x v="7"/>
    <s v="STRIPE"/>
    <x v="1"/>
    <n v="3"/>
    <n v="7.0000000000000007E-2"/>
    <n v="0.05"/>
    <n v="0"/>
    <n v="2.88"/>
  </r>
  <r>
    <d v="2024-10-27T00:00:00"/>
    <n v="6.3540999999968335"/>
    <m/>
    <d v="2024-11-02T08:30:00"/>
    <x v="0"/>
    <x v="7"/>
    <s v="Last 12 Months"/>
    <s v="SPS-10870691"/>
    <s v="Priya Cooner"/>
    <s v="Sunday Training 24-25, paid by Sandeep Cooner, 27/10 vs. Sunday Training"/>
    <x v="7"/>
    <s v="STRIPE"/>
    <x v="1"/>
    <n v="3"/>
    <n v="7.0000000000000007E-2"/>
    <n v="0.05"/>
    <n v="0"/>
    <n v="2.88"/>
  </r>
  <r>
    <d v="2024-10-27T00:00:00"/>
    <n v="6.3540999999968335"/>
    <m/>
    <d v="2024-11-02T08:30:00"/>
    <x v="0"/>
    <x v="7"/>
    <s v="Last 12 Months"/>
    <s v="SPS-10870695"/>
    <s v="Nihal Cooner"/>
    <s v="Sunday Training 24-25, paid by Sandeep Cooner, 27/10 vs. Sunday Training"/>
    <x v="7"/>
    <s v="STRIPE"/>
    <x v="1"/>
    <n v="3"/>
    <n v="7.0000000000000007E-2"/>
    <n v="0.05"/>
    <n v="0"/>
    <n v="2.88"/>
  </r>
  <r>
    <d v="2024-10-12T00:00:00"/>
    <n v="21.747199999997974"/>
    <m/>
    <d v="2024-11-02T17:56:00"/>
    <x v="0"/>
    <x v="7"/>
    <s v="Last 12 Months"/>
    <s v="SPS-10828013"/>
    <s v="Mohammad Ibrar Abbasi"/>
    <s v="Mens 24-25, 12/10 vs. vs Olton &amp; West Warwickshire 4"/>
    <x v="7"/>
    <s v="STRIPE"/>
    <x v="0"/>
    <n v="10"/>
    <n v="0.2"/>
    <n v="0.1"/>
    <n v="0"/>
    <n v="9.6999999999999993"/>
  </r>
  <r>
    <d v="2024-10-12T00:00:00"/>
    <n v="21.747199999997974"/>
    <m/>
    <d v="2024-11-02T17:56:00"/>
    <x v="0"/>
    <x v="7"/>
    <s v="Last 12 Months"/>
    <s v="SPS-10828015"/>
    <s v="Haydar Ismaeel Abbasi"/>
    <s v="Mens 24-25 Under 16 Match Fee, paid by Mohammad Ibrar Abbasi, 12/10 vs. vs Olton &amp; West Warwickshire 4"/>
    <x v="7"/>
    <s v="STRIPE"/>
    <x v="0"/>
    <n v="3"/>
    <n v="0.06"/>
    <n v="0.05"/>
    <n v="0"/>
    <n v="2.89"/>
  </r>
  <r>
    <d v="2024-10-19T00:00:00"/>
    <n v="14.747199999997974"/>
    <m/>
    <d v="2024-11-02T17:56:00"/>
    <x v="0"/>
    <x v="7"/>
    <s v="Last 12 Months"/>
    <s v="SPS-10852656"/>
    <s v="Mohammad Ibrar Abbasi"/>
    <s v="Mens 24-25, 19/10 vs. vs West Bromwich 2"/>
    <x v="7"/>
    <s v="STRIPE"/>
    <x v="0"/>
    <n v="10"/>
    <n v="0.2"/>
    <n v="0.1"/>
    <n v="0"/>
    <n v="9.6999999999999993"/>
  </r>
  <r>
    <d v="2024-10-19T00:00:00"/>
    <n v="14.747199999997974"/>
    <m/>
    <d v="2024-11-02T17:56:00"/>
    <x v="0"/>
    <x v="7"/>
    <s v="Last 12 Months"/>
    <s v="SPS-10852659"/>
    <s v="Haydar Ismaeel Abbasi"/>
    <s v="Mens 24-25 Under 16 Match Fee, paid by Mohammad Ibrar Abbasi, 19/10 vs. vs West Bromwich 2"/>
    <x v="7"/>
    <s v="STRIPE"/>
    <x v="0"/>
    <n v="3"/>
    <n v="0.05"/>
    <n v="0.05"/>
    <n v="0"/>
    <n v="2.9"/>
  </r>
  <r>
    <d v="2024-11-02T00:00:00"/>
    <n v="0.74719999999797437"/>
    <m/>
    <d v="2024-11-02T17:56:00"/>
    <x v="0"/>
    <x v="7"/>
    <s v="Last 12 Months"/>
    <s v="SPS-10891322"/>
    <s v="Mohammad Ibrar Abbasi"/>
    <s v="Mens 24-25, 02/11 vs. vs Stourport 4"/>
    <x v="7"/>
    <s v="STRIPE"/>
    <x v="0"/>
    <n v="10"/>
    <n v="0.2"/>
    <n v="0.1"/>
    <n v="0"/>
    <n v="9.6999999999999993"/>
  </r>
  <r>
    <d v="2024-11-02T00:00:00"/>
    <n v="0.74719999999797437"/>
    <m/>
    <d v="2024-11-02T17:56:00"/>
    <x v="0"/>
    <x v="7"/>
    <s v="Last 12 Months"/>
    <s v="SPS-10891324"/>
    <s v="Haydar Ismaeel Abbasi"/>
    <s v="Mens 24-25 Under 16 Match Fee, paid by Mohammad Ibrar Abbasi, 02/11 vs. vs Stourport 4"/>
    <x v="7"/>
    <s v="STRIPE"/>
    <x v="0"/>
    <n v="3"/>
    <n v="0.06"/>
    <n v="0.05"/>
    <n v="0"/>
    <n v="2.89"/>
  </r>
  <r>
    <d v="2024-11-02T00:00:00"/>
    <n v="0.74719999999797437"/>
    <m/>
    <d v="2024-11-02T17:56:00"/>
    <x v="0"/>
    <x v="7"/>
    <s v="Last 12 Months"/>
    <s v="SPS-10891325"/>
    <s v="Haydar Ibrahim Abbasi"/>
    <s v="Mens 24-25 Under 16 Match Fee, paid by Mohammad Ibrar Abbasi, 02/11 vs. vs Stourport 4"/>
    <x v="7"/>
    <s v="STRIPE"/>
    <x v="0"/>
    <n v="3"/>
    <n v="0.06"/>
    <n v="0.05"/>
    <n v="0"/>
    <n v="2.89"/>
  </r>
  <r>
    <d v="2024-11-01T00:00:00"/>
    <n v="1.75"/>
    <m/>
    <d v="2024-11-02T18:00:00"/>
    <x v="0"/>
    <x v="7"/>
    <s v="Last 12 Months"/>
    <s v="SPS-10887905"/>
    <s v="Dave Sandhu"/>
    <s v="Mens 24-25 Unemployed/Retired Match Fee, collected by Amardeep Matharu, 02/11 vs. vs Sutton Coldfield 9"/>
    <x v="7"/>
    <s v="CASH"/>
    <x v="0"/>
    <n v="5"/>
    <n v="0"/>
    <n v="0"/>
    <n v="0"/>
    <n v="5"/>
  </r>
  <r>
    <d v="2024-10-18T00:00:00"/>
    <n v="15.75"/>
    <m/>
    <d v="2024-11-02T18:00:00"/>
    <x v="0"/>
    <x v="7"/>
    <s v="Last 12 Months"/>
    <s v="SPS-10847696"/>
    <s v="Dave Sandhu"/>
    <s v="Mens 24-25 Unemployed/Retired Match Fee, collected by Amardeep Matharu, 19/10 vs. vs Sutton Coldfield 8"/>
    <x v="7"/>
    <s v="CASH"/>
    <x v="0"/>
    <n v="5"/>
    <n v="0"/>
    <n v="0"/>
    <n v="0"/>
    <n v="5"/>
  </r>
  <r>
    <d v="2024-09-15T00:00:00"/>
    <n v="48.879099999998289"/>
    <m/>
    <d v="2024-11-02T21:06:00"/>
    <x v="0"/>
    <x v="7"/>
    <s v="Last 12 Months"/>
    <s v="SPS-10669187"/>
    <s v="Peter Madeley"/>
    <s v="Mens Subscriptions 24-25, confirmed by Satpal Degun"/>
    <x v="7"/>
    <s v="BACS"/>
    <x v="0"/>
    <n v="150"/>
    <n v="0"/>
    <n v="0"/>
    <n v="0"/>
    <n v="150"/>
  </r>
  <r>
    <d v="2024-11-02T00:00:00"/>
    <n v="0.88049999999930151"/>
    <m/>
    <d v="2024-11-02T21:08:00"/>
    <x v="0"/>
    <x v="7"/>
    <s v="Last 12 Months"/>
    <s v="SPS-10891318"/>
    <s v="sucha sohal"/>
    <s v="Mens 24-25, collected by Satpal Degun, 02/11 vs. vs Stourport 4"/>
    <x v="7"/>
    <s v="CASH"/>
    <x v="0"/>
    <n v="10"/>
    <n v="0"/>
    <n v="0"/>
    <n v="0"/>
    <n v="10"/>
  </r>
  <r>
    <d v="2024-11-02T00:00:00"/>
    <n v="0.88190000000031432"/>
    <m/>
    <d v="2024-11-02T21:10:00"/>
    <x v="0"/>
    <x v="7"/>
    <s v="Last 12 Months"/>
    <s v="SPS-10891327"/>
    <s v="Jogin Johal"/>
    <s v="Mens 24-25 Student Match Fee, confirmed by Satpal Degun, 02/11 vs. vs Stourport 4"/>
    <x v="7"/>
    <s v="BACS"/>
    <x v="0"/>
    <n v="5"/>
    <n v="0"/>
    <n v="0"/>
    <n v="0"/>
    <n v="5"/>
  </r>
  <r>
    <d v="2024-09-15T00:00:00"/>
    <n v="48.881900000000314"/>
    <m/>
    <d v="2024-11-02T21:10:00"/>
    <x v="0"/>
    <x v="7"/>
    <s v="Last 12 Months"/>
    <s v="SPS-10669186"/>
    <s v="Jogin Johal"/>
    <s v="Mens Subscriptions 24-25 Student Membership, confirmed by Satpal Degun"/>
    <x v="7"/>
    <s v="BACS"/>
    <x v="0"/>
    <n v="75"/>
    <n v="0"/>
    <n v="0"/>
    <n v="0"/>
    <n v="75"/>
  </r>
  <r>
    <d v="2024-09-28T00:00:00"/>
    <n v="36.354099999996834"/>
    <m/>
    <d v="2024-11-03T08:30:00"/>
    <x v="0"/>
    <x v="7"/>
    <s v="Last 12 Months"/>
    <s v="SPS-10742532"/>
    <s v="Kara Kandola"/>
    <s v="Ladies 24-25 Under 16 Match Fee, paid by Mendip Kandola, 28/09 vs. vs Solihull Blossomfield 4"/>
    <x v="7"/>
    <s v="STRIPE"/>
    <x v="0"/>
    <n v="3"/>
    <n v="7.0000000000000007E-2"/>
    <n v="0.05"/>
    <n v="0"/>
    <n v="2.88"/>
  </r>
  <r>
    <d v="2024-10-05T00:00:00"/>
    <n v="29.354099999996834"/>
    <m/>
    <d v="2024-11-03T08:30:00"/>
    <x v="0"/>
    <x v="7"/>
    <s v="Last 12 Months"/>
    <s v="SPS-10777443"/>
    <s v="Kara Kandola"/>
    <s v="Ladies 24-25 Under 16 Match Fee, paid by Mendip Kandola, 05/10 vs. vs City of Birmingham 1"/>
    <x v="7"/>
    <s v="STRIPE"/>
    <x v="0"/>
    <n v="3"/>
    <n v="7.0000000000000007E-2"/>
    <n v="0.05"/>
    <n v="0"/>
    <n v="2.88"/>
  </r>
  <r>
    <d v="2024-10-06T00:00:00"/>
    <n v="28.354099999996834"/>
    <m/>
    <d v="2024-11-03T08:30:00"/>
    <x v="0"/>
    <x v="7"/>
    <s v="Last 12 Months"/>
    <s v="SPS-10788127"/>
    <s v="Kara Kandola"/>
    <s v="Sunday Training 24-25, paid by Mendip Kandola, 06/10 vs. Sunday Training"/>
    <x v="7"/>
    <s v="STRIPE"/>
    <x v="1"/>
    <n v="3"/>
    <n v="7.0000000000000007E-2"/>
    <n v="0.05"/>
    <n v="0"/>
    <n v="2.88"/>
  </r>
  <r>
    <d v="2024-10-12T00:00:00"/>
    <n v="22.354099999996834"/>
    <m/>
    <d v="2024-11-03T08:30:00"/>
    <x v="0"/>
    <x v="7"/>
    <s v="Last 12 Months"/>
    <s v="SPS-10828512"/>
    <s v="Kara Kandola"/>
    <s v="Ladies 24-25 Under 16 Match Fee, paid by Mendip Kandola, 12/10 vs. vs Olton &amp; West Warwickshire 5"/>
    <x v="7"/>
    <s v="STRIPE"/>
    <x v="0"/>
    <n v="3"/>
    <n v="7.0000000000000007E-2"/>
    <n v="0.05"/>
    <n v="0"/>
    <n v="2.88"/>
  </r>
  <r>
    <d v="2024-10-14T00:00:00"/>
    <n v="20.354099999996834"/>
    <m/>
    <d v="2024-11-03T08:30:00"/>
    <x v="0"/>
    <x v="7"/>
    <s v="Last 12 Months"/>
    <s v="SPS-10836023"/>
    <s v="Kara Kandola"/>
    <s v="Sunday Training 24-25, paid by Mendip Kandola, 13/10 vs. Sunday Training"/>
    <x v="7"/>
    <s v="STRIPE"/>
    <x v="1"/>
    <n v="3"/>
    <n v="7.0000000000000007E-2"/>
    <n v="0.05"/>
    <n v="0"/>
    <n v="2.88"/>
  </r>
  <r>
    <d v="2024-10-19T00:00:00"/>
    <n v="15.354099999996834"/>
    <m/>
    <d v="2024-11-03T08:30:00"/>
    <x v="0"/>
    <x v="7"/>
    <s v="Last 12 Months"/>
    <s v="SPS-10852447"/>
    <s v="Kara Kandola"/>
    <s v="Ladies 24-25 Under 16 Match Fee, paid by Mendip Kandola, 19/10 vs. vs Olton &amp; West Warwickshire 6"/>
    <x v="7"/>
    <s v="STRIPE"/>
    <x v="0"/>
    <n v="3"/>
    <n v="7.0000000000000007E-2"/>
    <n v="0.05"/>
    <n v="0"/>
    <n v="2.88"/>
  </r>
  <r>
    <d v="2024-10-27T00:00:00"/>
    <n v="7.3540999999968335"/>
    <m/>
    <d v="2024-11-03T08:30:00"/>
    <x v="0"/>
    <x v="7"/>
    <s v="Last 12 Months"/>
    <s v="SPS-10870705"/>
    <s v="Kara Kandola"/>
    <s v="Sunday Training 24-25, paid by Mendip Kandola, 27/10 vs. Sunday Training"/>
    <x v="7"/>
    <s v="STRIPE"/>
    <x v="1"/>
    <n v="3"/>
    <n v="0.1"/>
    <n v="0.05"/>
    <n v="0"/>
    <n v="2.85"/>
  </r>
  <r>
    <d v="2024-09-20T00:00:00"/>
    <n v="44.702700000001641"/>
    <m/>
    <d v="2024-11-03T16:52:00"/>
    <x v="0"/>
    <x v="7"/>
    <s v="Last 12 Months"/>
    <s v="SPS-10701042"/>
    <s v="Harmeet Sandhu"/>
    <s v="Mens 24-25 Student Match Fee, 21/09 vs. vs Sutton 3"/>
    <x v="7"/>
    <s v="STRIPE"/>
    <x v="0"/>
    <n v="5"/>
    <n v="0.11"/>
    <n v="0.05"/>
    <n v="0"/>
    <n v="4.84"/>
  </r>
  <r>
    <d v="2024-09-27T00:00:00"/>
    <n v="37.702700000001641"/>
    <m/>
    <d v="2024-11-03T16:52:00"/>
    <x v="0"/>
    <x v="7"/>
    <s v="Last 12 Months"/>
    <s v="SPS-10737464"/>
    <s v="Harmeet Sandhu"/>
    <s v="Mens 24-25 Student Match Fee, 28/09 vs. vs University of Birmingham 5"/>
    <x v="7"/>
    <s v="STRIPE"/>
    <x v="0"/>
    <n v="5"/>
    <n v="0.11"/>
    <n v="0.05"/>
    <n v="0"/>
    <n v="4.84"/>
  </r>
  <r>
    <d v="2024-10-04T00:00:00"/>
    <n v="30.702700000001641"/>
    <m/>
    <d v="2024-11-03T16:52:00"/>
    <x v="0"/>
    <x v="7"/>
    <s v="Last 12 Months"/>
    <s v="SPS-10775402"/>
    <s v="Harmeet Sandhu"/>
    <s v="Mens 24-25 Student Match Fee, 05/10 vs. vs Edgbaston 2"/>
    <x v="7"/>
    <s v="STRIPE"/>
    <x v="0"/>
    <n v="5"/>
    <n v="0.11"/>
    <n v="0.05"/>
    <n v="0"/>
    <n v="4.84"/>
  </r>
  <r>
    <d v="2024-10-12T00:00:00"/>
    <n v="22.702700000001641"/>
    <m/>
    <d v="2024-11-03T16:52:00"/>
    <x v="0"/>
    <x v="7"/>
    <s v="Last 12 Months"/>
    <s v="SPS-10821682"/>
    <s v="Harmeet Sandhu"/>
    <s v="Mens 24-25 Student Match Fee, 12/10 vs. vs Cannock 2"/>
    <x v="7"/>
    <s v="STRIPE"/>
    <x v="0"/>
    <n v="5"/>
    <n v="0.11"/>
    <n v="0.05"/>
    <n v="0"/>
    <n v="4.84"/>
  </r>
  <r>
    <d v="2024-10-18T00:00:00"/>
    <n v="16.702700000001641"/>
    <m/>
    <d v="2024-11-03T16:52:00"/>
    <x v="0"/>
    <x v="7"/>
    <s v="Last 12 Months"/>
    <s v="SPS-10847039"/>
    <s v="Harmeet Sandhu"/>
    <s v="Mens 24-25 Student Match Fee, 19/10 vs. vs Newport 1"/>
    <x v="7"/>
    <s v="STRIPE"/>
    <x v="0"/>
    <n v="5"/>
    <n v="0.1"/>
    <n v="0.05"/>
    <n v="0"/>
    <n v="4.8499999999999996"/>
  </r>
  <r>
    <d v="2024-11-02T00:00:00"/>
    <n v="1.7027000000016415"/>
    <m/>
    <d v="2024-11-03T16:52:00"/>
    <x v="0"/>
    <x v="7"/>
    <s v="Last 12 Months"/>
    <s v="SPS-10888557"/>
    <s v="Harmeet Sandhu"/>
    <s v="Mens 24-25 Student Match Fee, 02/11 vs. vs Burton 2"/>
    <x v="7"/>
    <s v="STRIPE"/>
    <x v="0"/>
    <n v="5"/>
    <n v="0.11"/>
    <n v="0.05"/>
    <n v="0"/>
    <n v="4.84"/>
  </r>
  <r>
    <d v="2024-11-03T00:00:00"/>
    <n v="0.91040000000066357"/>
    <m/>
    <d v="2024-11-03T21:51:00"/>
    <x v="0"/>
    <x v="7"/>
    <s v="Last 12 Months"/>
    <s v="SPS-10899071"/>
    <s v="Ghazanfar Ali"/>
    <s v="Mens 24-25 Sponsored player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72"/>
    <s v="morgan sign"/>
    <s v="Mens 24-25 Sponsored player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73"/>
    <s v="Navraj Degun"/>
    <s v="Mens 24-25 Annual Payee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74"/>
    <s v="Irfan Muhammad"/>
    <s v="Mens 24-25 Sponsored player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75"/>
    <s v="Manveer Sokhi"/>
    <s v="Mens 24-25 Annual Payee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76"/>
    <s v="Satvir Sahota"/>
    <s v="Mens 24-25 Annual Payee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77"/>
    <s v="Johnny Hie"/>
    <s v="Mens 24-25 Sponsored player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79"/>
    <s v="Avraj Bansal"/>
    <s v="Mens 24-25 Annual Payee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80"/>
    <s v="Jagjit Degun"/>
    <s v="Mens 24-25 Annual Payee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81"/>
    <s v="Moin Shakeel"/>
    <s v="Mens 24-25 Sponsored player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82"/>
    <s v="Josh Russell"/>
    <s v="Mens 24-25 Annual Payee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83"/>
    <s v="LE-NEAL JACKSON"/>
    <s v="Mens 24-25 Sponsored player Match Fee, 02/11 vs. vs Chelmsford 1"/>
    <x v="7"/>
    <s v="CASH"/>
    <x v="0"/>
    <n v="0"/>
    <n v="0"/>
    <n v="0"/>
    <n v="0"/>
    <n v="0"/>
  </r>
  <r>
    <d v="2024-11-03T00:00:00"/>
    <n v="0.91040000000066357"/>
    <m/>
    <d v="2024-11-03T21:51:00"/>
    <x v="0"/>
    <x v="7"/>
    <s v="Last 12 Months"/>
    <s v="SPS-10899084"/>
    <s v="Pavinder Sandhu"/>
    <s v="Mens 24-25 Annual Payee Match Fee, 02/11 vs. vs Chelmsford 1"/>
    <x v="7"/>
    <s v="CASH"/>
    <x v="0"/>
    <n v="0"/>
    <n v="0"/>
    <n v="0"/>
    <n v="0"/>
    <n v="0"/>
  </r>
  <r>
    <d v="2024-09-07T00:00:00"/>
    <n v="58.354099999996834"/>
    <m/>
    <d v="2024-11-04T08:30:00"/>
    <x v="0"/>
    <x v="7"/>
    <s v="Last 12 Months"/>
    <s v="SPS-10623536"/>
    <s v="Amarjit Degun"/>
    <s v="Mens 24-25, 07/09 vs. vs Bloxwich 1"/>
    <x v="7"/>
    <s v="STRIPE"/>
    <x v="0"/>
    <n v="10"/>
    <n v="0.22"/>
    <n v="0.1"/>
    <n v="0"/>
    <n v="9.68"/>
  </r>
  <r>
    <d v="2024-09-20T00:00:00"/>
    <n v="45.354099999996834"/>
    <m/>
    <d v="2024-11-04T08:30:00"/>
    <x v="0"/>
    <x v="7"/>
    <s v="Last 12 Months"/>
    <s v="SPS-10701046"/>
    <s v="Amarjit Degun"/>
    <s v="Mens 24-25, 21/09 vs. vs Sutton 3"/>
    <x v="7"/>
    <s v="STRIPE"/>
    <x v="0"/>
    <n v="10"/>
    <n v="0.22"/>
    <n v="0.1"/>
    <n v="0"/>
    <n v="9.68"/>
  </r>
  <r>
    <d v="2024-10-04T00:00:00"/>
    <n v="31.354099999996834"/>
    <m/>
    <d v="2024-11-04T08:30:00"/>
    <x v="0"/>
    <x v="7"/>
    <s v="Last 12 Months"/>
    <s v="SPS-10775404"/>
    <s v="Amarjit Degun"/>
    <s v="Mens 24-25, 05/10 vs. vs Edgbaston 2"/>
    <x v="7"/>
    <s v="STRIPE"/>
    <x v="0"/>
    <n v="10"/>
    <n v="0.21"/>
    <n v="0.1"/>
    <n v="0"/>
    <n v="9.69"/>
  </r>
  <r>
    <d v="2024-10-05T00:00:00"/>
    <n v="30.354099999996834"/>
    <m/>
    <d v="2024-11-04T08:30:00"/>
    <x v="0"/>
    <x v="7"/>
    <s v="Last 12 Months"/>
    <s v="SPS-10777442"/>
    <s v="Arzu Azam"/>
    <s v="Ladies 24-25 Unemployed/Retired Match Fee, 05/10 vs. vs City of Birmingham 1"/>
    <x v="7"/>
    <s v="STRIPE"/>
    <x v="0"/>
    <n v="5"/>
    <n v="0.28000000000000003"/>
    <n v="0.05"/>
    <n v="0"/>
    <n v="4.67"/>
  </r>
  <r>
    <d v="2024-10-04T00:00:00"/>
    <n v="31.354099999996834"/>
    <m/>
    <d v="2024-11-04T08:30:00"/>
    <x v="0"/>
    <x v="7"/>
    <s v="Last 12 Months"/>
    <s v="SPS-10775059"/>
    <s v="Cameron Allan"/>
    <s v="Mens 24-25 Student Match Fee, paid by Cameron allan, 05/10 vs. vs Tamworth 3"/>
    <x v="7"/>
    <s v="STRIPE"/>
    <x v="0"/>
    <n v="5"/>
    <n v="0.17"/>
    <n v="0.05"/>
    <n v="0"/>
    <n v="4.78"/>
  </r>
  <r>
    <d v="2024-10-12T00:00:00"/>
    <n v="23.354099999996834"/>
    <m/>
    <d v="2024-11-04T08:30:00"/>
    <x v="0"/>
    <x v="7"/>
    <s v="Last 12 Months"/>
    <s v="SPS-10821396"/>
    <s v="Cameron Allan"/>
    <s v="Mens 24-25 Student Match Fee, paid by Cameron allan, 12/10 vs. vs Beacon 6"/>
    <x v="7"/>
    <s v="STRIPE"/>
    <x v="0"/>
    <n v="5"/>
    <n v="0.18"/>
    <n v="0.05"/>
    <n v="0"/>
    <n v="4.7699999999999996"/>
  </r>
  <r>
    <d v="2024-11-04T00:00:00"/>
    <n v="0.83750000000145519"/>
    <m/>
    <d v="2024-11-04T20:06:00"/>
    <x v="0"/>
    <x v="7"/>
    <s v="Last 12 Months"/>
    <s v="SPS-10901230"/>
    <s v="Athsari Gangabadage"/>
    <s v="Ladies 24-25 Sponsored player Match Fee, 02/11 vs. vs Bournville &amp; Kings Heath 4"/>
    <x v="7"/>
    <s v="CASH"/>
    <x v="0"/>
    <n v="0"/>
    <n v="0"/>
    <n v="0"/>
    <n v="0"/>
    <n v="0"/>
  </r>
  <r>
    <d v="2024-11-04T00:00:00"/>
    <n v="0.84090000000287546"/>
    <m/>
    <d v="2024-11-04T20:11:00"/>
    <x v="0"/>
    <x v="7"/>
    <s v="Last 12 Months"/>
    <s v="SPS-10901240"/>
    <s v="Susan Paterson"/>
    <s v="Ladies 24-25, confirmed by Charn Gill, 02/11 vs. vs Bournville &amp; Kings Heath 4"/>
    <x v="7"/>
    <s v="BACS"/>
    <x v="0"/>
    <n v="10"/>
    <n v="0"/>
    <n v="0"/>
    <n v="0"/>
    <n v="10"/>
  </r>
  <r>
    <d v="2024-11-04T00:00:00"/>
    <n v="0.8430000000007567"/>
    <m/>
    <d v="2024-11-04T20:14:00"/>
    <x v="0"/>
    <x v="7"/>
    <s v="Last 12 Months"/>
    <s v="SPS-10901232"/>
    <s v="Clare allan"/>
    <s v="AMENDED: (drove )Ladies 24-25, confirmed by Charn Gill, 02/11 vs. vs Bournville &amp; Kings Heath 4"/>
    <x v="7"/>
    <s v="BACS"/>
    <x v="0"/>
    <n v="0"/>
    <n v="0"/>
    <n v="0"/>
    <n v="0"/>
    <n v="0"/>
  </r>
  <r>
    <d v="2024-11-04T00:00:00"/>
    <n v="0.88880000000062864"/>
    <m/>
    <d v="2024-11-04T21:20:00"/>
    <x v="0"/>
    <x v="7"/>
    <s v="Last 12 Months"/>
    <s v="SPS-10901481"/>
    <s v="Kaylim Bowers"/>
    <s v="Ladies 24-25 Sponsored player Match Fee, 02/11 vs. vs University of Birmingham 6"/>
    <x v="7"/>
    <s v="CASH"/>
    <x v="0"/>
    <n v="0"/>
    <n v="0"/>
    <n v="0"/>
    <n v="0"/>
    <n v="0"/>
  </r>
  <r>
    <d v="2024-11-04T00:00:00"/>
    <n v="0.88880000000062864"/>
    <m/>
    <d v="2024-11-04T21:20:00"/>
    <x v="0"/>
    <x v="7"/>
    <s v="Last 12 Months"/>
    <s v="SPS-10901486"/>
    <s v="Apsi Gunarathne"/>
    <s v="Ladies 24-25 Sponsored player Match Fee, 02/11 vs. vs University of Birmingham 6"/>
    <x v="7"/>
    <s v="CASH"/>
    <x v="0"/>
    <n v="0"/>
    <n v="0"/>
    <n v="0"/>
    <n v="0"/>
    <n v="0"/>
  </r>
  <r>
    <d v="2024-11-04T00:00:00"/>
    <n v="0.88880000000062864"/>
    <m/>
    <d v="2024-11-04T21:20:00"/>
    <x v="0"/>
    <x v="7"/>
    <s v="Last 12 Months"/>
    <s v="SPS-10901487"/>
    <s v="Rahemeen Ali"/>
    <s v="Ladies 24-25 Sponsored player Match Fee, 02/11 vs. vs University of Birmingham 6"/>
    <x v="7"/>
    <s v="CASH"/>
    <x v="0"/>
    <n v="0"/>
    <n v="0"/>
    <n v="0"/>
    <n v="0"/>
    <n v="0"/>
  </r>
  <r>
    <d v="2024-09-08T00:00:00"/>
    <n v="58.354800000000978"/>
    <m/>
    <d v="2024-11-05T08:31:00"/>
    <x v="0"/>
    <x v="7"/>
    <s v="Last 12 Months"/>
    <s v="SPS-10630998"/>
    <s v="Hansveer Matharu"/>
    <s v="Sunday Training 24-25, paid by Surinderpal Matharu, 08/09 vs. Sunday Training"/>
    <x v="7"/>
    <s v="STRIPE"/>
    <x v="1"/>
    <n v="3"/>
    <n v="0.09"/>
    <n v="0.05"/>
    <n v="0"/>
    <n v="2.86"/>
  </r>
  <r>
    <d v="2024-10-03T00:00:00"/>
    <n v="33.354800000000978"/>
    <m/>
    <d v="2024-11-05T08:31:00"/>
    <x v="0"/>
    <x v="7"/>
    <s v="Last 12 Months"/>
    <s v="SPS-10772575"/>
    <s v="Hansveer Matharu"/>
    <s v="Sunday Training 24-25, paid by Surinderpal Matharu, 29/09 vs. Sunday Training"/>
    <x v="7"/>
    <s v="STRIPE"/>
    <x v="1"/>
    <n v="3"/>
    <n v="0.09"/>
    <n v="0.05"/>
    <n v="0"/>
    <n v="2.86"/>
  </r>
  <r>
    <d v="2024-10-13T00:00:00"/>
    <n v="23.354800000000978"/>
    <m/>
    <d v="2024-11-05T08:31:00"/>
    <x v="0"/>
    <x v="7"/>
    <s v="Last 12 Months"/>
    <s v="SPS-10830809"/>
    <s v="Hansveer Matharu"/>
    <s v="Badgers 24-25, paid by Surinderpal Matharu, 12/10 vs. vs Wednesbury"/>
    <x v="7"/>
    <s v="STRIPE"/>
    <x v="0"/>
    <n v="3"/>
    <n v="0.09"/>
    <n v="0.05"/>
    <n v="0"/>
    <n v="2.86"/>
  </r>
  <r>
    <d v="2024-10-19T00:00:00"/>
    <n v="17.354800000000978"/>
    <m/>
    <d v="2024-11-05T08:31:00"/>
    <x v="0"/>
    <x v="7"/>
    <s v="Last 12 Months"/>
    <s v="SPS-10849420"/>
    <s v="Hansveer Matharu"/>
    <s v="Badgers 24-25, paid by Surinderpal Matharu, 19/10 vs. vs WaTs"/>
    <x v="7"/>
    <s v="STRIPE"/>
    <x v="0"/>
    <n v="3"/>
    <n v="0.09"/>
    <n v="0.05"/>
    <n v="0"/>
    <n v="2.86"/>
  </r>
  <r>
    <d v="2024-10-27T00:00:00"/>
    <n v="9.3548000000009779"/>
    <m/>
    <d v="2024-11-05T08:31:00"/>
    <x v="0"/>
    <x v="7"/>
    <s v="Last 12 Months"/>
    <s v="SPS-10870697"/>
    <s v="Hansveer Matharu"/>
    <s v="Sunday Training 24-25, paid by Surinderpal Matharu, 27/10 vs. Sunday Training"/>
    <x v="7"/>
    <s v="STRIPE"/>
    <x v="1"/>
    <n v="3"/>
    <n v="7.0000000000000007E-2"/>
    <n v="0.05"/>
    <n v="0"/>
    <n v="2.88"/>
  </r>
  <r>
    <d v="2024-10-05T00:00:00"/>
    <n v="31.354800000000978"/>
    <m/>
    <d v="2024-11-05T08:31:00"/>
    <x v="0"/>
    <x v="7"/>
    <s v="Last 12 Months"/>
    <s v="SPS-10777451"/>
    <s v="-1. DELETED --"/>
    <s v="Ladies 24-25, 05/10 vs. vs City of Birmingham 1"/>
    <x v="7"/>
    <s v="STRIPE"/>
    <x v="0"/>
    <n v="10"/>
    <n v="0.25"/>
    <n v="0.1"/>
    <n v="0"/>
    <n v="9.65"/>
  </r>
  <r>
    <d v="2024-10-12T00:00:00"/>
    <n v="24.354800000000978"/>
    <m/>
    <d v="2024-11-05T08:31:00"/>
    <x v="0"/>
    <x v="7"/>
    <s v="Last 12 Months"/>
    <s v="SPS-10828558"/>
    <s v="-1. DELETED --"/>
    <s v="Ladies 24-25, 12/10 vs. vs Edgbaston 3"/>
    <x v="7"/>
    <s v="STRIPE"/>
    <x v="0"/>
    <n v="10"/>
    <n v="0.25"/>
    <n v="0.1"/>
    <n v="0"/>
    <n v="9.65"/>
  </r>
  <r>
    <d v="2024-09-07T00:00:00"/>
    <n v="59.354800000000978"/>
    <m/>
    <d v="2024-11-05T08:31:00"/>
    <x v="0"/>
    <x v="7"/>
    <s v="Last 12 Months"/>
    <s v="SPS-10625388"/>
    <s v="Simone Rowley"/>
    <s v="Ladies 24-25, 07/09 vs. vs Bloxwich 1"/>
    <x v="7"/>
    <s v="STRIPE"/>
    <x v="0"/>
    <n v="10"/>
    <n v="0.2"/>
    <n v="0.1"/>
    <n v="0"/>
    <n v="9.6999999999999993"/>
  </r>
  <r>
    <d v="2024-09-14T00:00:00"/>
    <n v="52.354800000000978"/>
    <m/>
    <d v="2024-11-05T08:31:00"/>
    <x v="0"/>
    <x v="7"/>
    <s v="Last 12 Months"/>
    <s v="SPS-10666768"/>
    <s v="Simone Rowley"/>
    <s v="Ladies 24-25, 14/09 vs. vs Beacon 1"/>
    <x v="7"/>
    <s v="STRIPE"/>
    <x v="0"/>
    <n v="10"/>
    <n v="0.2"/>
    <n v="0.1"/>
    <n v="0"/>
    <n v="9.6999999999999993"/>
  </r>
  <r>
    <d v="2024-09-21T00:00:00"/>
    <n v="45.354800000000978"/>
    <m/>
    <d v="2024-11-05T08:31:00"/>
    <x v="0"/>
    <x v="7"/>
    <s v="Last 12 Months"/>
    <s v="SPS-10705568"/>
    <s v="Simone Rowley"/>
    <s v="Ladies 24-25, 21/09 vs. vs Sutton"/>
    <x v="7"/>
    <s v="STRIPE"/>
    <x v="0"/>
    <n v="10"/>
    <n v="0.2"/>
    <n v="0.1"/>
    <n v="0"/>
    <n v="9.6999999999999993"/>
  </r>
  <r>
    <d v="2024-09-28T00:00:00"/>
    <n v="38.354800000000978"/>
    <m/>
    <d v="2024-11-05T08:31:00"/>
    <x v="0"/>
    <x v="7"/>
    <s v="Last 12 Months"/>
    <s v="SPS-10744614"/>
    <s v="Simone Rowley"/>
    <s v="Ladies 24-25, 28/09 vs. vs Olton &amp; West Warwickshire 3"/>
    <x v="7"/>
    <s v="STRIPE"/>
    <x v="0"/>
    <n v="10"/>
    <n v="0.2"/>
    <n v="0.1"/>
    <n v="0"/>
    <n v="9.6999999999999993"/>
  </r>
  <r>
    <d v="2024-10-06T00:00:00"/>
    <n v="30.354800000000978"/>
    <m/>
    <d v="2024-11-05T08:31:00"/>
    <x v="0"/>
    <x v="7"/>
    <s v="Last 12 Months"/>
    <s v="SPS-10784507"/>
    <s v="Inderpal Gujral"/>
    <s v="Sunday Training 24-25, 06/10 vs. Sunday Training"/>
    <x v="7"/>
    <s v="STRIPE"/>
    <x v="1"/>
    <n v="3"/>
    <n v="0.11"/>
    <n v="0.05"/>
    <n v="0"/>
    <n v="2.84"/>
  </r>
  <r>
    <d v="2024-10-13T00:00:00"/>
    <n v="23.354800000000978"/>
    <m/>
    <d v="2024-11-05T08:31:00"/>
    <x v="0"/>
    <x v="7"/>
    <s v="Last 12 Months"/>
    <s v="SPS-10829797"/>
    <s v="Inderpal Gujral"/>
    <s v="Sunday Training 24-25, 13/10 vs. Sunday Training"/>
    <x v="7"/>
    <s v="STRIPE"/>
    <x v="1"/>
    <n v="3"/>
    <n v="0.11"/>
    <n v="0.05"/>
    <n v="0"/>
    <n v="2.84"/>
  </r>
  <r>
    <d v="2024-10-13T00:00:00"/>
    <n v="23.354800000000978"/>
    <m/>
    <d v="2024-11-05T08:31:00"/>
    <x v="0"/>
    <x v="7"/>
    <s v="Last 12 Months"/>
    <s v="SPS-10830814"/>
    <s v="Japmeh Gujral"/>
    <s v="Badgers 24-25, paid by Inderpal Gujral, 12/10 vs. vs Wednesbury"/>
    <x v="7"/>
    <s v="STRIPE"/>
    <x v="0"/>
    <n v="3"/>
    <n v="0.12"/>
    <n v="0.05"/>
    <n v="0"/>
    <n v="2.83"/>
  </r>
  <r>
    <d v="2024-10-07T00:00:00"/>
    <n v="30.354099999996834"/>
    <m/>
    <d v="2024-11-06T08:30:00"/>
    <x v="0"/>
    <x v="7"/>
    <s v="Last 12 Months"/>
    <s v="SPS-10790656"/>
    <s v="Sammie Ring"/>
    <s v="Ladies 24-25 Student Match Fee, 05/10 vs. vs Solihull Blossomfield 2"/>
    <x v="7"/>
    <s v="STRIPE"/>
    <x v="0"/>
    <n v="5"/>
    <n v="0.28000000000000003"/>
    <n v="0.05"/>
    <n v="0"/>
    <n v="4.67"/>
  </r>
  <r>
    <d v="2024-09-20T00:00:00"/>
    <n v="48.354099999996834"/>
    <m/>
    <d v="2024-11-07T08:30:00"/>
    <x v="0"/>
    <x v="7"/>
    <s v="Last 12 Months"/>
    <s v="SPS-10701098"/>
    <s v="Dharam Padda"/>
    <s v="Mens 24-25 Under 16 Match Fee, paid by Harj Padda, 21/09 vs. vs Harborne 6"/>
    <x v="7"/>
    <s v="STRIPE"/>
    <x v="0"/>
    <n v="3"/>
    <n v="7.0000000000000007E-2"/>
    <n v="0.05"/>
    <n v="0"/>
    <n v="2.88"/>
  </r>
  <r>
    <d v="2024-10-04T00:00:00"/>
    <n v="34.354099999996834"/>
    <m/>
    <d v="2024-11-07T08:30:00"/>
    <x v="0"/>
    <x v="7"/>
    <s v="Last 12 Months"/>
    <s v="SPS-10775057"/>
    <s v="Dharam Padda"/>
    <s v="Mens 24-25 Under 16 Match Fee, paid by Harj Padda, 05/10 vs. vs Tamworth 3"/>
    <x v="7"/>
    <s v="STRIPE"/>
    <x v="0"/>
    <n v="3"/>
    <n v="7.0000000000000007E-2"/>
    <n v="0.05"/>
    <n v="0"/>
    <n v="2.88"/>
  </r>
  <r>
    <d v="2024-10-12T00:00:00"/>
    <n v="26.354099999996834"/>
    <m/>
    <d v="2024-11-07T08:30:00"/>
    <x v="0"/>
    <x v="7"/>
    <s v="Last 12 Months"/>
    <s v="SPS-10821395"/>
    <s v="Dharam Padda"/>
    <s v="Mens 24-25 Under 16 Match Fee, paid by Harj Padda, 12/10 vs. vs Beacon 6"/>
    <x v="7"/>
    <s v="STRIPE"/>
    <x v="0"/>
    <n v="3"/>
    <n v="7.0000000000000007E-2"/>
    <n v="0.05"/>
    <n v="0"/>
    <n v="2.88"/>
  </r>
  <r>
    <d v="2024-10-14T00:00:00"/>
    <n v="24.354099999996834"/>
    <m/>
    <d v="2024-11-07T08:30:00"/>
    <x v="0"/>
    <x v="7"/>
    <s v="Last 12 Months"/>
    <s v="SPS-10836008"/>
    <s v="Dhiyaan Padda"/>
    <s v="Sunday Training 24-25, paid by Harj Padda, 13/10 vs. Sunday Training"/>
    <x v="7"/>
    <s v="STRIPE"/>
    <x v="1"/>
    <n v="3"/>
    <n v="7.0000000000000007E-2"/>
    <n v="0.05"/>
    <n v="0"/>
    <n v="2.88"/>
  </r>
  <r>
    <d v="2024-10-14T00:00:00"/>
    <n v="24.354099999996834"/>
    <m/>
    <d v="2024-11-07T08:30:00"/>
    <x v="0"/>
    <x v="7"/>
    <s v="Last 12 Months"/>
    <s v="SPS-10836018"/>
    <s v="Dharam Padda"/>
    <s v="Sunday Training 24-25, paid by Harj Padda, 13/10 vs. Sunday Training"/>
    <x v="7"/>
    <s v="STRIPE"/>
    <x v="1"/>
    <n v="3"/>
    <n v="7.0000000000000007E-2"/>
    <n v="0.05"/>
    <n v="0"/>
    <n v="2.88"/>
  </r>
  <r>
    <d v="2024-10-18T00:00:00"/>
    <n v="20.354099999996834"/>
    <m/>
    <d v="2024-11-07T08:30:00"/>
    <x v="0"/>
    <x v="7"/>
    <s v="Last 12 Months"/>
    <s v="SPS-10847700"/>
    <s v="Dharam Padda"/>
    <s v="Mens 24-25 Under 16 Match Fee, paid by Harj Padda, 19/10 vs. vs Sutton Coldfield 8"/>
    <x v="7"/>
    <s v="STRIPE"/>
    <x v="0"/>
    <n v="3"/>
    <n v="7.0000000000000007E-2"/>
    <n v="0.05"/>
    <n v="0"/>
    <n v="2.88"/>
  </r>
  <r>
    <d v="2024-10-20T00:00:00"/>
    <n v="18.354099999996834"/>
    <m/>
    <d v="2024-11-07T08:30:00"/>
    <x v="0"/>
    <x v="7"/>
    <s v="Last 12 Months"/>
    <s v="SPS-10856179"/>
    <s v="Dharam Padda"/>
    <s v="Sunday Training 24-25, paid by Harj Padda, 20/10 vs. Sunday Training"/>
    <x v="7"/>
    <s v="STRIPE"/>
    <x v="1"/>
    <n v="3"/>
    <n v="7.0000000000000007E-2"/>
    <n v="0.05"/>
    <n v="0"/>
    <n v="2.88"/>
  </r>
  <r>
    <d v="2024-11-01T00:00:00"/>
    <n v="6.3540999999968335"/>
    <m/>
    <d v="2024-11-07T08:30:00"/>
    <x v="0"/>
    <x v="7"/>
    <s v="Last 12 Months"/>
    <s v="SPS-10887909"/>
    <s v="Dharam Padda"/>
    <s v="Mens 24-25 Under 16 Match Fee, paid by Harj Padda, 02/11 vs. vs Sutton Coldfield 9"/>
    <x v="7"/>
    <s v="STRIPE"/>
    <x v="0"/>
    <n v="3"/>
    <n v="7.0000000000000007E-2"/>
    <n v="0.05"/>
    <n v="0"/>
    <n v="2.88"/>
  </r>
  <r>
    <d v="2024-11-03T00:00:00"/>
    <n v="4.3540999999968335"/>
    <m/>
    <d v="2024-11-07T08:30:00"/>
    <x v="0"/>
    <x v="7"/>
    <s v="Last 12 Months"/>
    <s v="SPS-10895950"/>
    <s v="Dhiyaan Padda"/>
    <s v="Sunday Training 24-25, paid by Harj Padda, 03/11 vs. Sunday Training"/>
    <x v="7"/>
    <s v="STRIPE"/>
    <x v="1"/>
    <n v="3"/>
    <n v="7.0000000000000007E-2"/>
    <n v="0.05"/>
    <n v="0"/>
    <n v="2.88"/>
  </r>
  <r>
    <d v="2024-11-03T00:00:00"/>
    <n v="4.3540999999968335"/>
    <m/>
    <d v="2024-11-07T08:30:00"/>
    <x v="0"/>
    <x v="7"/>
    <s v="Last 12 Months"/>
    <s v="SPS-10895959"/>
    <s v="Dharam Padda"/>
    <s v="Sunday Training 24-25, paid by Harj Padda, 03/11 vs. Sunday Training"/>
    <x v="7"/>
    <s v="STRIPE"/>
    <x v="1"/>
    <n v="3"/>
    <n v="0.02"/>
    <n v="0.05"/>
    <n v="0"/>
    <n v="2.93"/>
  </r>
  <r>
    <d v="2024-09-29T00:00:00"/>
    <n v="39.354800000000978"/>
    <m/>
    <d v="2024-11-07T08:31:00"/>
    <x v="0"/>
    <x v="7"/>
    <s v="Last 12 Months"/>
    <s v="SPS-10750787"/>
    <s v="saihej Mangat"/>
    <s v="Mens 24-25, 28/09 vs. vs St Albans"/>
    <x v="7"/>
    <s v="STRIPE"/>
    <x v="0"/>
    <n v="10"/>
    <n v="0.25"/>
    <n v="0.1"/>
    <n v="0"/>
    <n v="9.65"/>
  </r>
  <r>
    <d v="2024-10-07T00:00:00"/>
    <n v="31.354800000000978"/>
    <m/>
    <d v="2024-11-07T08:31:00"/>
    <x v="0"/>
    <x v="7"/>
    <s v="Last 12 Months"/>
    <s v="SPS-10789214"/>
    <s v="saihej Mangat"/>
    <s v="Mens 24-25, 06/10 vs. vs Repton 1"/>
    <x v="7"/>
    <s v="STRIPE"/>
    <x v="0"/>
    <n v="10"/>
    <n v="0.25"/>
    <n v="0.1"/>
    <n v="0"/>
    <n v="9.65"/>
  </r>
  <r>
    <d v="2024-09-01T00:00:00"/>
    <n v="68.354099999996834"/>
    <m/>
    <d v="2024-11-08T08:30:00"/>
    <x v="0"/>
    <x v="7"/>
    <s v="Last 12 Months"/>
    <s v="SPS-10588517"/>
    <s v="chayden singh sahota"/>
    <s v="Sunday Training 24-25, paid by susie Sahota, 01/09 vs. Sunday Training"/>
    <x v="7"/>
    <s v="STRIPE"/>
    <x v="1"/>
    <n v="3"/>
    <n v="7.0000000000000007E-2"/>
    <n v="0.05"/>
    <n v="0"/>
    <n v="2.88"/>
  </r>
  <r>
    <d v="2024-09-08T00:00:00"/>
    <n v="61.354099999996834"/>
    <m/>
    <d v="2024-11-08T08:30:00"/>
    <x v="0"/>
    <x v="7"/>
    <s v="Last 12 Months"/>
    <s v="SPS-10630995"/>
    <s v="chayden singh sahota"/>
    <s v="Sunday Training 24-25, paid by susie Sahota, 08/09 vs. Sunday Training"/>
    <x v="7"/>
    <s v="STRIPE"/>
    <x v="1"/>
    <n v="3"/>
    <n v="7.0000000000000007E-2"/>
    <n v="0.05"/>
    <n v="0"/>
    <n v="2.88"/>
  </r>
  <r>
    <d v="2024-09-22T00:00:00"/>
    <n v="47.354099999996834"/>
    <m/>
    <d v="2024-11-08T08:30:00"/>
    <x v="0"/>
    <x v="7"/>
    <s v="Last 12 Months"/>
    <s v="SPS-10711729"/>
    <s v="chayden singh sahota"/>
    <s v="Sunday Training 24-25, paid by susie Sahota, 22/09 vs. Sunday Training"/>
    <x v="7"/>
    <s v="STRIPE"/>
    <x v="1"/>
    <n v="3"/>
    <n v="7.0000000000000007E-2"/>
    <n v="0.05"/>
    <n v="0"/>
    <n v="2.88"/>
  </r>
  <r>
    <d v="2024-09-28T00:00:00"/>
    <n v="41.354099999996834"/>
    <m/>
    <d v="2024-11-08T08:30:00"/>
    <x v="0"/>
    <x v="7"/>
    <s v="Last 12 Months"/>
    <s v="SPS-10739520"/>
    <s v="chayden singh sahota"/>
    <s v="Badgers 24-25, paid by susie Sahota, 28/09 vs. vs Cannock"/>
    <x v="7"/>
    <s v="STRIPE"/>
    <x v="0"/>
    <n v="3"/>
    <n v="7.0000000000000007E-2"/>
    <n v="0.05"/>
    <n v="0"/>
    <n v="2.88"/>
  </r>
  <r>
    <d v="2024-10-06T00:00:00"/>
    <n v="33.354099999996834"/>
    <m/>
    <d v="2024-11-08T08:30:00"/>
    <x v="0"/>
    <x v="7"/>
    <s v="Last 12 Months"/>
    <s v="SPS-10788130"/>
    <s v="chayden singh sahota"/>
    <s v="Sunday Training 24-25, paid by susie Sahota, 06/10 vs. Sunday Training"/>
    <x v="7"/>
    <s v="STRIPE"/>
    <x v="1"/>
    <n v="3"/>
    <n v="7.0000000000000007E-2"/>
    <n v="0.05"/>
    <n v="0"/>
    <n v="2.88"/>
  </r>
  <r>
    <d v="2024-10-13T00:00:00"/>
    <n v="26.354099999996834"/>
    <m/>
    <d v="2024-11-08T08:30:00"/>
    <x v="0"/>
    <x v="7"/>
    <s v="Last 12 Months"/>
    <s v="SPS-10830808"/>
    <s v="chayden singh sahota"/>
    <s v="Badgers 24-25, paid by susie Sahota, 12/10 vs. vs Wednesbury"/>
    <x v="7"/>
    <s v="STRIPE"/>
    <x v="0"/>
    <n v="3"/>
    <n v="7.0000000000000007E-2"/>
    <n v="0.05"/>
    <n v="0"/>
    <n v="2.88"/>
  </r>
  <r>
    <d v="2024-10-14T00:00:00"/>
    <n v="25.354099999996834"/>
    <m/>
    <d v="2024-11-08T08:30:00"/>
    <x v="0"/>
    <x v="7"/>
    <s v="Last 12 Months"/>
    <s v="SPS-10836084"/>
    <s v="chayden singh sahota"/>
    <s v="Sunday Training 24-25, paid by susie Sahota, 13/10 vs. Sunday Training"/>
    <x v="7"/>
    <s v="STRIPE"/>
    <x v="1"/>
    <n v="3"/>
    <n v="7.0000000000000007E-2"/>
    <n v="0.05"/>
    <n v="0"/>
    <n v="2.88"/>
  </r>
  <r>
    <d v="2024-10-19T00:00:00"/>
    <n v="20.354099999996834"/>
    <m/>
    <d v="2024-11-08T08:30:00"/>
    <x v="0"/>
    <x v="7"/>
    <s v="Last 12 Months"/>
    <s v="SPS-10849418"/>
    <s v="chayden singh sahota"/>
    <s v="Badgers 24-25, paid by susie Sahota, 19/10 vs. vs WaTs"/>
    <x v="7"/>
    <s v="STRIPE"/>
    <x v="0"/>
    <n v="3"/>
    <n v="7.0000000000000007E-2"/>
    <n v="0.05"/>
    <n v="0"/>
    <n v="2.88"/>
  </r>
  <r>
    <d v="2024-10-27T00:00:00"/>
    <n v="12.354099999996834"/>
    <m/>
    <d v="2024-11-08T08:30:00"/>
    <x v="0"/>
    <x v="7"/>
    <s v="Last 12 Months"/>
    <s v="SPS-10870694"/>
    <s v="chayden singh sahota"/>
    <s v="Sunday Training 24-25, paid by susie Sahota, 27/10 vs. Sunday Training"/>
    <x v="7"/>
    <s v="STRIPE"/>
    <x v="1"/>
    <n v="3"/>
    <n v="0.05"/>
    <n v="0.05"/>
    <n v="0"/>
    <n v="2.9"/>
  </r>
  <r>
    <d v="2024-10-08T00:00:00"/>
    <n v="31.354099999996834"/>
    <m/>
    <d v="2024-11-08T08:30:00"/>
    <x v="0"/>
    <x v="7"/>
    <s v="Last 12 Months"/>
    <s v="SPS-10799224"/>
    <s v="Jay Campbell"/>
    <s v="Mens 24-25, 05/10 vs. vs Edgbaston 1"/>
    <x v="7"/>
    <s v="STRIPE"/>
    <x v="0"/>
    <n v="10"/>
    <n v="0.25"/>
    <n v="0.1"/>
    <n v="0"/>
    <n v="9.65"/>
  </r>
  <r>
    <d v="2024-10-17T00:00:00"/>
    <n v="22.354099999996834"/>
    <m/>
    <d v="2024-11-08T08:30:00"/>
    <x v="0"/>
    <x v="7"/>
    <s v="Last 12 Months"/>
    <s v="SPS-10845024"/>
    <s v="Jay Campbell"/>
    <s v="Mens 24-25, 12/10 vs. vs Beacon 2"/>
    <x v="7"/>
    <s v="STRIPE"/>
    <x v="0"/>
    <n v="10"/>
    <n v="0.25"/>
    <n v="0.1"/>
    <n v="0"/>
    <n v="9.65"/>
  </r>
  <r>
    <d v="2024-11-08T00:00:00"/>
    <n v="0.67289999999775318"/>
    <m/>
    <d v="2024-11-08T16:09:00"/>
    <x v="0"/>
    <x v="7"/>
    <s v="Last 12 Months"/>
    <s v="SPS-10916637"/>
    <s v="Ian Murphy"/>
    <s v="Mens 24-25 Sponsored player Match Fee, 09/11 vs. vs Bloxwich 4"/>
    <x v="7"/>
    <s v="CASH"/>
    <x v="0"/>
    <n v="0"/>
    <n v="0"/>
    <n v="0"/>
    <n v="0"/>
    <n v="0"/>
  </r>
  <r>
    <d v="2024-11-08T00:00:00"/>
    <n v="0.67289999999775318"/>
    <m/>
    <d v="2024-11-08T16:09:00"/>
    <x v="0"/>
    <x v="7"/>
    <s v="Last 12 Months"/>
    <s v="SPS-10916645"/>
    <s v="SJ Sihota"/>
    <s v="Mens 24-25 Double Team Match Fee, 09/11 vs. vs Bloxwich 4"/>
    <x v="7"/>
    <s v="CASH"/>
    <x v="0"/>
    <n v="0"/>
    <n v="0"/>
    <n v="0"/>
    <n v="0"/>
    <n v="0"/>
  </r>
  <r>
    <d v="2024-11-08T00:00:00"/>
    <n v="0.80200000000331784"/>
    <m/>
    <d v="2024-11-08T19:15:00"/>
    <x v="0"/>
    <x v="7"/>
    <s v="Last 12 Months"/>
    <s v="SPS-10917007"/>
    <s v="SJ Sihota"/>
    <s v="Mens 24-25 Double Team Match Fee, 09/11 vs. vs Lichfield 3"/>
    <x v="7"/>
    <s v="CASH"/>
    <x v="0"/>
    <n v="0"/>
    <n v="0"/>
    <n v="0"/>
    <n v="0"/>
    <n v="0"/>
  </r>
  <r>
    <d v="2024-09-27T00:00:00"/>
    <n v="43.354800000000978"/>
    <m/>
    <d v="2024-11-09T08:31:00"/>
    <x v="0"/>
    <x v="7"/>
    <s v="Last 12 Months"/>
    <s v="SPS-10737463"/>
    <s v="Connor Haigh"/>
    <s v="Mens 24-25 Aston/BCU Match Fee, 28/09 vs. vs University of Birmingham 5"/>
    <x v="7"/>
    <s v="STRIPE"/>
    <x v="0"/>
    <n v="5"/>
    <n v="0.14000000000000001"/>
    <n v="0.05"/>
    <n v="0"/>
    <n v="4.8099999999999996"/>
  </r>
  <r>
    <d v="2024-10-04T00:00:00"/>
    <n v="36.354800000000978"/>
    <m/>
    <d v="2024-11-09T08:31:00"/>
    <x v="0"/>
    <x v="7"/>
    <s v="Last 12 Months"/>
    <s v="SPS-10775400"/>
    <s v="Connor Haigh"/>
    <s v="Mens 24-25 Aston/BCU Match Fee, 05/10 vs. vs Edgbaston 2"/>
    <x v="7"/>
    <s v="STRIPE"/>
    <x v="0"/>
    <n v="5"/>
    <n v="0.14000000000000001"/>
    <n v="0.05"/>
    <n v="0"/>
    <n v="4.8099999999999996"/>
  </r>
  <r>
    <d v="2024-11-02T00:00:00"/>
    <n v="7.3548000000009779"/>
    <m/>
    <d v="2024-11-09T08:31:00"/>
    <x v="0"/>
    <x v="7"/>
    <s v="Last 12 Months"/>
    <s v="SPS-10888556"/>
    <s v="Connor Haigh"/>
    <s v="Mens 24-25 Aston/BCU Match Fee, 02/11 vs. vs Burton 2"/>
    <x v="7"/>
    <s v="STRIPE"/>
    <x v="0"/>
    <n v="5"/>
    <n v="0.15"/>
    <n v="0.05"/>
    <n v="0"/>
    <n v="4.8"/>
  </r>
  <r>
    <d v="2024-11-09T00:00:00"/>
    <n v="0.60199999999895226"/>
    <m/>
    <d v="2024-11-09T14:27:00"/>
    <x v="0"/>
    <x v="7"/>
    <s v="Last 12 Months"/>
    <s v="SPS-10917463"/>
    <s v="amrik singh sahi"/>
    <s v="Mens 24-25, collected by SJ Sihota, 09/11 vs. vs Lichfield 3"/>
    <x v="7"/>
    <s v="CASH"/>
    <x v="0"/>
    <n v="10"/>
    <n v="0"/>
    <n v="0"/>
    <n v="0"/>
    <n v="10"/>
  </r>
  <r>
    <d v="2024-10-19T00:00:00"/>
    <n v="21.728399999999965"/>
    <m/>
    <d v="2024-11-09T17:29:00"/>
    <x v="0"/>
    <x v="7"/>
    <s v="Last 12 Months"/>
    <s v="SPS-10849427"/>
    <s v="Rohanpreet cooner"/>
    <s v="Badgers 24-25, paid by Gurpreet Cooner, 19/10 vs. vs WaTs"/>
    <x v="7"/>
    <s v="STRIPE"/>
    <x v="0"/>
    <n v="3"/>
    <n v="0.06"/>
    <n v="0.05"/>
    <n v="0"/>
    <n v="2.89"/>
  </r>
  <r>
    <d v="2024-10-19T00:00:00"/>
    <n v="21.728399999999965"/>
    <m/>
    <d v="2024-11-09T17:29:00"/>
    <x v="0"/>
    <x v="7"/>
    <s v="Last 12 Months"/>
    <s v="SPS-10852654"/>
    <s v="Gurpreet Cooner"/>
    <s v="Mens 24-25, 19/10 vs. vs West Bromwich 2"/>
    <x v="7"/>
    <s v="STRIPE"/>
    <x v="0"/>
    <n v="10"/>
    <n v="0.19"/>
    <n v="0.1"/>
    <n v="0"/>
    <n v="9.7100000000000009"/>
  </r>
  <r>
    <d v="2024-10-20T00:00:00"/>
    <n v="20.728399999999965"/>
    <m/>
    <d v="2024-11-09T17:29:00"/>
    <x v="0"/>
    <x v="7"/>
    <s v="Last 12 Months"/>
    <s v="SPS-10856178"/>
    <s v="Rohanpreet cooner"/>
    <s v="Sunday Training 24-25, paid by Gurpreet Cooner, 20/10 vs. Sunday Training"/>
    <x v="7"/>
    <s v="STRIPE"/>
    <x v="1"/>
    <n v="3"/>
    <n v="0.06"/>
    <n v="0.05"/>
    <n v="0"/>
    <n v="2.89"/>
  </r>
  <r>
    <d v="2024-10-27T00:00:00"/>
    <n v="13.728399999999965"/>
    <m/>
    <d v="2024-11-09T17:29:00"/>
    <x v="0"/>
    <x v="7"/>
    <s v="Last 12 Months"/>
    <s v="SPS-10870715"/>
    <s v="Rohanpreet cooner"/>
    <s v="Sunday Training 24-25, paid by Gurpreet Cooner, 27/10 vs. Sunday Training"/>
    <x v="7"/>
    <s v="STRIPE"/>
    <x v="1"/>
    <n v="3"/>
    <n v="0.06"/>
    <n v="0.05"/>
    <n v="0"/>
    <n v="2.89"/>
  </r>
  <r>
    <d v="2024-11-02T00:00:00"/>
    <n v="7.7283999999999651"/>
    <m/>
    <d v="2024-11-09T17:29:00"/>
    <x v="0"/>
    <x v="7"/>
    <s v="Last 12 Months"/>
    <s v="SPS-10891317"/>
    <s v="Gurpreet Cooner"/>
    <s v="Mens 24-25, 02/11 vs. vs Stourport 4"/>
    <x v="7"/>
    <s v="STRIPE"/>
    <x v="0"/>
    <n v="10"/>
    <n v="0.19"/>
    <n v="0.1"/>
    <n v="0"/>
    <n v="9.7100000000000009"/>
  </r>
  <r>
    <d v="2024-11-03T00:00:00"/>
    <n v="6.7283999999999651"/>
    <m/>
    <d v="2024-11-09T17:29:00"/>
    <x v="0"/>
    <x v="7"/>
    <s v="Last 12 Months"/>
    <s v="SPS-10895972"/>
    <s v="Rohanpreet cooner"/>
    <s v="Sunday Training 24-25, paid by Gurpreet Cooner, 03/11 vs. Sunday Training"/>
    <x v="7"/>
    <s v="STRIPE"/>
    <x v="1"/>
    <n v="3"/>
    <n v="0.06"/>
    <n v="0.05"/>
    <n v="0"/>
    <n v="2.89"/>
  </r>
  <r>
    <d v="2024-11-03T00:00:00"/>
    <n v="6.7283999999999651"/>
    <m/>
    <d v="2024-11-09T17:29:00"/>
    <x v="0"/>
    <x v="7"/>
    <s v="Last 12 Months"/>
    <s v="SPS-10895973"/>
    <s v="Sukhmani Cooner"/>
    <s v="Sunday Training 24-25, paid by Gurpreet Cooner, 03/11 vs. Sunday Training"/>
    <x v="7"/>
    <s v="STRIPE"/>
    <x v="1"/>
    <n v="3"/>
    <n v="0.06"/>
    <n v="0.05"/>
    <n v="0"/>
    <n v="2.89"/>
  </r>
  <r>
    <d v="2024-11-09T00:00:00"/>
    <n v="0.72839999999996508"/>
    <m/>
    <d v="2024-11-09T17:29:00"/>
    <x v="0"/>
    <x v="7"/>
    <s v="Last 12 Months"/>
    <s v="SPS-10918143"/>
    <s v="Rohanpreet cooner"/>
    <s v="Badgers 24-25, paid by Gurpreet Cooner, 09/11 vs. vs Beacon"/>
    <x v="7"/>
    <s v="STRIPE"/>
    <x v="0"/>
    <n v="3"/>
    <n v="0.05"/>
    <n v="0.05"/>
    <n v="0"/>
    <n v="2.9"/>
  </r>
  <r>
    <d v="2024-11-09T00:00:00"/>
    <n v="0.72839999999996508"/>
    <m/>
    <d v="2024-11-09T17:29:00"/>
    <x v="0"/>
    <x v="7"/>
    <s v="Last 12 Months"/>
    <s v="SPS-10921290"/>
    <s v="Gurpreet Cooner"/>
    <s v="Mens 24-25, 09/11 vs. vs Edgbaston"/>
    <x v="7"/>
    <s v="STRIPE"/>
    <x v="0"/>
    <n v="10"/>
    <n v="0.19"/>
    <n v="0.1"/>
    <n v="0"/>
    <n v="9.7100000000000009"/>
  </r>
  <r>
    <d v="2024-10-04T00:00:00"/>
    <n v="37.354099999996834"/>
    <m/>
    <d v="2024-11-10T08:30:00"/>
    <x v="0"/>
    <x v="7"/>
    <s v="Last 12 Months"/>
    <s v="SPS-10775405"/>
    <s v="Angad Birring"/>
    <s v="Mens 24-25 Under 16 Match Fee, paid by Jeswinder Kaur, 05/10 vs. vs Edgbaston 2"/>
    <x v="7"/>
    <s v="STRIPE"/>
    <x v="0"/>
    <n v="3"/>
    <n v="0.09"/>
    <n v="0.05"/>
    <n v="0"/>
    <n v="2.86"/>
  </r>
  <r>
    <d v="2024-10-12T00:00:00"/>
    <n v="29.354099999996834"/>
    <m/>
    <d v="2024-11-10T08:30:00"/>
    <x v="0"/>
    <x v="7"/>
    <s v="Last 12 Months"/>
    <s v="SPS-10821687"/>
    <s v="Angad Birring"/>
    <s v="Mens 24-25 Under 16 Match Fee, paid by Jeswinder Kaur, 12/10 vs. vs Cannock 2"/>
    <x v="7"/>
    <s v="STRIPE"/>
    <x v="0"/>
    <n v="3"/>
    <n v="0.09"/>
    <n v="0.05"/>
    <n v="0"/>
    <n v="2.86"/>
  </r>
  <r>
    <d v="2024-10-18T00:00:00"/>
    <n v="23.354099999996834"/>
    <m/>
    <d v="2024-11-10T08:30:00"/>
    <x v="0"/>
    <x v="7"/>
    <s v="Last 12 Months"/>
    <s v="SPS-10847041"/>
    <s v="Angad Birring"/>
    <s v="Mens 24-25 Under 16 Match Fee, paid by Jeswinder Kaur, 19/10 vs. vs Newport 1"/>
    <x v="7"/>
    <s v="STRIPE"/>
    <x v="0"/>
    <n v="3"/>
    <n v="0.09"/>
    <n v="0.05"/>
    <n v="0"/>
    <n v="2.86"/>
  </r>
  <r>
    <d v="2024-11-02T00:00:00"/>
    <n v="8.3540999999968335"/>
    <m/>
    <d v="2024-11-10T08:30:00"/>
    <x v="0"/>
    <x v="7"/>
    <s v="Last 12 Months"/>
    <s v="SPS-10888564"/>
    <s v="Angad Birring"/>
    <s v="Mens 24-25 Under 16 Match Fee, paid by Jeswinder Kaur, 02/11 vs. vs Burton 2"/>
    <x v="7"/>
    <s v="STRIPE"/>
    <x v="0"/>
    <n v="3"/>
    <n v="0.09"/>
    <n v="0.05"/>
    <n v="0"/>
    <n v="2.86"/>
  </r>
  <r>
    <d v="2024-11-08T00:00:00"/>
    <n v="2.3540999999968335"/>
    <m/>
    <d v="2024-11-10T08:30:00"/>
    <x v="0"/>
    <x v="7"/>
    <s v="Last 12 Months"/>
    <s v="SPS-10917016"/>
    <s v="Angad Birring"/>
    <s v="Mens 24-25 Under 16 Match Fee, paid by Jeswinder Kaur, 09/11 vs. vs Lichfield 3"/>
    <x v="7"/>
    <s v="STRIPE"/>
    <x v="0"/>
    <n v="3"/>
    <n v="7.0000000000000007E-2"/>
    <n v="0.05"/>
    <n v="0"/>
    <n v="2.88"/>
  </r>
  <r>
    <d v="2024-09-20T00:00:00"/>
    <n v="52.354099999996834"/>
    <m/>
    <d v="2024-11-11T08:30:00"/>
    <x v="0"/>
    <x v="7"/>
    <s v="Last 12 Months"/>
    <s v="SPS-10701032"/>
    <s v="sukhwinder"/>
    <s v="Mens 24-25, 21/09 vs. vs Sutton 3"/>
    <x v="7"/>
    <s v="STRIPE"/>
    <x v="0"/>
    <n v="10"/>
    <n v="0.28999999999999998"/>
    <n v="0.1"/>
    <n v="0"/>
    <n v="9.61"/>
  </r>
  <r>
    <d v="2024-10-12T00:00:00"/>
    <n v="30.354099999996834"/>
    <m/>
    <d v="2024-11-11T08:30:00"/>
    <x v="0"/>
    <x v="7"/>
    <s v="Last 12 Months"/>
    <s v="SPS-10821671"/>
    <s v="sukhwinder"/>
    <s v="Mens 24-25 Unemployed/Retired Match Fee, 12/10 vs. vs Cannock 2"/>
    <x v="7"/>
    <s v="STRIPE"/>
    <x v="0"/>
    <n v="5"/>
    <n v="0.14000000000000001"/>
    <n v="0.05"/>
    <n v="0"/>
    <n v="4.8099999999999996"/>
  </r>
  <r>
    <d v="2024-10-12T00:00:00"/>
    <n v="30.354099999996834"/>
    <m/>
    <d v="2024-11-11T08:30:00"/>
    <x v="0"/>
    <x v="7"/>
    <s v="Last 12 Months"/>
    <s v="SPS-10821385"/>
    <s v="Amardeep Matharu"/>
    <s v="Mens 24-25, 12/10 vs. vs Beacon 6"/>
    <x v="7"/>
    <s v="STRIPE"/>
    <x v="0"/>
    <n v="10"/>
    <n v="0.2"/>
    <n v="0.1"/>
    <n v="0"/>
    <n v="9.6999999999999993"/>
  </r>
  <r>
    <d v="2024-10-18T00:00:00"/>
    <n v="24.354099999996834"/>
    <m/>
    <d v="2024-11-11T08:30:00"/>
    <x v="0"/>
    <x v="7"/>
    <s v="Last 12 Months"/>
    <s v="SPS-10847689"/>
    <s v="Amardeep Matharu"/>
    <s v="Mens 24-25, 19/10 vs. vs Sutton Coldfield 8"/>
    <x v="7"/>
    <s v="STRIPE"/>
    <x v="0"/>
    <n v="10"/>
    <n v="0.2"/>
    <n v="0.1"/>
    <n v="0"/>
    <n v="9.6999999999999993"/>
  </r>
  <r>
    <d v="2024-11-01T00:00:00"/>
    <n v="10.354099999996834"/>
    <m/>
    <d v="2024-11-11T08:30:00"/>
    <x v="0"/>
    <x v="7"/>
    <s v="Last 12 Months"/>
    <s v="SPS-10887904"/>
    <s v="Amardeep Matharu"/>
    <s v="Mens 24-25, 02/11 vs. vs Sutton Coldfield 9"/>
    <x v="7"/>
    <s v="STRIPE"/>
    <x v="0"/>
    <n v="10"/>
    <n v="0.2"/>
    <n v="0.1"/>
    <n v="0"/>
    <n v="9.6999999999999993"/>
  </r>
  <r>
    <d v="2024-11-08T00:00:00"/>
    <n v="3.3540999999968335"/>
    <m/>
    <d v="2024-11-11T08:30:00"/>
    <x v="0"/>
    <x v="7"/>
    <s v="Last 12 Months"/>
    <s v="SPS-10916638"/>
    <s v="Amardeep Matharu"/>
    <s v="Mens 24-25, 09/11 vs. vs Bloxwich 4"/>
    <x v="7"/>
    <s v="STRIPE"/>
    <x v="0"/>
    <n v="10"/>
    <n v="0.2"/>
    <n v="0.1"/>
    <n v="0"/>
    <n v="9.6999999999999993"/>
  </r>
  <r>
    <d v="2024-10-12T00:00:00"/>
    <n v="30.354099999996834"/>
    <m/>
    <d v="2024-11-11T08:30:00"/>
    <x v="0"/>
    <x v="7"/>
    <s v="Last 12 Months"/>
    <s v="SPS-10821387"/>
    <s v="Sukhdev Gill"/>
    <s v="Mens 24-25 Unemployed/Retired Match Fee, 12/10 vs. vs Beacon 6"/>
    <x v="7"/>
    <s v="STRIPE"/>
    <x v="0"/>
    <n v="5"/>
    <n v="0.12"/>
    <n v="0.05"/>
    <n v="0"/>
    <n v="4.83"/>
  </r>
  <r>
    <d v="2024-10-18T00:00:00"/>
    <n v="24.354099999996834"/>
    <m/>
    <d v="2024-11-11T08:30:00"/>
    <x v="0"/>
    <x v="7"/>
    <s v="Last 12 Months"/>
    <s v="SPS-10847691"/>
    <s v="Sukhdev Gill"/>
    <s v="Mens 24-25 Unemployed/Retired Match Fee, 19/10 vs. vs Sutton Coldfield 8"/>
    <x v="7"/>
    <s v="STRIPE"/>
    <x v="0"/>
    <n v="5"/>
    <n v="0.12"/>
    <n v="0.05"/>
    <n v="0"/>
    <n v="4.83"/>
  </r>
  <r>
    <d v="2024-11-01T00:00:00"/>
    <n v="10.354099999996834"/>
    <m/>
    <d v="2024-11-11T08:30:00"/>
    <x v="0"/>
    <x v="7"/>
    <s v="Last 12 Months"/>
    <s v="SPS-10887908"/>
    <s v="Sukhdev Gill"/>
    <s v="Mens 24-25 Unemployed/Retired Match Fee, 02/11 vs. vs Sutton Coldfield 9"/>
    <x v="7"/>
    <s v="STRIPE"/>
    <x v="0"/>
    <n v="5"/>
    <n v="0.12"/>
    <n v="0.05"/>
    <n v="0"/>
    <n v="4.83"/>
  </r>
  <r>
    <d v="2024-11-08T00:00:00"/>
    <n v="3.3540999999968335"/>
    <m/>
    <d v="2024-11-11T08:30:00"/>
    <x v="0"/>
    <x v="7"/>
    <s v="Last 12 Months"/>
    <s v="SPS-10916641"/>
    <s v="Sukhdev Gill"/>
    <s v="Mens 24-25 Unemployed/Retired Match Fee, 09/11 vs. vs Bloxwich 4"/>
    <x v="7"/>
    <s v="STRIPE"/>
    <x v="0"/>
    <n v="5"/>
    <n v="0.14000000000000001"/>
    <n v="0.05"/>
    <n v="0"/>
    <n v="4.8099999999999996"/>
  </r>
  <r>
    <d v="2024-10-12T00:00:00"/>
    <n v="30.354099999996834"/>
    <m/>
    <d v="2024-11-11T08:30:00"/>
    <x v="0"/>
    <x v="7"/>
    <s v="Last 12 Months"/>
    <s v="SPS-10821686"/>
    <s v="Taran Kooner"/>
    <s v="Mens 24-25 Student Match Fee, paid by Surjit Kooner, 12/10 vs. vs Cannock 2"/>
    <x v="7"/>
    <s v="STRIPE"/>
    <x v="0"/>
    <n v="5"/>
    <n v="0.14000000000000001"/>
    <n v="0.05"/>
    <n v="0"/>
    <n v="4.8099999999999996"/>
  </r>
  <r>
    <d v="2024-11-02T00:00:00"/>
    <n v="9.3540999999968335"/>
    <m/>
    <d v="2024-11-11T08:30:00"/>
    <x v="0"/>
    <x v="7"/>
    <s v="Last 12 Months"/>
    <s v="SPS-10888561"/>
    <s v="Taran Kooner"/>
    <s v="Mens 24-25 Student Match Fee, paid by Surjit Kooner, 02/11 vs. vs Burton 2"/>
    <x v="7"/>
    <s v="STRIPE"/>
    <x v="0"/>
    <n v="5"/>
    <n v="0.14000000000000001"/>
    <n v="0.05"/>
    <n v="0"/>
    <n v="4.8099999999999996"/>
  </r>
  <r>
    <d v="2024-11-08T00:00:00"/>
    <n v="3.3540999999968335"/>
    <m/>
    <d v="2024-11-11T08:30:00"/>
    <x v="0"/>
    <x v="7"/>
    <s v="Last 12 Months"/>
    <s v="SPS-10917014"/>
    <s v="Taran Kooner"/>
    <s v="Mens 24-25 Student Match Fee, paid by Surjit Kooner, 09/11 vs. vs Lichfield 3"/>
    <x v="7"/>
    <s v="STRIPE"/>
    <x v="0"/>
    <n v="5"/>
    <n v="0.15"/>
    <n v="0.05"/>
    <n v="0"/>
    <n v="4.8"/>
  </r>
  <r>
    <d v="2024-11-11T00:00:00"/>
    <n v="0.68809999999939464"/>
    <m/>
    <d v="2024-11-11T16:31:00"/>
    <x v="0"/>
    <x v="7"/>
    <s v="Last 12 Months"/>
    <s v="SPS-10929918"/>
    <s v="Athsari Gangabadage"/>
    <s v="Ladies 24-25 Sponsored player Match Fee, 09/11 vs. vs Harborne 4"/>
    <x v="7"/>
    <s v="CASH"/>
    <x v="0"/>
    <n v="0"/>
    <n v="0"/>
    <n v="0"/>
    <n v="0"/>
    <n v="0"/>
  </r>
  <r>
    <d v="2024-11-11T00:00:00"/>
    <n v="0.69440000000031432"/>
    <m/>
    <d v="2024-11-11T16:40:00"/>
    <x v="0"/>
    <x v="7"/>
    <s v="Last 12 Months"/>
    <s v="SPS-10929929"/>
    <s v="Susan Paterson"/>
    <s v="AMENDED: (BACS)Ladies 24-25, confirmed by Charn Gill, 09/11 vs. vs Harborne 4"/>
    <x v="7"/>
    <s v="BACS"/>
    <x v="0"/>
    <n v="10"/>
    <n v="0"/>
    <n v="0"/>
    <n v="0"/>
    <n v="10"/>
  </r>
  <r>
    <d v="2024-11-11T00:00:00"/>
    <n v="0.69440000000031432"/>
    <m/>
    <d v="2024-11-11T16:40:00"/>
    <x v="0"/>
    <x v="7"/>
    <s v="Last 12 Months"/>
    <s v="SPS-10929936"/>
    <s v="Kaylim Bowers"/>
    <s v="Ladies 24-25 Sponsored player Match Fee, 09/11 vs. vs Bridgnorth 1"/>
    <x v="7"/>
    <s v="CASH"/>
    <x v="0"/>
    <n v="0"/>
    <n v="0"/>
    <n v="0"/>
    <n v="0"/>
    <n v="0"/>
  </r>
  <r>
    <d v="2024-11-11T00:00:00"/>
    <n v="0.69440000000031432"/>
    <m/>
    <d v="2024-11-11T16:40:00"/>
    <x v="0"/>
    <x v="7"/>
    <s v="Last 12 Months"/>
    <s v="SPS-10929940"/>
    <s v="Apsi Gunarathne"/>
    <s v="Ladies 24-25 Sponsored player Match Fee, 09/11 vs. vs Bridgnorth 1"/>
    <x v="7"/>
    <s v="CASH"/>
    <x v="0"/>
    <n v="0"/>
    <n v="0"/>
    <n v="0"/>
    <n v="0"/>
    <n v="0"/>
  </r>
  <r>
    <d v="2024-11-11T00:00:00"/>
    <n v="0.69440000000031432"/>
    <m/>
    <d v="2024-11-11T16:40:00"/>
    <x v="0"/>
    <x v="7"/>
    <s v="Last 12 Months"/>
    <s v="SPS-10929941"/>
    <s v="Rahemeen Ali"/>
    <s v="Ladies 24-25 Sponsored player Match Fee, 09/11 vs. vs Bridgnorth 1"/>
    <x v="7"/>
    <s v="CASH"/>
    <x v="0"/>
    <n v="0"/>
    <n v="0"/>
    <n v="0"/>
    <n v="0"/>
    <n v="0"/>
  </r>
  <r>
    <d v="2024-11-11T00:00:00"/>
    <n v="0.86310000000230502"/>
    <m/>
    <d v="2024-11-11T20:43:00"/>
    <x v="0"/>
    <x v="7"/>
    <s v="Last 12 Months"/>
    <s v="SPS-10934735"/>
    <s v="kiran gill"/>
    <s v="AMENDED: (Drove 4 in total )Ladies 24-25, confirmed by Charn Gill, 09/11 vs. vs Bridgnorth 1"/>
    <x v="7"/>
    <s v="BACS"/>
    <x v="0"/>
    <n v="0"/>
    <n v="0"/>
    <n v="0"/>
    <n v="0"/>
    <n v="0"/>
  </r>
  <r>
    <d v="2024-11-11T00:00:00"/>
    <n v="0.87290000000211876"/>
    <m/>
    <d v="2024-11-11T20:57:00"/>
    <x v="0"/>
    <x v="7"/>
    <s v="Last 12 Months"/>
    <s v="SPS-10934794"/>
    <s v="Amarpreet singh Assi"/>
    <s v="Mens 24-25 Annual Payee Match Fee, 09/11 vs. vs Bloxwich 1"/>
    <x v="7"/>
    <s v="CASH"/>
    <x v="0"/>
    <n v="0"/>
    <n v="0"/>
    <n v="0"/>
    <n v="0"/>
    <n v="0"/>
  </r>
  <r>
    <d v="2024-11-11T00:00:00"/>
    <n v="0.87290000000211876"/>
    <m/>
    <d v="2024-11-11T20:57:00"/>
    <x v="0"/>
    <x v="7"/>
    <s v="Last 12 Months"/>
    <s v="SPS-10934800"/>
    <s v="Harmanpreet Sandhu"/>
    <s v="Mens 24-25 Annual Payee Match Fee, 09/11 vs. vs Bloxwich 1"/>
    <x v="7"/>
    <s v="CASH"/>
    <x v="0"/>
    <n v="0"/>
    <n v="0"/>
    <n v="0"/>
    <n v="0"/>
    <n v="0"/>
  </r>
  <r>
    <d v="2024-11-11T00:00:00"/>
    <n v="0.87290000000211876"/>
    <m/>
    <d v="2024-11-11T20:57:00"/>
    <x v="0"/>
    <x v="7"/>
    <s v="Last 12 Months"/>
    <s v="SPS-10934801"/>
    <s v="Sikandar Aizaz"/>
    <s v="Mens 24-25 Sponsored player Match Fee, 09/11 vs. vs Bloxwich 1"/>
    <x v="7"/>
    <s v="CASH"/>
    <x v="0"/>
    <n v="0"/>
    <n v="0"/>
    <n v="0"/>
    <n v="0"/>
    <n v="0"/>
  </r>
  <r>
    <d v="2024-11-11T00:00:00"/>
    <n v="0.93540000000211876"/>
    <m/>
    <d v="2024-11-11T22:27:00"/>
    <x v="0"/>
    <x v="7"/>
    <s v="Last 12 Months"/>
    <s v="SPS-10935137"/>
    <s v="Ghazanfar Ali"/>
    <s v="Mens Subscriptions 24-25 Sponsored player Membership"/>
    <x v="7"/>
    <s v="CASH"/>
    <x v="0"/>
    <n v="0"/>
    <n v="0"/>
    <n v="0"/>
    <n v="0"/>
    <n v="0"/>
  </r>
  <r>
    <d v="2024-11-11T00:00:00"/>
    <n v="0.93540000000211876"/>
    <m/>
    <d v="2024-11-11T22:27:00"/>
    <x v="0"/>
    <x v="7"/>
    <s v="Last 12 Months"/>
    <s v="SPS-10935139"/>
    <s v="Sikandar Aizaz"/>
    <s v="Mens Subscriptions 24-25 Sponsored player Membership"/>
    <x v="7"/>
    <s v="CASH"/>
    <x v="0"/>
    <n v="0"/>
    <n v="0"/>
    <n v="0"/>
    <n v="0"/>
    <n v="0"/>
  </r>
  <r>
    <d v="2024-11-11T00:00:00"/>
    <n v="0.93540000000211876"/>
    <m/>
    <d v="2024-11-11T22:27:00"/>
    <x v="0"/>
    <x v="7"/>
    <s v="Last 12 Months"/>
    <s v="SPS-10935140"/>
    <s v="Avraj Bansal"/>
    <s v="Mens Subscriptions 24-25 Sponsored player Membership"/>
    <x v="7"/>
    <s v="CASH"/>
    <x v="0"/>
    <n v="0"/>
    <n v="0"/>
    <n v="0"/>
    <n v="0"/>
    <n v="0"/>
  </r>
  <r>
    <d v="2024-11-11T00:00:00"/>
    <n v="0.93609999999898719"/>
    <m/>
    <d v="2024-11-11T22:28:00"/>
    <x v="0"/>
    <x v="7"/>
    <s v="Last 12 Months"/>
    <s v="SPS-10935141"/>
    <s v="Navraj Degun"/>
    <s v="Mens Subscriptions 24-25 Sponsored player Membership"/>
    <x v="7"/>
    <s v="CASH"/>
    <x v="0"/>
    <n v="0"/>
    <n v="0"/>
    <n v="0"/>
    <n v="0"/>
    <n v="0"/>
  </r>
  <r>
    <d v="2024-11-11T00:00:00"/>
    <n v="0.93609999999898719"/>
    <m/>
    <d v="2024-11-11T22:28:00"/>
    <x v="0"/>
    <x v="7"/>
    <s v="Last 12 Months"/>
    <s v="SPS-10935142"/>
    <s v="Jagjit Degun"/>
    <s v="Mens Subscriptions 24-25 Sponsored player Membership"/>
    <x v="7"/>
    <s v="CASH"/>
    <x v="0"/>
    <n v="0"/>
    <n v="0"/>
    <n v="0"/>
    <n v="0"/>
    <n v="0"/>
  </r>
  <r>
    <d v="2024-11-11T00:00:00"/>
    <n v="0.93609999999898719"/>
    <m/>
    <d v="2024-11-11T22:28:00"/>
    <x v="0"/>
    <x v="7"/>
    <s v="Last 12 Months"/>
    <s v="SPS-10935143"/>
    <s v="LE-NEAL JACKSON"/>
    <s v="Mens Subscriptions 24-25 Sponsored player Membership"/>
    <x v="7"/>
    <s v="CASH"/>
    <x v="0"/>
    <n v="0"/>
    <n v="0"/>
    <n v="0"/>
    <n v="0"/>
    <n v="0"/>
  </r>
  <r>
    <d v="2024-11-11T00:00:00"/>
    <n v="0.93609999999898719"/>
    <m/>
    <d v="2024-11-11T22:28:00"/>
    <x v="0"/>
    <x v="7"/>
    <s v="Last 12 Months"/>
    <s v="SPS-10935144"/>
    <s v="Kavaldeep Jabbal"/>
    <s v="Mens Subscriptions 24-25 Sponsored player Membership"/>
    <x v="7"/>
    <s v="CASH"/>
    <x v="0"/>
    <n v="0"/>
    <n v="0"/>
    <n v="0"/>
    <n v="0"/>
    <n v="0"/>
  </r>
  <r>
    <d v="2024-11-11T00:00:00"/>
    <n v="0.93609999999898719"/>
    <m/>
    <d v="2024-11-11T22:28:00"/>
    <x v="0"/>
    <x v="7"/>
    <s v="Last 12 Months"/>
    <s v="SPS-10935145"/>
    <s v="Irfan Muhammad"/>
    <s v="Mens Subscriptions 24-25 Sponsored player Membership"/>
    <x v="7"/>
    <s v="CASH"/>
    <x v="0"/>
    <n v="0"/>
    <n v="0"/>
    <n v="0"/>
    <n v="0"/>
    <n v="0"/>
  </r>
  <r>
    <d v="2024-11-11T00:00:00"/>
    <n v="0.93609999999898719"/>
    <m/>
    <d v="2024-11-11T22:28:00"/>
    <x v="0"/>
    <x v="7"/>
    <s v="Last 12 Months"/>
    <s v="SPS-10935146"/>
    <s v="Satvir Sahota"/>
    <s v="Mens Subscriptions 24-25 Sponsored player Membership"/>
    <x v="7"/>
    <s v="CASH"/>
    <x v="0"/>
    <n v="0"/>
    <n v="0"/>
    <n v="0"/>
    <n v="0"/>
    <n v="0"/>
  </r>
  <r>
    <d v="2024-11-11T00:00:00"/>
    <n v="0.93680000000313157"/>
    <m/>
    <d v="2024-11-11T22:29:00"/>
    <x v="0"/>
    <x v="7"/>
    <s v="Last 12 Months"/>
    <s v="SPS-10935147"/>
    <s v="Moin Shakeel"/>
    <s v="Mens Subscriptions 24-25 Sponsored player Membership"/>
    <x v="7"/>
    <s v="CASH"/>
    <x v="0"/>
    <n v="0"/>
    <n v="0"/>
    <n v="0"/>
    <n v="0"/>
    <n v="0"/>
  </r>
  <r>
    <d v="2024-11-11T00:00:00"/>
    <n v="0.93680000000313157"/>
    <m/>
    <d v="2024-11-11T22:29:00"/>
    <x v="0"/>
    <x v="7"/>
    <s v="Last 12 Months"/>
    <s v="SPS-10935148"/>
    <s v="Manveer Sokhi"/>
    <s v="Mens Subscriptions 24-25 Sponsored player Membership"/>
    <x v="7"/>
    <s v="CASH"/>
    <x v="0"/>
    <n v="0"/>
    <n v="0"/>
    <n v="0"/>
    <n v="0"/>
    <n v="0"/>
  </r>
  <r>
    <d v="2024-11-11T00:00:00"/>
    <n v="0.93680000000313157"/>
    <m/>
    <d v="2024-11-11T22:29:00"/>
    <x v="0"/>
    <x v="7"/>
    <s v="Last 12 Months"/>
    <s v="SPS-10935149"/>
    <s v="morgan sign"/>
    <s v="Mens Subscriptions 24-25 Sponsored player Membership"/>
    <x v="7"/>
    <s v="CASH"/>
    <x v="0"/>
    <n v="0"/>
    <n v="0"/>
    <n v="0"/>
    <n v="0"/>
    <n v="0"/>
  </r>
  <r>
    <d v="2024-11-11T00:00:00"/>
    <n v="0.93680000000313157"/>
    <m/>
    <d v="2024-11-11T22:29:00"/>
    <x v="0"/>
    <x v="7"/>
    <s v="Last 12 Months"/>
    <s v="SPS-10935151"/>
    <s v="Pavinder Sandhu"/>
    <s v="Mens Subscriptions 24-25 Sponsored player Membership"/>
    <x v="7"/>
    <s v="CASH"/>
    <x v="0"/>
    <n v="0"/>
    <n v="0"/>
    <n v="0"/>
    <n v="0"/>
    <n v="0"/>
  </r>
  <r>
    <d v="2024-11-11T00:00:00"/>
    <n v="0.93680000000313157"/>
    <m/>
    <d v="2024-11-11T22:29:00"/>
    <x v="0"/>
    <x v="7"/>
    <s v="Last 12 Months"/>
    <s v="SPS-10935152"/>
    <s v="Harmanpreet Sandhu"/>
    <s v="Mens Subscriptions 24-25 Sponsored player Membership"/>
    <x v="7"/>
    <s v="CASH"/>
    <x v="0"/>
    <n v="0"/>
    <n v="0"/>
    <n v="0"/>
    <n v="0"/>
    <n v="0"/>
  </r>
  <r>
    <d v="2024-10-12T00:00:00"/>
    <n v="31.354099999996834"/>
    <m/>
    <d v="2024-11-12T08:30:00"/>
    <x v="0"/>
    <x v="7"/>
    <s v="Last 12 Months"/>
    <s v="SPS-10821388"/>
    <s v="SJ Sihota"/>
    <s v="Mens 24-25 Unemployed/Retired Match Fee, 12/10 vs. vs Beacon 6"/>
    <x v="7"/>
    <s v="STRIPE"/>
    <x v="0"/>
    <n v="5"/>
    <n v="0.14000000000000001"/>
    <n v="0.05"/>
    <n v="0"/>
    <n v="4.8099999999999996"/>
  </r>
  <r>
    <d v="2024-10-18T00:00:00"/>
    <n v="25.354099999996834"/>
    <m/>
    <d v="2024-11-12T08:30:00"/>
    <x v="0"/>
    <x v="7"/>
    <s v="Last 12 Months"/>
    <s v="SPS-10847692"/>
    <s v="SJ Sihota"/>
    <s v="Mens 24-25 Unemployed/Retired Match Fee, 19/10 vs. vs Sutton Coldfield 8"/>
    <x v="7"/>
    <s v="STRIPE"/>
    <x v="0"/>
    <n v="5"/>
    <n v="0.14000000000000001"/>
    <n v="0.05"/>
    <n v="0"/>
    <n v="4.8099999999999996"/>
  </r>
  <r>
    <d v="2024-11-01T00:00:00"/>
    <n v="11.354099999996834"/>
    <m/>
    <d v="2024-11-12T08:30:00"/>
    <x v="0"/>
    <x v="7"/>
    <s v="Last 12 Months"/>
    <s v="SPS-10887910"/>
    <s v="SJ Sihota"/>
    <s v="Mens 24-25 Unemployed/Retired Match Fee, 02/11 vs. vs Sutton Coldfield 9"/>
    <x v="7"/>
    <s v="STRIPE"/>
    <x v="0"/>
    <n v="5"/>
    <n v="0.15"/>
    <n v="0.05"/>
    <n v="0"/>
    <n v="4.8"/>
  </r>
  <r>
    <d v="2024-10-12T00:00:00"/>
    <n v="31.354099999996834"/>
    <m/>
    <d v="2024-11-12T08:30:00"/>
    <x v="0"/>
    <x v="7"/>
    <s v="Last 12 Months"/>
    <s v="SPS-10821384"/>
    <s v="Tarvinder Dogra"/>
    <s v="Mens 24-25, 12/10 vs. vs Beacon 6"/>
    <x v="7"/>
    <s v="STRIPE"/>
    <x v="0"/>
    <n v="10"/>
    <n v="0.22"/>
    <n v="0.1"/>
    <n v="0"/>
    <n v="9.68"/>
  </r>
  <r>
    <d v="2024-10-18T00:00:00"/>
    <n v="25.354099999996834"/>
    <m/>
    <d v="2024-11-12T08:30:00"/>
    <x v="0"/>
    <x v="7"/>
    <s v="Last 12 Months"/>
    <s v="SPS-10847688"/>
    <s v="Tarvinder Dogra"/>
    <s v="Mens 24-25, 19/10 vs. vs Sutton Coldfield 8"/>
    <x v="7"/>
    <s v="STRIPE"/>
    <x v="0"/>
    <n v="10"/>
    <n v="0.22"/>
    <n v="0.1"/>
    <n v="0"/>
    <n v="9.68"/>
  </r>
  <r>
    <d v="2024-11-08T00:00:00"/>
    <n v="4.3540999999968335"/>
    <m/>
    <d v="2024-11-12T08:30:00"/>
    <x v="0"/>
    <x v="7"/>
    <s v="Last 12 Months"/>
    <s v="SPS-10916636"/>
    <s v="Tarvinder Dogra"/>
    <s v="Mens 24-25, 09/11 vs. vs Bloxwich 4"/>
    <x v="7"/>
    <s v="STRIPE"/>
    <x v="0"/>
    <n v="10"/>
    <n v="0.21"/>
    <n v="0.1"/>
    <n v="0"/>
    <n v="9.69"/>
  </r>
  <r>
    <d v="2024-10-12T00:00:00"/>
    <n v="31.354099999996834"/>
    <m/>
    <d v="2024-11-12T08:30:00"/>
    <x v="0"/>
    <x v="7"/>
    <s v="Last 12 Months"/>
    <s v="SPS-10821674"/>
    <s v="Karampreet Sandhu"/>
    <s v="Mens 24-25, 12/10 vs. vs Cannock 2"/>
    <x v="7"/>
    <s v="STRIPE"/>
    <x v="0"/>
    <n v="10"/>
    <n v="0.22"/>
    <n v="0.1"/>
    <n v="0"/>
    <n v="9.68"/>
  </r>
  <r>
    <d v="2024-10-18T00:00:00"/>
    <n v="25.354099999996834"/>
    <m/>
    <d v="2024-11-12T08:30:00"/>
    <x v="0"/>
    <x v="7"/>
    <s v="Last 12 Months"/>
    <s v="SPS-10847029"/>
    <s v="Karampreet Sandhu"/>
    <s v="Mens 24-25, 19/10 vs. vs Newport 1"/>
    <x v="7"/>
    <s v="STRIPE"/>
    <x v="0"/>
    <n v="10"/>
    <n v="0.22"/>
    <n v="0.1"/>
    <n v="0"/>
    <n v="9.68"/>
  </r>
  <r>
    <d v="2024-11-08T00:00:00"/>
    <n v="4.3540999999968335"/>
    <m/>
    <d v="2024-11-12T08:30:00"/>
    <x v="0"/>
    <x v="7"/>
    <s v="Last 12 Months"/>
    <s v="SPS-10917004"/>
    <s v="Karampreet Sandhu"/>
    <s v="Mens 24-25, 09/11 vs. vs Lichfield 3"/>
    <x v="7"/>
    <s v="STRIPE"/>
    <x v="0"/>
    <n v="10"/>
    <n v="0.21"/>
    <n v="0.1"/>
    <n v="0"/>
    <n v="9.69"/>
  </r>
  <r>
    <d v="2024-10-12T00:00:00"/>
    <n v="31.354099999996834"/>
    <m/>
    <d v="2024-11-12T08:30:00"/>
    <x v="0"/>
    <x v="7"/>
    <s v="Last 12 Months"/>
    <s v="SPS-10828515"/>
    <s v="Meena Samra"/>
    <s v="Ladies 24-25, 12/10 vs. vs Olton &amp; West Warwickshire 5"/>
    <x v="7"/>
    <s v="STRIPE"/>
    <x v="0"/>
    <n v="10"/>
    <n v="0.22"/>
    <n v="0.1"/>
    <n v="0"/>
    <n v="9.68"/>
  </r>
  <r>
    <d v="2024-10-19T00:00:00"/>
    <n v="24.354099999996834"/>
    <m/>
    <d v="2024-11-12T08:30:00"/>
    <x v="0"/>
    <x v="7"/>
    <s v="Last 12 Months"/>
    <s v="SPS-10852449"/>
    <s v="Meena Samra"/>
    <s v="Ladies 24-25, 19/10 vs. vs Olton &amp; West Warwickshire 6"/>
    <x v="7"/>
    <s v="STRIPE"/>
    <x v="0"/>
    <n v="10"/>
    <n v="0.22"/>
    <n v="0.1"/>
    <n v="0"/>
    <n v="9.68"/>
  </r>
  <r>
    <d v="2024-11-04T00:00:00"/>
    <n v="8.3540999999968335"/>
    <m/>
    <d v="2024-11-12T08:30:00"/>
    <x v="0"/>
    <x v="7"/>
    <s v="Last 12 Months"/>
    <s v="SPS-10901238"/>
    <s v="Meena Samra"/>
    <s v="Ladies 24-25, 02/11 vs. vs Bournville &amp; Kings Heath 4"/>
    <x v="7"/>
    <s v="STRIPE"/>
    <x v="0"/>
    <n v="10"/>
    <n v="0.21"/>
    <n v="0.1"/>
    <n v="0"/>
    <n v="9.69"/>
  </r>
  <r>
    <d v="2024-10-12T00:00:00"/>
    <n v="31.354099999996834"/>
    <m/>
    <d v="2024-11-12T08:30:00"/>
    <x v="0"/>
    <x v="7"/>
    <s v="Last 12 Months"/>
    <s v="SPS-10821390"/>
    <s v="Harjap Dhinjan"/>
    <s v="Mens 24-25 Under 16 Match Fee, paid by Avninder Dhinjan, 12/10 vs. vs Beacon 6"/>
    <x v="7"/>
    <s v="STRIPE"/>
    <x v="0"/>
    <n v="3"/>
    <n v="7.0000000000000007E-2"/>
    <n v="0.05"/>
    <n v="0"/>
    <n v="2.88"/>
  </r>
  <r>
    <d v="2024-10-14T00:00:00"/>
    <n v="29.354099999996834"/>
    <m/>
    <d v="2024-11-12T08:30:00"/>
    <x v="0"/>
    <x v="7"/>
    <s v="Last 12 Months"/>
    <s v="SPS-10836025"/>
    <s v="Harjap Dhinjan"/>
    <s v="Sunday Training 24-25, paid by Avninder Dhinjan, 13/10 vs. Sunday Training"/>
    <x v="7"/>
    <s v="STRIPE"/>
    <x v="1"/>
    <n v="3"/>
    <n v="7.0000000000000007E-2"/>
    <n v="0.05"/>
    <n v="0"/>
    <n v="2.88"/>
  </r>
  <r>
    <d v="2024-10-18T00:00:00"/>
    <n v="25.354099999996834"/>
    <m/>
    <d v="2024-11-12T08:30:00"/>
    <x v="0"/>
    <x v="7"/>
    <s v="Last 12 Months"/>
    <s v="SPS-10847695"/>
    <s v="Harjap Dhinjan"/>
    <s v="Mens 24-25 Under 16 Match Fee, paid by Avninder Dhinjan, 19/10 vs. vs Sutton Coldfield 8"/>
    <x v="7"/>
    <s v="STRIPE"/>
    <x v="0"/>
    <n v="3"/>
    <n v="7.0000000000000007E-2"/>
    <n v="0.05"/>
    <n v="0"/>
    <n v="2.88"/>
  </r>
  <r>
    <d v="2024-10-20T00:00:00"/>
    <n v="23.354099999996834"/>
    <m/>
    <d v="2024-11-12T08:30:00"/>
    <x v="0"/>
    <x v="7"/>
    <s v="Last 12 Months"/>
    <s v="SPS-10856174"/>
    <s v="Harjap Dhinjan"/>
    <s v="Sunday Training 24-25, paid by Avninder Dhinjan, 20/10 vs. Sunday Training"/>
    <x v="7"/>
    <s v="STRIPE"/>
    <x v="1"/>
    <n v="3"/>
    <n v="7.0000000000000007E-2"/>
    <n v="0.05"/>
    <n v="0"/>
    <n v="2.88"/>
  </r>
  <r>
    <d v="2024-10-27T00:00:00"/>
    <n v="16.354099999996834"/>
    <m/>
    <d v="2024-11-12T08:30:00"/>
    <x v="0"/>
    <x v="7"/>
    <s v="Last 12 Months"/>
    <s v="SPS-10870708"/>
    <s v="Harjap Dhinjan"/>
    <s v="Sunday Training 24-25, paid by Avninder Dhinjan, 27/10 vs. Sunday Training"/>
    <x v="7"/>
    <s v="STRIPE"/>
    <x v="1"/>
    <n v="3"/>
    <n v="7.0000000000000007E-2"/>
    <n v="0.05"/>
    <n v="0"/>
    <n v="2.88"/>
  </r>
  <r>
    <d v="2024-11-01T00:00:00"/>
    <n v="11.354099999996834"/>
    <m/>
    <d v="2024-11-12T08:30:00"/>
    <x v="0"/>
    <x v="7"/>
    <s v="Last 12 Months"/>
    <s v="SPS-10887902"/>
    <s v="Harjap Dhinjan"/>
    <s v="Mens 24-25 Under 16 Match Fee, paid by Avninder Dhinjan, 02/11 vs. vs Sutton Coldfield 9"/>
    <x v="7"/>
    <s v="STRIPE"/>
    <x v="0"/>
    <n v="3"/>
    <n v="7.0000000000000007E-2"/>
    <n v="0.05"/>
    <n v="0"/>
    <n v="2.88"/>
  </r>
  <r>
    <d v="2024-11-03T00:00:00"/>
    <n v="9.3540999999968335"/>
    <m/>
    <d v="2024-11-12T08:30:00"/>
    <x v="0"/>
    <x v="7"/>
    <s v="Last 12 Months"/>
    <s v="SPS-10895967"/>
    <s v="Harjap Dhinjan"/>
    <s v="Sunday Training 24-25, paid by Avninder Dhinjan, 03/11 vs. Sunday Training"/>
    <x v="7"/>
    <s v="STRIPE"/>
    <x v="1"/>
    <n v="3"/>
    <n v="0.1"/>
    <n v="0.05"/>
    <n v="0"/>
    <n v="2.85"/>
  </r>
  <r>
    <d v="2024-10-12T00:00:00"/>
    <n v="31.354099999996834"/>
    <m/>
    <d v="2024-11-12T08:30:00"/>
    <x v="0"/>
    <x v="7"/>
    <s v="Last 12 Months"/>
    <s v="SPS-10828011"/>
    <s v="Andy Furber"/>
    <s v="Mens 24-25, 12/10 vs. vs Olton &amp; West Warwickshire 4"/>
    <x v="7"/>
    <s v="STRIPE"/>
    <x v="0"/>
    <n v="10"/>
    <n v="0.35"/>
    <n v="0.1"/>
    <n v="0"/>
    <n v="9.5500000000000007"/>
  </r>
  <r>
    <d v="2024-10-13T00:00:00"/>
    <n v="30.354800000000978"/>
    <m/>
    <d v="2024-11-12T08:31:00"/>
    <x v="0"/>
    <x v="7"/>
    <s v="Last 12 Months"/>
    <s v="SPS-10830398"/>
    <s v="Amrik Gill"/>
    <s v="Sunday Training 24-25, 13/10 vs. Sunday Training, Sunday Training 24-25, 13/10 vs. Sunday Training"/>
    <x v="7"/>
    <s v="STRIPE"/>
    <x v="1"/>
    <n v="6"/>
    <n v="0.16"/>
    <n v="0.06"/>
    <n v="0"/>
    <n v="5.78"/>
  </r>
  <r>
    <d v="2024-10-27T00:00:00"/>
    <n v="16.354800000000978"/>
    <m/>
    <d v="2024-11-12T08:31:00"/>
    <x v="0"/>
    <x v="7"/>
    <s v="Last 12 Months"/>
    <s v="SPS-10870638"/>
    <s v="Amrik Gill"/>
    <s v="Sunday Training 24-25, 27/10 vs. Sunday Training, Sunday Training 24-25, 27/10 vs. Sunday Training"/>
    <x v="7"/>
    <s v="STRIPE"/>
    <x v="1"/>
    <n v="6"/>
    <n v="0.16"/>
    <n v="0.06"/>
    <n v="0"/>
    <n v="5.78"/>
  </r>
  <r>
    <d v="2024-10-27T00:00:00"/>
    <n v="16.354800000000978"/>
    <m/>
    <d v="2024-11-12T08:31:00"/>
    <x v="0"/>
    <x v="7"/>
    <s v="Last 12 Months"/>
    <s v="SPS-10870639"/>
    <s v="Amrik Gill"/>
    <s v="Sunday Training 24-25, 27/10 vs. Sunday Training, Sunday Training 24-25, 27/10 vs. Sunday Training"/>
    <x v="7"/>
    <s v="STRIPE"/>
    <x v="1"/>
    <n v="6"/>
    <n v="0.15"/>
    <n v="0.06"/>
    <n v="0"/>
    <n v="5.79"/>
  </r>
  <r>
    <d v="2024-11-13T00:00:00"/>
    <n v="0.27010000000154832"/>
    <m/>
    <d v="2024-11-13T06:29:00"/>
    <x v="0"/>
    <x v="7"/>
    <s v="Last 12 Months"/>
    <s v="SPS-10936863"/>
    <s v="Ghazanfar Ali"/>
    <s v="Mens 24-25 Sponsored player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64"/>
    <s v="morgan sign"/>
    <s v="Mens 24-25 Sponsored player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65"/>
    <s v="Navraj Degun"/>
    <s v="Mens 24-25 Annual Payee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66"/>
    <s v="Irfan Muhammad"/>
    <s v="Mens 24-25 Sponsored player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67"/>
    <s v="Manveer Sokhi"/>
    <s v="Mens 24-25 Annual Payee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68"/>
    <s v="Satvir Sahota"/>
    <s v="Mens 24-25 Annual Payee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70"/>
    <s v="Johnny Hie"/>
    <s v="Mens 24-25 Sponsored player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72"/>
    <s v="Avraj Bansal"/>
    <s v="Mens 24-25 Annual Payee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73"/>
    <s v="Jagjit Degun"/>
    <s v="Mens 24-25 Annual Payee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74"/>
    <s v="Moin Shakeel"/>
    <s v="Mens 24-25 Sponsored player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75"/>
    <s v="Josh Russell"/>
    <s v="Mens 24-25 Annual Payee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76"/>
    <s v="LE-NEAL JACKSON"/>
    <s v="Mens 24-25 Sponsored player Match Fee, 10/11 vs. vs Banbury 1"/>
    <x v="7"/>
    <s v="CASH"/>
    <x v="0"/>
    <n v="0"/>
    <n v="0"/>
    <n v="0"/>
    <n v="0"/>
    <n v="0"/>
  </r>
  <r>
    <d v="2024-11-13T00:00:00"/>
    <n v="0.27010000000154832"/>
    <m/>
    <d v="2024-11-13T06:29:00"/>
    <x v="0"/>
    <x v="7"/>
    <s v="Last 12 Months"/>
    <s v="SPS-10936877"/>
    <s v="Pavinder Sandhu"/>
    <s v="Mens 24-25 Annual Payee Match Fee, 10/11 vs. vs Banbury 1"/>
    <x v="7"/>
    <s v="CASH"/>
    <x v="0"/>
    <n v="0"/>
    <n v="0"/>
    <n v="0"/>
    <n v="0"/>
    <n v="0"/>
  </r>
  <r>
    <d v="2024-10-12T00:00:00"/>
    <n v="32.354099999996834"/>
    <m/>
    <d v="2024-11-13T08:30:00"/>
    <x v="0"/>
    <x v="7"/>
    <s v="Last 12 Months"/>
    <s v="SPS-10821397"/>
    <s v="Steve Dawson"/>
    <s v="Mens 24-25, 12/10 vs. vs Beacon 6"/>
    <x v="7"/>
    <s v="STRIPE"/>
    <x v="0"/>
    <n v="10"/>
    <n v="0.2"/>
    <n v="0.1"/>
    <n v="0"/>
    <n v="9.6999999999999993"/>
  </r>
  <r>
    <d v="2024-10-18T00:00:00"/>
    <n v="26.354099999996834"/>
    <m/>
    <d v="2024-11-13T08:30:00"/>
    <x v="0"/>
    <x v="7"/>
    <s v="Last 12 Months"/>
    <s v="SPS-10847702"/>
    <s v="Steve Dawson"/>
    <s v="Mens 24-25, 19/10 vs. vs Sutton Coldfield 8"/>
    <x v="7"/>
    <s v="STRIPE"/>
    <x v="0"/>
    <n v="10"/>
    <n v="0.2"/>
    <n v="0.1"/>
    <n v="0"/>
    <n v="9.6999999999999993"/>
  </r>
  <r>
    <d v="2024-11-01T00:00:00"/>
    <n v="12.354099999996834"/>
    <m/>
    <d v="2024-11-13T08:30:00"/>
    <x v="0"/>
    <x v="7"/>
    <s v="Last 12 Months"/>
    <s v="SPS-10887912"/>
    <s v="Steve Dawson"/>
    <s v="Mens 24-25, 02/11 vs. vs Sutton Coldfield 9"/>
    <x v="7"/>
    <s v="STRIPE"/>
    <x v="0"/>
    <n v="10"/>
    <n v="0.2"/>
    <n v="0.1"/>
    <n v="0"/>
    <n v="9.6999999999999993"/>
  </r>
  <r>
    <d v="2024-11-08T00:00:00"/>
    <n v="5.3540999999968335"/>
    <m/>
    <d v="2024-11-13T08:30:00"/>
    <x v="0"/>
    <x v="7"/>
    <s v="Last 12 Months"/>
    <s v="SPS-10916646"/>
    <s v="Steve Dawson"/>
    <s v="Mens 24-25, 09/11 vs. vs Bloxwich 4"/>
    <x v="7"/>
    <s v="STRIPE"/>
    <x v="0"/>
    <n v="10"/>
    <n v="0.2"/>
    <n v="0.1"/>
    <n v="0"/>
    <n v="9.6999999999999993"/>
  </r>
  <r>
    <d v="2024-10-12T00:00:00"/>
    <n v="32.354099999996834"/>
    <m/>
    <d v="2024-11-13T08:30:00"/>
    <x v="0"/>
    <x v="7"/>
    <s v="Last 12 Months"/>
    <s v="SPS-10821672"/>
    <s v="Harpreet Singh Kalia"/>
    <s v="Mens 24-25 Student Match Fee, paid by dav Kalia, 12/10 vs. vs Cannock 2"/>
    <x v="7"/>
    <s v="STRIPE"/>
    <x v="0"/>
    <n v="5"/>
    <n v="0.12"/>
    <n v="0.05"/>
    <n v="0"/>
    <n v="4.83"/>
  </r>
  <r>
    <d v="2024-10-18T00:00:00"/>
    <n v="26.354099999996834"/>
    <m/>
    <d v="2024-11-13T08:30:00"/>
    <x v="0"/>
    <x v="7"/>
    <s v="Last 12 Months"/>
    <s v="SPS-10847027"/>
    <s v="Harpreet Singh Kalia"/>
    <s v="Mens 24-25 Student Match Fee, paid by dav Kalia, 19/10 vs. vs Newport 1"/>
    <x v="7"/>
    <s v="STRIPE"/>
    <x v="0"/>
    <n v="5"/>
    <n v="0.12"/>
    <n v="0.05"/>
    <n v="0"/>
    <n v="4.83"/>
  </r>
  <r>
    <d v="2024-11-02T00:00:00"/>
    <n v="11.354099999996834"/>
    <m/>
    <d v="2024-11-13T08:30:00"/>
    <x v="0"/>
    <x v="7"/>
    <s v="Last 12 Months"/>
    <s v="SPS-10888558"/>
    <s v="Harpreet Singh Kalia"/>
    <s v="Mens 24-25 Student Match Fee, paid by dav Kalia, 02/11 vs. vs Burton 2"/>
    <x v="7"/>
    <s v="STRIPE"/>
    <x v="0"/>
    <n v="5"/>
    <n v="0.12"/>
    <n v="0.05"/>
    <n v="0"/>
    <n v="4.83"/>
  </r>
  <r>
    <d v="2024-11-08T00:00:00"/>
    <n v="5.3540999999968335"/>
    <m/>
    <d v="2024-11-13T08:30:00"/>
    <x v="0"/>
    <x v="7"/>
    <s v="Last 12 Months"/>
    <s v="SPS-10917003"/>
    <s v="Harpreet Singh Kalia"/>
    <s v="Mens 24-25 Student Match Fee, paid by dav Kalia, 09/11 vs. vs Lichfield 3"/>
    <x v="7"/>
    <s v="STRIPE"/>
    <x v="0"/>
    <n v="5"/>
    <n v="0.14000000000000001"/>
    <n v="0.05"/>
    <n v="0"/>
    <n v="4.8099999999999996"/>
  </r>
  <r>
    <d v="2024-09-28T00:00:00"/>
    <n v="46.354099999996834"/>
    <m/>
    <d v="2024-11-13T08:30:00"/>
    <x v="0"/>
    <x v="7"/>
    <s v="Last 12 Months"/>
    <s v="SPS-10739514"/>
    <s v="Ronak Singh Mann"/>
    <s v="Badgers 24-25, paid by Amardeep Mann, 28/09 vs. vs Cannock"/>
    <x v="7"/>
    <s v="STRIPE"/>
    <x v="0"/>
    <n v="3"/>
    <n v="7.0000000000000007E-2"/>
    <n v="0.05"/>
    <n v="0"/>
    <n v="2.88"/>
  </r>
  <r>
    <d v="2024-09-28T00:00:00"/>
    <n v="46.354099999996834"/>
    <m/>
    <d v="2024-11-13T08:30:00"/>
    <x v="0"/>
    <x v="7"/>
    <s v="Last 12 Months"/>
    <s v="SPS-10739522"/>
    <s v="Karam Singh Mann"/>
    <s v="Badgers 24-25, paid by Amardeep Mann, 28/09 vs. vs Cannock"/>
    <x v="7"/>
    <s v="STRIPE"/>
    <x v="0"/>
    <n v="3"/>
    <n v="7.0000000000000007E-2"/>
    <n v="0.05"/>
    <n v="0"/>
    <n v="2.88"/>
  </r>
  <r>
    <d v="2024-10-13T00:00:00"/>
    <n v="31.354099999996834"/>
    <m/>
    <d v="2024-11-13T08:30:00"/>
    <x v="0"/>
    <x v="7"/>
    <s v="Last 12 Months"/>
    <s v="SPS-10830806"/>
    <s v="Ronak Singh Mann"/>
    <s v="Badgers 24-25, paid by Amardeep Mann, 12/10 vs. vs Wednesbury"/>
    <x v="7"/>
    <s v="STRIPE"/>
    <x v="0"/>
    <n v="3"/>
    <n v="7.0000000000000007E-2"/>
    <n v="0.05"/>
    <n v="0"/>
    <n v="2.88"/>
  </r>
  <r>
    <d v="2024-10-13T00:00:00"/>
    <n v="31.354099999996834"/>
    <m/>
    <d v="2024-11-13T08:30:00"/>
    <x v="0"/>
    <x v="7"/>
    <s v="Last 12 Months"/>
    <s v="SPS-10830816"/>
    <s v="Kartar Singh Mann"/>
    <s v="Badgers 24-25, paid by Amardeep Mann, 12/10 vs. vs Wednesbury"/>
    <x v="7"/>
    <s v="STRIPE"/>
    <x v="0"/>
    <n v="3"/>
    <n v="7.0000000000000007E-2"/>
    <n v="0.05"/>
    <n v="0"/>
    <n v="2.88"/>
  </r>
  <r>
    <d v="2024-10-13T00:00:00"/>
    <n v="31.354099999996834"/>
    <m/>
    <d v="2024-11-13T08:30:00"/>
    <x v="0"/>
    <x v="7"/>
    <s v="Last 12 Months"/>
    <s v="SPS-10830818"/>
    <s v="Karam Singh Mann"/>
    <s v="Badgers 24-25, paid by Amardeep Mann, 12/10 vs. vs Wednesbury"/>
    <x v="7"/>
    <s v="STRIPE"/>
    <x v="0"/>
    <n v="3"/>
    <n v="7.0000000000000007E-2"/>
    <n v="0.05"/>
    <n v="0"/>
    <n v="2.88"/>
  </r>
  <r>
    <d v="2024-10-19T00:00:00"/>
    <n v="25.354099999996834"/>
    <m/>
    <d v="2024-11-13T08:30:00"/>
    <x v="0"/>
    <x v="7"/>
    <s v="Last 12 Months"/>
    <s v="SPS-10849416"/>
    <s v="Ronak Singh Mann"/>
    <s v="Badgers 24-25, paid by Amardeep Mann, 19/10 vs. vs WaTs"/>
    <x v="7"/>
    <s v="STRIPE"/>
    <x v="0"/>
    <n v="3"/>
    <n v="7.0000000000000007E-2"/>
    <n v="0.05"/>
    <n v="0"/>
    <n v="2.88"/>
  </r>
  <r>
    <d v="2024-10-19T00:00:00"/>
    <n v="25.354099999996834"/>
    <m/>
    <d v="2024-11-13T08:30:00"/>
    <x v="0"/>
    <x v="7"/>
    <s v="Last 12 Months"/>
    <s v="SPS-10849428"/>
    <s v="Kartar Singh Mann"/>
    <s v="Badgers 24-25, paid by Amardeep Mann, 19/10 vs. vs WaTs"/>
    <x v="7"/>
    <s v="STRIPE"/>
    <x v="0"/>
    <n v="3"/>
    <n v="7.0000000000000007E-2"/>
    <n v="0.05"/>
    <n v="0"/>
    <n v="2.88"/>
  </r>
  <r>
    <d v="2024-10-19T00:00:00"/>
    <n v="25.354099999996834"/>
    <m/>
    <d v="2024-11-13T08:30:00"/>
    <x v="0"/>
    <x v="7"/>
    <s v="Last 12 Months"/>
    <s v="SPS-10849430"/>
    <s v="Karam Singh Mann"/>
    <s v="Badgers 24-25, paid by Amardeep Mann, 19/10 vs. vs WaTs"/>
    <x v="7"/>
    <s v="STRIPE"/>
    <x v="0"/>
    <n v="3"/>
    <n v="7.0000000000000007E-2"/>
    <n v="0.05"/>
    <n v="0"/>
    <n v="2.88"/>
  </r>
  <r>
    <d v="2024-11-09T00:00:00"/>
    <n v="4.7701000000015483"/>
    <m/>
    <d v="2024-11-13T18:29:00"/>
    <x v="0"/>
    <x v="7"/>
    <s v="Last 12 Months"/>
    <s v="SPS-10918141"/>
    <s v="Rajveer Malhi"/>
    <s v="Badgers 24-25, collected by Satpal Degun, 09/11 vs. vs Beacon"/>
    <x v="7"/>
    <s v="CASH"/>
    <x v="0"/>
    <n v="3"/>
    <n v="0"/>
    <n v="0"/>
    <n v="0"/>
    <n v="3"/>
  </r>
  <r>
    <d v="2024-09-28T00:00:00"/>
    <n v="47.354099999996834"/>
    <m/>
    <d v="2024-11-14T08:30:00"/>
    <x v="0"/>
    <x v="7"/>
    <s v="Last 12 Months"/>
    <s v="SPS-10742529"/>
    <s v="Sharndeep Hanspal"/>
    <s v="Ladies 24-25, 28/09 vs. vs Solihull Blossomfield 4"/>
    <x v="7"/>
    <s v="STRIPE"/>
    <x v="0"/>
    <n v="10"/>
    <n v="0.35"/>
    <n v="0.1"/>
    <n v="0"/>
    <n v="9.5500000000000007"/>
  </r>
  <r>
    <d v="2024-10-08T00:00:00"/>
    <n v="37.354099999996834"/>
    <m/>
    <d v="2024-11-14T08:30:00"/>
    <x v="0"/>
    <x v="7"/>
    <s v="Last 12 Months"/>
    <s v="SPS-10799226"/>
    <s v="Yuvender Prashar"/>
    <s v="Mens 24-25, 05/10 vs. vs Edgbaston 1"/>
    <x v="7"/>
    <s v="STRIPE"/>
    <x v="0"/>
    <n v="10"/>
    <n v="0.22"/>
    <n v="0.1"/>
    <n v="0"/>
    <n v="9.68"/>
  </r>
  <r>
    <d v="2024-10-17T00:00:00"/>
    <n v="28.354099999996834"/>
    <m/>
    <d v="2024-11-14T08:30:00"/>
    <x v="0"/>
    <x v="7"/>
    <s v="Last 12 Months"/>
    <s v="SPS-10845026"/>
    <s v="Yuvender Prashar"/>
    <s v="Mens 24-25, 12/10 vs. vs Beacon 2"/>
    <x v="7"/>
    <s v="STRIPE"/>
    <x v="0"/>
    <n v="10"/>
    <n v="0.22"/>
    <n v="0.1"/>
    <n v="0"/>
    <n v="9.68"/>
  </r>
  <r>
    <d v="2024-11-11T00:00:00"/>
    <n v="3.3540999999968335"/>
    <m/>
    <d v="2024-11-14T08:30:00"/>
    <x v="0"/>
    <x v="7"/>
    <s v="Last 12 Months"/>
    <s v="SPS-10934802"/>
    <s v="Yuvender Prashar"/>
    <s v="Mens 24-25, 09/11 vs. vs Bloxwich 1"/>
    <x v="7"/>
    <s v="STRIPE"/>
    <x v="0"/>
    <n v="10"/>
    <n v="0.21"/>
    <n v="0.1"/>
    <n v="0"/>
    <n v="9.69"/>
  </r>
  <r>
    <d v="2024-10-12T00:00:00"/>
    <n v="33.354099999996834"/>
    <m/>
    <d v="2024-11-14T08:30:00"/>
    <x v="0"/>
    <x v="7"/>
    <s v="Last 12 Months"/>
    <s v="SPS-10828524"/>
    <s v="sara nikookam"/>
    <s v="Ladies 24-25 Student Match Fee, 12/10 vs. vs Olton &amp; West Warwickshire 5"/>
    <x v="7"/>
    <s v="STRIPE"/>
    <x v="0"/>
    <n v="5"/>
    <n v="0.17"/>
    <n v="0.05"/>
    <n v="0"/>
    <n v="4.78"/>
  </r>
  <r>
    <d v="2024-10-19T00:00:00"/>
    <n v="26.354099999996834"/>
    <m/>
    <d v="2024-11-14T08:30:00"/>
    <x v="0"/>
    <x v="7"/>
    <s v="Last 12 Months"/>
    <s v="SPS-10852452"/>
    <s v="sara nikookam"/>
    <s v="Ladies 24-25 Student Match Fee, 19/10 vs. vs Olton &amp; West Warwickshire 6"/>
    <x v="7"/>
    <s v="STRIPE"/>
    <x v="0"/>
    <n v="5"/>
    <n v="0.18"/>
    <n v="0.05"/>
    <n v="0"/>
    <n v="4.7699999999999996"/>
  </r>
  <r>
    <d v="2024-11-15T00:00:00"/>
    <n v="0.77219999999942956"/>
    <m/>
    <d v="2024-11-15T18:32:00"/>
    <x v="0"/>
    <x v="7"/>
    <s v="Last 12 Months"/>
    <s v="SPS-10945061"/>
    <s v="SJ Sihota"/>
    <s v="Mens 24-25 Double Team Match Fee, 16/11 vs. vs Worcester 2"/>
    <x v="7"/>
    <s v="CASH"/>
    <x v="0"/>
    <n v="0"/>
    <n v="0"/>
    <n v="0"/>
    <n v="0"/>
    <n v="0"/>
  </r>
  <r>
    <d v="2024-10-12T00:00:00"/>
    <n v="34.861799999998766"/>
    <m/>
    <d v="2024-11-15T20:41:00"/>
    <x v="0"/>
    <x v="7"/>
    <s v="Last 12 Months"/>
    <s v="SPS-10828553"/>
    <s v="Pavan Bains"/>
    <s v="Ladies 24-25, confirmed by Charn Gill, 12/10 vs. vs Edgbaston 3"/>
    <x v="7"/>
    <s v="BACS"/>
    <x v="0"/>
    <n v="10"/>
    <n v="0"/>
    <n v="0"/>
    <n v="0"/>
    <n v="10"/>
  </r>
  <r>
    <d v="2024-10-19T00:00:00"/>
    <n v="27.861799999998766"/>
    <m/>
    <d v="2024-11-15T20:41:00"/>
    <x v="0"/>
    <x v="7"/>
    <s v="Last 12 Months"/>
    <s v="SPS-10854466"/>
    <s v="Pavan Bains"/>
    <s v="Ladies 24-25, confirmed by Charn Gill, 19/10 vs. vs Stourport 3"/>
    <x v="7"/>
    <s v="BACS"/>
    <x v="0"/>
    <n v="10"/>
    <n v="0"/>
    <n v="0"/>
    <n v="0"/>
    <n v="10"/>
  </r>
  <r>
    <d v="2024-11-04T00:00:00"/>
    <n v="11.861799999998766"/>
    <m/>
    <d v="2024-11-15T20:41:00"/>
    <x v="0"/>
    <x v="7"/>
    <s v="Last 12 Months"/>
    <s v="SPS-10901482"/>
    <s v="Pavan Bains"/>
    <s v="Ladies 24-25, confirmed by Charn Gill, 02/11 vs. vs University of Birmingham 6"/>
    <x v="7"/>
    <s v="BACS"/>
    <x v="0"/>
    <n v="10"/>
    <n v="0"/>
    <n v="0"/>
    <n v="0"/>
    <n v="10"/>
  </r>
  <r>
    <d v="2024-10-17T00:00:00"/>
    <n v="30.354099999996834"/>
    <m/>
    <d v="2024-11-16T08:30:00"/>
    <x v="0"/>
    <x v="7"/>
    <s v="Last 12 Months"/>
    <s v="SPS-10845019"/>
    <s v="Ethan Frost"/>
    <s v="Mens 24-25 Under 16 Match Fee, paid by Jonathan Frost, 12/10 vs. vs Beacon 2"/>
    <x v="7"/>
    <s v="STRIPE"/>
    <x v="0"/>
    <n v="3"/>
    <n v="0.11"/>
    <n v="0.05"/>
    <n v="0"/>
    <n v="2.84"/>
  </r>
  <r>
    <d v="2024-10-21T00:00:00"/>
    <n v="26.354099999996834"/>
    <m/>
    <d v="2024-11-16T08:30:00"/>
    <x v="0"/>
    <x v="7"/>
    <s v="Last 12 Months"/>
    <s v="SPS-10859231"/>
    <s v="Ethan Frost"/>
    <s v="Mens 24-25 Under 16 Match Fee, paid by Jonathan Frost, 20/10 vs. vs Norwich City 1"/>
    <x v="7"/>
    <s v="STRIPE"/>
    <x v="0"/>
    <n v="3"/>
    <n v="0.11"/>
    <n v="0.05"/>
    <n v="0"/>
    <n v="2.84"/>
  </r>
  <r>
    <d v="2024-11-11T00:00:00"/>
    <n v="5.3540999999968335"/>
    <m/>
    <d v="2024-11-16T08:30:00"/>
    <x v="0"/>
    <x v="7"/>
    <s v="Last 12 Months"/>
    <s v="SPS-10934795"/>
    <s v="Ethan Frost"/>
    <s v="Mens 24-25 Under 16 Match Fee, paid by Jonathan Frost, 09/11 vs. vs Bloxwich 1"/>
    <x v="7"/>
    <s v="STRIPE"/>
    <x v="0"/>
    <n v="3"/>
    <n v="0.12"/>
    <n v="0.05"/>
    <n v="0"/>
    <n v="2.83"/>
  </r>
  <r>
    <d v="2024-11-16T00:00:00"/>
    <n v="0.66040000000066357"/>
    <m/>
    <d v="2024-11-16T15:51:00"/>
    <x v="0"/>
    <x v="7"/>
    <s v="Last 12 Months"/>
    <s v="SPS-10948429"/>
    <s v="Thisaru Gangabadage"/>
    <s v="Badgers 24-25 Sponsored player Match Fee, 16/11 vs. vs West Brom"/>
    <x v="7"/>
    <s v="CASH"/>
    <x v="0"/>
    <n v="0"/>
    <n v="0"/>
    <n v="0"/>
    <n v="0"/>
    <n v="0"/>
  </r>
  <r>
    <d v="2024-09-14T00:00:00"/>
    <n v="63.742299999998068"/>
    <m/>
    <d v="2024-11-16T17:49:00"/>
    <x v="0"/>
    <x v="7"/>
    <s v="Last 12 Months"/>
    <s v="SPS-10666775"/>
    <s v="Vahreena Kaur"/>
    <s v="Ladies 24-25 Student Match Fee, confirmed by Charn Gill, 14/09 vs. vs Beacon 1"/>
    <x v="7"/>
    <s v="BACS"/>
    <x v="0"/>
    <n v="5"/>
    <n v="0"/>
    <n v="0"/>
    <n v="0"/>
    <n v="5"/>
  </r>
  <r>
    <d v="2024-09-16T00:00:00"/>
    <n v="61.742299999998068"/>
    <m/>
    <d v="2024-11-16T17:49:00"/>
    <x v="0"/>
    <x v="7"/>
    <s v="Last 12 Months"/>
    <s v="SPS-10672626"/>
    <s v="Vahreena Kaur"/>
    <s v="Ladies Subscriptions 24-25 Student Membership, confirmed by Charn Gill"/>
    <x v="7"/>
    <s v="BACS"/>
    <x v="0"/>
    <n v="60"/>
    <n v="0"/>
    <n v="0"/>
    <n v="0"/>
    <n v="60"/>
  </r>
  <r>
    <d v="2024-09-21T00:00:00"/>
    <n v="56.742299999998068"/>
    <m/>
    <d v="2024-11-16T17:49:00"/>
    <x v="0"/>
    <x v="7"/>
    <s v="Last 12 Months"/>
    <s v="SPS-10705575"/>
    <s v="Vahreena Kaur"/>
    <s v="Ladies 24-25 Student Match Fee, confirmed by Charn Gill, 21/09 vs. vs Sutton"/>
    <x v="7"/>
    <s v="BACS"/>
    <x v="0"/>
    <n v="5"/>
    <n v="0"/>
    <n v="0"/>
    <n v="0"/>
    <n v="5"/>
  </r>
  <r>
    <d v="2024-09-28T00:00:00"/>
    <n v="49.742299999998068"/>
    <m/>
    <d v="2024-11-16T17:49:00"/>
    <x v="0"/>
    <x v="7"/>
    <s v="Last 12 Months"/>
    <s v="SPS-10744621"/>
    <s v="Vahreena Kaur"/>
    <s v="Ladies 24-25 Student Match Fee, confirmed by Charn Gill, 28/09 vs. vs Olton &amp; West Warwickshire 3"/>
    <x v="7"/>
    <s v="BACS"/>
    <x v="0"/>
    <n v="5"/>
    <n v="0"/>
    <n v="0"/>
    <n v="0"/>
    <n v="5"/>
  </r>
  <r>
    <d v="2024-10-07T00:00:00"/>
    <n v="40.742299999998068"/>
    <m/>
    <d v="2024-11-16T17:49:00"/>
    <x v="0"/>
    <x v="7"/>
    <s v="Last 12 Months"/>
    <s v="SPS-10790664"/>
    <s v="Vahreena Kaur"/>
    <s v="Ladies 24-25 Student Match Fee, confirmed by Charn Gill, 05/10 vs. vs Solihull Blossomfield 2"/>
    <x v="7"/>
    <s v="BACS"/>
    <x v="0"/>
    <n v="5"/>
    <n v="0"/>
    <n v="0"/>
    <n v="0"/>
    <n v="5"/>
  </r>
  <r>
    <d v="2024-10-19T00:00:00"/>
    <n v="28.742299999998068"/>
    <m/>
    <d v="2024-11-16T17:49:00"/>
    <x v="0"/>
    <x v="7"/>
    <s v="Last 12 Months"/>
    <s v="SPS-10854471"/>
    <s v="Vahreena Kaur"/>
    <s v="Ladies 24-25 Student Match Fee, confirmed by Charn Gill, 19/10 vs. vs Stourport 3"/>
    <x v="7"/>
    <s v="BACS"/>
    <x v="0"/>
    <n v="5"/>
    <n v="0"/>
    <n v="0"/>
    <n v="0"/>
    <n v="5"/>
  </r>
  <r>
    <d v="2024-11-04T00:00:00"/>
    <n v="12.742299999998068"/>
    <m/>
    <d v="2024-11-16T17:49:00"/>
    <x v="0"/>
    <x v="7"/>
    <s v="Last 12 Months"/>
    <s v="SPS-10901490"/>
    <s v="Vahreena Kaur"/>
    <s v="Ladies 24-25 Student Match Fee, confirmed by Charn Gill, 02/11 vs. vs University of Birmingham 6"/>
    <x v="7"/>
    <s v="BACS"/>
    <x v="0"/>
    <n v="5"/>
    <n v="0"/>
    <n v="0"/>
    <n v="0"/>
    <n v="5"/>
  </r>
  <r>
    <d v="2024-11-11T00:00:00"/>
    <n v="5.7422999999980675"/>
    <m/>
    <d v="2024-11-16T17:49:00"/>
    <x v="0"/>
    <x v="7"/>
    <s v="Last 12 Months"/>
    <s v="SPS-10929944"/>
    <s v="Vahreena Kaur"/>
    <s v="Ladies 24-25 Student Match Fee, confirmed by Charn Gill, 09/11 vs. vs Bridgnorth 1"/>
    <x v="7"/>
    <s v="BACS"/>
    <x v="0"/>
    <n v="5"/>
    <n v="0"/>
    <n v="0"/>
    <n v="0"/>
    <n v="5"/>
  </r>
  <r>
    <d v="2024-11-04T00:00:00"/>
    <n v="12.75"/>
    <m/>
    <d v="2024-11-16T18:00:00"/>
    <x v="0"/>
    <x v="7"/>
    <s v="Last 12 Months"/>
    <s v="SPS-10901241"/>
    <s v="Rajpreet Sahi"/>
    <s v="Ladies 24-25 Student Match Fee, confirmed by Charn Gill, 02/11 vs. vs Bournville &amp; Kings Heath 4"/>
    <x v="7"/>
    <s v="BACS"/>
    <x v="0"/>
    <n v="5"/>
    <n v="0"/>
    <n v="0"/>
    <n v="0"/>
    <n v="5"/>
  </r>
  <r>
    <d v="2024-11-11T00:00:00"/>
    <n v="5.75"/>
    <m/>
    <d v="2024-11-16T18:00:00"/>
    <x v="0"/>
    <x v="7"/>
    <s v="Last 12 Months"/>
    <s v="SPS-10929930"/>
    <s v="Rajpreet Sahi"/>
    <s v="Ladies 24-25 Student Match Fee, confirmed by Charn Gill, 09/11 vs. vs Harborne 4"/>
    <x v="7"/>
    <s v="BACS"/>
    <x v="0"/>
    <n v="5"/>
    <n v="0"/>
    <n v="0"/>
    <n v="0"/>
    <n v="5"/>
  </r>
  <r>
    <d v="2024-09-29T00:00:00"/>
    <n v="49.354099999996834"/>
    <m/>
    <d v="2024-11-17T08:30:00"/>
    <x v="0"/>
    <x v="7"/>
    <s v="Last 12 Months"/>
    <s v="SPS-10750061"/>
    <s v="Pavan Basi"/>
    <s v="Mens 24-25 Student Match Fee, 28/09 vs. vs Wolverhampton &amp; Tettenhall 1"/>
    <x v="7"/>
    <s v="STRIPE"/>
    <x v="0"/>
    <n v="5"/>
    <n v="0.17"/>
    <n v="0.05"/>
    <n v="0"/>
    <n v="4.78"/>
  </r>
  <r>
    <d v="2024-10-17T00:00:00"/>
    <n v="31.354099999996834"/>
    <m/>
    <d v="2024-11-17T08:30:00"/>
    <x v="0"/>
    <x v="7"/>
    <s v="Last 12 Months"/>
    <s v="SPS-10845020"/>
    <s v="Pavan Basi"/>
    <s v="Mens 24-25 Student Match Fee, 12/10 vs. vs Beacon 2"/>
    <x v="7"/>
    <s v="STRIPE"/>
    <x v="0"/>
    <n v="5"/>
    <n v="0.18"/>
    <n v="0.05"/>
    <n v="0"/>
    <n v="4.7699999999999996"/>
  </r>
  <r>
    <d v="2024-10-19T00:00:00"/>
    <n v="29.363100000002305"/>
    <m/>
    <d v="2024-11-17T08:43:00"/>
    <x v="0"/>
    <x v="7"/>
    <s v="Last 12 Months"/>
    <s v="SPS-10852653"/>
    <s v="Rikki Saggo"/>
    <s v="Mens 24-25, 19/10 vs. vs West Bromwich 2"/>
    <x v="7"/>
    <s v="STRIPE"/>
    <x v="0"/>
    <n v="10"/>
    <n v="0.19"/>
    <n v="0.1"/>
    <n v="0"/>
    <n v="9.7100000000000009"/>
  </r>
  <r>
    <d v="2024-11-02T00:00:00"/>
    <n v="15.363100000002305"/>
    <m/>
    <d v="2024-11-17T08:43:00"/>
    <x v="0"/>
    <x v="7"/>
    <s v="Last 12 Months"/>
    <s v="SPS-10891316"/>
    <s v="Rikki Saggo"/>
    <s v="Mens 24-25, 02/11 vs. vs Stourport 4"/>
    <x v="7"/>
    <s v="STRIPE"/>
    <x v="0"/>
    <n v="10"/>
    <n v="0.19"/>
    <n v="0.1"/>
    <n v="0"/>
    <n v="9.7100000000000009"/>
  </r>
  <r>
    <d v="2024-11-02T00:00:00"/>
    <n v="15.363100000002305"/>
    <m/>
    <d v="2024-11-17T08:43:00"/>
    <x v="0"/>
    <x v="7"/>
    <s v="Last 12 Months"/>
    <s v="SPS-10891321"/>
    <s v="Taranveer (Ten) Saggo"/>
    <s v="Mens 24-25 Under 16 Match Fee, paid by Rikki Saggo, 02/11 vs. vs Stourport 4"/>
    <x v="7"/>
    <s v="STRIPE"/>
    <x v="0"/>
    <n v="3"/>
    <n v="0.06"/>
    <n v="0.05"/>
    <n v="0"/>
    <n v="2.89"/>
  </r>
  <r>
    <d v="2024-11-09T00:00:00"/>
    <n v="8.363100000002305"/>
    <m/>
    <d v="2024-11-17T08:43:00"/>
    <x v="0"/>
    <x v="7"/>
    <s v="Last 12 Months"/>
    <s v="SPS-10921289"/>
    <s v="Rikki Saggo"/>
    <s v="Mens 24-25, 09/11 vs. vs Edgbaston"/>
    <x v="7"/>
    <s v="STRIPE"/>
    <x v="0"/>
    <n v="10"/>
    <n v="0.19"/>
    <n v="0.1"/>
    <n v="0"/>
    <n v="9.7100000000000009"/>
  </r>
  <r>
    <d v="2024-11-09T00:00:00"/>
    <n v="8.363100000002305"/>
    <m/>
    <d v="2024-11-17T08:43:00"/>
    <x v="0"/>
    <x v="7"/>
    <s v="Last 12 Months"/>
    <s v="SPS-10921294"/>
    <s v="Taranveer (Ten) Saggo"/>
    <s v="Mens 24-25 Under 16 Match Fee, paid by Rikki Saggo, 09/11 vs. vs Edgbaston"/>
    <x v="7"/>
    <s v="STRIPE"/>
    <x v="0"/>
    <n v="3"/>
    <n v="7.0000000000000007E-2"/>
    <n v="0.05"/>
    <n v="0"/>
    <n v="2.88"/>
  </r>
  <r>
    <d v="2024-11-16T00:00:00"/>
    <n v="1.363100000002305"/>
    <m/>
    <d v="2024-11-17T08:43:00"/>
    <x v="0"/>
    <x v="7"/>
    <s v="Last 12 Months"/>
    <s v="SPS-10948512"/>
    <s v="Rikki Saggo"/>
    <s v="Mens 24-25, 16/11 vs. vs Kingswinford 2"/>
    <x v="7"/>
    <s v="STRIPE"/>
    <x v="0"/>
    <n v="10"/>
    <n v="0.19"/>
    <n v="0.1"/>
    <n v="0"/>
    <n v="9.7100000000000009"/>
  </r>
  <r>
    <d v="2024-10-19T00:00:00"/>
    <n v="29.575599999996484"/>
    <m/>
    <d v="2024-11-17T13:49:00"/>
    <x v="0"/>
    <x v="7"/>
    <s v="Last 12 Months"/>
    <s v="SPS-10852662"/>
    <s v="Kyle Sandhu"/>
    <s v="Mens 24-25 Under 16 Match Fee, paid by Hardeep SANDHU, 19/10 vs. vs West Bromwich 2"/>
    <x v="7"/>
    <s v="STRIPE"/>
    <x v="0"/>
    <n v="3"/>
    <n v="0.06"/>
    <n v="0.05"/>
    <n v="0"/>
    <n v="2.89"/>
  </r>
  <r>
    <d v="2024-10-20T00:00:00"/>
    <n v="28.575599999996484"/>
    <m/>
    <d v="2024-11-17T13:49:00"/>
    <x v="0"/>
    <x v="7"/>
    <s v="Last 12 Months"/>
    <s v="SPS-10856175"/>
    <s v="Kian Sandhu"/>
    <s v="Sunday Training 24-25, paid by Hardeep SANDHU, 20/10 vs. Sunday Training"/>
    <x v="7"/>
    <s v="STRIPE"/>
    <x v="1"/>
    <n v="3"/>
    <n v="0.06"/>
    <n v="0.05"/>
    <n v="0"/>
    <n v="2.89"/>
  </r>
  <r>
    <d v="2024-10-20T00:00:00"/>
    <n v="28.575599999996484"/>
    <m/>
    <d v="2024-11-17T13:49:00"/>
    <x v="0"/>
    <x v="7"/>
    <s v="Last 12 Months"/>
    <s v="SPS-10856176"/>
    <s v="Kyle Sandhu"/>
    <s v="Sunday Training 24-25, paid by Hardeep SANDHU, 20/10 vs. Sunday Training"/>
    <x v="7"/>
    <s v="STRIPE"/>
    <x v="1"/>
    <n v="3"/>
    <n v="0.06"/>
    <n v="0.05"/>
    <n v="0"/>
    <n v="2.89"/>
  </r>
  <r>
    <d v="2024-10-20T00:00:00"/>
    <n v="28.575599999996484"/>
    <m/>
    <d v="2024-11-17T13:49:00"/>
    <x v="0"/>
    <x v="7"/>
    <s v="Last 12 Months"/>
    <s v="SPS-10856177"/>
    <s v="Kai Sandhu"/>
    <s v="Sunday Training 24-25, paid by Hardeep SANDHU, 20/10 vs. Sunday Training"/>
    <x v="7"/>
    <s v="STRIPE"/>
    <x v="1"/>
    <n v="3"/>
    <n v="0.06"/>
    <n v="0.05"/>
    <n v="0"/>
    <n v="2.89"/>
  </r>
  <r>
    <d v="2024-10-27T00:00:00"/>
    <n v="21.575599999996484"/>
    <m/>
    <d v="2024-11-17T13:49:00"/>
    <x v="0"/>
    <x v="7"/>
    <s v="Last 12 Months"/>
    <s v="SPS-10870698"/>
    <s v="Kian Sandhu"/>
    <s v="Sunday Training 24-25, paid by Hardeep SANDHU, 27/10 vs. Sunday Training"/>
    <x v="7"/>
    <s v="STRIPE"/>
    <x v="1"/>
    <n v="3"/>
    <n v="0.06"/>
    <n v="0.05"/>
    <n v="0"/>
    <n v="2.89"/>
  </r>
  <r>
    <d v="2024-10-27T00:00:00"/>
    <n v="21.575599999996484"/>
    <m/>
    <d v="2024-11-17T13:49:00"/>
    <x v="0"/>
    <x v="7"/>
    <s v="Last 12 Months"/>
    <s v="SPS-10870702"/>
    <s v="Kai Sandhu"/>
    <s v="Sunday Training 24-25, paid by Hardeep SANDHU, 27/10 vs. Sunday Training"/>
    <x v="7"/>
    <s v="STRIPE"/>
    <x v="1"/>
    <n v="3"/>
    <n v="0.06"/>
    <n v="0.05"/>
    <n v="0"/>
    <n v="2.89"/>
  </r>
  <r>
    <d v="2024-10-27T00:00:00"/>
    <n v="21.575599999996484"/>
    <m/>
    <d v="2024-11-17T13:49:00"/>
    <x v="0"/>
    <x v="7"/>
    <s v="Last 12 Months"/>
    <s v="SPS-10870710"/>
    <s v="Kyle Sandhu"/>
    <s v="Sunday Training 24-25, paid by Hardeep SANDHU, 27/10 vs. Sunday Training"/>
    <x v="7"/>
    <s v="STRIPE"/>
    <x v="1"/>
    <n v="3"/>
    <n v="0.06"/>
    <n v="0.05"/>
    <n v="0"/>
    <n v="2.89"/>
  </r>
  <r>
    <d v="2024-11-09T00:00:00"/>
    <n v="8.5755999999964843"/>
    <m/>
    <d v="2024-11-17T13:49:00"/>
    <x v="0"/>
    <x v="7"/>
    <s v="Last 12 Months"/>
    <s v="SPS-10918137"/>
    <s v="Kian Sandhu"/>
    <s v="Badgers 24-25, paid by Hardeep SANDHU, 09/11 vs. vs Beacon"/>
    <x v="7"/>
    <s v="STRIPE"/>
    <x v="0"/>
    <n v="3"/>
    <n v="0.06"/>
    <n v="0.05"/>
    <n v="0"/>
    <n v="2.89"/>
  </r>
  <r>
    <d v="2024-11-09T00:00:00"/>
    <n v="8.5755999999964843"/>
    <m/>
    <d v="2024-11-17T13:49:00"/>
    <x v="0"/>
    <x v="7"/>
    <s v="Last 12 Months"/>
    <s v="SPS-10921291"/>
    <s v="Kyle Sandhu"/>
    <s v="Mens 24-25 Under 16 Match Fee, paid by Hardeep SANDHU, 09/11 vs. vs Edgbaston"/>
    <x v="7"/>
    <s v="STRIPE"/>
    <x v="0"/>
    <n v="3"/>
    <n v="0.06"/>
    <n v="0.05"/>
    <n v="0"/>
    <n v="2.89"/>
  </r>
  <r>
    <d v="2024-11-10T00:00:00"/>
    <n v="7.5755999999964843"/>
    <m/>
    <d v="2024-11-17T13:49:00"/>
    <x v="0"/>
    <x v="7"/>
    <s v="Last 12 Months"/>
    <s v="SPS-10925346"/>
    <s v="Kian Sandhu"/>
    <s v="Sunday Training 24-25, paid by Hardeep SANDHU, 10/11 vs. Sunday Training"/>
    <x v="7"/>
    <s v="STRIPE"/>
    <x v="1"/>
    <n v="3"/>
    <n v="0.06"/>
    <n v="0.05"/>
    <n v="0"/>
    <n v="2.89"/>
  </r>
  <r>
    <d v="2024-11-10T00:00:00"/>
    <n v="7.5755999999964843"/>
    <m/>
    <d v="2024-11-17T13:49:00"/>
    <x v="0"/>
    <x v="7"/>
    <s v="Last 12 Months"/>
    <s v="SPS-10925348"/>
    <s v="Kyle Sandhu"/>
    <s v="Sunday Training 24-25, paid by Hardeep SANDHU, 10/11 vs. Sunday Training"/>
    <x v="7"/>
    <s v="STRIPE"/>
    <x v="1"/>
    <n v="3"/>
    <n v="0.06"/>
    <n v="0.05"/>
    <n v="0"/>
    <n v="2.89"/>
  </r>
  <r>
    <d v="2024-11-16T00:00:00"/>
    <n v="1.5755999999964843"/>
    <m/>
    <d v="2024-11-17T13:49:00"/>
    <x v="0"/>
    <x v="7"/>
    <s v="Last 12 Months"/>
    <s v="SPS-10948437"/>
    <s v="Kian Sandhu"/>
    <s v="Badgers 24-25, paid by Hardeep SANDHU, 16/11 vs. vs West Brom"/>
    <x v="7"/>
    <s v="STRIPE"/>
    <x v="0"/>
    <n v="3"/>
    <n v="0.06"/>
    <n v="0.05"/>
    <n v="0"/>
    <n v="2.89"/>
  </r>
  <r>
    <d v="2024-11-16T00:00:00"/>
    <n v="1.5755999999964843"/>
    <m/>
    <d v="2024-11-17T13:49:00"/>
    <x v="0"/>
    <x v="7"/>
    <s v="Last 12 Months"/>
    <s v="SPS-10948520"/>
    <s v="Kyle Sandhu"/>
    <s v="Mens 24-25 Under 16 Match Fee, paid by Hardeep SANDHU, 16/11 vs. vs Kingswinford 2"/>
    <x v="7"/>
    <s v="STRIPE"/>
    <x v="0"/>
    <n v="3"/>
    <n v="0.02"/>
    <n v="0.05"/>
    <n v="0"/>
    <n v="2.93"/>
  </r>
  <r>
    <d v="2024-11-17T00:00:00"/>
    <n v="0.57559999999648426"/>
    <m/>
    <d v="2024-11-17T13:49:00"/>
    <x v="0"/>
    <x v="7"/>
    <s v="Last 12 Months"/>
    <s v="SPS-10954036"/>
    <s v="Kian Sandhu"/>
    <s v="Sunday Training 24-25, paid by Hardeep SANDHU, 17/11 vs. Sunday Training"/>
    <x v="7"/>
    <s v="STRIPE"/>
    <x v="1"/>
    <n v="3"/>
    <n v="0.06"/>
    <n v="0.05"/>
    <n v="0"/>
    <n v="2.89"/>
  </r>
  <r>
    <d v="2024-11-17T00:00:00"/>
    <n v="0.57559999999648426"/>
    <m/>
    <d v="2024-11-17T13:49:00"/>
    <x v="0"/>
    <x v="7"/>
    <s v="Last 12 Months"/>
    <s v="SPS-10954039"/>
    <s v="Kai Sandhu"/>
    <s v="Sunday Training 24-25, paid by Hardeep SANDHU, 17/11 vs. Sunday Training"/>
    <x v="7"/>
    <s v="STRIPE"/>
    <x v="1"/>
    <n v="3"/>
    <n v="0.06"/>
    <n v="0.05"/>
    <n v="0"/>
    <n v="2.89"/>
  </r>
  <r>
    <d v="2024-11-17T00:00:00"/>
    <n v="0.57559999999648426"/>
    <m/>
    <d v="2024-11-17T13:49:00"/>
    <x v="0"/>
    <x v="7"/>
    <s v="Last 12 Months"/>
    <s v="SPS-10954047"/>
    <s v="Kyle Sandhu"/>
    <s v="Sunday Training 24-25, paid by Hardeep SANDHU, 17/11 vs. Sunday Training"/>
    <x v="7"/>
    <s v="STRIPE"/>
    <x v="1"/>
    <n v="3"/>
    <n v="0.06"/>
    <n v="0.05"/>
    <n v="0"/>
    <n v="2.89"/>
  </r>
  <r>
    <d v="2024-09-15T00:00:00"/>
    <n v="63.75"/>
    <m/>
    <d v="2024-11-17T18:00:00"/>
    <x v="0"/>
    <x v="7"/>
    <s v="Last 12 Months"/>
    <s v="SPS-10669207"/>
    <s v="Inderjit Sathi"/>
    <s v="Mens Subscriptions 24-25 Unemployed/Retired Membership, confirmed by Charn Gill"/>
    <x v="7"/>
    <s v="BACS"/>
    <x v="0"/>
    <n v="75"/>
    <n v="0"/>
    <n v="0"/>
    <n v="0"/>
    <n v="75"/>
  </r>
  <r>
    <d v="2024-11-17T00:00:00"/>
    <n v="0.79789999999775318"/>
    <m/>
    <d v="2024-11-17T19:09:00"/>
    <x v="0"/>
    <x v="7"/>
    <s v="Last 12 Months"/>
    <s v="SPS-10955696"/>
    <s v="Kaylim Bowers"/>
    <s v="Ladies 24-25 Sponsored player Match Fee, 16/11 vs. vs Worcester 2"/>
    <x v="7"/>
    <s v="CASH"/>
    <x v="0"/>
    <n v="0"/>
    <n v="0"/>
    <n v="0"/>
    <n v="0"/>
    <n v="0"/>
  </r>
  <r>
    <d v="2024-11-17T00:00:00"/>
    <n v="0.79789999999775318"/>
    <m/>
    <d v="2024-11-17T19:09:00"/>
    <x v="0"/>
    <x v="7"/>
    <s v="Last 12 Months"/>
    <s v="SPS-10955699"/>
    <s v="Apsi Gunarathne"/>
    <s v="Ladies 24-25 Sponsored player Match Fee, 16/11 vs. vs Worcester 2"/>
    <x v="7"/>
    <s v="CASH"/>
    <x v="0"/>
    <n v="0"/>
    <n v="0"/>
    <n v="0"/>
    <n v="0"/>
    <n v="0"/>
  </r>
  <r>
    <d v="2024-11-17T00:00:00"/>
    <n v="0.79789999999775318"/>
    <m/>
    <d v="2024-11-17T19:09:00"/>
    <x v="0"/>
    <x v="7"/>
    <s v="Last 12 Months"/>
    <s v="SPS-10955700"/>
    <s v="Rahemeen Ali"/>
    <s v="Ladies 24-25 Sponsored player Match Fee, 16/11 vs. vs Worcester 2"/>
    <x v="7"/>
    <s v="CASH"/>
    <x v="0"/>
    <n v="0"/>
    <n v="0"/>
    <n v="0"/>
    <n v="0"/>
    <n v="0"/>
  </r>
  <r>
    <d v="2024-09-02T00:00:00"/>
    <n v="76.866600000001199"/>
    <m/>
    <d v="2024-11-17T20:48:00"/>
    <x v="0"/>
    <x v="7"/>
    <s v="Last 12 Months"/>
    <s v="SPS-10600770"/>
    <s v="Stacey Fenton"/>
    <s v="Ladies 24-25, 31/08 vs. vs Bromsgrove 2/3"/>
    <x v="7"/>
    <s v="STRIPE"/>
    <x v="0"/>
    <n v="10"/>
    <n v="0.19"/>
    <n v="0.1"/>
    <n v="0"/>
    <n v="9.7100000000000009"/>
  </r>
  <r>
    <d v="2024-09-07T00:00:00"/>
    <n v="71.866600000001199"/>
    <m/>
    <d v="2024-11-17T20:48:00"/>
    <x v="0"/>
    <x v="7"/>
    <s v="Last 12 Months"/>
    <s v="SPS-10625387"/>
    <s v="Stacey Fenton"/>
    <s v="Ladies 24-25, 07/09 vs. vs Bloxwich 1"/>
    <x v="7"/>
    <s v="STRIPE"/>
    <x v="0"/>
    <n v="10"/>
    <n v="0.19"/>
    <n v="0.1"/>
    <n v="0"/>
    <n v="9.7100000000000009"/>
  </r>
  <r>
    <d v="2024-09-14T00:00:00"/>
    <n v="64.866600000001199"/>
    <m/>
    <d v="2024-11-17T20:48:00"/>
    <x v="0"/>
    <x v="7"/>
    <s v="Last 12 Months"/>
    <s v="SPS-10666774"/>
    <s v="Stacey Fenton"/>
    <s v="Ladies 24-25, 14/09 vs. vs Beacon 1"/>
    <x v="7"/>
    <s v="STRIPE"/>
    <x v="0"/>
    <n v="10"/>
    <n v="0.19"/>
    <n v="0.1"/>
    <n v="0"/>
    <n v="9.7100000000000009"/>
  </r>
  <r>
    <d v="2024-09-21T00:00:00"/>
    <n v="57.866600000001199"/>
    <m/>
    <d v="2024-11-17T20:48:00"/>
    <x v="0"/>
    <x v="7"/>
    <s v="Last 12 Months"/>
    <s v="SPS-10705574"/>
    <s v="Stacey Fenton"/>
    <s v="Ladies 24-25, 21/09 vs. vs Sutton"/>
    <x v="7"/>
    <s v="STRIPE"/>
    <x v="0"/>
    <n v="10"/>
    <n v="0.19"/>
    <n v="0.1"/>
    <n v="0"/>
    <n v="9.7100000000000009"/>
  </r>
  <r>
    <d v="2024-09-28T00:00:00"/>
    <n v="50.866600000001199"/>
    <m/>
    <d v="2024-11-17T20:48:00"/>
    <x v="0"/>
    <x v="7"/>
    <s v="Last 12 Months"/>
    <s v="SPS-10744620"/>
    <s v="Stacey Fenton"/>
    <s v="Ladies 24-25, 28/09 vs. vs Olton &amp; West Warwickshire 3"/>
    <x v="7"/>
    <s v="STRIPE"/>
    <x v="0"/>
    <n v="10"/>
    <n v="0.19"/>
    <n v="0.1"/>
    <n v="0"/>
    <n v="9.7100000000000009"/>
  </r>
  <r>
    <d v="2024-11-17T00:00:00"/>
    <n v="1.0262999999977183"/>
    <m/>
    <d v="2024-11-18T00:38:00"/>
    <x v="0"/>
    <x v="7"/>
    <s v="Last 12 Months"/>
    <s v="SPS-10955703"/>
    <s v="Vahreena Kaur"/>
    <s v="Ladies 24-25 Student Match Fee, confirmed by Charn Gill, 16/11 vs. vs Worcester 2"/>
    <x v="7"/>
    <s v="BACS"/>
    <x v="0"/>
    <n v="5"/>
    <n v="0"/>
    <n v="0"/>
    <n v="0"/>
    <n v="5"/>
  </r>
  <r>
    <d v="2024-10-19T00:00:00"/>
    <n v="30.354099999996834"/>
    <m/>
    <d v="2024-11-18T08:30:00"/>
    <x v="0"/>
    <x v="7"/>
    <s v="Last 12 Months"/>
    <s v="SPS-10852658"/>
    <s v="Peter Madeley"/>
    <s v="Mens 24-25, 19/10 vs. vs West Bromwich 2"/>
    <x v="7"/>
    <s v="STRIPE"/>
    <x v="0"/>
    <n v="10"/>
    <n v="0.2"/>
    <n v="0.1"/>
    <n v="0"/>
    <n v="9.6999999999999993"/>
  </r>
  <r>
    <d v="2024-11-02T00:00:00"/>
    <n v="16.354099999996834"/>
    <m/>
    <d v="2024-11-18T08:30:00"/>
    <x v="0"/>
    <x v="7"/>
    <s v="Last 12 Months"/>
    <s v="SPS-10891323"/>
    <s v="Peter Madeley"/>
    <s v="Mens 24-25, 02/11 vs. vs Stourport 4"/>
    <x v="7"/>
    <s v="STRIPE"/>
    <x v="0"/>
    <n v="10"/>
    <n v="0.2"/>
    <n v="0.1"/>
    <n v="0"/>
    <n v="9.6999999999999993"/>
  </r>
  <r>
    <d v="2024-11-08T00:00:00"/>
    <n v="10.354099999996834"/>
    <m/>
    <d v="2024-11-18T08:30:00"/>
    <x v="0"/>
    <x v="7"/>
    <s v="Last 12 Months"/>
    <s v="SPS-10916643"/>
    <s v="Peter Madeley"/>
    <s v="Mens 24-25, 09/11 vs. vs Bloxwich 4"/>
    <x v="7"/>
    <s v="STRIPE"/>
    <x v="0"/>
    <n v="10"/>
    <n v="0.2"/>
    <n v="0.1"/>
    <n v="0"/>
    <n v="9.6999999999999993"/>
  </r>
  <r>
    <d v="2024-11-16T00:00:00"/>
    <n v="2.3540999999968335"/>
    <m/>
    <d v="2024-11-18T08:30:00"/>
    <x v="0"/>
    <x v="7"/>
    <s v="Last 12 Months"/>
    <s v="SPS-10948517"/>
    <s v="Peter Madeley"/>
    <s v="Mens 24-25, 16/11 vs. vs Kingswinford 2"/>
    <x v="7"/>
    <s v="STRIPE"/>
    <x v="0"/>
    <n v="10"/>
    <n v="0.2"/>
    <n v="0.1"/>
    <n v="0"/>
    <n v="9.6999999999999993"/>
  </r>
  <r>
    <d v="2024-10-19T00:00:00"/>
    <n v="30.354099999996834"/>
    <m/>
    <d v="2024-11-18T08:30:00"/>
    <x v="0"/>
    <x v="7"/>
    <s v="Last 12 Months"/>
    <s v="SPS-10852665"/>
    <s v="Veer Badesha"/>
    <s v="Mens 24-25 Under 16 Match Fee, paid by Gurminder Badesha, 19/10 vs. vs West Bromwich 2"/>
    <x v="7"/>
    <s v="STRIPE"/>
    <x v="0"/>
    <n v="3"/>
    <n v="0.1"/>
    <n v="0.05"/>
    <n v="0"/>
    <n v="2.85"/>
  </r>
  <r>
    <d v="2024-10-27T00:00:00"/>
    <n v="22.354099999996834"/>
    <m/>
    <d v="2024-11-18T08:30:00"/>
    <x v="0"/>
    <x v="7"/>
    <s v="Last 12 Months"/>
    <s v="SPS-10870703"/>
    <s v="Veer Badesha"/>
    <s v="Sunday Training 24-25, paid by Gurminder Badesha, 27/10 vs. Sunday Training"/>
    <x v="7"/>
    <s v="STRIPE"/>
    <x v="1"/>
    <n v="3"/>
    <n v="0.1"/>
    <n v="0.05"/>
    <n v="0"/>
    <n v="2.85"/>
  </r>
  <r>
    <d v="2024-11-02T00:00:00"/>
    <n v="16.354099999996834"/>
    <m/>
    <d v="2024-11-18T08:30:00"/>
    <x v="0"/>
    <x v="7"/>
    <s v="Last 12 Months"/>
    <s v="SPS-10891326"/>
    <s v="Veer Badesha"/>
    <s v="Mens 24-25 Under 16 Match Fee, paid by Gurminder Badesha, 02/11 vs. vs Stourport 4"/>
    <x v="7"/>
    <s v="STRIPE"/>
    <x v="0"/>
    <n v="3"/>
    <n v="0.1"/>
    <n v="0.05"/>
    <n v="0"/>
    <n v="2.85"/>
  </r>
  <r>
    <d v="2024-11-09T00:00:00"/>
    <n v="9.3540999999968335"/>
    <m/>
    <d v="2024-11-18T08:30:00"/>
    <x v="0"/>
    <x v="7"/>
    <s v="Last 12 Months"/>
    <s v="SPS-10921299"/>
    <s v="Veer Badesha"/>
    <s v="Mens 24-25 Under 16 Match Fee, paid by Gurminder Badesha, 09/11 vs. vs Edgbaston"/>
    <x v="7"/>
    <s v="STRIPE"/>
    <x v="0"/>
    <n v="3"/>
    <n v="0.08"/>
    <n v="0.05"/>
    <n v="0"/>
    <n v="2.87"/>
  </r>
  <r>
    <d v="2024-10-12T00:00:00"/>
    <n v="37.354800000000978"/>
    <m/>
    <d v="2024-11-18T08:31:00"/>
    <x v="0"/>
    <x v="7"/>
    <s v="Last 12 Months"/>
    <s v="SPS-10821683"/>
    <s v="Mandeep Boparai"/>
    <s v="Mens 24-25 Student Match Fee, 12/10 vs. vs Cannock 2"/>
    <x v="7"/>
    <s v="STRIPE"/>
    <x v="0"/>
    <n v="5"/>
    <n v="0.14000000000000001"/>
    <n v="0.05"/>
    <n v="0"/>
    <n v="4.8099999999999996"/>
  </r>
  <r>
    <d v="2024-11-02T00:00:00"/>
    <n v="16.354800000000978"/>
    <m/>
    <d v="2024-11-18T08:31:00"/>
    <x v="0"/>
    <x v="7"/>
    <s v="Last 12 Months"/>
    <s v="SPS-10888559"/>
    <s v="Mandeep Boparai"/>
    <s v="Mens 24-25 Student Match Fee, 02/11 vs. vs Burton 2"/>
    <x v="7"/>
    <s v="STRIPE"/>
    <x v="0"/>
    <n v="5"/>
    <n v="0.14000000000000001"/>
    <n v="0.05"/>
    <n v="0"/>
    <n v="4.8099999999999996"/>
  </r>
  <r>
    <d v="2024-11-08T00:00:00"/>
    <n v="10.354800000000978"/>
    <m/>
    <d v="2024-11-18T08:31:00"/>
    <x v="0"/>
    <x v="7"/>
    <s v="Last 12 Months"/>
    <s v="SPS-10917013"/>
    <s v="Mandeep Boparai"/>
    <s v="Mens 24-25 Student Match Fee, 09/11 vs. vs Lichfield 3"/>
    <x v="7"/>
    <s v="STRIPE"/>
    <x v="0"/>
    <n v="5"/>
    <n v="0.15"/>
    <n v="0.05"/>
    <n v="0"/>
    <n v="4.8"/>
  </r>
  <r>
    <d v="2024-09-15T00:00:00"/>
    <n v="64.354800000000978"/>
    <m/>
    <d v="2024-11-18T08:31:00"/>
    <x v="0"/>
    <x v="7"/>
    <s v="Last 12 Months"/>
    <s v="SPS-10669294"/>
    <s v="Veer Virdi"/>
    <s v="Sunday Training 24-25, paid by Verneek Virdi, 15/09 vs. Sunday Training"/>
    <x v="7"/>
    <s v="STRIPE"/>
    <x v="1"/>
    <n v="3"/>
    <n v="0.06"/>
    <n v="0.05"/>
    <n v="0"/>
    <n v="2.89"/>
  </r>
  <r>
    <d v="2024-09-28T00:00:00"/>
    <n v="51.354800000000978"/>
    <m/>
    <d v="2024-11-18T08:31:00"/>
    <x v="0"/>
    <x v="7"/>
    <s v="Last 12 Months"/>
    <s v="SPS-10739516"/>
    <s v="Veer Virdi"/>
    <s v="Badgers 24-25, paid by Verneek Virdi, 28/09 vs. vs Cannock"/>
    <x v="7"/>
    <s v="STRIPE"/>
    <x v="0"/>
    <n v="3"/>
    <n v="0.06"/>
    <n v="0.05"/>
    <n v="0"/>
    <n v="2.89"/>
  </r>
  <r>
    <d v="2024-10-03T00:00:00"/>
    <n v="46.354800000000978"/>
    <m/>
    <d v="2024-11-18T08:31:00"/>
    <x v="0"/>
    <x v="7"/>
    <s v="Last 12 Months"/>
    <s v="SPS-10772583"/>
    <s v="Veer Virdi"/>
    <s v="Sunday Training 24-25, paid by Verneek Virdi, 29/09 vs. Sunday Training"/>
    <x v="7"/>
    <s v="STRIPE"/>
    <x v="1"/>
    <n v="3"/>
    <n v="0.06"/>
    <n v="0.05"/>
    <n v="0"/>
    <n v="2.89"/>
  </r>
  <r>
    <d v="2024-10-06T00:00:00"/>
    <n v="43.354800000000978"/>
    <m/>
    <d v="2024-11-18T08:31:00"/>
    <x v="0"/>
    <x v="7"/>
    <s v="Last 12 Months"/>
    <s v="SPS-10788125"/>
    <s v="Veer Virdi"/>
    <s v="Sunday Training 24-25, paid by Verneek Virdi, 06/10 vs. Sunday Training"/>
    <x v="7"/>
    <s v="STRIPE"/>
    <x v="1"/>
    <n v="3"/>
    <n v="0.06"/>
    <n v="0.05"/>
    <n v="0"/>
    <n v="2.89"/>
  </r>
  <r>
    <d v="2024-10-14T00:00:00"/>
    <n v="35.354800000000978"/>
    <m/>
    <d v="2024-11-18T08:31:00"/>
    <x v="0"/>
    <x v="7"/>
    <s v="Last 12 Months"/>
    <s v="SPS-10836022"/>
    <s v="Veer Virdi"/>
    <s v="Sunday Training 24-25, paid by Verneek Virdi, 13/10 vs. Sunday Training"/>
    <x v="7"/>
    <s v="STRIPE"/>
    <x v="1"/>
    <n v="3"/>
    <n v="0.06"/>
    <n v="0.05"/>
    <n v="0"/>
    <n v="2.89"/>
  </r>
  <r>
    <d v="2024-10-19T00:00:00"/>
    <n v="30.354800000000978"/>
    <m/>
    <d v="2024-11-18T08:31:00"/>
    <x v="0"/>
    <x v="7"/>
    <s v="Last 12 Months"/>
    <s v="SPS-10849417"/>
    <s v="Veer Virdi"/>
    <s v="Badgers 24-25, paid by Verneek Virdi, 19/10 vs. vs WaTs"/>
    <x v="7"/>
    <s v="STRIPE"/>
    <x v="0"/>
    <n v="3"/>
    <n v="0.06"/>
    <n v="0.05"/>
    <n v="0"/>
    <n v="2.89"/>
  </r>
  <r>
    <d v="2024-10-27T00:00:00"/>
    <n v="22.354800000000978"/>
    <m/>
    <d v="2024-11-18T08:31:00"/>
    <x v="0"/>
    <x v="7"/>
    <s v="Last 12 Months"/>
    <s v="SPS-10870704"/>
    <s v="Veer Virdi"/>
    <s v="Sunday Training 24-25, paid by Verneek Virdi, 27/10 vs. Sunday Training"/>
    <x v="7"/>
    <s v="STRIPE"/>
    <x v="1"/>
    <n v="3"/>
    <n v="0.06"/>
    <n v="0.05"/>
    <n v="0"/>
    <n v="2.89"/>
  </r>
  <r>
    <d v="2024-11-03T00:00:00"/>
    <n v="15.354800000000978"/>
    <m/>
    <d v="2024-11-18T08:31:00"/>
    <x v="0"/>
    <x v="7"/>
    <s v="Last 12 Months"/>
    <s v="SPS-10895964"/>
    <s v="Veer Virdi"/>
    <s v="Sunday Training 24-25, paid by Verneek Virdi, 03/11 vs. Sunday Training"/>
    <x v="7"/>
    <s v="STRIPE"/>
    <x v="1"/>
    <n v="3"/>
    <n v="0.06"/>
    <n v="0.05"/>
    <n v="0"/>
    <n v="2.89"/>
  </r>
  <r>
    <d v="2024-11-09T00:00:00"/>
    <n v="9.3548000000009779"/>
    <m/>
    <d v="2024-11-18T08:31:00"/>
    <x v="0"/>
    <x v="7"/>
    <s v="Last 12 Months"/>
    <s v="SPS-10918139"/>
    <s v="Veer Virdi"/>
    <s v="Badgers 24-25, paid by Verneek Virdi, 09/11 vs. vs Beacon"/>
    <x v="7"/>
    <s v="STRIPE"/>
    <x v="0"/>
    <n v="3"/>
    <n v="0.06"/>
    <n v="0.05"/>
    <n v="0"/>
    <n v="2.89"/>
  </r>
  <r>
    <d v="2024-11-10T00:00:00"/>
    <n v="8.3548000000009779"/>
    <m/>
    <d v="2024-11-18T08:31:00"/>
    <x v="0"/>
    <x v="7"/>
    <s v="Last 12 Months"/>
    <s v="SPS-10925335"/>
    <s v="Veer Virdi"/>
    <s v="Sunday Training 24-25, paid by Verneek Virdi, 10/11 vs. Sunday Training"/>
    <x v="7"/>
    <s v="STRIPE"/>
    <x v="1"/>
    <n v="3"/>
    <n v="0.06"/>
    <n v="0.05"/>
    <n v="0"/>
    <n v="2.89"/>
  </r>
  <r>
    <d v="2024-11-16T00:00:00"/>
    <n v="2.3548000000009779"/>
    <m/>
    <d v="2024-11-18T08:31:00"/>
    <x v="0"/>
    <x v="7"/>
    <s v="Last 12 Months"/>
    <s v="SPS-10948431"/>
    <s v="Veer Virdi"/>
    <s v="Badgers 24-25, paid by Verneek Virdi, 16/11 vs. vs West Brom"/>
    <x v="7"/>
    <s v="STRIPE"/>
    <x v="0"/>
    <n v="3"/>
    <n v="0.1"/>
    <n v="0.05"/>
    <n v="0"/>
    <n v="2.85"/>
  </r>
  <r>
    <d v="2024-10-20T00:00:00"/>
    <n v="29.354800000000978"/>
    <m/>
    <d v="2024-11-18T08:31:00"/>
    <x v="0"/>
    <x v="7"/>
    <s v="Last 12 Months"/>
    <s v="SPS-10858723"/>
    <s v="Manoj Chohan"/>
    <s v="Sunday Training 24-25, 27/10 vs. Sunday Training"/>
    <x v="7"/>
    <s v="STRIPE"/>
    <x v="1"/>
    <n v="3"/>
    <n v="0.09"/>
    <n v="0.05"/>
    <n v="0"/>
    <n v="2.86"/>
  </r>
  <r>
    <d v="2024-10-30T00:00:00"/>
    <n v="19.354800000000978"/>
    <m/>
    <d v="2024-11-18T08:31:00"/>
    <x v="0"/>
    <x v="7"/>
    <s v="Last 12 Months"/>
    <s v="SPS-10881939"/>
    <s v="Manoj Chohan"/>
    <s v="Sunday Training 24-25, 03/11 vs. Sunday Training"/>
    <x v="7"/>
    <s v="STRIPE"/>
    <x v="1"/>
    <n v="3"/>
    <n v="0.09"/>
    <n v="0.05"/>
    <n v="0"/>
    <n v="2.86"/>
  </r>
  <r>
    <d v="2024-11-10T00:00:00"/>
    <n v="8.3548000000009779"/>
    <m/>
    <d v="2024-11-18T08:31:00"/>
    <x v="0"/>
    <x v="7"/>
    <s v="Last 12 Months"/>
    <s v="SPS-10925547"/>
    <s v="Manoj Chohan"/>
    <s v="Sunday Training 24-25, 17/11 vs. Sunday Training"/>
    <x v="7"/>
    <s v="STRIPE"/>
    <x v="1"/>
    <n v="3"/>
    <n v="0.09"/>
    <n v="0.05"/>
    <n v="0"/>
    <n v="2.86"/>
  </r>
  <r>
    <d v="2024-10-19T00:00:00"/>
    <n v="30.354800000000978"/>
    <m/>
    <d v="2024-11-18T08:31:00"/>
    <x v="0"/>
    <x v="7"/>
    <s v="Last 12 Months"/>
    <s v="SPS-10849422"/>
    <s v="Ethan Chohan"/>
    <s v="Badgers 24-25, paid by Manoj Chohan, 19/10 vs. vs WaTs"/>
    <x v="7"/>
    <s v="STRIPE"/>
    <x v="0"/>
    <n v="3"/>
    <n v="0.09"/>
    <n v="0.05"/>
    <n v="0"/>
    <n v="2.86"/>
  </r>
  <r>
    <d v="2024-11-16T00:00:00"/>
    <n v="2.3548000000009779"/>
    <m/>
    <d v="2024-11-18T08:31:00"/>
    <x v="0"/>
    <x v="7"/>
    <s v="Last 12 Months"/>
    <s v="SPS-10948438"/>
    <s v="Ethan Chohan"/>
    <s v="Badgers 24-25, paid by Manoj Chohan, 16/11 vs. vs West Brom"/>
    <x v="7"/>
    <s v="STRIPE"/>
    <x v="0"/>
    <n v="3"/>
    <n v="7.0000000000000007E-2"/>
    <n v="0.05"/>
    <n v="0"/>
    <n v="2.88"/>
  </r>
  <r>
    <d v="2024-11-19T00:00:00"/>
    <n v="0.47290000000066357"/>
    <m/>
    <d v="2024-11-19T11:21:00"/>
    <x v="0"/>
    <x v="7"/>
    <s v="Last 12 Months"/>
    <s v="SPS-10959076"/>
    <s v="Ghazanfar Ali"/>
    <s v="Mens 24-25 Sponsored player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77"/>
    <s v="morgan sign"/>
    <s v="Mens 24-25 Sponsored player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78"/>
    <s v="Navraj Degun"/>
    <s v="Mens 24-25 Annual Payee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79"/>
    <s v="Irfan Muhammad"/>
    <s v="Mens 24-25 Sponsored player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0"/>
    <s v="Manveer Sokhi"/>
    <s v="Mens 24-25 Annual Payee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1"/>
    <s v="Satvir Sahota"/>
    <s v="Mens 24-25 Annual Payee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3"/>
    <s v="Johnny Hie"/>
    <s v="Mens 24-25 Sponsored player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5"/>
    <s v="Avraj Bansal"/>
    <s v="Mens 24-25 Annual Payee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6"/>
    <s v="Jagjit Degun"/>
    <s v="Mens 24-25 Annual Payee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7"/>
    <s v="Moin Shakeel"/>
    <s v="Mens 24-25 Sponsored player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8"/>
    <s v="Josh Russell"/>
    <s v="Mens 24-25 Annual Payee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89"/>
    <s v="LE-NEAL JACKSON"/>
    <s v="Mens 24-25 Sponsored player Match Fee, 17/11 vs. vs Harleston Magpies"/>
    <x v="7"/>
    <s v="CASH"/>
    <x v="0"/>
    <n v="0"/>
    <n v="0"/>
    <n v="0"/>
    <n v="0"/>
    <n v="0"/>
  </r>
  <r>
    <d v="2024-11-19T00:00:00"/>
    <n v="0.47290000000066357"/>
    <m/>
    <d v="2024-11-19T11:21:00"/>
    <x v="0"/>
    <x v="7"/>
    <s v="Last 12 Months"/>
    <s v="SPS-10959090"/>
    <s v="Pavinder Sandhu"/>
    <s v="Mens 24-25 Annual Payee Match Fee, 17/11 vs. vs Harleston Magpies"/>
    <x v="7"/>
    <s v="CASH"/>
    <x v="0"/>
    <n v="0"/>
    <n v="0"/>
    <n v="0"/>
    <n v="0"/>
    <n v="0"/>
  </r>
  <r>
    <d v="2024-11-20T00:00:00"/>
    <n v="0.84369999999762513"/>
    <m/>
    <d v="2024-11-20T20:15:00"/>
    <x v="0"/>
    <x v="7"/>
    <s v="Last 12 Months"/>
    <s v="SPS-10965939"/>
    <s v="Athsari Gangabadage"/>
    <s v="Ladies 24-25 Sponsored player Match Fee, 16/11 vs. vs Solihull Blossomfield 3"/>
    <x v="7"/>
    <s v="CASH"/>
    <x v="0"/>
    <n v="0"/>
    <n v="0"/>
    <n v="0"/>
    <n v="0"/>
    <n v="0"/>
  </r>
  <r>
    <d v="2024-11-20T00:00:00"/>
    <n v="0.85689999999885913"/>
    <m/>
    <d v="2024-11-20T20:34:00"/>
    <x v="0"/>
    <x v="7"/>
    <s v="Last 12 Months"/>
    <s v="SPS-10965980"/>
    <s v="annette Rimmer"/>
    <s v="AMENDED: (paid cash - transfered via Sharn BACS)Ladies 24-25 Unemployed/Retired Match Fee, collected by Sharndeep Hanspal, 21/09 vs. vs Sutton"/>
    <x v="7"/>
    <s v="CASH"/>
    <x v="0"/>
    <n v="5"/>
    <n v="0"/>
    <n v="0"/>
    <n v="0"/>
    <n v="5"/>
  </r>
  <r>
    <d v="2024-10-12T00:00:00"/>
    <n v="39.857600000003004"/>
    <m/>
    <d v="2024-11-20T20:35:00"/>
    <x v="0"/>
    <x v="7"/>
    <s v="Last 12 Months"/>
    <s v="SPS-10828518"/>
    <s v="annette Rimmer"/>
    <s v="AMENDED: (paid cash - transfered via Sharn BACS)Ladies 24-25 Unemployed/Retired Match Fee, collected by Sharndeep Hanspal, 12/10 vs. vs Olton &amp; West Warwickshire 5"/>
    <x v="7"/>
    <s v="CASH"/>
    <x v="0"/>
    <n v="5"/>
    <n v="0"/>
    <n v="0"/>
    <n v="0"/>
    <n v="5"/>
  </r>
  <r>
    <d v="2024-11-20T00:00:00"/>
    <n v="0.861799999998766"/>
    <m/>
    <d v="2024-11-20T20:41:00"/>
    <x v="0"/>
    <x v="7"/>
    <s v="Last 12 Months"/>
    <s v="SPS-10965984"/>
    <s v="Sharndeep Hanspal"/>
    <s v="AMENDED: (BACS)Ladies 24-25, collected by Sharndeep Hanspal, 16/11 vs. vs Solihull Blossomfield 3"/>
    <x v="7"/>
    <s v="CASH"/>
    <x v="0"/>
    <n v="10"/>
    <n v="0"/>
    <n v="0"/>
    <n v="0"/>
    <n v="10"/>
  </r>
  <r>
    <d v="2024-11-11T00:00:00"/>
    <n v="9.861799999998766"/>
    <m/>
    <d v="2024-11-20T20:41:00"/>
    <x v="0"/>
    <x v="7"/>
    <s v="Last 12 Months"/>
    <s v="SPS-10929928"/>
    <s v="Sharndeep Hanspal"/>
    <s v="AMENDED: (BACS)Ladies 24-25, collected by Sharndeep Hanspal, 09/11 vs. vs Harborne 4"/>
    <x v="7"/>
    <s v="CASH"/>
    <x v="0"/>
    <n v="10"/>
    <n v="0"/>
    <n v="0"/>
    <n v="0"/>
    <n v="10"/>
  </r>
  <r>
    <d v="2024-11-04T00:00:00"/>
    <n v="16.861799999998766"/>
    <m/>
    <d v="2024-11-20T20:41:00"/>
    <x v="0"/>
    <x v="7"/>
    <s v="Last 12 Months"/>
    <s v="SPS-10901233"/>
    <s v="Sharndeep Hanspal"/>
    <s v="AMENDED: (BACS)Ladies 24-25, collected by Sharndeep Hanspal, 02/11 vs. vs Bournville &amp; Kings Heath 4"/>
    <x v="7"/>
    <s v="CASH"/>
    <x v="0"/>
    <n v="10"/>
    <n v="0"/>
    <n v="0"/>
    <n v="0"/>
    <n v="10"/>
  </r>
  <r>
    <d v="2024-10-15T00:00:00"/>
    <n v="36.86250000000291"/>
    <m/>
    <d v="2024-11-20T20:42:00"/>
    <x v="0"/>
    <x v="7"/>
    <s v="Last 12 Months"/>
    <s v="SPS-10836554"/>
    <s v="Sharndeep Hanspal"/>
    <s v="AMENDED: (BACS)Ladies 24-25, collected by Sharndeep Hanspal, 05/10 vs. vs City of Birmingham 1"/>
    <x v="7"/>
    <s v="CASH"/>
    <x v="0"/>
    <n v="10"/>
    <n v="0"/>
    <n v="0"/>
    <n v="0"/>
    <n v="10"/>
  </r>
  <r>
    <d v="2024-10-19T00:00:00"/>
    <n v="33.354099999996834"/>
    <m/>
    <d v="2024-11-21T08:30:00"/>
    <x v="0"/>
    <x v="7"/>
    <s v="Last 12 Months"/>
    <s v="SPS-10852448"/>
    <s v="simran sohal"/>
    <s v="Ladies 24-25 Under 16 Match Fee, paid by sucha sohal, 19/10 vs. vs Olton &amp; West Warwickshire 6"/>
    <x v="7"/>
    <s v="STRIPE"/>
    <x v="0"/>
    <n v="3"/>
    <n v="0.1"/>
    <n v="0.05"/>
    <n v="0"/>
    <n v="2.85"/>
  </r>
  <r>
    <d v="2024-11-04T00:00:00"/>
    <n v="17.354099999996834"/>
    <m/>
    <d v="2024-11-21T08:30:00"/>
    <x v="0"/>
    <x v="7"/>
    <s v="Last 12 Months"/>
    <s v="SPS-10901235"/>
    <s v="simran sohal"/>
    <s v="Ladies 24-25 Under 16 Match Fee, paid by sucha sohal, 02/11 vs. vs Bournville &amp; Kings Heath 4"/>
    <x v="7"/>
    <s v="STRIPE"/>
    <x v="0"/>
    <n v="3"/>
    <n v="0.1"/>
    <n v="0.05"/>
    <n v="0"/>
    <n v="2.85"/>
  </r>
  <r>
    <d v="2024-11-11T00:00:00"/>
    <n v="10.354099999996834"/>
    <m/>
    <d v="2024-11-21T08:30:00"/>
    <x v="0"/>
    <x v="7"/>
    <s v="Last 12 Months"/>
    <s v="SPS-10929922"/>
    <s v="simran sohal"/>
    <s v="Ladies 24-25 Under 16 Match Fee, paid by sucha sohal, 09/11 vs. vs Harborne 4"/>
    <x v="7"/>
    <s v="STRIPE"/>
    <x v="0"/>
    <n v="3"/>
    <n v="0.1"/>
    <n v="0.05"/>
    <n v="0"/>
    <n v="2.85"/>
  </r>
  <r>
    <d v="2024-11-20T00:00:00"/>
    <n v="1.3540999999968335"/>
    <m/>
    <d v="2024-11-21T08:30:00"/>
    <x v="0"/>
    <x v="7"/>
    <s v="Last 12 Months"/>
    <s v="SPS-10965944"/>
    <s v="simran sohal"/>
    <s v="Ladies 24-25 Under 16 Match Fee, paid by sucha sohal, 16/11 vs. vs Solihull Blossomfield 3"/>
    <x v="7"/>
    <s v="STRIPE"/>
    <x v="0"/>
    <n v="3"/>
    <n v="0.08"/>
    <n v="0.05"/>
    <n v="0"/>
    <n v="2.87"/>
  </r>
  <r>
    <d v="2024-09-21T00:00:00"/>
    <n v="61.354099999996834"/>
    <m/>
    <d v="2024-11-21T08:30:00"/>
    <x v="0"/>
    <x v="7"/>
    <s v="Last 12 Months"/>
    <s v="SPS-10705576"/>
    <s v="Sophie Lewis"/>
    <s v="Ladies 24-25, 21/09 vs. vs Sutton"/>
    <x v="7"/>
    <s v="STRIPE"/>
    <x v="0"/>
    <n v="10"/>
    <n v="0.35"/>
    <n v="0.1"/>
    <n v="0"/>
    <n v="9.5500000000000007"/>
  </r>
  <r>
    <d v="2024-11-20T00:00:00"/>
    <n v="2.5512999999991735"/>
    <m/>
    <d v="2024-11-22T13:14:00"/>
    <x v="0"/>
    <x v="7"/>
    <s v="Last 12 Months"/>
    <s v="SPS-10965945"/>
    <s v="Tania Gilbert"/>
    <s v="AMENDED: (BACS)Ladies 24-25 Student Match Fee, collected by Sharndeep Hanspal, 16/11 vs. vs Solihull Blossomfield 3"/>
    <x v="7"/>
    <s v="CASH"/>
    <x v="0"/>
    <n v="5"/>
    <n v="0"/>
    <n v="0"/>
    <n v="0"/>
    <n v="5"/>
  </r>
  <r>
    <d v="2024-11-20T00:00:00"/>
    <n v="2.7603999999992084"/>
    <m/>
    <d v="2024-11-22T18:15:00"/>
    <x v="0"/>
    <x v="7"/>
    <s v="Last 12 Months"/>
    <s v="SPS-10965946"/>
    <s v="Ummul Humayra"/>
    <s v="AMENDED: (drove)Ladies 24-25, 16/11 vs. vs Solihull Blossomfield 3"/>
    <x v="7"/>
    <s v="CASH"/>
    <x v="0"/>
    <n v="0"/>
    <n v="0"/>
    <n v="0"/>
    <n v="0"/>
    <n v="0"/>
  </r>
  <r>
    <d v="2024-11-23T00:00:00"/>
    <n v="0.33879999999771826"/>
    <m/>
    <d v="2024-11-23T08:08:00"/>
    <x v="0"/>
    <x v="7"/>
    <s v="Last 12 Months"/>
    <s v="SPS-10968043"/>
    <s v="SJ Sihota"/>
    <s v="Mens 24-25 Double Team Match Fee, 23/11 vs. vs Harborne 4"/>
    <x v="7"/>
    <s v="CASH"/>
    <x v="0"/>
    <n v="0"/>
    <n v="0"/>
    <n v="0"/>
    <n v="0"/>
    <n v="0"/>
  </r>
  <r>
    <d v="2024-11-22T00:00:00"/>
    <n v="1.6048000000009779"/>
    <m/>
    <d v="2024-11-23T14:31:00"/>
    <x v="0"/>
    <x v="7"/>
    <s v="Last 12 Months"/>
    <s v="SPS-10967511"/>
    <s v="Dave Sandhu"/>
    <s v="Mens 24-25 Unemployed/Retired Match Fee, collected by Amardeep Matharu, 23/11 vs. vs Old Wulfrunians 4"/>
    <x v="7"/>
    <s v="CASH"/>
    <x v="0"/>
    <n v="5"/>
    <n v="0"/>
    <n v="0"/>
    <n v="0"/>
    <n v="5"/>
  </r>
  <r>
    <d v="2024-11-23T00:00:00"/>
    <n v="0.88330000000132713"/>
    <m/>
    <d v="2024-11-23T21:12:00"/>
    <x v="0"/>
    <x v="7"/>
    <s v="Last 12 Months"/>
    <s v="SPS-10973300"/>
    <s v="Ghazanfar Ali"/>
    <s v="Mens 24-25 Sponsored player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01"/>
    <s v="morgan sign"/>
    <s v="Mens 24-25 Sponsored player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02"/>
    <s v="Navraj Degun"/>
    <s v="Mens 24-25 Annual Payee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03"/>
    <s v="Irfan Muhammad"/>
    <s v="Mens 24-25 Sponsored player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04"/>
    <s v="Manveer Sokhi"/>
    <s v="Mens 24-25 Annual Payee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05"/>
    <s v="Satvir Sahota"/>
    <s v="Mens 24-25 Annual Payee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06"/>
    <s v="Johnny Hie"/>
    <s v="Mens 24-25 Sponsored player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09"/>
    <s v="Avraj Bansal"/>
    <s v="Mens 24-25 Annual Payee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10"/>
    <s v="Jagjit Degun"/>
    <s v="Mens 24-25 Annual Payee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11"/>
    <s v="Moin Shakeel"/>
    <s v="Mens 24-25 Sponsored player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12"/>
    <s v="Josh Russell"/>
    <s v="Mens 24-25 Annual Payee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13"/>
    <s v="LE-NEAL JACKSON"/>
    <s v="Mens 24-25 Sponsored player Match Fee, 23/11 vs. vs Cambridge City 1"/>
    <x v="7"/>
    <s v="CASH"/>
    <x v="0"/>
    <n v="0"/>
    <n v="0"/>
    <n v="0"/>
    <n v="0"/>
    <n v="0"/>
  </r>
  <r>
    <d v="2024-11-23T00:00:00"/>
    <n v="0.88330000000132713"/>
    <m/>
    <d v="2024-11-23T21:12:00"/>
    <x v="0"/>
    <x v="7"/>
    <s v="Last 12 Months"/>
    <s v="SPS-10973314"/>
    <s v="Pavinder Sandhu"/>
    <s v="Mens 24-25 Annual Payee Match Fee, 23/11 vs. vs Cambridge City 1"/>
    <x v="7"/>
    <s v="CASH"/>
    <x v="0"/>
    <n v="0"/>
    <n v="0"/>
    <n v="0"/>
    <n v="0"/>
    <n v="0"/>
  </r>
  <r>
    <d v="2024-10-17T00:00:00"/>
    <n v="39.354099999996834"/>
    <m/>
    <d v="2024-11-25T08:30:00"/>
    <x v="0"/>
    <x v="7"/>
    <s v="Last 12 Months"/>
    <s v="SPS-10845021"/>
    <s v="Dilraj Sohal"/>
    <s v="Mens 24-25 Student Match Fee, 12/10 vs. vs Beacon 2"/>
    <x v="7"/>
    <s v="STRIPE"/>
    <x v="0"/>
    <n v="5"/>
    <n v="0.12"/>
    <n v="0.05"/>
    <n v="0"/>
    <n v="4.83"/>
  </r>
  <r>
    <d v="2024-11-03T00:00:00"/>
    <n v="22.354099999996834"/>
    <m/>
    <d v="2024-11-25T08:30:00"/>
    <x v="0"/>
    <x v="7"/>
    <s v="Last 12 Months"/>
    <s v="SPS-10899078"/>
    <s v="Dilraj Sohal"/>
    <s v="Mens 24-25 Student Match Fee, 02/11 vs. vs Chelmsford 1"/>
    <x v="7"/>
    <s v="STRIPE"/>
    <x v="0"/>
    <n v="5"/>
    <n v="0.12"/>
    <n v="0.05"/>
    <n v="0"/>
    <n v="4.83"/>
  </r>
  <r>
    <d v="2024-11-13T00:00:00"/>
    <n v="12.354099999996834"/>
    <m/>
    <d v="2024-11-25T08:30:00"/>
    <x v="0"/>
    <x v="7"/>
    <s v="Last 12 Months"/>
    <s v="SPS-10936871"/>
    <s v="Dilraj Sohal"/>
    <s v="Mens 24-25 Student Match Fee, 10/11 vs. vs Banbury 1"/>
    <x v="7"/>
    <s v="STRIPE"/>
    <x v="0"/>
    <n v="5"/>
    <n v="0.12"/>
    <n v="0.05"/>
    <n v="0"/>
    <n v="4.83"/>
  </r>
  <r>
    <d v="2024-11-19T00:00:00"/>
    <n v="6.3540999999968335"/>
    <m/>
    <d v="2024-11-25T08:30:00"/>
    <x v="0"/>
    <x v="7"/>
    <s v="Last 12 Months"/>
    <s v="SPS-10959084"/>
    <s v="Dilraj Sohal"/>
    <s v="Mens 24-25 Student Match Fee, 17/11 vs. vs Harleston Magpies"/>
    <x v="7"/>
    <s v="STRIPE"/>
    <x v="0"/>
    <n v="5"/>
    <n v="0.14000000000000001"/>
    <n v="0.05"/>
    <n v="0"/>
    <n v="4.8099999999999996"/>
  </r>
  <r>
    <d v="2024-10-12T00:00:00"/>
    <n v="44.739500000003318"/>
    <m/>
    <d v="2024-11-25T17:45:00"/>
    <x v="0"/>
    <x v="7"/>
    <s v="Last 12 Months"/>
    <s v="SPS-10828551"/>
    <s v="kiran gill"/>
    <s v="Ladies 24-25, confirmed by Charn Gill, 12/10 vs. vs Edgbaston 3"/>
    <x v="7"/>
    <s v="BACS"/>
    <x v="0"/>
    <n v="10"/>
    <n v="0"/>
    <n v="0"/>
    <n v="0"/>
    <n v="10"/>
  </r>
  <r>
    <d v="2024-10-19T00:00:00"/>
    <n v="37.739500000003318"/>
    <m/>
    <d v="2024-11-25T17:45:00"/>
    <x v="0"/>
    <x v="7"/>
    <s v="Last 12 Months"/>
    <s v="SPS-10854463"/>
    <s v="kiran gill"/>
    <s v="Ladies 24-25, confirmed by Charn Gill, 19/10 vs. vs Stourport 3"/>
    <x v="7"/>
    <s v="BACS"/>
    <x v="0"/>
    <n v="10"/>
    <n v="0"/>
    <n v="0"/>
    <n v="0"/>
    <n v="10"/>
  </r>
  <r>
    <d v="2024-11-04T00:00:00"/>
    <n v="21.739500000003318"/>
    <m/>
    <d v="2024-11-25T17:45:00"/>
    <x v="0"/>
    <x v="7"/>
    <s v="Last 12 Months"/>
    <s v="SPS-10901480"/>
    <s v="kiran gill"/>
    <s v="Ladies 24-25, confirmed by Charn Gill, 02/11 vs. vs University of Birmingham 6"/>
    <x v="7"/>
    <s v="BACS"/>
    <x v="0"/>
    <n v="10"/>
    <n v="0"/>
    <n v="0"/>
    <n v="0"/>
    <n v="10"/>
  </r>
  <r>
    <d v="2024-11-17T00:00:00"/>
    <n v="8.7395000000033178"/>
    <m/>
    <d v="2024-11-25T17:45:00"/>
    <x v="0"/>
    <x v="7"/>
    <s v="Last 12 Months"/>
    <s v="SPS-10955694"/>
    <s v="kiran gill"/>
    <s v="Ladies 24-25, confirmed by Charn Gill, 16/11 vs. vs Worcester 2"/>
    <x v="7"/>
    <s v="BACS"/>
    <x v="0"/>
    <n v="10"/>
    <n v="0"/>
    <n v="0"/>
    <n v="0"/>
    <n v="10"/>
  </r>
  <r>
    <d v="2024-09-16T00:00:00"/>
    <n v="70.740899999997055"/>
    <m/>
    <d v="2024-11-25T17:47:00"/>
    <x v="0"/>
    <x v="7"/>
    <s v="Last 12 Months"/>
    <s v="SPS-10672655"/>
    <s v="annette Rimmer"/>
    <s v="Ladies Subscriptions 24-25 Unemployed/Retired Membership, confirmed by Charn Gill"/>
    <x v="7"/>
    <s v="BACS"/>
    <x v="0"/>
    <n v="60"/>
    <n v="0"/>
    <n v="0"/>
    <n v="0"/>
    <n v="60"/>
  </r>
  <r>
    <d v="2024-10-19T00:00:00"/>
    <n v="37.740899999997055"/>
    <m/>
    <d v="2024-11-25T17:47:00"/>
    <x v="0"/>
    <x v="7"/>
    <s v="Last 12 Months"/>
    <s v="SPS-10852442"/>
    <s v="annette Rimmer"/>
    <s v="Ladies 24-25 Unemployed/Retired Match Fee, confirmed by Charn Gill, 19/10 vs. vs Olton &amp; West Warwickshire 6"/>
    <x v="7"/>
    <s v="BACS"/>
    <x v="0"/>
    <n v="5"/>
    <n v="0"/>
    <n v="0"/>
    <n v="0"/>
    <n v="5"/>
  </r>
  <r>
    <d v="2024-11-04T00:00:00"/>
    <n v="21.740899999997055"/>
    <m/>
    <d v="2024-11-25T17:47:00"/>
    <x v="0"/>
    <x v="7"/>
    <s v="Last 12 Months"/>
    <s v="SPS-10901231"/>
    <s v="annette Rimmer"/>
    <s v="Ladies 24-25 Unemployed/Retired Match Fee, confirmed by Charn Gill, 02/11 vs. vs Bournville &amp; Kings Heath 4"/>
    <x v="7"/>
    <s v="BACS"/>
    <x v="0"/>
    <n v="5"/>
    <n v="0"/>
    <n v="0"/>
    <n v="0"/>
    <n v="5"/>
  </r>
  <r>
    <d v="2024-09-15T00:00:00"/>
    <n v="71.821499999998196"/>
    <m/>
    <d v="2024-11-25T19:43:00"/>
    <x v="0"/>
    <x v="7"/>
    <s v="Last 12 Months"/>
    <s v="SPS-10669188"/>
    <s v="kishan mann"/>
    <s v="Mens Subscriptions 24-25 Student Membership, confirmed by Satpal Degun"/>
    <x v="7"/>
    <s v="BACS"/>
    <x v="0"/>
    <n v="75"/>
    <n v="0"/>
    <n v="0"/>
    <n v="0"/>
    <n v="75"/>
  </r>
  <r>
    <d v="2024-10-12T00:00:00"/>
    <n v="44.830499999996391"/>
    <m/>
    <d v="2024-11-25T19:56:00"/>
    <x v="0"/>
    <x v="7"/>
    <s v="Last 12 Months"/>
    <s v="SPS-10828010"/>
    <s v="om gaur"/>
    <s v="Mens 24-25 Under 16 Match Fee, confirmed by Satpal Degun, 12/10 vs. vs Olton &amp; West Warwickshire 4"/>
    <x v="7"/>
    <s v="BACS"/>
    <x v="0"/>
    <n v="3"/>
    <n v="0"/>
    <n v="0"/>
    <n v="0"/>
    <n v="3"/>
  </r>
  <r>
    <d v="2024-11-02T00:00:00"/>
    <n v="23.831200000000536"/>
    <m/>
    <d v="2024-11-25T19:57:00"/>
    <x v="0"/>
    <x v="7"/>
    <s v="Last 12 Months"/>
    <s v="SPS-10891319"/>
    <s v="om gaur"/>
    <s v="Mens 24-25 Under 16 Match Fee, confirmed by Satpal Degun, 02/11 vs. vs Stourport 4"/>
    <x v="7"/>
    <s v="BACS"/>
    <x v="0"/>
    <n v="3"/>
    <n v="0"/>
    <n v="0"/>
    <n v="0"/>
    <n v="3"/>
  </r>
  <r>
    <d v="2024-11-09T00:00:00"/>
    <n v="16.831200000000536"/>
    <m/>
    <d v="2024-11-25T19:57:00"/>
    <x v="0"/>
    <x v="7"/>
    <s v="Last 12 Months"/>
    <s v="SPS-10921292"/>
    <s v="om gaur"/>
    <s v="Mens 24-25 Under 16 Match Fee, confirmed by Satpal Degun, 09/11 vs. vs Edgbaston"/>
    <x v="7"/>
    <s v="BACS"/>
    <x v="0"/>
    <n v="3"/>
    <n v="0"/>
    <n v="0"/>
    <n v="0"/>
    <n v="3"/>
  </r>
  <r>
    <d v="2024-11-16T00:00:00"/>
    <n v="9.8312000000005355"/>
    <m/>
    <d v="2024-11-25T19:57:00"/>
    <x v="0"/>
    <x v="7"/>
    <s v="Last 12 Months"/>
    <s v="SPS-10948515"/>
    <s v="om gaur"/>
    <s v="Mens 24-25 Under 16 Match Fee, confirmed by Satpal Degun, 16/11 vs. vs Kingswinford 2"/>
    <x v="7"/>
    <s v="BACS"/>
    <x v="0"/>
    <n v="3"/>
    <n v="0"/>
    <n v="0"/>
    <n v="0"/>
    <n v="3"/>
  </r>
  <r>
    <d v="2024-09-15T00:00:00"/>
    <n v="71.845800000002782"/>
    <m/>
    <d v="2024-11-25T20:18:00"/>
    <x v="0"/>
    <x v="7"/>
    <s v="Last 12 Months"/>
    <s v="SPS-10669074"/>
    <s v="Husayn Loonat"/>
    <s v="Badgers Subscriptions 24-25, confirmed by Satpal Degun"/>
    <x v="7"/>
    <s v="BACS"/>
    <x v="0"/>
    <n v="30"/>
    <n v="0"/>
    <n v="0"/>
    <n v="0"/>
    <n v="30"/>
  </r>
  <r>
    <d v="2024-11-20T00:00:00"/>
    <n v="5.8505999999979394"/>
    <m/>
    <d v="2024-11-25T20:25:00"/>
    <x v="0"/>
    <x v="7"/>
    <s v="Last 12 Months"/>
    <s v="SPS-10965943"/>
    <s v="Pavan Bains"/>
    <s v="AMENDED: (broke elbow less than ten mins into game )Ladies 24-25, collected by Charn Gill, 16/11 vs. vs Solihull Blossomfield 3"/>
    <x v="7"/>
    <s v="CASH"/>
    <x v="0"/>
    <n v="0"/>
    <n v="0"/>
    <n v="0"/>
    <n v="0"/>
    <n v="0"/>
  </r>
  <r>
    <d v="2024-09-15T00:00:00"/>
    <n v="71.852700000003097"/>
    <m/>
    <d v="2024-11-25T20:28:00"/>
    <x v="0"/>
    <x v="7"/>
    <s v="Last 12 Months"/>
    <s v="SPS-10669277"/>
    <s v="Taran Kooner"/>
    <s v="Mens Subscriptions 24-25 Student Membership, confirmed by Satpal Degun"/>
    <x v="7"/>
    <s v="BACS"/>
    <x v="0"/>
    <n v="75"/>
    <n v="0"/>
    <n v="0"/>
    <n v="0"/>
    <n v="75"/>
  </r>
  <r>
    <d v="2024-09-07T00:00:00"/>
    <n v="79.855499999997846"/>
    <m/>
    <d v="2024-11-25T20:32:00"/>
    <x v="0"/>
    <x v="7"/>
    <s v="Last 12 Months"/>
    <s v="SPS-10625379"/>
    <s v="Veer Virdi"/>
    <s v="Badgers Subscriptions 24-25, confirmed by Satpal Degun"/>
    <x v="7"/>
    <s v="BACS"/>
    <x v="0"/>
    <n v="30"/>
    <n v="0"/>
    <n v="0"/>
    <n v="0"/>
    <n v="30"/>
  </r>
  <r>
    <d v="2024-11-25T00:00:00"/>
    <n v="0.85899999999674037"/>
    <m/>
    <d v="2024-11-25T20:37:00"/>
    <x v="0"/>
    <x v="7"/>
    <s v="Last 12 Months"/>
    <s v="SPS-11000468"/>
    <s v="Rasika Rathnayake"/>
    <s v="Ladies Subscriptions 24-25 Sponsored player Membership"/>
    <x v="7"/>
    <s v="CASH"/>
    <x v="0"/>
    <n v="0"/>
    <n v="0"/>
    <n v="0"/>
    <n v="0"/>
    <n v="0"/>
  </r>
  <r>
    <d v="2024-11-25T00:00:00"/>
    <n v="0.87150000000110595"/>
    <m/>
    <d v="2024-11-25T20:55:00"/>
    <x v="0"/>
    <x v="7"/>
    <s v="Last 12 Months"/>
    <s v="SPS-11000502"/>
    <s v="Charn Gill"/>
    <s v="Ladies Subscriptions 24-25 Unemployed/Retired Membership, confirmed by Charn Gill"/>
    <x v="7"/>
    <s v="BACS"/>
    <x v="0"/>
    <n v="60"/>
    <n v="0"/>
    <n v="0"/>
    <n v="0"/>
    <n v="60"/>
  </r>
  <r>
    <d v="2024-11-09T00:00:00"/>
    <n v="16.871500000001106"/>
    <m/>
    <d v="2024-11-25T20:55:00"/>
    <x v="0"/>
    <x v="7"/>
    <s v="Last 12 Months"/>
    <s v="SPS-10921300"/>
    <s v="Jogin Johal"/>
    <s v="Mens 24-25 Student Match Fee, confirmed by Satpal Degun, 09/11 vs. vs Edgbaston"/>
    <x v="7"/>
    <s v="BACS"/>
    <x v="0"/>
    <n v="5"/>
    <n v="0"/>
    <n v="0"/>
    <n v="0"/>
    <n v="5"/>
  </r>
  <r>
    <d v="2024-11-16T00:00:00"/>
    <n v="9.8715000000011059"/>
    <m/>
    <d v="2024-11-25T20:55:00"/>
    <x v="0"/>
    <x v="7"/>
    <s v="Last 12 Months"/>
    <s v="SPS-10948525"/>
    <s v="Jogin Johal"/>
    <s v="Mens 24-25 Student Match Fee, confirmed by Satpal Degun, 16/11 vs. vs Kingswinford 2"/>
    <x v="7"/>
    <s v="BACS"/>
    <x v="0"/>
    <n v="5"/>
    <n v="0"/>
    <n v="0"/>
    <n v="0"/>
    <n v="5"/>
  </r>
  <r>
    <d v="2024-09-08T00:00:00"/>
    <n v="78.875599999999395"/>
    <m/>
    <d v="2024-11-25T21:01:00"/>
    <x v="0"/>
    <x v="7"/>
    <s v="Last 12 Months"/>
    <s v="SPS-10631038"/>
    <s v="-1. DELETED --"/>
    <s v="Mens 24-25, confirmed by Charn Gill, 31/08 vs. vs Sheffield"/>
    <x v="7"/>
    <s v="BACS"/>
    <x v="0"/>
    <n v="10"/>
    <n v="0"/>
    <n v="0"/>
    <n v="0"/>
    <n v="10"/>
  </r>
  <r>
    <d v="2024-09-14T00:00:00"/>
    <n v="72.875599999999395"/>
    <m/>
    <d v="2024-11-25T21:01:00"/>
    <x v="0"/>
    <x v="7"/>
    <s v="Last 12 Months"/>
    <s v="SPS-10665741"/>
    <s v="-1. DELETED --"/>
    <s v="Mens 24-25, confirmed by Charn Gill, 14/09 vs. vs Cheltnham"/>
    <x v="7"/>
    <s v="BACS"/>
    <x v="0"/>
    <n v="10"/>
    <n v="0"/>
    <n v="0"/>
    <n v="0"/>
    <n v="10"/>
  </r>
  <r>
    <d v="2024-09-16T00:00:00"/>
    <n v="70.875599999999395"/>
    <m/>
    <d v="2024-11-25T21:01:00"/>
    <x v="0"/>
    <x v="7"/>
    <s v="Last 12 Months"/>
    <s v="SPS-10672723"/>
    <s v="-1. DELETED --"/>
    <s v="Mens Subscriptions 24-25, confirmed by Charn Gill"/>
    <x v="7"/>
    <s v="BACS"/>
    <x v="0"/>
    <n v="150"/>
    <n v="0"/>
    <n v="0"/>
    <n v="0"/>
    <n v="150"/>
  </r>
  <r>
    <d v="2024-09-21T00:00:00"/>
    <n v="65.875599999999395"/>
    <m/>
    <d v="2024-11-25T21:01:00"/>
    <x v="0"/>
    <x v="7"/>
    <s v="Last 12 Months"/>
    <s v="SPS-10706319"/>
    <s v="-1. DELETED --"/>
    <s v="Mens 24-25, confirmed by Charn Gill, 21/09 vs. vs Sikh Union Coventry"/>
    <x v="7"/>
    <s v="BACS"/>
    <x v="0"/>
    <n v="10"/>
    <n v="0"/>
    <n v="0"/>
    <n v="0"/>
    <n v="10"/>
  </r>
  <r>
    <d v="2024-09-29T00:00:00"/>
    <n v="57.875599999999395"/>
    <m/>
    <d v="2024-11-25T21:01:00"/>
    <x v="0"/>
    <x v="7"/>
    <s v="Last 12 Months"/>
    <s v="SPS-10750062"/>
    <s v="-1. DELETED --"/>
    <s v="Mens 24-25, confirmed by Charn Gill, 28/09 vs. vs Wolverhampton &amp; Tettenhall 1"/>
    <x v="7"/>
    <s v="BACS"/>
    <x v="0"/>
    <n v="10"/>
    <n v="0"/>
    <n v="0"/>
    <n v="0"/>
    <n v="10"/>
  </r>
  <r>
    <d v="2024-10-04T00:00:00"/>
    <n v="52.875599999999395"/>
    <m/>
    <d v="2024-11-25T21:01:00"/>
    <x v="0"/>
    <x v="7"/>
    <s v="Last 12 Months"/>
    <s v="SPS-10775401"/>
    <s v="-1. DELETED --"/>
    <s v="Mens 24-25, confirmed by Charn Gill, 05/10 vs. vs Edgbaston 2"/>
    <x v="7"/>
    <s v="BACS"/>
    <x v="0"/>
    <n v="10"/>
    <n v="0"/>
    <n v="0"/>
    <n v="0"/>
    <n v="10"/>
  </r>
  <r>
    <d v="2024-10-18T00:00:00"/>
    <n v="38.875599999999395"/>
    <m/>
    <d v="2024-11-25T21:01:00"/>
    <x v="0"/>
    <x v="7"/>
    <s v="Last 12 Months"/>
    <s v="SPS-10847038"/>
    <s v="-1. DELETED --"/>
    <s v="Mens 24-25, confirmed by Charn Gill, 19/10 vs. vs Newport 1"/>
    <x v="7"/>
    <s v="BACS"/>
    <x v="0"/>
    <n v="10"/>
    <n v="0"/>
    <n v="0"/>
    <n v="0"/>
    <n v="10"/>
  </r>
  <r>
    <d v="2024-11-08T00:00:00"/>
    <n v="17.876300000003539"/>
    <m/>
    <d v="2024-11-25T21:02:00"/>
    <x v="0"/>
    <x v="7"/>
    <s v="Last 12 Months"/>
    <s v="SPS-10917011"/>
    <s v="-1. DELETED --"/>
    <s v="Mens 24-25, confirmed by Charn Gill, 09/11 vs. vs Lichfield 3"/>
    <x v="7"/>
    <s v="BACS"/>
    <x v="0"/>
    <n v="10"/>
    <n v="0"/>
    <n v="0"/>
    <n v="0"/>
    <n v="10"/>
  </r>
  <r>
    <d v="2024-11-15T00:00:00"/>
    <n v="10.876300000003539"/>
    <m/>
    <d v="2024-11-25T21:02:00"/>
    <x v="0"/>
    <x v="7"/>
    <s v="Last 12 Months"/>
    <s v="SPS-10945066"/>
    <s v="-1. DELETED --"/>
    <s v="Mens 24-25, confirmed by Charn Gill, 16/11 vs. vs Worcester 2"/>
    <x v="7"/>
    <s v="BACS"/>
    <x v="0"/>
    <n v="10"/>
    <n v="0"/>
    <n v="0"/>
    <n v="0"/>
    <n v="10"/>
  </r>
  <r>
    <d v="2024-11-23T00:00:00"/>
    <n v="2.876300000003539"/>
    <m/>
    <d v="2024-11-25T21:02:00"/>
    <x v="0"/>
    <x v="7"/>
    <s v="Last 12 Months"/>
    <s v="SPS-10968048"/>
    <s v="-1. DELETED --"/>
    <s v="Mens 24-25, confirmed by Charn Gill, 23/11 vs. vs Harborne 4"/>
    <x v="7"/>
    <s v="BACS"/>
    <x v="0"/>
    <n v="10"/>
    <n v="0"/>
    <n v="0"/>
    <n v="0"/>
    <n v="10"/>
  </r>
  <r>
    <d v="2024-11-25T00:00:00"/>
    <n v="0.92220000000088476"/>
    <m/>
    <d v="2024-11-25T22:08:00"/>
    <x v="0"/>
    <x v="7"/>
    <s v="Last 12 Months"/>
    <s v="SPS-11006237"/>
    <s v="Kaylim Bowers"/>
    <s v="Ladies 24-25 Sponsored player Match Fee, 23/11 vs. vs Edgbaston 2"/>
    <x v="7"/>
    <s v="CASH"/>
    <x v="0"/>
    <n v="0"/>
    <n v="0"/>
    <n v="0"/>
    <n v="0"/>
    <n v="0"/>
  </r>
  <r>
    <d v="2024-11-25T00:00:00"/>
    <n v="0.92220000000088476"/>
    <m/>
    <d v="2024-11-25T22:08:00"/>
    <x v="0"/>
    <x v="7"/>
    <s v="Last 12 Months"/>
    <s v="SPS-11006241"/>
    <s v="Apsi Gunarathne"/>
    <s v="Ladies 24-25 Sponsored player Match Fee, 23/11 vs. vs Edgbaston 2"/>
    <x v="7"/>
    <s v="CASH"/>
    <x v="0"/>
    <n v="0"/>
    <n v="0"/>
    <n v="0"/>
    <n v="0"/>
    <n v="0"/>
  </r>
  <r>
    <d v="2024-11-25T00:00:00"/>
    <n v="0.92220000000088476"/>
    <m/>
    <d v="2024-11-25T22:08:00"/>
    <x v="0"/>
    <x v="7"/>
    <s v="Last 12 Months"/>
    <s v="SPS-11006242"/>
    <s v="Rahemeen Ali"/>
    <s v="Ladies 24-25 Sponsored player Match Fee, 23/11 vs. vs Edgbaston 2"/>
    <x v="7"/>
    <s v="CASH"/>
    <x v="0"/>
    <n v="0"/>
    <n v="0"/>
    <n v="0"/>
    <n v="0"/>
    <n v="0"/>
  </r>
  <r>
    <d v="2024-09-22T00:00:00"/>
    <n v="64.933299999996962"/>
    <m/>
    <d v="2024-11-25T22:24:00"/>
    <x v="0"/>
    <x v="7"/>
    <s v="Last 12 Months"/>
    <s v="SPS-10711865"/>
    <s v="Sati Mann"/>
    <s v="Mens Subscriptions 24-25, confirmed by Charn Gill"/>
    <x v="7"/>
    <s v="BACS"/>
    <x v="0"/>
    <n v="150"/>
    <n v="0"/>
    <n v="0"/>
    <n v="0"/>
    <n v="150"/>
  </r>
  <r>
    <d v="2024-09-15T00:00:00"/>
    <n v="71.936099999998987"/>
    <m/>
    <d v="2024-11-25T22:28:00"/>
    <x v="0"/>
    <x v="7"/>
    <s v="Last 12 Months"/>
    <s v="SPS-10669175"/>
    <s v="Gurpreet Cooner"/>
    <s v="Mens Subscriptions 24-25, confirmed by Charn Gill"/>
    <x v="7"/>
    <s v="BACS"/>
    <x v="0"/>
    <n v="150"/>
    <n v="0"/>
    <n v="0"/>
    <n v="0"/>
    <n v="150"/>
  </r>
  <r>
    <d v="2024-11-25T00:00:00"/>
    <n v="0.93880000000353903"/>
    <m/>
    <d v="2024-11-25T22:32:00"/>
    <x v="0"/>
    <x v="7"/>
    <s v="Last 12 Months"/>
    <s v="SPS-11006284"/>
    <s v="Amarpreet singh Assi"/>
    <s v="Mens 24-25 Annual Payee Match Fee, 19/10 vs. vs Old Halesonians 1"/>
    <x v="7"/>
    <s v="CASH"/>
    <x v="0"/>
    <n v="0"/>
    <n v="0"/>
    <n v="0"/>
    <n v="0"/>
    <n v="0"/>
  </r>
  <r>
    <d v="2024-11-25T00:00:00"/>
    <n v="0.93880000000353903"/>
    <m/>
    <d v="2024-11-25T22:32:00"/>
    <x v="0"/>
    <x v="7"/>
    <s v="Last 12 Months"/>
    <s v="SPS-11006292"/>
    <s v="Sikandar Aizaz"/>
    <s v="Mens 24-25 Sponsored player Match Fee, 19/10 vs. vs Old Halesonians 1"/>
    <x v="7"/>
    <s v="CASH"/>
    <x v="0"/>
    <n v="0"/>
    <n v="0"/>
    <n v="0"/>
    <n v="0"/>
    <n v="0"/>
  </r>
  <r>
    <d v="2024-11-25T00:00:00"/>
    <n v="0.93950000000040745"/>
    <m/>
    <d v="2024-11-25T22:33:00"/>
    <x v="0"/>
    <x v="7"/>
    <s v="Last 12 Months"/>
    <s v="SPS-11006306"/>
    <s v="Sikandar Aizaz"/>
    <s v="Mens 24-25 Sponsored player Match Fee, 02/11 vs. vs Bridgnorth 1"/>
    <x v="7"/>
    <s v="CASH"/>
    <x v="0"/>
    <n v="0"/>
    <n v="0"/>
    <n v="0"/>
    <n v="0"/>
    <n v="0"/>
  </r>
  <r>
    <d v="2024-11-25T00:00:00"/>
    <n v="0.93950000000040745"/>
    <m/>
    <d v="2024-11-25T22:33:00"/>
    <x v="0"/>
    <x v="7"/>
    <s v="Last 12 Months"/>
    <s v="SPS-11006314"/>
    <s v="Amarpreet singh Assi"/>
    <s v="Mens 24-25 Annual Payee Match Fee, 16/11 vs. vs Stourport  2"/>
    <x v="7"/>
    <s v="CASH"/>
    <x v="0"/>
    <n v="0"/>
    <n v="0"/>
    <n v="0"/>
    <n v="0"/>
    <n v="0"/>
  </r>
  <r>
    <d v="2024-11-25T00:00:00"/>
    <n v="0.93950000000040745"/>
    <m/>
    <d v="2024-11-25T22:33:00"/>
    <x v="0"/>
    <x v="7"/>
    <s v="Last 12 Months"/>
    <s v="SPS-11006320"/>
    <s v="Sikandar Aizaz"/>
    <s v="Mens 24-25 Sponsored player Match Fee, 16/11 vs. vs Stourport  2"/>
    <x v="7"/>
    <s v="CASH"/>
    <x v="0"/>
    <n v="0"/>
    <n v="0"/>
    <n v="0"/>
    <n v="0"/>
    <n v="0"/>
  </r>
  <r>
    <d v="2024-11-25T00:00:00"/>
    <n v="0.94019999999727588"/>
    <m/>
    <d v="2024-11-25T22:34:00"/>
    <x v="0"/>
    <x v="7"/>
    <s v="Last 12 Months"/>
    <s v="SPS-11006328"/>
    <s v="Amarpreet singh Assi"/>
    <s v="Mens 24-25 Annual Payee Match Fee, 23/11 vs. vs Bromsgrove 1"/>
    <x v="7"/>
    <s v="CASH"/>
    <x v="0"/>
    <n v="0"/>
    <n v="0"/>
    <n v="0"/>
    <n v="0"/>
    <n v="0"/>
  </r>
  <r>
    <d v="2024-11-25T00:00:00"/>
    <n v="0.94019999999727588"/>
    <m/>
    <d v="2024-11-25T22:34:00"/>
    <x v="0"/>
    <x v="7"/>
    <s v="Last 12 Months"/>
    <s v="SPS-11006334"/>
    <s v="Sikandar Aizaz"/>
    <s v="Mens 24-25 Sponsored player Match Fee, 23/11 vs. vs Bromsgrove 1"/>
    <x v="7"/>
    <s v="CASH"/>
    <x v="0"/>
    <n v="0"/>
    <n v="0"/>
    <n v="0"/>
    <n v="0"/>
    <n v="0"/>
  </r>
  <r>
    <d v="2024-11-25T00:00:00"/>
    <n v="0.94090000000142027"/>
    <m/>
    <d v="2024-11-25T22:35:00"/>
    <x v="0"/>
    <x v="7"/>
    <s v="Last 12 Months"/>
    <s v="SPS-11006337"/>
    <s v="Amarpreet singh Assi"/>
    <s v="Mens Subscriptions 24-25 Sponsored player Membership"/>
    <x v="7"/>
    <s v="CASH"/>
    <x v="0"/>
    <n v="0"/>
    <n v="0"/>
    <n v="0"/>
    <n v="0"/>
    <n v="0"/>
  </r>
  <r>
    <d v="2024-09-07T00:00:00"/>
    <n v="80.310400000002119"/>
    <m/>
    <d v="2024-11-26T07:27:00"/>
    <x v="0"/>
    <x v="7"/>
    <s v="Last 12 Months"/>
    <s v="SPS-10625327"/>
    <s v="Rohanpreet cooner"/>
    <s v="Badgers Subscriptions 24-25, confirmed by Satpal Degun"/>
    <x v="7"/>
    <s v="BACS"/>
    <x v="0"/>
    <n v="30"/>
    <n v="0"/>
    <n v="0"/>
    <n v="0"/>
    <n v="30"/>
  </r>
  <r>
    <d v="2024-09-07T00:00:00"/>
    <n v="80.3125"/>
    <m/>
    <d v="2024-11-26T07:30:00"/>
    <x v="0"/>
    <x v="7"/>
    <s v="Last 12 Months"/>
    <s v="SPS-10625381"/>
    <s v="Gagan Sehra"/>
    <s v="Ladies Subscriptions 24-25 Under 16 Membership, confirmed by Satpal Degun"/>
    <x v="7"/>
    <s v="BACS"/>
    <x v="0"/>
    <n v="30"/>
    <n v="0"/>
    <n v="0"/>
    <n v="0"/>
    <n v="30"/>
  </r>
  <r>
    <d v="2024-09-07T00:00:00"/>
    <n v="80.3125"/>
    <m/>
    <d v="2024-11-26T07:30:00"/>
    <x v="0"/>
    <x v="7"/>
    <s v="Last 12 Months"/>
    <s v="SPS-10625382"/>
    <s v="Gian Sehra"/>
    <s v="Mens Subscriptions 24-25 Under 16 Membership, confirmed by Satpal Degun"/>
    <x v="7"/>
    <s v="BACS"/>
    <x v="0"/>
    <n v="30"/>
    <n v="0"/>
    <n v="0"/>
    <n v="0"/>
    <n v="30"/>
  </r>
  <r>
    <d v="2024-09-15T00:00:00"/>
    <n v="72.3125"/>
    <m/>
    <d v="2024-11-26T07:30:00"/>
    <x v="0"/>
    <x v="7"/>
    <s v="Last 12 Months"/>
    <s v="SPS-10669208"/>
    <s v="Gurmukh Sehra"/>
    <s v="Mens Subscriptions 24-25, confirmed by Satpal Degun"/>
    <x v="7"/>
    <s v="BACS"/>
    <x v="0"/>
    <n v="150"/>
    <n v="0"/>
    <n v="0"/>
    <n v="0"/>
    <n v="150"/>
  </r>
  <r>
    <d v="2024-09-07T00:00:00"/>
    <n v="80.336799999997311"/>
    <m/>
    <d v="2024-11-26T08:05:00"/>
    <x v="0"/>
    <x v="7"/>
    <s v="Last 12 Months"/>
    <s v="SPS-10625590"/>
    <s v="Narayan Dhillon"/>
    <s v="Mens 24-25 Student Match Fee, paid by Chan Dhillon, 07/09 vs. vs Bloxwich 1"/>
    <x v="7"/>
    <s v="STRIPE"/>
    <x v="0"/>
    <n v="5"/>
    <n v="0.09"/>
    <n v="0.05"/>
    <n v="0"/>
    <n v="4.8600000000000003"/>
  </r>
  <r>
    <d v="2024-09-20T00:00:00"/>
    <n v="67.336799999997311"/>
    <m/>
    <d v="2024-11-26T08:05:00"/>
    <x v="0"/>
    <x v="7"/>
    <s v="Last 12 Months"/>
    <s v="SPS-10701035"/>
    <s v="Govind Dhillon"/>
    <s v="Mens 24-25 Under 16 Match Fee, paid by Chan Dhillon, 21/09 vs. vs Sutton 3"/>
    <x v="7"/>
    <s v="STRIPE"/>
    <x v="0"/>
    <n v="3"/>
    <n v="0.06"/>
    <n v="0.05"/>
    <n v="0"/>
    <n v="2.89"/>
  </r>
  <r>
    <d v="2024-09-27T00:00:00"/>
    <n v="60.336799999997311"/>
    <m/>
    <d v="2024-11-26T08:05:00"/>
    <x v="0"/>
    <x v="7"/>
    <s v="Last 12 Months"/>
    <s v="SPS-10737468"/>
    <s v="Narayan Dhillon"/>
    <s v="Mens 24-25 Student Match Fee, paid by Chan Dhillon, 28/09 vs. vs University of Birmingham 5"/>
    <x v="7"/>
    <s v="STRIPE"/>
    <x v="0"/>
    <n v="5"/>
    <n v="0.09"/>
    <n v="0.05"/>
    <n v="0"/>
    <n v="4.8600000000000003"/>
  </r>
  <r>
    <d v="2024-09-28T00:00:00"/>
    <n v="59.336799999997311"/>
    <m/>
    <d v="2024-11-26T08:05:00"/>
    <x v="0"/>
    <x v="7"/>
    <s v="Last 12 Months"/>
    <s v="SPS-10742693"/>
    <s v="Govind Dhillon"/>
    <s v="Mens 24-25 Under 16 Match Fee, paid by Chan Dhillon, 28/09 vs. vs Bournville &amp; Kings Heath 4"/>
    <x v="7"/>
    <s v="STRIPE"/>
    <x v="0"/>
    <n v="3"/>
    <n v="0.06"/>
    <n v="0.05"/>
    <n v="0"/>
    <n v="2.89"/>
  </r>
  <r>
    <d v="2024-10-04T00:00:00"/>
    <n v="53.336799999997311"/>
    <m/>
    <d v="2024-11-26T08:05:00"/>
    <x v="0"/>
    <x v="7"/>
    <s v="Last 12 Months"/>
    <s v="SPS-10775395"/>
    <s v="Narayan Dhillon"/>
    <s v="Mens 24-25 Student Match Fee, paid by Chan Dhillon, 05/10 vs. vs Edgbaston 2"/>
    <x v="7"/>
    <s v="STRIPE"/>
    <x v="0"/>
    <n v="5"/>
    <n v="0.09"/>
    <n v="0.05"/>
    <n v="0"/>
    <n v="4.8600000000000003"/>
  </r>
  <r>
    <d v="2024-10-12T00:00:00"/>
    <n v="45.336799999997311"/>
    <m/>
    <d v="2024-11-26T08:05:00"/>
    <x v="0"/>
    <x v="7"/>
    <s v="Last 12 Months"/>
    <s v="SPS-10821676"/>
    <s v="Narayan Dhillon"/>
    <s v="Mens 24-25 Student Match Fee, paid by Chan Dhillon, 12/10 vs. vs Cannock 2"/>
    <x v="7"/>
    <s v="STRIPE"/>
    <x v="0"/>
    <n v="5"/>
    <n v="0.09"/>
    <n v="0.05"/>
    <n v="0"/>
    <n v="4.8600000000000003"/>
  </r>
  <r>
    <d v="2024-10-14T00:00:00"/>
    <n v="43.336799999997311"/>
    <m/>
    <d v="2024-11-26T08:05:00"/>
    <x v="0"/>
    <x v="7"/>
    <s v="Last 12 Months"/>
    <s v="SPS-10836073"/>
    <s v="Govind Dhillon"/>
    <s v="Sunday Training 24-25, paid by Chan Dhillon, 13/10 vs. Sunday Training"/>
    <x v="7"/>
    <s v="STRIPE"/>
    <x v="1"/>
    <n v="3"/>
    <n v="0.06"/>
    <n v="0.05"/>
    <n v="0"/>
    <n v="2.89"/>
  </r>
  <r>
    <d v="2024-10-18T00:00:00"/>
    <n v="39.336799999997311"/>
    <m/>
    <d v="2024-11-26T08:05:00"/>
    <x v="0"/>
    <x v="7"/>
    <s v="Last 12 Months"/>
    <s v="SPS-10847032"/>
    <s v="Narayan Dhillon"/>
    <s v="Mens 24-25 Student Match Fee, paid by Chan Dhillon, 19/10 vs. vs Newport 1"/>
    <x v="7"/>
    <s v="STRIPE"/>
    <x v="0"/>
    <n v="5"/>
    <n v="0.09"/>
    <n v="0.05"/>
    <n v="0"/>
    <n v="4.8600000000000003"/>
  </r>
  <r>
    <d v="2024-10-19T00:00:00"/>
    <n v="38.336799999997311"/>
    <m/>
    <d v="2024-11-26T08:05:00"/>
    <x v="0"/>
    <x v="7"/>
    <s v="Last 12 Months"/>
    <s v="SPS-10852657"/>
    <s v="Govind Dhillon"/>
    <s v="Mens 24-25 Under 16 Match Fee, paid by Chan Dhillon, 19/10 vs. vs West Bromwich 2"/>
    <x v="7"/>
    <s v="STRIPE"/>
    <x v="0"/>
    <n v="3"/>
    <n v="0.05"/>
    <n v="0.05"/>
    <n v="0"/>
    <n v="2.9"/>
  </r>
  <r>
    <d v="2024-11-08T00:00:00"/>
    <n v="18.336799999997311"/>
    <m/>
    <d v="2024-11-26T08:05:00"/>
    <x v="0"/>
    <x v="7"/>
    <s v="Last 12 Months"/>
    <s v="SPS-10917006"/>
    <s v="Narayan Dhillon"/>
    <s v="Mens 24-25 Student Match Fee, paid by Chan Dhillon, 09/11 vs. vs Lichfield 3"/>
    <x v="7"/>
    <s v="STRIPE"/>
    <x v="0"/>
    <n v="5"/>
    <n v="0.09"/>
    <n v="0.05"/>
    <n v="0"/>
    <n v="4.8600000000000003"/>
  </r>
  <r>
    <d v="2024-11-09T00:00:00"/>
    <n v="17.336799999997311"/>
    <m/>
    <d v="2024-11-26T08:05:00"/>
    <x v="0"/>
    <x v="7"/>
    <s v="Last 12 Months"/>
    <s v="SPS-10921296"/>
    <s v="Govind Dhillon"/>
    <s v="Mens 24-25 Under 16 Match Fee, paid by Chan Dhillon, 09/11 vs. vs Edgbaston"/>
    <x v="7"/>
    <s v="STRIPE"/>
    <x v="0"/>
    <n v="3"/>
    <n v="0.06"/>
    <n v="0.05"/>
    <n v="0"/>
    <n v="2.89"/>
  </r>
  <r>
    <d v="2024-11-15T00:00:00"/>
    <n v="11.336799999997311"/>
    <m/>
    <d v="2024-11-26T08:05:00"/>
    <x v="0"/>
    <x v="7"/>
    <s v="Last 12 Months"/>
    <s v="SPS-10945059"/>
    <s v="Narayan Dhillon"/>
    <s v="Mens 24-25 Student Match Fee, paid by Chan Dhillon, 16/11 vs. vs Worcester 2"/>
    <x v="7"/>
    <s v="STRIPE"/>
    <x v="0"/>
    <n v="5"/>
    <n v="0.09"/>
    <n v="0.05"/>
    <n v="0"/>
    <n v="4.8600000000000003"/>
  </r>
  <r>
    <d v="2024-11-23T00:00:00"/>
    <n v="3.3367999999973108"/>
    <m/>
    <d v="2024-11-26T08:05:00"/>
    <x v="0"/>
    <x v="7"/>
    <s v="Last 12 Months"/>
    <s v="SPS-10968041"/>
    <s v="Narayan Dhillon"/>
    <s v="Mens 24-25 Student Match Fee, paid by Chan Dhillon, 23/11 vs. vs Harborne 4"/>
    <x v="7"/>
    <s v="STRIPE"/>
    <x v="0"/>
    <n v="5"/>
    <n v="0.09"/>
    <n v="0.05"/>
    <n v="0"/>
    <n v="4.8600000000000003"/>
  </r>
  <r>
    <d v="2024-11-23T00:00:00"/>
    <n v="3.3367999999973108"/>
    <m/>
    <d v="2024-11-26T08:05:00"/>
    <x v="0"/>
    <x v="7"/>
    <s v="Last 12 Months"/>
    <s v="SPS-10970724"/>
    <s v="Govind Dhillon"/>
    <s v="Mens 24-25 Under 16 Match Fee, paid by Chan Dhillon, 23/11 vs. vs Olton &amp; West Warwickshire 5"/>
    <x v="7"/>
    <s v="STRIPE"/>
    <x v="0"/>
    <n v="3"/>
    <n v="0.06"/>
    <n v="0.05"/>
    <n v="0"/>
    <n v="2.89"/>
  </r>
  <r>
    <d v="2024-09-14T00:00:00"/>
    <n v="73.349999999998545"/>
    <m/>
    <d v="2024-11-26T08:24:00"/>
    <x v="0"/>
    <x v="7"/>
    <s v="Last 12 Months"/>
    <s v="SPS-10665734"/>
    <s v="Jeevan Basi"/>
    <s v="Mens 24-25 Student Match Fee, 14/09 vs. vs Cheltnham"/>
    <x v="7"/>
    <s v="STRIPE"/>
    <x v="0"/>
    <n v="5"/>
    <n v="0.1"/>
    <n v="0.05"/>
    <n v="0"/>
    <n v="4.8499999999999996"/>
  </r>
  <r>
    <d v="2024-09-21T00:00:00"/>
    <n v="66.349999999998545"/>
    <m/>
    <d v="2024-11-26T08:24:00"/>
    <x v="0"/>
    <x v="7"/>
    <s v="Last 12 Months"/>
    <s v="SPS-10706310"/>
    <s v="Jeevan Basi"/>
    <s v="Mens 24-25 Student Match Fee, 21/09 vs. vs Sikh Union Coventry"/>
    <x v="7"/>
    <s v="STRIPE"/>
    <x v="0"/>
    <n v="5"/>
    <n v="0.1"/>
    <n v="0.05"/>
    <n v="0"/>
    <n v="4.8499999999999996"/>
  </r>
  <r>
    <d v="2024-10-08T00:00:00"/>
    <n v="49.349999999998545"/>
    <m/>
    <d v="2024-11-26T08:24:00"/>
    <x v="0"/>
    <x v="7"/>
    <s v="Last 12 Months"/>
    <s v="SPS-10799212"/>
    <s v="Jeevan Basi"/>
    <s v="Mens 24-25 Student Match Fee, 05/10 vs. vs Edgbaston 1"/>
    <x v="7"/>
    <s v="STRIPE"/>
    <x v="0"/>
    <n v="5"/>
    <n v="0.1"/>
    <n v="0.05"/>
    <n v="0"/>
    <n v="4.8499999999999996"/>
  </r>
  <r>
    <d v="2024-10-17T00:00:00"/>
    <n v="40.349999999998545"/>
    <m/>
    <d v="2024-11-26T08:24:00"/>
    <x v="0"/>
    <x v="7"/>
    <s v="Last 12 Months"/>
    <s v="SPS-10845013"/>
    <s v="Jeevan Basi"/>
    <s v="Mens 24-25 Student Match Fee, 12/10 vs. vs Beacon 2"/>
    <x v="7"/>
    <s v="STRIPE"/>
    <x v="0"/>
    <n v="5"/>
    <n v="0.1"/>
    <n v="0.05"/>
    <n v="0"/>
    <n v="4.8499999999999996"/>
  </r>
  <r>
    <d v="2024-11-08T00:00:00"/>
    <n v="18.349999999998545"/>
    <m/>
    <d v="2024-11-26T08:24:00"/>
    <x v="0"/>
    <x v="7"/>
    <s v="Last 12 Months"/>
    <s v="SPS-10917002"/>
    <s v="Jeevan Basi"/>
    <s v="Mens 24-25 Student Match Fee, 09/11 vs. vs Lichfield 3"/>
    <x v="7"/>
    <s v="STRIPE"/>
    <x v="0"/>
    <n v="5"/>
    <n v="0.1"/>
    <n v="0.05"/>
    <n v="0"/>
    <n v="4.8499999999999996"/>
  </r>
  <r>
    <d v="2024-11-25T00:00:00"/>
    <n v="1.3499999999985448"/>
    <m/>
    <d v="2024-11-26T08:24:00"/>
    <x v="0"/>
    <x v="7"/>
    <s v="Last 12 Months"/>
    <s v="SPS-11006279"/>
    <s v="Jeevan Basi"/>
    <s v="Mens 24-25 Student Match Fee, 19/10 vs. vs Old Halesonians 1"/>
    <x v="7"/>
    <s v="STRIPE"/>
    <x v="0"/>
    <n v="5"/>
    <n v="0.1"/>
    <n v="0.05"/>
    <n v="0"/>
    <n v="4.8499999999999996"/>
  </r>
  <r>
    <d v="2024-11-25T00:00:00"/>
    <n v="1.3499999999985448"/>
    <m/>
    <d v="2024-11-26T08:24:00"/>
    <x v="0"/>
    <x v="7"/>
    <s v="Last 12 Months"/>
    <s v="SPS-11006296"/>
    <s v="Jeevan Basi"/>
    <s v="Mens 24-25 Student Match Fee, 02/11 vs. vs Bridgnorth 1"/>
    <x v="7"/>
    <s v="STRIPE"/>
    <x v="0"/>
    <n v="5"/>
    <n v="0.1"/>
    <n v="0.05"/>
    <n v="0"/>
    <n v="4.8499999999999996"/>
  </r>
  <r>
    <d v="2024-11-25T00:00:00"/>
    <n v="1.3499999999985448"/>
    <m/>
    <d v="2024-11-26T08:24:00"/>
    <x v="0"/>
    <x v="7"/>
    <s v="Last 12 Months"/>
    <s v="SPS-11006309"/>
    <s v="Jeevan Basi"/>
    <s v="Mens 24-25 Student Match Fee, 16/11 vs. vs Stourport  2"/>
    <x v="7"/>
    <s v="STRIPE"/>
    <x v="0"/>
    <n v="5"/>
    <n v="0.08"/>
    <n v="0.05"/>
    <n v="0"/>
    <n v="4.87"/>
  </r>
  <r>
    <d v="2024-11-25T00:00:00"/>
    <n v="1.3499999999985448"/>
    <m/>
    <d v="2024-11-26T08:24:00"/>
    <x v="0"/>
    <x v="7"/>
    <s v="Last 12 Months"/>
    <s v="SPS-11006323"/>
    <s v="Jeevan Basi"/>
    <s v="Mens 24-25 Student Match Fee, 23/11 vs. vs Bromsgrove 1"/>
    <x v="7"/>
    <s v="STRIPE"/>
    <x v="0"/>
    <n v="5"/>
    <n v="0.1"/>
    <n v="0.05"/>
    <n v="0"/>
    <n v="4.8499999999999996"/>
  </r>
  <r>
    <d v="2024-11-23T00:00:00"/>
    <n v="3.4790999999968335"/>
    <m/>
    <d v="2024-11-26T11:30:00"/>
    <x v="0"/>
    <x v="7"/>
    <s v="Last 12 Months"/>
    <s v="SPS-10972374"/>
    <s v="Aneel Loyal"/>
    <s v="Badgers 24-25, confirmed by Satpal Degun, 23/11 vs. vs Bloxwich"/>
    <x v="7"/>
    <s v="BACS"/>
    <x v="0"/>
    <n v="3"/>
    <n v="0"/>
    <n v="0"/>
    <n v="0"/>
    <n v="3"/>
  </r>
  <r>
    <d v="2024-11-16T00:00:00"/>
    <n v="10.479099999996834"/>
    <m/>
    <d v="2024-11-26T11:30:00"/>
    <x v="0"/>
    <x v="7"/>
    <s v="Last 12 Months"/>
    <s v="SPS-10948434"/>
    <s v="Aneel Loyal"/>
    <s v="Badgers 24-25, confirmed by Satpal Degun, 16/11 vs. vs West Brom"/>
    <x v="7"/>
    <s v="BACS"/>
    <x v="0"/>
    <n v="3"/>
    <n v="0"/>
    <n v="0"/>
    <n v="0"/>
    <n v="3"/>
  </r>
  <r>
    <d v="2024-11-09T00:00:00"/>
    <n v="17.479099999996834"/>
    <m/>
    <d v="2024-11-26T11:30:00"/>
    <x v="0"/>
    <x v="7"/>
    <s v="Last 12 Months"/>
    <s v="SPS-10918145"/>
    <s v="Aneel Loyal"/>
    <s v="Badgers 24-25, confirmed by Satpal Degun, 09/11 vs. vs Beacon"/>
    <x v="7"/>
    <s v="BACS"/>
    <x v="0"/>
    <n v="3"/>
    <n v="0"/>
    <n v="0"/>
    <n v="0"/>
    <n v="3"/>
  </r>
  <r>
    <d v="2024-11-11T00:00:00"/>
    <n v="15.552700000000186"/>
    <m/>
    <d v="2024-11-26T13:16:00"/>
    <x v="0"/>
    <x v="7"/>
    <s v="Last 12 Months"/>
    <s v="SPS-10929919"/>
    <s v="Amarpreet Sahi"/>
    <s v="Ladies 24-25 Student Match Fee, confirmed by Charn Gill, 09/11 vs. vs Harborne 4"/>
    <x v="7"/>
    <s v="BACS"/>
    <x v="0"/>
    <n v="5"/>
    <n v="0"/>
    <n v="0"/>
    <n v="0"/>
    <n v="5"/>
  </r>
  <r>
    <d v="2024-09-21T00:00:00"/>
    <n v="66.738100000002305"/>
    <m/>
    <d v="2024-11-26T17:43:00"/>
    <x v="0"/>
    <x v="7"/>
    <s v="Last 12 Months"/>
    <s v="SPS-10703477"/>
    <s v="Amarpreet Sahi"/>
    <s v="Ladies 24-25 Student Match Fee, confirmed by Charn Gill, 21/09 vs. vs Sutton"/>
    <x v="7"/>
    <s v="BACS"/>
    <x v="0"/>
    <n v="5"/>
    <n v="0"/>
    <n v="0"/>
    <n v="0"/>
    <n v="5"/>
  </r>
  <r>
    <d v="2024-11-11T00:00:00"/>
    <n v="15.881200000003446"/>
    <m/>
    <d v="2024-11-26T21:09:00"/>
    <x v="0"/>
    <x v="7"/>
    <s v="Last 12 Months"/>
    <s v="SPS-10935072"/>
    <s v="Ethan Frost"/>
    <s v="Mens Subscriptions 24-25 Under 16 Membership, confirmed by Charn Gill"/>
    <x v="7"/>
    <s v="BACS"/>
    <x v="0"/>
    <n v="30"/>
    <n v="0"/>
    <n v="0"/>
    <n v="0"/>
    <n v="30"/>
  </r>
  <r>
    <d v="2024-11-11T00:00:00"/>
    <n v="16.528400000002875"/>
    <m/>
    <d v="2024-11-27T12:41:00"/>
    <x v="0"/>
    <x v="7"/>
    <s v="Last 12 Months"/>
    <s v="SPS-10934799"/>
    <s v="Jay Campbell"/>
    <s v="Mens 24-25, 09/11 vs. vs Bloxwich 1"/>
    <x v="7"/>
    <s v="STRIPE"/>
    <x v="0"/>
    <n v="10"/>
    <n v="0.19"/>
    <n v="0.1"/>
    <n v="0"/>
    <n v="9.7100000000000009"/>
  </r>
  <r>
    <d v="2024-11-25T00:00:00"/>
    <n v="2.5284000000028755"/>
    <m/>
    <d v="2024-11-27T12:41:00"/>
    <x v="0"/>
    <x v="7"/>
    <s v="Last 12 Months"/>
    <s v="SPS-11006291"/>
    <s v="Jay Campbell"/>
    <s v="Mens 24-25, 19/10 vs. vs Old Halesonians 1"/>
    <x v="7"/>
    <s v="STRIPE"/>
    <x v="0"/>
    <n v="10"/>
    <n v="0.19"/>
    <n v="0.1"/>
    <n v="0"/>
    <n v="9.7100000000000009"/>
  </r>
  <r>
    <d v="2024-11-25T00:00:00"/>
    <n v="2.5284000000028755"/>
    <m/>
    <d v="2024-11-27T12:41:00"/>
    <x v="0"/>
    <x v="7"/>
    <s v="Last 12 Months"/>
    <s v="SPS-11006304"/>
    <s v="Jay Campbell"/>
    <s v="Mens 24-25, 02/11 vs. vs Bridgnorth 1"/>
    <x v="7"/>
    <s v="STRIPE"/>
    <x v="0"/>
    <n v="10"/>
    <n v="0.19"/>
    <n v="0.1"/>
    <n v="0"/>
    <n v="9.7100000000000009"/>
  </r>
  <r>
    <d v="2024-11-25T00:00:00"/>
    <n v="2.5284000000028755"/>
    <m/>
    <d v="2024-11-27T12:41:00"/>
    <x v="0"/>
    <x v="7"/>
    <s v="Last 12 Months"/>
    <s v="SPS-11006319"/>
    <s v="Jay Campbell"/>
    <s v="Mens 24-25, 16/11 vs. vs Stourport  2"/>
    <x v="7"/>
    <s v="STRIPE"/>
    <x v="0"/>
    <n v="10"/>
    <n v="0.19"/>
    <n v="0.1"/>
    <n v="0"/>
    <n v="9.7100000000000009"/>
  </r>
  <r>
    <d v="2024-11-25T00:00:00"/>
    <n v="2.5284000000028755"/>
    <m/>
    <d v="2024-11-27T12:41:00"/>
    <x v="0"/>
    <x v="7"/>
    <s v="Last 12 Months"/>
    <s v="SPS-11006333"/>
    <s v="Jay Campbell"/>
    <s v="Mens 24-25, 23/11 vs. vs Bromsgrove 1"/>
    <x v="7"/>
    <s v="STRIPE"/>
    <x v="0"/>
    <n v="10"/>
    <n v="0.19"/>
    <n v="0.1"/>
    <n v="0"/>
    <n v="9.7100000000000009"/>
  </r>
  <r>
    <d v="2024-11-16T00:00:00"/>
    <n v="12.583299999998417"/>
    <m/>
    <d v="2024-11-28T14:00:00"/>
    <x v="0"/>
    <x v="7"/>
    <s v="Last 12 Months"/>
    <s v="SPS-10948514"/>
    <s v="sucha sohal"/>
    <s v="Mens 24-25, confirmed by Satpal Degun, 16/11 vs. vs Kingswinford 2"/>
    <x v="7"/>
    <s v="BACS"/>
    <x v="0"/>
    <n v="10"/>
    <n v="0"/>
    <n v="0"/>
    <n v="0"/>
    <n v="10"/>
  </r>
  <r>
    <d v="2024-10-07T00:00:00"/>
    <n v="52.82220000000234"/>
    <m/>
    <d v="2024-11-28T19:44:00"/>
    <x v="0"/>
    <x v="7"/>
    <s v="Last 12 Months"/>
    <s v="SPS-10790658"/>
    <s v="Simone Rowley"/>
    <s v="Ladies 24-25, 05/10 vs. vs Solihull Blossomfield 2"/>
    <x v="7"/>
    <s v="STRIPE"/>
    <x v="0"/>
    <n v="10"/>
    <n v="0.19"/>
    <n v="0.1"/>
    <n v="0"/>
    <n v="9.7100000000000009"/>
  </r>
  <r>
    <d v="2024-10-12T00:00:00"/>
    <n v="47.82220000000234"/>
    <m/>
    <d v="2024-11-28T19:44:00"/>
    <x v="0"/>
    <x v="7"/>
    <s v="Last 12 Months"/>
    <s v="SPS-10828554"/>
    <s v="Simone Rowley"/>
    <s v="Ladies 24-25, 12/10 vs. vs Edgbaston 3"/>
    <x v="7"/>
    <s v="STRIPE"/>
    <x v="0"/>
    <n v="10"/>
    <n v="0.19"/>
    <n v="0.1"/>
    <n v="0"/>
    <n v="9.7100000000000009"/>
  </r>
  <r>
    <d v="2024-10-19T00:00:00"/>
    <n v="40.82220000000234"/>
    <m/>
    <d v="2024-11-28T19:44:00"/>
    <x v="0"/>
    <x v="7"/>
    <s v="Last 12 Months"/>
    <s v="SPS-10854467"/>
    <s v="Simone Rowley"/>
    <s v="Ladies 24-25, 19/10 vs. vs Stourport 3"/>
    <x v="7"/>
    <s v="STRIPE"/>
    <x v="0"/>
    <n v="10"/>
    <n v="0.19"/>
    <n v="0.1"/>
    <n v="0"/>
    <n v="9.7100000000000009"/>
  </r>
  <r>
    <d v="2024-11-11T00:00:00"/>
    <n v="17.82220000000234"/>
    <m/>
    <d v="2024-11-28T19:44:00"/>
    <x v="0"/>
    <x v="7"/>
    <s v="Last 12 Months"/>
    <s v="SPS-10929937"/>
    <s v="Simone Rowley"/>
    <s v="Ladies 24-25, 09/11 vs. vs Bridgnorth 1"/>
    <x v="7"/>
    <s v="STRIPE"/>
    <x v="0"/>
    <n v="10"/>
    <n v="0.19"/>
    <n v="0.1"/>
    <n v="0"/>
    <n v="9.7100000000000009"/>
  </r>
  <r>
    <d v="2024-11-17T00:00:00"/>
    <n v="11.82220000000234"/>
    <m/>
    <d v="2024-11-28T19:44:00"/>
    <x v="0"/>
    <x v="7"/>
    <s v="Last 12 Months"/>
    <s v="SPS-10955697"/>
    <s v="Simone Rowley"/>
    <s v="Ladies 24-25, 16/11 vs. vs Worcester 2"/>
    <x v="7"/>
    <s v="STRIPE"/>
    <x v="0"/>
    <n v="10"/>
    <n v="0.19"/>
    <n v="0.1"/>
    <n v="0"/>
    <n v="9.7100000000000009"/>
  </r>
  <r>
    <d v="2024-09-02T00:00:00"/>
    <n v="88.354099999996834"/>
    <m/>
    <d v="2024-11-29T08:30:00"/>
    <x v="0"/>
    <x v="7"/>
    <s v="Last 12 Months"/>
    <s v="SPS-10600772"/>
    <s v="Vinaypreet Johal"/>
    <s v="Ladies 24-25 Student Match Fee, 31/08 vs. vs Bromsgrove 2/3"/>
    <x v="7"/>
    <s v="STRIPE"/>
    <x v="0"/>
    <n v="5"/>
    <n v="0.1"/>
    <n v="0.05"/>
    <n v="0"/>
    <n v="4.8499999999999996"/>
  </r>
  <r>
    <d v="2024-09-07T00:00:00"/>
    <n v="83.354099999996834"/>
    <m/>
    <d v="2024-11-29T08:30:00"/>
    <x v="0"/>
    <x v="7"/>
    <s v="Last 12 Months"/>
    <s v="SPS-10625391"/>
    <s v="Vinaypreet Johal"/>
    <s v="Ladies 24-25 Student Match Fee, 07/09 vs. vs Bloxwich 1"/>
    <x v="7"/>
    <s v="STRIPE"/>
    <x v="0"/>
    <n v="5"/>
    <n v="0.1"/>
    <n v="0.05"/>
    <n v="0"/>
    <n v="4.8499999999999996"/>
  </r>
  <r>
    <d v="2024-09-21T00:00:00"/>
    <n v="69.354099999996834"/>
    <m/>
    <d v="2024-11-29T08:30:00"/>
    <x v="0"/>
    <x v="7"/>
    <s v="Last 12 Months"/>
    <s v="SPS-10705577"/>
    <s v="Vinaypreet Johal"/>
    <s v="Ladies 24-25 Student Match Fee, 21/09 vs. vs Sutton"/>
    <x v="7"/>
    <s v="STRIPE"/>
    <x v="0"/>
    <n v="5"/>
    <n v="0.1"/>
    <n v="0.05"/>
    <n v="0"/>
    <n v="4.8499999999999996"/>
  </r>
  <r>
    <d v="2024-09-28T00:00:00"/>
    <n v="62.354099999996834"/>
    <m/>
    <d v="2024-11-29T08:30:00"/>
    <x v="0"/>
    <x v="7"/>
    <s v="Last 12 Months"/>
    <s v="SPS-10744623"/>
    <s v="Vinaypreet Johal"/>
    <s v="Ladies 24-25 Student Match Fee, 28/09 vs. vs Olton &amp; West Warwickshire 3"/>
    <x v="7"/>
    <s v="STRIPE"/>
    <x v="0"/>
    <n v="5"/>
    <n v="0.1"/>
    <n v="0.05"/>
    <n v="0"/>
    <n v="4.8499999999999996"/>
  </r>
  <r>
    <d v="2024-10-07T00:00:00"/>
    <n v="53.354099999996834"/>
    <m/>
    <d v="2024-11-29T08:30:00"/>
    <x v="0"/>
    <x v="7"/>
    <s v="Last 12 Months"/>
    <s v="SPS-10790666"/>
    <s v="Vinaypreet Johal"/>
    <s v="Ladies 24-25 Student Match Fee, 05/10 vs. vs Solihull Blossomfield 2"/>
    <x v="7"/>
    <s v="STRIPE"/>
    <x v="0"/>
    <n v="5"/>
    <n v="0.1"/>
    <n v="0.05"/>
    <n v="0"/>
    <n v="4.8499999999999996"/>
  </r>
  <r>
    <d v="2024-10-12T00:00:00"/>
    <n v="48.354099999996834"/>
    <m/>
    <d v="2024-11-29T08:30:00"/>
    <x v="0"/>
    <x v="7"/>
    <s v="Last 12 Months"/>
    <s v="SPS-10828563"/>
    <s v="Vinaypreet Johal"/>
    <s v="Ladies 24-25 Student Match Fee, 12/10 vs. vs Edgbaston 3"/>
    <x v="7"/>
    <s v="STRIPE"/>
    <x v="0"/>
    <n v="5"/>
    <n v="0.1"/>
    <n v="0.05"/>
    <n v="0"/>
    <n v="4.8499999999999996"/>
  </r>
  <r>
    <d v="2024-10-19T00:00:00"/>
    <n v="41.354099999996834"/>
    <m/>
    <d v="2024-11-29T08:30:00"/>
    <x v="0"/>
    <x v="7"/>
    <s v="Last 12 Months"/>
    <s v="SPS-10854474"/>
    <s v="Vinaypreet Johal"/>
    <s v="Ladies 24-25 Student Match Fee, 19/10 vs. vs Stourport 3"/>
    <x v="7"/>
    <s v="STRIPE"/>
    <x v="0"/>
    <n v="5"/>
    <n v="0.13"/>
    <n v="0.05"/>
    <n v="0"/>
    <n v="4.82"/>
  </r>
  <r>
    <d v="2024-10-27T00:00:00"/>
    <n v="34.354099999996834"/>
    <m/>
    <d v="2024-11-30T08:30:00"/>
    <x v="0"/>
    <x v="7"/>
    <s v="Last 12 Months"/>
    <s v="SPS-10870700"/>
    <s v="prabhjot ghag"/>
    <s v="Sunday Training 24-25, paid by mandip kaur, 27/10 vs. Sunday Training"/>
    <x v="7"/>
    <s v="STRIPE"/>
    <x v="1"/>
    <n v="3"/>
    <n v="0.09"/>
    <n v="0.05"/>
    <n v="0"/>
    <n v="2.86"/>
  </r>
  <r>
    <d v="2024-11-01T00:00:00"/>
    <n v="29.354099999996834"/>
    <m/>
    <d v="2024-11-30T08:30:00"/>
    <x v="0"/>
    <x v="7"/>
    <s v="Last 12 Months"/>
    <s v="SPS-10887907"/>
    <s v="prabhjot ghag"/>
    <s v="Mens 24-25 Under 16 Match Fee, paid by mandip kaur, 02/11 vs. vs Sutton Coldfield 9"/>
    <x v="7"/>
    <s v="STRIPE"/>
    <x v="0"/>
    <n v="3"/>
    <n v="0.09"/>
    <n v="0.05"/>
    <n v="0"/>
    <n v="2.86"/>
  </r>
  <r>
    <d v="2024-11-03T00:00:00"/>
    <n v="27.354099999996834"/>
    <m/>
    <d v="2024-11-30T08:30:00"/>
    <x v="0"/>
    <x v="7"/>
    <s v="Last 12 Months"/>
    <s v="SPS-10895957"/>
    <s v="prabhjot ghag"/>
    <s v="Sunday Training 24-25, paid by mandip kaur, 03/11 vs. Sunday Training"/>
    <x v="7"/>
    <s v="STRIPE"/>
    <x v="1"/>
    <n v="3"/>
    <n v="0.09"/>
    <n v="0.05"/>
    <n v="0"/>
    <n v="2.86"/>
  </r>
  <r>
    <d v="2024-11-15T00:00:00"/>
    <n v="15.354099999996834"/>
    <m/>
    <d v="2024-11-30T08:30:00"/>
    <x v="0"/>
    <x v="7"/>
    <s v="Last 12 Months"/>
    <s v="SPS-10944700"/>
    <s v="prabhjot ghag"/>
    <s v="Mens 24-25 Under 16 Match Fee, paid by mandip kaur, 16/11 vs. vs Lichfield 6"/>
    <x v="7"/>
    <s v="STRIPE"/>
    <x v="0"/>
    <n v="3"/>
    <n v="0.09"/>
    <n v="0.05"/>
    <n v="0"/>
    <n v="2.86"/>
  </r>
  <r>
    <d v="2024-11-22T00:00:00"/>
    <n v="8.3540999999968335"/>
    <m/>
    <d v="2024-11-30T08:30:00"/>
    <x v="0"/>
    <x v="7"/>
    <s v="Last 12 Months"/>
    <s v="SPS-10967513"/>
    <s v="prabhjot ghag"/>
    <s v="Mens 24-25 Under 16 Match Fee, paid by mandip kaur, 23/11 vs. vs Old Wulfrunians 4"/>
    <x v="7"/>
    <s v="STRIPE"/>
    <x v="0"/>
    <n v="3"/>
    <n v="7.0000000000000007E-2"/>
    <n v="0.05"/>
    <n v="0"/>
    <n v="2.88"/>
  </r>
  <r>
    <d v="2024-11-30T00:00:00"/>
    <n v="0.55000000000291038"/>
    <m/>
    <d v="2024-11-30T13:12:00"/>
    <x v="0"/>
    <x v="7"/>
    <s v="Last 12 Months"/>
    <s v="SPS-11028846"/>
    <s v="Kaylim Bowers"/>
    <s v="Ladies 24-25 Sponsored player Match Fee, 30/11 vs. vs Old Silhillians 2"/>
    <x v="7"/>
    <s v="CASH"/>
    <x v="0"/>
    <n v="0"/>
    <n v="0"/>
    <n v="0"/>
    <n v="0"/>
    <n v="0"/>
  </r>
  <r>
    <d v="2024-11-30T00:00:00"/>
    <n v="0.55000000000291038"/>
    <m/>
    <d v="2024-11-30T13:12:00"/>
    <x v="0"/>
    <x v="7"/>
    <s v="Last 12 Months"/>
    <s v="SPS-11028851"/>
    <s v="Apsi Gunarathne"/>
    <s v="Ladies 24-25 Sponsored player Match Fee, 30/11 vs. vs Old Silhillians 2"/>
    <x v="7"/>
    <s v="CASH"/>
    <x v="0"/>
    <n v="0"/>
    <n v="0"/>
    <n v="0"/>
    <n v="0"/>
    <n v="0"/>
  </r>
  <r>
    <d v="2024-11-04T00:00:00"/>
    <n v="26.568700000003446"/>
    <m/>
    <d v="2024-11-30T13:39:00"/>
    <x v="0"/>
    <x v="7"/>
    <s v="Last 12 Months"/>
    <s v="SPS-10901479"/>
    <s v="Amy Watson"/>
    <s v="Ladies 24-25, 02/11 vs. vs University of Birmingham 6"/>
    <x v="7"/>
    <s v="STRIPE"/>
    <x v="0"/>
    <n v="10"/>
    <n v="0.19"/>
    <n v="0.1"/>
    <n v="0"/>
    <n v="9.7100000000000009"/>
  </r>
  <r>
    <d v="2024-11-11T00:00:00"/>
    <n v="19.568700000003446"/>
    <m/>
    <d v="2024-11-30T13:39:00"/>
    <x v="0"/>
    <x v="7"/>
    <s v="Last 12 Months"/>
    <s v="SPS-10929934"/>
    <s v="Amy Watson"/>
    <s v="Ladies 24-25, 09/11 vs. vs Bridgnorth 1"/>
    <x v="7"/>
    <s v="STRIPE"/>
    <x v="0"/>
    <n v="10"/>
    <n v="0.19"/>
    <n v="0.1"/>
    <n v="0"/>
    <n v="9.7100000000000009"/>
  </r>
  <r>
    <d v="2024-11-20T00:00:00"/>
    <n v="10.568700000003446"/>
    <m/>
    <d v="2024-11-30T13:39:00"/>
    <x v="0"/>
    <x v="7"/>
    <s v="Last 12 Months"/>
    <s v="SPS-10965940"/>
    <s v="Amy Watson"/>
    <s v="Ladies 24-25, 16/11 vs. vs Solihull Blossomfield 3"/>
    <x v="7"/>
    <s v="STRIPE"/>
    <x v="0"/>
    <n v="10"/>
    <n v="0.19"/>
    <n v="0.1"/>
    <n v="0"/>
    <n v="9.7100000000000009"/>
  </r>
  <r>
    <d v="2024-11-25T00:00:00"/>
    <n v="5.5687000000034459"/>
    <m/>
    <d v="2024-11-30T13:39:00"/>
    <x v="0"/>
    <x v="7"/>
    <s v="Last 12 Months"/>
    <s v="SPS-11006235"/>
    <s v="Amy Watson"/>
    <s v="Ladies 24-25, 23/11 vs. vs Edgbaston 2"/>
    <x v="7"/>
    <s v="STRIPE"/>
    <x v="0"/>
    <n v="10"/>
    <n v="0.19"/>
    <n v="0.1"/>
    <n v="0"/>
    <n v="9.7100000000000009"/>
  </r>
  <r>
    <d v="2024-11-30T00:00:00"/>
    <n v="0.56870000000344589"/>
    <m/>
    <d v="2024-11-30T13:39:00"/>
    <x v="0"/>
    <x v="7"/>
    <s v="Last 12 Months"/>
    <s v="SPS-11028844"/>
    <s v="Amy Watson"/>
    <s v="Ladies 24-25, 30/11 vs. vs Old Silhillians 2"/>
    <x v="7"/>
    <s v="STRIPE"/>
    <x v="0"/>
    <n v="10"/>
    <n v="0.19"/>
    <n v="0.1"/>
    <n v="0"/>
    <n v="9.7100000000000009"/>
  </r>
  <r>
    <d v="2024-11-30T00:00:00"/>
    <n v="0.6665999999968335"/>
    <m/>
    <d v="2024-11-30T16:00:00"/>
    <x v="0"/>
    <x v="7"/>
    <s v="Last 12 Months"/>
    <s v="SPS-11030468"/>
    <s v="Thisaru Gangabadage"/>
    <s v="Badgers 24-25 Sponsored player Match Fee, 30/11 vs. vs Sutton"/>
    <x v="7"/>
    <s v="CASH"/>
    <x v="0"/>
    <n v="0"/>
    <n v="0"/>
    <n v="0"/>
    <n v="0"/>
    <n v="0"/>
  </r>
  <r>
    <d v="2024-11-30T00:00:00"/>
    <n v="0.72839999999996508"/>
    <m/>
    <d v="2024-11-30T17:29:00"/>
    <x v="0"/>
    <x v="7"/>
    <s v="Last 12 Months"/>
    <s v="SPS-11031574"/>
    <s v="Athsari Gangabadage"/>
    <s v="Ladies 24-25 Sponsored player Match Fee, 30/11 vs. vs Old Silhillians 5"/>
    <x v="7"/>
    <s v="CASH"/>
    <x v="0"/>
    <n v="0"/>
    <n v="0"/>
    <n v="0"/>
    <n v="0"/>
    <n v="0"/>
  </r>
  <r>
    <d v="2024-11-30T00:00:00"/>
    <n v="0.72839999999996508"/>
    <m/>
    <d v="2024-11-30T17:29:00"/>
    <x v="0"/>
    <x v="7"/>
    <s v="Last 12 Months"/>
    <s v="SPS-11031575"/>
    <s v="kiran gill"/>
    <s v="Ladies 24-25 Double Team Match Fee, 30/11 vs. vs Old Silhillians 5"/>
    <x v="7"/>
    <s v="CASH"/>
    <x v="0"/>
    <n v="0"/>
    <n v="0"/>
    <n v="0"/>
    <n v="0"/>
    <n v="0"/>
  </r>
  <r>
    <d v="2024-11-30T00:00:00"/>
    <n v="0.72839999999996508"/>
    <m/>
    <d v="2024-11-30T17:29:00"/>
    <x v="0"/>
    <x v="7"/>
    <s v="Last 12 Months"/>
    <s v="SPS-11031580"/>
    <s v="Rasika Rathnayake"/>
    <s v="Ladies 24-25 Sponsored player Match Fee, 30/11 vs. vs Old Silhillians 5"/>
    <x v="7"/>
    <s v="CASH"/>
    <x v="0"/>
    <n v="0"/>
    <n v="0"/>
    <n v="0"/>
    <n v="0"/>
    <n v="0"/>
  </r>
  <r>
    <d v="2024-11-30T00:00:00"/>
    <n v="0.72839999999996508"/>
    <m/>
    <d v="2024-11-30T17:29:00"/>
    <x v="0"/>
    <x v="7"/>
    <s v="Last 12 Months"/>
    <s v="SPS-11031585"/>
    <s v="Jamie Richards"/>
    <s v="Ladies 24-25 Double Team Match Fee, 30/11 vs. vs Old Silhillians 5"/>
    <x v="7"/>
    <s v="CASH"/>
    <x v="0"/>
    <n v="0"/>
    <n v="0"/>
    <n v="0"/>
    <n v="0"/>
    <n v="0"/>
  </r>
  <r>
    <d v="2024-11-30T00:00:00"/>
    <n v="0.7290999999968335"/>
    <m/>
    <d v="2024-11-30T17:30:00"/>
    <x v="0"/>
    <x v="7"/>
    <s v="Last 12 Months"/>
    <s v="SPS-11031584"/>
    <s v="Emily Brown"/>
    <s v="AMENDED: (Drove 3 players )Ladies 24-25 Student Match Fee, confirmed by Charn Gill, 30/11 vs. vs Old Silhillians 5"/>
    <x v="7"/>
    <s v="BACS"/>
    <x v="0"/>
    <n v="0"/>
    <n v="0"/>
    <n v="0"/>
    <n v="0"/>
    <n v="0"/>
  </r>
  <r>
    <d v="2024-11-30T00:00:00"/>
    <n v="0.7290999999968335"/>
    <m/>
    <d v="2024-11-30T17:30:00"/>
    <x v="0"/>
    <x v="7"/>
    <s v="Last 12 Months"/>
    <s v="SPS-11031582"/>
    <s v="Susan Paterson"/>
    <s v="AMENDED: (Drove 3 players )Ladies 24-25, confirmed by Charn Gill, 30/11 vs. vs Old Silhillians 5"/>
    <x v="7"/>
    <s v="BACS"/>
    <x v="0"/>
    <n v="0"/>
    <n v="0"/>
    <n v="0"/>
    <n v="0"/>
    <n v="0"/>
  </r>
  <r>
    <d v="2024-11-30T00:00:00"/>
    <n v="0.7290999999968335"/>
    <m/>
    <d v="2024-11-30T17:30:00"/>
    <x v="0"/>
    <x v="7"/>
    <s v="Last 12 Months"/>
    <s v="SPS-11031586"/>
    <s v="Rasika Rathnayake"/>
    <s v="Ladies 24-25 Double Team Match Fee, 30/11 vs. vs Old Silhillians 2"/>
    <x v="7"/>
    <s v="CASH"/>
    <x v="0"/>
    <n v="0"/>
    <n v="0"/>
    <n v="0"/>
    <n v="0"/>
    <n v="0"/>
  </r>
  <r>
    <d v="2024-11-30T00:00:00"/>
    <n v="0.72980000000097789"/>
    <m/>
    <d v="2024-11-30T17:31:00"/>
    <x v="0"/>
    <x v="7"/>
    <s v="Last 12 Months"/>
    <s v="SPS-11028845"/>
    <s v="kiran gill"/>
    <s v="AMENDED: (Drove 3 players to seconds )Ladies 24-25, confirmed by Charn Gill, 30/11 vs. vs Old Silhillians 2"/>
    <x v="7"/>
    <s v="BACS"/>
    <x v="0"/>
    <n v="0"/>
    <n v="0"/>
    <n v="0"/>
    <n v="0"/>
    <n v="0"/>
  </r>
  <r>
    <d v="2024-11-20T00:00:00"/>
    <n v="10.730499999997846"/>
    <m/>
    <d v="2024-11-30T17:32:00"/>
    <x v="0"/>
    <x v="7"/>
    <s v="Last 12 Months"/>
    <s v="SPS-10965947"/>
    <s v="Rasika Rathnayake"/>
    <s v="AMENDED: ()Ladies 24-25 Unemployed/Retired Match Fee, confirmed by Charn Gill, 16/11 vs. vs Solihull Blossomfield 3"/>
    <x v="7"/>
    <s v="BACS"/>
    <x v="0"/>
    <n v="0"/>
    <n v="0"/>
    <n v="0"/>
    <n v="0"/>
    <n v="0"/>
  </r>
  <r>
    <d v="2024-11-11T00:00:00"/>
    <n v="19.730499999997846"/>
    <m/>
    <d v="2024-11-30T17:32:00"/>
    <x v="0"/>
    <x v="7"/>
    <s v="Last 12 Months"/>
    <s v="SPS-10929927"/>
    <s v="Rasika Rathnayake"/>
    <s v="AMENDED: ()Ladies 24-25 Unemployed/Retired Match Fee, confirmed by Charn Gill, 09/11 vs. vs Harborne 4"/>
    <x v="7"/>
    <s v="BACS"/>
    <x v="0"/>
    <n v="0"/>
    <n v="0"/>
    <n v="0"/>
    <n v="0"/>
    <n v="0"/>
  </r>
  <r>
    <d v="2024-11-04T00:00:00"/>
    <n v="26.730499999997846"/>
    <m/>
    <d v="2024-11-30T17:32:00"/>
    <x v="0"/>
    <x v="7"/>
    <s v="Last 12 Months"/>
    <s v="SPS-10901261"/>
    <s v="Rasika Rathnayake"/>
    <s v="AMENDED: ()Ladies 24-25 Unemployed/Retired Match Fee, confirmed by Charn Gill, 02/11 vs. vs Bournville &amp; Kings Heath 4"/>
    <x v="7"/>
    <s v="BACS"/>
    <x v="0"/>
    <n v="0"/>
    <n v="0"/>
    <n v="0"/>
    <n v="0"/>
    <n v="0"/>
  </r>
  <r>
    <d v="2024-11-30T00:00:00"/>
    <n v="0.74510000000009313"/>
    <m/>
    <d v="2024-11-30T17:53:00"/>
    <x v="0"/>
    <x v="7"/>
    <s v="Last 12 Months"/>
    <s v="SPS-11031868"/>
    <s v="SJ Sihota"/>
    <s v="Mens 24-25 Double Team Match Fee, 30/11 vs. vs Solihull Blossomfield 1"/>
    <x v="7"/>
    <s v="CASH"/>
    <x v="0"/>
    <n v="0"/>
    <n v="0"/>
    <n v="0"/>
    <n v="0"/>
    <n v="0"/>
  </r>
  <r>
    <d v="2024-11-10T00:00:00"/>
    <n v="21.30000000000291"/>
    <m/>
    <d v="2024-12-01T07:12:00"/>
    <x v="0"/>
    <x v="8"/>
    <s v="Last 12 Months"/>
    <s v="SPS-10925351"/>
    <s v="Rohanpreet cooner"/>
    <s v="Sunday Training 24-25, paid by Gurpreet Cooner, 10/11 vs. Sunday Training"/>
    <x v="8"/>
    <s v="STRIPE"/>
    <x v="1"/>
    <n v="3"/>
    <n v="0.06"/>
    <n v="0.05"/>
    <n v="0"/>
    <n v="2.89"/>
  </r>
  <r>
    <d v="2024-11-10T00:00:00"/>
    <n v="21.30000000000291"/>
    <m/>
    <d v="2024-12-01T07:12:00"/>
    <x v="0"/>
    <x v="8"/>
    <s v="Last 12 Months"/>
    <s v="SPS-10925353"/>
    <s v="Sukhmani Cooner"/>
    <s v="Sunday Training 24-25, paid by Gurpreet Cooner, 10/11 vs. Sunday Training"/>
    <x v="8"/>
    <s v="STRIPE"/>
    <x v="1"/>
    <n v="3"/>
    <n v="0.06"/>
    <n v="0.05"/>
    <n v="0"/>
    <n v="2.89"/>
  </r>
  <r>
    <d v="2024-11-16T00:00:00"/>
    <n v="15.30000000000291"/>
    <m/>
    <d v="2024-12-01T07:12:00"/>
    <x v="0"/>
    <x v="8"/>
    <s v="Last 12 Months"/>
    <s v="SPS-10948441"/>
    <s v="Rohanpreet cooner"/>
    <s v="Badgers 24-25, paid by Gurpreet Cooner, 16/11 vs. vs West Brom"/>
    <x v="8"/>
    <s v="STRIPE"/>
    <x v="0"/>
    <n v="3"/>
    <n v="0.06"/>
    <n v="0.05"/>
    <n v="0"/>
    <n v="2.89"/>
  </r>
  <r>
    <d v="2024-11-16T00:00:00"/>
    <n v="15.30000000000291"/>
    <m/>
    <d v="2024-12-01T07:12:00"/>
    <x v="0"/>
    <x v="8"/>
    <s v="Last 12 Months"/>
    <s v="SPS-10948513"/>
    <s v="Gurpreet Cooner"/>
    <s v="Mens 24-25, 16/11 vs. vs Kingswinford 2"/>
    <x v="8"/>
    <s v="STRIPE"/>
    <x v="0"/>
    <n v="10"/>
    <n v="0.2"/>
    <n v="0.1"/>
    <n v="0"/>
    <n v="9.6999999999999993"/>
  </r>
  <r>
    <d v="2024-11-17T00:00:00"/>
    <n v="14.30000000000291"/>
    <m/>
    <d v="2024-12-01T07:12:00"/>
    <x v="0"/>
    <x v="8"/>
    <s v="Last 12 Months"/>
    <s v="SPS-10954051"/>
    <s v="Rohanpreet cooner"/>
    <s v="Sunday Training 24-25, paid by Gurpreet Cooner, 17/11 vs. Sunday Training"/>
    <x v="8"/>
    <s v="STRIPE"/>
    <x v="1"/>
    <n v="3"/>
    <n v="0.06"/>
    <n v="0.05"/>
    <n v="0"/>
    <n v="2.89"/>
  </r>
  <r>
    <d v="2024-11-17T00:00:00"/>
    <n v="14.30000000000291"/>
    <m/>
    <d v="2024-12-01T07:12:00"/>
    <x v="0"/>
    <x v="8"/>
    <s v="Last 12 Months"/>
    <s v="SPS-10954052"/>
    <s v="Sukhmani Cooner"/>
    <s v="Sunday Training 24-25, paid by Gurpreet Cooner, 17/11 vs. Sunday Training"/>
    <x v="8"/>
    <s v="STRIPE"/>
    <x v="1"/>
    <n v="3"/>
    <n v="0.06"/>
    <n v="0.05"/>
    <n v="0"/>
    <n v="2.89"/>
  </r>
  <r>
    <d v="2024-11-23T00:00:00"/>
    <n v="8.3000000000029104"/>
    <m/>
    <d v="2024-12-01T07:12:00"/>
    <x v="0"/>
    <x v="8"/>
    <s v="Last 12 Months"/>
    <s v="SPS-10970719"/>
    <s v="Gurpreet Cooner"/>
    <s v="Mens 24-25, 23/11 vs. vs Olton &amp; West Warwickshire 5"/>
    <x v="8"/>
    <s v="STRIPE"/>
    <x v="0"/>
    <n v="10"/>
    <n v="0.2"/>
    <n v="0.1"/>
    <n v="0"/>
    <n v="9.6999999999999993"/>
  </r>
  <r>
    <d v="2024-11-23T00:00:00"/>
    <n v="8.3000000000029104"/>
    <m/>
    <d v="2024-12-01T07:12:00"/>
    <x v="0"/>
    <x v="8"/>
    <s v="Last 12 Months"/>
    <s v="SPS-10972380"/>
    <s v="Rohanpreet cooner"/>
    <s v="Badgers 24-25, paid by Gurpreet Cooner, 23/11 vs. vs Bloxwich"/>
    <x v="8"/>
    <s v="STRIPE"/>
    <x v="0"/>
    <n v="3"/>
    <n v="0.06"/>
    <n v="0.05"/>
    <n v="0"/>
    <n v="2.89"/>
  </r>
  <r>
    <d v="2024-11-30T00:00:00"/>
    <n v="1.3000000000029104"/>
    <m/>
    <d v="2024-12-01T07:12:00"/>
    <x v="0"/>
    <x v="8"/>
    <s v="Last 12 Months"/>
    <s v="SPS-11030479"/>
    <s v="Rohanpreet cooner"/>
    <s v="Badgers 24-25, paid by Gurpreet Cooner, 30/11 vs. vs Sutton"/>
    <x v="8"/>
    <s v="STRIPE"/>
    <x v="0"/>
    <n v="3"/>
    <n v="0.06"/>
    <n v="0.05"/>
    <n v="0"/>
    <n v="2.89"/>
  </r>
  <r>
    <d v="2024-12-01T00:00:00"/>
    <n v="0.42500000000291038"/>
    <m/>
    <d v="2024-12-01T10:12:00"/>
    <x v="0"/>
    <x v="8"/>
    <s v="Last 12 Months"/>
    <s v="SPS-11034935"/>
    <s v="dilveer bedi"/>
    <s v="Sunday Training 24-25, collected by Satpal Degun, 01/12 vs. Sunday Training"/>
    <x v="8"/>
    <s v="CASH"/>
    <x v="1"/>
    <n v="3"/>
    <n v="0"/>
    <n v="0"/>
    <n v="0"/>
    <n v="3"/>
  </r>
  <r>
    <d v="2024-12-01T00:00:00"/>
    <n v="0.42500000000291038"/>
    <m/>
    <d v="2024-12-01T10:12:00"/>
    <x v="0"/>
    <x v="8"/>
    <s v="Last 12 Months"/>
    <s v="SPS-11034940"/>
    <s v="Rajveer Malhi"/>
    <s v="Sunday Training 24-25, collected by Satpal Degun, 01/12 vs. Sunday Training"/>
    <x v="8"/>
    <s v="CASH"/>
    <x v="1"/>
    <n v="3"/>
    <n v="0"/>
    <n v="0"/>
    <n v="0"/>
    <n v="3"/>
  </r>
  <r>
    <d v="2024-11-30T00:00:00"/>
    <n v="1.4783999999999651"/>
    <m/>
    <d v="2024-12-01T11:29:00"/>
    <x v="0"/>
    <x v="8"/>
    <s v="Last 12 Months"/>
    <s v="SPS-11030476"/>
    <s v="Rajveer Malhi"/>
    <s v="Badgers 24-25, confirmed by Satpal Degun, 30/11 vs. vs Sutton"/>
    <x v="8"/>
    <s v="BACS"/>
    <x v="0"/>
    <n v="3"/>
    <n v="0"/>
    <n v="0"/>
    <n v="0"/>
    <n v="3"/>
  </r>
  <r>
    <d v="2024-09-07T00:00:00"/>
    <n v="85.518700000000536"/>
    <m/>
    <d v="2024-12-01T12:27:00"/>
    <x v="0"/>
    <x v="8"/>
    <s v="Last 12 Months"/>
    <s v="SPS-10625313"/>
    <s v="AARIYAN BANGE"/>
    <s v="Badgers Subscriptions 24-25, collected by Satpal Degun"/>
    <x v="8"/>
    <s v="CASH"/>
    <x v="0"/>
    <n v="30"/>
    <n v="0"/>
    <n v="0"/>
    <n v="0"/>
    <n v="30"/>
  </r>
  <r>
    <d v="2024-07-08T00:00:00"/>
    <n v="146.61310000000231"/>
    <m/>
    <d v="2024-12-01T14:43:00"/>
    <x v="0"/>
    <x v="8"/>
    <s v="Last 12 Months"/>
    <s v="SPS-10338147"/>
    <s v="Aneel Loyal"/>
    <s v="Sunday Training 24-25, confirmed by Satpal Degun, 07/07 vs. Sunday Training"/>
    <x v="8"/>
    <s v="BACS"/>
    <x v="1"/>
    <n v="3"/>
    <n v="0"/>
    <n v="0"/>
    <n v="0"/>
    <n v="3"/>
  </r>
  <r>
    <d v="2024-11-30T00:00:00"/>
    <n v="1.613100000002305"/>
    <m/>
    <d v="2024-12-01T14:43:00"/>
    <x v="0"/>
    <x v="8"/>
    <s v="Last 12 Months"/>
    <s v="SPS-11030472"/>
    <s v="Aneel Loyal"/>
    <s v="Badgers 24-25, confirmed by Satpal Degun, 30/11 vs. vs Sutton"/>
    <x v="8"/>
    <s v="BACS"/>
    <x v="0"/>
    <n v="3"/>
    <n v="0"/>
    <n v="0"/>
    <n v="0"/>
    <n v="3"/>
  </r>
  <r>
    <d v="2024-11-02T00:00:00"/>
    <n v="30.493000000002212"/>
    <m/>
    <d v="2024-12-02T11:50:00"/>
    <x v="0"/>
    <x v="8"/>
    <s v="Last 12 Months"/>
    <s v="SPS-10891320"/>
    <s v="Andy Furber"/>
    <s v="Mens 24-25, 02/11 vs. vs Stourport 4"/>
    <x v="8"/>
    <s v="STRIPE"/>
    <x v="0"/>
    <n v="10"/>
    <n v="0.19"/>
    <n v="0.1"/>
    <n v="0"/>
    <n v="9.7100000000000009"/>
  </r>
  <r>
    <d v="2024-11-09T00:00:00"/>
    <n v="23.493000000002212"/>
    <m/>
    <d v="2024-12-02T11:50:00"/>
    <x v="0"/>
    <x v="8"/>
    <s v="Last 12 Months"/>
    <s v="SPS-10921293"/>
    <s v="Andy Furber"/>
    <s v="Mens 24-25, 09/11 vs. vs Edgbaston"/>
    <x v="8"/>
    <s v="STRIPE"/>
    <x v="0"/>
    <n v="10"/>
    <n v="0.19"/>
    <n v="0.1"/>
    <n v="0"/>
    <n v="9.7100000000000009"/>
  </r>
  <r>
    <d v="2024-11-16T00:00:00"/>
    <n v="16.493000000002212"/>
    <m/>
    <d v="2024-12-02T11:50:00"/>
    <x v="0"/>
    <x v="8"/>
    <s v="Last 12 Months"/>
    <s v="SPS-10948516"/>
    <s v="Andy Furber"/>
    <s v="Mens 24-25, 16/11 vs. vs Kingswinford 2"/>
    <x v="8"/>
    <s v="STRIPE"/>
    <x v="0"/>
    <n v="10"/>
    <n v="0.19"/>
    <n v="0.1"/>
    <n v="0"/>
    <n v="9.7100000000000009"/>
  </r>
  <r>
    <d v="2024-11-23T00:00:00"/>
    <n v="9.4930000000022119"/>
    <m/>
    <d v="2024-12-02T11:50:00"/>
    <x v="0"/>
    <x v="8"/>
    <s v="Last 12 Months"/>
    <s v="SPS-10970722"/>
    <s v="Andy Furber"/>
    <s v="Mens 24-25, 23/11 vs. vs Olton &amp; West Warwickshire 5"/>
    <x v="8"/>
    <s v="STRIPE"/>
    <x v="0"/>
    <n v="10"/>
    <n v="0.19"/>
    <n v="0.1"/>
    <n v="0"/>
    <n v="9.7100000000000009"/>
  </r>
  <r>
    <d v="2024-11-30T00:00:00"/>
    <n v="2.4930000000022119"/>
    <m/>
    <d v="2024-12-02T11:50:00"/>
    <x v="0"/>
    <x v="8"/>
    <s v="Last 12 Months"/>
    <s v="SPS-11031549"/>
    <s v="Andy Furber"/>
    <s v="AMENDED: ()Badgers 24-25, 30/11 vs. vs Bromsgrove 4"/>
    <x v="8"/>
    <s v="STRIPE"/>
    <x v="0"/>
    <n v="10"/>
    <n v="0.19"/>
    <n v="0.1"/>
    <n v="0"/>
    <n v="9.7100000000000009"/>
  </r>
  <r>
    <d v="2024-12-02T00:00:00"/>
    <n v="0.51660000000265427"/>
    <m/>
    <d v="2024-12-02T12:24:00"/>
    <x v="0"/>
    <x v="8"/>
    <s v="Last 12 Months"/>
    <s v="SPS-11039200"/>
    <s v="Ghazanfar Ali"/>
    <s v="Mens 24-25 Sponsored player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01"/>
    <s v="morgan sign"/>
    <s v="Mens 24-25 Sponsored player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02"/>
    <s v="Navraj Degun"/>
    <s v="Mens 24-25 Annual Payee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03"/>
    <s v="Irfan Muhammad"/>
    <s v="Mens 24-25 Sponsored player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04"/>
    <s v="Manveer Sokhi"/>
    <s v="Mens 24-25 Annual Payee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05"/>
    <s v="Satvir Sahota"/>
    <s v="Mens 24-25 Annual Payee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07"/>
    <s v="Johnny Hie"/>
    <s v="Mens 24-25 Sponsored player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09"/>
    <s v="Avraj Bansal"/>
    <s v="Mens 24-25 Annual Payee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10"/>
    <s v="Jagjit Degun"/>
    <s v="Mens 24-25 Annual Payee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11"/>
    <s v="Moin Shakeel"/>
    <s v="Mens 24-25 Sponsored player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12"/>
    <s v="Josh Russell"/>
    <s v="Mens 24-25 Annual Payee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13"/>
    <s v="LE-NEAL JACKSON"/>
    <s v="Mens 24-25 Sponsored player Match Fee, 01/12 vs. vs University of Birmingham 2"/>
    <x v="8"/>
    <s v="CASH"/>
    <x v="0"/>
    <n v="0"/>
    <n v="0"/>
    <n v="0"/>
    <n v="0"/>
    <n v="0"/>
  </r>
  <r>
    <d v="2024-12-02T00:00:00"/>
    <n v="0.51660000000265427"/>
    <m/>
    <d v="2024-12-02T12:24:00"/>
    <x v="0"/>
    <x v="8"/>
    <s v="Last 12 Months"/>
    <s v="SPS-11039214"/>
    <s v="Pavinder Sandhu"/>
    <s v="Mens 24-25 Annual Payee Match Fee, 01/12 vs. vs University of Birmingham 2"/>
    <x v="8"/>
    <s v="CASH"/>
    <x v="0"/>
    <n v="0"/>
    <n v="0"/>
    <n v="0"/>
    <n v="0"/>
    <n v="0"/>
  </r>
  <r>
    <d v="2024-09-16T00:00:00"/>
    <n v="77.682600000000093"/>
    <m/>
    <d v="2024-12-02T16:23:00"/>
    <x v="0"/>
    <x v="8"/>
    <s v="Last 12 Months"/>
    <s v="SPS-10672974"/>
    <s v="Amarpreet Sahi"/>
    <s v="Ladies Subscriptions 24-25 Student Membership, confirmed by Charn Gill"/>
    <x v="8"/>
    <s v="BACS"/>
    <x v="0"/>
    <n v="60"/>
    <n v="0"/>
    <n v="0"/>
    <n v="0"/>
    <n v="60"/>
  </r>
  <r>
    <d v="2024-11-30T00:00:00"/>
    <n v="2.6826000000000931"/>
    <m/>
    <d v="2024-12-02T16:23:00"/>
    <x v="0"/>
    <x v="8"/>
    <s v="Last 12 Months"/>
    <s v="SPS-11031576"/>
    <s v="Amarpreet Sahi"/>
    <s v="Ladies 24-25 Student Match Fee, confirmed by Charn Gill, 30/11 vs. vs Old Silhillians 5"/>
    <x v="8"/>
    <s v="BACS"/>
    <x v="0"/>
    <n v="5"/>
    <n v="0"/>
    <n v="0"/>
    <n v="0"/>
    <n v="5"/>
  </r>
  <r>
    <d v="2024-09-16T00:00:00"/>
    <n v="77.745100000000093"/>
    <m/>
    <d v="2024-12-02T17:53:00"/>
    <x v="0"/>
    <x v="8"/>
    <s v="Last 12 Months"/>
    <s v="SPS-10672619"/>
    <s v="Vinaypreet Johal"/>
    <s v="Ladies Subscriptions 24-25 Student Membership, confirmed by Charn Gill"/>
    <x v="8"/>
    <s v="BACS"/>
    <x v="0"/>
    <n v="60"/>
    <n v="0"/>
    <n v="0"/>
    <n v="0"/>
    <n v="60"/>
  </r>
  <r>
    <d v="2024-11-01T00:00:00"/>
    <n v="32.354099999996834"/>
    <m/>
    <d v="2024-12-03T08:30:00"/>
    <x v="0"/>
    <x v="8"/>
    <s v="Last 12 Months"/>
    <s v="SPS-10887901"/>
    <s v="Baljeevan Sangha"/>
    <s v="Mens 24-25 Under 16 Match Fee, paid by Amarpreet Sangha, 02/11 vs. vs Sutton Coldfield 9"/>
    <x v="8"/>
    <s v="STRIPE"/>
    <x v="0"/>
    <n v="3"/>
    <n v="0.11"/>
    <n v="0.05"/>
    <n v="0"/>
    <n v="2.84"/>
  </r>
  <r>
    <d v="2024-11-17T00:00:00"/>
    <n v="16.354099999996834"/>
    <m/>
    <d v="2024-12-03T08:30:00"/>
    <x v="0"/>
    <x v="8"/>
    <s v="Last 12 Months"/>
    <s v="SPS-10954048"/>
    <s v="Harveen Sangha"/>
    <s v="Sunday Training 24-25, paid by Amarpreet Sangha, 17/11 vs. Sunday Training"/>
    <x v="8"/>
    <s v="STRIPE"/>
    <x v="1"/>
    <n v="3"/>
    <n v="0.11"/>
    <n v="0.05"/>
    <n v="0"/>
    <n v="2.84"/>
  </r>
  <r>
    <d v="2024-11-30T00:00:00"/>
    <n v="3.3540999999968335"/>
    <m/>
    <d v="2024-12-03T08:30:00"/>
    <x v="0"/>
    <x v="8"/>
    <s v="Last 12 Months"/>
    <s v="SPS-11030477"/>
    <s v="Harveen Sangha"/>
    <s v="Badgers 24-25, paid by Amarpreet Sangha, 30/11 vs. vs Sutton"/>
    <x v="8"/>
    <s v="STRIPE"/>
    <x v="0"/>
    <n v="3"/>
    <n v="0.12"/>
    <n v="0.05"/>
    <n v="0"/>
    <n v="2.83"/>
  </r>
  <r>
    <d v="2024-11-03T00:00:00"/>
    <n v="30.354800000000978"/>
    <m/>
    <d v="2024-12-03T08:31:00"/>
    <x v="0"/>
    <x v="8"/>
    <s v="Last 12 Months"/>
    <s v="SPS-10895971"/>
    <s v="Amar Matharu"/>
    <s v="Sunday Training 24-25, paid by Dapinder Matharu, 03/11 vs. Sunday Training"/>
    <x v="8"/>
    <s v="STRIPE"/>
    <x v="1"/>
    <n v="3"/>
    <n v="7.0000000000000007E-2"/>
    <n v="0.05"/>
    <n v="0"/>
    <n v="2.88"/>
  </r>
  <r>
    <d v="2024-11-09T00:00:00"/>
    <n v="24.354800000000978"/>
    <m/>
    <d v="2024-12-03T08:31:00"/>
    <x v="0"/>
    <x v="8"/>
    <s v="Last 12 Months"/>
    <s v="SPS-10918140"/>
    <s v="Arjan Matharu"/>
    <s v="Badgers 24-25, paid by Dapinder Matharu, 09/11 vs. vs Beacon"/>
    <x v="8"/>
    <s v="STRIPE"/>
    <x v="0"/>
    <n v="3"/>
    <n v="7.0000000000000007E-2"/>
    <n v="0.05"/>
    <n v="0"/>
    <n v="2.88"/>
  </r>
  <r>
    <d v="2024-11-16T00:00:00"/>
    <n v="17.354800000000978"/>
    <m/>
    <d v="2024-12-03T08:31:00"/>
    <x v="0"/>
    <x v="8"/>
    <s v="Last 12 Months"/>
    <s v="SPS-10948432"/>
    <s v="Arjan Matharu"/>
    <s v="Badgers 24-25, paid by Dapinder Matharu, 16/11 vs. vs West Brom"/>
    <x v="8"/>
    <s v="STRIPE"/>
    <x v="0"/>
    <n v="3"/>
    <n v="7.0000000000000007E-2"/>
    <n v="0.05"/>
    <n v="0"/>
    <n v="2.88"/>
  </r>
  <r>
    <d v="2024-11-17T00:00:00"/>
    <n v="16.354800000000978"/>
    <m/>
    <d v="2024-12-03T08:31:00"/>
    <x v="0"/>
    <x v="8"/>
    <s v="Last 12 Months"/>
    <s v="SPS-10954030"/>
    <s v="Arjan Matharu"/>
    <s v="Sunday Training 24-25, paid by Dapinder Matharu, 17/11 vs. Sunday Training"/>
    <x v="8"/>
    <s v="STRIPE"/>
    <x v="1"/>
    <n v="3"/>
    <n v="7.0000000000000007E-2"/>
    <n v="0.05"/>
    <n v="0"/>
    <n v="2.88"/>
  </r>
  <r>
    <d v="2024-11-23T00:00:00"/>
    <n v="10.354800000000978"/>
    <m/>
    <d v="2024-12-03T08:31:00"/>
    <x v="0"/>
    <x v="8"/>
    <s v="Last 12 Months"/>
    <s v="SPS-10972372"/>
    <s v="Arjan Matharu"/>
    <s v="Badgers 24-25, paid by Dapinder Matharu, 23/11 vs. vs Bloxwich"/>
    <x v="8"/>
    <s v="STRIPE"/>
    <x v="0"/>
    <n v="3"/>
    <n v="7.0000000000000007E-2"/>
    <n v="0.05"/>
    <n v="0"/>
    <n v="2.88"/>
  </r>
  <r>
    <d v="2024-11-30T00:00:00"/>
    <n v="3.3548000000009779"/>
    <m/>
    <d v="2024-12-03T08:31:00"/>
    <x v="0"/>
    <x v="8"/>
    <s v="Last 12 Months"/>
    <s v="SPS-11030471"/>
    <s v="Arjan Matharu"/>
    <s v="Badgers 24-25, paid by Dapinder Matharu, 30/11 vs. vs Sutton"/>
    <x v="8"/>
    <s v="STRIPE"/>
    <x v="0"/>
    <n v="3"/>
    <n v="0.1"/>
    <n v="0.05"/>
    <n v="0"/>
    <n v="2.85"/>
  </r>
  <r>
    <d v="2024-11-03T00:00:00"/>
    <n v="30.354800000000978"/>
    <m/>
    <d v="2024-12-03T08:31:00"/>
    <x v="0"/>
    <x v="8"/>
    <s v="Last 12 Months"/>
    <s v="SPS-10895954"/>
    <s v="Nihal Cooner"/>
    <s v="Sunday Training 24-25, paid by Sandeep Cooner, 03/11 vs. Sunday Training"/>
    <x v="8"/>
    <s v="STRIPE"/>
    <x v="1"/>
    <n v="3"/>
    <n v="7.0000000000000007E-2"/>
    <n v="0.05"/>
    <n v="0"/>
    <n v="2.88"/>
  </r>
  <r>
    <d v="2024-11-10T00:00:00"/>
    <n v="23.354800000000978"/>
    <m/>
    <d v="2024-12-03T08:31:00"/>
    <x v="0"/>
    <x v="8"/>
    <s v="Last 12 Months"/>
    <s v="SPS-10925336"/>
    <s v="Priya Cooner"/>
    <s v="Sunday Training 24-25, paid by Sandeep Cooner, 10/11 vs. Sunday Training"/>
    <x v="8"/>
    <s v="STRIPE"/>
    <x v="1"/>
    <n v="3"/>
    <n v="7.0000000000000007E-2"/>
    <n v="0.05"/>
    <n v="0"/>
    <n v="2.88"/>
  </r>
  <r>
    <d v="2024-11-10T00:00:00"/>
    <n v="23.354800000000978"/>
    <m/>
    <d v="2024-12-03T08:31:00"/>
    <x v="0"/>
    <x v="8"/>
    <s v="Last 12 Months"/>
    <s v="SPS-10925341"/>
    <s v="Nihal Cooner"/>
    <s v="Sunday Training 24-25, paid by Sandeep Cooner, 10/11 vs. Sunday Training"/>
    <x v="8"/>
    <s v="STRIPE"/>
    <x v="1"/>
    <n v="3"/>
    <n v="7.0000000000000007E-2"/>
    <n v="0.05"/>
    <n v="0"/>
    <n v="2.88"/>
  </r>
  <r>
    <d v="2024-11-17T00:00:00"/>
    <n v="16.354800000000978"/>
    <m/>
    <d v="2024-12-03T08:31:00"/>
    <x v="0"/>
    <x v="8"/>
    <s v="Last 12 Months"/>
    <s v="SPS-10954029"/>
    <s v="Priya Cooner"/>
    <s v="Sunday Training 24-25, paid by Sandeep Cooner, 17/11 vs. Sunday Training"/>
    <x v="8"/>
    <s v="STRIPE"/>
    <x v="1"/>
    <n v="3"/>
    <n v="7.0000000000000007E-2"/>
    <n v="0.05"/>
    <n v="0"/>
    <n v="2.88"/>
  </r>
  <r>
    <d v="2024-11-17T00:00:00"/>
    <n v="16.354800000000978"/>
    <m/>
    <d v="2024-12-03T08:31:00"/>
    <x v="0"/>
    <x v="8"/>
    <s v="Last 12 Months"/>
    <s v="SPS-10954032"/>
    <s v="Nihal Cooner"/>
    <s v="Sunday Training 24-25, paid by Sandeep Cooner, 17/11 vs. Sunday Training"/>
    <x v="8"/>
    <s v="STRIPE"/>
    <x v="1"/>
    <n v="3"/>
    <n v="7.0000000000000007E-2"/>
    <n v="0.05"/>
    <n v="0"/>
    <n v="2.88"/>
  </r>
  <r>
    <d v="2024-12-01T00:00:00"/>
    <n v="2.3548000000009779"/>
    <m/>
    <d v="2024-12-03T08:31:00"/>
    <x v="0"/>
    <x v="8"/>
    <s v="Last 12 Months"/>
    <s v="SPS-11034933"/>
    <s v="Priya Cooner"/>
    <s v="Sunday Training 24-25, paid by Sandeep Cooner, 01/12 vs. Sunday Training"/>
    <x v="8"/>
    <s v="STRIPE"/>
    <x v="1"/>
    <n v="3"/>
    <n v="7.0000000000000007E-2"/>
    <n v="0.05"/>
    <n v="0"/>
    <n v="2.88"/>
  </r>
  <r>
    <d v="2024-12-01T00:00:00"/>
    <n v="2.3548000000009779"/>
    <m/>
    <d v="2024-12-03T08:31:00"/>
    <x v="0"/>
    <x v="8"/>
    <s v="Last 12 Months"/>
    <s v="SPS-11034936"/>
    <s v="Nihal Cooner"/>
    <s v="Sunday Training 24-25, paid by Sandeep Cooner, 01/12 vs. Sunday Training"/>
    <x v="8"/>
    <s v="STRIPE"/>
    <x v="1"/>
    <n v="3"/>
    <n v="7.0000000000000007E-2"/>
    <n v="0.05"/>
    <n v="0"/>
    <n v="2.88"/>
  </r>
  <r>
    <d v="2024-11-03T00:00:00"/>
    <n v="30.354800000000978"/>
    <m/>
    <d v="2024-12-03T08:31:00"/>
    <x v="0"/>
    <x v="8"/>
    <s v="Last 12 Months"/>
    <s v="SPS-10895952"/>
    <s v="Arjan Matharu"/>
    <s v="Sunday Training 24-25, 03/11 vs. Sunday Training"/>
    <x v="8"/>
    <s v="STRIPE"/>
    <x v="1"/>
    <n v="3"/>
    <n v="0.52"/>
    <n v="0.05"/>
    <n v="0"/>
    <n v="2.4300000000000002"/>
  </r>
  <r>
    <d v="2024-11-03T00:00:00"/>
    <n v="30.354800000000978"/>
    <m/>
    <d v="2024-12-03T08:31:00"/>
    <x v="0"/>
    <x v="8"/>
    <s v="Last 12 Months"/>
    <s v="SPS-10895951"/>
    <s v="Priya Cooner"/>
    <s v="Sunday Training 24-25, 03/11 vs. Sunday Training"/>
    <x v="8"/>
    <s v="STRIPE"/>
    <x v="1"/>
    <n v="3"/>
    <n v="0.56000000000000005"/>
    <n v="0.05"/>
    <n v="0"/>
    <n v="2.39"/>
  </r>
  <r>
    <d v="2024-10-03T00:00:00"/>
    <n v="61.354800000000978"/>
    <m/>
    <d v="2024-12-03T08:31:00"/>
    <x v="0"/>
    <x v="8"/>
    <s v="Last 12 Months"/>
    <s v="SPS-10772591"/>
    <s v="Jovan sandhu"/>
    <s v="Sunday Training 24-25, paid by Amandeep Sandhu, 29/09 vs. Sunday Training"/>
    <x v="8"/>
    <s v="STRIPE"/>
    <x v="1"/>
    <n v="3"/>
    <n v="0.11"/>
    <n v="0.05"/>
    <n v="0"/>
    <n v="2.84"/>
  </r>
  <r>
    <d v="2024-10-27T00:00:00"/>
    <n v="37.354800000000978"/>
    <m/>
    <d v="2024-12-03T08:31:00"/>
    <x v="0"/>
    <x v="8"/>
    <s v="Last 12 Months"/>
    <s v="SPS-10870714"/>
    <s v="Jovan sandhu"/>
    <s v="Sunday Training 24-25, paid by Amandeep Sandhu, 27/10 vs. Sunday Training"/>
    <x v="8"/>
    <s v="STRIPE"/>
    <x v="1"/>
    <n v="3"/>
    <n v="0.11"/>
    <n v="0.05"/>
    <n v="0"/>
    <n v="2.84"/>
  </r>
  <r>
    <d v="2024-11-03T00:00:00"/>
    <n v="30.354800000000978"/>
    <m/>
    <d v="2024-12-03T08:31:00"/>
    <x v="0"/>
    <x v="8"/>
    <s v="Last 12 Months"/>
    <s v="SPS-10895969"/>
    <s v="Jovan sandhu"/>
    <s v="Sunday Training 24-25, paid by Amandeep Sandhu, 03/11 vs. Sunday Training"/>
    <x v="8"/>
    <s v="STRIPE"/>
    <x v="1"/>
    <n v="3"/>
    <n v="0.12"/>
    <n v="0.05"/>
    <n v="0"/>
    <n v="2.83"/>
  </r>
  <r>
    <d v="2024-12-03T00:00:00"/>
    <n v="0.38680000000022119"/>
    <m/>
    <d v="2024-12-03T09:17:00"/>
    <x v="0"/>
    <x v="8"/>
    <s v="Last 12 Months"/>
    <s v="SPS-11040826"/>
    <s v="Amarpreet singh Assi"/>
    <s v="Mens 24-25 Annual Payee Match Fee, 30/11 vs. vs University of Birmingham 4"/>
    <x v="8"/>
    <s v="CASH"/>
    <x v="0"/>
    <n v="0"/>
    <n v="0"/>
    <n v="0"/>
    <n v="0"/>
    <n v="0"/>
  </r>
  <r>
    <d v="2024-12-03T00:00:00"/>
    <n v="0.38680000000022119"/>
    <m/>
    <d v="2024-12-03T09:17:00"/>
    <x v="0"/>
    <x v="8"/>
    <s v="Last 12 Months"/>
    <s v="SPS-11040834"/>
    <s v="Sikandar Aizaz"/>
    <s v="Mens 24-25 Sponsored player Match Fee, 30/11 vs. vs University of Birmingham 4"/>
    <x v="8"/>
    <s v="CASH"/>
    <x v="0"/>
    <n v="0"/>
    <n v="0"/>
    <n v="0"/>
    <n v="0"/>
    <n v="0"/>
  </r>
  <r>
    <d v="2024-11-25T00:00:00"/>
    <n v="8.4686999999976251"/>
    <m/>
    <d v="2024-12-03T11:15:00"/>
    <x v="0"/>
    <x v="8"/>
    <s v="Last 12 Months"/>
    <s v="SPS-11006293"/>
    <s v="Yuvender Prashar"/>
    <s v="Mens 24-25, 19/10 vs. vs Old Halesonians 1"/>
    <x v="8"/>
    <s v="STRIPE"/>
    <x v="0"/>
    <n v="10"/>
    <n v="0.19"/>
    <n v="0.1"/>
    <n v="0"/>
    <n v="9.7100000000000009"/>
  </r>
  <r>
    <d v="2024-11-25T00:00:00"/>
    <n v="8.4686999999976251"/>
    <m/>
    <d v="2024-12-03T11:15:00"/>
    <x v="0"/>
    <x v="8"/>
    <s v="Last 12 Months"/>
    <s v="SPS-11006307"/>
    <s v="Yuvender Prashar"/>
    <s v="Mens 24-25, 02/11 vs. vs Bridgnorth 1"/>
    <x v="8"/>
    <s v="STRIPE"/>
    <x v="0"/>
    <n v="10"/>
    <n v="0.19"/>
    <n v="0.1"/>
    <n v="0"/>
    <n v="9.7100000000000009"/>
  </r>
  <r>
    <d v="2024-11-25T00:00:00"/>
    <n v="8.4686999999976251"/>
    <m/>
    <d v="2024-12-03T11:15:00"/>
    <x v="0"/>
    <x v="8"/>
    <s v="Last 12 Months"/>
    <s v="SPS-11006321"/>
    <s v="Yuvender Prashar"/>
    <s v="Mens 24-25, 16/11 vs. vs Stourport  2"/>
    <x v="8"/>
    <s v="STRIPE"/>
    <x v="0"/>
    <n v="10"/>
    <n v="0.19"/>
    <n v="0.1"/>
    <n v="0"/>
    <n v="9.7100000000000009"/>
  </r>
  <r>
    <d v="2024-11-25T00:00:00"/>
    <n v="8.4686999999976251"/>
    <m/>
    <d v="2024-12-03T11:15:00"/>
    <x v="0"/>
    <x v="8"/>
    <s v="Last 12 Months"/>
    <s v="SPS-11006335"/>
    <s v="Yuvender Prashar"/>
    <s v="Mens 24-25, 23/11 vs. vs Bromsgrove 1"/>
    <x v="8"/>
    <s v="STRIPE"/>
    <x v="0"/>
    <n v="10"/>
    <n v="0.19"/>
    <n v="0.1"/>
    <n v="0"/>
    <n v="9.7100000000000009"/>
  </r>
  <r>
    <d v="2024-12-03T00:00:00"/>
    <n v="0.46869999999762513"/>
    <m/>
    <d v="2024-12-03T11:15:00"/>
    <x v="0"/>
    <x v="8"/>
    <s v="Last 12 Months"/>
    <s v="SPS-11040835"/>
    <s v="Yuvender Prashar"/>
    <s v="Mens 24-25, 30/11 vs. vs University of Birmingham 4"/>
    <x v="8"/>
    <s v="STRIPE"/>
    <x v="0"/>
    <n v="10"/>
    <n v="0.19"/>
    <n v="0.1"/>
    <n v="0"/>
    <n v="9.7100000000000009"/>
  </r>
  <r>
    <d v="2024-11-01T00:00:00"/>
    <n v="33.354099999996834"/>
    <m/>
    <d v="2024-12-04T08:30:00"/>
    <x v="0"/>
    <x v="8"/>
    <s v="Last 12 Months"/>
    <s v="SPS-10887906"/>
    <s v="Mulla Samra"/>
    <s v="Mens 24-25, 02/11 vs. vs Sutton Coldfield 9"/>
    <x v="8"/>
    <s v="STRIPE"/>
    <x v="0"/>
    <n v="10"/>
    <n v="0.22"/>
    <n v="0.1"/>
    <n v="0"/>
    <n v="9.68"/>
  </r>
  <r>
    <d v="2024-11-08T00:00:00"/>
    <n v="26.354099999996834"/>
    <m/>
    <d v="2024-12-04T08:30:00"/>
    <x v="0"/>
    <x v="8"/>
    <s v="Last 12 Months"/>
    <s v="SPS-10916639"/>
    <s v="Mulla Samra"/>
    <s v="Mens 24-25, 09/11 vs. vs Bloxwich 4"/>
    <x v="8"/>
    <s v="STRIPE"/>
    <x v="0"/>
    <n v="10"/>
    <n v="0.22"/>
    <n v="0.1"/>
    <n v="0"/>
    <n v="9.68"/>
  </r>
  <r>
    <d v="2024-11-22T00:00:00"/>
    <n v="12.354099999996834"/>
    <m/>
    <d v="2024-12-04T08:30:00"/>
    <x v="0"/>
    <x v="8"/>
    <s v="Last 12 Months"/>
    <s v="SPS-10967512"/>
    <s v="Mulla Samra"/>
    <s v="Mens 24-25, 23/11 vs. vs Old Wulfrunians 4"/>
    <x v="8"/>
    <s v="STRIPE"/>
    <x v="0"/>
    <n v="10"/>
    <n v="0.21"/>
    <n v="0.1"/>
    <n v="0"/>
    <n v="9.69"/>
  </r>
  <r>
    <d v="2024-11-04T00:00:00"/>
    <n v="30.354099999996834"/>
    <m/>
    <d v="2024-12-04T08:30:00"/>
    <x v="0"/>
    <x v="8"/>
    <s v="Last 12 Months"/>
    <s v="SPS-10901234"/>
    <s v="Kara Kandola"/>
    <s v="Ladies 24-25 Under 16 Match Fee, paid by Mendip Kandola, 02/11 vs. vs Bournville &amp; Kings Heath 4"/>
    <x v="8"/>
    <s v="STRIPE"/>
    <x v="0"/>
    <n v="3"/>
    <n v="0.11"/>
    <n v="0.05"/>
    <n v="0"/>
    <n v="2.84"/>
  </r>
  <r>
    <d v="2024-11-10T00:00:00"/>
    <n v="24.354099999996834"/>
    <m/>
    <d v="2024-12-04T08:30:00"/>
    <x v="0"/>
    <x v="8"/>
    <s v="Last 12 Months"/>
    <s v="SPS-10925337"/>
    <s v="Kara Kandola"/>
    <s v="Sunday Training 24-25, paid by Mendip Kandola, 10/11 vs. Sunday Training"/>
    <x v="8"/>
    <s v="STRIPE"/>
    <x v="1"/>
    <n v="3"/>
    <n v="0.11"/>
    <n v="0.05"/>
    <n v="0"/>
    <n v="2.84"/>
  </r>
  <r>
    <d v="2024-11-11T00:00:00"/>
    <n v="23.354099999996834"/>
    <m/>
    <d v="2024-12-04T08:30:00"/>
    <x v="0"/>
    <x v="8"/>
    <s v="Last 12 Months"/>
    <s v="SPS-10929920"/>
    <s v="Kara Kandola"/>
    <s v="Ladies 24-25 Under 16 Match Fee, paid by Mendip Kandola, 09/11 vs. vs Harborne 4"/>
    <x v="8"/>
    <s v="STRIPE"/>
    <x v="0"/>
    <n v="3"/>
    <n v="0.12"/>
    <n v="0.05"/>
    <n v="0"/>
    <n v="2.83"/>
  </r>
  <r>
    <d v="2024-11-02T00:00:00"/>
    <n v="32.354099999996834"/>
    <m/>
    <d v="2024-12-04T08:30:00"/>
    <x v="0"/>
    <x v="8"/>
    <s v="Last 12 Months"/>
    <s v="SPS-10888565"/>
    <s v="Sanraj Singh Sohal"/>
    <s v="Mens 24-25 Student Match Fee, 02/11 vs. vs Burton 2"/>
    <x v="8"/>
    <s v="STRIPE"/>
    <x v="0"/>
    <n v="5"/>
    <n v="0.12"/>
    <n v="0.05"/>
    <n v="0"/>
    <n v="4.83"/>
  </r>
  <r>
    <d v="2024-11-11T00:00:00"/>
    <n v="23.354099999996834"/>
    <m/>
    <d v="2024-12-04T08:30:00"/>
    <x v="0"/>
    <x v="8"/>
    <s v="Last 12 Months"/>
    <s v="SPS-10934803"/>
    <s v="Sanraj Singh Sohal"/>
    <s v="Mens 24-25 Student Match Fee, 09/11 vs. vs Bloxwich 1"/>
    <x v="8"/>
    <s v="STRIPE"/>
    <x v="0"/>
    <n v="5"/>
    <n v="0.12"/>
    <n v="0.05"/>
    <n v="0"/>
    <n v="4.83"/>
  </r>
  <r>
    <d v="2024-11-25T00:00:00"/>
    <n v="9.3540999999968335"/>
    <m/>
    <d v="2024-12-04T08:30:00"/>
    <x v="0"/>
    <x v="8"/>
    <s v="Last 12 Months"/>
    <s v="SPS-11006294"/>
    <s v="Sanraj Singh Sohal"/>
    <s v="Mens 24-25 Student Match Fee, 19/10 vs. vs Old Halesonians 1"/>
    <x v="8"/>
    <s v="STRIPE"/>
    <x v="0"/>
    <n v="5"/>
    <n v="0.12"/>
    <n v="0.05"/>
    <n v="0"/>
    <n v="4.83"/>
  </r>
  <r>
    <d v="2024-11-25T00:00:00"/>
    <n v="9.3540999999968335"/>
    <m/>
    <d v="2024-12-04T08:30:00"/>
    <x v="0"/>
    <x v="8"/>
    <s v="Last 12 Months"/>
    <s v="SPS-11006322"/>
    <s v="Sanraj Singh Sohal"/>
    <s v="Mens 24-25 Student Match Fee, 16/11 vs. vs Stourport  2"/>
    <x v="8"/>
    <s v="STRIPE"/>
    <x v="0"/>
    <n v="5"/>
    <n v="0.12"/>
    <n v="0.05"/>
    <n v="0"/>
    <n v="4.83"/>
  </r>
  <r>
    <d v="2024-11-25T00:00:00"/>
    <n v="9.3540999999968335"/>
    <m/>
    <d v="2024-12-04T08:30:00"/>
    <x v="0"/>
    <x v="8"/>
    <s v="Last 12 Months"/>
    <s v="SPS-11006336"/>
    <s v="Sanraj Singh Sohal"/>
    <s v="Mens 24-25 Student Match Fee, 23/11 vs. vs Bromsgrove 1"/>
    <x v="8"/>
    <s v="STRIPE"/>
    <x v="0"/>
    <n v="5"/>
    <n v="0.1"/>
    <n v="0.05"/>
    <n v="0"/>
    <n v="4.8499999999999996"/>
  </r>
  <r>
    <d v="2024-11-03T00:00:00"/>
    <n v="31.354800000000978"/>
    <m/>
    <d v="2024-12-04T08:31:00"/>
    <x v="0"/>
    <x v="8"/>
    <s v="Last 12 Months"/>
    <s v="SPS-10895960"/>
    <s v="Nayan Singh Ruprah"/>
    <s v="Sunday Training 24-25, paid by BALJIT RUPRAH, 03/11 vs. Sunday Training"/>
    <x v="8"/>
    <s v="STRIPE"/>
    <x v="1"/>
    <n v="3"/>
    <n v="7.0000000000000007E-2"/>
    <n v="0.05"/>
    <n v="0"/>
    <n v="2.88"/>
  </r>
  <r>
    <d v="2024-11-03T00:00:00"/>
    <n v="31.354800000000978"/>
    <m/>
    <d v="2024-12-04T08:31:00"/>
    <x v="0"/>
    <x v="8"/>
    <s v="Last 12 Months"/>
    <s v="SPS-10895961"/>
    <s v="Naina Kaur Ruprah"/>
    <s v="Sunday Training 24-25, paid by BALJIT RUPRAH, 03/11 vs. Sunday Training"/>
    <x v="8"/>
    <s v="STRIPE"/>
    <x v="1"/>
    <n v="3"/>
    <n v="7.0000000000000007E-2"/>
    <n v="0.05"/>
    <n v="0"/>
    <n v="2.88"/>
  </r>
  <r>
    <d v="2024-11-09T00:00:00"/>
    <n v="25.354800000000978"/>
    <m/>
    <d v="2024-12-04T08:31:00"/>
    <x v="0"/>
    <x v="8"/>
    <s v="Last 12 Months"/>
    <s v="SPS-10918144"/>
    <s v="Nayan Singh Ruprah"/>
    <s v="Badgers 24-25, paid by BALJIT RUPRAH, 09/11 vs. vs Beacon"/>
    <x v="8"/>
    <s v="STRIPE"/>
    <x v="0"/>
    <n v="3"/>
    <n v="7.0000000000000007E-2"/>
    <n v="0.05"/>
    <n v="0"/>
    <n v="2.88"/>
  </r>
  <r>
    <d v="2024-11-10T00:00:00"/>
    <n v="24.354800000000978"/>
    <m/>
    <d v="2024-12-04T08:31:00"/>
    <x v="0"/>
    <x v="8"/>
    <s v="Last 12 Months"/>
    <s v="SPS-10925352"/>
    <s v="Nayan Singh Ruprah"/>
    <s v="Sunday Training 24-25, paid by BALJIT RUPRAH, 10/11 vs. Sunday Training"/>
    <x v="8"/>
    <s v="STRIPE"/>
    <x v="1"/>
    <n v="3"/>
    <n v="7.0000000000000007E-2"/>
    <n v="0.05"/>
    <n v="0"/>
    <n v="2.88"/>
  </r>
  <r>
    <d v="2024-11-16T00:00:00"/>
    <n v="18.354800000000978"/>
    <m/>
    <d v="2024-12-04T08:31:00"/>
    <x v="0"/>
    <x v="8"/>
    <s v="Last 12 Months"/>
    <s v="SPS-10948484"/>
    <s v="Nayan Singh Ruprah"/>
    <s v="Badgers 24-25, paid by BALJIT RUPRAH, 16/11 vs. vs West Brom"/>
    <x v="8"/>
    <s v="STRIPE"/>
    <x v="0"/>
    <n v="3"/>
    <n v="7.0000000000000007E-2"/>
    <n v="0.05"/>
    <n v="0"/>
    <n v="2.88"/>
  </r>
  <r>
    <d v="2024-11-30T00:00:00"/>
    <n v="4.3548000000009779"/>
    <m/>
    <d v="2024-12-04T08:31:00"/>
    <x v="0"/>
    <x v="8"/>
    <s v="Last 12 Months"/>
    <s v="SPS-11030481"/>
    <s v="Nayan Singh Ruprah"/>
    <s v="Badgers 24-25, paid by BALJIT RUPRAH, 30/11 vs. vs Sutton"/>
    <x v="8"/>
    <s v="STRIPE"/>
    <x v="0"/>
    <n v="3"/>
    <n v="7.0000000000000007E-2"/>
    <n v="0.05"/>
    <n v="0"/>
    <n v="2.88"/>
  </r>
  <r>
    <d v="2024-12-01T00:00:00"/>
    <n v="3.3548000000009779"/>
    <m/>
    <d v="2024-12-04T08:31:00"/>
    <x v="0"/>
    <x v="8"/>
    <s v="Last 12 Months"/>
    <s v="SPS-11034944"/>
    <s v="Nayan Singh Ruprah"/>
    <s v="Sunday Training 24-25, paid by BALJIT RUPRAH, 01/12 vs. Sunday Training"/>
    <x v="8"/>
    <s v="STRIPE"/>
    <x v="1"/>
    <n v="3"/>
    <n v="7.0000000000000007E-2"/>
    <n v="0.05"/>
    <n v="0"/>
    <n v="2.88"/>
  </r>
  <r>
    <d v="2024-12-01T00:00:00"/>
    <n v="3.3548000000009779"/>
    <m/>
    <d v="2024-12-04T08:31:00"/>
    <x v="0"/>
    <x v="8"/>
    <s v="Last 12 Months"/>
    <s v="SPS-11034946"/>
    <s v="Naina Kaur Ruprah"/>
    <s v="Sunday Training 24-25, paid by BALJIT RUPRAH, 01/12 vs. Sunday Training"/>
    <x v="8"/>
    <s v="STRIPE"/>
    <x v="1"/>
    <n v="3"/>
    <n v="7.0000000000000007E-2"/>
    <n v="0.05"/>
    <n v="0"/>
    <n v="2.88"/>
  </r>
  <r>
    <d v="2024-11-04T00:00:00"/>
    <n v="30.354800000000978"/>
    <m/>
    <d v="2024-12-04T08:31:00"/>
    <x v="0"/>
    <x v="8"/>
    <s v="Last 12 Months"/>
    <s v="SPS-10901236"/>
    <s v="Ummul Humayra"/>
    <s v="Ladies 24-25, 02/11 vs. vs Bournville &amp; Kings Heath 4"/>
    <x v="8"/>
    <s v="STRIPE"/>
    <x v="0"/>
    <n v="10"/>
    <n v="0.25"/>
    <n v="0.1"/>
    <n v="0"/>
    <n v="9.65"/>
  </r>
  <r>
    <d v="2024-11-11T00:00:00"/>
    <n v="23.354800000000978"/>
    <m/>
    <d v="2024-12-04T08:31:00"/>
    <x v="0"/>
    <x v="8"/>
    <s v="Last 12 Months"/>
    <s v="SPS-10929924"/>
    <s v="Ummul Humayra"/>
    <s v="Ladies 24-25, 09/11 vs. vs Harborne 4"/>
    <x v="8"/>
    <s v="STRIPE"/>
    <x v="0"/>
    <n v="10"/>
    <n v="0.25"/>
    <n v="0.1"/>
    <n v="0"/>
    <n v="9.65"/>
  </r>
  <r>
    <d v="2024-11-04T00:00:00"/>
    <n v="30.354800000000978"/>
    <m/>
    <d v="2024-12-04T08:31:00"/>
    <x v="0"/>
    <x v="8"/>
    <s v="Last 12 Months"/>
    <s v="SPS-10901484"/>
    <s v="Winnie Emery"/>
    <s v="Ladies 24-25, 02/11 vs. vs University of Birmingham 6"/>
    <x v="8"/>
    <s v="STRIPE"/>
    <x v="0"/>
    <n v="10"/>
    <n v="0.25"/>
    <n v="0.1"/>
    <n v="0"/>
    <n v="9.65"/>
  </r>
  <r>
    <d v="2024-11-11T00:00:00"/>
    <n v="23.354800000000978"/>
    <m/>
    <d v="2024-12-04T08:31:00"/>
    <x v="0"/>
    <x v="8"/>
    <s v="Last 12 Months"/>
    <s v="SPS-10929925"/>
    <s v="Winnie Emery"/>
    <s v="Ladies 24-25, 09/11 vs. vs Harborne 4"/>
    <x v="8"/>
    <s v="STRIPE"/>
    <x v="0"/>
    <n v="10"/>
    <n v="0.25"/>
    <n v="0.1"/>
    <n v="0"/>
    <n v="9.65"/>
  </r>
  <r>
    <d v="2024-10-18T00:00:00"/>
    <n v="48.354099999996834"/>
    <m/>
    <d v="2024-12-05T08:30:00"/>
    <x v="0"/>
    <x v="8"/>
    <s v="Last 12 Months"/>
    <s v="SPS-10847701"/>
    <s v="Cameron Allan"/>
    <s v="Mens 24-25 Student Match Fee, paid by Cameron allan, 19/10 vs. vs Sutton Coldfield 8"/>
    <x v="8"/>
    <s v="STRIPE"/>
    <x v="0"/>
    <n v="5"/>
    <n v="0.14000000000000001"/>
    <n v="0.05"/>
    <n v="0"/>
    <n v="4.8099999999999996"/>
  </r>
  <r>
    <d v="2024-11-01T00:00:00"/>
    <n v="34.354099999996834"/>
    <m/>
    <d v="2024-12-05T08:30:00"/>
    <x v="0"/>
    <x v="8"/>
    <s v="Last 12 Months"/>
    <s v="SPS-10887911"/>
    <s v="Cameron Allan"/>
    <s v="Mens 24-25 Student Match Fee, paid by Cameron allan, 02/11 vs. vs Sutton Coldfield 9"/>
    <x v="8"/>
    <s v="STRIPE"/>
    <x v="0"/>
    <n v="5"/>
    <n v="0.14000000000000001"/>
    <n v="0.05"/>
    <n v="0"/>
    <n v="4.8099999999999996"/>
  </r>
  <r>
    <d v="2024-11-15T00:00:00"/>
    <n v="20.354099999996834"/>
    <m/>
    <d v="2024-12-05T08:30:00"/>
    <x v="0"/>
    <x v="8"/>
    <s v="Last 12 Months"/>
    <s v="SPS-10944702"/>
    <s v="Cameron Allan"/>
    <s v="Mens 24-25 Student Match Fee, paid by Cameron allan, 16/11 vs. vs Lichfield 6"/>
    <x v="8"/>
    <s v="STRIPE"/>
    <x v="0"/>
    <n v="5"/>
    <n v="0.15"/>
    <n v="0.05"/>
    <n v="0"/>
    <n v="4.8"/>
  </r>
  <r>
    <d v="2024-09-14T00:00:00"/>
    <n v="82.870100000000093"/>
    <m/>
    <d v="2024-12-05T20:53:00"/>
    <x v="0"/>
    <x v="8"/>
    <s v="Last 12 Months"/>
    <s v="SPS-10665747"/>
    <s v="Pavinder Sandhu"/>
    <s v="AMENDED: (paid in full for the season confirmed by Navraj)Mens 24-25, confirmed by Charn Gill, 14/09 vs. vs Cheltnham"/>
    <x v="8"/>
    <s v="BACS"/>
    <x v="0"/>
    <n v="0"/>
    <n v="0"/>
    <n v="0"/>
    <n v="0"/>
    <n v="0"/>
  </r>
  <r>
    <d v="2024-11-04T00:00:00"/>
    <n v="32.354099999996834"/>
    <m/>
    <d v="2024-12-06T08:30:00"/>
    <x v="0"/>
    <x v="8"/>
    <s v="Last 12 Months"/>
    <s v="SPS-10901485"/>
    <s v="Jamie Richards"/>
    <s v="Ladies 24-25, 02/11 vs. vs University of Birmingham 6"/>
    <x v="8"/>
    <s v="STRIPE"/>
    <x v="0"/>
    <n v="10"/>
    <n v="0.22"/>
    <n v="0.1"/>
    <n v="0"/>
    <n v="9.68"/>
  </r>
  <r>
    <d v="2024-11-11T00:00:00"/>
    <n v="25.354099999996834"/>
    <m/>
    <d v="2024-12-06T08:30:00"/>
    <x v="0"/>
    <x v="8"/>
    <s v="Last 12 Months"/>
    <s v="SPS-10929939"/>
    <s v="Jamie Richards"/>
    <s v="Ladies 24-25, 09/11 vs. vs Bridgnorth 1"/>
    <x v="8"/>
    <s v="STRIPE"/>
    <x v="0"/>
    <n v="10"/>
    <n v="0.22"/>
    <n v="0.1"/>
    <n v="0"/>
    <n v="9.68"/>
  </r>
  <r>
    <d v="2024-11-25T00:00:00"/>
    <n v="11.354099999996834"/>
    <m/>
    <d v="2024-12-06T08:30:00"/>
    <x v="0"/>
    <x v="8"/>
    <s v="Last 12 Months"/>
    <s v="SPS-11006240"/>
    <s v="Jamie Richards"/>
    <s v="Ladies 24-25, 23/11 vs. vs Edgbaston 2"/>
    <x v="8"/>
    <s v="STRIPE"/>
    <x v="0"/>
    <n v="10"/>
    <n v="0.21"/>
    <n v="0.1"/>
    <n v="0"/>
    <n v="9.69"/>
  </r>
  <r>
    <d v="2024-12-06T00:00:00"/>
    <n v="0.70620000000053551"/>
    <m/>
    <d v="2024-12-06T16:57:00"/>
    <x v="0"/>
    <x v="8"/>
    <s v="Last 12 Months"/>
    <s v="SPS-11045200"/>
    <s v="kyle bahia"/>
    <s v="Mens 24-25 Double Team Match Fee, 07/12 vs. vs Wednesbury 2"/>
    <x v="8"/>
    <s v="CASH"/>
    <x v="0"/>
    <n v="0"/>
    <n v="0"/>
    <n v="0"/>
    <n v="0"/>
    <n v="0"/>
  </r>
  <r>
    <d v="2024-12-07T00:00:00"/>
    <n v="0.55000000000291038"/>
    <m/>
    <d v="2024-12-07T13:12:00"/>
    <x v="0"/>
    <x v="8"/>
    <s v="Last 12 Months"/>
    <s v="SPS-11046429"/>
    <s v="SJ Sihota"/>
    <s v="Mens 24-25 Double Team Match Fee, 07/12 vs. vs Bromsgrove 2"/>
    <x v="8"/>
    <s v="CASH"/>
    <x v="0"/>
    <n v="0"/>
    <n v="0"/>
    <n v="0"/>
    <n v="0"/>
    <n v="0"/>
  </r>
  <r>
    <d v="2024-12-07T00:00:00"/>
    <n v="0.55000000000291038"/>
    <m/>
    <d v="2024-12-07T13:12:00"/>
    <x v="0"/>
    <x v="8"/>
    <s v="Last 12 Months"/>
    <s v="SPS-11046431"/>
    <s v="kyle bahia"/>
    <s v="Mens 24-25 Double Team Match Fee, 07/12 vs. vs Bromsgrove 2"/>
    <x v="8"/>
    <s v="CASH"/>
    <x v="0"/>
    <n v="0"/>
    <n v="0"/>
    <n v="0"/>
    <n v="0"/>
    <n v="0"/>
  </r>
  <r>
    <d v="2024-10-27T00:00:00"/>
    <n v="41.590199999998731"/>
    <m/>
    <d v="2024-12-07T14:10:00"/>
    <x v="0"/>
    <x v="8"/>
    <s v="Last 12 Months"/>
    <s v="SPS-10870701"/>
    <s v="Gagan Sehra"/>
    <s v="Sunday Training 24-25, paid by Gurmukh Sehra, 27/10 vs. Sunday Training"/>
    <x v="8"/>
    <s v="STRIPE"/>
    <x v="1"/>
    <n v="3"/>
    <n v="0.06"/>
    <n v="0.05"/>
    <n v="0"/>
    <n v="2.89"/>
  </r>
  <r>
    <d v="2024-11-02T00:00:00"/>
    <n v="35.590199999998731"/>
    <m/>
    <d v="2024-12-07T14:10:00"/>
    <x v="0"/>
    <x v="8"/>
    <s v="Last 12 Months"/>
    <s v="SPS-10888566"/>
    <s v="Gian Sehra"/>
    <s v="Mens 24-25 Under 16 Match Fee, paid by Gurmukh Sehra, 02/11 vs. vs Burton 2"/>
    <x v="8"/>
    <s v="STRIPE"/>
    <x v="0"/>
    <n v="3"/>
    <n v="0.06"/>
    <n v="0.05"/>
    <n v="0"/>
    <n v="2.89"/>
  </r>
  <r>
    <d v="2024-11-03T00:00:00"/>
    <n v="34.590199999998731"/>
    <m/>
    <d v="2024-12-07T14:10:00"/>
    <x v="0"/>
    <x v="8"/>
    <s v="Last 12 Months"/>
    <s v="SPS-10895958"/>
    <s v="Gagan Sehra"/>
    <s v="Sunday Training 24-25, paid by Gurmukh Sehra, 03/11 vs. Sunday Training"/>
    <x v="8"/>
    <s v="STRIPE"/>
    <x v="1"/>
    <n v="3"/>
    <n v="0.06"/>
    <n v="0.05"/>
    <n v="0"/>
    <n v="2.89"/>
  </r>
  <r>
    <d v="2024-11-08T00:00:00"/>
    <n v="29.590199999998731"/>
    <m/>
    <d v="2024-12-07T14:10:00"/>
    <x v="0"/>
    <x v="8"/>
    <s v="Last 12 Months"/>
    <s v="SPS-10917009"/>
    <s v="Gian Sehra"/>
    <s v="Mens 24-25 Under 16 Match Fee, paid by Gurmukh Sehra, 09/11 vs. vs Lichfield 3"/>
    <x v="8"/>
    <s v="STRIPE"/>
    <x v="0"/>
    <n v="3"/>
    <n v="0.06"/>
    <n v="0.05"/>
    <n v="0"/>
    <n v="2.89"/>
  </r>
  <r>
    <d v="2024-11-15T00:00:00"/>
    <n v="22.590199999998731"/>
    <m/>
    <d v="2024-12-07T14:10:00"/>
    <x v="0"/>
    <x v="8"/>
    <s v="Last 12 Months"/>
    <s v="SPS-10945064"/>
    <s v="Gian Sehra"/>
    <s v="Mens 24-25 Under 16 Match Fee, paid by Gurmukh Sehra, 16/11 vs. vs Worcester 2"/>
    <x v="8"/>
    <s v="STRIPE"/>
    <x v="0"/>
    <n v="3"/>
    <n v="0.06"/>
    <n v="0.05"/>
    <n v="0"/>
    <n v="2.89"/>
  </r>
  <r>
    <d v="2024-11-17T00:00:00"/>
    <n v="20.590199999998731"/>
    <m/>
    <d v="2024-12-07T14:10:00"/>
    <x v="0"/>
    <x v="8"/>
    <s v="Last 12 Months"/>
    <s v="SPS-10954038"/>
    <s v="Gagan Sehra"/>
    <s v="Sunday Training 24-25, paid by Gurmukh Sehra, 17/11 vs. Sunday Training"/>
    <x v="8"/>
    <s v="STRIPE"/>
    <x v="1"/>
    <n v="3"/>
    <n v="0.06"/>
    <n v="0.05"/>
    <n v="0"/>
    <n v="2.89"/>
  </r>
  <r>
    <d v="2024-11-23T00:00:00"/>
    <n v="14.590199999998731"/>
    <m/>
    <d v="2024-12-07T14:10:00"/>
    <x v="0"/>
    <x v="8"/>
    <s v="Last 12 Months"/>
    <s v="SPS-10968045"/>
    <s v="Gian Sehra"/>
    <s v="Mens 24-25 Under 16 Match Fee, paid by Gurmukh Sehra, 23/11 vs. vs Harborne 4"/>
    <x v="8"/>
    <s v="STRIPE"/>
    <x v="0"/>
    <n v="3"/>
    <n v="0.06"/>
    <n v="0.05"/>
    <n v="0"/>
    <n v="2.89"/>
  </r>
  <r>
    <d v="2024-11-23T00:00:00"/>
    <n v="14.590199999998731"/>
    <m/>
    <d v="2024-12-07T14:10:00"/>
    <x v="0"/>
    <x v="8"/>
    <s v="Last 12 Months"/>
    <s v="SPS-10968051"/>
    <s v="Gurmukh Sehra"/>
    <s v="Mens 24-25, 23/11 vs. vs Harborne 4"/>
    <x v="8"/>
    <s v="STRIPE"/>
    <x v="0"/>
    <n v="10"/>
    <n v="0.19"/>
    <n v="0.1"/>
    <n v="0"/>
    <n v="9.7100000000000009"/>
  </r>
  <r>
    <d v="2024-11-30T00:00:00"/>
    <n v="7.5901999999987311"/>
    <m/>
    <d v="2024-12-07T14:10:00"/>
    <x v="0"/>
    <x v="8"/>
    <s v="Last 12 Months"/>
    <s v="SPS-11031579"/>
    <s v="Gagan Sehra"/>
    <s v="Ladies 24-25 Under 16 Match Fee, paid by Gurmukh Sehra, 30/11 vs. vs Old Silhillians 5"/>
    <x v="8"/>
    <s v="STRIPE"/>
    <x v="0"/>
    <n v="3"/>
    <n v="0.06"/>
    <n v="0.05"/>
    <n v="0"/>
    <n v="2.89"/>
  </r>
  <r>
    <d v="2024-11-30T00:00:00"/>
    <n v="7.5901999999987311"/>
    <m/>
    <d v="2024-12-07T14:10:00"/>
    <x v="0"/>
    <x v="8"/>
    <s v="Last 12 Months"/>
    <s v="SPS-11031870"/>
    <s v="Gian Sehra"/>
    <s v="Mens 24-25 Under 16 Match Fee, paid by Gurmukh Sehra, 30/11 vs. vs Solihull Blossomfield 1"/>
    <x v="8"/>
    <s v="STRIPE"/>
    <x v="0"/>
    <n v="3"/>
    <n v="0.05"/>
    <n v="0.05"/>
    <n v="0"/>
    <n v="2.9"/>
  </r>
  <r>
    <d v="2024-11-30T00:00:00"/>
    <n v="7.5901999999987311"/>
    <m/>
    <d v="2024-12-07T14:10:00"/>
    <x v="0"/>
    <x v="8"/>
    <s v="Last 12 Months"/>
    <s v="SPS-11031874"/>
    <s v="Gurmukh Sehra"/>
    <s v="Mens 24-25, 30/11 vs. vs Solihull Blossomfield 1"/>
    <x v="8"/>
    <s v="STRIPE"/>
    <x v="0"/>
    <n v="10"/>
    <n v="0.19"/>
    <n v="0.1"/>
    <n v="0"/>
    <n v="9.7100000000000009"/>
  </r>
  <r>
    <d v="2024-11-09T00:00:00"/>
    <n v="28.721499999999651"/>
    <m/>
    <d v="2024-12-07T17:19:00"/>
    <x v="0"/>
    <x v="8"/>
    <s v="Last 12 Months"/>
    <s v="SPS-10921295"/>
    <s v="Mohammad Ibrar Abbasi"/>
    <s v="Mens 24-25, 09/11 vs. vs Edgbaston"/>
    <x v="8"/>
    <s v="STRIPE"/>
    <x v="0"/>
    <n v="10"/>
    <n v="0.19"/>
    <n v="0.1"/>
    <n v="0"/>
    <n v="9.7100000000000009"/>
  </r>
  <r>
    <d v="2024-11-09T00:00:00"/>
    <n v="28.721499999999651"/>
    <m/>
    <d v="2024-12-07T17:19:00"/>
    <x v="0"/>
    <x v="8"/>
    <s v="Last 12 Months"/>
    <s v="SPS-10921297"/>
    <s v="Haydar Ismaeel Abbasi"/>
    <s v="Mens 24-25 Under 16 Match Fee, paid by Mohammad Ibrar Abbasi, 09/11 vs. vs Edgbaston"/>
    <x v="8"/>
    <s v="STRIPE"/>
    <x v="0"/>
    <n v="3"/>
    <n v="0.06"/>
    <n v="0.05"/>
    <n v="0"/>
    <n v="2.89"/>
  </r>
  <r>
    <d v="2024-11-09T00:00:00"/>
    <n v="28.721499999999651"/>
    <m/>
    <d v="2024-12-07T17:19:00"/>
    <x v="0"/>
    <x v="8"/>
    <s v="Last 12 Months"/>
    <s v="SPS-10921298"/>
    <s v="Haydar Ibrahim Abbasi"/>
    <s v="Mens 24-25 Under 16 Match Fee, paid by Mohammad Ibrar Abbasi, 09/11 vs. vs Edgbaston"/>
    <x v="8"/>
    <s v="STRIPE"/>
    <x v="0"/>
    <n v="3"/>
    <n v="0.06"/>
    <n v="0.05"/>
    <n v="0"/>
    <n v="2.89"/>
  </r>
  <r>
    <d v="2024-11-16T00:00:00"/>
    <n v="21.721499999999651"/>
    <m/>
    <d v="2024-12-07T17:19:00"/>
    <x v="0"/>
    <x v="8"/>
    <s v="Last 12 Months"/>
    <s v="SPS-10948518"/>
    <s v="Haydar Ismaeel Abbasi"/>
    <s v="Mens 24-25 Under 16 Match Fee, paid by Mohammad Ibrar Abbasi, 16/11 vs. vs Kingswinford 2"/>
    <x v="8"/>
    <s v="STRIPE"/>
    <x v="0"/>
    <n v="3"/>
    <n v="0.06"/>
    <n v="0.05"/>
    <n v="0"/>
    <n v="2.89"/>
  </r>
  <r>
    <d v="2024-11-23T00:00:00"/>
    <n v="14.721499999999651"/>
    <m/>
    <d v="2024-12-07T17:19:00"/>
    <x v="0"/>
    <x v="8"/>
    <s v="Last 12 Months"/>
    <s v="SPS-10970727"/>
    <s v="Haydar Ismaeel Abbasi"/>
    <s v="Mens 24-25 Under 16 Match Fee, paid by Mohammad Ibrar Abbasi, 23/11 vs. vs Olton &amp; West Warwickshire 5"/>
    <x v="8"/>
    <s v="STRIPE"/>
    <x v="0"/>
    <n v="3"/>
    <n v="0.06"/>
    <n v="0.05"/>
    <n v="0"/>
    <n v="2.89"/>
  </r>
  <r>
    <d v="2024-11-23T00:00:00"/>
    <n v="14.721499999999651"/>
    <m/>
    <d v="2024-12-07T17:19:00"/>
    <x v="0"/>
    <x v="8"/>
    <s v="Last 12 Months"/>
    <s v="SPS-10970728"/>
    <s v="Haydar Ibrahim Abbasi"/>
    <s v="Mens 24-25 Under 16 Match Fee, paid by Mohammad Ibrar Abbasi, 23/11 vs. vs Olton &amp; West Warwickshire 5"/>
    <x v="8"/>
    <s v="STRIPE"/>
    <x v="0"/>
    <n v="3"/>
    <n v="0.06"/>
    <n v="0.05"/>
    <n v="0"/>
    <n v="2.89"/>
  </r>
  <r>
    <d v="2024-11-30T00:00:00"/>
    <n v="7.7214999999996508"/>
    <m/>
    <d v="2024-12-07T17:19:00"/>
    <x v="0"/>
    <x v="8"/>
    <s v="Last 12 Months"/>
    <s v="SPS-11031550"/>
    <s v="Mohammad Ibrar Abbasi"/>
    <s v="Badgers 24-25, 30/11 vs. vs Bromsgrove 4"/>
    <x v="8"/>
    <s v="STRIPE"/>
    <x v="0"/>
    <n v="3"/>
    <n v="0.06"/>
    <n v="0.05"/>
    <n v="0"/>
    <n v="2.89"/>
  </r>
  <r>
    <d v="2024-11-30T00:00:00"/>
    <n v="7.7214999999996508"/>
    <m/>
    <d v="2024-12-07T17:19:00"/>
    <x v="0"/>
    <x v="8"/>
    <s v="Last 12 Months"/>
    <s v="SPS-11031552"/>
    <s v="Haydar Ismaeel Abbasi"/>
    <s v="Badgers 24-25, paid by Mohammad Ibrar Abbasi, 30/11 vs. vs Bromsgrove 4"/>
    <x v="8"/>
    <s v="STRIPE"/>
    <x v="0"/>
    <n v="3"/>
    <n v="0.04"/>
    <n v="0.05"/>
    <n v="0"/>
    <n v="2.91"/>
  </r>
  <r>
    <d v="2024-12-07T00:00:00"/>
    <n v="0.72149999999965075"/>
    <m/>
    <d v="2024-12-07T17:19:00"/>
    <x v="0"/>
    <x v="8"/>
    <s v="Last 12 Months"/>
    <s v="SPS-11048077"/>
    <s v="Mohammad Ibrar Abbasi"/>
    <s v="AMENDED: (Outstanding from last week game )Mens 24-25, 07/12 vs. vs Worcester 3"/>
    <x v="8"/>
    <s v="STRIPE"/>
    <x v="0"/>
    <n v="17"/>
    <n v="0.32"/>
    <n v="0.17"/>
    <n v="0"/>
    <n v="16.510000000000002"/>
  </r>
  <r>
    <d v="2024-12-07T00:00:00"/>
    <n v="0.72149999999965075"/>
    <m/>
    <d v="2024-12-07T17:19:00"/>
    <x v="0"/>
    <x v="8"/>
    <s v="Last 12 Months"/>
    <s v="SPS-11048078"/>
    <s v="Haydar Ismaeel Abbasi"/>
    <s v="Mens 24-25 Under 16 Match Fee, paid by Mohammad Ibrar Abbasi, 07/12 vs. vs Worcester 3"/>
    <x v="8"/>
    <s v="STRIPE"/>
    <x v="0"/>
    <n v="3"/>
    <n v="0.06"/>
    <n v="0.05"/>
    <n v="0"/>
    <n v="2.89"/>
  </r>
  <r>
    <d v="2024-12-07T00:00:00"/>
    <n v="0.76309999999648426"/>
    <m/>
    <d v="2024-12-07T18:19:00"/>
    <x v="0"/>
    <x v="8"/>
    <s v="Last 12 Months"/>
    <s v="SPS-11048210"/>
    <s v="Sarjit Somal"/>
    <s v="Social subscription 24-25, confirmed by Satpal Degun"/>
    <x v="8"/>
    <s v="BACS"/>
    <x v="2"/>
    <n v="10"/>
    <n v="0"/>
    <n v="0"/>
    <n v="0"/>
    <n v="10"/>
  </r>
  <r>
    <d v="2024-11-16T00:00:00"/>
    <n v="22.345800000002782"/>
    <m/>
    <d v="2024-12-08T08:18:00"/>
    <x v="0"/>
    <x v="8"/>
    <s v="Last 12 Months"/>
    <s v="SPS-10948522"/>
    <s v="Taranveer (Ten) Saggo"/>
    <s v="Mens 24-25 Under 16 Match Fee, paid by Rikki Saggo, 16/11 vs. vs Kingswinford 2"/>
    <x v="8"/>
    <s v="STRIPE"/>
    <x v="0"/>
    <n v="3"/>
    <n v="0.06"/>
    <n v="0.05"/>
    <n v="0"/>
    <n v="2.89"/>
  </r>
  <r>
    <d v="2024-11-23T00:00:00"/>
    <n v="15.345800000002782"/>
    <m/>
    <d v="2024-12-08T08:18:00"/>
    <x v="0"/>
    <x v="8"/>
    <s v="Last 12 Months"/>
    <s v="SPS-10970718"/>
    <s v="Rikki Saggo"/>
    <s v="Mens 24-25, 23/11 vs. vs Olton &amp; West Warwickshire 5"/>
    <x v="8"/>
    <s v="STRIPE"/>
    <x v="0"/>
    <n v="10"/>
    <n v="0.2"/>
    <n v="0.1"/>
    <n v="0"/>
    <n v="9.6999999999999993"/>
  </r>
  <r>
    <d v="2024-11-23T00:00:00"/>
    <n v="15.345800000002782"/>
    <m/>
    <d v="2024-12-08T08:18:00"/>
    <x v="0"/>
    <x v="8"/>
    <s v="Last 12 Months"/>
    <s v="SPS-10970723"/>
    <s v="Taranveer (Ten) Saggo"/>
    <s v="Mens 24-25 Under 16 Match Fee, paid by Rikki Saggo, 23/11 vs. vs Olton &amp; West Warwickshire 5"/>
    <x v="8"/>
    <s v="STRIPE"/>
    <x v="0"/>
    <n v="3"/>
    <n v="0.06"/>
    <n v="0.05"/>
    <n v="0"/>
    <n v="2.89"/>
  </r>
  <r>
    <d v="2024-11-30T00:00:00"/>
    <n v="8.3458000000027823"/>
    <m/>
    <d v="2024-12-08T08:18:00"/>
    <x v="0"/>
    <x v="8"/>
    <s v="Last 12 Months"/>
    <s v="SPS-11031547"/>
    <s v="Rikki Saggo"/>
    <s v="AMENDED: ()Badgers 24-25, 30/11 vs. vs Bromsgrove 4"/>
    <x v="8"/>
    <s v="STRIPE"/>
    <x v="0"/>
    <n v="10"/>
    <n v="0.2"/>
    <n v="0.1"/>
    <n v="0"/>
    <n v="9.6999999999999993"/>
  </r>
  <r>
    <d v="2024-11-30T00:00:00"/>
    <n v="8.3458000000027823"/>
    <m/>
    <d v="2024-12-08T08:18:00"/>
    <x v="0"/>
    <x v="8"/>
    <s v="Last 12 Months"/>
    <s v="SPS-11031555"/>
    <s v="Taranveer (Ten) Saggo"/>
    <s v="Badgers 24-25, paid by Rikki Saggo, 30/11 vs. vs Bromsgrove 4"/>
    <x v="8"/>
    <s v="STRIPE"/>
    <x v="0"/>
    <n v="3"/>
    <n v="0.06"/>
    <n v="0.05"/>
    <n v="0"/>
    <n v="2.89"/>
  </r>
  <r>
    <d v="2024-12-07T00:00:00"/>
    <n v="1.3458000000027823"/>
    <m/>
    <d v="2024-12-08T08:18:00"/>
    <x v="0"/>
    <x v="8"/>
    <s v="Last 12 Months"/>
    <s v="SPS-11048074"/>
    <s v="Rikki Saggo"/>
    <s v="Mens 24-25, 07/12 vs. vs Worcester 3"/>
    <x v="8"/>
    <s v="STRIPE"/>
    <x v="0"/>
    <n v="10"/>
    <n v="0.18"/>
    <n v="0.1"/>
    <n v="0"/>
    <n v="9.7200000000000006"/>
  </r>
  <r>
    <d v="2024-12-07T00:00:00"/>
    <n v="1.3458000000027823"/>
    <m/>
    <d v="2024-12-08T08:18:00"/>
    <x v="0"/>
    <x v="8"/>
    <s v="Last 12 Months"/>
    <s v="SPS-11048083"/>
    <s v="Taranveer (Ten) Saggo"/>
    <s v="Mens 24-25 Student Match Fee, paid by Rikki Saggo, 07/12 vs. vs Worcester 3"/>
    <x v="8"/>
    <s v="STRIPE"/>
    <x v="0"/>
    <n v="5"/>
    <n v="0.1"/>
    <n v="0.05"/>
    <n v="0"/>
    <n v="4.8499999999999996"/>
  </r>
  <r>
    <d v="2024-10-07T00:00:00"/>
    <n v="62.354099999996834"/>
    <m/>
    <d v="2024-12-08T08:30:00"/>
    <x v="0"/>
    <x v="8"/>
    <s v="Last 12 Months"/>
    <s v="SPS-10790662"/>
    <s v="Gurcharan Matharu"/>
    <s v="Ladies 24-25 Student Match Fee, 05/10 vs. vs Solihull Blossomfield 2"/>
    <x v="8"/>
    <s v="STRIPE"/>
    <x v="0"/>
    <n v="5"/>
    <n v="0.12"/>
    <n v="0.05"/>
    <n v="0"/>
    <n v="4.83"/>
  </r>
  <r>
    <d v="2024-11-04T00:00:00"/>
    <n v="34.354099999996834"/>
    <m/>
    <d v="2024-12-08T08:30:00"/>
    <x v="0"/>
    <x v="8"/>
    <s v="Last 12 Months"/>
    <s v="SPS-10901488"/>
    <s v="Gurcharan Matharu"/>
    <s v="Ladies 24-25 Student Match Fee, 02/11 vs. vs University of Birmingham 6"/>
    <x v="8"/>
    <s v="STRIPE"/>
    <x v="0"/>
    <n v="5"/>
    <n v="0.12"/>
    <n v="0.05"/>
    <n v="0"/>
    <n v="4.83"/>
  </r>
  <r>
    <d v="2024-11-11T00:00:00"/>
    <n v="27.354099999996834"/>
    <m/>
    <d v="2024-12-08T08:30:00"/>
    <x v="0"/>
    <x v="8"/>
    <s v="Last 12 Months"/>
    <s v="SPS-10929942"/>
    <s v="Gurcharan Matharu"/>
    <s v="Ladies 24-25 Student Match Fee, 09/11 vs. vs Bridgnorth 1"/>
    <x v="8"/>
    <s v="STRIPE"/>
    <x v="0"/>
    <n v="5"/>
    <n v="0.12"/>
    <n v="0.05"/>
    <n v="0"/>
    <n v="4.83"/>
  </r>
  <r>
    <d v="2024-11-17T00:00:00"/>
    <n v="21.354099999996834"/>
    <m/>
    <d v="2024-12-08T08:30:00"/>
    <x v="0"/>
    <x v="8"/>
    <s v="Last 12 Months"/>
    <s v="SPS-10955701"/>
    <s v="Gurcharan Matharu"/>
    <s v="Ladies 24-25 Student Match Fee, 16/11 vs. vs Worcester 2"/>
    <x v="8"/>
    <s v="STRIPE"/>
    <x v="0"/>
    <n v="5"/>
    <n v="0.14000000000000001"/>
    <n v="0.05"/>
    <n v="0"/>
    <n v="4.8099999999999996"/>
  </r>
  <r>
    <d v="2024-12-08T00:00:00"/>
    <n v="0.36729999999806751"/>
    <m/>
    <d v="2024-12-08T08:49:00"/>
    <x v="0"/>
    <x v="8"/>
    <s v="Last 12 Months"/>
    <s v="SPS-11049756"/>
    <s v="Rasika Rathnayake"/>
    <s v="Ladies 24-25 Sponsored player Match Fee, 07/12 vs. vs Bournville &amp; Kings Heath 1"/>
    <x v="8"/>
    <s v="CASH"/>
    <x v="0"/>
    <n v="0"/>
    <n v="0"/>
    <n v="0"/>
    <n v="0"/>
    <n v="0"/>
  </r>
  <r>
    <d v="2024-12-08T00:00:00"/>
    <n v="0.36729999999806751"/>
    <m/>
    <d v="2024-12-08T08:49:00"/>
    <x v="0"/>
    <x v="8"/>
    <s v="Last 12 Months"/>
    <s v="SPS-11049759"/>
    <s v="Apsi Gunarathne"/>
    <s v="Ladies 24-25 Sponsored player Match Fee, 07/12 vs. vs Bournville &amp; Kings Heath 1"/>
    <x v="8"/>
    <s v="CASH"/>
    <x v="0"/>
    <n v="0"/>
    <n v="0"/>
    <n v="0"/>
    <n v="0"/>
    <n v="0"/>
  </r>
  <r>
    <d v="2024-12-08T00:00:00"/>
    <n v="0.36729999999806751"/>
    <m/>
    <d v="2024-12-08T08:49:00"/>
    <x v="0"/>
    <x v="8"/>
    <s v="Last 12 Months"/>
    <s v="SPS-11049760"/>
    <s v="Rahemeen Ali"/>
    <s v="Ladies 24-25 Sponsored player Match Fee, 07/12 vs. vs Bournville &amp; Kings Heath 1"/>
    <x v="8"/>
    <s v="CASH"/>
    <x v="0"/>
    <n v="0"/>
    <n v="0"/>
    <n v="0"/>
    <n v="0"/>
    <n v="0"/>
  </r>
  <r>
    <d v="2024-12-08T00:00:00"/>
    <n v="0.36800000000221189"/>
    <m/>
    <d v="2024-12-08T08:50:00"/>
    <x v="0"/>
    <x v="8"/>
    <s v="Last 12 Months"/>
    <s v="SPS-11049757"/>
    <s v="lucy castle"/>
    <s v="AMENDED: (Drove from and to Portsmouth just to play )Ladies 24-25, confirmed by Charn Gill, 07/12 vs. vs Bournville &amp; Kings Heath 1"/>
    <x v="8"/>
    <s v="BACS"/>
    <x v="0"/>
    <n v="0"/>
    <n v="0"/>
    <n v="0"/>
    <n v="0"/>
    <n v="0"/>
  </r>
  <r>
    <d v="2024-12-08T00:00:00"/>
    <n v="0.36800000000221189"/>
    <m/>
    <d v="2024-12-08T08:50:00"/>
    <x v="0"/>
    <x v="8"/>
    <s v="Last 12 Months"/>
    <s v="SPS-11049753"/>
    <s v="kiran gill"/>
    <s v="AMENDED: (Drove several players )Ladies 24-25, confirmed by Charn Gill, 07/12 vs. vs Bournville &amp; Kings Heath 1"/>
    <x v="8"/>
    <s v="BACS"/>
    <x v="0"/>
    <n v="0"/>
    <n v="0"/>
    <n v="0"/>
    <n v="0"/>
    <n v="0"/>
  </r>
  <r>
    <d v="2024-09-08T00:00:00"/>
    <n v="91.374300000003132"/>
    <m/>
    <d v="2024-12-08T08:59:00"/>
    <x v="0"/>
    <x v="8"/>
    <s v="Last 12 Months"/>
    <s v="SPS-10631034"/>
    <s v="Satvir Sahota"/>
    <s v="AMENDED: (Lump sum paid, incorrectly allocated )Mens 24-25 Student Match Fee, confirmed by Charn Gill, 31/08 vs. vs Sheffield"/>
    <x v="8"/>
    <s v="BACS"/>
    <x v="0"/>
    <n v="0"/>
    <n v="0"/>
    <n v="0"/>
    <n v="0"/>
    <n v="0"/>
  </r>
  <r>
    <d v="2024-09-08T00:00:00"/>
    <n v="91.374300000003132"/>
    <m/>
    <d v="2024-12-08T08:59:00"/>
    <x v="0"/>
    <x v="8"/>
    <s v="Last 12 Months"/>
    <s v="SPS-10631050"/>
    <s v="Satvir Sahota"/>
    <s v="AMENDED: (Lump sum paid, incorrectly allocated )Mens 24-25 Student Match Fee, confirmed by Charn Gill, 08/09 vs. vs Lichfield"/>
    <x v="8"/>
    <s v="BACS"/>
    <x v="0"/>
    <n v="0"/>
    <n v="0"/>
    <n v="0"/>
    <n v="0"/>
    <n v="0"/>
  </r>
  <r>
    <d v="2024-11-08T00:00:00"/>
    <n v="31.354099999996834"/>
    <m/>
    <d v="2024-12-09T08:30:00"/>
    <x v="0"/>
    <x v="8"/>
    <s v="Last 12 Months"/>
    <s v="SPS-10917012"/>
    <s v="Harmeet Sandhu"/>
    <s v="Mens 24-25 Student Match Fee, 09/11 vs. vs Lichfield 3"/>
    <x v="8"/>
    <s v="STRIPE"/>
    <x v="0"/>
    <n v="5"/>
    <n v="0.12"/>
    <n v="0.05"/>
    <n v="0"/>
    <n v="4.83"/>
  </r>
  <r>
    <d v="2024-11-16T00:00:00"/>
    <n v="23.354099999996834"/>
    <m/>
    <d v="2024-12-09T08:30:00"/>
    <x v="0"/>
    <x v="8"/>
    <s v="Last 12 Months"/>
    <s v="SPS-10948519"/>
    <s v="Harmeet Sandhu"/>
    <s v="Mens 24-25 Student Match Fee, 16/11 vs. vs Kingswinford 2"/>
    <x v="8"/>
    <s v="STRIPE"/>
    <x v="0"/>
    <n v="5"/>
    <n v="0.12"/>
    <n v="0.05"/>
    <n v="0"/>
    <n v="4.83"/>
  </r>
  <r>
    <d v="2024-11-23T00:00:00"/>
    <n v="16.354099999996834"/>
    <m/>
    <d v="2024-12-09T08:30:00"/>
    <x v="0"/>
    <x v="8"/>
    <s v="Last 12 Months"/>
    <s v="SPS-10968049"/>
    <s v="Harmeet Sandhu"/>
    <s v="Mens 24-25 Student Match Fee, 23/11 vs. vs Harborne 4"/>
    <x v="8"/>
    <s v="STRIPE"/>
    <x v="0"/>
    <n v="5"/>
    <n v="0.12"/>
    <n v="0.05"/>
    <n v="0"/>
    <n v="4.83"/>
  </r>
  <r>
    <d v="2024-11-30T00:00:00"/>
    <n v="9.3540999999968335"/>
    <m/>
    <d v="2024-12-09T08:30:00"/>
    <x v="0"/>
    <x v="8"/>
    <s v="Last 12 Months"/>
    <s v="SPS-11031873"/>
    <s v="Harmeet Sandhu"/>
    <s v="Mens 24-25 Student Match Fee, 30/11 vs. vs Solihull Blossomfield 1"/>
    <x v="8"/>
    <s v="STRIPE"/>
    <x v="0"/>
    <n v="5"/>
    <n v="0.14000000000000001"/>
    <n v="0.05"/>
    <n v="0"/>
    <n v="4.8099999999999996"/>
  </r>
  <r>
    <d v="2024-11-09T00:00:00"/>
    <n v="30.354099999996834"/>
    <m/>
    <d v="2024-12-09T08:30:00"/>
    <x v="0"/>
    <x v="8"/>
    <s v="Last 12 Months"/>
    <s v="SPS-10918142"/>
    <s v="Anand Sihota"/>
    <s v="Badgers 24-25, paid by Dal Sihota, 09/11 vs. vs Beacon"/>
    <x v="8"/>
    <s v="STRIPE"/>
    <x v="0"/>
    <n v="3"/>
    <n v="0.14000000000000001"/>
    <n v="0.05"/>
    <n v="0"/>
    <n v="2.81"/>
  </r>
  <r>
    <d v="2024-11-30T00:00:00"/>
    <n v="9.3540999999968335"/>
    <m/>
    <d v="2024-12-09T08:30:00"/>
    <x v="0"/>
    <x v="8"/>
    <s v="Last 12 Months"/>
    <s v="SPS-11030478"/>
    <s v="Anand Sihota"/>
    <s v="Badgers 24-25, paid by Dal Sihota, 30/11 vs. vs Sutton"/>
    <x v="8"/>
    <s v="STRIPE"/>
    <x v="0"/>
    <n v="3"/>
    <n v="0.15"/>
    <n v="0.05"/>
    <n v="0"/>
    <n v="2.8"/>
  </r>
  <r>
    <d v="2024-11-08T00:00:00"/>
    <n v="31.354099999996834"/>
    <m/>
    <d v="2024-12-09T08:30:00"/>
    <x v="0"/>
    <x v="8"/>
    <s v="Last 12 Months"/>
    <s v="SPS-10916642"/>
    <s v="kishan mann"/>
    <s v="Mens 24-25 Student Match Fee, paid by manmohan mann, 09/11 vs. vs Bloxwich 4"/>
    <x v="8"/>
    <s v="STRIPE"/>
    <x v="0"/>
    <n v="5"/>
    <n v="0.12"/>
    <n v="0.05"/>
    <n v="0"/>
    <n v="4.83"/>
  </r>
  <r>
    <d v="2024-11-16T00:00:00"/>
    <n v="23.354099999996834"/>
    <m/>
    <d v="2024-12-09T08:30:00"/>
    <x v="0"/>
    <x v="8"/>
    <s v="Last 12 Months"/>
    <s v="SPS-10948523"/>
    <s v="kishan mann"/>
    <s v="Mens 24-25 Student Match Fee, paid by manmohan mann, 16/11 vs. vs Kingswinford 2"/>
    <x v="8"/>
    <s v="STRIPE"/>
    <x v="0"/>
    <n v="5"/>
    <n v="0.12"/>
    <n v="0.05"/>
    <n v="0"/>
    <n v="4.83"/>
  </r>
  <r>
    <d v="2024-11-23T00:00:00"/>
    <n v="16.354099999996834"/>
    <m/>
    <d v="2024-12-09T08:30:00"/>
    <x v="0"/>
    <x v="8"/>
    <s v="Last 12 Months"/>
    <s v="SPS-10970725"/>
    <s v="kishan mann"/>
    <s v="Mens 24-25 Student Match Fee, paid by manmohan mann, 23/11 vs. vs Olton &amp; West Warwickshire 5"/>
    <x v="8"/>
    <s v="STRIPE"/>
    <x v="0"/>
    <n v="5"/>
    <n v="0.12"/>
    <n v="0.05"/>
    <n v="0"/>
    <n v="4.83"/>
  </r>
  <r>
    <d v="2024-11-30T00:00:00"/>
    <n v="9.3540999999968335"/>
    <m/>
    <d v="2024-12-09T08:30:00"/>
    <x v="0"/>
    <x v="8"/>
    <s v="Last 12 Months"/>
    <s v="SPS-11031556"/>
    <s v="kishan mann"/>
    <s v="AMENDED: ()Badgers 24-25, paid by manmohan mann, 30/11 vs. vs Bromsgrove 4"/>
    <x v="8"/>
    <s v="STRIPE"/>
    <x v="0"/>
    <n v="5"/>
    <n v="0.12"/>
    <n v="0.05"/>
    <n v="0"/>
    <n v="4.83"/>
  </r>
  <r>
    <d v="2024-12-07T00:00:00"/>
    <n v="2.3540999999968335"/>
    <m/>
    <d v="2024-12-09T08:30:00"/>
    <x v="0"/>
    <x v="8"/>
    <s v="Last 12 Months"/>
    <s v="SPS-11048084"/>
    <s v="kishan mann"/>
    <s v="Mens 24-25 Student Match Fee, paid by manmohan mann, 07/12 vs. vs Worcester 3"/>
    <x v="8"/>
    <s v="STRIPE"/>
    <x v="0"/>
    <n v="5"/>
    <n v="0.1"/>
    <n v="0.05"/>
    <n v="0"/>
    <n v="4.8499999999999996"/>
  </r>
  <r>
    <d v="2024-11-30T00:00:00"/>
    <n v="9.7402000000001863"/>
    <m/>
    <d v="2024-12-09T17:46:00"/>
    <x v="0"/>
    <x v="8"/>
    <s v="Last 12 Months"/>
    <s v="SPS-11031583"/>
    <s v="Rajpreet Sahi"/>
    <s v="AMENDED: (BACS)Ladies 24-25 Student Match Fee, collected by Sharndeep Hanspal, 30/11 vs. vs Old Silhillians 5"/>
    <x v="8"/>
    <s v="CASH"/>
    <x v="0"/>
    <n v="5"/>
    <n v="0"/>
    <n v="0"/>
    <n v="0"/>
    <n v="5"/>
  </r>
  <r>
    <d v="2024-11-30T00:00:00"/>
    <n v="9.7430000000022119"/>
    <m/>
    <d v="2024-12-09T17:50:00"/>
    <x v="0"/>
    <x v="8"/>
    <s v="Last 12 Months"/>
    <s v="SPS-11031559"/>
    <s v="Jogin Johal"/>
    <s v="AMENDED: (Drove 3 players to the game and back)Badgers 24-25, confirmed by Charn Gill, 30/11 vs. vs Bromsgrove 4"/>
    <x v="8"/>
    <s v="BACS"/>
    <x v="0"/>
    <n v="0"/>
    <n v="0"/>
    <n v="0"/>
    <n v="0"/>
    <n v="0"/>
  </r>
  <r>
    <d v="2024-11-11T00:00:00"/>
    <n v="28.756200000003446"/>
    <m/>
    <d v="2024-12-09T18:09:00"/>
    <x v="0"/>
    <x v="8"/>
    <s v="Last 12 Months"/>
    <s v="SPS-10929923"/>
    <s v="Tania Gilbert"/>
    <s v="AMENDED: (BACS)Ladies 24-25 Student Match Fee, collected by Sharndeep Hanspal, 09/11 vs. vs Harborne 4"/>
    <x v="8"/>
    <s v="CASH"/>
    <x v="0"/>
    <n v="5"/>
    <n v="0"/>
    <n v="0"/>
    <n v="0"/>
    <n v="5"/>
  </r>
  <r>
    <d v="2024-12-04T00:00:00"/>
    <n v="5.7805000000007567"/>
    <m/>
    <d v="2024-12-09T18:44:00"/>
    <x v="0"/>
    <x v="8"/>
    <s v="Last 12 Months"/>
    <s v="SPS-11043333"/>
    <s v="Ummul Humayra"/>
    <s v="Ladies Subscriptions 24-25, confirmed by Charn Gill"/>
    <x v="8"/>
    <s v="BACS"/>
    <x v="0"/>
    <n v="100"/>
    <n v="0"/>
    <n v="0"/>
    <n v="0"/>
    <n v="100"/>
  </r>
  <r>
    <d v="2024-11-30T00:00:00"/>
    <n v="9.7819000000017695"/>
    <m/>
    <d v="2024-12-09T18:46:00"/>
    <x v="0"/>
    <x v="8"/>
    <s v="Last 12 Months"/>
    <s v="SPS-11031548"/>
    <s v="om gaur"/>
    <s v="Badgers 24-25, confirmed by Satpal Degun, 30/11 vs. vs Bromsgrove 4"/>
    <x v="8"/>
    <s v="BACS"/>
    <x v="0"/>
    <n v="3"/>
    <n v="0"/>
    <n v="0"/>
    <n v="0"/>
    <n v="3"/>
  </r>
  <r>
    <d v="2024-09-16T00:00:00"/>
    <n v="84.782599999998638"/>
    <m/>
    <d v="2024-12-09T18:47:00"/>
    <x v="0"/>
    <x v="8"/>
    <s v="Last 12 Months"/>
    <s v="SPS-10672698"/>
    <s v="Manraj Sira"/>
    <s v="Mens Subscriptions 24-25, confirmed by Charn Gill"/>
    <x v="8"/>
    <s v="BACS"/>
    <x v="0"/>
    <n v="150"/>
    <n v="0"/>
    <n v="0"/>
    <n v="0"/>
    <n v="150"/>
  </r>
  <r>
    <d v="2024-11-11T00:00:00"/>
    <n v="28.784699999996519"/>
    <m/>
    <d v="2024-12-09T18:50:00"/>
    <x v="0"/>
    <x v="8"/>
    <s v="Last 12 Months"/>
    <s v="SPS-10935068"/>
    <s v="saihej Mangat"/>
    <s v="Mens Subscriptions 24-25, confirmed by Charn Gill"/>
    <x v="8"/>
    <s v="BACS"/>
    <x v="0"/>
    <n v="150"/>
    <n v="0"/>
    <n v="0"/>
    <n v="0"/>
    <n v="150"/>
  </r>
  <r>
    <d v="2024-11-11T00:00:00"/>
    <n v="28.785400000000664"/>
    <m/>
    <d v="2024-12-09T18:51:00"/>
    <x v="0"/>
    <x v="8"/>
    <s v="Last 12 Months"/>
    <s v="SPS-10935084"/>
    <s v="Yuvender Prashar"/>
    <s v="Mens Subscriptions 24-25, confirmed by Charn Gill"/>
    <x v="8"/>
    <s v="BACS"/>
    <x v="0"/>
    <n v="150"/>
    <n v="0"/>
    <n v="0"/>
    <n v="0"/>
    <n v="150"/>
  </r>
  <r>
    <d v="2024-11-25T00:00:00"/>
    <n v="14.786099999997532"/>
    <m/>
    <d v="2024-12-09T18:52:00"/>
    <x v="0"/>
    <x v="8"/>
    <s v="Last 12 Months"/>
    <s v="SPS-11006236"/>
    <s v="kiran gill"/>
    <s v="Ladies 24-25, confirmed by Charn Gill, 23/11 vs. vs Edgbaston 2"/>
    <x v="8"/>
    <s v="BACS"/>
    <x v="0"/>
    <n v="10"/>
    <n v="0"/>
    <n v="0"/>
    <n v="0"/>
    <n v="10"/>
  </r>
  <r>
    <d v="2024-11-25T00:00:00"/>
    <n v="14.788099999997939"/>
    <m/>
    <d v="2024-12-09T18:55:00"/>
    <x v="0"/>
    <x v="8"/>
    <s v="Last 12 Months"/>
    <s v="SPS-11006326"/>
    <s v="Ravdeep Mudher"/>
    <s v="Mens 24-25, confirmed by Charn Gill, 23/11 vs. vs Bromsgrove 1"/>
    <x v="8"/>
    <s v="BACS"/>
    <x v="0"/>
    <n v="10"/>
    <n v="0"/>
    <n v="0"/>
    <n v="0"/>
    <n v="10"/>
  </r>
  <r>
    <d v="2024-11-25T00:00:00"/>
    <n v="14.788099999997939"/>
    <m/>
    <d v="2024-12-09T18:55:00"/>
    <x v="0"/>
    <x v="8"/>
    <s v="Last 12 Months"/>
    <s v="SPS-11006312"/>
    <s v="Ravdeep Mudher"/>
    <s v="Mens 24-25, confirmed by Charn Gill, 16/11 vs. vs Stourport  2"/>
    <x v="8"/>
    <s v="BACS"/>
    <x v="0"/>
    <n v="10"/>
    <n v="0"/>
    <n v="0"/>
    <n v="0"/>
    <n v="10"/>
  </r>
  <r>
    <d v="2024-11-11T00:00:00"/>
    <n v="28.788099999997939"/>
    <m/>
    <d v="2024-12-09T18:55:00"/>
    <x v="0"/>
    <x v="8"/>
    <s v="Last 12 Months"/>
    <s v="SPS-10934792"/>
    <s v="Ravdeep Mudher"/>
    <s v="Mens 24-25, confirmed by Charn Gill, 09/11 vs. vs Bloxwich 1"/>
    <x v="8"/>
    <s v="BACS"/>
    <x v="0"/>
    <n v="10"/>
    <n v="0"/>
    <n v="0"/>
    <n v="0"/>
    <n v="10"/>
  </r>
  <r>
    <d v="2024-11-25T00:00:00"/>
    <n v="14.788099999997939"/>
    <m/>
    <d v="2024-12-09T18:55:00"/>
    <x v="0"/>
    <x v="8"/>
    <s v="Last 12 Months"/>
    <s v="SPS-11006282"/>
    <s v="Ravdeep Mudher"/>
    <s v="Mens 24-25, confirmed by Charn Gill, 19/10 vs. vs Old Halesonians 1"/>
    <x v="8"/>
    <s v="BACS"/>
    <x v="0"/>
    <n v="10"/>
    <n v="0"/>
    <n v="0"/>
    <n v="0"/>
    <n v="10"/>
  </r>
  <r>
    <d v="2024-11-10T00:00:00"/>
    <n v="29.792999999997846"/>
    <m/>
    <d v="2024-12-09T19:02:00"/>
    <x v="0"/>
    <x v="8"/>
    <s v="Last 12 Months"/>
    <s v="SPS-10925644"/>
    <s v="Rav Garcha"/>
    <s v="Sunday Training 24-25, 10/11 vs. Sunday Training"/>
    <x v="8"/>
    <s v="STRIPE"/>
    <x v="1"/>
    <n v="3"/>
    <n v="0.06"/>
    <n v="0.05"/>
    <n v="0"/>
    <n v="2.89"/>
  </r>
  <r>
    <d v="2024-11-10T00:00:00"/>
    <n v="29.792999999997846"/>
    <m/>
    <d v="2024-12-09T19:02:00"/>
    <x v="0"/>
    <x v="8"/>
    <s v="Last 12 Months"/>
    <s v="SPS-10925786"/>
    <s v="Rav Garcha"/>
    <s v="Sunday Training 24-25, 17/11 vs. Sunday Training"/>
    <x v="8"/>
    <s v="STRIPE"/>
    <x v="1"/>
    <n v="3"/>
    <n v="0.06"/>
    <n v="0.05"/>
    <n v="0"/>
    <n v="2.89"/>
  </r>
  <r>
    <d v="2024-11-16T00:00:00"/>
    <n v="23.792999999997846"/>
    <m/>
    <d v="2024-12-09T19:02:00"/>
    <x v="0"/>
    <x v="8"/>
    <s v="Last 12 Months"/>
    <s v="SPS-10948521"/>
    <s v="Rav Garcha"/>
    <s v="Mens 24-25, 16/11 vs. vs Kingswinford 2"/>
    <x v="8"/>
    <s v="STRIPE"/>
    <x v="0"/>
    <n v="10"/>
    <n v="0.19"/>
    <n v="0.1"/>
    <n v="0"/>
    <n v="9.7100000000000009"/>
  </r>
  <r>
    <d v="2024-11-23T00:00:00"/>
    <n v="16.792999999997846"/>
    <m/>
    <d v="2024-12-09T19:02:00"/>
    <x v="0"/>
    <x v="8"/>
    <s v="Last 12 Months"/>
    <s v="SPS-10970721"/>
    <s v="Rav Garcha"/>
    <s v="Mens 24-25, 23/11 vs. vs Olton &amp; West Warwickshire 5"/>
    <x v="8"/>
    <s v="STRIPE"/>
    <x v="0"/>
    <n v="10"/>
    <n v="0.19"/>
    <n v="0.1"/>
    <n v="0"/>
    <n v="9.7100000000000009"/>
  </r>
  <r>
    <d v="2024-11-30T00:00:00"/>
    <n v="9.7929999999978463"/>
    <m/>
    <d v="2024-12-09T19:02:00"/>
    <x v="0"/>
    <x v="8"/>
    <s v="Last 12 Months"/>
    <s v="SPS-11031553"/>
    <s v="Rav Garcha"/>
    <s v="AMENDED: ()Badgers 24-25, 30/11 vs. vs Bromsgrove 4"/>
    <x v="8"/>
    <s v="STRIPE"/>
    <x v="0"/>
    <n v="10"/>
    <n v="0.2"/>
    <n v="0.1"/>
    <n v="0"/>
    <n v="9.6999999999999993"/>
  </r>
  <r>
    <d v="2024-12-07T00:00:00"/>
    <n v="2.7929999999978463"/>
    <m/>
    <d v="2024-12-09T19:02:00"/>
    <x v="0"/>
    <x v="8"/>
    <s v="Last 12 Months"/>
    <s v="SPS-11048081"/>
    <s v="Rav Garcha"/>
    <s v="Mens 24-25, 07/12 vs. vs Worcester 3"/>
    <x v="8"/>
    <s v="STRIPE"/>
    <x v="0"/>
    <n v="10"/>
    <n v="0.19"/>
    <n v="0.1"/>
    <n v="0"/>
    <n v="9.7100000000000009"/>
  </r>
  <r>
    <d v="2024-12-07T00:00:00"/>
    <n v="2.7957999999998719"/>
    <m/>
    <d v="2024-12-09T19:06:00"/>
    <x v="0"/>
    <x v="8"/>
    <s v="Last 12 Months"/>
    <s v="SPS-11048086"/>
    <s v="Jogin Johal"/>
    <s v="Mens 24-25 Student Match Fee, confirmed by Satpal Degun, 07/12 vs. vs Worcester 3"/>
    <x v="8"/>
    <s v="BACS"/>
    <x v="0"/>
    <n v="5"/>
    <n v="0"/>
    <n v="0"/>
    <n v="0"/>
    <n v="5"/>
  </r>
  <r>
    <d v="2024-09-15T00:00:00"/>
    <n v="85.811099999998987"/>
    <m/>
    <d v="2024-12-09T19:28:00"/>
    <x v="0"/>
    <x v="8"/>
    <s v="Last 12 Months"/>
    <s v="SPS-10669077"/>
    <s v="Kartar Singh Mann"/>
    <s v="Badgers Subscriptions 24-25, confirmed by Satpal Degun"/>
    <x v="8"/>
    <s v="BACS"/>
    <x v="0"/>
    <n v="30"/>
    <n v="0"/>
    <n v="0"/>
    <n v="0"/>
    <n v="30"/>
  </r>
  <r>
    <d v="2024-09-15T00:00:00"/>
    <n v="85.811099999998987"/>
    <m/>
    <d v="2024-12-09T19:28:00"/>
    <x v="0"/>
    <x v="8"/>
    <s v="Last 12 Months"/>
    <s v="SPS-10669076"/>
    <s v="Karam Singh Mann"/>
    <s v="Badgers Subscriptions 24-25, confirmed by Satpal Degun"/>
    <x v="8"/>
    <s v="BACS"/>
    <x v="0"/>
    <n v="30"/>
    <n v="0"/>
    <n v="0"/>
    <n v="0"/>
    <n v="30"/>
  </r>
  <r>
    <d v="2024-09-07T00:00:00"/>
    <n v="93.811099999998987"/>
    <m/>
    <d v="2024-12-09T19:28:00"/>
    <x v="0"/>
    <x v="8"/>
    <s v="Last 12 Months"/>
    <s v="SPS-10625336"/>
    <s v="Ronak Singh Mann"/>
    <s v="Badgers Subscriptions 24-25, confirmed by Satpal Degun"/>
    <x v="8"/>
    <s v="BACS"/>
    <x v="0"/>
    <n v="30"/>
    <n v="0"/>
    <n v="0"/>
    <n v="0"/>
    <n v="30"/>
  </r>
  <r>
    <d v="2024-11-30T00:00:00"/>
    <n v="9.813800000003539"/>
    <m/>
    <d v="2024-12-09T19:32:00"/>
    <x v="0"/>
    <x v="8"/>
    <s v="Last 12 Months"/>
    <s v="SPS-11031581"/>
    <s v="Meena Samra"/>
    <s v="AMENDED: (BACS)Ladies 24-25, collected by Sharndeep Hanspal, 30/11 vs. vs Old Silhillians 5"/>
    <x v="8"/>
    <s v="CASH"/>
    <x v="0"/>
    <n v="10"/>
    <n v="0"/>
    <n v="0"/>
    <n v="0"/>
    <n v="10"/>
  </r>
  <r>
    <d v="2024-09-15T00:00:00"/>
    <n v="85.817999999999302"/>
    <m/>
    <d v="2024-12-09T19:38:00"/>
    <x v="0"/>
    <x v="8"/>
    <s v="Last 12 Months"/>
    <s v="SPS-10669181"/>
    <s v="Neevan Amish Dudhia"/>
    <s v="Mens Subscriptions 24-25 Student Membership, confirmed by Charn Gill"/>
    <x v="8"/>
    <s v="BACS"/>
    <x v="0"/>
    <n v="75"/>
    <n v="0"/>
    <n v="0"/>
    <n v="0"/>
    <n v="75"/>
  </r>
  <r>
    <d v="2024-09-20T00:00:00"/>
    <n v="80.817999999999302"/>
    <m/>
    <d v="2024-12-09T19:38:00"/>
    <x v="0"/>
    <x v="8"/>
    <s v="Last 12 Months"/>
    <s v="SPS-10701034"/>
    <s v="Neevan Amish Dudhia"/>
    <s v="Mens 24-25 Student Match Fee, confirmed by Charn Gill, 21/09 vs. vs Sutton 3"/>
    <x v="8"/>
    <s v="BACS"/>
    <x v="0"/>
    <n v="5"/>
    <n v="0"/>
    <n v="0"/>
    <n v="0"/>
    <n v="5"/>
  </r>
  <r>
    <d v="2024-10-18T00:00:00"/>
    <n v="52.817999999999302"/>
    <m/>
    <d v="2024-12-09T19:38:00"/>
    <x v="0"/>
    <x v="8"/>
    <s v="Last 12 Months"/>
    <s v="SPS-10847030"/>
    <s v="Neevan Amish Dudhia"/>
    <s v="Mens 24-25 Student Match Fee, confirmed by Charn Gill, 19/10 vs. vs Newport 1"/>
    <x v="8"/>
    <s v="BACS"/>
    <x v="0"/>
    <n v="5"/>
    <n v="0"/>
    <n v="0"/>
    <n v="0"/>
    <n v="5"/>
  </r>
  <r>
    <d v="2024-11-08T00:00:00"/>
    <n v="31.817999999999302"/>
    <m/>
    <d v="2024-12-09T19:38:00"/>
    <x v="0"/>
    <x v="8"/>
    <s v="Last 12 Months"/>
    <s v="SPS-10917005"/>
    <s v="Neevan Amish Dudhia"/>
    <s v="Mens 24-25 Student Match Fee, confirmed by Charn Gill, 09/11 vs. vs Lichfield 3"/>
    <x v="8"/>
    <s v="BACS"/>
    <x v="0"/>
    <n v="5"/>
    <n v="0"/>
    <n v="0"/>
    <n v="0"/>
    <n v="5"/>
  </r>
  <r>
    <d v="2024-11-15T00:00:00"/>
    <n v="24.817999999999302"/>
    <m/>
    <d v="2024-12-09T19:38:00"/>
    <x v="0"/>
    <x v="8"/>
    <s v="Last 12 Months"/>
    <s v="SPS-10945058"/>
    <s v="Neevan Amish Dudhia"/>
    <s v="Mens 24-25 Student Match Fee, confirmed by Charn Gill, 16/11 vs. vs Worcester 2"/>
    <x v="8"/>
    <s v="BACS"/>
    <x v="0"/>
    <n v="5"/>
    <n v="0"/>
    <n v="0"/>
    <n v="0"/>
    <n v="5"/>
  </r>
  <r>
    <d v="2024-11-30T00:00:00"/>
    <n v="9.8179999999993015"/>
    <m/>
    <d v="2024-12-09T19:38:00"/>
    <x v="0"/>
    <x v="8"/>
    <s v="Last 12 Months"/>
    <s v="SPS-11031865"/>
    <s v="Neevan Amish Dudhia"/>
    <s v="Mens 24-25 Student Match Fee, confirmed by Charn Gill, 30/11 vs. vs Solihull Blossomfield 1"/>
    <x v="8"/>
    <s v="BACS"/>
    <x v="0"/>
    <n v="5"/>
    <n v="0"/>
    <n v="0"/>
    <n v="0"/>
    <n v="5"/>
  </r>
  <r>
    <d v="2024-12-07T00:00:00"/>
    <n v="2.8179999999993015"/>
    <m/>
    <d v="2024-12-09T19:38:00"/>
    <x v="0"/>
    <x v="8"/>
    <s v="Last 12 Months"/>
    <s v="SPS-11046427"/>
    <s v="Neevan Amish Dudhia"/>
    <s v="Mens 24-25 Student Match Fee, confirmed by Charn Gill, 07/12 vs. vs Bromsgrove 2"/>
    <x v="8"/>
    <s v="BACS"/>
    <x v="0"/>
    <n v="5"/>
    <n v="0"/>
    <n v="0"/>
    <n v="0"/>
    <n v="5"/>
  </r>
  <r>
    <d v="2024-09-16T00:00:00"/>
    <n v="84.820099999997183"/>
    <m/>
    <d v="2024-12-09T19:41:00"/>
    <x v="0"/>
    <x v="8"/>
    <s v="Last 12 Months"/>
    <s v="SPS-10672722"/>
    <s v="Ravdeep Mudher"/>
    <s v="Mens Subscriptions 24-25, confirmed by Charn Gill"/>
    <x v="8"/>
    <s v="BACS"/>
    <x v="0"/>
    <n v="150"/>
    <n v="0"/>
    <n v="0"/>
    <n v="0"/>
    <n v="150"/>
  </r>
  <r>
    <d v="2024-11-25T00:00:00"/>
    <n v="14.82499999999709"/>
    <m/>
    <d v="2024-12-09T19:48:00"/>
    <x v="0"/>
    <x v="8"/>
    <s v="Last 12 Months"/>
    <s v="SPS-11000617"/>
    <s v="Rav Garcha"/>
    <s v="Mens Subscriptions 24-25, confirmed by Charn Gill"/>
    <x v="8"/>
    <s v="BACS"/>
    <x v="0"/>
    <n v="150"/>
    <n v="0"/>
    <n v="0"/>
    <n v="0"/>
    <n v="150"/>
  </r>
  <r>
    <d v="2024-09-21T00:00:00"/>
    <n v="79.834000000002561"/>
    <m/>
    <d v="2024-12-09T20:01:00"/>
    <x v="0"/>
    <x v="8"/>
    <s v="Last 12 Months"/>
    <s v="SPS-10706322"/>
    <s v="Abhijeet Singh"/>
    <s v="Mens 24-25, 21/09 vs. vs Sikh Union Coventry"/>
    <x v="8"/>
    <s v="STRIPE"/>
    <x v="0"/>
    <n v="10"/>
    <n v="0.19"/>
    <n v="0.1"/>
    <n v="0"/>
    <n v="9.7100000000000009"/>
  </r>
  <r>
    <d v="2024-09-29T00:00:00"/>
    <n v="71.834000000002561"/>
    <m/>
    <d v="2024-12-09T20:01:00"/>
    <x v="0"/>
    <x v="8"/>
    <s v="Last 12 Months"/>
    <s v="SPS-10750064"/>
    <s v="Abhijeet Singh"/>
    <s v="Mens 24-25, 28/09 vs. vs Wolverhampton &amp; Tettenhall 1"/>
    <x v="8"/>
    <s v="STRIPE"/>
    <x v="0"/>
    <n v="10"/>
    <n v="0.19"/>
    <n v="0.1"/>
    <n v="0"/>
    <n v="9.7100000000000009"/>
  </r>
  <r>
    <d v="2024-10-08T00:00:00"/>
    <n v="62.834000000002561"/>
    <m/>
    <d v="2024-12-09T20:01:00"/>
    <x v="0"/>
    <x v="8"/>
    <s v="Last 12 Months"/>
    <s v="SPS-10799221"/>
    <s v="Abhijeet Singh"/>
    <s v="Mens 24-25, 05/10 vs. vs Edgbaston 1"/>
    <x v="8"/>
    <s v="STRIPE"/>
    <x v="0"/>
    <n v="10"/>
    <n v="0.19"/>
    <n v="0.1"/>
    <n v="0"/>
    <n v="9.7100000000000009"/>
  </r>
  <r>
    <d v="2024-10-17T00:00:00"/>
    <n v="53.834000000002561"/>
    <m/>
    <d v="2024-12-09T20:01:00"/>
    <x v="0"/>
    <x v="8"/>
    <s v="Last 12 Months"/>
    <s v="SPS-10845022"/>
    <s v="Abhijeet Singh"/>
    <s v="Mens 24-25, 12/10 vs. vs Beacon 2"/>
    <x v="8"/>
    <s v="STRIPE"/>
    <x v="0"/>
    <n v="10"/>
    <n v="0.19"/>
    <n v="0.1"/>
    <n v="0"/>
    <n v="9.7100000000000009"/>
  </r>
  <r>
    <d v="2024-11-11T00:00:00"/>
    <n v="28.834000000002561"/>
    <m/>
    <d v="2024-12-09T20:01:00"/>
    <x v="0"/>
    <x v="8"/>
    <s v="Last 12 Months"/>
    <s v="SPS-10934797"/>
    <s v="Abhijeet Singh"/>
    <s v="Mens 24-25, 09/11 vs. vs Bloxwich 1"/>
    <x v="8"/>
    <s v="STRIPE"/>
    <x v="0"/>
    <n v="10"/>
    <n v="0.19"/>
    <n v="0.1"/>
    <n v="0"/>
    <n v="9.7100000000000009"/>
  </r>
  <r>
    <d v="2024-11-25T00:00:00"/>
    <n v="14.834000000002561"/>
    <m/>
    <d v="2024-12-09T20:01:00"/>
    <x v="0"/>
    <x v="8"/>
    <s v="Last 12 Months"/>
    <s v="SPS-11006288"/>
    <s v="Abhijeet Singh"/>
    <s v="Mens 24-25, 19/10 vs. vs Old Halesonians 1"/>
    <x v="8"/>
    <s v="STRIPE"/>
    <x v="0"/>
    <n v="10"/>
    <n v="0.19"/>
    <n v="0.1"/>
    <n v="0"/>
    <n v="9.7100000000000009"/>
  </r>
  <r>
    <d v="2024-11-25T00:00:00"/>
    <n v="14.834000000002561"/>
    <m/>
    <d v="2024-12-09T20:01:00"/>
    <x v="0"/>
    <x v="8"/>
    <s v="Last 12 Months"/>
    <s v="SPS-11006301"/>
    <s v="Abhijeet Singh"/>
    <s v="Mens 24-25, 02/11 vs. vs Bridgnorth 1"/>
    <x v="8"/>
    <s v="STRIPE"/>
    <x v="0"/>
    <n v="10"/>
    <n v="0.19"/>
    <n v="0.1"/>
    <n v="0"/>
    <n v="9.7100000000000009"/>
  </r>
  <r>
    <d v="2024-11-25T00:00:00"/>
    <n v="14.834000000002561"/>
    <m/>
    <d v="2024-12-09T20:01:00"/>
    <x v="0"/>
    <x v="8"/>
    <s v="Last 12 Months"/>
    <s v="SPS-11006317"/>
    <s v="Abhijeet Singh"/>
    <s v="Mens 24-25, 16/11 vs. vs Stourport  2"/>
    <x v="8"/>
    <s v="STRIPE"/>
    <x v="0"/>
    <n v="10"/>
    <n v="0.19"/>
    <n v="0.1"/>
    <n v="0"/>
    <n v="9.7100000000000009"/>
  </r>
  <r>
    <d v="2024-11-25T00:00:00"/>
    <n v="14.834000000002561"/>
    <m/>
    <d v="2024-12-09T20:01:00"/>
    <x v="0"/>
    <x v="8"/>
    <s v="Last 12 Months"/>
    <s v="SPS-11006331"/>
    <s v="Abhijeet Singh"/>
    <s v="Mens 24-25, 23/11 vs. vs Bromsgrove 1"/>
    <x v="8"/>
    <s v="STRIPE"/>
    <x v="0"/>
    <n v="10"/>
    <n v="0.19"/>
    <n v="0.1"/>
    <n v="0"/>
    <n v="9.7100000000000009"/>
  </r>
  <r>
    <d v="2024-12-03T00:00:00"/>
    <n v="6.8340000000025611"/>
    <m/>
    <d v="2024-12-09T20:01:00"/>
    <x v="0"/>
    <x v="8"/>
    <s v="Last 12 Months"/>
    <s v="SPS-11040830"/>
    <s v="Abhijeet Singh"/>
    <s v="Mens 24-25, 30/11 vs. vs University of Birmingham 4"/>
    <x v="8"/>
    <s v="STRIPE"/>
    <x v="0"/>
    <n v="10"/>
    <n v="0.19"/>
    <n v="0.1"/>
    <n v="0"/>
    <n v="9.7100000000000009"/>
  </r>
  <r>
    <d v="2024-09-15T00:00:00"/>
    <n v="85.83810000000085"/>
    <m/>
    <d v="2024-12-09T20:07:00"/>
    <x v="0"/>
    <x v="8"/>
    <s v="Last 12 Months"/>
    <s v="SPS-10669173"/>
    <s v="Jeevan Basi"/>
    <s v="Mens Subscriptions 24-25 Student Membership, confirmed by Charn Gill"/>
    <x v="8"/>
    <s v="BACS"/>
    <x v="0"/>
    <n v="75"/>
    <n v="0"/>
    <n v="0"/>
    <n v="0"/>
    <n v="75"/>
  </r>
  <r>
    <d v="2024-09-21T00:00:00"/>
    <n v="79.838799999997718"/>
    <m/>
    <d v="2024-12-09T20:08:00"/>
    <x v="0"/>
    <x v="8"/>
    <s v="Last 12 Months"/>
    <s v="SPS-10706312"/>
    <s v="Janak Pachchigar"/>
    <s v="Mens 24-25, confirmed by Charn Gill, 21/09 vs. vs Sikh Union Coventry"/>
    <x v="8"/>
    <s v="BACS"/>
    <x v="0"/>
    <n v="10"/>
    <n v="0"/>
    <n v="0"/>
    <n v="0"/>
    <n v="10"/>
  </r>
  <r>
    <d v="2024-09-29T00:00:00"/>
    <n v="71.838799999997718"/>
    <m/>
    <d v="2024-12-09T20:08:00"/>
    <x v="0"/>
    <x v="8"/>
    <s v="Last 12 Months"/>
    <s v="SPS-10750055"/>
    <s v="Janak Pachchigar"/>
    <s v="Mens 24-25, confirmed by Charn Gill, 28/09 vs. vs Wolverhampton &amp; Tettenhall 1"/>
    <x v="8"/>
    <s v="BACS"/>
    <x v="0"/>
    <n v="10"/>
    <n v="0"/>
    <n v="0"/>
    <n v="0"/>
    <n v="10"/>
  </r>
  <r>
    <d v="2024-10-08T00:00:00"/>
    <n v="62.838799999997718"/>
    <m/>
    <d v="2024-12-09T20:08:00"/>
    <x v="0"/>
    <x v="8"/>
    <s v="Last 12 Months"/>
    <s v="SPS-10799214"/>
    <s v="Janak Pachchigar"/>
    <s v="Mens 24-25, confirmed by Charn Gill, 05/10 vs. vs Edgbaston 1"/>
    <x v="8"/>
    <s v="BACS"/>
    <x v="0"/>
    <n v="10"/>
    <n v="0"/>
    <n v="0"/>
    <n v="0"/>
    <n v="10"/>
  </r>
  <r>
    <d v="2024-10-17T00:00:00"/>
    <n v="53.838799999997718"/>
    <m/>
    <d v="2024-12-09T20:08:00"/>
    <x v="0"/>
    <x v="8"/>
    <s v="Last 12 Months"/>
    <s v="SPS-10845014"/>
    <s v="Janak Pachchigar"/>
    <s v="Mens 24-25, confirmed by Charn Gill, 12/10 vs. vs Beacon 2"/>
    <x v="8"/>
    <s v="BACS"/>
    <x v="0"/>
    <n v="10"/>
    <n v="0"/>
    <n v="0"/>
    <n v="0"/>
    <n v="10"/>
  </r>
  <r>
    <d v="2024-10-22T00:00:00"/>
    <n v="48.838799999997718"/>
    <m/>
    <d v="2024-12-09T20:08:00"/>
    <x v="0"/>
    <x v="8"/>
    <s v="Last 12 Months"/>
    <s v="SPS-10863995"/>
    <s v="Janak Pachchigar"/>
    <s v="Mens Subscriptions 24-25, confirmed by Charn Gill"/>
    <x v="8"/>
    <s v="BACS"/>
    <x v="0"/>
    <n v="150"/>
    <n v="0"/>
    <n v="0"/>
    <n v="0"/>
    <n v="150"/>
  </r>
  <r>
    <d v="2024-11-11T00:00:00"/>
    <n v="28.838799999997718"/>
    <m/>
    <d v="2024-12-09T20:08:00"/>
    <x v="0"/>
    <x v="8"/>
    <s v="Last 12 Months"/>
    <s v="SPS-10934790"/>
    <s v="Janak Pachchigar"/>
    <s v="Mens 24-25, confirmed by Charn Gill, 09/11 vs. vs Bloxwich 1"/>
    <x v="8"/>
    <s v="BACS"/>
    <x v="0"/>
    <n v="10"/>
    <n v="0"/>
    <n v="0"/>
    <n v="0"/>
    <n v="10"/>
  </r>
  <r>
    <d v="2024-11-25T00:00:00"/>
    <n v="14.838799999997718"/>
    <m/>
    <d v="2024-12-09T20:08:00"/>
    <x v="0"/>
    <x v="8"/>
    <s v="Last 12 Months"/>
    <s v="SPS-11006280"/>
    <s v="Janak Pachchigar"/>
    <s v="Mens 24-25, confirmed by Charn Gill, 19/10 vs. vs Old Halesonians 1"/>
    <x v="8"/>
    <s v="BACS"/>
    <x v="0"/>
    <n v="10"/>
    <n v="0"/>
    <n v="0"/>
    <n v="0"/>
    <n v="10"/>
  </r>
  <r>
    <d v="2024-11-25T00:00:00"/>
    <n v="14.838799999997718"/>
    <m/>
    <d v="2024-12-09T20:08:00"/>
    <x v="0"/>
    <x v="8"/>
    <s v="Last 12 Months"/>
    <s v="SPS-11006299"/>
    <s v="Janak Pachchigar"/>
    <s v="Mens 24-25, confirmed by Charn Gill, 02/11 vs. vs Bridgnorth 1"/>
    <x v="8"/>
    <s v="BACS"/>
    <x v="0"/>
    <n v="10"/>
    <n v="0"/>
    <n v="0"/>
    <n v="0"/>
    <n v="10"/>
  </r>
  <r>
    <d v="2024-11-25T00:00:00"/>
    <n v="14.838799999997718"/>
    <m/>
    <d v="2024-12-09T20:08:00"/>
    <x v="0"/>
    <x v="8"/>
    <s v="Last 12 Months"/>
    <s v="SPS-11006311"/>
    <s v="Janak Pachchigar"/>
    <s v="Mens 24-25, confirmed by Charn Gill, 16/11 vs. vs Stourport  2"/>
    <x v="8"/>
    <s v="BACS"/>
    <x v="0"/>
    <n v="10"/>
    <n v="0"/>
    <n v="0"/>
    <n v="0"/>
    <n v="10"/>
  </r>
  <r>
    <d v="2024-09-22T00:00:00"/>
    <n v="78.839500000001863"/>
    <m/>
    <d v="2024-12-09T20:09:00"/>
    <x v="0"/>
    <x v="8"/>
    <s v="Last 12 Months"/>
    <s v="SPS-10711867"/>
    <s v="Abhijeet Singh"/>
    <s v="AMENDED: ()Mens Subscriptions 24-25 Student Membership, confirmed by Charn Gill"/>
    <x v="8"/>
    <s v="BACS"/>
    <x v="0"/>
    <n v="150"/>
    <n v="0"/>
    <n v="0"/>
    <n v="0"/>
    <n v="150"/>
  </r>
  <r>
    <d v="2024-10-18T00:00:00"/>
    <n v="52.846499999999651"/>
    <m/>
    <d v="2024-12-09T20:19:00"/>
    <x v="0"/>
    <x v="8"/>
    <s v="Last 12 Months"/>
    <s v="SPS-10847040"/>
    <s v="Amarjit Degun"/>
    <s v="Mens 24-25, 19/10 vs. vs Newport 1"/>
    <x v="8"/>
    <s v="STRIPE"/>
    <x v="0"/>
    <n v="10"/>
    <n v="0.19"/>
    <n v="0.1"/>
    <n v="0"/>
    <n v="9.7100000000000009"/>
  </r>
  <r>
    <d v="2024-11-08T00:00:00"/>
    <n v="31.846499999999651"/>
    <m/>
    <d v="2024-12-09T20:19:00"/>
    <x v="0"/>
    <x v="8"/>
    <s v="Last 12 Months"/>
    <s v="SPS-10917015"/>
    <s v="Amarjit Degun"/>
    <s v="Mens 24-25, 09/11 vs. vs Lichfield 3"/>
    <x v="8"/>
    <s v="STRIPE"/>
    <x v="0"/>
    <n v="10"/>
    <n v="0.19"/>
    <n v="0.1"/>
    <n v="0"/>
    <n v="9.7100000000000009"/>
  </r>
  <r>
    <d v="2024-11-15T00:00:00"/>
    <n v="24.846499999999651"/>
    <m/>
    <d v="2024-12-09T20:19:00"/>
    <x v="0"/>
    <x v="8"/>
    <s v="Last 12 Months"/>
    <s v="SPS-10945068"/>
    <s v="Amarjit Degun"/>
    <s v="Mens 24-25, 16/11 vs. vs Worcester 2"/>
    <x v="8"/>
    <s v="STRIPE"/>
    <x v="0"/>
    <n v="10"/>
    <n v="0.19"/>
    <n v="0.1"/>
    <n v="0"/>
    <n v="9.7100000000000009"/>
  </r>
  <r>
    <d v="2024-11-30T00:00:00"/>
    <n v="9.8464999999996508"/>
    <m/>
    <d v="2024-12-09T20:19:00"/>
    <x v="0"/>
    <x v="8"/>
    <s v="Last 12 Months"/>
    <s v="SPS-11031876"/>
    <s v="Amarjit Degun"/>
    <s v="Mens 24-25, 30/11 vs. vs Solihull Blossomfield 1"/>
    <x v="8"/>
    <s v="STRIPE"/>
    <x v="0"/>
    <n v="10"/>
    <n v="0.19"/>
    <n v="0.1"/>
    <n v="0"/>
    <n v="9.7100000000000009"/>
  </r>
  <r>
    <d v="2024-12-07T00:00:00"/>
    <n v="2.8464999999996508"/>
    <m/>
    <d v="2024-12-09T20:19:00"/>
    <x v="0"/>
    <x v="8"/>
    <s v="Last 12 Months"/>
    <s v="SPS-11046436"/>
    <s v="Amarjit Degun"/>
    <s v="Mens 24-25, 07/12 vs. vs Bromsgrove 2"/>
    <x v="8"/>
    <s v="STRIPE"/>
    <x v="0"/>
    <n v="10"/>
    <n v="0.19"/>
    <n v="0.1"/>
    <n v="0"/>
    <n v="9.7100000000000009"/>
  </r>
  <r>
    <d v="2024-10-18T00:00:00"/>
    <n v="52.847199999996519"/>
    <m/>
    <d v="2024-12-09T20:20:00"/>
    <x v="0"/>
    <x v="8"/>
    <s v="Last 12 Months"/>
    <s v="SPS-10847042"/>
    <s v="Jogin Johal"/>
    <s v="Mens 24-25 Student Match Fee, confirmed by Charn Gill, 19/10 vs. vs Newport 1"/>
    <x v="8"/>
    <s v="BACS"/>
    <x v="0"/>
    <n v="5"/>
    <n v="0"/>
    <n v="0"/>
    <n v="0"/>
    <n v="5"/>
  </r>
  <r>
    <d v="2024-09-27T00:00:00"/>
    <n v="73.847199999996519"/>
    <m/>
    <d v="2024-12-09T20:20:00"/>
    <x v="0"/>
    <x v="8"/>
    <s v="Last 12 Months"/>
    <s v="SPS-10737472"/>
    <s v="Jogin Johal"/>
    <s v="Mens 24-25 Student Match Fee, confirmed by Charn Gill, 28/09 vs. vs University of Birmingham 5"/>
    <x v="8"/>
    <s v="BACS"/>
    <x v="0"/>
    <n v="5"/>
    <n v="0"/>
    <n v="0"/>
    <n v="0"/>
    <n v="5"/>
  </r>
  <r>
    <d v="2024-09-14T00:00:00"/>
    <n v="86.847199999996519"/>
    <m/>
    <d v="2024-12-09T20:20:00"/>
    <x v="0"/>
    <x v="8"/>
    <s v="Last 12 Months"/>
    <s v="SPS-10661062"/>
    <s v="Jogin Johal"/>
    <s v="Mens 24-25 Student Match Fee, confirmed by Charn Gill, 14/09 vs. vs Droitwich"/>
    <x v="8"/>
    <s v="BACS"/>
    <x v="0"/>
    <n v="5"/>
    <n v="0"/>
    <n v="0"/>
    <n v="0"/>
    <n v="5"/>
  </r>
  <r>
    <d v="2024-09-06T00:00:00"/>
    <n v="94.847199999996519"/>
    <m/>
    <d v="2024-12-09T20:20:00"/>
    <x v="0"/>
    <x v="8"/>
    <s v="Last 12 Months"/>
    <s v="SPS-10622735"/>
    <s v="Jogin Johal"/>
    <s v="Mens 24-25 Student Match Fee, confirmed by Charn Gill, 07/09 vs. vs Bloxwich 4/5"/>
    <x v="8"/>
    <s v="BACS"/>
    <x v="0"/>
    <n v="5"/>
    <n v="0"/>
    <n v="0"/>
    <n v="0"/>
    <n v="5"/>
  </r>
  <r>
    <d v="2024-09-15T00:00:00"/>
    <n v="85.854800000000978"/>
    <m/>
    <d v="2024-12-09T20:31:00"/>
    <x v="0"/>
    <x v="8"/>
    <s v="Last 12 Months"/>
    <s v="SPS-10669176"/>
    <s v="Amarjit Degun"/>
    <s v="Mens Subscriptions 24-25, confirmed by Charn Gill"/>
    <x v="8"/>
    <s v="BACS"/>
    <x v="0"/>
    <n v="150"/>
    <n v="0"/>
    <n v="0"/>
    <n v="0"/>
    <n v="150"/>
  </r>
  <r>
    <d v="2024-09-15T00:00:00"/>
    <n v="85.902000000001863"/>
    <m/>
    <d v="2024-12-09T21:39:00"/>
    <x v="0"/>
    <x v="8"/>
    <s v="Last 12 Months"/>
    <s v="SPS-10669180"/>
    <s v="Tarvinder Dogra"/>
    <s v="Mens Subscriptions 24-25, confirmed by Charn Gill"/>
    <x v="8"/>
    <s v="BACS"/>
    <x v="0"/>
    <n v="150"/>
    <n v="0"/>
    <n v="0"/>
    <n v="0"/>
    <n v="150"/>
  </r>
  <r>
    <d v="2024-09-16T00:00:00"/>
    <n v="84.902699999998731"/>
    <m/>
    <d v="2024-12-09T21:40:00"/>
    <x v="0"/>
    <x v="8"/>
    <s v="Last 12 Months"/>
    <s v="SPS-10672679"/>
    <s v="Cameron Allan"/>
    <s v="Mens Subscriptions 24-25 Student Membership, confirmed by Charn Gill"/>
    <x v="8"/>
    <s v="BACS"/>
    <x v="0"/>
    <n v="75"/>
    <n v="0"/>
    <n v="0"/>
    <n v="0"/>
    <n v="75"/>
  </r>
  <r>
    <d v="2024-10-07T00:00:00"/>
    <n v="63.954100000002654"/>
    <m/>
    <d v="2024-12-09T22:54:00"/>
    <x v="0"/>
    <x v="8"/>
    <s v="Last 12 Months"/>
    <s v="SPS-10790663"/>
    <s v="Stacey Fenton"/>
    <s v="Ladies 24-25, 05/10 vs. vs Solihull Blossomfield 2"/>
    <x v="8"/>
    <s v="STRIPE"/>
    <x v="0"/>
    <n v="10"/>
    <n v="0.19"/>
    <n v="0.1"/>
    <n v="0"/>
    <n v="9.7100000000000009"/>
  </r>
  <r>
    <d v="2024-10-19T00:00:00"/>
    <n v="51.954100000002654"/>
    <m/>
    <d v="2024-12-09T22:54:00"/>
    <x v="0"/>
    <x v="8"/>
    <s v="Last 12 Months"/>
    <s v="SPS-10854470"/>
    <s v="Stacey Fenton"/>
    <s v="Ladies 24-25, 19/10 vs. vs Stourport 3"/>
    <x v="8"/>
    <s v="STRIPE"/>
    <x v="0"/>
    <n v="10"/>
    <n v="0.19"/>
    <n v="0.1"/>
    <n v="0"/>
    <n v="9.7100000000000009"/>
  </r>
  <r>
    <d v="2024-11-04T00:00:00"/>
    <n v="35.954100000002654"/>
    <m/>
    <d v="2024-12-09T22:54:00"/>
    <x v="0"/>
    <x v="8"/>
    <s v="Last 12 Months"/>
    <s v="SPS-10901489"/>
    <s v="Stacey Fenton"/>
    <s v="Ladies 24-25, 02/11 vs. vs University of Birmingham 6"/>
    <x v="8"/>
    <s v="STRIPE"/>
    <x v="0"/>
    <n v="10"/>
    <n v="0.19"/>
    <n v="0.1"/>
    <n v="0"/>
    <n v="9.7100000000000009"/>
  </r>
  <r>
    <d v="2024-11-11T00:00:00"/>
    <n v="28.954100000002654"/>
    <m/>
    <d v="2024-12-09T22:54:00"/>
    <x v="0"/>
    <x v="8"/>
    <s v="Last 12 Months"/>
    <s v="SPS-10929943"/>
    <s v="Stacey Fenton"/>
    <s v="Ladies 24-25, 09/11 vs. vs Bridgnorth 1"/>
    <x v="8"/>
    <s v="STRIPE"/>
    <x v="0"/>
    <n v="10"/>
    <n v="0.19"/>
    <n v="0.1"/>
    <n v="0"/>
    <n v="9.7100000000000009"/>
  </r>
  <r>
    <d v="2024-11-17T00:00:00"/>
    <n v="22.954100000002654"/>
    <m/>
    <d v="2024-12-09T22:54:00"/>
    <x v="0"/>
    <x v="8"/>
    <s v="Last 12 Months"/>
    <s v="SPS-10955702"/>
    <s v="Stacey Fenton"/>
    <s v="Ladies 24-25, 16/11 vs. vs Worcester 2"/>
    <x v="8"/>
    <s v="STRIPE"/>
    <x v="0"/>
    <n v="10"/>
    <n v="0.19"/>
    <n v="0.1"/>
    <n v="0"/>
    <n v="9.7100000000000009"/>
  </r>
  <r>
    <d v="2024-11-03T00:00:00"/>
    <n v="37.354099999996834"/>
    <m/>
    <d v="2024-12-10T08:30:00"/>
    <x v="0"/>
    <x v="8"/>
    <s v="Last 12 Months"/>
    <s v="SPS-10895956"/>
    <s v="Hansveer Matharu"/>
    <s v="Sunday Training 24-25, paid by Surinderpal Matharu, 03/11 vs. Sunday Training"/>
    <x v="8"/>
    <s v="STRIPE"/>
    <x v="1"/>
    <n v="3"/>
    <n v="0.1"/>
    <n v="0.05"/>
    <n v="0"/>
    <n v="2.85"/>
  </r>
  <r>
    <d v="2024-11-10T00:00:00"/>
    <n v="30.354099999996834"/>
    <m/>
    <d v="2024-12-10T08:30:00"/>
    <x v="0"/>
    <x v="8"/>
    <s v="Last 12 Months"/>
    <s v="SPS-10925345"/>
    <s v="Hansveer Matharu"/>
    <s v="Sunday Training 24-25, paid by Surinderpal Matharu, 10/11 vs. Sunday Training"/>
    <x v="8"/>
    <s v="STRIPE"/>
    <x v="1"/>
    <n v="3"/>
    <n v="0.1"/>
    <n v="0.05"/>
    <n v="0"/>
    <n v="2.85"/>
  </r>
  <r>
    <d v="2024-11-16T00:00:00"/>
    <n v="24.354099999996834"/>
    <m/>
    <d v="2024-12-10T08:30:00"/>
    <x v="0"/>
    <x v="8"/>
    <s v="Last 12 Months"/>
    <s v="SPS-10948436"/>
    <s v="Hansveer Matharu"/>
    <s v="Badgers 24-25, paid by Surinderpal Matharu, 16/11 vs. vs West Brom"/>
    <x v="8"/>
    <s v="STRIPE"/>
    <x v="0"/>
    <n v="3"/>
    <n v="0.1"/>
    <n v="0.05"/>
    <n v="0"/>
    <n v="2.85"/>
  </r>
  <r>
    <d v="2024-11-23T00:00:00"/>
    <n v="17.354099999996834"/>
    <m/>
    <d v="2024-12-10T08:30:00"/>
    <x v="0"/>
    <x v="8"/>
    <s v="Last 12 Months"/>
    <s v="SPS-10972375"/>
    <s v="Hansveer Matharu"/>
    <s v="Badgers 24-25, paid by Surinderpal Matharu, 23/11 vs. vs Bloxwich"/>
    <x v="8"/>
    <s v="STRIPE"/>
    <x v="0"/>
    <n v="3"/>
    <n v="0.08"/>
    <n v="0.05"/>
    <n v="0"/>
    <n v="2.87"/>
  </r>
  <r>
    <d v="2024-08-20T00:00:00"/>
    <n v="112.35409999999683"/>
    <m/>
    <d v="2024-12-10T08:30:00"/>
    <x v="0"/>
    <x v="8"/>
    <s v="Last 12 Months"/>
    <s v="SPS-10520966"/>
    <s v="AARIYAN BANGE"/>
    <s v="Sunday Training 24-25, paid by Baldev Bange, 18/08 vs. Sunday Training"/>
    <x v="8"/>
    <s v="STRIPE"/>
    <x v="1"/>
    <n v="3"/>
    <n v="7.0000000000000007E-2"/>
    <n v="0.05"/>
    <n v="0"/>
    <n v="2.88"/>
  </r>
  <r>
    <d v="2024-09-06T00:00:00"/>
    <n v="95.354099999996834"/>
    <m/>
    <d v="2024-12-10T08:30:00"/>
    <x v="0"/>
    <x v="8"/>
    <s v="Last 12 Months"/>
    <s v="SPS-10622729"/>
    <s v="AARIYAN BANGE"/>
    <s v="Mens 24-25 Under 16 Match Fee, paid by Baldev Bange, 07/09 vs. vs Bloxwich 4/5"/>
    <x v="8"/>
    <s v="STRIPE"/>
    <x v="0"/>
    <n v="3"/>
    <n v="7.0000000000000007E-2"/>
    <n v="0.05"/>
    <n v="0"/>
    <n v="2.88"/>
  </r>
  <r>
    <d v="2024-10-12T00:00:00"/>
    <n v="59.354099999996834"/>
    <m/>
    <d v="2024-12-10T08:30:00"/>
    <x v="0"/>
    <x v="8"/>
    <s v="Last 12 Months"/>
    <s v="SPS-10821386"/>
    <s v="AARIYAN BANGE"/>
    <s v="Mens 24-25 Under 16 Match Fee, paid by Baldev Bange, 12/10 vs. vs Beacon 6"/>
    <x v="8"/>
    <s v="STRIPE"/>
    <x v="0"/>
    <n v="3"/>
    <n v="7.0000000000000007E-2"/>
    <n v="0.05"/>
    <n v="0"/>
    <n v="2.88"/>
  </r>
  <r>
    <d v="2024-10-18T00:00:00"/>
    <n v="53.354099999996834"/>
    <m/>
    <d v="2024-12-10T08:30:00"/>
    <x v="0"/>
    <x v="8"/>
    <s v="Last 12 Months"/>
    <s v="SPS-10847690"/>
    <s v="AARIYAN BANGE"/>
    <s v="Mens 24-25 Under 16 Match Fee, paid by Baldev Bange, 19/10 vs. vs Sutton Coldfield 8"/>
    <x v="8"/>
    <s v="STRIPE"/>
    <x v="0"/>
    <n v="3"/>
    <n v="7.0000000000000007E-2"/>
    <n v="0.05"/>
    <n v="0"/>
    <n v="2.88"/>
  </r>
  <r>
    <d v="2024-11-08T00:00:00"/>
    <n v="32.354099999996834"/>
    <m/>
    <d v="2024-12-10T08:30:00"/>
    <x v="0"/>
    <x v="8"/>
    <s v="Last 12 Months"/>
    <s v="SPS-10916640"/>
    <s v="AARIYAN BANGE"/>
    <s v="Mens 24-25 Under 16 Match Fee, paid by Baldev Bange, 09/11 vs. vs Bloxwich 4"/>
    <x v="8"/>
    <s v="STRIPE"/>
    <x v="0"/>
    <n v="3"/>
    <n v="7.0000000000000007E-2"/>
    <n v="0.05"/>
    <n v="0"/>
    <n v="2.88"/>
  </r>
  <r>
    <d v="2024-11-10T00:00:00"/>
    <n v="30.354099999996834"/>
    <m/>
    <d v="2024-12-10T08:30:00"/>
    <x v="0"/>
    <x v="8"/>
    <s v="Last 12 Months"/>
    <s v="SPS-10925338"/>
    <s v="AARIYAN BANGE"/>
    <s v="Sunday Training 24-25, paid by Baldev Bange, 10/11 vs. Sunday Training"/>
    <x v="8"/>
    <s v="STRIPE"/>
    <x v="1"/>
    <n v="3"/>
    <n v="7.0000000000000007E-2"/>
    <n v="0.05"/>
    <n v="0"/>
    <n v="2.88"/>
  </r>
  <r>
    <d v="2024-11-15T00:00:00"/>
    <n v="25.354099999996834"/>
    <m/>
    <d v="2024-12-10T08:30:00"/>
    <x v="0"/>
    <x v="8"/>
    <s v="Last 12 Months"/>
    <s v="SPS-10944692"/>
    <s v="AARIYAN BANGE"/>
    <s v="Mens 24-25 Under 16 Match Fee, paid by Baldev Bange, 16/11 vs. vs Lichfield 6"/>
    <x v="8"/>
    <s v="STRIPE"/>
    <x v="0"/>
    <n v="3"/>
    <n v="0.1"/>
    <n v="0.05"/>
    <n v="0"/>
    <n v="2.85"/>
  </r>
  <r>
    <d v="2024-10-14T00:00:00"/>
    <n v="57.354099999996834"/>
    <m/>
    <d v="2024-12-10T08:30:00"/>
    <x v="0"/>
    <x v="8"/>
    <s v="Last 12 Months"/>
    <s v="SPS-10836020"/>
    <s v="Ahsan Ali"/>
    <s v="Sunday Training 24-25, paid by Rojon Ali, 13/10 vs. Sunday Training"/>
    <x v="8"/>
    <s v="STRIPE"/>
    <x v="1"/>
    <n v="3"/>
    <n v="7.0000000000000007E-2"/>
    <n v="0.05"/>
    <n v="0"/>
    <n v="2.88"/>
  </r>
  <r>
    <d v="2024-10-14T00:00:00"/>
    <n v="57.354099999996834"/>
    <m/>
    <d v="2024-12-10T08:30:00"/>
    <x v="0"/>
    <x v="8"/>
    <s v="Last 12 Months"/>
    <s v="SPS-10836021"/>
    <s v="Hamza Ali"/>
    <s v="Sunday Training 24-25, paid by Rojon Ali, 13/10 vs. Sunday Training"/>
    <x v="8"/>
    <s v="STRIPE"/>
    <x v="1"/>
    <n v="3"/>
    <n v="7.0000000000000007E-2"/>
    <n v="0.05"/>
    <n v="0"/>
    <n v="2.88"/>
  </r>
  <r>
    <d v="2024-10-14T00:00:00"/>
    <n v="57.354099999996834"/>
    <m/>
    <d v="2024-12-10T08:30:00"/>
    <x v="0"/>
    <x v="8"/>
    <s v="Last 12 Months"/>
    <s v="SPS-10836030"/>
    <s v="Adam Ali"/>
    <s v="Sunday Training 24-25, paid by Rojon Ali, 13/10 vs. Sunday Training"/>
    <x v="8"/>
    <s v="STRIPE"/>
    <x v="1"/>
    <n v="3"/>
    <n v="7.0000000000000007E-2"/>
    <n v="0.05"/>
    <n v="0"/>
    <n v="2.88"/>
  </r>
  <r>
    <d v="2024-11-03T00:00:00"/>
    <n v="37.354099999996834"/>
    <m/>
    <d v="2024-12-10T08:30:00"/>
    <x v="0"/>
    <x v="8"/>
    <s v="Last 12 Months"/>
    <s v="SPS-10895962"/>
    <s v="Ahsan Ali"/>
    <s v="Sunday Training 24-25, paid by Rojon Ali, 03/11 vs. Sunday Training"/>
    <x v="8"/>
    <s v="STRIPE"/>
    <x v="1"/>
    <n v="3"/>
    <n v="7.0000000000000007E-2"/>
    <n v="0.05"/>
    <n v="0"/>
    <n v="2.88"/>
  </r>
  <r>
    <d v="2024-11-03T00:00:00"/>
    <n v="37.354099999996834"/>
    <m/>
    <d v="2024-12-10T08:30:00"/>
    <x v="0"/>
    <x v="8"/>
    <s v="Last 12 Months"/>
    <s v="SPS-10895963"/>
    <s v="Hamza Ali"/>
    <s v="Sunday Training 24-25, paid by Rojon Ali, 03/11 vs. Sunday Training"/>
    <x v="8"/>
    <s v="STRIPE"/>
    <x v="1"/>
    <n v="3"/>
    <n v="7.0000000000000007E-2"/>
    <n v="0.05"/>
    <n v="0"/>
    <n v="2.88"/>
  </r>
  <r>
    <d v="2024-11-03T00:00:00"/>
    <n v="37.354099999996834"/>
    <m/>
    <d v="2024-12-10T08:30:00"/>
    <x v="0"/>
    <x v="8"/>
    <s v="Last 12 Months"/>
    <s v="SPS-10895970"/>
    <s v="Adam Ali"/>
    <s v="Sunday Training 24-25, paid by Rojon Ali, 03/11 vs. Sunday Training"/>
    <x v="8"/>
    <s v="STRIPE"/>
    <x v="1"/>
    <n v="3"/>
    <n v="7.0000000000000007E-2"/>
    <n v="0.05"/>
    <n v="0"/>
    <n v="2.88"/>
  </r>
  <r>
    <d v="2024-11-10T00:00:00"/>
    <n v="30.354099999996834"/>
    <m/>
    <d v="2024-12-10T08:30:00"/>
    <x v="0"/>
    <x v="8"/>
    <s v="Last 12 Months"/>
    <s v="SPS-10925333"/>
    <s v="Ahsan Ali"/>
    <s v="Sunday Training 24-25, paid by Rojon Ali, 10/11 vs. Sunday Training"/>
    <x v="8"/>
    <s v="STRIPE"/>
    <x v="1"/>
    <n v="3"/>
    <n v="7.0000000000000007E-2"/>
    <n v="0.05"/>
    <n v="0"/>
    <n v="2.88"/>
  </r>
  <r>
    <d v="2024-11-10T00:00:00"/>
    <n v="30.354099999996834"/>
    <m/>
    <d v="2024-12-10T08:30:00"/>
    <x v="0"/>
    <x v="8"/>
    <s v="Last 12 Months"/>
    <s v="SPS-10925334"/>
    <s v="Hamza Ali"/>
    <s v="Sunday Training 24-25, paid by Rojon Ali, 10/11 vs. Sunday Training"/>
    <x v="8"/>
    <s v="STRIPE"/>
    <x v="1"/>
    <n v="3"/>
    <n v="7.0000000000000007E-2"/>
    <n v="0.05"/>
    <n v="0"/>
    <n v="2.88"/>
  </r>
  <r>
    <d v="2024-11-10T00:00:00"/>
    <n v="30.354099999996834"/>
    <m/>
    <d v="2024-12-10T08:30:00"/>
    <x v="0"/>
    <x v="8"/>
    <s v="Last 12 Months"/>
    <s v="SPS-10925350"/>
    <s v="Adam Ali"/>
    <s v="Sunday Training 24-25, paid by Rojon Ali, 10/11 vs. Sunday Training"/>
    <x v="8"/>
    <s v="STRIPE"/>
    <x v="1"/>
    <n v="3"/>
    <n v="0.05"/>
    <n v="0.05"/>
    <n v="0"/>
    <n v="2.9"/>
  </r>
  <r>
    <d v="2024-12-05T00:00:00"/>
    <n v="5.3798000000024331"/>
    <m/>
    <d v="2024-12-10T09:07:00"/>
    <x v="0"/>
    <x v="8"/>
    <s v="Last 12 Months"/>
    <s v="SPS-11044351"/>
    <s v="Sukhdeep Mann"/>
    <s v="Mens Subscriptions 24-25 Under 16 Membership, confirmed by Charn Gill"/>
    <x v="8"/>
    <s v="BACS"/>
    <x v="0"/>
    <n v="30"/>
    <n v="0"/>
    <n v="0"/>
    <n v="0"/>
    <n v="30"/>
  </r>
  <r>
    <d v="2024-11-11T00:00:00"/>
    <n v="29.408999999999651"/>
    <m/>
    <d v="2024-12-10T09:49:00"/>
    <x v="0"/>
    <x v="8"/>
    <s v="Last 12 Months"/>
    <s v="SPS-10935070"/>
    <s v="Jay Campbell"/>
    <s v="Mens Subscriptions 24-25, confirmed by Charn Gill"/>
    <x v="8"/>
    <s v="BACS"/>
    <x v="0"/>
    <n v="150"/>
    <n v="0"/>
    <n v="0"/>
    <n v="0"/>
    <n v="150"/>
  </r>
  <r>
    <d v="2024-09-16T00:00:00"/>
    <n v="85.428399999997055"/>
    <m/>
    <d v="2024-12-10T10:17:00"/>
    <x v="0"/>
    <x v="8"/>
    <s v="Last 12 Months"/>
    <s v="SPS-10672651"/>
    <s v="Jamie Richards"/>
    <s v="Ladies Subscriptions 24-25, confirmed by Charn Gill"/>
    <x v="8"/>
    <s v="BACS"/>
    <x v="0"/>
    <n v="100"/>
    <n v="0"/>
    <n v="0"/>
    <n v="0"/>
    <n v="100"/>
  </r>
  <r>
    <d v="2024-09-15T00:00:00"/>
    <n v="86.593000000000757"/>
    <m/>
    <d v="2024-12-10T14:14:00"/>
    <x v="0"/>
    <x v="8"/>
    <s v="Last 12 Months"/>
    <s v="SPS-10669189"/>
    <s v="Rikki Saggo"/>
    <s v="Mens Subscriptions 24-25, confirmed by Charn Gill"/>
    <x v="8"/>
    <s v="BACS"/>
    <x v="0"/>
    <n v="150"/>
    <n v="0"/>
    <n v="0"/>
    <n v="0"/>
    <n v="150"/>
  </r>
  <r>
    <d v="2024-09-15T00:00:00"/>
    <n v="86.601999999998952"/>
    <m/>
    <d v="2024-12-10T14:27:00"/>
    <x v="0"/>
    <x v="8"/>
    <s v="Last 12 Months"/>
    <s v="SPS-10669194"/>
    <s v="Karampreet Sandhu"/>
    <s v="Mens Subscriptions 24-25, confirmed by Charn Gill"/>
    <x v="8"/>
    <s v="BACS"/>
    <x v="0"/>
    <n v="150"/>
    <n v="0"/>
    <n v="0"/>
    <n v="0"/>
    <n v="150"/>
  </r>
  <r>
    <d v="2024-09-16T00:00:00"/>
    <n v="85.69999999999709"/>
    <m/>
    <d v="2024-12-10T16:48:00"/>
    <x v="0"/>
    <x v="8"/>
    <s v="Last 12 Months"/>
    <s v="SPS-10672721"/>
    <s v="Nitin Puligari"/>
    <s v="Mens Subscriptions 24-25 Student Membership, confirmed by Charn Gill"/>
    <x v="8"/>
    <s v="BACS"/>
    <x v="0"/>
    <n v="75"/>
    <n v="0"/>
    <n v="0"/>
    <n v="0"/>
    <n v="75"/>
  </r>
  <r>
    <d v="2024-12-06T00:00:00"/>
    <n v="4.8055000000022119"/>
    <m/>
    <d v="2024-12-10T19:20:00"/>
    <x v="0"/>
    <x v="8"/>
    <s v="Last 12 Months"/>
    <s v="SPS-11045204"/>
    <s v="Dave Sandhu"/>
    <s v="Mens 24-25 Unemployed/Retired Match Fee, collected by Amardeep Matharu, 07/12 vs. vs Wednesbury 2"/>
    <x v="8"/>
    <s v="CASH"/>
    <x v="0"/>
    <n v="5"/>
    <n v="0"/>
    <n v="0"/>
    <n v="0"/>
    <n v="5"/>
  </r>
  <r>
    <d v="2024-09-07T00:00:00"/>
    <n v="94.830499999996391"/>
    <m/>
    <d v="2024-12-10T19:56:00"/>
    <x v="0"/>
    <x v="8"/>
    <s v="Last 12 Months"/>
    <s v="SPS-10625331"/>
    <s v="Harjap Dhinjan"/>
    <s v="Badgers Subscriptions 24-25, confirmed by Charn Gill"/>
    <x v="8"/>
    <s v="BACS"/>
    <x v="0"/>
    <n v="30"/>
    <n v="0"/>
    <n v="0"/>
    <n v="0"/>
    <n v="30"/>
  </r>
  <r>
    <d v="2024-11-30T00:00:00"/>
    <n v="10.831899999997404"/>
    <m/>
    <d v="2024-12-10T19:58:00"/>
    <x v="0"/>
    <x v="8"/>
    <s v="Last 12 Months"/>
    <s v="SPS-11031557"/>
    <s v="Manjeet Degun"/>
    <s v="AMENDED: ()Badgers 24-25, confirmed by Charn Gill, 30/11 vs. vs Bromsgrove 4"/>
    <x v="8"/>
    <s v="BACS"/>
    <x v="0"/>
    <n v="10"/>
    <n v="0"/>
    <n v="0"/>
    <n v="0"/>
    <n v="10"/>
  </r>
  <r>
    <d v="2024-12-07T00:00:00"/>
    <n v="3.8318999999974039"/>
    <m/>
    <d v="2024-12-10T19:58:00"/>
    <x v="0"/>
    <x v="8"/>
    <s v="Last 12 Months"/>
    <s v="SPS-11048085"/>
    <s v="Manjeet Degun"/>
    <s v="Mens 24-25, confirmed by Charn Gill, 07/12 vs. vs Worcester 3"/>
    <x v="8"/>
    <s v="BACS"/>
    <x v="0"/>
    <n v="10"/>
    <n v="0"/>
    <n v="0"/>
    <n v="0"/>
    <n v="10"/>
  </r>
  <r>
    <d v="2024-10-12T00:00:00"/>
    <n v="60.354099999996834"/>
    <m/>
    <d v="2024-12-11T08:30:00"/>
    <x v="0"/>
    <x v="8"/>
    <s v="Last 12 Months"/>
    <s v="SPS-10821675"/>
    <s v="Maanav Sawhney"/>
    <s v="Mens 24-25 Student Match Fee, paid by Raminder Sawhney, 12/10 vs. vs Cannock 2"/>
    <x v="8"/>
    <s v="STRIPE"/>
    <x v="0"/>
    <n v="5"/>
    <n v="0.12"/>
    <n v="0.05"/>
    <n v="0"/>
    <n v="4.83"/>
  </r>
  <r>
    <d v="2024-10-18T00:00:00"/>
    <n v="54.354099999996834"/>
    <m/>
    <d v="2024-12-11T08:30:00"/>
    <x v="0"/>
    <x v="8"/>
    <s v="Last 12 Months"/>
    <s v="SPS-10847031"/>
    <s v="Maanav Sawhney"/>
    <s v="Mens 24-25 Student Match Fee, paid by Raminder Sawhney, 19/10 vs. vs Newport 1"/>
    <x v="8"/>
    <s v="STRIPE"/>
    <x v="0"/>
    <n v="5"/>
    <n v="0.12"/>
    <n v="0.05"/>
    <n v="0"/>
    <n v="4.83"/>
  </r>
  <r>
    <d v="2024-11-23T00:00:00"/>
    <n v="18.354099999996834"/>
    <m/>
    <d v="2024-12-11T08:30:00"/>
    <x v="0"/>
    <x v="8"/>
    <s v="Last 12 Months"/>
    <s v="SPS-10968040"/>
    <s v="Maanav Sawhney"/>
    <s v="Mens 24-25 Student Match Fee, paid by Raminder Sawhney, 23/11 vs. vs Harborne 4"/>
    <x v="8"/>
    <s v="STRIPE"/>
    <x v="0"/>
    <n v="5"/>
    <n v="0.12"/>
    <n v="0.05"/>
    <n v="0"/>
    <n v="4.83"/>
  </r>
  <r>
    <d v="2024-11-30T00:00:00"/>
    <n v="11.354099999996834"/>
    <m/>
    <d v="2024-12-11T08:30:00"/>
    <x v="0"/>
    <x v="8"/>
    <s v="Last 12 Months"/>
    <s v="SPS-11031866"/>
    <s v="Maanav Sawhney"/>
    <s v="Mens 24-25 Student Match Fee, paid by Raminder Sawhney, 30/11 vs. vs Solihull Blossomfield 1"/>
    <x v="8"/>
    <s v="STRIPE"/>
    <x v="0"/>
    <n v="5"/>
    <n v="0.14000000000000001"/>
    <n v="0.05"/>
    <n v="0"/>
    <n v="4.8099999999999996"/>
  </r>
  <r>
    <d v="2024-11-08T00:00:00"/>
    <n v="34.354800000000978"/>
    <m/>
    <d v="2024-12-12T08:31:00"/>
    <x v="0"/>
    <x v="8"/>
    <s v="Last 12 Months"/>
    <s v="SPS-10916644"/>
    <s v="Dharam Padda"/>
    <s v="Mens 24-25 Under 16 Match Fee, paid by Harj Padda, 09/11 vs. vs Bloxwich 4"/>
    <x v="8"/>
    <s v="STRIPE"/>
    <x v="0"/>
    <n v="3"/>
    <n v="0.11"/>
    <n v="0.05"/>
    <n v="0"/>
    <n v="2.84"/>
  </r>
  <r>
    <d v="2024-11-15T00:00:00"/>
    <n v="27.354800000000978"/>
    <m/>
    <d v="2024-12-12T08:31:00"/>
    <x v="0"/>
    <x v="8"/>
    <s v="Last 12 Months"/>
    <s v="SPS-10944701"/>
    <s v="Dharam Padda"/>
    <s v="Mens 24-25 Under 16 Match Fee, paid by Harj Padda, 16/11 vs. vs Lichfield 6"/>
    <x v="8"/>
    <s v="STRIPE"/>
    <x v="0"/>
    <n v="3"/>
    <n v="0.11"/>
    <n v="0.05"/>
    <n v="0"/>
    <n v="2.84"/>
  </r>
  <r>
    <d v="2024-11-17T00:00:00"/>
    <n v="25.354800000000978"/>
    <m/>
    <d v="2024-12-12T08:31:00"/>
    <x v="0"/>
    <x v="8"/>
    <s v="Last 12 Months"/>
    <s v="SPS-10954040"/>
    <s v="Dharam Padda"/>
    <s v="Sunday Training 24-25, paid by Harj Padda, 17/11 vs. Sunday Training"/>
    <x v="8"/>
    <s v="STRIPE"/>
    <x v="1"/>
    <n v="3"/>
    <n v="0.12"/>
    <n v="0.05"/>
    <n v="0"/>
    <n v="2.83"/>
  </r>
  <r>
    <d v="2024-12-07T00:00:00"/>
    <n v="5.4818999999988591"/>
    <m/>
    <d v="2024-12-12T11:34:00"/>
    <x v="0"/>
    <x v="8"/>
    <s v="Last 12 Months"/>
    <s v="SPS-11048075"/>
    <s v="sucha sohal"/>
    <s v="Mens 24-25, confirmed by Satpal Degun, 07/12 vs. vs Worcester 3"/>
    <x v="8"/>
    <s v="BACS"/>
    <x v="0"/>
    <n v="10"/>
    <n v="0"/>
    <n v="0"/>
    <n v="0"/>
    <n v="10"/>
  </r>
  <r>
    <d v="2024-11-25T00:00:00"/>
    <n v="17.490200000000186"/>
    <m/>
    <d v="2024-12-12T11:46:00"/>
    <x v="0"/>
    <x v="8"/>
    <s v="Last 12 Months"/>
    <s v="SPS-11000618"/>
    <s v="sucha sohal"/>
    <s v="AMENDED: (not playing many games)Mens Subscriptions 24-25 Unemployed/Retired Membership, confirmed by Satpal Degun"/>
    <x v="8"/>
    <s v="BACS"/>
    <x v="0"/>
    <n v="75"/>
    <n v="0"/>
    <n v="0"/>
    <n v="0"/>
    <n v="75"/>
  </r>
  <r>
    <d v="2024-11-16T00:00:00"/>
    <n v="26.518700000000536"/>
    <m/>
    <d v="2024-12-12T12:27:00"/>
    <x v="0"/>
    <x v="8"/>
    <s v="Last 12 Months"/>
    <s v="SPS-10948440"/>
    <s v="Rajveer Malhi"/>
    <s v="Badgers 24-25, collected by Satpal Degun, 16/11 vs. vs West Brom"/>
    <x v="8"/>
    <s v="CASH"/>
    <x v="0"/>
    <n v="3"/>
    <n v="0"/>
    <n v="0"/>
    <n v="0"/>
    <n v="3"/>
  </r>
  <r>
    <d v="2024-11-11T00:00:00"/>
    <n v="31.538099999997939"/>
    <m/>
    <d v="2024-12-12T12:55:00"/>
    <x v="0"/>
    <x v="8"/>
    <s v="Last 12 Months"/>
    <s v="SPS-10935069"/>
    <s v="Daya Bamrah"/>
    <s v="Mens Subscriptions 24-25 Student Membership, confirmed by Charn Gill"/>
    <x v="8"/>
    <s v="BACS"/>
    <x v="0"/>
    <n v="75"/>
    <n v="0"/>
    <n v="0"/>
    <n v="0"/>
    <n v="75"/>
  </r>
  <r>
    <d v="2024-11-25T00:00:00"/>
    <n v="17.814500000000407"/>
    <m/>
    <d v="2024-12-12T19:33:00"/>
    <x v="0"/>
    <x v="8"/>
    <s v="Last 12 Months"/>
    <s v="SPS-11000595"/>
    <s v="Sahib Dhanjal"/>
    <s v="Mens Subscriptions 24-25 Student Membership, confirmed by Charn Gill"/>
    <x v="8"/>
    <s v="BACS"/>
    <x v="0"/>
    <n v="75"/>
    <n v="0"/>
    <n v="0"/>
    <n v="0"/>
    <n v="75"/>
  </r>
  <r>
    <d v="2024-11-25T00:00:00"/>
    <n v="17.814500000000407"/>
    <m/>
    <d v="2024-12-12T19:33:00"/>
    <x v="0"/>
    <x v="8"/>
    <s v="Last 12 Months"/>
    <s v="SPS-11006281"/>
    <s v="Sahib Dhanjal"/>
    <s v="Mens 24-25 Student Match Fee, confirmed by Charn Gill, 19/10 vs. vs Old Halesonians 1"/>
    <x v="8"/>
    <s v="BACS"/>
    <x v="0"/>
    <n v="5"/>
    <n v="0"/>
    <n v="0"/>
    <n v="0"/>
    <n v="5"/>
  </r>
  <r>
    <d v="2024-11-25T00:00:00"/>
    <n v="17.814500000000407"/>
    <m/>
    <d v="2024-12-12T19:33:00"/>
    <x v="0"/>
    <x v="8"/>
    <s v="Last 12 Months"/>
    <s v="SPS-11006300"/>
    <s v="Sahib Dhanjal"/>
    <s v="Mens 24-25 Student Match Fee, confirmed by Charn Gill, 02/11 vs. vs Bridgnorth 1"/>
    <x v="8"/>
    <s v="BACS"/>
    <x v="0"/>
    <n v="5"/>
    <n v="0"/>
    <n v="0"/>
    <n v="0"/>
    <n v="5"/>
  </r>
  <r>
    <d v="2024-11-25T00:00:00"/>
    <n v="17.814500000000407"/>
    <m/>
    <d v="2024-12-12T19:33:00"/>
    <x v="0"/>
    <x v="8"/>
    <s v="Last 12 Months"/>
    <s v="SPS-11006325"/>
    <s v="Sahib Dhanjal"/>
    <s v="Mens 24-25 Student Match Fee, confirmed by Charn Gill, 23/11 vs. vs Bromsgrove 1"/>
    <x v="8"/>
    <s v="BACS"/>
    <x v="0"/>
    <n v="5"/>
    <n v="0"/>
    <n v="0"/>
    <n v="0"/>
    <n v="5"/>
  </r>
  <r>
    <d v="2024-12-03T00:00:00"/>
    <n v="9.8145000000004075"/>
    <m/>
    <d v="2024-12-12T19:33:00"/>
    <x v="0"/>
    <x v="8"/>
    <s v="Last 12 Months"/>
    <s v="SPS-11040824"/>
    <s v="Sahib Dhanjal"/>
    <s v="Mens 24-25 Student Match Fee, confirmed by Charn Gill, 30/11 vs. vs University of Birmingham 4"/>
    <x v="8"/>
    <s v="BACS"/>
    <x v="0"/>
    <n v="5"/>
    <n v="0"/>
    <n v="0"/>
    <n v="0"/>
    <n v="5"/>
  </r>
  <r>
    <d v="2024-09-16T00:00:00"/>
    <n v="87.915200000003097"/>
    <m/>
    <d v="2024-12-12T21:58:00"/>
    <x v="0"/>
    <x v="8"/>
    <s v="Last 12 Months"/>
    <s v="SPS-10674030"/>
    <s v="Harpreet Singh Kalia"/>
    <s v="Mens Subscriptions 24-25 Student Membership, confirmed by Charn Gill"/>
    <x v="8"/>
    <s v="BACS"/>
    <x v="0"/>
    <n v="75"/>
    <n v="0"/>
    <n v="0"/>
    <n v="0"/>
    <n v="75"/>
  </r>
  <r>
    <d v="2024-07-12T00:00:00"/>
    <n v="153.94999999999709"/>
    <m/>
    <d v="2024-12-12T22:48:00"/>
    <x v="0"/>
    <x v="8"/>
    <s v="Last 12 Months"/>
    <s v="SPS-10354013"/>
    <s v="jeevan sandhu"/>
    <s v="AMENDED: ()Aspirations 24-25 External Ticket, confirmed by Charn Gill, 12/07 vs. Aspirations Programme"/>
    <x v="8"/>
    <s v="BACS"/>
    <x v="1"/>
    <n v="5"/>
    <n v="0"/>
    <n v="0"/>
    <n v="0"/>
    <n v="5"/>
  </r>
  <r>
    <d v="2024-07-16T00:00:00"/>
    <n v="149.94999999999709"/>
    <m/>
    <d v="2024-12-12T22:48:00"/>
    <x v="0"/>
    <x v="8"/>
    <s v="Last 12 Months"/>
    <s v="SPS-10367897"/>
    <s v="jeevan sandhu"/>
    <s v="Mens 24-25 Under 16 Match Fee, confirmed by Charn Gill, 16/07 vs. vs Olton"/>
    <x v="8"/>
    <s v="BACS"/>
    <x v="0"/>
    <n v="3"/>
    <n v="0"/>
    <n v="0"/>
    <n v="0"/>
    <n v="3"/>
  </r>
  <r>
    <d v="2024-07-19T00:00:00"/>
    <n v="146.95059999999648"/>
    <m/>
    <d v="2024-12-12T22:49:00"/>
    <x v="0"/>
    <x v="8"/>
    <s v="Last 12 Months"/>
    <s v="SPS-10382536"/>
    <s v="jeevan sandhu"/>
    <s v="AMENDED: ()Aspirations 24-25 External Ticket, confirmed by Charn Gill, 19/07 vs. Aspirations Programme"/>
    <x v="8"/>
    <s v="BACS"/>
    <x v="1"/>
    <n v="5"/>
    <n v="0"/>
    <n v="0"/>
    <n v="0"/>
    <n v="5"/>
  </r>
  <r>
    <d v="2024-07-26T00:00:00"/>
    <n v="139.95059999999648"/>
    <m/>
    <d v="2024-12-12T22:49:00"/>
    <x v="0"/>
    <x v="8"/>
    <s v="Last 12 Months"/>
    <s v="SPS-10413598"/>
    <s v="jeevan sandhu"/>
    <s v="AMENDED: ()Aspirations 24-25 External Ticket, confirmed by Charn Gill, 26/07 vs. Aspirations Programme"/>
    <x v="8"/>
    <s v="BACS"/>
    <x v="1"/>
    <n v="5"/>
    <n v="0"/>
    <n v="0"/>
    <n v="0"/>
    <n v="5"/>
  </r>
  <r>
    <d v="2024-08-09T00:00:00"/>
    <n v="125.95059999999648"/>
    <m/>
    <d v="2024-12-12T22:49:00"/>
    <x v="0"/>
    <x v="8"/>
    <s v="Last 12 Months"/>
    <s v="SPS-10465204"/>
    <s v="jeevan sandhu"/>
    <s v="AMENDED: (internal)Aspirations 24-25 External Ticket, confirmed by Charn Gill, 09/08 vs. Aspirations Programme"/>
    <x v="8"/>
    <s v="BACS"/>
    <x v="1"/>
    <n v="5"/>
    <n v="0"/>
    <n v="0"/>
    <n v="0"/>
    <n v="5"/>
  </r>
  <r>
    <d v="2024-08-16T00:00:00"/>
    <n v="118.95059999999648"/>
    <m/>
    <d v="2024-12-12T22:49:00"/>
    <x v="0"/>
    <x v="8"/>
    <s v="Last 12 Months"/>
    <s v="SPS-10500986"/>
    <s v="jeevan sandhu"/>
    <s v="Aspirations 24-25, confirmed by Charn Gill, 16/08 vs. Aspirations Programme"/>
    <x v="8"/>
    <s v="BACS"/>
    <x v="1"/>
    <n v="5"/>
    <n v="0"/>
    <n v="0"/>
    <n v="0"/>
    <n v="5"/>
  </r>
  <r>
    <d v="2024-08-24T00:00:00"/>
    <n v="110.95059999999648"/>
    <m/>
    <d v="2024-12-12T22:49:00"/>
    <x v="0"/>
    <x v="8"/>
    <s v="Last 12 Months"/>
    <s v="SPS-10535088"/>
    <s v="jeevan sandhu"/>
    <s v="Aspirations 24-25, confirmed by Charn Gill, 23/08 vs. Aspirations Programme"/>
    <x v="8"/>
    <s v="BACS"/>
    <x v="1"/>
    <n v="5"/>
    <n v="0"/>
    <n v="0"/>
    <n v="0"/>
    <n v="5"/>
  </r>
  <r>
    <d v="2024-09-08T00:00:00"/>
    <n v="95.950599999996484"/>
    <m/>
    <d v="2024-12-12T22:49:00"/>
    <x v="0"/>
    <x v="8"/>
    <s v="Last 12 Months"/>
    <s v="SPS-10631049"/>
    <s v="jeevan sandhu"/>
    <s v="AMENDED: ()Mens 24-25 Under 16 Match Fee, confirmed by Charn Gill, 08/09 vs. vs Lichfield"/>
    <x v="8"/>
    <s v="BACS"/>
    <x v="0"/>
    <n v="5"/>
    <n v="0"/>
    <n v="0"/>
    <n v="0"/>
    <n v="5"/>
  </r>
  <r>
    <d v="2024-09-14T00:00:00"/>
    <n v="89.950599999996484"/>
    <m/>
    <d v="2024-12-12T22:49:00"/>
    <x v="0"/>
    <x v="8"/>
    <s v="Last 12 Months"/>
    <s v="SPS-10665737"/>
    <s v="jeevan sandhu"/>
    <s v="AMENDED: ()Mens 24-25 Under 16 Match Fee, confirmed by Charn Gill, 14/09 vs. vs Cheltnham"/>
    <x v="8"/>
    <s v="BACS"/>
    <x v="0"/>
    <n v="5"/>
    <n v="0"/>
    <n v="0"/>
    <n v="0"/>
    <n v="5"/>
  </r>
  <r>
    <d v="2024-09-21T00:00:00"/>
    <n v="82.950599999996484"/>
    <m/>
    <d v="2024-12-12T22:49:00"/>
    <x v="0"/>
    <x v="8"/>
    <s v="Last 12 Months"/>
    <s v="SPS-10706314"/>
    <s v="jeevan sandhu"/>
    <s v="Mens 24-25 Student Match Fee, confirmed by Charn Gill, 21/09 vs. vs Sikh Union Coventry"/>
    <x v="8"/>
    <s v="BACS"/>
    <x v="0"/>
    <n v="5"/>
    <n v="0"/>
    <n v="0"/>
    <n v="0"/>
    <n v="5"/>
  </r>
  <r>
    <d v="2024-09-29T00:00:00"/>
    <n v="74.950599999996484"/>
    <m/>
    <d v="2024-12-12T22:49:00"/>
    <x v="0"/>
    <x v="8"/>
    <s v="Last 12 Months"/>
    <s v="SPS-10750057"/>
    <s v="jeevan sandhu"/>
    <s v="Mens 24-25 Student Match Fee, confirmed by Charn Gill, 28/09 vs. vs Wolverhampton &amp; Tettenhall 1"/>
    <x v="8"/>
    <s v="BACS"/>
    <x v="0"/>
    <n v="5"/>
    <n v="0"/>
    <n v="0"/>
    <n v="0"/>
    <n v="5"/>
  </r>
  <r>
    <d v="2024-10-08T00:00:00"/>
    <n v="65.950599999996484"/>
    <m/>
    <d v="2024-12-12T22:49:00"/>
    <x v="0"/>
    <x v="8"/>
    <s v="Last 12 Months"/>
    <s v="SPS-10799216"/>
    <s v="jeevan sandhu"/>
    <s v="Mens 24-25 Student Match Fee, confirmed by Charn Gill, 05/10 vs. vs Edgbaston 1"/>
    <x v="8"/>
    <s v="BACS"/>
    <x v="0"/>
    <n v="5"/>
    <n v="0"/>
    <n v="0"/>
    <n v="0"/>
    <n v="5"/>
  </r>
  <r>
    <d v="2024-10-17T00:00:00"/>
    <n v="56.950599999996484"/>
    <m/>
    <d v="2024-12-12T22:49:00"/>
    <x v="0"/>
    <x v="8"/>
    <s v="Last 12 Months"/>
    <s v="SPS-10845017"/>
    <s v="jeevan sandhu"/>
    <s v="Mens 24-25 Student Match Fee, confirmed by Charn Gill, 12/10 vs. vs Beacon 2"/>
    <x v="8"/>
    <s v="BACS"/>
    <x v="0"/>
    <n v="5"/>
    <n v="0"/>
    <n v="0"/>
    <n v="0"/>
    <n v="5"/>
  </r>
  <r>
    <d v="2024-11-11T00:00:00"/>
    <n v="31.950599999996484"/>
    <m/>
    <d v="2024-12-12T22:49:00"/>
    <x v="0"/>
    <x v="8"/>
    <s v="Last 12 Months"/>
    <s v="SPS-10934793"/>
    <s v="jeevan sandhu"/>
    <s v="Mens 24-25 Student Match Fee, confirmed by Charn Gill, 09/11 vs. vs Bloxwich 1"/>
    <x v="8"/>
    <s v="BACS"/>
    <x v="0"/>
    <n v="5"/>
    <n v="0"/>
    <n v="0"/>
    <n v="0"/>
    <n v="5"/>
  </r>
  <r>
    <d v="2024-11-11T00:00:00"/>
    <n v="31.950599999996484"/>
    <m/>
    <d v="2024-12-12T22:49:00"/>
    <x v="0"/>
    <x v="8"/>
    <s v="Last 12 Months"/>
    <s v="SPS-10935120"/>
    <s v="jeevan sandhu"/>
    <s v="AMENDED: ()Mens Subscriptions 24-25 Under 16 Membership, confirmed by Charn Gill"/>
    <x v="8"/>
    <s v="BACS"/>
    <x v="0"/>
    <n v="75"/>
    <n v="0"/>
    <n v="0"/>
    <n v="0"/>
    <n v="75"/>
  </r>
  <r>
    <d v="2024-11-25T00:00:00"/>
    <n v="17.950599999996484"/>
    <m/>
    <d v="2024-12-12T22:49:00"/>
    <x v="0"/>
    <x v="8"/>
    <s v="Last 12 Months"/>
    <s v="SPS-11006283"/>
    <s v="jeevan sandhu"/>
    <s v="Mens 24-25 Student Match Fee, confirmed by Charn Gill, 19/10 vs. vs Old Halesonians 1"/>
    <x v="8"/>
    <s v="BACS"/>
    <x v="0"/>
    <n v="5"/>
    <n v="0"/>
    <n v="0"/>
    <n v="0"/>
    <n v="5"/>
  </r>
  <r>
    <d v="2024-11-25T00:00:00"/>
    <n v="17.950599999996484"/>
    <m/>
    <d v="2024-12-12T22:49:00"/>
    <x v="0"/>
    <x v="8"/>
    <s v="Last 12 Months"/>
    <s v="SPS-11006305"/>
    <s v="jeevan sandhu"/>
    <s v="Mens 24-25 Student Match Fee, confirmed by Charn Gill, 02/11 vs. vs Bridgnorth 1"/>
    <x v="8"/>
    <s v="BACS"/>
    <x v="0"/>
    <n v="5"/>
    <n v="0"/>
    <n v="0"/>
    <n v="0"/>
    <n v="5"/>
  </r>
  <r>
    <d v="2024-11-25T00:00:00"/>
    <n v="17.950599999996484"/>
    <m/>
    <d v="2024-12-12T22:49:00"/>
    <x v="0"/>
    <x v="8"/>
    <s v="Last 12 Months"/>
    <s v="SPS-11006313"/>
    <s v="jeevan sandhu"/>
    <s v="Mens 24-25 Student Match Fee, confirmed by Charn Gill, 16/11 vs. vs Stourport  2"/>
    <x v="8"/>
    <s v="BACS"/>
    <x v="0"/>
    <n v="5"/>
    <n v="0"/>
    <n v="0"/>
    <n v="0"/>
    <n v="5"/>
  </r>
  <r>
    <d v="2024-11-25T00:00:00"/>
    <n v="17.950599999996484"/>
    <m/>
    <d v="2024-12-12T22:49:00"/>
    <x v="0"/>
    <x v="8"/>
    <s v="Last 12 Months"/>
    <s v="SPS-11006327"/>
    <s v="jeevan sandhu"/>
    <s v="Mens 24-25 Student Match Fee, confirmed by Charn Gill, 23/11 vs. vs Bromsgrove 1"/>
    <x v="8"/>
    <s v="BACS"/>
    <x v="0"/>
    <n v="5"/>
    <n v="0"/>
    <n v="0"/>
    <n v="0"/>
    <n v="5"/>
  </r>
  <r>
    <d v="2024-12-03T00:00:00"/>
    <n v="9.9505999999964843"/>
    <m/>
    <d v="2024-12-12T22:49:00"/>
    <x v="0"/>
    <x v="8"/>
    <s v="Last 12 Months"/>
    <s v="SPS-11040825"/>
    <s v="jeevan sandhu"/>
    <s v="Mens 24-25 Student Match Fee, confirmed by Charn Gill, 30/11 vs. vs University of Birmingham 4"/>
    <x v="8"/>
    <s v="BACS"/>
    <x v="0"/>
    <n v="5"/>
    <n v="0"/>
    <n v="0"/>
    <n v="0"/>
    <n v="5"/>
  </r>
  <r>
    <d v="2024-10-04T00:00:00"/>
    <n v="70.354099999996834"/>
    <m/>
    <d v="2024-12-13T08:30:00"/>
    <x v="0"/>
    <x v="8"/>
    <s v="Last 12 Months"/>
    <s v="SPS-10775397"/>
    <s v="Nitin Puligari"/>
    <s v="Mens 24-25 Student Match Fee, 05/10 vs. vs Edgbaston 2"/>
    <x v="8"/>
    <s v="STRIPE"/>
    <x v="0"/>
    <n v="5"/>
    <n v="0.1"/>
    <n v="0.05"/>
    <n v="0"/>
    <n v="4.8499999999999996"/>
  </r>
  <r>
    <d v="2024-10-12T00:00:00"/>
    <n v="62.354099999996834"/>
    <m/>
    <d v="2024-12-13T08:30:00"/>
    <x v="0"/>
    <x v="8"/>
    <s v="Last 12 Months"/>
    <s v="SPS-10821679"/>
    <s v="Nitin Puligari"/>
    <s v="Mens 24-25 Student Match Fee, 12/10 vs. vs Cannock 2"/>
    <x v="8"/>
    <s v="STRIPE"/>
    <x v="0"/>
    <n v="5"/>
    <n v="0.1"/>
    <n v="0.05"/>
    <n v="0"/>
    <n v="4.8499999999999996"/>
  </r>
  <r>
    <d v="2024-10-18T00:00:00"/>
    <n v="56.354099999996834"/>
    <m/>
    <d v="2024-12-13T08:30:00"/>
    <x v="0"/>
    <x v="8"/>
    <s v="Last 12 Months"/>
    <s v="SPS-10847034"/>
    <s v="Nitin Puligari"/>
    <s v="Mens 24-25 Student Match Fee, 19/10 vs. vs Newport 1"/>
    <x v="8"/>
    <s v="STRIPE"/>
    <x v="0"/>
    <n v="5"/>
    <n v="0.1"/>
    <n v="0.05"/>
    <n v="0"/>
    <n v="4.8499999999999996"/>
  </r>
  <r>
    <d v="2024-11-02T00:00:00"/>
    <n v="41.354099999996834"/>
    <m/>
    <d v="2024-12-13T08:30:00"/>
    <x v="0"/>
    <x v="8"/>
    <s v="Last 12 Months"/>
    <s v="SPS-10888563"/>
    <s v="Nitin Puligari"/>
    <s v="Mens 24-25 Student Match Fee, 02/11 vs. vs Burton 2"/>
    <x v="8"/>
    <s v="STRIPE"/>
    <x v="0"/>
    <n v="5"/>
    <n v="0.1"/>
    <n v="0.05"/>
    <n v="0"/>
    <n v="4.8499999999999996"/>
  </r>
  <r>
    <d v="2024-11-08T00:00:00"/>
    <n v="35.354099999996834"/>
    <m/>
    <d v="2024-12-13T08:30:00"/>
    <x v="0"/>
    <x v="8"/>
    <s v="Last 12 Months"/>
    <s v="SPS-10917008"/>
    <s v="Nitin Puligari"/>
    <s v="Mens 24-25 Student Match Fee, 09/11 vs. vs Lichfield 3"/>
    <x v="8"/>
    <s v="STRIPE"/>
    <x v="0"/>
    <n v="5"/>
    <n v="0.1"/>
    <n v="0.05"/>
    <n v="0"/>
    <n v="4.8499999999999996"/>
  </r>
  <r>
    <d v="2024-11-15T00:00:00"/>
    <n v="28.354099999996834"/>
    <m/>
    <d v="2024-12-13T08:30:00"/>
    <x v="0"/>
    <x v="8"/>
    <s v="Last 12 Months"/>
    <s v="SPS-10945062"/>
    <s v="Nitin Puligari"/>
    <s v="Mens 24-25 Student Match Fee, 16/11 vs. vs Worcester 2"/>
    <x v="8"/>
    <s v="STRIPE"/>
    <x v="0"/>
    <n v="5"/>
    <n v="0.1"/>
    <n v="0.05"/>
    <n v="0"/>
    <n v="4.8499999999999996"/>
  </r>
  <r>
    <d v="2024-11-23T00:00:00"/>
    <n v="20.354099999996834"/>
    <m/>
    <d v="2024-12-13T08:30:00"/>
    <x v="0"/>
    <x v="8"/>
    <s v="Last 12 Months"/>
    <s v="SPS-10968044"/>
    <s v="Nitin Puligari"/>
    <s v="Mens 24-25 Student Match Fee, 23/11 vs. vs Harborne 4"/>
    <x v="8"/>
    <s v="STRIPE"/>
    <x v="0"/>
    <n v="5"/>
    <n v="0.1"/>
    <n v="0.05"/>
    <n v="0"/>
    <n v="4.8499999999999996"/>
  </r>
  <r>
    <d v="2024-11-30T00:00:00"/>
    <n v="13.354099999996834"/>
    <m/>
    <d v="2024-12-13T08:30:00"/>
    <x v="0"/>
    <x v="8"/>
    <s v="Last 12 Months"/>
    <s v="SPS-11031869"/>
    <s v="Nitin Puligari"/>
    <s v="Mens 24-25 Student Match Fee, 30/11 vs. vs Solihull Blossomfield 1"/>
    <x v="8"/>
    <s v="STRIPE"/>
    <x v="0"/>
    <n v="5"/>
    <n v="0.1"/>
    <n v="0.05"/>
    <n v="0"/>
    <n v="4.8499999999999996"/>
  </r>
  <r>
    <d v="2024-11-11T00:00:00"/>
    <n v="32.528400000002875"/>
    <m/>
    <d v="2024-12-13T12:41:00"/>
    <x v="0"/>
    <x v="8"/>
    <s v="Last 12 Months"/>
    <s v="SPS-10935055"/>
    <s v="Noah Higginson"/>
    <s v="Mens Subscriptions 24-25, confirmed by Charn Gill"/>
    <x v="8"/>
    <s v="BACS"/>
    <x v="0"/>
    <n v="150"/>
    <n v="0"/>
    <n v="0"/>
    <n v="0"/>
    <n v="150"/>
  </r>
  <r>
    <d v="2024-09-16T00:00:00"/>
    <n v="88.530500000000757"/>
    <m/>
    <d v="2024-12-13T12:44:00"/>
    <x v="0"/>
    <x v="8"/>
    <s v="Last 12 Months"/>
    <s v="SPS-10672700"/>
    <s v="Maanav Sawhney"/>
    <s v="Mens Subscriptions 24-25 Student Membership, confirmed by Charn Gill"/>
    <x v="8"/>
    <s v="BACS"/>
    <x v="0"/>
    <n v="75"/>
    <n v="0"/>
    <n v="0"/>
    <n v="0"/>
    <n v="75"/>
  </r>
  <r>
    <d v="2024-10-12T00:00:00"/>
    <n v="63.354099999996834"/>
    <m/>
    <d v="2024-12-14T08:30:00"/>
    <x v="0"/>
    <x v="8"/>
    <s v="Last 12 Months"/>
    <s v="SPS-10828555"/>
    <s v="-1. DELETED --"/>
    <s v="Ladies 24-25 Student Match Fee, 12/10 vs. vs Edgbaston 3"/>
    <x v="8"/>
    <s v="STRIPE"/>
    <x v="0"/>
    <n v="5"/>
    <n v="0.17"/>
    <n v="0.05"/>
    <n v="0"/>
    <n v="4.78"/>
  </r>
  <r>
    <d v="2024-11-11T00:00:00"/>
    <n v="33.354099999996834"/>
    <m/>
    <d v="2024-12-14T08:30:00"/>
    <x v="0"/>
    <x v="8"/>
    <s v="Last 12 Months"/>
    <s v="SPS-10929926"/>
    <s v="-1. DELETED --"/>
    <s v="Ladies 24-25 Student Match Fee, 09/11 vs. vs Harborne 4"/>
    <x v="8"/>
    <s v="STRIPE"/>
    <x v="0"/>
    <n v="5"/>
    <n v="0.18"/>
    <n v="0.05"/>
    <n v="0"/>
    <n v="4.7699999999999996"/>
  </r>
  <r>
    <d v="2024-11-11T00:00:00"/>
    <n v="34.354099999996834"/>
    <m/>
    <d v="2024-12-15T08:30:00"/>
    <x v="0"/>
    <x v="8"/>
    <s v="Last 12 Months"/>
    <s v="SPS-10929938"/>
    <s v="lucy castle"/>
    <s v="Ladies 24-25, 09/11 vs. vs Bridgnorth 1"/>
    <x v="8"/>
    <s v="STRIPE"/>
    <x v="0"/>
    <n v="10"/>
    <n v="0.2"/>
    <n v="0.1"/>
    <n v="0"/>
    <n v="9.6999999999999993"/>
  </r>
  <r>
    <d v="2024-11-17T00:00:00"/>
    <n v="28.354099999996834"/>
    <m/>
    <d v="2024-12-15T08:30:00"/>
    <x v="0"/>
    <x v="8"/>
    <s v="Last 12 Months"/>
    <s v="SPS-10955698"/>
    <s v="lucy castle"/>
    <s v="Ladies 24-25, 16/11 vs. vs Worcester 2"/>
    <x v="8"/>
    <s v="STRIPE"/>
    <x v="0"/>
    <n v="10"/>
    <n v="0.2"/>
    <n v="0.1"/>
    <n v="0"/>
    <n v="9.6999999999999993"/>
  </r>
  <r>
    <d v="2024-11-25T00:00:00"/>
    <n v="20.354099999996834"/>
    <m/>
    <d v="2024-12-15T08:30:00"/>
    <x v="0"/>
    <x v="8"/>
    <s v="Last 12 Months"/>
    <s v="SPS-11006239"/>
    <s v="lucy castle"/>
    <s v="Ladies 24-25, 23/11 vs. vs Edgbaston 2"/>
    <x v="8"/>
    <s v="STRIPE"/>
    <x v="0"/>
    <n v="10"/>
    <n v="0.2"/>
    <n v="0.1"/>
    <n v="0"/>
    <n v="9.6999999999999993"/>
  </r>
  <r>
    <d v="2024-11-30T00:00:00"/>
    <n v="15.354099999996834"/>
    <m/>
    <d v="2024-12-15T08:30:00"/>
    <x v="0"/>
    <x v="8"/>
    <s v="Last 12 Months"/>
    <s v="SPS-11028849"/>
    <s v="lucy castle"/>
    <s v="Ladies 24-25, 30/11 vs. vs Old Silhillians 2"/>
    <x v="8"/>
    <s v="STRIPE"/>
    <x v="0"/>
    <n v="10"/>
    <n v="0.2"/>
    <n v="0.1"/>
    <n v="0"/>
    <n v="9.6999999999999993"/>
  </r>
  <r>
    <d v="2024-12-15T00:00:00"/>
    <n v="0.57430000000022119"/>
    <m/>
    <d v="2024-12-15T13:47:00"/>
    <x v="0"/>
    <x v="8"/>
    <s v="Last 12 Months"/>
    <s v="SPS-11075731"/>
    <s v="dilveer bedi"/>
    <s v="Sunday Training 24-25, collected by Satpal Degun, 15/12 vs. Sunday Training"/>
    <x v="8"/>
    <s v="CASH"/>
    <x v="1"/>
    <n v="3"/>
    <n v="0"/>
    <n v="0"/>
    <n v="0"/>
    <n v="3"/>
  </r>
  <r>
    <d v="2024-12-15T00:00:00"/>
    <n v="0.57430000000022119"/>
    <m/>
    <d v="2024-12-15T13:47:00"/>
    <x v="0"/>
    <x v="8"/>
    <s v="Last 12 Months"/>
    <s v="SPS-11075736"/>
    <s v="Savraj Singh Chana"/>
    <s v="Sunday Training 24-25, confirmed by Satpal Degun, 15/12 vs. Sunday Training"/>
    <x v="8"/>
    <s v="BACS"/>
    <x v="1"/>
    <n v="3"/>
    <n v="0"/>
    <n v="0"/>
    <n v="0"/>
    <n v="3"/>
  </r>
  <r>
    <d v="2024-12-15T00:00:00"/>
    <n v="0.57430000000022119"/>
    <m/>
    <d v="2024-12-15T13:47:00"/>
    <x v="0"/>
    <x v="8"/>
    <s v="Last 12 Months"/>
    <s v="SPS-11075743"/>
    <s v="Arjan Singh Chana"/>
    <s v="Sunday Training 24-25, collected by Satpal Degun, 15/12 vs. Sunday Training"/>
    <x v="8"/>
    <s v="CASH"/>
    <x v="1"/>
    <n v="3"/>
    <n v="0"/>
    <n v="0"/>
    <n v="0"/>
    <n v="3"/>
  </r>
  <r>
    <d v="2024-12-15T00:00:00"/>
    <n v="0.57430000000022119"/>
    <m/>
    <d v="2024-12-15T13:47:00"/>
    <x v="0"/>
    <x v="8"/>
    <s v="Last 12 Months"/>
    <s v="SPS-11075716"/>
    <s v="Sehaj Kaur"/>
    <s v="Sunday Training 24-25, collected by Satpal Degun, 15/12 vs. Sunday Training"/>
    <x v="8"/>
    <s v="CASH"/>
    <x v="1"/>
    <n v="3"/>
    <n v="0"/>
    <n v="0"/>
    <n v="0"/>
    <n v="3"/>
  </r>
  <r>
    <d v="2024-12-15T00:00:00"/>
    <n v="0.57499999999708962"/>
    <m/>
    <d v="2024-12-15T13:48:00"/>
    <x v="0"/>
    <x v="8"/>
    <s v="Last 12 Months"/>
    <s v="SPS-11075718"/>
    <s v="Anmol Kaur"/>
    <s v="Sunday Training 24-25, collected by Satpal Degun, 15/12 vs. Sunday Training"/>
    <x v="8"/>
    <s v="CASH"/>
    <x v="1"/>
    <n v="3"/>
    <n v="0"/>
    <n v="0"/>
    <n v="0"/>
    <n v="3"/>
  </r>
  <r>
    <d v="2024-11-09T00:00:00"/>
    <n v="36.643700000000536"/>
    <m/>
    <d v="2024-12-15T15:27:00"/>
    <x v="0"/>
    <x v="8"/>
    <s v="Last 12 Months"/>
    <s v="SPS-10918146"/>
    <s v="Arjan Singh Chana"/>
    <s v="Badgers 24-25, collected by Satpal Degun, 09/11 vs. vs Beacon"/>
    <x v="8"/>
    <s v="CASH"/>
    <x v="0"/>
    <n v="3"/>
    <n v="0"/>
    <n v="0"/>
    <n v="0"/>
    <n v="3"/>
  </r>
  <r>
    <d v="2024-11-16T00:00:00"/>
    <n v="29.643700000000536"/>
    <m/>
    <d v="2024-12-15T15:27:00"/>
    <x v="0"/>
    <x v="8"/>
    <s v="Last 12 Months"/>
    <s v="SPS-10948443"/>
    <s v="Arjan Singh Chana"/>
    <s v="Badgers 24-25, collected by Satpal Degun, 16/11 vs. vs West Brom"/>
    <x v="8"/>
    <s v="CASH"/>
    <x v="0"/>
    <n v="3"/>
    <n v="0"/>
    <n v="0"/>
    <n v="0"/>
    <n v="3"/>
  </r>
  <r>
    <d v="2024-11-23T00:00:00"/>
    <n v="22.643700000000536"/>
    <m/>
    <d v="2024-12-15T15:27:00"/>
    <x v="0"/>
    <x v="8"/>
    <s v="Last 12 Months"/>
    <s v="SPS-10972382"/>
    <s v="Arjan Singh Chana"/>
    <s v="Badgers 24-25, collected by Satpal Degun, 23/11 vs. vs Bloxwich"/>
    <x v="8"/>
    <s v="CASH"/>
    <x v="0"/>
    <n v="3"/>
    <n v="0"/>
    <n v="0"/>
    <n v="0"/>
    <n v="3"/>
  </r>
  <r>
    <d v="2024-11-30T00:00:00"/>
    <n v="15.644399999997404"/>
    <m/>
    <d v="2024-12-15T15:28:00"/>
    <x v="0"/>
    <x v="8"/>
    <s v="Last 12 Months"/>
    <s v="SPS-11030482"/>
    <s v="Arjan Singh Chana"/>
    <s v="Badgers 24-25, collected by Satpal Degun, 30/11 vs. vs Sutton"/>
    <x v="8"/>
    <s v="CASH"/>
    <x v="0"/>
    <n v="3"/>
    <n v="0"/>
    <n v="0"/>
    <n v="0"/>
    <n v="3"/>
  </r>
  <r>
    <d v="2024-12-15T00:00:00"/>
    <n v="0.64650000000256114"/>
    <m/>
    <d v="2024-12-15T15:31:00"/>
    <x v="0"/>
    <x v="8"/>
    <s v="Last 12 Months"/>
    <s v="SPS-11075732"/>
    <s v="Yuvraj Sihota"/>
    <s v="Sunday Training 24-25, confirmed by Satpal Degun, 15/12 vs. Sunday Training"/>
    <x v="8"/>
    <s v="BACS"/>
    <x v="1"/>
    <n v="3"/>
    <n v="0"/>
    <n v="0"/>
    <n v="0"/>
    <n v="3"/>
  </r>
  <r>
    <d v="2024-12-15T00:00:00"/>
    <n v="0.65690000000176951"/>
    <m/>
    <d v="2024-12-15T15:46:00"/>
    <x v="0"/>
    <x v="8"/>
    <s v="Last 12 Months"/>
    <s v="SPS-11075880"/>
    <s v="Savraj Singh Chana"/>
    <s v="Sunday Training 24-25, collected by Satpal Degun, 03/11 vs. Sunday Training"/>
    <x v="8"/>
    <s v="CASH"/>
    <x v="1"/>
    <n v="3"/>
    <n v="0"/>
    <n v="0"/>
    <n v="0"/>
    <n v="3"/>
  </r>
  <r>
    <d v="2024-12-15T00:00:00"/>
    <n v="0.65690000000176951"/>
    <m/>
    <d v="2024-12-15T15:46:00"/>
    <x v="0"/>
    <x v="8"/>
    <s v="Last 12 Months"/>
    <s v="SPS-11075882"/>
    <s v="Arjan Singh Chana"/>
    <s v="Sunday Training 24-25, collected by Satpal Degun, 03/11 vs. Sunday Training"/>
    <x v="8"/>
    <s v="CASH"/>
    <x v="1"/>
    <n v="3"/>
    <n v="0"/>
    <n v="0"/>
    <n v="0"/>
    <n v="3"/>
  </r>
  <r>
    <d v="2024-12-15T00:00:00"/>
    <n v="0.65690000000176951"/>
    <m/>
    <d v="2024-12-15T15:46:00"/>
    <x v="0"/>
    <x v="8"/>
    <s v="Last 12 Months"/>
    <s v="SPS-11075878"/>
    <s v="Sehaj Kaur"/>
    <s v="Sunday Training 24-25, collected by Satpal Degun, 03/11 vs. Sunday Training"/>
    <x v="8"/>
    <s v="CASH"/>
    <x v="1"/>
    <n v="3"/>
    <n v="0"/>
    <n v="0"/>
    <n v="0"/>
    <n v="3"/>
  </r>
  <r>
    <d v="2024-12-15T00:00:00"/>
    <n v="0.65690000000176951"/>
    <m/>
    <d v="2024-12-15T15:46:00"/>
    <x v="0"/>
    <x v="8"/>
    <s v="Last 12 Months"/>
    <s v="SPS-11075881"/>
    <s v="Anmol Kaur"/>
    <s v="Sunday Training 24-25, collected by Satpal Degun, 03/11 vs. Sunday Training"/>
    <x v="8"/>
    <s v="CASH"/>
    <x v="1"/>
    <n v="3"/>
    <n v="0"/>
    <n v="0"/>
    <n v="0"/>
    <n v="3"/>
  </r>
  <r>
    <d v="2024-12-15T00:00:00"/>
    <n v="0.65690000000176951"/>
    <m/>
    <d v="2024-12-15T15:46:00"/>
    <x v="0"/>
    <x v="8"/>
    <s v="Last 12 Months"/>
    <s v="SPS-11075879"/>
    <s v="Rajveer Malhi"/>
    <s v="Sunday Training 24-25, collected by Satpal Degun, 03/11 vs. Sunday Training"/>
    <x v="8"/>
    <s v="CASH"/>
    <x v="1"/>
    <n v="3"/>
    <n v="0"/>
    <n v="0"/>
    <n v="0"/>
    <n v="3"/>
  </r>
  <r>
    <d v="2024-11-03T00:00:00"/>
    <n v="42.65690000000177"/>
    <m/>
    <d v="2024-12-15T15:46:00"/>
    <x v="0"/>
    <x v="8"/>
    <s v="Last 12 Months"/>
    <s v="SPS-10895965"/>
    <s v="Yuvraj Sihota"/>
    <s v="Sunday Training 24-25, confirmed by Satpal Degun, 03/11 vs. Sunday Training"/>
    <x v="8"/>
    <s v="BACS"/>
    <x v="1"/>
    <n v="3"/>
    <n v="0"/>
    <n v="0"/>
    <n v="0"/>
    <n v="3"/>
  </r>
  <r>
    <d v="2024-12-15T00:00:00"/>
    <n v="0.66040000000066357"/>
    <m/>
    <d v="2024-12-15T15:51:00"/>
    <x v="0"/>
    <x v="8"/>
    <s v="Last 12 Months"/>
    <s v="SPS-11075902"/>
    <s v="dilveer bedi"/>
    <s v="Sunday Training 24-25, collected by Satpal Degun, 10/11 vs. Sunday Training"/>
    <x v="8"/>
    <s v="CASH"/>
    <x v="1"/>
    <n v="3"/>
    <n v="0"/>
    <n v="0"/>
    <n v="0"/>
    <n v="3"/>
  </r>
  <r>
    <d v="2024-11-10T00:00:00"/>
    <n v="35.660400000000664"/>
    <m/>
    <d v="2024-12-15T15:51:00"/>
    <x v="0"/>
    <x v="8"/>
    <s v="Last 12 Months"/>
    <s v="SPS-10925349"/>
    <s v="Savraj Singh Chana"/>
    <s v="Sunday Training 24-25, collected by Satpal Degun, 10/11 vs. Sunday Training"/>
    <x v="8"/>
    <s v="CASH"/>
    <x v="1"/>
    <n v="3"/>
    <n v="0"/>
    <n v="0"/>
    <n v="0"/>
    <n v="3"/>
  </r>
  <r>
    <d v="2024-11-10T00:00:00"/>
    <n v="35.660400000000664"/>
    <m/>
    <d v="2024-12-15T15:51:00"/>
    <x v="0"/>
    <x v="8"/>
    <s v="Last 12 Months"/>
    <s v="SPS-10925354"/>
    <s v="Arjan Singh Chana"/>
    <s v="Sunday Training 24-25, collected by Satpal Degun, 10/11 vs. Sunday Training"/>
    <x v="8"/>
    <s v="CASH"/>
    <x v="1"/>
    <n v="3"/>
    <n v="0"/>
    <n v="0"/>
    <n v="0"/>
    <n v="3"/>
  </r>
  <r>
    <d v="2024-12-15T00:00:00"/>
    <n v="0.66040000000066357"/>
    <m/>
    <d v="2024-12-15T15:51:00"/>
    <x v="0"/>
    <x v="8"/>
    <s v="Last 12 Months"/>
    <s v="SPS-11075900"/>
    <s v="Jay Singh Joall"/>
    <s v="Sunday Training 24-25, collected by Satpal Degun, 10/11 vs. Sunday Training"/>
    <x v="8"/>
    <s v="CASH"/>
    <x v="1"/>
    <n v="3"/>
    <n v="0"/>
    <n v="0"/>
    <n v="0"/>
    <n v="3"/>
  </r>
  <r>
    <d v="2024-12-15T00:00:00"/>
    <n v="0.66040000000066357"/>
    <m/>
    <d v="2024-12-15T15:51:00"/>
    <x v="0"/>
    <x v="8"/>
    <s v="Last 12 Months"/>
    <s v="SPS-11075898"/>
    <s v="Sehaj Kaur"/>
    <s v="Sunday Training 24-25, collected by Satpal Degun, 10/11 vs. Sunday Training"/>
    <x v="8"/>
    <s v="CASH"/>
    <x v="1"/>
    <n v="3"/>
    <n v="0"/>
    <n v="0"/>
    <n v="0"/>
    <n v="3"/>
  </r>
  <r>
    <d v="2024-12-15T00:00:00"/>
    <n v="0.66040000000066357"/>
    <m/>
    <d v="2024-12-15T15:51:00"/>
    <x v="0"/>
    <x v="8"/>
    <s v="Last 12 Months"/>
    <s v="SPS-11075901"/>
    <s v="Anmol Kaur"/>
    <s v="Sunday Training 24-25, collected by Satpal Degun, 10/11 vs. Sunday Training"/>
    <x v="8"/>
    <s v="CASH"/>
    <x v="1"/>
    <n v="3"/>
    <n v="0"/>
    <n v="0"/>
    <n v="0"/>
    <n v="3"/>
  </r>
  <r>
    <d v="2024-12-15T00:00:00"/>
    <n v="0.66040000000066357"/>
    <m/>
    <d v="2024-12-15T15:51:00"/>
    <x v="0"/>
    <x v="8"/>
    <s v="Last 12 Months"/>
    <s v="SPS-11075899"/>
    <s v="Rajveer Malhi"/>
    <s v="Sunday Training 24-25, collected by Satpal Degun, 10/11 vs. Sunday Training"/>
    <x v="8"/>
    <s v="CASH"/>
    <x v="1"/>
    <n v="3"/>
    <n v="0"/>
    <n v="0"/>
    <n v="0"/>
    <n v="3"/>
  </r>
  <r>
    <d v="2024-11-10T00:00:00"/>
    <n v="35.660400000000664"/>
    <m/>
    <d v="2024-12-15T15:51:00"/>
    <x v="0"/>
    <x v="8"/>
    <s v="Last 12 Months"/>
    <s v="SPS-10925339"/>
    <s v="Yuvraj Sihota"/>
    <s v="Sunday Training 24-25, confirmed by Satpal Degun, 10/11 vs. Sunday Training"/>
    <x v="8"/>
    <s v="BACS"/>
    <x v="1"/>
    <n v="3"/>
    <n v="0"/>
    <n v="0"/>
    <n v="0"/>
    <n v="3"/>
  </r>
  <r>
    <d v="2024-12-15T00:00:00"/>
    <n v="0.66040000000066357"/>
    <m/>
    <d v="2024-12-15T15:51:00"/>
    <x v="0"/>
    <x v="8"/>
    <s v="Last 12 Months"/>
    <s v="SPS-11075903"/>
    <s v="Devjyot Singh Ghhagh"/>
    <s v="Sunday Training 24-25, collected by Satpal Degun, 10/11 vs. Sunday Training"/>
    <x v="8"/>
    <s v="CASH"/>
    <x v="1"/>
    <n v="3"/>
    <n v="0"/>
    <n v="0"/>
    <n v="0"/>
    <n v="3"/>
  </r>
  <r>
    <d v="2024-12-15T00:00:00"/>
    <n v="0.66380000000208383"/>
    <m/>
    <d v="2024-12-15T15:56:00"/>
    <x v="0"/>
    <x v="8"/>
    <s v="Last 12 Months"/>
    <s v="SPS-11075913"/>
    <s v="dilveer bedi"/>
    <s v="Sunday Training 24-25, collected by Satpal Degun, 17/11 vs. Sunday Training"/>
    <x v="8"/>
    <s v="CASH"/>
    <x v="1"/>
    <n v="3"/>
    <n v="0"/>
    <n v="0"/>
    <n v="0"/>
    <n v="3"/>
  </r>
  <r>
    <d v="2024-12-15T00:00:00"/>
    <n v="0.66380000000208383"/>
    <m/>
    <d v="2024-12-15T15:56:00"/>
    <x v="0"/>
    <x v="8"/>
    <s v="Last 12 Months"/>
    <s v="SPS-11075911"/>
    <s v="Savraj Singh Chana"/>
    <s v="Sunday Training 24-25, collected by Satpal Degun, 17/11 vs. Sunday Training"/>
    <x v="8"/>
    <s v="CASH"/>
    <x v="1"/>
    <n v="3"/>
    <n v="0"/>
    <n v="0"/>
    <n v="0"/>
    <n v="3"/>
  </r>
  <r>
    <d v="2024-12-15T00:00:00"/>
    <n v="0.66380000000208383"/>
    <m/>
    <d v="2024-12-15T15:56:00"/>
    <x v="0"/>
    <x v="8"/>
    <s v="Last 12 Months"/>
    <s v="SPS-11075914"/>
    <s v="Arjan Singh Chana"/>
    <s v="Sunday Training 24-25, collected by Satpal Degun, 17/11 vs. Sunday Training"/>
    <x v="8"/>
    <s v="CASH"/>
    <x v="1"/>
    <n v="3"/>
    <n v="0"/>
    <n v="0"/>
    <n v="0"/>
    <n v="3"/>
  </r>
  <r>
    <d v="2024-12-15T00:00:00"/>
    <n v="0.66380000000208383"/>
    <m/>
    <d v="2024-12-15T15:56:00"/>
    <x v="0"/>
    <x v="8"/>
    <s v="Last 12 Months"/>
    <s v="SPS-11075910"/>
    <s v="Jay Singh Joall"/>
    <s v="Sunday Training 24-25, collected by Satpal Degun, 17/11 vs. Sunday Training"/>
    <x v="8"/>
    <s v="CASH"/>
    <x v="1"/>
    <n v="3"/>
    <n v="0"/>
    <n v="0"/>
    <n v="0"/>
    <n v="3"/>
  </r>
  <r>
    <d v="2024-12-15T00:00:00"/>
    <n v="0.66380000000208383"/>
    <m/>
    <d v="2024-12-15T15:56:00"/>
    <x v="0"/>
    <x v="8"/>
    <s v="Last 12 Months"/>
    <s v="SPS-11075908"/>
    <s v="Sehaj Kaur"/>
    <s v="Sunday Training 24-25, collected by Satpal Degun, 17/11 vs. Sunday Training"/>
    <x v="8"/>
    <s v="CASH"/>
    <x v="1"/>
    <n v="3"/>
    <n v="0"/>
    <n v="0"/>
    <n v="0"/>
    <n v="3"/>
  </r>
  <r>
    <d v="2024-12-15T00:00:00"/>
    <n v="0.66380000000208383"/>
    <m/>
    <d v="2024-12-15T15:56:00"/>
    <x v="0"/>
    <x v="8"/>
    <s v="Last 12 Months"/>
    <s v="SPS-11075912"/>
    <s v="Anmol Kaur"/>
    <s v="Sunday Training 24-25, collected by Satpal Degun, 17/11 vs. Sunday Training"/>
    <x v="8"/>
    <s v="CASH"/>
    <x v="1"/>
    <n v="3"/>
    <n v="0"/>
    <n v="0"/>
    <n v="0"/>
    <n v="3"/>
  </r>
  <r>
    <d v="2024-12-15T00:00:00"/>
    <n v="0.66380000000208383"/>
    <m/>
    <d v="2024-12-15T15:56:00"/>
    <x v="0"/>
    <x v="8"/>
    <s v="Last 12 Months"/>
    <s v="SPS-11075909"/>
    <s v="Rajveer Malhi"/>
    <s v="Sunday Training 24-25, collected by Satpal Degun, 17/11 vs. Sunday Training"/>
    <x v="8"/>
    <s v="CASH"/>
    <x v="1"/>
    <n v="3"/>
    <n v="0"/>
    <n v="0"/>
    <n v="0"/>
    <n v="3"/>
  </r>
  <r>
    <d v="2024-11-17T00:00:00"/>
    <n v="28.663800000002084"/>
    <m/>
    <d v="2024-12-15T15:56:00"/>
    <x v="0"/>
    <x v="8"/>
    <s v="Last 12 Months"/>
    <s v="SPS-10954045"/>
    <s v="Yuvraj Sihota"/>
    <s v="Sunday Training 24-25, confirmed by Satpal Degun, 17/11 vs. Sunday Training"/>
    <x v="8"/>
    <s v="BACS"/>
    <x v="1"/>
    <n v="3"/>
    <n v="0"/>
    <n v="0"/>
    <n v="0"/>
    <n v="3"/>
  </r>
  <r>
    <d v="2024-10-27T00:00:00"/>
    <n v="49.715199999998731"/>
    <m/>
    <d v="2024-12-15T17:10:00"/>
    <x v="0"/>
    <x v="8"/>
    <s v="Last 12 Months"/>
    <s v="SPS-10870706"/>
    <s v="Yuvraj Sihota"/>
    <s v="Sunday Training 24-25, confirmed by Satpal Degun, 27/10 vs. Sunday Training"/>
    <x v="8"/>
    <s v="BACS"/>
    <x v="1"/>
    <n v="3"/>
    <n v="0"/>
    <n v="0"/>
    <n v="0"/>
    <n v="3"/>
  </r>
  <r>
    <d v="2024-11-03T00:00:00"/>
    <n v="42.715900000002875"/>
    <m/>
    <d v="2024-12-15T17:11:00"/>
    <x v="0"/>
    <x v="8"/>
    <s v="Last 12 Months"/>
    <s v="SPS-10895966"/>
    <s v="Devjyot Singh Ghhagh"/>
    <s v="Sunday Training 24-25, collected by Satpal Degun, 03/11 vs. Sunday Training"/>
    <x v="8"/>
    <s v="CASH"/>
    <x v="1"/>
    <n v="3"/>
    <n v="0"/>
    <n v="0"/>
    <n v="0"/>
    <n v="3"/>
  </r>
  <r>
    <d v="2024-11-15T00:00:00"/>
    <n v="31.354099999996834"/>
    <m/>
    <d v="2024-12-16T08:30:00"/>
    <x v="0"/>
    <x v="8"/>
    <s v="Last 12 Months"/>
    <s v="SPS-10944696"/>
    <s v="SJ Sihota"/>
    <s v="Mens 24-25 Unemployed/Retired Match Fee, 16/11 vs. vs Lichfield 6"/>
    <x v="8"/>
    <s v="STRIPE"/>
    <x v="0"/>
    <n v="5"/>
    <n v="0.14000000000000001"/>
    <n v="0.05"/>
    <n v="0"/>
    <n v="4.8099999999999996"/>
  </r>
  <r>
    <d v="2024-11-22T00:00:00"/>
    <n v="24.354099999996834"/>
    <m/>
    <d v="2024-12-16T08:30:00"/>
    <x v="0"/>
    <x v="8"/>
    <s v="Last 12 Months"/>
    <s v="SPS-10967516"/>
    <s v="SJ Sihota"/>
    <s v="Mens 24-25 Unemployed/Retired Match Fee, 23/11 vs. vs Old Wulfrunians 4"/>
    <x v="8"/>
    <s v="STRIPE"/>
    <x v="0"/>
    <n v="5"/>
    <n v="0.14000000000000001"/>
    <n v="0.05"/>
    <n v="0"/>
    <n v="4.8099999999999996"/>
  </r>
  <r>
    <d v="2024-12-06T00:00:00"/>
    <n v="10.354099999996834"/>
    <m/>
    <d v="2024-12-16T08:30:00"/>
    <x v="0"/>
    <x v="8"/>
    <s v="Last 12 Months"/>
    <s v="SPS-11045209"/>
    <s v="SJ Sihota"/>
    <s v="Mens 24-25 Unemployed/Retired Match Fee, 07/12 vs. vs Wednesbury 2"/>
    <x v="8"/>
    <s v="STRIPE"/>
    <x v="0"/>
    <n v="5"/>
    <n v="0.15"/>
    <n v="0.05"/>
    <n v="0"/>
    <n v="4.8"/>
  </r>
  <r>
    <d v="2024-11-15T00:00:00"/>
    <n v="31.354099999996834"/>
    <m/>
    <d v="2024-12-16T08:30:00"/>
    <x v="0"/>
    <x v="8"/>
    <s v="Last 12 Months"/>
    <s v="SPS-10944691"/>
    <s v="Amardeep Matharu"/>
    <s v="Mens 24-25, 16/11 vs. vs Lichfield 6"/>
    <x v="8"/>
    <s v="STRIPE"/>
    <x v="0"/>
    <n v="10"/>
    <n v="0.22"/>
    <n v="0.1"/>
    <n v="0"/>
    <n v="9.68"/>
  </r>
  <r>
    <d v="2024-11-22T00:00:00"/>
    <n v="24.354099999996834"/>
    <m/>
    <d v="2024-12-16T08:30:00"/>
    <x v="0"/>
    <x v="8"/>
    <s v="Last 12 Months"/>
    <s v="SPS-10967510"/>
    <s v="Amardeep Matharu"/>
    <s v="Mens 24-25, 23/11 vs. vs Old Wulfrunians 4"/>
    <x v="8"/>
    <s v="STRIPE"/>
    <x v="0"/>
    <n v="10"/>
    <n v="0.22"/>
    <n v="0.1"/>
    <n v="0"/>
    <n v="9.68"/>
  </r>
  <r>
    <d v="2024-12-06T00:00:00"/>
    <n v="10.354099999996834"/>
    <m/>
    <d v="2024-12-16T08:30:00"/>
    <x v="0"/>
    <x v="8"/>
    <s v="Last 12 Months"/>
    <s v="SPS-11045203"/>
    <s v="Amardeep Matharu"/>
    <s v="Mens 24-25, 07/12 vs. vs Wednesbury 2"/>
    <x v="8"/>
    <s v="STRIPE"/>
    <x v="0"/>
    <n v="10"/>
    <n v="0.21"/>
    <n v="0.1"/>
    <n v="0"/>
    <n v="9.69"/>
  </r>
  <r>
    <d v="2024-11-15T00:00:00"/>
    <n v="31.354099999996834"/>
    <m/>
    <d v="2024-12-16T08:30:00"/>
    <x v="0"/>
    <x v="8"/>
    <s v="Last 12 Months"/>
    <s v="SPS-10944694"/>
    <s v="Sukhdev Gill"/>
    <s v="Mens 24-25 Unemployed/Retired Match Fee, 16/11 vs. vs Lichfield 6"/>
    <x v="8"/>
    <s v="STRIPE"/>
    <x v="0"/>
    <n v="5"/>
    <n v="0.28000000000000003"/>
    <n v="0.05"/>
    <n v="0"/>
    <n v="4.67"/>
  </r>
  <r>
    <d v="2024-11-15T00:00:00"/>
    <n v="31.354099999996834"/>
    <m/>
    <d v="2024-12-16T08:30:00"/>
    <x v="0"/>
    <x v="8"/>
    <s v="Last 12 Months"/>
    <s v="SPS-10944703"/>
    <s v="Steve Dawson"/>
    <s v="Mens 24-25, 16/11 vs. vs Lichfield 6"/>
    <x v="8"/>
    <s v="STRIPE"/>
    <x v="0"/>
    <n v="10"/>
    <n v="0.23"/>
    <n v="0.1"/>
    <n v="0"/>
    <n v="9.67"/>
  </r>
  <r>
    <d v="2024-11-22T00:00:00"/>
    <n v="24.354099999996834"/>
    <m/>
    <d v="2024-12-16T08:30:00"/>
    <x v="0"/>
    <x v="8"/>
    <s v="Last 12 Months"/>
    <s v="SPS-10967518"/>
    <s v="Steve Dawson"/>
    <s v="Mens 24-25, 23/11 vs. vs Old Wulfrunians 4"/>
    <x v="8"/>
    <s v="STRIPE"/>
    <x v="0"/>
    <n v="10"/>
    <n v="0.23"/>
    <n v="0.1"/>
    <n v="0"/>
    <n v="9.67"/>
  </r>
  <r>
    <d v="2024-12-06T00:00:00"/>
    <n v="10.354099999996834"/>
    <m/>
    <d v="2024-12-16T08:30:00"/>
    <x v="0"/>
    <x v="8"/>
    <s v="Last 12 Months"/>
    <s v="SPS-11045211"/>
    <s v="Steve Dawson"/>
    <s v="AMENDED: (Half game )Mens 24-25, 07/12 vs. vs Wednesbury 2"/>
    <x v="8"/>
    <s v="STRIPE"/>
    <x v="0"/>
    <n v="5"/>
    <n v="0.12"/>
    <n v="0.05"/>
    <n v="0"/>
    <n v="4.83"/>
  </r>
  <r>
    <d v="2024-11-15T00:00:00"/>
    <n v="31.354099999996834"/>
    <m/>
    <d v="2024-12-16T08:30:00"/>
    <x v="0"/>
    <x v="8"/>
    <s v="Last 12 Months"/>
    <s v="SPS-10944690"/>
    <s v="Harjit Samra"/>
    <s v="Mens 24-25, 16/11 vs. vs Lichfield 6"/>
    <x v="8"/>
    <s v="STRIPE"/>
    <x v="0"/>
    <n v="10"/>
    <n v="0.25"/>
    <n v="0.1"/>
    <n v="0"/>
    <n v="9.65"/>
  </r>
  <r>
    <d v="2024-11-22T00:00:00"/>
    <n v="24.354099999996834"/>
    <m/>
    <d v="2024-12-16T08:30:00"/>
    <x v="0"/>
    <x v="8"/>
    <s v="Last 12 Months"/>
    <s v="SPS-10967509"/>
    <s v="Harjit Samra"/>
    <s v="Mens 24-25, 23/11 vs. vs Old Wulfrunians 4"/>
    <x v="8"/>
    <s v="STRIPE"/>
    <x v="0"/>
    <n v="10"/>
    <n v="0.25"/>
    <n v="0.1"/>
    <n v="0"/>
    <n v="9.65"/>
  </r>
  <r>
    <d v="2024-11-15T00:00:00"/>
    <n v="31.354099999996834"/>
    <m/>
    <d v="2024-12-16T08:30:00"/>
    <x v="0"/>
    <x v="8"/>
    <s v="Last 12 Months"/>
    <s v="SPS-10945057"/>
    <s v="Karampreet Sandhu"/>
    <s v="Mens 24-25, 16/11 vs. vs Worcester 2"/>
    <x v="8"/>
    <s v="STRIPE"/>
    <x v="0"/>
    <n v="10"/>
    <n v="0.22"/>
    <n v="0.1"/>
    <n v="0"/>
    <n v="9.68"/>
  </r>
  <r>
    <d v="2024-11-30T00:00:00"/>
    <n v="16.354099999996834"/>
    <m/>
    <d v="2024-12-16T08:30:00"/>
    <x v="0"/>
    <x v="8"/>
    <s v="Last 12 Months"/>
    <s v="SPS-11031864"/>
    <s v="Karampreet Sandhu"/>
    <s v="Mens 24-25, 30/11 vs. vs Solihull Blossomfield 1"/>
    <x v="8"/>
    <s v="STRIPE"/>
    <x v="0"/>
    <n v="10"/>
    <n v="0.22"/>
    <n v="0.1"/>
    <n v="0"/>
    <n v="9.68"/>
  </r>
  <r>
    <d v="2024-12-07T00:00:00"/>
    <n v="9.3540999999968335"/>
    <m/>
    <d v="2024-12-16T08:30:00"/>
    <x v="0"/>
    <x v="8"/>
    <s v="Last 12 Months"/>
    <s v="SPS-11046426"/>
    <s v="Karampreet Sandhu"/>
    <s v="Mens 24-25, 07/12 vs. vs Bromsgrove 2"/>
    <x v="8"/>
    <s v="STRIPE"/>
    <x v="0"/>
    <n v="10"/>
    <n v="0.21"/>
    <n v="0.1"/>
    <n v="0"/>
    <n v="9.69"/>
  </r>
  <r>
    <d v="2024-11-15T00:00:00"/>
    <n v="31.354800000000978"/>
    <m/>
    <d v="2024-12-16T08:31:00"/>
    <x v="0"/>
    <x v="8"/>
    <s v="Last 12 Months"/>
    <s v="SPS-10945069"/>
    <s v="Angad Birring"/>
    <s v="Mens 24-25 Under 16 Match Fee, paid by Jeswinder Kaur, 16/11 vs. vs Worcester 2"/>
    <x v="8"/>
    <s v="STRIPE"/>
    <x v="0"/>
    <n v="3"/>
    <n v="0.1"/>
    <n v="0.05"/>
    <n v="0"/>
    <n v="2.85"/>
  </r>
  <r>
    <d v="2024-11-23T00:00:00"/>
    <n v="23.354800000000978"/>
    <m/>
    <d v="2024-12-16T08:31:00"/>
    <x v="0"/>
    <x v="8"/>
    <s v="Last 12 Months"/>
    <s v="SPS-10968053"/>
    <s v="Angad Birring"/>
    <s v="Mens 24-25 Under 16 Match Fee, paid by Jeswinder Kaur, 23/11 vs. vs Harborne 4"/>
    <x v="8"/>
    <s v="STRIPE"/>
    <x v="0"/>
    <n v="3"/>
    <n v="0.1"/>
    <n v="0.05"/>
    <n v="0"/>
    <n v="2.85"/>
  </r>
  <r>
    <d v="2024-11-30T00:00:00"/>
    <n v="16.354800000000978"/>
    <m/>
    <d v="2024-12-16T08:31:00"/>
    <x v="0"/>
    <x v="8"/>
    <s v="Last 12 Months"/>
    <s v="SPS-11031877"/>
    <s v="Angad Birring"/>
    <s v="Mens 24-25 Under 16 Match Fee, paid by Jeswinder Kaur, 30/11 vs. vs Solihull Blossomfield 1"/>
    <x v="8"/>
    <s v="STRIPE"/>
    <x v="0"/>
    <n v="3"/>
    <n v="0.1"/>
    <n v="0.05"/>
    <n v="0"/>
    <n v="2.85"/>
  </r>
  <r>
    <d v="2024-12-07T00:00:00"/>
    <n v="9.3548000000009779"/>
    <m/>
    <d v="2024-12-16T08:31:00"/>
    <x v="0"/>
    <x v="8"/>
    <s v="Last 12 Months"/>
    <s v="SPS-11046437"/>
    <s v="Angad Birring"/>
    <s v="Mens 24-25 Under 16 Match Fee, paid by Jeswinder Kaur, 07/12 vs. vs Bromsgrove 2"/>
    <x v="8"/>
    <s v="STRIPE"/>
    <x v="0"/>
    <n v="3"/>
    <n v="0.08"/>
    <n v="0.05"/>
    <n v="0"/>
    <n v="2.87"/>
  </r>
  <r>
    <d v="2024-11-15T00:00:00"/>
    <n v="31.354800000000978"/>
    <m/>
    <d v="2024-12-16T08:31:00"/>
    <x v="0"/>
    <x v="8"/>
    <s v="Last 12 Months"/>
    <s v="SPS-10945067"/>
    <s v="Taran Kooner"/>
    <s v="Mens 24-25 Student Match Fee, paid by Surjit Kooner, 16/11 vs. vs Worcester 2"/>
    <x v="8"/>
    <s v="STRIPE"/>
    <x v="0"/>
    <n v="5"/>
    <n v="0.12"/>
    <n v="0.05"/>
    <n v="0"/>
    <n v="4.83"/>
  </r>
  <r>
    <d v="2024-11-23T00:00:00"/>
    <n v="23.354800000000978"/>
    <m/>
    <d v="2024-12-16T08:31:00"/>
    <x v="0"/>
    <x v="8"/>
    <s v="Last 12 Months"/>
    <s v="SPS-10968052"/>
    <s v="Taran Kooner"/>
    <s v="Mens 24-25 Student Match Fee, paid by Surjit Kooner, 23/11 vs. vs Harborne 4"/>
    <x v="8"/>
    <s v="STRIPE"/>
    <x v="0"/>
    <n v="5"/>
    <n v="0.12"/>
    <n v="0.05"/>
    <n v="0"/>
    <n v="4.83"/>
  </r>
  <r>
    <d v="2024-11-30T00:00:00"/>
    <n v="16.354800000000978"/>
    <m/>
    <d v="2024-12-16T08:31:00"/>
    <x v="0"/>
    <x v="8"/>
    <s v="Last 12 Months"/>
    <s v="SPS-11031875"/>
    <s v="Taran Kooner"/>
    <s v="Mens 24-25 Student Match Fee, paid by Surjit Kooner, 30/11 vs. vs Solihull Blossomfield 1"/>
    <x v="8"/>
    <s v="STRIPE"/>
    <x v="0"/>
    <n v="5"/>
    <n v="0.12"/>
    <n v="0.05"/>
    <n v="0"/>
    <n v="4.83"/>
  </r>
  <r>
    <d v="2024-12-07T00:00:00"/>
    <n v="9.3548000000009779"/>
    <m/>
    <d v="2024-12-16T08:31:00"/>
    <x v="0"/>
    <x v="8"/>
    <s v="Last 12 Months"/>
    <s v="SPS-11046435"/>
    <s v="Taran Kooner"/>
    <s v="Mens 24-25 Student Match Fee, paid by Surjit Kooner, 07/12 vs. vs Bromsgrove 2"/>
    <x v="8"/>
    <s v="STRIPE"/>
    <x v="0"/>
    <n v="5"/>
    <n v="0.14000000000000001"/>
    <n v="0.05"/>
    <n v="0"/>
    <n v="4.8099999999999996"/>
  </r>
  <r>
    <d v="2024-09-20T00:00:00"/>
    <n v="88.354099999996834"/>
    <m/>
    <d v="2024-12-17T08:30:00"/>
    <x v="0"/>
    <x v="8"/>
    <s v="Last 12 Months"/>
    <s v="SPS-10701090"/>
    <s v="Inderjit Sathi"/>
    <s v="Mens 24-25 Unemployed/Retired Match Fee, 21/09 vs. vs Harborne 6"/>
    <x v="8"/>
    <s v="STRIPE"/>
    <x v="0"/>
    <n v="5"/>
    <n v="0.12"/>
    <n v="0.05"/>
    <n v="0"/>
    <n v="4.83"/>
  </r>
  <r>
    <d v="2024-10-04T00:00:00"/>
    <n v="74.354099999996834"/>
    <m/>
    <d v="2024-12-17T08:30:00"/>
    <x v="0"/>
    <x v="8"/>
    <s v="Last 12 Months"/>
    <s v="SPS-10775056"/>
    <s v="Inderjit Sathi"/>
    <s v="Mens 24-25 Unemployed/Retired Match Fee, 05/10 vs. vs Tamworth 3"/>
    <x v="8"/>
    <s v="STRIPE"/>
    <x v="0"/>
    <n v="5"/>
    <n v="0.12"/>
    <n v="0.05"/>
    <n v="0"/>
    <n v="4.83"/>
  </r>
  <r>
    <d v="2024-11-15T00:00:00"/>
    <n v="32.354099999996834"/>
    <m/>
    <d v="2024-12-17T08:30:00"/>
    <x v="0"/>
    <x v="8"/>
    <s v="Last 12 Months"/>
    <s v="SPS-10944693"/>
    <s v="Inderjit Sathi"/>
    <s v="Mens 24-25 Unemployed/Retired Match Fee, 16/11 vs. vs Lichfield 6"/>
    <x v="8"/>
    <s v="STRIPE"/>
    <x v="0"/>
    <n v="5"/>
    <n v="0.12"/>
    <n v="0.05"/>
    <n v="0"/>
    <n v="4.83"/>
  </r>
  <r>
    <d v="2024-11-22T00:00:00"/>
    <n v="25.354099999996834"/>
    <m/>
    <d v="2024-12-17T08:30:00"/>
    <x v="0"/>
    <x v="8"/>
    <s v="Last 12 Months"/>
    <s v="SPS-10967514"/>
    <s v="Inderjit Sathi"/>
    <s v="Mens 24-25 Unemployed/Retired Match Fee, 23/11 vs. vs Old Wulfrunians 4"/>
    <x v="8"/>
    <s v="STRIPE"/>
    <x v="0"/>
    <n v="5"/>
    <n v="0.14000000000000001"/>
    <n v="0.05"/>
    <n v="0"/>
    <n v="4.8099999999999996"/>
  </r>
  <r>
    <d v="2024-11-03T00:00:00"/>
    <n v="44.354099999996834"/>
    <m/>
    <d v="2024-12-17T08:30:00"/>
    <x v="0"/>
    <x v="8"/>
    <s v="Last 12 Months"/>
    <s v="SPS-10895953"/>
    <s v="chayden singh sahota"/>
    <s v="Sunday Training 24-25, paid by susie Sahota, 03/11 vs. Sunday Training"/>
    <x v="8"/>
    <s v="STRIPE"/>
    <x v="1"/>
    <n v="3"/>
    <n v="0.1"/>
    <n v="0.05"/>
    <n v="0"/>
    <n v="2.85"/>
  </r>
  <r>
    <d v="2024-11-10T00:00:00"/>
    <n v="37.354099999996834"/>
    <m/>
    <d v="2024-12-17T08:30:00"/>
    <x v="0"/>
    <x v="8"/>
    <s v="Last 12 Months"/>
    <s v="SPS-10925340"/>
    <s v="chayden singh sahota"/>
    <s v="Sunday Training 24-25, paid by susie Sahota, 10/11 vs. Sunday Training"/>
    <x v="8"/>
    <s v="STRIPE"/>
    <x v="1"/>
    <n v="3"/>
    <n v="0.1"/>
    <n v="0.05"/>
    <n v="0"/>
    <n v="2.85"/>
  </r>
  <r>
    <d v="2024-11-16T00:00:00"/>
    <n v="31.354099999996834"/>
    <m/>
    <d v="2024-12-17T08:30:00"/>
    <x v="0"/>
    <x v="8"/>
    <s v="Last 12 Months"/>
    <s v="SPS-10948433"/>
    <s v="chayden singh sahota"/>
    <s v="Badgers 24-25, paid by susie Sahota, 16/11 vs. vs West Brom"/>
    <x v="8"/>
    <s v="STRIPE"/>
    <x v="0"/>
    <n v="3"/>
    <n v="0.1"/>
    <n v="0.05"/>
    <n v="0"/>
    <n v="2.85"/>
  </r>
  <r>
    <d v="2024-11-17T00:00:00"/>
    <n v="30.354099999996834"/>
    <m/>
    <d v="2024-12-17T08:30:00"/>
    <x v="0"/>
    <x v="8"/>
    <s v="Last 12 Months"/>
    <s v="SPS-10954031"/>
    <s v="chayden singh sahota"/>
    <s v="Sunday Training 24-25, paid by susie Sahota, 17/11 vs. Sunday Training"/>
    <x v="8"/>
    <s v="STRIPE"/>
    <x v="1"/>
    <n v="3"/>
    <n v="0.08"/>
    <n v="0.05"/>
    <n v="0"/>
    <n v="2.87"/>
  </r>
  <r>
    <d v="2024-11-17T00:00:00"/>
    <n v="30.354099999996834"/>
    <m/>
    <d v="2024-12-17T08:30:00"/>
    <x v="0"/>
    <x v="8"/>
    <s v="Last 12 Months"/>
    <s v="SPS-10953544"/>
    <s v="Amrik Gill"/>
    <s v="Sunday Training 24-25, 17/11 vs. Sunday Training, Sunday Training 24-25, 17/11 vs. Sunday Training"/>
    <x v="8"/>
    <s v="STRIPE"/>
    <x v="1"/>
    <n v="6"/>
    <n v="0.28999999999999998"/>
    <n v="0.06"/>
    <n v="0"/>
    <n v="5.65"/>
  </r>
  <r>
    <d v="2024-10-19T00:00:00"/>
    <n v="59.354099999996834"/>
    <m/>
    <d v="2024-12-17T08:30:00"/>
    <x v="0"/>
    <x v="8"/>
    <s v="Last 12 Months"/>
    <s v="SPS-10854464"/>
    <s v="Sammie Ring"/>
    <s v="Ladies 24-25 Student Match Fee, 19/10 vs. vs Stourport 3"/>
    <x v="8"/>
    <s v="STRIPE"/>
    <x v="0"/>
    <n v="5"/>
    <n v="0.17"/>
    <n v="0.05"/>
    <n v="0"/>
    <n v="4.78"/>
  </r>
  <r>
    <d v="2024-11-17T00:00:00"/>
    <n v="30.354099999996834"/>
    <m/>
    <d v="2024-12-17T08:30:00"/>
    <x v="0"/>
    <x v="8"/>
    <s v="Last 12 Months"/>
    <s v="SPS-10955695"/>
    <s v="Sammie Ring"/>
    <s v="Ladies 24-25 Student Match Fee, 16/11 vs. vs Worcester 2"/>
    <x v="8"/>
    <s v="STRIPE"/>
    <x v="0"/>
    <n v="5"/>
    <n v="0.18"/>
    <n v="0.05"/>
    <n v="0"/>
    <n v="4.7699999999999996"/>
  </r>
  <r>
    <d v="2024-11-17T00:00:00"/>
    <n v="30.354800000000978"/>
    <m/>
    <d v="2024-12-17T08:31:00"/>
    <x v="0"/>
    <x v="8"/>
    <s v="Last 12 Months"/>
    <s v="SPS-10952991"/>
    <s v="Inderpal Gujral"/>
    <s v="Sunday Training 24-25, 17/11 vs. Sunday Training"/>
    <x v="8"/>
    <s v="STRIPE"/>
    <x v="1"/>
    <n v="3"/>
    <n v="0.25"/>
    <n v="0.05"/>
    <n v="0"/>
    <n v="2.7"/>
  </r>
  <r>
    <d v="2024-11-15T00:00:00"/>
    <n v="33.354099999996834"/>
    <m/>
    <d v="2024-12-18T08:30:00"/>
    <x v="0"/>
    <x v="8"/>
    <s v="Last 12 Months"/>
    <s v="SPS-10945056"/>
    <s v="Harpreet Singh Kalia"/>
    <s v="Mens 24-25 Student Match Fee, paid by dav Kalia, 16/11 vs. vs Worcester 2"/>
    <x v="8"/>
    <s v="STRIPE"/>
    <x v="0"/>
    <n v="5"/>
    <n v="0.14000000000000001"/>
    <n v="0.05"/>
    <n v="0"/>
    <n v="4.8099999999999996"/>
  </r>
  <r>
    <d v="2024-11-23T00:00:00"/>
    <n v="25.354099999996834"/>
    <m/>
    <d v="2024-12-18T08:30:00"/>
    <x v="0"/>
    <x v="8"/>
    <s v="Last 12 Months"/>
    <s v="SPS-10968038"/>
    <s v="Harpreet Singh Kalia"/>
    <s v="Mens 24-25 Student Match Fee, paid by dav Kalia, 23/11 vs. vs Harborne 4"/>
    <x v="8"/>
    <s v="STRIPE"/>
    <x v="0"/>
    <n v="5"/>
    <n v="0.14000000000000001"/>
    <n v="0.05"/>
    <n v="0"/>
    <n v="4.8099999999999996"/>
  </r>
  <r>
    <d v="2024-11-30T00:00:00"/>
    <n v="18.354099999996834"/>
    <m/>
    <d v="2024-12-18T08:30:00"/>
    <x v="0"/>
    <x v="8"/>
    <s v="Last 12 Months"/>
    <s v="SPS-11031863"/>
    <s v="Harpreet Singh Kalia"/>
    <s v="Mens 24-25 Student Match Fee, paid by dav Kalia, 30/11 vs. vs Solihull Blossomfield 1"/>
    <x v="8"/>
    <s v="STRIPE"/>
    <x v="0"/>
    <n v="5"/>
    <n v="0.15"/>
    <n v="0.05"/>
    <n v="0"/>
    <n v="4.8"/>
  </r>
  <r>
    <d v="2024-09-28T00:00:00"/>
    <n v="81.354800000000978"/>
    <m/>
    <d v="2024-12-18T08:31:00"/>
    <x v="0"/>
    <x v="8"/>
    <s v="Last 12 Months"/>
    <s v="SPS-10739511"/>
    <s v="Husayn Loonat"/>
    <s v="Badgers 24-25, paid by Javeria Ahmad, 28/09 vs. vs Cannock"/>
    <x v="8"/>
    <s v="STRIPE"/>
    <x v="0"/>
    <n v="3"/>
    <n v="7.0000000000000007E-2"/>
    <n v="0.05"/>
    <n v="0"/>
    <n v="2.88"/>
  </r>
  <r>
    <d v="2024-10-03T00:00:00"/>
    <n v="76.354800000000978"/>
    <m/>
    <d v="2024-12-18T08:31:00"/>
    <x v="0"/>
    <x v="8"/>
    <s v="Last 12 Months"/>
    <s v="SPS-10772576"/>
    <s v="Husayn Loonat"/>
    <s v="Sunday Training 24-25, paid by Javeria Ahmad, 29/09 vs. Sunday Training"/>
    <x v="8"/>
    <s v="STRIPE"/>
    <x v="1"/>
    <n v="3"/>
    <n v="7.0000000000000007E-2"/>
    <n v="0.05"/>
    <n v="0"/>
    <n v="2.88"/>
  </r>
  <r>
    <d v="2024-10-13T00:00:00"/>
    <n v="66.354800000000978"/>
    <m/>
    <d v="2024-12-18T08:31:00"/>
    <x v="0"/>
    <x v="8"/>
    <s v="Last 12 Months"/>
    <s v="SPS-10830810"/>
    <s v="Husayn Loonat"/>
    <s v="Badgers 24-25, paid by Javeria Ahmad, 12/10 vs. vs Wednesbury"/>
    <x v="8"/>
    <s v="STRIPE"/>
    <x v="0"/>
    <n v="3"/>
    <n v="7.0000000000000007E-2"/>
    <n v="0.05"/>
    <n v="0"/>
    <n v="2.88"/>
  </r>
  <r>
    <d v="2024-10-19T00:00:00"/>
    <n v="60.354800000000978"/>
    <m/>
    <d v="2024-12-18T08:31:00"/>
    <x v="0"/>
    <x v="8"/>
    <s v="Last 12 Months"/>
    <s v="SPS-10849421"/>
    <s v="Husayn Loonat"/>
    <s v="Badgers 24-25, paid by Javeria Ahmad, 19/10 vs. vs WaTs"/>
    <x v="8"/>
    <s v="STRIPE"/>
    <x v="0"/>
    <n v="3"/>
    <n v="7.0000000000000007E-2"/>
    <n v="0.05"/>
    <n v="0"/>
    <n v="2.88"/>
  </r>
  <r>
    <d v="2024-11-09T00:00:00"/>
    <n v="39.354800000000978"/>
    <m/>
    <d v="2024-12-18T08:31:00"/>
    <x v="0"/>
    <x v="8"/>
    <s v="Last 12 Months"/>
    <s v="SPS-10918136"/>
    <s v="Husayn Loonat"/>
    <s v="Badgers 24-25, paid by Javeria Ahmad, 09/11 vs. vs Beacon"/>
    <x v="8"/>
    <s v="STRIPE"/>
    <x v="0"/>
    <n v="3"/>
    <n v="7.0000000000000007E-2"/>
    <n v="0.05"/>
    <n v="0"/>
    <n v="2.88"/>
  </r>
  <r>
    <d v="2024-11-17T00:00:00"/>
    <n v="31.354800000000978"/>
    <m/>
    <d v="2024-12-18T08:31:00"/>
    <x v="0"/>
    <x v="8"/>
    <s v="Last 12 Months"/>
    <s v="SPS-10954035"/>
    <s v="Husayn Loonat"/>
    <s v="Sunday Training 24-25, paid by Javeria Ahmad, 17/11 vs. Sunday Training"/>
    <x v="8"/>
    <s v="STRIPE"/>
    <x v="1"/>
    <n v="3"/>
    <n v="7.0000000000000007E-2"/>
    <n v="0.05"/>
    <n v="0"/>
    <n v="2.88"/>
  </r>
  <r>
    <d v="2024-11-23T00:00:00"/>
    <n v="25.354800000000978"/>
    <m/>
    <d v="2024-12-18T08:31:00"/>
    <x v="0"/>
    <x v="8"/>
    <s v="Last 12 Months"/>
    <s v="SPS-10972376"/>
    <s v="Husayn Loonat"/>
    <s v="Badgers 24-25, paid by Javeria Ahmad, 23/11 vs. vs Bloxwich"/>
    <x v="8"/>
    <s v="STRIPE"/>
    <x v="0"/>
    <n v="3"/>
    <n v="0.1"/>
    <n v="0.05"/>
    <n v="0"/>
    <n v="2.85"/>
  </r>
  <r>
    <d v="2024-11-25T00:00:00"/>
    <n v="24.787499999998545"/>
    <m/>
    <d v="2024-12-19T18:54:00"/>
    <x v="0"/>
    <x v="8"/>
    <s v="Last 12 Months"/>
    <s v="SPS-11000594"/>
    <s v="Connor Haigh"/>
    <s v="Mens Subscriptions 24-25 ASTON/BCU (YEAR 1) Membership, confirmed by Charn Gill"/>
    <x v="8"/>
    <s v="BACS"/>
    <x v="0"/>
    <n v="5"/>
    <n v="0"/>
    <n v="0"/>
    <n v="0"/>
    <n v="5"/>
  </r>
  <r>
    <d v="2024-11-25T00:00:00"/>
    <n v="24.797899999997753"/>
    <m/>
    <d v="2024-12-19T19:09:00"/>
    <x v="0"/>
    <x v="8"/>
    <s v="Last 12 Months"/>
    <s v="SPS-11006330"/>
    <s v="Pavan Basi"/>
    <s v="AMENDED: (picked up Aston uni students for the game )Mens 24-25 Student Match Fee, confirmed by Charn Gill, 23/11 vs. vs Bromsgrove 1"/>
    <x v="8"/>
    <s v="BACS"/>
    <x v="0"/>
    <n v="0"/>
    <n v="0"/>
    <n v="0"/>
    <n v="0"/>
    <n v="0"/>
  </r>
  <r>
    <d v="2024-11-23T00:00:00"/>
    <n v="30.354099999996834"/>
    <m/>
    <d v="2024-12-23T08:30:00"/>
    <x v="0"/>
    <x v="8"/>
    <s v="Last 12 Months"/>
    <s v="SPS-10970720"/>
    <s v="Satpal Degun"/>
    <s v="Mens 24-25, 23/11 vs. vs Olton &amp; West Warwickshire 5"/>
    <x v="8"/>
    <s v="STRIPE"/>
    <x v="0"/>
    <n v="10"/>
    <n v="0.25"/>
    <n v="0.1"/>
    <n v="0"/>
    <n v="9.65"/>
  </r>
  <r>
    <d v="2024-12-07T00:00:00"/>
    <n v="16.354099999996834"/>
    <m/>
    <d v="2024-12-23T08:30:00"/>
    <x v="0"/>
    <x v="8"/>
    <s v="Last 12 Months"/>
    <s v="SPS-11048079"/>
    <s v="Satpal Degun"/>
    <s v="Mens 24-25, 07/12 vs. vs Worcester 3"/>
    <x v="8"/>
    <s v="STRIPE"/>
    <x v="0"/>
    <n v="10"/>
    <n v="0.25"/>
    <n v="0.1"/>
    <n v="0"/>
    <n v="9.65"/>
  </r>
  <r>
    <d v="2024-11-23T00:00:00"/>
    <n v="30.354099999996834"/>
    <m/>
    <d v="2024-12-23T08:30:00"/>
    <x v="0"/>
    <x v="8"/>
    <s v="Last 12 Months"/>
    <s v="SPS-10973307"/>
    <s v="Ethan Frost"/>
    <s v="Mens 24-25 Under 16 Match Fee, paid by Jonathan Frost, 23/11 vs. vs Cambridge City 1"/>
    <x v="8"/>
    <s v="STRIPE"/>
    <x v="0"/>
    <n v="3"/>
    <n v="0.11"/>
    <n v="0.05"/>
    <n v="0"/>
    <n v="2.84"/>
  </r>
  <r>
    <d v="2024-11-25T00:00:00"/>
    <n v="28.354099999996834"/>
    <m/>
    <d v="2024-12-23T08:30:00"/>
    <x v="0"/>
    <x v="8"/>
    <s v="Last 12 Months"/>
    <s v="SPS-11006316"/>
    <s v="Ethan Frost"/>
    <s v="Mens 24-25 Under 16 Match Fee, paid by Jonathan Frost, 16/11 vs. vs Stourport  2"/>
    <x v="8"/>
    <s v="STRIPE"/>
    <x v="0"/>
    <n v="3"/>
    <n v="0.11"/>
    <n v="0.05"/>
    <n v="0"/>
    <n v="2.84"/>
  </r>
  <r>
    <d v="2024-12-02T00:00:00"/>
    <n v="21.354099999996834"/>
    <m/>
    <d v="2024-12-23T08:30:00"/>
    <x v="0"/>
    <x v="8"/>
    <s v="Last 12 Months"/>
    <s v="SPS-11039208"/>
    <s v="Ethan Frost"/>
    <s v="Mens 24-25 Under 16 Match Fee, paid by Jonathan Frost, 01/12 vs. vs University of Birmingham 2"/>
    <x v="8"/>
    <s v="STRIPE"/>
    <x v="0"/>
    <n v="3"/>
    <n v="0.12"/>
    <n v="0.05"/>
    <n v="0"/>
    <n v="2.83"/>
  </r>
  <r>
    <d v="2024-11-23T00:00:00"/>
    <n v="30.354099999996834"/>
    <m/>
    <d v="2024-12-23T08:30:00"/>
    <x v="0"/>
    <x v="8"/>
    <s v="Last 12 Months"/>
    <s v="SPS-10970726"/>
    <s v="Peter Madeley"/>
    <s v="Mens 24-25, 23/11 vs. vs Olton &amp; West Warwickshire 5"/>
    <x v="8"/>
    <s v="STRIPE"/>
    <x v="0"/>
    <n v="10"/>
    <n v="0.25"/>
    <n v="0.1"/>
    <n v="0"/>
    <n v="9.65"/>
  </r>
  <r>
    <d v="2024-11-30T00:00:00"/>
    <n v="23.354099999996834"/>
    <m/>
    <d v="2024-12-23T08:30:00"/>
    <x v="0"/>
    <x v="8"/>
    <s v="Last 12 Months"/>
    <s v="SPS-11031551"/>
    <s v="Peter Madeley"/>
    <s v="AMENDED: ()Badgers 24-25, 30/11 vs. vs Bromsgrove 4"/>
    <x v="8"/>
    <s v="STRIPE"/>
    <x v="0"/>
    <n v="10"/>
    <n v="0.25"/>
    <n v="0.1"/>
    <n v="0"/>
    <n v="9.65"/>
  </r>
  <r>
    <d v="2024-10-13T00:00:00"/>
    <n v="71.354099999996834"/>
    <m/>
    <d v="2024-12-23T08:30:00"/>
    <x v="0"/>
    <x v="8"/>
    <s v="Last 12 Months"/>
    <s v="SPS-10830812"/>
    <s v="Charanjeev Singh Palahay"/>
    <s v="Badgers 24-25, paid by Charanjeet Singh Palahay, 12/10 vs. vs Wednesbury"/>
    <x v="8"/>
    <s v="STRIPE"/>
    <x v="0"/>
    <n v="3"/>
    <n v="0.08"/>
    <n v="0.05"/>
    <n v="0"/>
    <n v="2.87"/>
  </r>
  <r>
    <d v="2024-10-19T00:00:00"/>
    <n v="65.354099999996834"/>
    <m/>
    <d v="2024-12-23T08:30:00"/>
    <x v="0"/>
    <x v="8"/>
    <s v="Last 12 Months"/>
    <s v="SPS-10849423"/>
    <s v="Charanjeev Singh Palahay"/>
    <s v="Badgers 24-25, paid by Charanjeet Singh Palahay, 19/10 vs. vs WaTs"/>
    <x v="8"/>
    <s v="STRIPE"/>
    <x v="0"/>
    <n v="3"/>
    <n v="0.08"/>
    <n v="0.05"/>
    <n v="0"/>
    <n v="2.87"/>
  </r>
  <r>
    <d v="2024-11-09T00:00:00"/>
    <n v="44.354099999996834"/>
    <m/>
    <d v="2024-12-23T08:30:00"/>
    <x v="0"/>
    <x v="8"/>
    <s v="Last 12 Months"/>
    <s v="SPS-10918138"/>
    <s v="Charanjeev Singh Palahay"/>
    <s v="Badgers 24-25, paid by Charanjeet Singh Palahay, 09/11 vs. vs Beacon"/>
    <x v="8"/>
    <s v="STRIPE"/>
    <x v="0"/>
    <n v="3"/>
    <n v="0.08"/>
    <n v="0.05"/>
    <n v="0"/>
    <n v="2.87"/>
  </r>
  <r>
    <d v="2024-11-16T00:00:00"/>
    <n v="37.354099999996834"/>
    <m/>
    <d v="2024-12-23T08:30:00"/>
    <x v="0"/>
    <x v="8"/>
    <s v="Last 12 Months"/>
    <s v="SPS-10948439"/>
    <s v="Charanjeev Singh Palahay"/>
    <s v="Badgers 24-25, paid by Charanjeet Singh Palahay, 16/11 vs. vs West Brom"/>
    <x v="8"/>
    <s v="STRIPE"/>
    <x v="0"/>
    <n v="3"/>
    <n v="0.08"/>
    <n v="0.05"/>
    <n v="0"/>
    <n v="2.87"/>
  </r>
  <r>
    <d v="2024-11-23T00:00:00"/>
    <n v="30.354099999996834"/>
    <m/>
    <d v="2024-12-23T08:30:00"/>
    <x v="0"/>
    <x v="8"/>
    <s v="Last 12 Months"/>
    <s v="SPS-10972379"/>
    <s v="Charanjeev Singh Palahay"/>
    <s v="Badgers 24-25, paid by Charanjeet Singh Palahay, 23/11 vs. vs Bloxwich"/>
    <x v="8"/>
    <s v="STRIPE"/>
    <x v="0"/>
    <n v="3"/>
    <n v="0.08"/>
    <n v="0.05"/>
    <n v="0"/>
    <n v="2.87"/>
  </r>
  <r>
    <d v="2024-11-30T00:00:00"/>
    <n v="23.354099999996834"/>
    <m/>
    <d v="2024-12-23T08:30:00"/>
    <x v="0"/>
    <x v="8"/>
    <s v="Last 12 Months"/>
    <s v="SPS-11030475"/>
    <s v="Charanjeev Singh Palahay"/>
    <s v="Badgers 24-25, paid by Charanjeet Singh Palahay, 30/11 vs. vs Sutton"/>
    <x v="8"/>
    <s v="STRIPE"/>
    <x v="0"/>
    <n v="3"/>
    <n v="7.0000000000000007E-2"/>
    <n v="0.05"/>
    <n v="0"/>
    <n v="2.88"/>
  </r>
  <r>
    <d v="2024-11-23T00:00:00"/>
    <n v="30.354099999996834"/>
    <m/>
    <d v="2024-12-23T08:30:00"/>
    <x v="0"/>
    <x v="8"/>
    <s v="Last 12 Months"/>
    <s v="SPS-10968439"/>
    <s v="Manoj Chohan"/>
    <s v="Sunday Training 24-25, 24/11 vs. Sunday Training"/>
    <x v="8"/>
    <s v="STRIPE"/>
    <x v="1"/>
    <n v="3"/>
    <n v="0.1"/>
    <n v="0.05"/>
    <n v="0"/>
    <n v="2.85"/>
  </r>
  <r>
    <d v="2024-12-13T00:00:00"/>
    <n v="10.354099999996834"/>
    <m/>
    <d v="2024-12-23T08:30:00"/>
    <x v="0"/>
    <x v="8"/>
    <s v="Last 12 Months"/>
    <s v="SPS-11072487"/>
    <s v="Manoj Chohan"/>
    <s v="Sunday Training 24-25, 15/12 vs. Sunday Training"/>
    <x v="8"/>
    <s v="STRIPE"/>
    <x v="1"/>
    <n v="3"/>
    <n v="0.08"/>
    <n v="0.05"/>
    <n v="0"/>
    <n v="2.87"/>
  </r>
  <r>
    <d v="2024-11-23T00:00:00"/>
    <n v="30.354099999996834"/>
    <m/>
    <d v="2024-12-23T08:30:00"/>
    <x v="0"/>
    <x v="8"/>
    <s v="Last 12 Months"/>
    <s v="SPS-10972378"/>
    <s v="Ethan Chohan"/>
    <s v="Badgers 24-25, paid by Manoj Chohan, 23/11 vs. vs Bloxwich"/>
    <x v="8"/>
    <s v="STRIPE"/>
    <x v="0"/>
    <n v="3"/>
    <n v="0.1"/>
    <n v="0.05"/>
    <n v="0"/>
    <n v="2.85"/>
  </r>
  <r>
    <d v="2024-11-30T00:00:00"/>
    <n v="23.354099999996834"/>
    <m/>
    <d v="2024-12-23T08:30:00"/>
    <x v="0"/>
    <x v="8"/>
    <s v="Last 12 Months"/>
    <s v="SPS-11030474"/>
    <s v="Ethan Chohan"/>
    <s v="Badgers 24-25, paid by Manoj Chohan, 30/11 vs. vs Sutton"/>
    <x v="8"/>
    <s v="STRIPE"/>
    <x v="0"/>
    <n v="3"/>
    <n v="0.1"/>
    <n v="0.05"/>
    <n v="0"/>
    <n v="2.85"/>
  </r>
  <r>
    <d v="2024-11-23T00:00:00"/>
    <n v="30.354099999996834"/>
    <m/>
    <d v="2024-12-23T08:30:00"/>
    <x v="0"/>
    <x v="8"/>
    <s v="Last 12 Months"/>
    <s v="SPS-10968047"/>
    <s v="Connor Haigh"/>
    <s v="Mens 24-25 Aston/BCU Match Fee, 23/11 vs. vs Harborne 4"/>
    <x v="8"/>
    <s v="STRIPE"/>
    <x v="0"/>
    <n v="5"/>
    <n v="0.17"/>
    <n v="0.05"/>
    <n v="0"/>
    <n v="4.78"/>
  </r>
  <r>
    <d v="2024-11-30T00:00:00"/>
    <n v="23.354099999996834"/>
    <m/>
    <d v="2024-12-23T08:30:00"/>
    <x v="0"/>
    <x v="8"/>
    <s v="Last 12 Months"/>
    <s v="SPS-11031872"/>
    <s v="Connor Haigh"/>
    <s v="Mens 24-25 Aston/BCU Match Fee, 30/11 vs. vs Solihull Blossomfield 1"/>
    <x v="8"/>
    <s v="STRIPE"/>
    <x v="0"/>
    <n v="5"/>
    <n v="0.18"/>
    <n v="0.05"/>
    <n v="0"/>
    <n v="4.7699999999999996"/>
  </r>
  <r>
    <d v="2024-11-15T00:00:00"/>
    <n v="39.354099999996834"/>
    <m/>
    <d v="2024-12-24T08:30:00"/>
    <x v="0"/>
    <x v="8"/>
    <s v="Last 12 Months"/>
    <s v="SPS-10944695"/>
    <s v="Peter Redfern"/>
    <s v="Mens 24-25 Unemployed/Retired Match Fee, 16/11 vs. vs Lichfield 6"/>
    <x v="8"/>
    <s v="STRIPE"/>
    <x v="0"/>
    <n v="5"/>
    <n v="0.28000000000000003"/>
    <n v="0.05"/>
    <n v="0"/>
    <n v="4.67"/>
  </r>
  <r>
    <d v="2024-11-23T00:00:00"/>
    <n v="31.354099999996834"/>
    <m/>
    <d v="2024-12-24T08:30:00"/>
    <x v="0"/>
    <x v="8"/>
    <s v="Last 12 Months"/>
    <s v="SPS-10972377"/>
    <s v="Kian Sandhu"/>
    <s v="Badgers 24-25, paid by Hardeep SANDHU, 23/11 vs. vs Bloxwich"/>
    <x v="8"/>
    <s v="STRIPE"/>
    <x v="0"/>
    <n v="3"/>
    <n v="0.25"/>
    <n v="0.05"/>
    <n v="0"/>
    <n v="2.7"/>
  </r>
  <r>
    <d v="2024-11-23T00:00:00"/>
    <n v="31.354099999996834"/>
    <m/>
    <d v="2024-12-24T08:30:00"/>
    <x v="0"/>
    <x v="8"/>
    <s v="Last 12 Months"/>
    <s v="SPS-10970729"/>
    <s v="Veer Badesha"/>
    <s v="Mens 24-25 Under 16 Match Fee, paid by Gurminder Badesha, 23/11 vs. vs Olton &amp; West Warwickshire 5"/>
    <x v="8"/>
    <s v="STRIPE"/>
    <x v="0"/>
    <n v="3"/>
    <n v="0.14000000000000001"/>
    <n v="0.05"/>
    <n v="0"/>
    <n v="2.81"/>
  </r>
  <r>
    <d v="2024-11-30T00:00:00"/>
    <n v="24.354099999996834"/>
    <m/>
    <d v="2024-12-24T08:30:00"/>
    <x v="0"/>
    <x v="8"/>
    <s v="Last 12 Months"/>
    <s v="SPS-11031558"/>
    <s v="Veer Badesha"/>
    <s v="Badgers 24-25, paid by Gurminder Badesha, 30/11 vs. vs Bromsgrove 4"/>
    <x v="8"/>
    <s v="STRIPE"/>
    <x v="0"/>
    <n v="3"/>
    <n v="0.15"/>
    <n v="0.05"/>
    <n v="0"/>
    <n v="2.8"/>
  </r>
  <r>
    <d v="2024-11-16T00:00:00"/>
    <n v="38.354099999996834"/>
    <m/>
    <d v="2024-12-24T08:30:00"/>
    <x v="0"/>
    <x v="8"/>
    <s v="Last 12 Months"/>
    <s v="SPS-10948430"/>
    <s v="Ronak Singh Mann"/>
    <s v="Badgers 24-25, paid by Amardeep Mann, 16/11 vs. vs West Brom"/>
    <x v="8"/>
    <s v="STRIPE"/>
    <x v="0"/>
    <n v="3"/>
    <n v="7.0000000000000007E-2"/>
    <n v="0.05"/>
    <n v="0"/>
    <n v="2.88"/>
  </r>
  <r>
    <d v="2024-11-16T00:00:00"/>
    <n v="38.354099999996834"/>
    <m/>
    <d v="2024-12-24T08:30:00"/>
    <x v="0"/>
    <x v="8"/>
    <s v="Last 12 Months"/>
    <s v="SPS-10948442"/>
    <s v="Kartar Singh Mann"/>
    <s v="Badgers 24-25, paid by Amardeep Mann, 16/11 vs. vs West Brom"/>
    <x v="8"/>
    <s v="STRIPE"/>
    <x v="0"/>
    <n v="3"/>
    <n v="7.0000000000000007E-2"/>
    <n v="0.05"/>
    <n v="0"/>
    <n v="2.88"/>
  </r>
  <r>
    <d v="2024-11-16T00:00:00"/>
    <n v="38.354099999996834"/>
    <m/>
    <d v="2024-12-24T08:30:00"/>
    <x v="0"/>
    <x v="8"/>
    <s v="Last 12 Months"/>
    <s v="SPS-10948444"/>
    <s v="Karam Singh Mann"/>
    <s v="Badgers 24-25, paid by Amardeep Mann, 16/11 vs. vs West Brom"/>
    <x v="8"/>
    <s v="STRIPE"/>
    <x v="0"/>
    <n v="3"/>
    <n v="7.0000000000000007E-2"/>
    <n v="0.05"/>
    <n v="0"/>
    <n v="2.88"/>
  </r>
  <r>
    <d v="2024-11-23T00:00:00"/>
    <n v="31.354099999996834"/>
    <m/>
    <d v="2024-12-24T08:30:00"/>
    <x v="0"/>
    <x v="8"/>
    <s v="Last 12 Months"/>
    <s v="SPS-10972370"/>
    <s v="Ronak Singh Mann"/>
    <s v="Badgers 24-25, paid by Amardeep Mann, 23/11 vs. vs Bloxwich"/>
    <x v="8"/>
    <s v="STRIPE"/>
    <x v="0"/>
    <n v="3"/>
    <n v="7.0000000000000007E-2"/>
    <n v="0.05"/>
    <n v="0"/>
    <n v="2.88"/>
  </r>
  <r>
    <d v="2024-11-23T00:00:00"/>
    <n v="31.354099999996834"/>
    <m/>
    <d v="2024-12-24T08:30:00"/>
    <x v="0"/>
    <x v="8"/>
    <s v="Last 12 Months"/>
    <s v="SPS-10972381"/>
    <s v="Kartar Singh Mann"/>
    <s v="Badgers 24-25, paid by Amardeep Mann, 23/11 vs. vs Bloxwich"/>
    <x v="8"/>
    <s v="STRIPE"/>
    <x v="0"/>
    <n v="3"/>
    <n v="7.0000000000000007E-2"/>
    <n v="0.05"/>
    <n v="0"/>
    <n v="2.88"/>
  </r>
  <r>
    <d v="2024-11-23T00:00:00"/>
    <n v="31.354099999996834"/>
    <m/>
    <d v="2024-12-24T08:30:00"/>
    <x v="0"/>
    <x v="8"/>
    <s v="Last 12 Months"/>
    <s v="SPS-10972383"/>
    <s v="Karam Singh Mann"/>
    <s v="Badgers 24-25, paid by Amardeep Mann, 23/11 vs. vs Bloxwich"/>
    <x v="8"/>
    <s v="STRIPE"/>
    <x v="0"/>
    <n v="3"/>
    <n v="7.0000000000000007E-2"/>
    <n v="0.05"/>
    <n v="0"/>
    <n v="2.88"/>
  </r>
  <r>
    <d v="2024-11-30T00:00:00"/>
    <n v="24.354099999996834"/>
    <m/>
    <d v="2024-12-24T08:30:00"/>
    <x v="0"/>
    <x v="8"/>
    <s v="Last 12 Months"/>
    <s v="SPS-11030469"/>
    <s v="Ronak Singh Mann"/>
    <s v="Badgers 24-25, paid by Amardeep Mann, 30/11 vs. vs Sutton"/>
    <x v="8"/>
    <s v="STRIPE"/>
    <x v="0"/>
    <n v="3"/>
    <n v="7.0000000000000007E-2"/>
    <n v="0.05"/>
    <n v="0"/>
    <n v="2.88"/>
  </r>
  <r>
    <d v="2024-11-30T00:00:00"/>
    <n v="24.354099999996834"/>
    <m/>
    <d v="2024-12-24T08:30:00"/>
    <x v="0"/>
    <x v="8"/>
    <s v="Last 12 Months"/>
    <s v="SPS-11030480"/>
    <s v="Kartar Singh Mann"/>
    <s v="Badgers 24-25, paid by Amardeep Mann, 30/11 vs. vs Sutton"/>
    <x v="8"/>
    <s v="STRIPE"/>
    <x v="0"/>
    <n v="3"/>
    <n v="7.0000000000000007E-2"/>
    <n v="0.05"/>
    <n v="0"/>
    <n v="2.88"/>
  </r>
  <r>
    <d v="2024-11-30T00:00:00"/>
    <n v="24.354099999996834"/>
    <m/>
    <d v="2024-12-24T08:30:00"/>
    <x v="0"/>
    <x v="8"/>
    <s v="Last 12 Months"/>
    <s v="SPS-11030483"/>
    <s v="Karam Singh Mann"/>
    <s v="Badgers 24-25, paid by Amardeep Mann, 30/11 vs. vs Sutton"/>
    <x v="8"/>
    <s v="STRIPE"/>
    <x v="0"/>
    <n v="3"/>
    <n v="0.05"/>
    <n v="0.05"/>
    <n v="0"/>
    <n v="2.9"/>
  </r>
  <r>
    <d v="2024-10-08T00:00:00"/>
    <n v="78.354099999996834"/>
    <m/>
    <d v="2024-12-25T08:30:00"/>
    <x v="0"/>
    <x v="8"/>
    <s v="Last 12 Months"/>
    <s v="SPS-10799213"/>
    <s v="Praveer Degun"/>
    <s v="Mens 24-25 Student Match Fee, 05/10 vs. vs Edgbaston 1"/>
    <x v="8"/>
    <s v="STRIPE"/>
    <x v="0"/>
    <n v="5"/>
    <n v="0.1"/>
    <n v="0.05"/>
    <n v="0"/>
    <n v="4.8499999999999996"/>
  </r>
  <r>
    <d v="2024-10-18T00:00:00"/>
    <n v="68.354099999996834"/>
    <m/>
    <d v="2024-12-25T08:30:00"/>
    <x v="0"/>
    <x v="8"/>
    <s v="Last 12 Months"/>
    <s v="SPS-10847028"/>
    <s v="Praveer Degun"/>
    <s v="Mens 24-25 Student Match Fee, 19/10 vs. vs Newport 1"/>
    <x v="8"/>
    <s v="STRIPE"/>
    <x v="0"/>
    <n v="5"/>
    <n v="0.1"/>
    <n v="0.05"/>
    <n v="0"/>
    <n v="4.8499999999999996"/>
  </r>
  <r>
    <d v="2024-11-11T00:00:00"/>
    <n v="44.354099999996834"/>
    <m/>
    <d v="2024-12-25T08:30:00"/>
    <x v="0"/>
    <x v="8"/>
    <s v="Last 12 Months"/>
    <s v="SPS-10934789"/>
    <s v="Praveer Degun"/>
    <s v="Mens 24-25 Student Match Fee, 09/11 vs. vs Bloxwich 1"/>
    <x v="8"/>
    <s v="STRIPE"/>
    <x v="0"/>
    <n v="5"/>
    <n v="0.1"/>
    <n v="0.05"/>
    <n v="0"/>
    <n v="4.8499999999999996"/>
  </r>
  <r>
    <d v="2024-11-25T00:00:00"/>
    <n v="30.354099999996834"/>
    <m/>
    <d v="2024-12-25T08:30:00"/>
    <x v="0"/>
    <x v="8"/>
    <s v="Last 12 Months"/>
    <s v="SPS-11006298"/>
    <s v="Praveer Degun"/>
    <s v="Mens 24-25 Student Match Fee, 02/11 vs. vs Bridgnorth 1"/>
    <x v="8"/>
    <s v="STRIPE"/>
    <x v="0"/>
    <n v="5"/>
    <n v="0.1"/>
    <n v="0.05"/>
    <n v="0"/>
    <n v="4.8499999999999996"/>
  </r>
  <r>
    <d v="2024-11-25T00:00:00"/>
    <n v="30.354099999996834"/>
    <m/>
    <d v="2024-12-25T08:30:00"/>
    <x v="0"/>
    <x v="8"/>
    <s v="Last 12 Months"/>
    <s v="SPS-11006310"/>
    <s v="Praveer Degun"/>
    <s v="Mens 24-25 Student Match Fee, 16/11 vs. vs Stourport  2"/>
    <x v="8"/>
    <s v="STRIPE"/>
    <x v="0"/>
    <n v="5"/>
    <n v="0.1"/>
    <n v="0.05"/>
    <n v="0"/>
    <n v="4.8499999999999996"/>
  </r>
  <r>
    <d v="2024-11-25T00:00:00"/>
    <n v="30.354099999996834"/>
    <m/>
    <d v="2024-12-25T08:30:00"/>
    <x v="0"/>
    <x v="8"/>
    <s v="Last 12 Months"/>
    <s v="SPS-11006324"/>
    <s v="Praveer Degun"/>
    <s v="Mens 24-25 Student Match Fee, 23/11 vs. vs Bromsgrove 1"/>
    <x v="8"/>
    <s v="STRIPE"/>
    <x v="0"/>
    <n v="5"/>
    <n v="0.1"/>
    <n v="0.05"/>
    <n v="0"/>
    <n v="4.8499999999999996"/>
  </r>
  <r>
    <d v="2024-12-03T00:00:00"/>
    <n v="22.354099999996834"/>
    <m/>
    <d v="2024-12-25T08:30:00"/>
    <x v="0"/>
    <x v="8"/>
    <s v="Last 12 Months"/>
    <s v="SPS-11040823"/>
    <s v="Praveer Degun"/>
    <s v="Mens 24-25 Student Match Fee, 30/11 vs. vs University of Birmingham 4"/>
    <x v="8"/>
    <s v="STRIPE"/>
    <x v="0"/>
    <n v="5"/>
    <n v="0.1"/>
    <n v="0.05"/>
    <n v="0"/>
    <n v="4.8499999999999996"/>
  </r>
  <r>
    <d v="2024-12-07T00:00:00"/>
    <n v="18.354099999996834"/>
    <m/>
    <d v="2024-12-25T08:30:00"/>
    <x v="0"/>
    <x v="8"/>
    <s v="Last 12 Months"/>
    <s v="SPS-11046425"/>
    <s v="Praveer Degun"/>
    <s v="Mens 24-25 Student Match Fee, 07/12 vs. vs Bromsgrove 2"/>
    <x v="8"/>
    <s v="STRIPE"/>
    <x v="0"/>
    <n v="5"/>
    <n v="0.1"/>
    <n v="0.05"/>
    <n v="0"/>
    <n v="4.8499999999999996"/>
  </r>
  <r>
    <d v="2024-11-15T00:00:00"/>
    <n v="40.354099999996834"/>
    <m/>
    <d v="2024-12-25T08:30:00"/>
    <x v="0"/>
    <x v="8"/>
    <s v="Last 12 Months"/>
    <s v="SPS-10944689"/>
    <s v="Tarvinder Dogra"/>
    <s v="Mens 24-25, 16/11 vs. vs Lichfield 6"/>
    <x v="8"/>
    <s v="STRIPE"/>
    <x v="0"/>
    <n v="10"/>
    <n v="0.23"/>
    <n v="0.1"/>
    <n v="0"/>
    <n v="9.67"/>
  </r>
  <r>
    <d v="2024-11-22T00:00:00"/>
    <n v="33.354099999996834"/>
    <m/>
    <d v="2024-12-25T08:30:00"/>
    <x v="0"/>
    <x v="8"/>
    <s v="Last 12 Months"/>
    <s v="SPS-10967508"/>
    <s v="Tarvinder Dogra"/>
    <s v="Mens 24-25, 23/11 vs. vs Old Wulfrunians 4"/>
    <x v="8"/>
    <s v="STRIPE"/>
    <x v="0"/>
    <n v="10"/>
    <n v="0.23"/>
    <n v="0.1"/>
    <n v="0"/>
    <n v="9.67"/>
  </r>
  <r>
    <d v="2024-12-06T00:00:00"/>
    <n v="19.354099999996834"/>
    <m/>
    <d v="2024-12-25T08:30:00"/>
    <x v="0"/>
    <x v="8"/>
    <s v="Last 12 Months"/>
    <s v="SPS-11045202"/>
    <s v="Tarvinder Dogra"/>
    <s v="AMENDED: (Half game )Mens 24-25, 07/12 vs. vs Wednesbury 2"/>
    <x v="8"/>
    <s v="STRIPE"/>
    <x v="0"/>
    <n v="5"/>
    <n v="0.12"/>
    <n v="0.05"/>
    <n v="0"/>
    <n v="4.83"/>
  </r>
  <r>
    <d v="2024-11-11T00:00:00"/>
    <n v="44.354099999996834"/>
    <m/>
    <d v="2024-12-25T08:30:00"/>
    <x v="0"/>
    <x v="8"/>
    <s v="Last 12 Months"/>
    <s v="SPS-10934796"/>
    <s v="Pavan Basi"/>
    <s v="AMENDED: (Taking 4 additional players to away match)Mens 24-25 Student Match Fee, 09/11 vs. vs Bloxwich 1"/>
    <x v="8"/>
    <s v="STRIPE"/>
    <x v="0"/>
    <n v="5"/>
    <n v="0.12"/>
    <n v="0.05"/>
    <n v="0"/>
    <n v="4.83"/>
  </r>
  <r>
    <d v="2024-11-25T00:00:00"/>
    <n v="30.354099999996834"/>
    <m/>
    <d v="2024-12-25T08:30:00"/>
    <x v="0"/>
    <x v="8"/>
    <s v="Last 12 Months"/>
    <s v="SPS-11006286"/>
    <s v="Pavan Basi"/>
    <s v="Mens 24-25 Student Match Fee, 19/10 vs. vs Old Halesonians 1"/>
    <x v="8"/>
    <s v="STRIPE"/>
    <x v="0"/>
    <n v="5"/>
    <n v="0.12"/>
    <n v="0.05"/>
    <n v="0"/>
    <n v="4.83"/>
  </r>
  <r>
    <d v="2024-11-25T00:00:00"/>
    <n v="30.354099999996834"/>
    <m/>
    <d v="2024-12-25T08:30:00"/>
    <x v="0"/>
    <x v="8"/>
    <s v="Last 12 Months"/>
    <s v="SPS-11006297"/>
    <s v="Pavan Basi"/>
    <s v="Mens 24-25 Student Match Fee, 02/11 vs. vs Bridgnorth 1"/>
    <x v="8"/>
    <s v="STRIPE"/>
    <x v="0"/>
    <n v="5"/>
    <n v="0.12"/>
    <n v="0.05"/>
    <n v="0"/>
    <n v="4.83"/>
  </r>
  <r>
    <d v="2024-12-03T00:00:00"/>
    <n v="22.354099999996834"/>
    <m/>
    <d v="2024-12-25T08:30:00"/>
    <x v="0"/>
    <x v="8"/>
    <s v="Last 12 Months"/>
    <s v="SPS-11040828"/>
    <s v="Pavan Basi"/>
    <s v="Mens 24-25 Student Match Fee, 30/11 vs. vs University of Birmingham 4"/>
    <x v="8"/>
    <s v="STRIPE"/>
    <x v="0"/>
    <n v="5"/>
    <n v="0.14000000000000001"/>
    <n v="0.05"/>
    <n v="0"/>
    <n v="4.8099999999999996"/>
  </r>
  <r>
    <d v="2024-09-02T00:00:00"/>
    <n v="114.35409999999683"/>
    <m/>
    <d v="2024-12-25T08:30:00"/>
    <x v="0"/>
    <x v="8"/>
    <s v="Last 12 Months"/>
    <s v="SPS-10600773"/>
    <s v="Amanpreet Johal"/>
    <s v="Ladies 24-25 Student Match Fee, 31/08 vs. vs Bromsgrove 2/3"/>
    <x v="8"/>
    <s v="STRIPE"/>
    <x v="0"/>
    <n v="5"/>
    <n v="0.1"/>
    <n v="0.05"/>
    <n v="0"/>
    <n v="4.8499999999999996"/>
  </r>
  <r>
    <d v="2024-09-07T00:00:00"/>
    <n v="109.35409999999683"/>
    <m/>
    <d v="2024-12-25T08:30:00"/>
    <x v="0"/>
    <x v="8"/>
    <s v="Last 12 Months"/>
    <s v="SPS-10626809"/>
    <s v="Amanpreet Johal"/>
    <s v="Ladies 24-25 Student Match Fee, 07/09 vs. vs Bloxwich 3"/>
    <x v="8"/>
    <s v="STRIPE"/>
    <x v="0"/>
    <n v="5"/>
    <n v="0.1"/>
    <n v="0.05"/>
    <n v="0"/>
    <n v="4.8499999999999996"/>
  </r>
  <r>
    <d v="2024-09-14T00:00:00"/>
    <n v="102.35409999999683"/>
    <m/>
    <d v="2024-12-25T08:30:00"/>
    <x v="0"/>
    <x v="8"/>
    <s v="Last 12 Months"/>
    <s v="SPS-10666384"/>
    <s v="Amanpreet Johal"/>
    <s v="Ladies 24-25 Student Match Fee, 14/09 vs. vs Beacon 2"/>
    <x v="8"/>
    <s v="STRIPE"/>
    <x v="0"/>
    <n v="5"/>
    <n v="0.1"/>
    <n v="0.05"/>
    <n v="0"/>
    <n v="4.8499999999999996"/>
  </r>
  <r>
    <d v="2024-09-21T00:00:00"/>
    <n v="95.354099999996834"/>
    <m/>
    <d v="2024-12-25T08:30:00"/>
    <x v="0"/>
    <x v="8"/>
    <s v="Last 12 Months"/>
    <s v="SPS-10703479"/>
    <s v="Amanpreet Johal"/>
    <s v="Ladies 24-25 Student Match Fee, 21/09 vs. vs Sutton"/>
    <x v="8"/>
    <s v="STRIPE"/>
    <x v="0"/>
    <n v="5"/>
    <n v="0.1"/>
    <n v="0.05"/>
    <n v="0"/>
    <n v="4.8499999999999996"/>
  </r>
  <r>
    <d v="2024-10-12T00:00:00"/>
    <n v="74.354099999996834"/>
    <m/>
    <d v="2024-12-25T08:30:00"/>
    <x v="0"/>
    <x v="8"/>
    <s v="Last 12 Months"/>
    <s v="SPS-10828513"/>
    <s v="Amanpreet Johal"/>
    <s v="Ladies 24-25 Student Match Fee, 12/10 vs. vs Olton &amp; West Warwickshire 5"/>
    <x v="8"/>
    <s v="STRIPE"/>
    <x v="0"/>
    <n v="5"/>
    <n v="0.1"/>
    <n v="0.05"/>
    <n v="0"/>
    <n v="4.8499999999999996"/>
  </r>
  <r>
    <d v="2024-11-04T00:00:00"/>
    <n v="51.354099999996834"/>
    <m/>
    <d v="2024-12-25T08:30:00"/>
    <x v="0"/>
    <x v="8"/>
    <s v="Last 12 Months"/>
    <s v="SPS-10901483"/>
    <s v="Amanpreet Johal"/>
    <s v="Ladies 24-25 Student Match Fee, 02/11 vs. vs University of Birmingham 6"/>
    <x v="8"/>
    <s v="STRIPE"/>
    <x v="0"/>
    <n v="5"/>
    <n v="0.1"/>
    <n v="0.05"/>
    <n v="0"/>
    <n v="4.8499999999999996"/>
  </r>
  <r>
    <d v="2024-11-11T00:00:00"/>
    <n v="44.354099999996834"/>
    <m/>
    <d v="2024-12-25T08:30:00"/>
    <x v="0"/>
    <x v="8"/>
    <s v="Last 12 Months"/>
    <s v="SPS-10929921"/>
    <s v="Amanpreet Johal"/>
    <s v="Ladies 24-25 Student Match Fee, 09/11 vs. vs Harborne 4"/>
    <x v="8"/>
    <s v="STRIPE"/>
    <x v="0"/>
    <n v="5"/>
    <n v="0.13"/>
    <n v="0.05"/>
    <n v="0"/>
    <n v="4.82"/>
  </r>
  <r>
    <d v="2024-11-15T00:00:00"/>
    <n v="40.354800000000978"/>
    <m/>
    <d v="2024-12-25T08:31:00"/>
    <x v="0"/>
    <x v="8"/>
    <s v="Last 12 Months"/>
    <s v="SPS-10945060"/>
    <s v="Sati Mann"/>
    <s v="Mens 24-25, 16/11 vs. vs Worcester 2"/>
    <x v="8"/>
    <s v="STRIPE"/>
    <x v="0"/>
    <n v="10"/>
    <n v="0.25"/>
    <n v="0.1"/>
    <n v="0"/>
    <n v="9.65"/>
  </r>
  <r>
    <d v="2024-11-23T00:00:00"/>
    <n v="32.354800000000978"/>
    <m/>
    <d v="2024-12-25T08:31:00"/>
    <x v="0"/>
    <x v="8"/>
    <s v="Last 12 Months"/>
    <s v="SPS-10968042"/>
    <s v="Sati Mann"/>
    <s v="Mens 24-25, 23/11 vs. vs Harborne 4"/>
    <x v="8"/>
    <s v="STRIPE"/>
    <x v="0"/>
    <n v="10"/>
    <n v="0.25"/>
    <n v="0.1"/>
    <n v="0"/>
    <n v="9.65"/>
  </r>
  <r>
    <d v="2024-09-22T00:00:00"/>
    <n v="94.354800000000978"/>
    <m/>
    <d v="2024-12-25T08:31:00"/>
    <x v="0"/>
    <x v="8"/>
    <s v="Last 12 Months"/>
    <s v="SPS-10711740"/>
    <s v="Jasmine Kaur Poonia"/>
    <s v="Sunday Training 24-25, paid by jaspal poonia, 22/09 vs. Sunday Training"/>
    <x v="8"/>
    <s v="STRIPE"/>
    <x v="1"/>
    <n v="3"/>
    <n v="7.0000000000000007E-2"/>
    <n v="0.05"/>
    <n v="0"/>
    <n v="2.88"/>
  </r>
  <r>
    <d v="2024-10-03T00:00:00"/>
    <n v="83.354800000000978"/>
    <m/>
    <d v="2024-12-25T08:31:00"/>
    <x v="0"/>
    <x v="8"/>
    <s v="Last 12 Months"/>
    <s v="SPS-10772590"/>
    <s v="Karina Poonia"/>
    <s v="Sunday Training 24-25, paid by jaspal poonia, 29/09 vs. Sunday Training"/>
    <x v="8"/>
    <s v="STRIPE"/>
    <x v="1"/>
    <n v="3"/>
    <n v="7.0000000000000007E-2"/>
    <n v="0.05"/>
    <n v="0"/>
    <n v="2.88"/>
  </r>
  <r>
    <d v="2024-10-03T00:00:00"/>
    <n v="83.354800000000978"/>
    <m/>
    <d v="2024-12-25T08:31:00"/>
    <x v="0"/>
    <x v="8"/>
    <s v="Last 12 Months"/>
    <s v="SPS-10772596"/>
    <s v="Jasmine Kaur Poonia"/>
    <s v="Sunday Training 24-25, paid by jaspal poonia, 29/09 vs. Sunday Training"/>
    <x v="8"/>
    <s v="STRIPE"/>
    <x v="1"/>
    <n v="3"/>
    <n v="7.0000000000000007E-2"/>
    <n v="0.05"/>
    <n v="0"/>
    <n v="2.88"/>
  </r>
  <r>
    <d v="2024-10-06T00:00:00"/>
    <n v="80.354800000000978"/>
    <m/>
    <d v="2024-12-25T08:31:00"/>
    <x v="0"/>
    <x v="8"/>
    <s v="Last 12 Months"/>
    <s v="SPS-10788136"/>
    <s v="Jasmine Kaur Poonia"/>
    <s v="Sunday Training 24-25, paid by jaspal poonia, 06/10 vs. Sunday Training"/>
    <x v="8"/>
    <s v="STRIPE"/>
    <x v="1"/>
    <n v="3"/>
    <n v="7.0000000000000007E-2"/>
    <n v="0.05"/>
    <n v="0"/>
    <n v="2.88"/>
  </r>
  <r>
    <d v="2024-11-03T00:00:00"/>
    <n v="52.354800000000978"/>
    <m/>
    <d v="2024-12-25T08:31:00"/>
    <x v="0"/>
    <x v="8"/>
    <s v="Last 12 Months"/>
    <s v="SPS-10895968"/>
    <s v="Karina Poonia"/>
    <s v="Sunday Training 24-25, paid by jaspal poonia, 03/11 vs. Sunday Training"/>
    <x v="8"/>
    <s v="STRIPE"/>
    <x v="1"/>
    <n v="3"/>
    <n v="7.0000000000000007E-2"/>
    <n v="0.05"/>
    <n v="0"/>
    <n v="2.88"/>
  </r>
  <r>
    <d v="2024-11-03T00:00:00"/>
    <n v="52.354800000000978"/>
    <m/>
    <d v="2024-12-25T08:31:00"/>
    <x v="0"/>
    <x v="8"/>
    <s v="Last 12 Months"/>
    <s v="SPS-10895974"/>
    <s v="Jasmine Kaur Poonia"/>
    <s v="Sunday Training 24-25, paid by jaspal poonia, 03/11 vs. Sunday Training"/>
    <x v="8"/>
    <s v="STRIPE"/>
    <x v="1"/>
    <n v="3"/>
    <n v="7.0000000000000007E-2"/>
    <n v="0.05"/>
    <n v="0"/>
    <n v="2.88"/>
  </r>
  <r>
    <d v="2024-11-17T00:00:00"/>
    <n v="38.354800000000978"/>
    <m/>
    <d v="2024-12-25T08:31:00"/>
    <x v="0"/>
    <x v="8"/>
    <s v="Last 12 Months"/>
    <s v="SPS-10954049"/>
    <s v="Karina Poonia"/>
    <s v="Sunday Training 24-25, paid by jaspal poonia, 17/11 vs. Sunday Training"/>
    <x v="8"/>
    <s v="STRIPE"/>
    <x v="1"/>
    <n v="3"/>
    <n v="7.0000000000000007E-2"/>
    <n v="0.05"/>
    <n v="0"/>
    <n v="2.88"/>
  </r>
  <r>
    <d v="2024-11-17T00:00:00"/>
    <n v="38.354800000000978"/>
    <m/>
    <d v="2024-12-25T08:31:00"/>
    <x v="0"/>
    <x v="8"/>
    <s v="Last 12 Months"/>
    <s v="SPS-10954053"/>
    <s v="Jasmine Kaur Poonia"/>
    <s v="Sunday Training 24-25, paid by jaspal poonia, 17/11 vs. Sunday Training"/>
    <x v="8"/>
    <s v="STRIPE"/>
    <x v="1"/>
    <n v="3"/>
    <n v="7.0000000000000007E-2"/>
    <n v="0.05"/>
    <n v="0"/>
    <n v="2.88"/>
  </r>
  <r>
    <d v="2024-11-17T00:00:00"/>
    <n v="38.354800000000978"/>
    <m/>
    <d v="2024-12-25T08:31:00"/>
    <x v="0"/>
    <x v="8"/>
    <s v="Last 12 Months"/>
    <s v="SPS-10954044"/>
    <s v="Veer Virdi"/>
    <s v="Sunday Training 24-25, paid by Verneek Virdi, 17/11 vs. Sunday Training"/>
    <x v="8"/>
    <s v="STRIPE"/>
    <x v="1"/>
    <n v="3"/>
    <n v="0.1"/>
    <n v="0.05"/>
    <n v="0"/>
    <n v="2.85"/>
  </r>
  <r>
    <d v="2024-11-23T00:00:00"/>
    <n v="32.354800000000978"/>
    <m/>
    <d v="2024-12-25T08:31:00"/>
    <x v="0"/>
    <x v="8"/>
    <s v="Last 12 Months"/>
    <s v="SPS-10972371"/>
    <s v="Veer Virdi"/>
    <s v="Badgers 24-25, paid by Verneek Virdi, 23/11 vs. vs Bloxwich"/>
    <x v="8"/>
    <s v="STRIPE"/>
    <x v="0"/>
    <n v="3"/>
    <n v="0.1"/>
    <n v="0.05"/>
    <n v="0"/>
    <n v="2.85"/>
  </r>
  <r>
    <d v="2024-11-30T00:00:00"/>
    <n v="25.354800000000978"/>
    <m/>
    <d v="2024-12-25T08:31:00"/>
    <x v="0"/>
    <x v="8"/>
    <s v="Last 12 Months"/>
    <s v="SPS-11030470"/>
    <s v="Veer Virdi"/>
    <s v="Badgers 24-25, paid by Verneek Virdi, 30/11 vs. vs Sutton"/>
    <x v="8"/>
    <s v="STRIPE"/>
    <x v="0"/>
    <n v="3"/>
    <n v="0.1"/>
    <n v="0.05"/>
    <n v="0"/>
    <n v="2.85"/>
  </r>
  <r>
    <d v="2024-12-15T00:00:00"/>
    <n v="10.354800000000978"/>
    <m/>
    <d v="2024-12-25T08:31:00"/>
    <x v="0"/>
    <x v="8"/>
    <s v="Last 12 Months"/>
    <s v="SPS-11075730"/>
    <s v="Veer Virdi"/>
    <s v="Sunday Training 24-25, paid by Verneek Virdi, 15/12 vs. Sunday Training"/>
    <x v="8"/>
    <s v="STRIPE"/>
    <x v="1"/>
    <n v="3"/>
    <n v="0.08"/>
    <n v="0.05"/>
    <n v="0"/>
    <n v="2.87"/>
  </r>
  <r>
    <d v="2024-11-10T00:00:00"/>
    <n v="47.354099999996834"/>
    <m/>
    <d v="2024-12-27T08:30:00"/>
    <x v="0"/>
    <x v="8"/>
    <s v="Last 12 Months"/>
    <s v="SPS-10925344"/>
    <s v="Harjap Dhinjan"/>
    <s v="Sunday Training 24-25, paid by Avninder Dhinjan, 10/11 vs. Sunday Training"/>
    <x v="8"/>
    <s v="STRIPE"/>
    <x v="1"/>
    <n v="3"/>
    <n v="7.0000000000000007E-2"/>
    <n v="0.05"/>
    <n v="0"/>
    <n v="2.88"/>
  </r>
  <r>
    <d v="2024-11-15T00:00:00"/>
    <n v="42.354099999996834"/>
    <m/>
    <d v="2024-12-27T08:30:00"/>
    <x v="0"/>
    <x v="8"/>
    <s v="Last 12 Months"/>
    <s v="SPS-10944698"/>
    <s v="Harjap Dhinjan"/>
    <s v="Mens 24-25 Under 16 Match Fee, paid by Avninder Dhinjan, 16/11 vs. vs Lichfield 6"/>
    <x v="8"/>
    <s v="STRIPE"/>
    <x v="0"/>
    <n v="3"/>
    <n v="7.0000000000000007E-2"/>
    <n v="0.05"/>
    <n v="0"/>
    <n v="2.88"/>
  </r>
  <r>
    <d v="2024-11-17T00:00:00"/>
    <n v="40.354099999996834"/>
    <m/>
    <d v="2024-12-27T08:30:00"/>
    <x v="0"/>
    <x v="8"/>
    <s v="Last 12 Months"/>
    <s v="SPS-10954046"/>
    <s v="Harjap Dhinjan"/>
    <s v="Sunday Training 24-25, paid by Avninder Dhinjan, 17/11 vs. Sunday Training"/>
    <x v="8"/>
    <s v="STRIPE"/>
    <x v="1"/>
    <n v="3"/>
    <n v="7.0000000000000007E-2"/>
    <n v="0.05"/>
    <n v="0"/>
    <n v="2.88"/>
  </r>
  <r>
    <d v="2024-11-22T00:00:00"/>
    <n v="35.354099999996834"/>
    <m/>
    <d v="2024-12-27T08:30:00"/>
    <x v="0"/>
    <x v="8"/>
    <s v="Last 12 Months"/>
    <s v="SPS-10967507"/>
    <s v="Harjap Dhinjan"/>
    <s v="Mens 24-25 Under 16 Match Fee, paid by Avninder Dhinjan, 23/11 vs. vs Old Wulfrunians 4"/>
    <x v="8"/>
    <s v="STRIPE"/>
    <x v="0"/>
    <n v="3"/>
    <n v="7.0000000000000007E-2"/>
    <n v="0.05"/>
    <n v="0"/>
    <n v="2.88"/>
  </r>
  <r>
    <d v="2024-12-01T00:00:00"/>
    <n v="26.354099999996834"/>
    <m/>
    <d v="2024-12-27T08:30:00"/>
    <x v="0"/>
    <x v="8"/>
    <s v="Last 12 Months"/>
    <s v="SPS-11034938"/>
    <s v="Harjap Dhinjan"/>
    <s v="Sunday Training 24-25, paid by Avninder Dhinjan, 01/12 vs. Sunday Training"/>
    <x v="8"/>
    <s v="STRIPE"/>
    <x v="1"/>
    <n v="3"/>
    <n v="7.0000000000000007E-2"/>
    <n v="0.05"/>
    <n v="0"/>
    <n v="2.88"/>
  </r>
  <r>
    <d v="2024-12-06T00:00:00"/>
    <n v="21.354099999996834"/>
    <m/>
    <d v="2024-12-27T08:30:00"/>
    <x v="0"/>
    <x v="8"/>
    <s v="Last 12 Months"/>
    <s v="SPS-11045201"/>
    <s v="Harjap Dhinjan"/>
    <s v="Mens 24-25 Under 16 Match Fee, paid by Avninder Dhinjan, 07/12 vs. vs Wednesbury 2"/>
    <x v="8"/>
    <s v="STRIPE"/>
    <x v="0"/>
    <n v="3"/>
    <n v="7.0000000000000007E-2"/>
    <n v="0.05"/>
    <n v="0"/>
    <n v="2.88"/>
  </r>
  <r>
    <d v="2024-12-15T00:00:00"/>
    <n v="12.354099999996834"/>
    <m/>
    <d v="2024-12-27T08:30:00"/>
    <x v="0"/>
    <x v="8"/>
    <s v="Last 12 Months"/>
    <s v="SPS-11075734"/>
    <s v="Harjap Dhinjan"/>
    <s v="Sunday Training 24-25, paid by Avninder Dhinjan, 15/12 vs. Sunday Training"/>
    <x v="8"/>
    <s v="STRIPE"/>
    <x v="1"/>
    <n v="3"/>
    <n v="0.1"/>
    <n v="0.05"/>
    <n v="0"/>
    <n v="2.85"/>
  </r>
  <r>
    <d v="2024-09-21T00:00:00"/>
    <n v="98.354800000000978"/>
    <m/>
    <d v="2024-12-28T08:31:00"/>
    <x v="0"/>
    <x v="8"/>
    <s v="Last 12 Months"/>
    <s v="SPS-10706316"/>
    <s v="Pierre Darche"/>
    <s v="Mens 24-25 Student Match Fee, 21/09 vs. vs Sikh Union Coventry"/>
    <x v="8"/>
    <s v="STRIPE"/>
    <x v="0"/>
    <n v="5"/>
    <n v="0.15"/>
    <n v="0.05"/>
    <n v="0"/>
    <n v="4.8"/>
  </r>
  <r>
    <d v="2024-09-29T00:00:00"/>
    <n v="90.354800000000978"/>
    <m/>
    <d v="2024-12-28T08:31:00"/>
    <x v="0"/>
    <x v="8"/>
    <s v="Last 12 Months"/>
    <s v="SPS-10750059"/>
    <s v="Pierre Darche"/>
    <s v="Mens 24-25 Student Match Fee, 28/09 vs. vs Wolverhampton &amp; Tettenhall 1"/>
    <x v="8"/>
    <s v="STRIPE"/>
    <x v="0"/>
    <n v="5"/>
    <n v="0.15"/>
    <n v="0.05"/>
    <n v="0"/>
    <n v="4.8"/>
  </r>
  <r>
    <d v="2024-10-08T00:00:00"/>
    <n v="81.354800000000978"/>
    <m/>
    <d v="2024-12-28T08:31:00"/>
    <x v="0"/>
    <x v="8"/>
    <s v="Last 12 Months"/>
    <s v="SPS-10799218"/>
    <s v="Pierre Darche"/>
    <s v="Mens 24-25 Student Match Fee, 05/10 vs. vs Edgbaston 1"/>
    <x v="8"/>
    <s v="STRIPE"/>
    <x v="0"/>
    <n v="5"/>
    <n v="0.15"/>
    <n v="0.05"/>
    <n v="0"/>
    <n v="4.8"/>
  </r>
  <r>
    <d v="2024-10-17T00:00:00"/>
    <n v="72.354800000000978"/>
    <m/>
    <d v="2024-12-28T08:31:00"/>
    <x v="0"/>
    <x v="8"/>
    <s v="Last 12 Months"/>
    <s v="SPS-10845018"/>
    <s v="Pierre Darche"/>
    <s v="Mens 24-25 Student Match Fee, 12/10 vs. vs Beacon 2"/>
    <x v="8"/>
    <s v="STRIPE"/>
    <x v="0"/>
    <n v="5"/>
    <n v="0.15"/>
    <n v="0.05"/>
    <n v="0"/>
    <n v="4.8"/>
  </r>
  <r>
    <d v="2024-11-25T00:00:00"/>
    <n v="33.354800000000978"/>
    <m/>
    <d v="2024-12-28T08:31:00"/>
    <x v="0"/>
    <x v="8"/>
    <s v="Last 12 Months"/>
    <s v="SPS-11006285"/>
    <s v="Pierre Darche"/>
    <s v="Mens 24-25 Student Match Fee, 19/10 vs. vs Old Halesonians 1"/>
    <x v="8"/>
    <s v="STRIPE"/>
    <x v="0"/>
    <n v="5"/>
    <n v="0.15"/>
    <n v="0.05"/>
    <n v="0"/>
    <n v="4.8"/>
  </r>
  <r>
    <d v="2024-11-25T00:00:00"/>
    <n v="33.354800000000978"/>
    <m/>
    <d v="2024-12-28T08:31:00"/>
    <x v="0"/>
    <x v="8"/>
    <s v="Last 12 Months"/>
    <s v="SPS-11006315"/>
    <s v="Pierre Darche"/>
    <s v="Mens 24-25 Student Match Fee, 16/11 vs. vs Stourport  2"/>
    <x v="8"/>
    <s v="STRIPE"/>
    <x v="0"/>
    <n v="5"/>
    <n v="0.15"/>
    <n v="0.05"/>
    <n v="0"/>
    <n v="4.8"/>
  </r>
  <r>
    <d v="2024-11-25T00:00:00"/>
    <n v="33.354800000000978"/>
    <m/>
    <d v="2024-12-28T08:31:00"/>
    <x v="0"/>
    <x v="8"/>
    <s v="Last 12 Months"/>
    <s v="SPS-11006329"/>
    <s v="Pierre Darche"/>
    <s v="Mens 24-25 Student Match Fee, 23/11 vs. vs Bromsgrove 1"/>
    <x v="8"/>
    <s v="STRIPE"/>
    <x v="0"/>
    <n v="5"/>
    <n v="0.15"/>
    <n v="0.05"/>
    <n v="0"/>
    <n v="4.8"/>
  </r>
  <r>
    <d v="2024-12-03T00:00:00"/>
    <n v="25.354800000000978"/>
    <m/>
    <d v="2024-12-28T08:31:00"/>
    <x v="0"/>
    <x v="8"/>
    <s v="Last 12 Months"/>
    <s v="SPS-11040827"/>
    <s v="Pierre Darche"/>
    <s v="Mens 24-25 Student Match Fee, 30/11 vs. vs University of Birmingham 4"/>
    <x v="8"/>
    <s v="STRIPE"/>
    <x v="0"/>
    <n v="5"/>
    <n v="0.15"/>
    <n v="0.05"/>
    <n v="0"/>
    <n v="4.8"/>
  </r>
  <r>
    <d v="2024-11-30T00:00:00"/>
    <n v="30.354800000000978"/>
    <m/>
    <d v="2024-12-30T08:31:00"/>
    <x v="0"/>
    <x v="8"/>
    <s v="Last 12 Months"/>
    <s v="SPS-11031554"/>
    <s v="Sukhdeep Mann"/>
    <s v="Badgers 24-25, paid by bhupinder mann, 30/11 vs. vs Bromsgrove 4"/>
    <x v="8"/>
    <s v="STRIPE"/>
    <x v="0"/>
    <n v="3"/>
    <n v="0.15"/>
    <n v="0.05"/>
    <n v="0"/>
    <n v="2.8"/>
  </r>
  <r>
    <d v="2024-12-07T00:00:00"/>
    <n v="23.354800000000978"/>
    <m/>
    <d v="2024-12-30T08:31:00"/>
    <x v="0"/>
    <x v="8"/>
    <s v="Last 12 Months"/>
    <s v="SPS-11048082"/>
    <s v="Sukhdeep Mann"/>
    <s v="Mens 24-25 Under 16 Match Fee, paid by bhupinder mann, 07/12 vs. vs Worcester 3"/>
    <x v="8"/>
    <s v="STRIPE"/>
    <x v="0"/>
    <n v="3"/>
    <n v="0.16"/>
    <n v="0.05"/>
    <n v="0"/>
    <n v="2.79"/>
  </r>
  <r>
    <d v="2024-11-30T00:00:00"/>
    <n v="30.354800000000978"/>
    <m/>
    <d v="2024-12-30T08:31:00"/>
    <x v="0"/>
    <x v="8"/>
    <s v="Last 12 Months"/>
    <s v="SPS-11031577"/>
    <s v="Arzu Azam"/>
    <s v="Ladies 24-25 Unemployed/Retired Match Fee, 30/11 vs. vs Old Silhillians 5"/>
    <x v="8"/>
    <s v="STRIPE"/>
    <x v="0"/>
    <n v="5"/>
    <n v="0.28000000000000003"/>
    <n v="0.05"/>
    <n v="0"/>
    <n v="4.67"/>
  </r>
  <r>
    <d v="2024-11-30T00:00:00"/>
    <n v="30.354800000000978"/>
    <m/>
    <d v="2024-12-30T08:31:00"/>
    <x v="0"/>
    <x v="8"/>
    <s v="Last 12 Months"/>
    <s v="SPS-11028852"/>
    <s v="Naveen Mann"/>
    <s v="Ladies 24-25 Student Match Fee, 30/11 vs. vs Old Silhillians 2"/>
    <x v="8"/>
    <s v="STRIPE"/>
    <x v="0"/>
    <n v="5"/>
    <n v="0.28000000000000003"/>
    <n v="0.05"/>
    <n v="0"/>
    <n v="4.67"/>
  </r>
  <r>
    <d v="2024-09-22T00:00:00"/>
    <n v="99.627699999997276"/>
    <m/>
    <d v="2024-12-30T15:04:00"/>
    <x v="0"/>
    <x v="8"/>
    <s v="Last 12 Months"/>
    <s v="SPS-10711864"/>
    <s v="Nick Brummitt-Brown"/>
    <s v="Mens Subscriptions 24-25 ASTON/BCU (YEAR 1) Membership, confirmed by Charn Gill"/>
    <x v="8"/>
    <s v="BACS"/>
    <x v="0"/>
    <n v="5"/>
    <n v="0"/>
    <n v="0"/>
    <n v="0"/>
    <n v="5"/>
  </r>
  <r>
    <d v="2024-06-28T00:00:00"/>
    <n v="185.62840000000142"/>
    <m/>
    <d v="2024-12-30T15:05:00"/>
    <x v="0"/>
    <x v="8"/>
    <s v="Last 12 Months"/>
    <s v="SPS-10314271"/>
    <s v="Noah Higginson"/>
    <s v="Mens 24-25, confirmed by Charn Gill, 27/06 vs. vs Harborne"/>
    <x v="8"/>
    <s v="BACS"/>
    <x v="0"/>
    <n v="10"/>
    <n v="0"/>
    <n v="0"/>
    <n v="0"/>
    <n v="10"/>
  </r>
  <r>
    <d v="2024-07-16T00:00:00"/>
    <n v="167.62840000000142"/>
    <m/>
    <d v="2024-12-30T15:05:00"/>
    <x v="0"/>
    <x v="8"/>
    <s v="Last 12 Months"/>
    <s v="SPS-10367898"/>
    <s v="Noah Higginson"/>
    <s v="Mens 24-25, confirmed by Charn Gill, 16/07 vs. vs Olton"/>
    <x v="8"/>
    <s v="BACS"/>
    <x v="0"/>
    <n v="10"/>
    <n v="0"/>
    <n v="0"/>
    <n v="0"/>
    <n v="10"/>
  </r>
  <r>
    <d v="2024-09-08T00:00:00"/>
    <n v="113.62840000000142"/>
    <m/>
    <d v="2024-12-30T15:05:00"/>
    <x v="0"/>
    <x v="8"/>
    <s v="Last 12 Months"/>
    <s v="SPS-10631035"/>
    <s v="Noah Higginson"/>
    <s v="Mens 24-25, confirmed by Charn Gill, 31/08 vs. vs Sheffield"/>
    <x v="8"/>
    <s v="BACS"/>
    <x v="0"/>
    <n v="10"/>
    <n v="0"/>
    <n v="0"/>
    <n v="0"/>
    <n v="10"/>
  </r>
  <r>
    <d v="2024-09-08T00:00:00"/>
    <n v="113.62840000000142"/>
    <m/>
    <d v="2024-12-30T15:05:00"/>
    <x v="0"/>
    <x v="8"/>
    <s v="Last 12 Months"/>
    <s v="SPS-10631051"/>
    <s v="Noah Higginson"/>
    <s v="Mens 24-25, confirmed by Charn Gill, 08/09 vs. vs Lichfield"/>
    <x v="8"/>
    <s v="BACS"/>
    <x v="0"/>
    <n v="10"/>
    <n v="0"/>
    <n v="0"/>
    <n v="0"/>
    <n v="10"/>
  </r>
  <r>
    <d v="2024-09-23T00:00:00"/>
    <n v="98.62840000000142"/>
    <m/>
    <d v="2024-12-30T15:05:00"/>
    <x v="0"/>
    <x v="8"/>
    <s v="Last 12 Months"/>
    <s v="SPS-10721311"/>
    <s v="Noah Higginson"/>
    <s v="Mens 24-25, confirmed by Charn Gill, 22/09 vs. vs University of Birmingham 2"/>
    <x v="8"/>
    <s v="BACS"/>
    <x v="0"/>
    <n v="10"/>
    <n v="0"/>
    <n v="0"/>
    <n v="0"/>
    <n v="10"/>
  </r>
  <r>
    <d v="2024-09-29T00:00:00"/>
    <n v="92.62840000000142"/>
    <m/>
    <d v="2024-12-30T15:05:00"/>
    <x v="0"/>
    <x v="8"/>
    <s v="Last 12 Months"/>
    <s v="SPS-10750778"/>
    <s v="Noah Higginson"/>
    <s v="Mens 24-25, confirmed by Charn Gill, 28/09 vs. vs St Albans"/>
    <x v="8"/>
    <s v="BACS"/>
    <x v="0"/>
    <n v="10"/>
    <n v="0"/>
    <n v="0"/>
    <n v="0"/>
    <n v="10"/>
  </r>
  <r>
    <d v="2024-10-07T00:00:00"/>
    <n v="84.62840000000142"/>
    <m/>
    <d v="2024-12-30T15:05:00"/>
    <x v="0"/>
    <x v="8"/>
    <s v="Last 12 Months"/>
    <s v="SPS-10789205"/>
    <s v="Noah Higginson"/>
    <s v="Mens 24-25, confirmed by Charn Gill, 06/10 vs. vs Repton 1"/>
    <x v="8"/>
    <s v="BACS"/>
    <x v="0"/>
    <n v="10"/>
    <n v="0"/>
    <n v="0"/>
    <n v="0"/>
    <n v="10"/>
  </r>
  <r>
    <d v="2024-10-13T00:00:00"/>
    <n v="78.62840000000142"/>
    <m/>
    <d v="2024-12-30T15:05:00"/>
    <x v="0"/>
    <x v="8"/>
    <s v="Last 12 Months"/>
    <s v="SPS-10830240"/>
    <s v="Noah Higginson"/>
    <s v="Mens 24-25, confirmed by Charn Gill, 12/10 vs. vs University of Nottingham 2"/>
    <x v="8"/>
    <s v="BACS"/>
    <x v="0"/>
    <n v="10"/>
    <n v="0"/>
    <n v="0"/>
    <n v="0"/>
    <n v="10"/>
  </r>
  <r>
    <d v="2024-10-21T00:00:00"/>
    <n v="70.62840000000142"/>
    <m/>
    <d v="2024-12-30T15:05:00"/>
    <x v="0"/>
    <x v="8"/>
    <s v="Last 12 Months"/>
    <s v="SPS-10859229"/>
    <s v="Noah Higginson"/>
    <s v="Mens 24-25, confirmed by Charn Gill, 20/10 vs. vs Norwich City 1"/>
    <x v="8"/>
    <s v="BACS"/>
    <x v="0"/>
    <n v="10"/>
    <n v="0"/>
    <n v="0"/>
    <n v="0"/>
    <n v="10"/>
  </r>
  <r>
    <d v="2024-11-13T00:00:00"/>
    <n v="47.62840000000142"/>
    <m/>
    <d v="2024-12-30T15:05:00"/>
    <x v="0"/>
    <x v="8"/>
    <s v="Last 12 Months"/>
    <s v="SPS-10936869"/>
    <s v="Noah Higginson"/>
    <s v="Mens 24-25, confirmed by Charn Gill, 10/11 vs. vs Banbury 1"/>
    <x v="8"/>
    <s v="BACS"/>
    <x v="0"/>
    <n v="10"/>
    <n v="0"/>
    <n v="0"/>
    <n v="0"/>
    <n v="10"/>
  </r>
  <r>
    <d v="2024-11-19T00:00:00"/>
    <n v="41.62840000000142"/>
    <m/>
    <d v="2024-12-30T15:05:00"/>
    <x v="0"/>
    <x v="8"/>
    <s v="Last 12 Months"/>
    <s v="SPS-10959082"/>
    <s v="Noah Higginson"/>
    <s v="Mens 24-25, confirmed by Charn Gill, 17/11 vs. vs Harleston Magpies"/>
    <x v="8"/>
    <s v="BACS"/>
    <x v="0"/>
    <n v="10"/>
    <n v="0"/>
    <n v="0"/>
    <n v="0"/>
    <n v="10"/>
  </r>
  <r>
    <d v="2024-12-02T00:00:00"/>
    <n v="28.62840000000142"/>
    <m/>
    <d v="2024-12-30T15:05:00"/>
    <x v="0"/>
    <x v="8"/>
    <s v="Last 12 Months"/>
    <s v="SPS-11039206"/>
    <s v="Noah Higginson"/>
    <s v="Mens 24-25, confirmed by Charn Gill, 01/12 vs. vs University of Birmingham 2"/>
    <x v="8"/>
    <s v="BACS"/>
    <x v="0"/>
    <n v="10"/>
    <n v="0"/>
    <n v="0"/>
    <n v="0"/>
    <n v="10"/>
  </r>
  <r>
    <d v="2024-11-04T00:00:00"/>
    <n v="58.354099999996834"/>
    <m/>
    <d v="2025-01-01T08:30:00"/>
    <x v="1"/>
    <x v="9"/>
    <s v="Last 12 Months"/>
    <s v="SPS-10901491"/>
    <s v="Vinaypreet Johal"/>
    <s v="Ladies 24-25 Student Match Fee, 02/11 vs. vs University of Birmingham 6"/>
    <x v="9"/>
    <s v="STRIPE"/>
    <x v="0"/>
    <n v="5"/>
    <n v="0.12"/>
    <n v="0.05"/>
    <n v="0"/>
    <n v="4.83"/>
  </r>
  <r>
    <d v="2024-11-11T00:00:00"/>
    <n v="51.354099999996834"/>
    <m/>
    <d v="2025-01-01T08:30:00"/>
    <x v="1"/>
    <x v="9"/>
    <s v="Last 12 Months"/>
    <s v="SPS-10929946"/>
    <s v="Vinaypreet Johal"/>
    <s v="Ladies 24-25 Student Match Fee, 09/11 vs. vs Bridgnorth 1"/>
    <x v="9"/>
    <s v="STRIPE"/>
    <x v="0"/>
    <n v="5"/>
    <n v="0.12"/>
    <n v="0.05"/>
    <n v="0"/>
    <n v="4.83"/>
  </r>
  <r>
    <d v="2024-11-17T00:00:00"/>
    <n v="45.354099999996834"/>
    <m/>
    <d v="2025-01-01T08:30:00"/>
    <x v="1"/>
    <x v="9"/>
    <s v="Last 12 Months"/>
    <s v="SPS-10955705"/>
    <s v="Vinaypreet Johal"/>
    <s v="Ladies 24-25 Student Match Fee, 16/11 vs. vs Worcester 2"/>
    <x v="9"/>
    <s v="STRIPE"/>
    <x v="0"/>
    <n v="5"/>
    <n v="0.12"/>
    <n v="0.05"/>
    <n v="0"/>
    <n v="4.83"/>
  </r>
  <r>
    <d v="2024-11-25T00:00:00"/>
    <n v="37.354099999996834"/>
    <m/>
    <d v="2025-01-01T08:30:00"/>
    <x v="1"/>
    <x v="9"/>
    <s v="Last 12 Months"/>
    <s v="SPS-11006246"/>
    <s v="Vinaypreet Johal"/>
    <s v="Ladies 24-25 Student Match Fee, 23/11 vs. vs Edgbaston 2"/>
    <x v="9"/>
    <s v="STRIPE"/>
    <x v="0"/>
    <n v="5"/>
    <n v="0.12"/>
    <n v="0.05"/>
    <n v="0"/>
    <n v="4.83"/>
  </r>
  <r>
    <d v="2024-11-30T00:00:00"/>
    <n v="32.354099999996834"/>
    <m/>
    <d v="2025-01-01T08:30:00"/>
    <x v="1"/>
    <x v="9"/>
    <s v="Last 12 Months"/>
    <s v="SPS-11028856"/>
    <s v="Vinaypreet Johal"/>
    <s v="Ladies 24-25 Student Match Fee, 30/11 vs. vs Old Silhillians 2"/>
    <x v="9"/>
    <s v="STRIPE"/>
    <x v="0"/>
    <n v="5"/>
    <n v="0.1"/>
    <n v="0.05"/>
    <n v="0"/>
    <n v="4.8499999999999996"/>
  </r>
  <r>
    <d v="2024-10-18T00:00:00"/>
    <n v="75.354800000000978"/>
    <m/>
    <d v="2025-01-01T08:31:00"/>
    <x v="1"/>
    <x v="9"/>
    <s v="Last 12 Months"/>
    <s v="SPS-10847035"/>
    <s v="Nick Brummitt-Brown"/>
    <s v="Mens 24-25 Aston/BCU Match Fee, 19/10 vs. vs Newport 1"/>
    <x v="9"/>
    <s v="STRIPE"/>
    <x v="0"/>
    <n v="5"/>
    <n v="0.17"/>
    <n v="0.05"/>
    <n v="0"/>
    <n v="4.78"/>
  </r>
  <r>
    <d v="2024-11-15T00:00:00"/>
    <n v="47.354800000000978"/>
    <m/>
    <d v="2025-01-01T08:31:00"/>
    <x v="1"/>
    <x v="9"/>
    <s v="Last 12 Months"/>
    <s v="SPS-10945063"/>
    <s v="Nick Brummitt-Brown"/>
    <s v="Mens 24-25 Aston/BCU Match Fee, 16/11 vs. vs Worcester 2"/>
    <x v="9"/>
    <s v="STRIPE"/>
    <x v="0"/>
    <n v="5"/>
    <n v="0.18"/>
    <n v="0.05"/>
    <n v="0"/>
    <n v="4.7699999999999996"/>
  </r>
  <r>
    <d v="2024-09-28T00:00:00"/>
    <n v="95.798600000001898"/>
    <m/>
    <d v="2025-01-01T19:10:00"/>
    <x v="1"/>
    <x v="9"/>
    <s v="Last 12 Months"/>
    <s v="SPS-10744622"/>
    <s v="Sophie Lewis"/>
    <s v="Ladies 24-25, 28/09 vs. vs Olton &amp; West Warwickshire 3"/>
    <x v="9"/>
    <s v="STRIPE"/>
    <x v="0"/>
    <n v="10"/>
    <n v="0.18"/>
    <n v="0.1"/>
    <n v="0"/>
    <n v="9.7200000000000006"/>
  </r>
  <r>
    <d v="2024-10-07T00:00:00"/>
    <n v="86.798600000001898"/>
    <m/>
    <d v="2025-01-01T19:10:00"/>
    <x v="1"/>
    <x v="9"/>
    <s v="Last 12 Months"/>
    <s v="SPS-10790665"/>
    <s v="Sophie Lewis"/>
    <s v="Ladies 24-25, 05/10 vs. vs Solihull Blossomfield 2"/>
    <x v="9"/>
    <s v="STRIPE"/>
    <x v="0"/>
    <n v="10"/>
    <n v="0.18"/>
    <n v="0.1"/>
    <n v="0"/>
    <n v="9.7200000000000006"/>
  </r>
  <r>
    <d v="2024-10-19T00:00:00"/>
    <n v="74.798600000001898"/>
    <m/>
    <d v="2025-01-01T19:10:00"/>
    <x v="1"/>
    <x v="9"/>
    <s v="Last 12 Months"/>
    <s v="SPS-10854472"/>
    <s v="Sophie Lewis"/>
    <s v="Ladies 24-25, 19/10 vs. vs Stourport 3"/>
    <x v="9"/>
    <s v="STRIPE"/>
    <x v="0"/>
    <n v="10"/>
    <n v="0.18"/>
    <n v="0.1"/>
    <n v="0"/>
    <n v="9.7200000000000006"/>
  </r>
  <r>
    <d v="2024-11-11T00:00:00"/>
    <n v="51.798600000001898"/>
    <m/>
    <d v="2025-01-01T19:10:00"/>
    <x v="1"/>
    <x v="9"/>
    <s v="Last 12 Months"/>
    <s v="SPS-10929945"/>
    <s v="Sophie Lewis"/>
    <s v="Ladies 24-25, 09/11 vs. vs Bridgnorth 1"/>
    <x v="9"/>
    <s v="STRIPE"/>
    <x v="0"/>
    <n v="10"/>
    <n v="0.18"/>
    <n v="0.1"/>
    <n v="0"/>
    <n v="9.7200000000000006"/>
  </r>
  <r>
    <d v="2024-11-17T00:00:00"/>
    <n v="45.798600000001898"/>
    <m/>
    <d v="2025-01-01T19:10:00"/>
    <x v="1"/>
    <x v="9"/>
    <s v="Last 12 Months"/>
    <s v="SPS-10955704"/>
    <s v="Sophie Lewis"/>
    <s v="Ladies 24-25, 16/11 vs. vs Worcester 2"/>
    <x v="9"/>
    <s v="STRIPE"/>
    <x v="0"/>
    <n v="10"/>
    <n v="0.18"/>
    <n v="0.1"/>
    <n v="0"/>
    <n v="9.7200000000000006"/>
  </r>
  <r>
    <d v="2024-11-25T00:00:00"/>
    <n v="37.798600000001898"/>
    <m/>
    <d v="2025-01-01T19:10:00"/>
    <x v="1"/>
    <x v="9"/>
    <s v="Last 12 Months"/>
    <s v="SPS-11006245"/>
    <s v="Sophie Lewis"/>
    <s v="Ladies 24-25, 23/11 vs. vs Edgbaston 2"/>
    <x v="9"/>
    <s v="STRIPE"/>
    <x v="0"/>
    <n v="10"/>
    <n v="0.18"/>
    <n v="0.1"/>
    <n v="0"/>
    <n v="9.7200000000000006"/>
  </r>
  <r>
    <d v="2024-11-30T00:00:00"/>
    <n v="32.798600000001898"/>
    <m/>
    <d v="2025-01-01T19:10:00"/>
    <x v="1"/>
    <x v="9"/>
    <s v="Last 12 Months"/>
    <s v="SPS-11028855"/>
    <s v="Sophie Lewis"/>
    <s v="Ladies 24-25, 30/11 vs. vs Old Silhillians 2"/>
    <x v="9"/>
    <s v="STRIPE"/>
    <x v="0"/>
    <n v="10"/>
    <n v="0.17"/>
    <n v="0.1"/>
    <n v="0"/>
    <n v="9.73"/>
  </r>
  <r>
    <d v="2024-09-22T00:00:00"/>
    <n v="101.86310000000231"/>
    <m/>
    <d v="2025-01-01T20:43:00"/>
    <x v="1"/>
    <x v="9"/>
    <s v="Last 12 Months"/>
    <s v="SPS-10711866"/>
    <s v="Dilraj Sohal"/>
    <s v="Mens Subscriptions 24-25 Student Membership, confirmed by Charn Gill"/>
    <x v="9"/>
    <s v="BACS"/>
    <x v="0"/>
    <n v="75"/>
    <n v="0"/>
    <n v="0"/>
    <n v="0"/>
    <n v="75"/>
  </r>
  <r>
    <d v="2024-09-16T00:00:00"/>
    <n v="107.86379999999917"/>
    <m/>
    <d v="2025-01-01T20:44:00"/>
    <x v="1"/>
    <x v="9"/>
    <s v="Last 12 Months"/>
    <s v="SPS-10672693"/>
    <s v="Sanraj Singh Sohal"/>
    <s v="Mens Subscriptions 24-25 Student Membership, confirmed by Charn Gill"/>
    <x v="9"/>
    <s v="BACS"/>
    <x v="0"/>
    <n v="75"/>
    <n v="0"/>
    <n v="0"/>
    <n v="0"/>
    <n v="75"/>
  </r>
  <r>
    <d v="2024-11-23T00:00:00"/>
    <n v="42.354800000000978"/>
    <m/>
    <d v="2025-01-04T08:31:00"/>
    <x v="1"/>
    <x v="9"/>
    <s v="Last 12 Months"/>
    <s v="SPS-10968050"/>
    <s v="Mandeep Boparai"/>
    <s v="Mens 24-25 Student Match Fee, 23/11 vs. vs Harborne 4"/>
    <x v="9"/>
    <s v="STRIPE"/>
    <x v="0"/>
    <n v="5"/>
    <n v="0.17"/>
    <n v="0.05"/>
    <n v="0"/>
    <n v="4.78"/>
  </r>
  <r>
    <d v="2024-12-07T00:00:00"/>
    <n v="28.354800000000978"/>
    <m/>
    <d v="2025-01-04T08:31:00"/>
    <x v="1"/>
    <x v="9"/>
    <s v="Last 12 Months"/>
    <s v="SPS-11046433"/>
    <s v="Mandeep Boparai"/>
    <s v="Mens 24-25 Student Match Fee, 07/12 vs. vs Bromsgrove 2"/>
    <x v="9"/>
    <s v="STRIPE"/>
    <x v="0"/>
    <n v="5"/>
    <n v="0.18"/>
    <n v="0.05"/>
    <n v="0"/>
    <n v="4.7699999999999996"/>
  </r>
  <r>
    <d v="2024-09-16T00:00:00"/>
    <n v="110.76309999999648"/>
    <m/>
    <d v="2025-01-04T18:19:00"/>
    <x v="1"/>
    <x v="9"/>
    <s v="Last 12 Months"/>
    <s v="SPS-10672690"/>
    <s v="Amritpal Ubhi"/>
    <s v="Social subscription 24-25, confirmed by Charn Gill"/>
    <x v="9"/>
    <s v="BACS"/>
    <x v="2"/>
    <n v="10"/>
    <n v="0"/>
    <n v="0"/>
    <n v="0"/>
    <n v="10"/>
  </r>
  <r>
    <d v="2024-09-14T00:00:00"/>
    <n v="113.38539999999921"/>
    <m/>
    <d v="2025-01-05T09:15:00"/>
    <x v="1"/>
    <x v="9"/>
    <s v="Last 12 Months"/>
    <s v="SPS-10661054"/>
    <s v="kyle bahia"/>
    <s v="Mens 24-25 Student Match Fee, confirmed by Charn Gill, 14/09 vs. vs Droitwich"/>
    <x v="9"/>
    <s v="BACS"/>
    <x v="0"/>
    <n v="5"/>
    <n v="0"/>
    <n v="0"/>
    <n v="0"/>
    <n v="5"/>
  </r>
  <r>
    <d v="2024-09-16T00:00:00"/>
    <n v="111.38539999999921"/>
    <m/>
    <d v="2025-01-05T09:15:00"/>
    <x v="1"/>
    <x v="9"/>
    <s v="Last 12 Months"/>
    <s v="SPS-10672681"/>
    <s v="kyle bahia"/>
    <s v="Mens Subscriptions 24-25 Unemployed/Retired Membership, confirmed by Charn Gill"/>
    <x v="9"/>
    <s v="BACS"/>
    <x v="0"/>
    <n v="75"/>
    <n v="0"/>
    <n v="0"/>
    <n v="0"/>
    <n v="75"/>
  </r>
  <r>
    <d v="2024-09-20T00:00:00"/>
    <n v="107.38610000000335"/>
    <m/>
    <d v="2025-01-05T09:16:00"/>
    <x v="1"/>
    <x v="9"/>
    <s v="Last 12 Months"/>
    <s v="SPS-10701041"/>
    <s v="kyle bahia"/>
    <s v="Mens 24-25 Student Match Fee, confirmed by Charn Gill, 21/09 vs. vs Sutton 3"/>
    <x v="9"/>
    <s v="BACS"/>
    <x v="0"/>
    <n v="5"/>
    <n v="0"/>
    <n v="0"/>
    <n v="0"/>
    <n v="5"/>
  </r>
  <r>
    <d v="2024-09-27T00:00:00"/>
    <n v="100.38610000000335"/>
    <m/>
    <d v="2025-01-05T09:16:00"/>
    <x v="1"/>
    <x v="9"/>
    <s v="Last 12 Months"/>
    <s v="SPS-10737462"/>
    <s v="kyle bahia"/>
    <s v="Mens 24-25 Student Match Fee, confirmed by Charn Gill, 28/09 vs. vs University of Birmingham 5"/>
    <x v="9"/>
    <s v="BACS"/>
    <x v="0"/>
    <n v="5"/>
    <n v="0"/>
    <n v="0"/>
    <n v="0"/>
    <n v="5"/>
  </r>
  <r>
    <d v="2024-10-04T00:00:00"/>
    <n v="93.386100000003353"/>
    <m/>
    <d v="2025-01-05T09:16:00"/>
    <x v="1"/>
    <x v="9"/>
    <s v="Last 12 Months"/>
    <s v="SPS-10775399"/>
    <s v="kyle bahia"/>
    <s v="Mens 24-25 Student Match Fee, confirmed by Charn Gill, 05/10 vs. vs Edgbaston 2"/>
    <x v="9"/>
    <s v="BACS"/>
    <x v="0"/>
    <n v="5"/>
    <n v="0"/>
    <n v="0"/>
    <n v="0"/>
    <n v="5"/>
  </r>
  <r>
    <d v="2024-10-12T00:00:00"/>
    <n v="85.386100000003353"/>
    <m/>
    <d v="2025-01-05T09:16:00"/>
    <x v="1"/>
    <x v="9"/>
    <s v="Last 12 Months"/>
    <s v="SPS-10821681"/>
    <s v="kyle bahia"/>
    <s v="Mens 24-25 Student Match Fee, confirmed by Charn Gill, 12/10 vs. vs Cannock 2"/>
    <x v="9"/>
    <s v="BACS"/>
    <x v="0"/>
    <n v="5"/>
    <n v="0"/>
    <n v="0"/>
    <n v="0"/>
    <n v="5"/>
  </r>
  <r>
    <d v="2024-10-18T00:00:00"/>
    <n v="79.386100000003353"/>
    <m/>
    <d v="2025-01-05T09:16:00"/>
    <x v="1"/>
    <x v="9"/>
    <s v="Last 12 Months"/>
    <s v="SPS-10847037"/>
    <s v="kyle bahia"/>
    <s v="Mens 24-25 Student Match Fee, confirmed by Charn Gill, 19/10 vs. vs Newport 1"/>
    <x v="9"/>
    <s v="BACS"/>
    <x v="0"/>
    <n v="5"/>
    <n v="0"/>
    <n v="0"/>
    <n v="0"/>
    <n v="5"/>
  </r>
  <r>
    <d v="2024-11-02T00:00:00"/>
    <n v="64.386100000003353"/>
    <m/>
    <d v="2025-01-05T09:16:00"/>
    <x v="1"/>
    <x v="9"/>
    <s v="Last 12 Months"/>
    <s v="SPS-10888555"/>
    <s v="kyle bahia"/>
    <s v="Mens 24-25 Student Match Fee, confirmed by Charn Gill, 02/11 vs. vs Burton 2"/>
    <x v="9"/>
    <s v="BACS"/>
    <x v="0"/>
    <n v="5"/>
    <n v="0"/>
    <n v="0"/>
    <n v="0"/>
    <n v="5"/>
  </r>
  <r>
    <d v="2024-11-08T00:00:00"/>
    <n v="58.386100000003353"/>
    <m/>
    <d v="2025-01-05T09:16:00"/>
    <x v="1"/>
    <x v="9"/>
    <s v="Last 12 Months"/>
    <s v="SPS-10917010"/>
    <s v="kyle bahia"/>
    <s v="Mens 24-25 Student Match Fee, confirmed by Charn Gill, 09/11 vs. vs Lichfield 3"/>
    <x v="9"/>
    <s v="BACS"/>
    <x v="0"/>
    <n v="5"/>
    <n v="0"/>
    <n v="0"/>
    <n v="0"/>
    <n v="5"/>
  </r>
  <r>
    <d v="2024-11-15T00:00:00"/>
    <n v="51.386100000003353"/>
    <m/>
    <d v="2025-01-05T09:16:00"/>
    <x v="1"/>
    <x v="9"/>
    <s v="Last 12 Months"/>
    <s v="SPS-10945065"/>
    <s v="kyle bahia"/>
    <s v="Mens 24-25 Student Match Fee, confirmed by Charn Gill, 16/11 vs. vs Worcester 2"/>
    <x v="9"/>
    <s v="BACS"/>
    <x v="0"/>
    <n v="5"/>
    <n v="0"/>
    <n v="0"/>
    <n v="0"/>
    <n v="5"/>
  </r>
  <r>
    <d v="2024-11-30T00:00:00"/>
    <n v="36.386100000003353"/>
    <m/>
    <d v="2025-01-05T09:16:00"/>
    <x v="1"/>
    <x v="9"/>
    <s v="Last 12 Months"/>
    <s v="SPS-11031871"/>
    <s v="kyle bahia"/>
    <s v="Mens 24-25 Student Match Fee, confirmed by Charn Gill, 30/11 vs. vs Solihull Blossomfield 1"/>
    <x v="9"/>
    <s v="BACS"/>
    <x v="0"/>
    <n v="5"/>
    <n v="0"/>
    <n v="0"/>
    <n v="0"/>
    <n v="5"/>
  </r>
  <r>
    <d v="2024-11-30T00:00:00"/>
    <n v="37.354099999996834"/>
    <m/>
    <d v="2025-01-06T08:30:00"/>
    <x v="1"/>
    <x v="9"/>
    <s v="Last 12 Months"/>
    <s v="SPS-11028850"/>
    <s v="Jamie Richards"/>
    <s v="Ladies 24-25, 30/11 vs. vs Old Silhillians 2"/>
    <x v="9"/>
    <s v="STRIPE"/>
    <x v="0"/>
    <n v="10"/>
    <n v="0.25"/>
    <n v="0.1"/>
    <n v="0"/>
    <n v="9.65"/>
  </r>
  <r>
    <d v="2024-12-08T00:00:00"/>
    <n v="29.354099999996834"/>
    <m/>
    <d v="2025-01-06T08:30:00"/>
    <x v="1"/>
    <x v="9"/>
    <s v="Last 12 Months"/>
    <s v="SPS-11049758"/>
    <s v="Jamie Richards"/>
    <s v="Ladies 24-25, 07/12 vs. vs Bournville &amp; Kings Heath 1"/>
    <x v="9"/>
    <s v="STRIPE"/>
    <x v="0"/>
    <n v="10"/>
    <n v="0.25"/>
    <n v="0.1"/>
    <n v="0"/>
    <n v="9.65"/>
  </r>
  <r>
    <d v="2024-12-07T00:00:00"/>
    <n v="30.354099999996834"/>
    <m/>
    <d v="2025-01-06T08:30:00"/>
    <x v="1"/>
    <x v="9"/>
    <s v="Last 12 Months"/>
    <s v="SPS-11046430"/>
    <s v="Gian Sehra"/>
    <s v="Mens 24-25 Under 16 Match Fee, paid by Gurmukh Sehra, 07/12 vs. vs Bromsgrove 2"/>
    <x v="9"/>
    <s v="STRIPE"/>
    <x v="0"/>
    <n v="3"/>
    <n v="0.09"/>
    <n v="0.05"/>
    <n v="0"/>
    <n v="2.86"/>
  </r>
  <r>
    <d v="2024-12-07T00:00:00"/>
    <n v="30.354099999996834"/>
    <m/>
    <d v="2025-01-06T08:30:00"/>
    <x v="1"/>
    <x v="9"/>
    <s v="Last 12 Months"/>
    <s v="SPS-11046434"/>
    <s v="Gurmukh Sehra"/>
    <s v="Mens 24-25, 07/12 vs. vs Bromsgrove 2"/>
    <x v="9"/>
    <s v="STRIPE"/>
    <x v="0"/>
    <n v="10"/>
    <n v="0.31"/>
    <n v="0.1"/>
    <n v="0"/>
    <n v="9.59"/>
  </r>
  <r>
    <d v="2024-12-06T00:00:00"/>
    <n v="31.354800000000978"/>
    <m/>
    <d v="2025-01-06T08:31:00"/>
    <x v="1"/>
    <x v="9"/>
    <s v="Last 12 Months"/>
    <s v="SPS-11045207"/>
    <s v="prabhjot ghag"/>
    <s v="Mens 24-25 Under 16 Match Fee, paid by mandip kaur, 07/12 vs. vs Wednesbury 2"/>
    <x v="9"/>
    <s v="STRIPE"/>
    <x v="0"/>
    <n v="3"/>
    <n v="0.25"/>
    <n v="0.05"/>
    <n v="0"/>
    <n v="2.7"/>
  </r>
  <r>
    <d v="2024-12-07T00:00:00"/>
    <n v="30.354800000000978"/>
    <m/>
    <d v="2025-01-06T08:31:00"/>
    <x v="1"/>
    <x v="9"/>
    <s v="Last 12 Months"/>
    <s v="SPS-11048076"/>
    <s v="Andy Furber"/>
    <s v="Mens 24-25, 07/12 vs. vs Worcester 3"/>
    <x v="9"/>
    <s v="STRIPE"/>
    <x v="0"/>
    <n v="10"/>
    <n v="0.35"/>
    <n v="0.1"/>
    <n v="0"/>
    <n v="9.5500000000000007"/>
  </r>
  <r>
    <d v="2024-10-13T00:00:00"/>
    <n v="85.354800000000978"/>
    <m/>
    <d v="2025-01-06T08:31:00"/>
    <x v="1"/>
    <x v="9"/>
    <s v="Last 12 Months"/>
    <s v="SPS-10830249"/>
    <s v="saihej Mangat"/>
    <s v="Mens 24-25, 12/10 vs. vs University of Nottingham 2"/>
    <x v="9"/>
    <s v="STRIPE"/>
    <x v="0"/>
    <n v="10"/>
    <n v="0.25"/>
    <n v="0.1"/>
    <n v="0"/>
    <n v="9.65"/>
  </r>
  <r>
    <d v="2024-11-03T00:00:00"/>
    <n v="64.354800000000978"/>
    <m/>
    <d v="2025-01-06T08:31:00"/>
    <x v="1"/>
    <x v="9"/>
    <s v="Last 12 Months"/>
    <s v="SPS-10899085"/>
    <s v="saihej Mangat"/>
    <s v="Mens 24-25, 02/11 vs. vs Chelmsford 1"/>
    <x v="9"/>
    <s v="STRIPE"/>
    <x v="0"/>
    <n v="10"/>
    <n v="0.25"/>
    <n v="0.1"/>
    <n v="0"/>
    <n v="9.65"/>
  </r>
  <r>
    <d v="2024-07-05T00:00:00"/>
    <n v="186.35480000000098"/>
    <m/>
    <d v="2025-01-07T08:31:00"/>
    <x v="1"/>
    <x v="9"/>
    <s v="Last 12 Months"/>
    <s v="SPS-10331840"/>
    <s v="-1. DELETED --"/>
    <s v="Aspirations 24-25 External Ticket, 05/07 vs. Aspirations Programme"/>
    <x v="9"/>
    <s v="STRIPE"/>
    <x v="1"/>
    <n v="10"/>
    <n v="0.2"/>
    <n v="0.1"/>
    <n v="0"/>
    <n v="9.6999999999999993"/>
  </r>
  <r>
    <d v="2024-07-12T00:00:00"/>
    <n v="179.35480000000098"/>
    <m/>
    <d v="2025-01-07T08:31:00"/>
    <x v="1"/>
    <x v="9"/>
    <s v="Last 12 Months"/>
    <s v="SPS-10354011"/>
    <s v="-1. DELETED --"/>
    <s v="Aspirations 24-25 External Ticket, 12/07 vs. Aspirations Programme"/>
    <x v="9"/>
    <s v="STRIPE"/>
    <x v="1"/>
    <n v="10"/>
    <n v="0.2"/>
    <n v="0.1"/>
    <n v="0"/>
    <n v="9.6999999999999993"/>
  </r>
  <r>
    <d v="2024-07-26T00:00:00"/>
    <n v="165.35480000000098"/>
    <m/>
    <d v="2025-01-07T08:31:00"/>
    <x v="1"/>
    <x v="9"/>
    <s v="Last 12 Months"/>
    <s v="SPS-10413595"/>
    <s v="-1. DELETED --"/>
    <s v="Aspirations 24-25 External Ticket, 26/07 vs. Aspirations Programme"/>
    <x v="9"/>
    <s v="STRIPE"/>
    <x v="1"/>
    <n v="10"/>
    <n v="0.2"/>
    <n v="0.1"/>
    <n v="0"/>
    <n v="9.6999999999999993"/>
  </r>
  <r>
    <d v="2024-08-16T00:00:00"/>
    <n v="144.35480000000098"/>
    <m/>
    <d v="2025-01-07T08:31:00"/>
    <x v="1"/>
    <x v="9"/>
    <s v="Last 12 Months"/>
    <s v="SPS-10500982"/>
    <s v="-1. DELETED --"/>
    <s v="Aspirations 24-25 External Ticket, 16/08 vs. Aspirations Programme"/>
    <x v="9"/>
    <s v="STRIPE"/>
    <x v="1"/>
    <n v="10"/>
    <n v="0.2"/>
    <n v="0.1"/>
    <n v="0"/>
    <n v="9.6999999999999993"/>
  </r>
  <r>
    <d v="2024-12-08T00:00:00"/>
    <n v="30.354800000000978"/>
    <m/>
    <d v="2025-01-07T08:31:00"/>
    <x v="1"/>
    <x v="9"/>
    <s v="Last 12 Months"/>
    <s v="SPS-11049752"/>
    <s v="Amy Watson"/>
    <s v="Ladies 24-25, 07/12 vs. vs Bournville &amp; Kings Heath 1"/>
    <x v="9"/>
    <s v="STRIPE"/>
    <x v="0"/>
    <n v="10"/>
    <n v="0.35"/>
    <n v="0.1"/>
    <n v="0"/>
    <n v="9.5500000000000007"/>
  </r>
  <r>
    <d v="2024-11-25T00:00:00"/>
    <n v="44.354099999996834"/>
    <m/>
    <d v="2025-01-08T08:30:00"/>
    <x v="1"/>
    <x v="9"/>
    <s v="Last 12 Months"/>
    <s v="SPS-11006238"/>
    <s v="simran sohal"/>
    <s v="Ladies 24-25 Under 16 Match Fee, paid by sucha sohal, 23/11 vs. vs Edgbaston 2"/>
    <x v="9"/>
    <s v="STRIPE"/>
    <x v="0"/>
    <n v="3"/>
    <n v="0.11"/>
    <n v="0.05"/>
    <n v="0"/>
    <n v="2.84"/>
  </r>
  <r>
    <d v="2024-11-30T00:00:00"/>
    <n v="39.354099999996834"/>
    <m/>
    <d v="2025-01-08T08:30:00"/>
    <x v="1"/>
    <x v="9"/>
    <s v="Last 12 Months"/>
    <s v="SPS-11031578"/>
    <s v="simran sohal"/>
    <s v="Ladies 24-25 Under 16 Match Fee, paid by sucha sohal, 30/11 vs. vs Old Silhillians 5"/>
    <x v="9"/>
    <s v="STRIPE"/>
    <x v="0"/>
    <n v="3"/>
    <n v="0.11"/>
    <n v="0.05"/>
    <n v="0"/>
    <n v="2.84"/>
  </r>
  <r>
    <d v="2024-12-08T00:00:00"/>
    <n v="31.354099999996834"/>
    <m/>
    <d v="2025-01-08T08:30:00"/>
    <x v="1"/>
    <x v="9"/>
    <s v="Last 12 Months"/>
    <s v="SPS-11049754"/>
    <s v="simran sohal"/>
    <s v="Ladies 24-25 Under 16 Match Fee, paid by sucha sohal, 07/12 vs. vs Bournville &amp; Kings Heath 1"/>
    <x v="9"/>
    <s v="STRIPE"/>
    <x v="0"/>
    <n v="3"/>
    <n v="0.12"/>
    <n v="0.05"/>
    <n v="0"/>
    <n v="2.83"/>
  </r>
  <r>
    <d v="2024-09-29T00:00:00"/>
    <n v="101.35409999999683"/>
    <m/>
    <d v="2025-01-08T08:30:00"/>
    <x v="1"/>
    <x v="9"/>
    <s v="Last 12 Months"/>
    <s v="SPS-10750065"/>
    <s v="Daya Bamrah"/>
    <s v="Mens 24-25 Student Match Fee, paid by parmjeet bamrah, 28/09 vs. vs Wolverhampton &amp; Tettenhall 1"/>
    <x v="9"/>
    <s v="STRIPE"/>
    <x v="0"/>
    <n v="5"/>
    <n v="0.1"/>
    <n v="0.05"/>
    <n v="0"/>
    <n v="4.8499999999999996"/>
  </r>
  <r>
    <d v="2024-10-08T00:00:00"/>
    <n v="92.354099999996834"/>
    <m/>
    <d v="2025-01-08T08:30:00"/>
    <x v="1"/>
    <x v="9"/>
    <s v="Last 12 Months"/>
    <s v="SPS-10799222"/>
    <s v="Daya Bamrah"/>
    <s v="Mens 24-25 Student Match Fee, paid by parmjeet bamrah, 05/10 vs. vs Edgbaston 1"/>
    <x v="9"/>
    <s v="STRIPE"/>
    <x v="0"/>
    <n v="5"/>
    <n v="0.1"/>
    <n v="0.05"/>
    <n v="0"/>
    <n v="4.8499999999999996"/>
  </r>
  <r>
    <d v="2024-11-11T00:00:00"/>
    <n v="58.354099999996834"/>
    <m/>
    <d v="2025-01-08T08:30:00"/>
    <x v="1"/>
    <x v="9"/>
    <s v="Last 12 Months"/>
    <s v="SPS-10934798"/>
    <s v="Daya Bamrah"/>
    <s v="Mens 24-25 Student Match Fee, paid by parmjeet bamrah, 09/11 vs. vs Bloxwich 1"/>
    <x v="9"/>
    <s v="STRIPE"/>
    <x v="0"/>
    <n v="5"/>
    <n v="0.1"/>
    <n v="0.05"/>
    <n v="0"/>
    <n v="4.8499999999999996"/>
  </r>
  <r>
    <d v="2024-11-25T00:00:00"/>
    <n v="44.354099999996834"/>
    <m/>
    <d v="2025-01-08T08:30:00"/>
    <x v="1"/>
    <x v="9"/>
    <s v="Last 12 Months"/>
    <s v="SPS-11006289"/>
    <s v="Daya Bamrah"/>
    <s v="Mens 24-25 Student Match Fee, paid by parmjeet bamrah, 19/10 vs. vs Old Halesonians 1"/>
    <x v="9"/>
    <s v="STRIPE"/>
    <x v="0"/>
    <n v="5"/>
    <n v="0.1"/>
    <n v="0.05"/>
    <n v="0"/>
    <n v="4.8499999999999996"/>
  </r>
  <r>
    <d v="2024-11-25T00:00:00"/>
    <n v="44.354099999996834"/>
    <m/>
    <d v="2025-01-08T08:30:00"/>
    <x v="1"/>
    <x v="9"/>
    <s v="Last 12 Months"/>
    <s v="SPS-11006302"/>
    <s v="Daya Bamrah"/>
    <s v="Mens 24-25 Student Match Fee, paid by parmjeet bamrah, 02/11 vs. vs Bridgnorth 1"/>
    <x v="9"/>
    <s v="STRIPE"/>
    <x v="0"/>
    <n v="5"/>
    <n v="0.1"/>
    <n v="0.05"/>
    <n v="0"/>
    <n v="4.8499999999999996"/>
  </r>
  <r>
    <d v="2024-11-25T00:00:00"/>
    <n v="44.354099999996834"/>
    <m/>
    <d v="2025-01-08T08:30:00"/>
    <x v="1"/>
    <x v="9"/>
    <s v="Last 12 Months"/>
    <s v="SPS-11006318"/>
    <s v="Daya Bamrah"/>
    <s v="Mens 24-25 Student Match Fee, paid by parmjeet bamrah, 16/11 vs. vs Stourport  2"/>
    <x v="9"/>
    <s v="STRIPE"/>
    <x v="0"/>
    <n v="5"/>
    <n v="0.1"/>
    <n v="0.05"/>
    <n v="0"/>
    <n v="4.8499999999999996"/>
  </r>
  <r>
    <d v="2024-11-25T00:00:00"/>
    <n v="44.354099999996834"/>
    <m/>
    <d v="2025-01-08T08:30:00"/>
    <x v="1"/>
    <x v="9"/>
    <s v="Last 12 Months"/>
    <s v="SPS-11006332"/>
    <s v="Daya Bamrah"/>
    <s v="Mens 24-25 Student Match Fee, paid by parmjeet bamrah, 23/11 vs. vs Bromsgrove 1"/>
    <x v="9"/>
    <s v="STRIPE"/>
    <x v="0"/>
    <n v="5"/>
    <n v="0.1"/>
    <n v="0.05"/>
    <n v="0"/>
    <n v="4.8499999999999996"/>
  </r>
  <r>
    <d v="2024-12-03T00:00:00"/>
    <n v="36.354099999996834"/>
    <m/>
    <d v="2025-01-08T08:30:00"/>
    <x v="1"/>
    <x v="9"/>
    <s v="Last 12 Months"/>
    <s v="SPS-11040831"/>
    <s v="Daya Bamrah"/>
    <s v="Mens 24-25 Student Match Fee, paid by parmjeet bamrah, 30/11 vs. vs University of Birmingham 4"/>
    <x v="9"/>
    <s v="STRIPE"/>
    <x v="0"/>
    <n v="5"/>
    <n v="0.1"/>
    <n v="0.05"/>
    <n v="0"/>
    <n v="4.8499999999999996"/>
  </r>
  <r>
    <d v="2024-12-07T00:00:00"/>
    <n v="32.354800000000978"/>
    <m/>
    <d v="2025-01-08T08:31:00"/>
    <x v="1"/>
    <x v="9"/>
    <s v="Last 12 Months"/>
    <s v="SPS-11046432"/>
    <s v="Harmeet Sandhu"/>
    <s v="Mens 24-25 Student Match Fee, 07/12 vs. vs Bromsgrove 2"/>
    <x v="9"/>
    <s v="STRIPE"/>
    <x v="0"/>
    <n v="5"/>
    <n v="0.28000000000000003"/>
    <n v="0.05"/>
    <n v="0"/>
    <n v="4.67"/>
  </r>
  <r>
    <d v="2024-11-22T00:00:00"/>
    <n v="47.354800000000978"/>
    <m/>
    <d v="2025-01-08T08:31:00"/>
    <x v="1"/>
    <x v="9"/>
    <s v="Last 12 Months"/>
    <s v="SPS-10967517"/>
    <s v="Cameron Allan"/>
    <s v="Mens 24-25 Student Match Fee, paid by Cameron allan, 23/11 vs. vs Old Wulfrunians 4"/>
    <x v="9"/>
    <s v="STRIPE"/>
    <x v="0"/>
    <n v="5"/>
    <n v="0.17"/>
    <n v="0.05"/>
    <n v="0"/>
    <n v="4.78"/>
  </r>
  <r>
    <d v="2024-12-06T00:00:00"/>
    <n v="33.354800000000978"/>
    <m/>
    <d v="2025-01-08T08:31:00"/>
    <x v="1"/>
    <x v="9"/>
    <s v="Last 12 Months"/>
    <s v="SPS-11045210"/>
    <s v="Cameron Allan"/>
    <s v="Mens 24-25 Student Match Fee, paid by Cameron allan, 07/12 vs. vs Wednesbury 2"/>
    <x v="9"/>
    <s v="STRIPE"/>
    <x v="0"/>
    <n v="5"/>
    <n v="0.18"/>
    <n v="0.05"/>
    <n v="0"/>
    <n v="4.7699999999999996"/>
  </r>
  <r>
    <d v="2024-11-23T00:00:00"/>
    <n v="46.354800000000978"/>
    <m/>
    <d v="2025-01-08T08:31:00"/>
    <x v="1"/>
    <x v="9"/>
    <s v="Last 12 Months"/>
    <s v="SPS-10973308"/>
    <s v="Dilraj Sohal"/>
    <s v="Mens 24-25 Student Match Fee, 23/11 vs. vs Cambridge City 1"/>
    <x v="9"/>
    <s v="STRIPE"/>
    <x v="0"/>
    <n v="5"/>
    <n v="0.14000000000000001"/>
    <n v="0.05"/>
    <n v="0"/>
    <n v="4.8099999999999996"/>
  </r>
  <r>
    <d v="2024-11-25T00:00:00"/>
    <n v="44.354800000000978"/>
    <m/>
    <d v="2025-01-08T08:31:00"/>
    <x v="1"/>
    <x v="9"/>
    <s v="Last 12 Months"/>
    <s v="SPS-11006287"/>
    <s v="Dilraj Sohal"/>
    <s v="Mens 24-25 Student Match Fee, 19/10 vs. vs Old Halesonians 1"/>
    <x v="9"/>
    <s v="STRIPE"/>
    <x v="0"/>
    <n v="5"/>
    <n v="0.14000000000000001"/>
    <n v="0.05"/>
    <n v="0"/>
    <n v="4.8099999999999996"/>
  </r>
  <r>
    <d v="2024-12-03T00:00:00"/>
    <n v="36.354800000000978"/>
    <m/>
    <d v="2025-01-08T08:31:00"/>
    <x v="1"/>
    <x v="9"/>
    <s v="Last 12 Months"/>
    <s v="SPS-11040829"/>
    <s v="Dilraj Sohal"/>
    <s v="Mens 24-25 Student Match Fee, 30/11 vs. vs University of Birmingham 4"/>
    <x v="9"/>
    <s v="STRIPE"/>
    <x v="0"/>
    <n v="5"/>
    <n v="0.15"/>
    <n v="0.05"/>
    <n v="0"/>
    <n v="4.8"/>
  </r>
  <r>
    <d v="2024-09-21T00:00:00"/>
    <n v="109.35480000000098"/>
    <m/>
    <d v="2025-01-08T08:31:00"/>
    <x v="1"/>
    <x v="9"/>
    <s v="Last 12 Months"/>
    <s v="SPS-10703481"/>
    <s v="Emily Brown"/>
    <s v="Ladies 24-25 Student Match Fee, 21/09 vs. vs Sutton"/>
    <x v="9"/>
    <s v="STRIPE"/>
    <x v="0"/>
    <n v="5"/>
    <n v="0.11"/>
    <n v="0.05"/>
    <n v="0"/>
    <n v="4.84"/>
  </r>
  <r>
    <d v="2024-09-28T00:00:00"/>
    <n v="102.35480000000098"/>
    <m/>
    <d v="2025-01-08T08:31:00"/>
    <x v="1"/>
    <x v="9"/>
    <s v="Last 12 Months"/>
    <s v="SPS-10742536"/>
    <s v="Emily Brown"/>
    <s v="Ladies 24-25 Student Match Fee, 28/09 vs. vs Solihull Blossomfield 4"/>
    <x v="9"/>
    <s v="STRIPE"/>
    <x v="0"/>
    <n v="5"/>
    <n v="0.11"/>
    <n v="0.05"/>
    <n v="0"/>
    <n v="4.84"/>
  </r>
  <r>
    <d v="2024-10-12T00:00:00"/>
    <n v="88.354800000000978"/>
    <m/>
    <d v="2025-01-08T08:31:00"/>
    <x v="1"/>
    <x v="9"/>
    <s v="Last 12 Months"/>
    <s v="SPS-10828516"/>
    <s v="Emily Brown"/>
    <s v="Ladies 24-25 Student Match Fee, 12/10 vs. vs Olton &amp; West Warwickshire 5"/>
    <x v="9"/>
    <s v="STRIPE"/>
    <x v="0"/>
    <n v="5"/>
    <n v="0.11"/>
    <n v="0.05"/>
    <n v="0"/>
    <n v="4.84"/>
  </r>
  <r>
    <d v="2024-10-19T00:00:00"/>
    <n v="81.354800000000978"/>
    <m/>
    <d v="2025-01-08T08:31:00"/>
    <x v="1"/>
    <x v="9"/>
    <s v="Last 12 Months"/>
    <s v="SPS-10852450"/>
    <s v="Emily Brown"/>
    <s v="Ladies 24-25 Student Match Fee, 19/10 vs. vs Olton &amp; West Warwickshire 6"/>
    <x v="9"/>
    <s v="STRIPE"/>
    <x v="0"/>
    <n v="5"/>
    <n v="0.11"/>
    <n v="0.05"/>
    <n v="0"/>
    <n v="4.84"/>
  </r>
  <r>
    <d v="2024-11-04T00:00:00"/>
    <n v="65.354800000000978"/>
    <m/>
    <d v="2025-01-08T08:31:00"/>
    <x v="1"/>
    <x v="9"/>
    <s v="Last 12 Months"/>
    <s v="SPS-10901239"/>
    <s v="Emily Brown"/>
    <s v="Ladies 24-25 Student Match Fee, 02/11 vs. vs Bournville &amp; Kings Heath 4"/>
    <x v="9"/>
    <s v="STRIPE"/>
    <x v="0"/>
    <n v="5"/>
    <n v="0.11"/>
    <n v="0.05"/>
    <n v="0"/>
    <n v="4.84"/>
  </r>
  <r>
    <d v="2024-11-20T00:00:00"/>
    <n v="49.354800000000978"/>
    <m/>
    <d v="2025-01-08T08:31:00"/>
    <x v="1"/>
    <x v="9"/>
    <s v="Last 12 Months"/>
    <s v="SPS-10965949"/>
    <s v="Emily Brown"/>
    <s v="Ladies 24-25 Student Match Fee, 16/11 vs. vs Solihull Blossomfield 3"/>
    <x v="9"/>
    <s v="STRIPE"/>
    <x v="0"/>
    <n v="5"/>
    <n v="0.1"/>
    <n v="0.05"/>
    <n v="0"/>
    <n v="4.8499999999999996"/>
  </r>
  <r>
    <d v="2024-11-30T00:00:00"/>
    <n v="39.354800000000978"/>
    <m/>
    <d v="2025-01-08T08:31:00"/>
    <x v="1"/>
    <x v="9"/>
    <s v="Last 12 Months"/>
    <s v="SPS-11028847"/>
    <s v="Simone Rowley"/>
    <s v="Ladies 24-25, 30/11 vs. vs Old Silhillians 2"/>
    <x v="9"/>
    <s v="STRIPE"/>
    <x v="0"/>
    <n v="10"/>
    <n v="0.25"/>
    <n v="0.1"/>
    <n v="0"/>
    <n v="9.65"/>
  </r>
  <r>
    <d v="2024-12-08T00:00:00"/>
    <n v="31.354800000000978"/>
    <m/>
    <d v="2025-01-08T08:31:00"/>
    <x v="1"/>
    <x v="9"/>
    <s v="Last 12 Months"/>
    <s v="SPS-11049755"/>
    <s v="Simone Rowley"/>
    <s v="Ladies 24-25, 07/12 vs. vs Bournville &amp; Kings Heath 1"/>
    <x v="9"/>
    <s v="STRIPE"/>
    <x v="0"/>
    <n v="10"/>
    <n v="0.25"/>
    <n v="0.1"/>
    <n v="0"/>
    <n v="9.65"/>
  </r>
  <r>
    <d v="2024-12-06T00:00:00"/>
    <n v="34.354099999996834"/>
    <m/>
    <d v="2025-01-09T08:30:00"/>
    <x v="1"/>
    <x v="9"/>
    <s v="Last 12 Months"/>
    <s v="SPS-11045205"/>
    <s v="Mulla Samra"/>
    <s v="AMENDED: (half game )Mens 24-25, 07/12 vs. vs Wednesbury 2"/>
    <x v="9"/>
    <s v="STRIPE"/>
    <x v="0"/>
    <n v="5"/>
    <n v="0.28000000000000003"/>
    <n v="0.05"/>
    <n v="0"/>
    <n v="4.67"/>
  </r>
  <r>
    <d v="2024-12-03T00:00:00"/>
    <n v="37.354099999996834"/>
    <m/>
    <d v="2025-01-09T08:30:00"/>
    <x v="1"/>
    <x v="9"/>
    <s v="Last 12 Months"/>
    <s v="SPS-11040833"/>
    <s v="Jay Campbell"/>
    <s v="Mens 24-25, 30/11 vs. vs University of Birmingham 4"/>
    <x v="9"/>
    <s v="STRIPE"/>
    <x v="0"/>
    <n v="10"/>
    <n v="0.35"/>
    <n v="0.1"/>
    <n v="0"/>
    <n v="9.5500000000000007"/>
  </r>
  <r>
    <d v="2024-11-17T00:00:00"/>
    <n v="54.354099999996834"/>
    <m/>
    <d v="2025-01-10T08:30:00"/>
    <x v="1"/>
    <x v="9"/>
    <s v="Last 12 Months"/>
    <s v="SPS-10954042"/>
    <s v="Ahsan Ali"/>
    <s v="Sunday Training 24-25, paid by Rojon Ali, 17/11 vs. Sunday Training"/>
    <x v="9"/>
    <s v="STRIPE"/>
    <x v="1"/>
    <n v="3"/>
    <n v="0.11"/>
    <n v="0.05"/>
    <n v="0"/>
    <n v="2.84"/>
  </r>
  <r>
    <d v="2024-11-17T00:00:00"/>
    <n v="54.354099999996834"/>
    <m/>
    <d v="2025-01-10T08:30:00"/>
    <x v="1"/>
    <x v="9"/>
    <s v="Last 12 Months"/>
    <s v="SPS-10954043"/>
    <s v="Hamza Ali"/>
    <s v="Sunday Training 24-25, paid by Rojon Ali, 17/11 vs. Sunday Training"/>
    <x v="9"/>
    <s v="STRIPE"/>
    <x v="1"/>
    <n v="3"/>
    <n v="0.11"/>
    <n v="0.05"/>
    <n v="0"/>
    <n v="2.84"/>
  </r>
  <r>
    <d v="2024-11-17T00:00:00"/>
    <n v="54.354099999996834"/>
    <m/>
    <d v="2025-01-10T08:30:00"/>
    <x v="1"/>
    <x v="9"/>
    <s v="Last 12 Months"/>
    <s v="SPS-10954050"/>
    <s v="Adam Ali"/>
    <s v="Sunday Training 24-25, paid by Rojon Ali, 17/11 vs. Sunday Training"/>
    <x v="9"/>
    <s v="STRIPE"/>
    <x v="1"/>
    <n v="3"/>
    <n v="0.12"/>
    <n v="0.05"/>
    <n v="0"/>
    <n v="2.83"/>
  </r>
  <r>
    <d v="2024-10-17T00:00:00"/>
    <n v="86.354099999996834"/>
    <m/>
    <d v="2025-01-11T08:30:00"/>
    <x v="1"/>
    <x v="9"/>
    <s v="Last 12 Months"/>
    <s v="SPS-10845015"/>
    <s v="Sahib Dhanjal"/>
    <s v="Mens 24-25 Student Match Fee, 12/10 vs. vs Beacon 2"/>
    <x v="9"/>
    <s v="STRIPE"/>
    <x v="0"/>
    <n v="5"/>
    <n v="0.17"/>
    <n v="0.05"/>
    <n v="0"/>
    <n v="4.78"/>
  </r>
  <r>
    <d v="2024-11-11T00:00:00"/>
    <n v="61.354099999996834"/>
    <m/>
    <d v="2025-01-11T08:30:00"/>
    <x v="1"/>
    <x v="9"/>
    <s v="Last 12 Months"/>
    <s v="SPS-10934791"/>
    <s v="Sahib Dhanjal"/>
    <s v="Mens 24-25 Student Match Fee, 09/11 vs. vs Bloxwich 1"/>
    <x v="9"/>
    <s v="STRIPE"/>
    <x v="0"/>
    <n v="5"/>
    <n v="0.18"/>
    <n v="0.05"/>
    <n v="0"/>
    <n v="4.7699999999999996"/>
  </r>
  <r>
    <d v="2024-12-07T00:00:00"/>
    <n v="35.354800000000978"/>
    <m/>
    <d v="2025-01-11T08:31:00"/>
    <x v="1"/>
    <x v="9"/>
    <s v="Last 12 Months"/>
    <s v="SPS-11048080"/>
    <s v="-1. DELETED --"/>
    <s v="Mens 24-25 Student Match Fee, 07/12 vs. vs Worcester 3"/>
    <x v="9"/>
    <s v="STRIPE"/>
    <x v="0"/>
    <n v="5"/>
    <n v="0.28000000000000003"/>
    <n v="0.05"/>
    <n v="0"/>
    <n v="4.67"/>
  </r>
  <r>
    <d v="2024-09-21T00:00:00"/>
    <n v="113.35409999999683"/>
    <m/>
    <d v="2025-01-12T08:30:00"/>
    <x v="1"/>
    <x v="9"/>
    <s v="Last 12 Months"/>
    <s v="SPS-10706324"/>
    <s v="Manraj Sira"/>
    <s v="Mens 24-25, 21/09 vs. vs Sikh Union Coventry"/>
    <x v="9"/>
    <s v="STRIPE"/>
    <x v="0"/>
    <n v="10"/>
    <n v="0.2"/>
    <n v="0.1"/>
    <n v="0"/>
    <n v="9.6999999999999993"/>
  </r>
  <r>
    <d v="2024-11-25T00:00:00"/>
    <n v="48.354099999996834"/>
    <m/>
    <d v="2025-01-12T08:30:00"/>
    <x v="1"/>
    <x v="9"/>
    <s v="Last 12 Months"/>
    <s v="SPS-11006290"/>
    <s v="Manraj Sira"/>
    <s v="Mens 24-25, 19/10 vs. vs Old Halesonians 1"/>
    <x v="9"/>
    <s v="STRIPE"/>
    <x v="0"/>
    <n v="10"/>
    <n v="0.2"/>
    <n v="0.1"/>
    <n v="0"/>
    <n v="9.6999999999999993"/>
  </r>
  <r>
    <d v="2024-11-25T00:00:00"/>
    <n v="48.354099999996834"/>
    <m/>
    <d v="2025-01-12T08:30:00"/>
    <x v="1"/>
    <x v="9"/>
    <s v="Last 12 Months"/>
    <s v="SPS-11006303"/>
    <s v="Manraj Sira"/>
    <s v="Mens 24-25, 02/11 vs. vs Bridgnorth 1"/>
    <x v="9"/>
    <s v="STRIPE"/>
    <x v="0"/>
    <n v="10"/>
    <n v="0.2"/>
    <n v="0.1"/>
    <n v="0"/>
    <n v="9.6999999999999993"/>
  </r>
  <r>
    <d v="2024-12-03T00:00:00"/>
    <n v="40.354099999996834"/>
    <m/>
    <d v="2025-01-12T08:30:00"/>
    <x v="1"/>
    <x v="9"/>
    <s v="Last 12 Months"/>
    <s v="SPS-11040832"/>
    <s v="Manraj Sira"/>
    <s v="Mens 24-25, 30/11 vs. vs University of Birmingham 4"/>
    <x v="9"/>
    <s v="STRIPE"/>
    <x v="0"/>
    <n v="10"/>
    <n v="0.2"/>
    <n v="0.1"/>
    <n v="0"/>
    <n v="9.6999999999999993"/>
  </r>
  <r>
    <d v="2024-12-03T00:00:00"/>
    <n v="40.354099999996834"/>
    <m/>
    <d v="2025-01-12T08:30:00"/>
    <x v="1"/>
    <x v="9"/>
    <s v="Last 12 Months"/>
    <s v="SPS-11040822"/>
    <s v="Jeevan Basi"/>
    <s v="Mens 24-25 Student Match Fee, 30/11 vs. vs University of Birmingham 4"/>
    <x v="9"/>
    <s v="STRIPE"/>
    <x v="0"/>
    <n v="5"/>
    <n v="0.28000000000000003"/>
    <n v="0.05"/>
    <n v="0"/>
    <n v="4.67"/>
  </r>
  <r>
    <d v="2024-11-30T00:00:00"/>
    <n v="43.354099999996834"/>
    <m/>
    <d v="2025-01-12T08:30:00"/>
    <x v="1"/>
    <x v="9"/>
    <s v="Last 12 Months"/>
    <s v="SPS-11031867"/>
    <s v="Narayan Dhillon"/>
    <s v="Mens 24-25 Student Match Fee, paid by Chan Dhillon, 30/11 vs. vs Solihull Blossomfield 1"/>
    <x v="9"/>
    <s v="STRIPE"/>
    <x v="0"/>
    <n v="5"/>
    <n v="0.17"/>
    <n v="0.05"/>
    <n v="0"/>
    <n v="4.78"/>
  </r>
  <r>
    <d v="2024-12-07T00:00:00"/>
    <n v="36.354099999996834"/>
    <m/>
    <d v="2025-01-12T08:30:00"/>
    <x v="1"/>
    <x v="9"/>
    <s v="Last 12 Months"/>
    <s v="SPS-11046428"/>
    <s v="Narayan Dhillon"/>
    <s v="Mens 24-25 Student Match Fee, paid by Chan Dhillon, 07/12 vs. vs Bromsgrove 2"/>
    <x v="9"/>
    <s v="STRIPE"/>
    <x v="0"/>
    <n v="5"/>
    <n v="0.18"/>
    <n v="0.05"/>
    <n v="0"/>
    <n v="4.7699999999999996"/>
  </r>
  <r>
    <d v="2024-12-15T00:00:00"/>
    <n v="30.354099999996834"/>
    <m/>
    <d v="2025-01-14T08:30:00"/>
    <x v="1"/>
    <x v="9"/>
    <s v="Last 12 Months"/>
    <s v="SPS-11075741"/>
    <s v="Rohanpreet cooner"/>
    <s v="Sunday Training 24-25, paid by Gurpreet Cooner, 15/12 vs. Sunday Training"/>
    <x v="9"/>
    <s v="STRIPE"/>
    <x v="1"/>
    <n v="3"/>
    <n v="0.14000000000000001"/>
    <n v="0.05"/>
    <n v="0"/>
    <n v="2.81"/>
  </r>
  <r>
    <d v="2024-12-15T00:00:00"/>
    <n v="30.354099999996834"/>
    <m/>
    <d v="2025-01-14T08:30:00"/>
    <x v="1"/>
    <x v="9"/>
    <s v="Last 12 Months"/>
    <s v="SPS-11075742"/>
    <s v="Sukhmani Cooner"/>
    <s v="Sunday Training 24-25, paid by Gurpreet Cooner, 15/12 vs. Sunday Training"/>
    <x v="9"/>
    <s v="STRIPE"/>
    <x v="1"/>
    <n v="3"/>
    <n v="0.15"/>
    <n v="0.05"/>
    <n v="0"/>
    <n v="2.8"/>
  </r>
  <r>
    <d v="2024-09-15T00:00:00"/>
    <n v="121.35409999999683"/>
    <m/>
    <d v="2025-01-14T08:30:00"/>
    <x v="1"/>
    <x v="9"/>
    <s v="Last 12 Months"/>
    <s v="SPS-10669313"/>
    <s v="Naraya Pawar"/>
    <s v="Sunday Training 24-25, paid by Gurmej Pawar, 15/09 vs. Sunday Training"/>
    <x v="9"/>
    <s v="STRIPE"/>
    <x v="1"/>
    <n v="3"/>
    <n v="0.06"/>
    <n v="0.05"/>
    <n v="0"/>
    <n v="2.89"/>
  </r>
  <r>
    <d v="2024-09-22T00:00:00"/>
    <n v="114.35409999999683"/>
    <m/>
    <d v="2025-01-14T08:30:00"/>
    <x v="1"/>
    <x v="9"/>
    <s v="Last 12 Months"/>
    <s v="SPS-10711731"/>
    <s v="Nivaan Pawar"/>
    <s v="Sunday Training 24-25, paid by Gurmej Pawar, 22/09 vs. Sunday Training"/>
    <x v="9"/>
    <s v="STRIPE"/>
    <x v="1"/>
    <n v="3"/>
    <n v="0.06"/>
    <n v="0.05"/>
    <n v="0"/>
    <n v="2.89"/>
  </r>
  <r>
    <d v="2024-10-03T00:00:00"/>
    <n v="103.35409999999683"/>
    <m/>
    <d v="2025-01-14T08:30:00"/>
    <x v="1"/>
    <x v="9"/>
    <s v="Last 12 Months"/>
    <s v="SPS-10772573"/>
    <s v="Nivaan Pawar"/>
    <s v="Sunday Training 24-25, paid by Gurmej Pawar, 29/09 vs. Sunday Training"/>
    <x v="9"/>
    <s v="STRIPE"/>
    <x v="1"/>
    <n v="3"/>
    <n v="0.06"/>
    <n v="0.05"/>
    <n v="0"/>
    <n v="2.89"/>
  </r>
  <r>
    <d v="2024-10-03T00:00:00"/>
    <n v="103.35409999999683"/>
    <m/>
    <d v="2025-01-14T08:30:00"/>
    <x v="1"/>
    <x v="9"/>
    <s v="Last 12 Months"/>
    <s v="SPS-10772582"/>
    <s v="Naraya Pawar"/>
    <s v="Sunday Training 24-25, paid by Gurmej Pawar, 29/09 vs. Sunday Training"/>
    <x v="9"/>
    <s v="STRIPE"/>
    <x v="1"/>
    <n v="3"/>
    <n v="0.06"/>
    <n v="0.05"/>
    <n v="0"/>
    <n v="2.89"/>
  </r>
  <r>
    <d v="2024-10-14T00:00:00"/>
    <n v="92.354099999996834"/>
    <m/>
    <d v="2025-01-14T08:30:00"/>
    <x v="1"/>
    <x v="9"/>
    <s v="Last 12 Months"/>
    <s v="SPS-10836014"/>
    <s v="Nivaan Pawar"/>
    <s v="Sunday Training 24-25, paid by Gurmej Pawar, 13/10 vs. Sunday Training"/>
    <x v="9"/>
    <s v="STRIPE"/>
    <x v="1"/>
    <n v="3"/>
    <n v="0.06"/>
    <n v="0.05"/>
    <n v="0"/>
    <n v="2.89"/>
  </r>
  <r>
    <d v="2024-10-14T00:00:00"/>
    <n v="92.354099999996834"/>
    <m/>
    <d v="2025-01-14T08:30:00"/>
    <x v="1"/>
    <x v="9"/>
    <s v="Last 12 Months"/>
    <s v="SPS-10836019"/>
    <s v="Naraya Pawar"/>
    <s v="Sunday Training 24-25, paid by Gurmej Pawar, 13/10 vs. Sunday Training"/>
    <x v="9"/>
    <s v="STRIPE"/>
    <x v="1"/>
    <n v="3"/>
    <n v="0.06"/>
    <n v="0.05"/>
    <n v="0"/>
    <n v="2.89"/>
  </r>
  <r>
    <d v="2024-11-10T00:00:00"/>
    <n v="65.354099999996834"/>
    <m/>
    <d v="2025-01-14T08:30:00"/>
    <x v="1"/>
    <x v="9"/>
    <s v="Last 12 Months"/>
    <s v="SPS-10925342"/>
    <s v="Nivaan Pawar"/>
    <s v="Sunday Training 24-25, paid by Gurmej Pawar, 10/11 vs. Sunday Training"/>
    <x v="9"/>
    <s v="STRIPE"/>
    <x v="1"/>
    <n v="3"/>
    <n v="0.06"/>
    <n v="0.05"/>
    <n v="0"/>
    <n v="2.89"/>
  </r>
  <r>
    <d v="2024-11-10T00:00:00"/>
    <n v="65.354099999996834"/>
    <m/>
    <d v="2025-01-14T08:30:00"/>
    <x v="1"/>
    <x v="9"/>
    <s v="Last 12 Months"/>
    <s v="SPS-10925355"/>
    <s v="Naraya Pawar"/>
    <s v="Sunday Training 24-25, paid by Gurmej Pawar, 10/11 vs. Sunday Training"/>
    <x v="9"/>
    <s v="STRIPE"/>
    <x v="1"/>
    <n v="3"/>
    <n v="0.06"/>
    <n v="0.05"/>
    <n v="0"/>
    <n v="2.89"/>
  </r>
  <r>
    <d v="2024-11-17T00:00:00"/>
    <n v="58.354099999996834"/>
    <m/>
    <d v="2025-01-14T08:30:00"/>
    <x v="1"/>
    <x v="9"/>
    <s v="Last 12 Months"/>
    <s v="SPS-10954033"/>
    <s v="Nivaan Pawar"/>
    <s v="Sunday Training 24-25, paid by Gurmej Pawar, 17/11 vs. Sunday Training"/>
    <x v="9"/>
    <s v="STRIPE"/>
    <x v="1"/>
    <n v="3"/>
    <n v="0.06"/>
    <n v="0.05"/>
    <n v="0"/>
    <n v="2.89"/>
  </r>
  <r>
    <d v="2024-11-17T00:00:00"/>
    <n v="58.354099999996834"/>
    <m/>
    <d v="2025-01-14T08:30:00"/>
    <x v="1"/>
    <x v="9"/>
    <s v="Last 12 Months"/>
    <s v="SPS-10954041"/>
    <s v="Naraya Pawar"/>
    <s v="Sunday Training 24-25, paid by Gurmej Pawar, 17/11 vs. Sunday Training"/>
    <x v="9"/>
    <s v="STRIPE"/>
    <x v="1"/>
    <n v="3"/>
    <n v="0.06"/>
    <n v="0.05"/>
    <n v="0"/>
    <n v="2.89"/>
  </r>
  <r>
    <d v="2024-12-15T00:00:00"/>
    <n v="30.354099999996834"/>
    <m/>
    <d v="2025-01-14T08:30:00"/>
    <x v="1"/>
    <x v="9"/>
    <s v="Last 12 Months"/>
    <s v="SPS-11075721"/>
    <s v="Nivaan Pawar"/>
    <s v="Sunday Training 24-25, paid by Gurmej Pawar, 15/12 vs. Sunday Training"/>
    <x v="9"/>
    <s v="STRIPE"/>
    <x v="1"/>
    <n v="3"/>
    <n v="0.06"/>
    <n v="0.05"/>
    <n v="0"/>
    <n v="2.89"/>
  </r>
  <r>
    <d v="2024-12-15T00:00:00"/>
    <n v="30.354099999996834"/>
    <m/>
    <d v="2025-01-14T08:30:00"/>
    <x v="1"/>
    <x v="9"/>
    <s v="Last 12 Months"/>
    <s v="SPS-11075727"/>
    <s v="Naraya Pawar"/>
    <s v="Sunday Training 24-25, paid by Gurmej Pawar, 15/12 vs. Sunday Training"/>
    <x v="9"/>
    <s v="STRIPE"/>
    <x v="1"/>
    <n v="3"/>
    <n v="7.0000000000000007E-2"/>
    <n v="0.05"/>
    <n v="0"/>
    <n v="2.88"/>
  </r>
  <r>
    <d v="2024-09-15T00:00:00"/>
    <n v="121.35409999999683"/>
    <m/>
    <d v="2025-01-14T08:30:00"/>
    <x v="1"/>
    <x v="9"/>
    <s v="Last 12 Months"/>
    <s v="SPS-10669300"/>
    <s v="Nivaan Pawar"/>
    <s v="Sunday Training 24-25, 15/09 vs. Sunday Training"/>
    <x v="9"/>
    <s v="STRIPE"/>
    <x v="1"/>
    <n v="3"/>
    <n v="0.79"/>
    <n v="0.05"/>
    <n v="0"/>
    <n v="2.16"/>
  </r>
  <r>
    <d v="2024-12-15T00:00:00"/>
    <n v="30.354099999996834"/>
    <m/>
    <d v="2025-01-14T08:30:00"/>
    <x v="1"/>
    <x v="9"/>
    <s v="Last 12 Months"/>
    <s v="SPS-11075723"/>
    <s v="Hansveer Matharu"/>
    <s v="Sunday Training 24-25, paid by Surinderpal Matharu, 15/12 vs. Sunday Training"/>
    <x v="9"/>
    <s v="STRIPE"/>
    <x v="1"/>
    <n v="3"/>
    <n v="0.25"/>
    <n v="0.05"/>
    <n v="0"/>
    <n v="2.7"/>
  </r>
  <r>
    <d v="2024-12-15T00:00:00"/>
    <n v="30.354099999996834"/>
    <m/>
    <d v="2025-01-14T08:30:00"/>
    <x v="1"/>
    <x v="9"/>
    <s v="Last 12 Months"/>
    <s v="SPS-11075735"/>
    <s v="Harveen Sangha"/>
    <s v="Sunday Training 24-25, paid by Amarpreet Sangha, 15/12 vs. Sunday Training"/>
    <x v="9"/>
    <s v="STRIPE"/>
    <x v="1"/>
    <n v="3"/>
    <n v="0.25"/>
    <n v="0.05"/>
    <n v="0"/>
    <n v="2.7"/>
  </r>
  <r>
    <d v="2024-12-15T00:00:00"/>
    <n v="30.354099999996834"/>
    <m/>
    <d v="2025-01-14T08:30:00"/>
    <x v="1"/>
    <x v="9"/>
    <s v="Last 12 Months"/>
    <s v="SPS-11075725"/>
    <s v="Anand Sihota"/>
    <s v="Sunday Training 24-25, paid by Dal Sihota, 15/12 vs. Sunday Training"/>
    <x v="9"/>
    <s v="STRIPE"/>
    <x v="1"/>
    <n v="3"/>
    <n v="0.25"/>
    <n v="0.05"/>
    <n v="0"/>
    <n v="2.7"/>
  </r>
  <r>
    <d v="2024-12-15T00:00:00"/>
    <n v="30.354099999996834"/>
    <m/>
    <d v="2025-01-14T08:30:00"/>
    <x v="1"/>
    <x v="9"/>
    <s v="Last 12 Months"/>
    <s v="SPS-11075717"/>
    <s v="Arjan Matharu"/>
    <s v="Sunday Training 24-25, paid by Dapinder Matharu, 15/12 vs. Sunday Training"/>
    <x v="9"/>
    <s v="STRIPE"/>
    <x v="1"/>
    <n v="3"/>
    <n v="0.14000000000000001"/>
    <n v="0.05"/>
    <n v="0"/>
    <n v="2.81"/>
  </r>
  <r>
    <d v="2024-12-15T00:00:00"/>
    <n v="30.354099999996834"/>
    <m/>
    <d v="2025-01-14T08:30:00"/>
    <x v="1"/>
    <x v="9"/>
    <s v="Last 12 Months"/>
    <s v="SPS-11075740"/>
    <s v="Amar Matharu"/>
    <s v="Sunday Training 24-25, paid by Dapinder Matharu, 15/12 vs. Sunday Training"/>
    <x v="9"/>
    <s v="STRIPE"/>
    <x v="1"/>
    <n v="3"/>
    <n v="0.15"/>
    <n v="0.05"/>
    <n v="0"/>
    <n v="2.8"/>
  </r>
  <r>
    <d v="2024-12-15T00:00:00"/>
    <n v="30.354800000000978"/>
    <m/>
    <d v="2025-01-14T08:31:00"/>
    <x v="1"/>
    <x v="9"/>
    <s v="Last 12 Months"/>
    <s v="SPS-11075715"/>
    <s v="Priya Cooner"/>
    <s v="Sunday Training 24-25, paid by Sandeep Cooner, 15/12 vs. Sunday Training"/>
    <x v="9"/>
    <s v="STRIPE"/>
    <x v="1"/>
    <n v="3"/>
    <n v="0.14000000000000001"/>
    <n v="0.05"/>
    <n v="0"/>
    <n v="2.81"/>
  </r>
  <r>
    <d v="2024-12-15T00:00:00"/>
    <n v="30.354800000000978"/>
    <m/>
    <d v="2025-01-14T08:31:00"/>
    <x v="1"/>
    <x v="9"/>
    <s v="Last 12 Months"/>
    <s v="SPS-11075720"/>
    <s v="Nihal Cooner"/>
    <s v="Sunday Training 24-25, paid by Sandeep Cooner, 15/12 vs. Sunday Training"/>
    <x v="9"/>
    <s v="STRIPE"/>
    <x v="1"/>
    <n v="3"/>
    <n v="0.15"/>
    <n v="0.05"/>
    <n v="0"/>
    <n v="2.8"/>
  </r>
  <r>
    <d v="2024-09-15T00:00:00"/>
    <n v="121.35480000000098"/>
    <m/>
    <d v="2025-01-14T08:31:00"/>
    <x v="1"/>
    <x v="9"/>
    <s v="Last 12 Months"/>
    <s v="SPS-10667822"/>
    <s v="Inderjeet Singh"/>
    <s v="Sunday Training 24-25, 15/09 vs. Sunday Training"/>
    <x v="9"/>
    <s v="STRIPE"/>
    <x v="1"/>
    <n v="3"/>
    <n v="0.25"/>
    <n v="0.05"/>
    <n v="0"/>
    <n v="2.7"/>
  </r>
  <r>
    <d v="2024-12-15T00:00:00"/>
    <n v="30.354800000000978"/>
    <m/>
    <d v="2025-01-14T08:31:00"/>
    <x v="1"/>
    <x v="9"/>
    <s v="Last 12 Months"/>
    <s v="SPS-11075726"/>
    <s v="Nayan Singh Ruprah"/>
    <s v="Sunday Training 24-25, paid by BALJIT RUPRAH, 15/12 vs. Sunday Training"/>
    <x v="9"/>
    <s v="STRIPE"/>
    <x v="1"/>
    <n v="3"/>
    <n v="0.14000000000000001"/>
    <n v="0.05"/>
    <n v="0"/>
    <n v="2.81"/>
  </r>
  <r>
    <d v="2024-12-15T00:00:00"/>
    <n v="30.354800000000978"/>
    <m/>
    <d v="2025-01-14T08:31:00"/>
    <x v="1"/>
    <x v="9"/>
    <s v="Last 12 Months"/>
    <s v="SPS-11075728"/>
    <s v="Naina Kaur Ruprah"/>
    <s v="Sunday Training 24-25, paid by BALJIT RUPRAH, 15/12 vs. Sunday Training"/>
    <x v="9"/>
    <s v="STRIPE"/>
    <x v="1"/>
    <n v="3"/>
    <n v="0.15"/>
    <n v="0.05"/>
    <n v="0"/>
    <n v="2.8"/>
  </r>
  <r>
    <d v="2025-01-14T00:00:00"/>
    <n v="0.4944000000032247"/>
    <m/>
    <d v="2025-01-14T11:52:00"/>
    <x v="1"/>
    <x v="9"/>
    <s v="Last 12 Months"/>
    <s v="SPS-11118556"/>
    <s v="Amarpreet singh Assi"/>
    <s v="Mens 24-25 Annual Payee Match Fee, 04/01 vs. vs Telford &amp; Wrekin 2"/>
    <x v="9"/>
    <s v="CASH"/>
    <x v="0"/>
    <n v="0"/>
    <n v="0"/>
    <n v="0"/>
    <n v="0"/>
    <n v="0"/>
  </r>
  <r>
    <d v="2025-01-14T00:00:00"/>
    <n v="0.4944000000032247"/>
    <m/>
    <d v="2025-01-14T11:52:00"/>
    <x v="1"/>
    <x v="9"/>
    <s v="Last 12 Months"/>
    <s v="SPS-11118563"/>
    <s v="Sikandar Aizaz"/>
    <s v="Mens 24-25 Sponsored player Match Fee, 04/01 vs. vs Telford &amp; Wrekin 2"/>
    <x v="9"/>
    <s v="CASH"/>
    <x v="0"/>
    <n v="0"/>
    <n v="0"/>
    <n v="0"/>
    <n v="0"/>
    <n v="0"/>
  </r>
  <r>
    <d v="2024-12-07T00:00:00"/>
    <n v="42.354099999996834"/>
    <m/>
    <d v="2025-01-18T08:30:00"/>
    <x v="1"/>
    <x v="9"/>
    <s v="Last 12 Months"/>
    <s v="SPS-11046424"/>
    <s v="Harpreet Singh Kalia"/>
    <s v="Mens 24-25 Student Match Fee, paid by dav Kalia, 07/12 vs. vs Bromsgrove 2"/>
    <x v="9"/>
    <s v="STRIPE"/>
    <x v="0"/>
    <n v="5"/>
    <n v="0.28000000000000003"/>
    <n v="0.05"/>
    <n v="0"/>
    <n v="4.67"/>
  </r>
  <r>
    <d v="2024-11-25T00:00:00"/>
    <n v="54.354099999996834"/>
    <m/>
    <d v="2025-01-18T08:30:00"/>
    <x v="1"/>
    <x v="9"/>
    <s v="Last 12 Months"/>
    <s v="SPS-11006244"/>
    <s v="Stacey Fenton"/>
    <s v="Ladies 24-25, 23/11 vs. vs Edgbaston 2"/>
    <x v="9"/>
    <s v="STRIPE"/>
    <x v="0"/>
    <n v="10"/>
    <n v="0.22"/>
    <n v="0.1"/>
    <n v="0"/>
    <n v="9.68"/>
  </r>
  <r>
    <d v="2024-11-30T00:00:00"/>
    <n v="49.354099999996834"/>
    <m/>
    <d v="2025-01-18T08:30:00"/>
    <x v="1"/>
    <x v="9"/>
    <s v="Last 12 Months"/>
    <s v="SPS-11028853"/>
    <s v="Stacey Fenton"/>
    <s v="Ladies 24-25, 30/11 vs. vs Old Silhillians 2"/>
    <x v="9"/>
    <s v="STRIPE"/>
    <x v="0"/>
    <n v="10"/>
    <n v="0.22"/>
    <n v="0.1"/>
    <n v="0"/>
    <n v="9.68"/>
  </r>
  <r>
    <d v="2024-12-08T00:00:00"/>
    <n v="41.354099999996834"/>
    <m/>
    <d v="2025-01-18T08:30:00"/>
    <x v="1"/>
    <x v="9"/>
    <s v="Last 12 Months"/>
    <s v="SPS-11049761"/>
    <s v="Stacey Fenton"/>
    <s v="Ladies 24-25, 07/12 vs. vs Bournville &amp; Kings Heath 1"/>
    <x v="9"/>
    <s v="STRIPE"/>
    <x v="0"/>
    <n v="10"/>
    <n v="0.21"/>
    <n v="0.1"/>
    <n v="0"/>
    <n v="9.69"/>
  </r>
  <r>
    <d v="2025-01-18T00:00:00"/>
    <n v="0.68469999999797437"/>
    <m/>
    <d v="2025-01-18T16:26:00"/>
    <x v="1"/>
    <x v="9"/>
    <s v="Last 12 Months"/>
    <s v="SPS-11134641"/>
    <s v="om gaur"/>
    <s v="Mens 24-25 Under 16 Match Fee, confirmed by Satpal Degun, 18/01 vs. vs Bournville &amp; Kings Heath 4"/>
    <x v="9"/>
    <s v="BACS"/>
    <x v="0"/>
    <n v="3"/>
    <n v="0"/>
    <n v="0"/>
    <n v="0"/>
    <n v="3"/>
  </r>
  <r>
    <d v="2025-01-18T00:00:00"/>
    <n v="0.68950000000040745"/>
    <m/>
    <d v="2025-01-18T16:33:00"/>
    <x v="1"/>
    <x v="9"/>
    <s v="Last 12 Months"/>
    <s v="SPS-11134810"/>
    <s v="Thisaru Gangabadage"/>
    <s v="Badgers 24-25 Sponsored player Match Fee, 18/01 vs. vs WaTs"/>
    <x v="9"/>
    <s v="CASH"/>
    <x v="0"/>
    <n v="0"/>
    <n v="0"/>
    <n v="0"/>
    <n v="0"/>
    <n v="0"/>
  </r>
  <r>
    <d v="2025-01-18T00:00:00"/>
    <n v="0.7915999999968335"/>
    <m/>
    <d v="2025-01-18T19:00:00"/>
    <x v="1"/>
    <x v="9"/>
    <s v="Last 12 Months"/>
    <s v="SPS-11136821"/>
    <s v="SJ Sihota"/>
    <s v="Mens 24-25 Double Team Match Fee, 18/01 vs. vs University of Birmingham 5"/>
    <x v="9"/>
    <s v="CASH"/>
    <x v="0"/>
    <n v="0"/>
    <n v="0"/>
    <n v="0"/>
    <n v="0"/>
    <n v="0"/>
  </r>
  <r>
    <d v="2025-01-18T00:00:00"/>
    <n v="0.7915999999968335"/>
    <m/>
    <d v="2025-01-18T19:00:00"/>
    <x v="1"/>
    <x v="9"/>
    <s v="Last 12 Months"/>
    <s v="SPS-11136824"/>
    <s v="Ian Murphy"/>
    <s v="Mens 24-25 Sponsored player Match Fee, 18/01 vs. vs University of Birmingham 5"/>
    <x v="9"/>
    <s v="CASH"/>
    <x v="0"/>
    <n v="0"/>
    <n v="0"/>
    <n v="0"/>
    <n v="0"/>
    <n v="0"/>
  </r>
  <r>
    <d v="2025-01-18T00:00:00"/>
    <n v="0.88330000000132713"/>
    <m/>
    <d v="2025-01-18T21:12:00"/>
    <x v="1"/>
    <x v="9"/>
    <s v="Last 12 Months"/>
    <s v="SPS-11137747"/>
    <s v="Athsari Gangabadage"/>
    <s v="Ladies 24-25 Sponsored player Match Fee, 18/01 vs. vs Solihull Blossomfield 4"/>
    <x v="9"/>
    <s v="CASH"/>
    <x v="0"/>
    <n v="0"/>
    <n v="0"/>
    <n v="0"/>
    <n v="0"/>
    <n v="0"/>
  </r>
  <r>
    <d v="2025-01-18T00:00:00"/>
    <n v="0.88399999999819556"/>
    <m/>
    <d v="2025-01-18T21:13:00"/>
    <x v="1"/>
    <x v="9"/>
    <s v="Last 12 Months"/>
    <s v="SPS-11137752"/>
    <s v="Ummul Humayra"/>
    <s v="AMENDED: (Drove multiple players)Ladies 24-25, confirmed by Charn Gill, 18/01 vs. vs Solihull Blossomfield 4"/>
    <x v="9"/>
    <s v="BACS"/>
    <x v="0"/>
    <n v="0"/>
    <n v="0"/>
    <n v="0"/>
    <n v="0"/>
    <n v="0"/>
  </r>
  <r>
    <d v="2025-01-18T00:00:00"/>
    <n v="0.88539999999920838"/>
    <m/>
    <d v="2025-01-18T21:15:00"/>
    <x v="1"/>
    <x v="9"/>
    <s v="Last 12 Months"/>
    <s v="SPS-11137754"/>
    <s v="-1. DELETED --"/>
    <s v="AMENDED: (Drove back from home just to play )Ladies 24-25 Student Match Fee, collected by Charn Gill, 18/01 vs. vs Solihull Blossomfield 4"/>
    <x v="9"/>
    <s v="CASH"/>
    <x v="0"/>
    <n v="0"/>
    <n v="0"/>
    <n v="0"/>
    <n v="0"/>
    <n v="0"/>
  </r>
  <r>
    <d v="2025-01-18T00:00:00"/>
    <n v="0.88539999999920838"/>
    <m/>
    <d v="2025-01-18T21:15:00"/>
    <x v="1"/>
    <x v="9"/>
    <s v="Last 12 Months"/>
    <s v="SPS-11137749"/>
    <s v="Neha Sharma"/>
    <s v="AMENDED: (Played as a favour due to lack of players to allow game to go ahead )Ladies 24-25 Unemployed/Retired Match Fee, collected by Charn Gill, 18/01 vs. vs Solihull Blossomfield 4"/>
    <x v="9"/>
    <s v="CASH"/>
    <x v="0"/>
    <n v="0"/>
    <n v="0"/>
    <n v="0"/>
    <n v="0"/>
    <n v="0"/>
  </r>
  <r>
    <d v="2025-01-18T00:00:00"/>
    <n v="0.88539999999920838"/>
    <m/>
    <d v="2025-01-18T21:15:00"/>
    <x v="1"/>
    <x v="9"/>
    <s v="Last 12 Months"/>
    <s v="SPS-11137793"/>
    <s v="Kaylim Bowers"/>
    <s v="Ladies 24-25 Sponsored player Match Fee, 18/01 vs. vs Olton &amp; West Warwickshire 3"/>
    <x v="9"/>
    <s v="CASH"/>
    <x v="0"/>
    <n v="0"/>
    <n v="0"/>
    <n v="0"/>
    <n v="0"/>
    <n v="0"/>
  </r>
  <r>
    <d v="2025-01-18T00:00:00"/>
    <n v="0.88539999999920838"/>
    <m/>
    <d v="2025-01-18T21:15:00"/>
    <x v="1"/>
    <x v="9"/>
    <s v="Last 12 Months"/>
    <s v="SPS-11137797"/>
    <s v="Apsi Gunarathne"/>
    <s v="Ladies 24-25 Sponsored player Match Fee, 18/01 vs. vs Olton &amp; West Warwickshire 3"/>
    <x v="9"/>
    <s v="CASH"/>
    <x v="0"/>
    <n v="0"/>
    <n v="0"/>
    <n v="0"/>
    <n v="0"/>
    <n v="0"/>
  </r>
  <r>
    <d v="2025-01-18T00:00:00"/>
    <n v="0.88539999999920838"/>
    <m/>
    <d v="2025-01-18T21:15:00"/>
    <x v="1"/>
    <x v="9"/>
    <s v="Last 12 Months"/>
    <s v="SPS-11137798"/>
    <s v="Rahemeen Ali"/>
    <s v="Ladies 24-25 Sponsored player Match Fee, 18/01 vs. vs Olton &amp; West Warwickshire 3"/>
    <x v="9"/>
    <s v="CASH"/>
    <x v="0"/>
    <n v="0"/>
    <n v="0"/>
    <n v="0"/>
    <n v="0"/>
    <n v="0"/>
  </r>
  <r>
    <d v="2024-11-22T00:00:00"/>
    <n v="58.354099999996834"/>
    <m/>
    <d v="2025-01-19T08:30:00"/>
    <x v="1"/>
    <x v="9"/>
    <s v="Last 12 Months"/>
    <s v="SPS-10967515"/>
    <s v="Dharam Padda"/>
    <s v="Mens 24-25 Under 16 Match Fee, paid by Harj Padda, 23/11 vs. vs Old Wulfrunians 4"/>
    <x v="9"/>
    <s v="STRIPE"/>
    <x v="0"/>
    <n v="3"/>
    <n v="0.11"/>
    <n v="0.05"/>
    <n v="0"/>
    <n v="2.84"/>
  </r>
  <r>
    <d v="2024-12-01T00:00:00"/>
    <n v="49.354099999996834"/>
    <m/>
    <d v="2025-01-19T08:30:00"/>
    <x v="1"/>
    <x v="9"/>
    <s v="Last 12 Months"/>
    <s v="SPS-11034943"/>
    <s v="Dharam Padda"/>
    <s v="Sunday Training 24-25, paid by Harj Padda, 01/12 vs. Sunday Training"/>
    <x v="9"/>
    <s v="STRIPE"/>
    <x v="1"/>
    <n v="3"/>
    <n v="0.11"/>
    <n v="0.05"/>
    <n v="0"/>
    <n v="2.84"/>
  </r>
  <r>
    <d v="2024-12-06T00:00:00"/>
    <n v="44.354099999996834"/>
    <m/>
    <d v="2025-01-19T08:30:00"/>
    <x v="1"/>
    <x v="9"/>
    <s v="Last 12 Months"/>
    <s v="SPS-11045208"/>
    <s v="Dharam Padda"/>
    <s v="Mens 24-25 Under 16 Match Fee, paid by Harj Padda, 07/12 vs. vs Wednesbury 2"/>
    <x v="9"/>
    <s v="STRIPE"/>
    <x v="0"/>
    <n v="3"/>
    <n v="0.12"/>
    <n v="0.05"/>
    <n v="0"/>
    <n v="2.83"/>
  </r>
  <r>
    <d v="2025-01-19T00:00:00"/>
    <n v="0.47630000000208383"/>
    <m/>
    <d v="2025-01-19T11:26:00"/>
    <x v="1"/>
    <x v="9"/>
    <s v="Last 12 Months"/>
    <s v="SPS-11139144"/>
    <s v="Savraj Singh Chana"/>
    <s v="Sunday Training 24-25, collected by Satpal Degun, 19/01 vs. Sunday Training"/>
    <x v="9"/>
    <s v="CASH"/>
    <x v="1"/>
    <n v="3"/>
    <n v="0"/>
    <n v="0"/>
    <n v="0"/>
    <n v="3"/>
  </r>
  <r>
    <d v="2025-01-19T00:00:00"/>
    <n v="0.47699999999895226"/>
    <m/>
    <d v="2025-01-19T11:27:00"/>
    <x v="1"/>
    <x v="9"/>
    <s v="Last 12 Months"/>
    <s v="SPS-11139152"/>
    <s v="Arjan Singh Chana"/>
    <s v="Sunday Training 24-25, collected by Satpal Degun, 19/01 vs. Sunday Training"/>
    <x v="9"/>
    <s v="CASH"/>
    <x v="1"/>
    <n v="3"/>
    <n v="0"/>
    <n v="0"/>
    <n v="0"/>
    <n v="3"/>
  </r>
  <r>
    <d v="2025-01-19T00:00:00"/>
    <n v="0.47699999999895226"/>
    <m/>
    <d v="2025-01-19T11:27:00"/>
    <x v="1"/>
    <x v="9"/>
    <s v="Last 12 Months"/>
    <s v="SPS-11139137"/>
    <s v="Yuvraj Sihota"/>
    <s v="Sunday Training 24-25, confirmed by Satpal Degun, 19/01 vs. Sunday Training"/>
    <x v="9"/>
    <s v="BACS"/>
    <x v="1"/>
    <n v="3"/>
    <n v="0"/>
    <n v="0"/>
    <n v="0"/>
    <n v="3"/>
  </r>
  <r>
    <d v="2025-01-18T00:00:00"/>
    <n v="1.6270000000004075"/>
    <m/>
    <d v="2025-01-19T15:03:00"/>
    <x v="1"/>
    <x v="9"/>
    <s v="Last 12 Months"/>
    <s v="SPS-11134814"/>
    <s v="Arjan Singh Chana"/>
    <s v="Badgers 24-25, collected by Satpal Degun, 18/01 vs. vs WaTs"/>
    <x v="9"/>
    <s v="CASH"/>
    <x v="0"/>
    <n v="3"/>
    <n v="0"/>
    <n v="0"/>
    <n v="0"/>
    <n v="3"/>
  </r>
  <r>
    <d v="2025-01-19T00:00:00"/>
    <n v="0.64790000000357395"/>
    <m/>
    <d v="2025-01-19T15:33:00"/>
    <x v="1"/>
    <x v="9"/>
    <s v="Last 12 Months"/>
    <s v="SPS-11140552"/>
    <s v="Kaylim Bowers"/>
    <s v="Ladies 24-25 Sponsored player Match Fee, 19/01 vs. vs University of Birmingham 5"/>
    <x v="9"/>
    <s v="CASH"/>
    <x v="0"/>
    <n v="0"/>
    <n v="0"/>
    <n v="0"/>
    <n v="0"/>
    <n v="0"/>
  </r>
  <r>
    <d v="2025-01-19T00:00:00"/>
    <n v="0.64790000000357395"/>
    <m/>
    <d v="2025-01-19T15:33:00"/>
    <x v="1"/>
    <x v="9"/>
    <s v="Last 12 Months"/>
    <s v="SPS-11140556"/>
    <s v="Apsi Gunarathne"/>
    <s v="Ladies 24-25 Sponsored player Match Fee, 19/01 vs. vs University of Birmingham 5"/>
    <x v="9"/>
    <s v="CASH"/>
    <x v="0"/>
    <n v="0"/>
    <n v="0"/>
    <n v="0"/>
    <n v="0"/>
    <n v="0"/>
  </r>
  <r>
    <d v="2025-01-19T00:00:00"/>
    <n v="0.64790000000357395"/>
    <m/>
    <d v="2025-01-19T15:33:00"/>
    <x v="1"/>
    <x v="9"/>
    <s v="Last 12 Months"/>
    <s v="SPS-11140557"/>
    <s v="Rahemeen Ali"/>
    <s v="Ladies 24-25 Sponsored player Match Fee, 19/01 vs. vs University of Birmingham 5"/>
    <x v="9"/>
    <s v="CASH"/>
    <x v="0"/>
    <n v="0"/>
    <n v="0"/>
    <n v="0"/>
    <n v="0"/>
    <n v="0"/>
  </r>
  <r>
    <d v="2024-11-20T00:00:00"/>
    <n v="64.832600000001548"/>
    <m/>
    <d v="2025-01-23T19:59:00"/>
    <x v="1"/>
    <x v="9"/>
    <s v="Last 12 Months"/>
    <s v="SPS-10965948"/>
    <s v="Susan Paterson"/>
    <s v="AMENDED: (drove)Ladies 24-25, confirmed by Charn Gill, 16/11 vs. vs Solihull Blossomfield 3"/>
    <x v="9"/>
    <s v="BACS"/>
    <x v="0"/>
    <n v="0"/>
    <n v="0"/>
    <n v="0"/>
    <n v="0"/>
    <n v="0"/>
  </r>
  <r>
    <d v="2024-10-12T00:00:00"/>
    <n v="104.35409999999683"/>
    <m/>
    <d v="2025-01-24T08:30:00"/>
    <x v="1"/>
    <x v="9"/>
    <s v="Last 12 Months"/>
    <s v="SPS-10828521"/>
    <s v="Muneet Kaur Khera"/>
    <s v="Ladies 24-25 Under 16 Match Fee, paid by Sukhvinder Kaur Khera, 12/10 vs. vs Olton &amp; West Warwickshire 5"/>
    <x v="9"/>
    <s v="STRIPE"/>
    <x v="0"/>
    <n v="3"/>
    <n v="0.25"/>
    <n v="0.05"/>
    <n v="0"/>
    <n v="2.7"/>
  </r>
  <r>
    <d v="2025-01-25T00:00:00"/>
    <n v="0.65200000000186265"/>
    <m/>
    <d v="2025-01-25T15:39:00"/>
    <x v="1"/>
    <x v="9"/>
    <s v="Last 12 Months"/>
    <s v="SPS-11152322"/>
    <s v="Thisaru Gangabadage"/>
    <s v="Badgers 24-25 Sponsored player Match Fee, 25/01 vs. vs Beacon"/>
    <x v="9"/>
    <s v="CASH"/>
    <x v="0"/>
    <n v="0"/>
    <n v="0"/>
    <n v="0"/>
    <n v="0"/>
    <n v="0"/>
  </r>
  <r>
    <d v="2025-01-25T00:00:00"/>
    <n v="0.87079999999696156"/>
    <m/>
    <d v="2025-01-25T20:54:00"/>
    <x v="1"/>
    <x v="9"/>
    <s v="Last 12 Months"/>
    <s v="SPS-11155819"/>
    <s v="SJ Sihota"/>
    <s v="Mens 24-25 Double Team Match Fee, 25/01 vs. vs Edgbaston 2"/>
    <x v="9"/>
    <s v="CASH"/>
    <x v="0"/>
    <n v="0"/>
    <n v="0"/>
    <n v="0"/>
    <n v="0"/>
    <n v="0"/>
  </r>
  <r>
    <d v="2025-01-25T00:00:00"/>
    <n v="1.5743000000002212"/>
    <m/>
    <d v="2025-01-26T13:47:00"/>
    <x v="1"/>
    <x v="9"/>
    <s v="Last 12 Months"/>
    <s v="SPS-11152334"/>
    <s v="Arjan Singh Chana"/>
    <s v="Badgers 24-25, collected by Satpal Degun, 25/01 vs. vs Beacon"/>
    <x v="9"/>
    <s v="CASH"/>
    <x v="0"/>
    <n v="3"/>
    <n v="0"/>
    <n v="0"/>
    <n v="0"/>
    <n v="3"/>
  </r>
  <r>
    <d v="2025-01-25T00:00:00"/>
    <n v="1.5743000000002212"/>
    <m/>
    <d v="2025-01-26T13:47:00"/>
    <x v="1"/>
    <x v="9"/>
    <s v="Last 12 Months"/>
    <s v="SPS-11152329"/>
    <s v="Rajveer Malhi"/>
    <s v="Badgers 24-25, collected by Satpal Degun, 25/01 vs. vs Beacon"/>
    <x v="9"/>
    <s v="CASH"/>
    <x v="0"/>
    <n v="3"/>
    <n v="0"/>
    <n v="0"/>
    <n v="0"/>
    <n v="3"/>
  </r>
  <r>
    <d v="2025-01-26T00:00:00"/>
    <n v="0.64510000000154832"/>
    <m/>
    <d v="2025-01-26T15:29:00"/>
    <x v="1"/>
    <x v="9"/>
    <s v="Last 12 Months"/>
    <s v="SPS-11158563"/>
    <s v="dilveer bedi"/>
    <s v="Sunday Training 24-25, collected by Satpal Degun, 26/01 vs. Sunday Training"/>
    <x v="9"/>
    <s v="CASH"/>
    <x v="1"/>
    <n v="3"/>
    <n v="0"/>
    <n v="0"/>
    <n v="0"/>
    <n v="3"/>
  </r>
  <r>
    <d v="2025-01-26T00:00:00"/>
    <n v="0.64579999999841675"/>
    <m/>
    <d v="2025-01-26T15:30:00"/>
    <x v="1"/>
    <x v="9"/>
    <s v="Last 12 Months"/>
    <s v="SPS-11158569"/>
    <s v="Savraj Singh Chana"/>
    <s v="Sunday Training 24-25, collected by Satpal Degun, 26/01 vs. Sunday Training"/>
    <x v="9"/>
    <s v="CASH"/>
    <x v="1"/>
    <n v="3"/>
    <n v="0"/>
    <n v="0"/>
    <n v="0"/>
    <n v="3"/>
  </r>
  <r>
    <d v="2025-01-26T00:00:00"/>
    <n v="0.64579999999841675"/>
    <m/>
    <d v="2025-01-26T15:30:00"/>
    <x v="1"/>
    <x v="9"/>
    <s v="Last 12 Months"/>
    <s v="SPS-11158574"/>
    <s v="Arjan Singh Chana"/>
    <s v="Sunday Training 24-25, collected by Satpal Degun, 26/01 vs. Sunday Training"/>
    <x v="9"/>
    <s v="CASH"/>
    <x v="1"/>
    <n v="3"/>
    <n v="0"/>
    <n v="0"/>
    <n v="0"/>
    <n v="3"/>
  </r>
  <r>
    <d v="2025-01-26T00:00:00"/>
    <n v="0.64650000000256114"/>
    <m/>
    <d v="2025-01-26T15:31:00"/>
    <x v="1"/>
    <x v="9"/>
    <s v="Last 12 Months"/>
    <s v="SPS-11158562"/>
    <s v="Anmol Kaur"/>
    <s v="Sunday Training 24-25, collected by Satpal Degun, 26/01 vs. Sunday Training"/>
    <x v="9"/>
    <s v="CASH"/>
    <x v="1"/>
    <n v="3"/>
    <n v="0"/>
    <n v="0"/>
    <n v="0"/>
    <n v="3"/>
  </r>
  <r>
    <d v="2025-01-26T00:00:00"/>
    <n v="0.64650000000256114"/>
    <m/>
    <d v="2025-01-26T15:31:00"/>
    <x v="1"/>
    <x v="9"/>
    <s v="Last 12 Months"/>
    <s v="SPS-11158606"/>
    <s v="Sehaj Kaur"/>
    <s v="Sunday Training 24-25, collected by Satpal Degun, 26/01 vs. Sunday Training"/>
    <x v="9"/>
    <s v="CASH"/>
    <x v="1"/>
    <n v="3"/>
    <n v="0"/>
    <n v="0"/>
    <n v="0"/>
    <n v="3"/>
  </r>
  <r>
    <d v="2025-01-26T00:00:00"/>
    <n v="0.64650000000256114"/>
    <m/>
    <d v="2025-01-26T15:31:00"/>
    <x v="1"/>
    <x v="9"/>
    <s v="Last 12 Months"/>
    <s v="SPS-11157027"/>
    <s v="Rajveer Malhi"/>
    <s v="Sunday Training 24-25, collected by Satpal Degun, 26/01 vs. Sunday Training"/>
    <x v="9"/>
    <s v="CASH"/>
    <x v="1"/>
    <n v="3"/>
    <n v="0"/>
    <n v="0"/>
    <n v="0"/>
    <n v="3"/>
  </r>
  <r>
    <d v="2025-01-26T00:00:00"/>
    <n v="0.64650000000256114"/>
    <m/>
    <d v="2025-01-26T15:31:00"/>
    <x v="1"/>
    <x v="9"/>
    <s v="Last 12 Months"/>
    <s v="SPS-11157023"/>
    <s v="Yuvraj Sihota"/>
    <s v="Sunday Training 24-25, confirmed by Satpal Degun, 26/01 vs. Sunday Training"/>
    <x v="9"/>
    <s v="BACS"/>
    <x v="1"/>
    <n v="3"/>
    <n v="0"/>
    <n v="0"/>
    <n v="0"/>
    <n v="3"/>
  </r>
  <r>
    <d v="2025-01-26T00:00:00"/>
    <n v="0.81450000000040745"/>
    <m/>
    <d v="2025-01-26T19:33:00"/>
    <x v="1"/>
    <x v="9"/>
    <s v="Last 12 Months"/>
    <s v="SPS-11160065"/>
    <s v="Amarpreet singh Assi"/>
    <s v="Mens 24-25 Annual Payee Match Fee, 25/01 vs. vs Edgbaston 1"/>
    <x v="9"/>
    <s v="CASH"/>
    <x v="0"/>
    <n v="0"/>
    <n v="0"/>
    <n v="0"/>
    <n v="0"/>
    <n v="0"/>
  </r>
  <r>
    <d v="2025-01-26T00:00:00"/>
    <n v="0.81450000000040745"/>
    <m/>
    <d v="2025-01-26T19:33:00"/>
    <x v="1"/>
    <x v="9"/>
    <s v="Last 12 Months"/>
    <s v="SPS-11160073"/>
    <s v="Sikandar Aizaz"/>
    <s v="Mens 24-25 Sponsored player Match Fee, 25/01 vs. vs Edgbaston 1"/>
    <x v="9"/>
    <s v="CASH"/>
    <x v="0"/>
    <n v="0"/>
    <n v="0"/>
    <n v="0"/>
    <n v="0"/>
    <n v="0"/>
  </r>
  <r>
    <d v="2024-11-25T00:00:00"/>
    <n v="63.354099999996834"/>
    <m/>
    <d v="2025-01-27T08:30:00"/>
    <x v="1"/>
    <x v="9"/>
    <s v="Last 12 Months"/>
    <s v="SPS-11006243"/>
    <s v="Gurcharan Matharu"/>
    <s v="Ladies 24-25 Student Match Fee, 23/11 vs. vs Edgbaston 2"/>
    <x v="9"/>
    <s v="STRIPE"/>
    <x v="0"/>
    <n v="5"/>
    <n v="0.14000000000000001"/>
    <n v="0.05"/>
    <n v="0"/>
    <n v="4.8099999999999996"/>
  </r>
  <r>
    <d v="2025-01-18T00:00:00"/>
    <n v="9.3540999999968335"/>
    <m/>
    <d v="2025-01-27T08:30:00"/>
    <x v="1"/>
    <x v="9"/>
    <s v="Last 12 Months"/>
    <s v="SPS-11137799"/>
    <s v="Gurcharan Matharu"/>
    <s v="Ladies 24-25 Student Match Fee, 18/01 vs. vs Olton &amp; West Warwickshire 3"/>
    <x v="9"/>
    <s v="STRIPE"/>
    <x v="0"/>
    <n v="5"/>
    <n v="0.14000000000000001"/>
    <n v="0.05"/>
    <n v="0"/>
    <n v="4.8099999999999996"/>
  </r>
  <r>
    <d v="2025-01-19T00:00:00"/>
    <n v="8.3540999999968335"/>
    <m/>
    <d v="2025-01-27T08:30:00"/>
    <x v="1"/>
    <x v="9"/>
    <s v="Last 12 Months"/>
    <s v="SPS-11140558"/>
    <s v="Gurcharan Matharu"/>
    <s v="Ladies 24-25 Student Match Fee, 19/01 vs. vs University of Birmingham 5"/>
    <x v="9"/>
    <s v="STRIPE"/>
    <x v="0"/>
    <n v="5"/>
    <n v="0.15"/>
    <n v="0.05"/>
    <n v="0"/>
    <n v="4.8"/>
  </r>
  <r>
    <d v="2025-01-27T00:00:00"/>
    <n v="0.84159999999974389"/>
    <m/>
    <d v="2025-01-27T20:12:00"/>
    <x v="1"/>
    <x v="9"/>
    <s v="Last 12 Months"/>
    <s v="SPS-11162449"/>
    <s v="Ghazanfar Ali"/>
    <s v="Mens 24-25 Sponsored player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0"/>
    <s v="morgan sign"/>
    <s v="Mens 24-25 Sponsored player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1"/>
    <s v="Navraj Degun"/>
    <s v="Mens 24-25 Annual Payee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2"/>
    <s v="Irfan Muhammad"/>
    <s v="Mens 24-25 Sponsored player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4"/>
    <s v="Satvir Sahota"/>
    <s v="Mens 24-25 Annual Payee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6"/>
    <s v="Johnny Hie"/>
    <s v="Mens 24-25 Sponsored player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7"/>
    <s v="Ethan Frost"/>
    <s v="Mens 24-25 Double Team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8"/>
    <s v="Dilraj Sohal"/>
    <s v="Mens 24-25 Double Team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59"/>
    <s v="Avraj Bansal"/>
    <s v="Mens 24-25 Annual Payee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60"/>
    <s v="Jagjit Degun"/>
    <s v="Mens 24-25 Annual Payee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61"/>
    <s v="Josh Russell"/>
    <s v="Mens 24-25 Annual Payee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62"/>
    <s v="LE-NEAL JACKSON"/>
    <s v="Mens 24-25 Sponsored player Match Fee, 26/01 vs. vs UoB"/>
    <x v="9"/>
    <s v="CASH"/>
    <x v="0"/>
    <n v="0"/>
    <n v="0"/>
    <n v="0"/>
    <n v="0"/>
    <n v="0"/>
  </r>
  <r>
    <d v="2025-01-27T00:00:00"/>
    <n v="0.84159999999974389"/>
    <m/>
    <d v="2025-01-27T20:12:00"/>
    <x v="1"/>
    <x v="9"/>
    <s v="Last 12 Months"/>
    <s v="SPS-11162463"/>
    <s v="saihej Mangat"/>
    <s v="Mens 24-25 Double Team Match Fee, 26/01 vs. vs UoB"/>
    <x v="9"/>
    <s v="CASH"/>
    <x v="0"/>
    <n v="0"/>
    <n v="0"/>
    <n v="0"/>
    <n v="0"/>
    <n v="0"/>
  </r>
  <r>
    <d v="2024-11-23T00:00:00"/>
    <n v="66.354099999996834"/>
    <m/>
    <d v="2025-01-28T08:30:00"/>
    <x v="1"/>
    <x v="9"/>
    <s v="Last 12 Months"/>
    <s v="SPS-10972373"/>
    <s v="chayden singh sahota"/>
    <s v="Badgers 24-25, paid by susie Sahota, 23/11 vs. vs Bloxwich"/>
    <x v="9"/>
    <s v="STRIPE"/>
    <x v="0"/>
    <n v="3"/>
    <n v="0.14000000000000001"/>
    <n v="0.05"/>
    <n v="0"/>
    <n v="2.81"/>
  </r>
  <r>
    <d v="2024-12-15T00:00:00"/>
    <n v="44.354099999996834"/>
    <m/>
    <d v="2025-01-28T08:30:00"/>
    <x v="1"/>
    <x v="9"/>
    <s v="Last 12 Months"/>
    <s v="SPS-11075719"/>
    <s v="chayden singh sahota"/>
    <s v="Sunday Training 24-25, paid by susie Sahota, 15/12 vs. Sunday Training"/>
    <x v="9"/>
    <s v="STRIPE"/>
    <x v="1"/>
    <n v="3"/>
    <n v="0.15"/>
    <n v="0.05"/>
    <n v="0"/>
    <n v="2.8"/>
  </r>
  <r>
    <d v="2024-12-01T00:00:00"/>
    <n v="61.354099999996834"/>
    <m/>
    <d v="2025-01-31T08:30:00"/>
    <x v="1"/>
    <x v="9"/>
    <s v="Last 12 Months"/>
    <s v="SPS-11034939"/>
    <s v="Kian Sandhu"/>
    <s v="Sunday Training 24-25, paid by Hardeep SANDHU, 01/12 vs. Sunday Training"/>
    <x v="9"/>
    <s v="STRIPE"/>
    <x v="1"/>
    <n v="3"/>
    <n v="7.0000000000000007E-2"/>
    <n v="0.05"/>
    <n v="0"/>
    <n v="2.88"/>
  </r>
  <r>
    <d v="2024-12-01T00:00:00"/>
    <n v="61.354099999996834"/>
    <m/>
    <d v="2025-01-31T08:30:00"/>
    <x v="1"/>
    <x v="9"/>
    <s v="Last 12 Months"/>
    <s v="SPS-11034942"/>
    <s v="Kai Sandhu"/>
    <s v="Sunday Training 24-25, paid by Hardeep SANDHU, 01/12 vs. Sunday Training"/>
    <x v="9"/>
    <s v="STRIPE"/>
    <x v="1"/>
    <n v="3"/>
    <n v="7.0000000000000007E-2"/>
    <n v="0.05"/>
    <n v="0"/>
    <n v="2.88"/>
  </r>
  <r>
    <d v="2025-01-18T00:00:00"/>
    <n v="13.354099999996834"/>
    <m/>
    <d v="2025-01-31T08:30:00"/>
    <x v="1"/>
    <x v="9"/>
    <s v="Last 12 Months"/>
    <s v="SPS-11134808"/>
    <s v="Kian Sandhu"/>
    <s v="Badgers 24-25, paid by Hardeep SANDHU, 18/01 vs. vs WaTs"/>
    <x v="9"/>
    <s v="STRIPE"/>
    <x v="0"/>
    <n v="3"/>
    <n v="7.0000000000000007E-2"/>
    <n v="0.05"/>
    <n v="0"/>
    <n v="2.88"/>
  </r>
  <r>
    <d v="2025-01-19T00:00:00"/>
    <n v="12.354099999996834"/>
    <m/>
    <d v="2025-01-31T08:30:00"/>
    <x v="1"/>
    <x v="9"/>
    <s v="Last 12 Months"/>
    <s v="SPS-11139142"/>
    <s v="Kian Sandhu"/>
    <s v="Sunday Training 24-25, paid by Hardeep SANDHU, 19/01 vs. Sunday Training"/>
    <x v="9"/>
    <s v="STRIPE"/>
    <x v="1"/>
    <n v="3"/>
    <n v="7.0000000000000007E-2"/>
    <n v="0.05"/>
    <n v="0"/>
    <n v="2.88"/>
  </r>
  <r>
    <d v="2025-01-19T00:00:00"/>
    <n v="12.354099999996834"/>
    <m/>
    <d v="2025-01-31T08:30:00"/>
    <x v="1"/>
    <x v="9"/>
    <s v="Last 12 Months"/>
    <s v="SPS-11139143"/>
    <s v="Kyle Sandhu"/>
    <s v="Sunday Training 24-25, paid by Hardeep SANDHU, 19/01 vs. Sunday Training"/>
    <x v="9"/>
    <s v="STRIPE"/>
    <x v="1"/>
    <n v="3"/>
    <n v="7.0000000000000007E-2"/>
    <n v="0.05"/>
    <n v="0"/>
    <n v="2.88"/>
  </r>
  <r>
    <d v="2025-01-19T00:00:00"/>
    <n v="12.354099999996834"/>
    <m/>
    <d v="2025-01-31T08:30:00"/>
    <x v="1"/>
    <x v="9"/>
    <s v="Last 12 Months"/>
    <s v="SPS-11139146"/>
    <s v="Kai Sandhu"/>
    <s v="Sunday Training 24-25, paid by Hardeep SANDHU, 19/01 vs. Sunday Training"/>
    <x v="9"/>
    <s v="STRIPE"/>
    <x v="1"/>
    <n v="3"/>
    <n v="7.0000000000000007E-2"/>
    <n v="0.05"/>
    <n v="0"/>
    <n v="2.88"/>
  </r>
  <r>
    <d v="2025-01-25T00:00:00"/>
    <n v="6.3540999999968335"/>
    <m/>
    <d v="2025-01-31T08:30:00"/>
    <x v="1"/>
    <x v="9"/>
    <s v="Last 12 Months"/>
    <s v="SPS-11152327"/>
    <s v="Kian Sandhu"/>
    <s v="Badgers 24-25, paid by Hardeep SANDHU, 25/01 vs. vs Beacon"/>
    <x v="9"/>
    <s v="STRIPE"/>
    <x v="0"/>
    <n v="3"/>
    <n v="7.0000000000000007E-2"/>
    <n v="0.05"/>
    <n v="0"/>
    <n v="2.88"/>
  </r>
  <r>
    <d v="2025-01-26T00:00:00"/>
    <n v="5.3540999999968335"/>
    <m/>
    <d v="2025-01-31T08:30:00"/>
    <x v="1"/>
    <x v="9"/>
    <s v="Last 12 Months"/>
    <s v="SPS-11157025"/>
    <s v="Kian Sandhu"/>
    <s v="Sunday Training 24-25, paid by Hardeep SANDHU, 26/01 vs. Sunday Training"/>
    <x v="9"/>
    <s v="STRIPE"/>
    <x v="1"/>
    <n v="3"/>
    <n v="7.0000000000000007E-2"/>
    <n v="0.05"/>
    <n v="0"/>
    <n v="2.88"/>
  </r>
  <r>
    <d v="2025-01-26T00:00:00"/>
    <n v="5.3540999999968335"/>
    <m/>
    <d v="2025-01-31T08:30:00"/>
    <x v="1"/>
    <x v="9"/>
    <s v="Last 12 Months"/>
    <s v="SPS-11157026"/>
    <s v="Kyle Sandhu"/>
    <s v="Sunday Training 24-25, paid by Hardeep SANDHU, 26/01 vs. Sunday Training"/>
    <x v="9"/>
    <s v="STRIPE"/>
    <x v="1"/>
    <n v="3"/>
    <n v="7.0000000000000007E-2"/>
    <n v="0.05"/>
    <n v="0"/>
    <n v="2.88"/>
  </r>
  <r>
    <d v="2025-01-26T00:00:00"/>
    <n v="5.3540999999968335"/>
    <m/>
    <d v="2025-01-31T08:30:00"/>
    <x v="1"/>
    <x v="9"/>
    <s v="Last 12 Months"/>
    <s v="SPS-11157031"/>
    <s v="Kai Sandhu"/>
    <s v="Sunday Training 24-25, paid by Hardeep SANDHU, 26/01 vs. Sunday Training"/>
    <x v="9"/>
    <s v="STRIPE"/>
    <x v="1"/>
    <n v="3"/>
    <n v="0.02"/>
    <n v="0.05"/>
    <n v="0"/>
    <n v="2.93"/>
  </r>
  <r>
    <d v="2025-02-01T00:00:00"/>
    <n v="0.29299999999784632"/>
    <m/>
    <d v="2025-02-01T07:02:00"/>
    <x v="1"/>
    <x v="10"/>
    <s v="Last 12 Months"/>
    <s v="SPS-11174981"/>
    <s v="SJ Sihota"/>
    <s v="Mens 24-25 Double Team Match Fee, 01/02 vs. vs Cannock 2"/>
    <x v="10"/>
    <s v="CASH"/>
    <x v="0"/>
    <n v="0"/>
    <n v="0"/>
    <n v="0"/>
    <n v="0"/>
    <n v="0"/>
  </r>
  <r>
    <d v="2025-02-01T00:00:00"/>
    <n v="0.88809999999648426"/>
    <m/>
    <d v="2025-02-01T21:19:00"/>
    <x v="1"/>
    <x v="10"/>
    <s v="Last 12 Months"/>
    <s v="SPS-11181363"/>
    <s v="om gaur"/>
    <s v="Mens 24-25 Under 16 Match Fee, confirmed by Satpal Degun, 01/02 vs. vs Olton &amp; West Warwickshire 4"/>
    <x v="10"/>
    <s v="BACS"/>
    <x v="0"/>
    <n v="3"/>
    <n v="0"/>
    <n v="0"/>
    <n v="0"/>
    <n v="3"/>
  </r>
  <r>
    <d v="2025-02-01T00:00:00"/>
    <n v="0.88880000000062864"/>
    <m/>
    <d v="2025-02-01T21:20:00"/>
    <x v="1"/>
    <x v="10"/>
    <s v="Last 12 Months"/>
    <s v="SPS-11181418"/>
    <s v="Andy Furber"/>
    <s v="Mens 24-25 Double Team Match Fee, 01/02 vs. vs Olton &amp; West Warwickshire 4"/>
    <x v="10"/>
    <s v="CASH"/>
    <x v="0"/>
    <n v="0"/>
    <n v="0"/>
    <n v="0"/>
    <n v="0"/>
    <n v="0"/>
  </r>
  <r>
    <d v="2024-09-16T00:00:00"/>
    <n v="138.89020000000164"/>
    <m/>
    <d v="2025-02-01T21:22:00"/>
    <x v="1"/>
    <x v="10"/>
    <s v="Last 12 Months"/>
    <s v="SPS-10672674"/>
    <s v="-1. DELETED --"/>
    <s v="AMENDED: (Reduced rate as &lt;8 games )Ladies Subscriptions 24-25, confirmed by Charn Gill"/>
    <x v="10"/>
    <s v="BACS"/>
    <x v="0"/>
    <n v="60"/>
    <n v="0"/>
    <n v="0"/>
    <n v="0"/>
    <n v="60"/>
  </r>
  <r>
    <d v="2025-02-01T00:00:00"/>
    <n v="0.9375"/>
    <m/>
    <d v="2025-02-01T22:30:00"/>
    <x v="1"/>
    <x v="10"/>
    <s v="Last 12 Months"/>
    <s v="SPS-11181633"/>
    <s v="Amarpreet singh Assi"/>
    <s v="Mens 24-25 Annual Payee Match Fee, 01/02 vs. vs Beacon 2"/>
    <x v="10"/>
    <s v="CASH"/>
    <x v="0"/>
    <n v="0"/>
    <n v="0"/>
    <n v="0"/>
    <n v="0"/>
    <n v="0"/>
  </r>
  <r>
    <d v="2025-02-01T00:00:00"/>
    <n v="0.9375"/>
    <m/>
    <d v="2025-02-01T22:30:00"/>
    <x v="1"/>
    <x v="10"/>
    <s v="Last 12 Months"/>
    <s v="SPS-11181634"/>
    <s v="Ethan Frost"/>
    <s v="Mens 24-25 Double Team Match Fee, 01/02 vs. vs Beacon 2"/>
    <x v="10"/>
    <s v="CASH"/>
    <x v="0"/>
    <n v="0"/>
    <n v="0"/>
    <n v="0"/>
    <n v="0"/>
    <n v="0"/>
  </r>
  <r>
    <d v="2025-02-01T00:00:00"/>
    <n v="0.9375"/>
    <m/>
    <d v="2025-02-01T22:30:00"/>
    <x v="1"/>
    <x v="10"/>
    <s v="Last 12 Months"/>
    <s v="SPS-11181636"/>
    <s v="Dilraj Sohal"/>
    <s v="Mens 24-25 Double Team Match Fee, 01/02 vs. vs Beacon 2"/>
    <x v="10"/>
    <s v="CASH"/>
    <x v="0"/>
    <n v="0"/>
    <n v="0"/>
    <n v="0"/>
    <n v="0"/>
    <n v="0"/>
  </r>
  <r>
    <d v="2025-02-01T00:00:00"/>
    <n v="0.9375"/>
    <m/>
    <d v="2025-02-01T22:30:00"/>
    <x v="1"/>
    <x v="10"/>
    <s v="Last 12 Months"/>
    <s v="SPS-11181637"/>
    <s v="Ian Murphy"/>
    <s v="Mens 24-25 Sponsored player Match Fee, 01/02 vs. vs Beacon 2"/>
    <x v="10"/>
    <s v="CASH"/>
    <x v="0"/>
    <n v="0"/>
    <n v="0"/>
    <n v="0"/>
    <n v="0"/>
    <n v="0"/>
  </r>
  <r>
    <d v="2025-02-01T00:00:00"/>
    <n v="0.9375"/>
    <m/>
    <d v="2025-02-01T22:30:00"/>
    <x v="1"/>
    <x v="10"/>
    <s v="Last 12 Months"/>
    <s v="SPS-11181642"/>
    <s v="Sikandar Aizaz"/>
    <s v="Mens 24-25 Sponsored player Match Fee, 01/02 vs. vs Beacon 2"/>
    <x v="10"/>
    <s v="CASH"/>
    <x v="0"/>
    <n v="0"/>
    <n v="0"/>
    <n v="0"/>
    <n v="0"/>
    <n v="0"/>
  </r>
  <r>
    <d v="2025-01-18T00:00:00"/>
    <n v="14.961799999997311"/>
    <m/>
    <d v="2025-02-01T23:05:00"/>
    <x v="1"/>
    <x v="10"/>
    <s v="Last 12 Months"/>
    <s v="SPS-11134639"/>
    <s v="Gurpreet Cooner"/>
    <s v="Mens 24-25, 18/01 vs. vs Bournville &amp; Kings Heath 4"/>
    <x v="10"/>
    <s v="STRIPE"/>
    <x v="0"/>
    <n v="10"/>
    <n v="0.2"/>
    <n v="0.1"/>
    <n v="0"/>
    <n v="9.6999999999999993"/>
  </r>
  <r>
    <d v="2025-01-18T00:00:00"/>
    <n v="14.961799999997311"/>
    <m/>
    <d v="2025-02-01T23:05:00"/>
    <x v="1"/>
    <x v="10"/>
    <s v="Last 12 Months"/>
    <s v="SPS-11134812"/>
    <s v="Rohanpreet cooner"/>
    <s v="Badgers 24-25, paid by Gurpreet Cooner, 18/01 vs. vs WaTs"/>
    <x v="10"/>
    <s v="STRIPE"/>
    <x v="0"/>
    <n v="3"/>
    <n v="0.06"/>
    <n v="0.05"/>
    <n v="0"/>
    <n v="2.89"/>
  </r>
  <r>
    <d v="2025-01-19T00:00:00"/>
    <n v="13.961799999997311"/>
    <m/>
    <d v="2025-02-01T23:05:00"/>
    <x v="1"/>
    <x v="10"/>
    <s v="Last 12 Months"/>
    <s v="SPS-11139148"/>
    <s v="Rohanpreet cooner"/>
    <s v="Sunday Training 24-25, paid by Gurpreet Cooner, 19/01 vs. Sunday Training"/>
    <x v="10"/>
    <s v="STRIPE"/>
    <x v="1"/>
    <n v="3"/>
    <n v="0.06"/>
    <n v="0.05"/>
    <n v="0"/>
    <n v="2.89"/>
  </r>
  <r>
    <d v="2025-01-19T00:00:00"/>
    <n v="13.961799999997311"/>
    <m/>
    <d v="2025-02-01T23:05:00"/>
    <x v="1"/>
    <x v="10"/>
    <s v="Last 12 Months"/>
    <s v="SPS-11139151"/>
    <s v="Sukhmani Cooner"/>
    <s v="Sunday Training 24-25, paid by Gurpreet Cooner, 19/01 vs. Sunday Training"/>
    <x v="10"/>
    <s v="STRIPE"/>
    <x v="1"/>
    <n v="3"/>
    <n v="0.06"/>
    <n v="0.05"/>
    <n v="0"/>
    <n v="2.89"/>
  </r>
  <r>
    <d v="2025-01-25T00:00:00"/>
    <n v="7.9617999999973108"/>
    <m/>
    <d v="2025-02-01T23:05:00"/>
    <x v="1"/>
    <x v="10"/>
    <s v="Last 12 Months"/>
    <s v="SPS-11152331"/>
    <s v="Rohanpreet cooner"/>
    <s v="Badgers 24-25, paid by Gurpreet Cooner, 25/01 vs. vs Beacon"/>
    <x v="10"/>
    <s v="STRIPE"/>
    <x v="0"/>
    <n v="3"/>
    <n v="0.06"/>
    <n v="0.05"/>
    <n v="0"/>
    <n v="2.89"/>
  </r>
  <r>
    <d v="2025-01-26T00:00:00"/>
    <n v="6.9617999999973108"/>
    <m/>
    <d v="2025-02-01T23:05:00"/>
    <x v="1"/>
    <x v="10"/>
    <s v="Last 12 Months"/>
    <s v="SPS-11157032"/>
    <s v="Rohanpreet cooner"/>
    <s v="Sunday Training 24-25, paid by Gurpreet Cooner, 26/01 vs. Sunday Training"/>
    <x v="10"/>
    <s v="STRIPE"/>
    <x v="1"/>
    <n v="3"/>
    <n v="0.06"/>
    <n v="0.05"/>
    <n v="0"/>
    <n v="2.89"/>
  </r>
  <r>
    <d v="2025-01-26T00:00:00"/>
    <n v="6.9617999999973108"/>
    <m/>
    <d v="2025-02-01T23:05:00"/>
    <x v="1"/>
    <x v="10"/>
    <s v="Last 12 Months"/>
    <s v="SPS-11157034"/>
    <s v="Sukhmani Cooner"/>
    <s v="Sunday Training 24-25, paid by Gurpreet Cooner, 26/01 vs. Sunday Training"/>
    <x v="10"/>
    <s v="STRIPE"/>
    <x v="1"/>
    <n v="3"/>
    <n v="0.06"/>
    <n v="0.05"/>
    <n v="0"/>
    <n v="2.89"/>
  </r>
  <r>
    <d v="2025-02-01T00:00:00"/>
    <n v="0.96179999999731081"/>
    <m/>
    <d v="2025-02-01T23:05:00"/>
    <x v="1"/>
    <x v="10"/>
    <s v="Last 12 Months"/>
    <s v="SPS-11181355"/>
    <s v="Rohanpreet cooner"/>
    <s v="Badgers 24-25, paid by Gurpreet Cooner, 01/02 vs. vs Sutton Coldfield"/>
    <x v="10"/>
    <s v="STRIPE"/>
    <x v="0"/>
    <n v="3"/>
    <n v="0.06"/>
    <n v="0.05"/>
    <n v="0"/>
    <n v="2.89"/>
  </r>
  <r>
    <d v="2025-02-01T00:00:00"/>
    <n v="0.96179999999731081"/>
    <m/>
    <d v="2025-02-01T23:05:00"/>
    <x v="1"/>
    <x v="10"/>
    <s v="Last 12 Months"/>
    <s v="SPS-11181362"/>
    <s v="Gurpreet Cooner"/>
    <s v="Mens 24-25, 01/02 vs. vs Olton &amp; West Warwickshire 4"/>
    <x v="10"/>
    <s v="STRIPE"/>
    <x v="0"/>
    <n v="10"/>
    <n v="0.2"/>
    <n v="0.1"/>
    <n v="0"/>
    <n v="9.6999999999999993"/>
  </r>
  <r>
    <d v="2025-02-02T00:00:00"/>
    <n v="0.57699999999749707"/>
    <m/>
    <d v="2025-02-02T13:51:00"/>
    <x v="1"/>
    <x v="10"/>
    <s v="Last 12 Months"/>
    <s v="SPS-11183727"/>
    <s v="Athsari Gangabadage"/>
    <s v="Ladies 24-25 Sponsored player Match Fee, 25/01 vs. vs City of Birmingham 1"/>
    <x v="10"/>
    <s v="CASH"/>
    <x v="0"/>
    <n v="0"/>
    <n v="0"/>
    <n v="0"/>
    <n v="0"/>
    <n v="0"/>
  </r>
  <r>
    <d v="2025-02-02T00:00:00"/>
    <n v="0.57770000000164146"/>
    <m/>
    <d v="2025-02-02T13:52:00"/>
    <x v="1"/>
    <x v="10"/>
    <s v="Last 12 Months"/>
    <s v="SPS-11183736"/>
    <s v="Rajpreet Sahi"/>
    <s v="Ladies 24-25 Student Match Fee, confirmed by Charn Gill, 25/01 vs. vs City of Birmingham 1"/>
    <x v="10"/>
    <s v="BACS"/>
    <x v="0"/>
    <n v="5"/>
    <n v="0"/>
    <n v="0"/>
    <n v="0"/>
    <n v="5"/>
  </r>
  <r>
    <d v="2025-02-02T00:00:00"/>
    <n v="0.5797999999995227"/>
    <m/>
    <d v="2025-02-02T13:55:00"/>
    <x v="1"/>
    <x v="10"/>
    <s v="Last 12 Months"/>
    <s v="SPS-11183764"/>
    <s v="Athsari Gangabadage"/>
    <s v="Ladies 24-25 Sponsored player Match Fee, 01/02 vs. vs Olton &amp; West Warwickshire 5"/>
    <x v="10"/>
    <s v="CASH"/>
    <x v="0"/>
    <n v="0"/>
    <n v="0"/>
    <n v="0"/>
    <n v="0"/>
    <n v="0"/>
  </r>
  <r>
    <d v="2025-02-02T00:00:00"/>
    <n v="0.5797999999995227"/>
    <m/>
    <d v="2025-02-02T13:55:00"/>
    <x v="1"/>
    <x v="10"/>
    <s v="Last 12 Months"/>
    <s v="SPS-11183768"/>
    <s v="Amanpreet Johal"/>
    <s v="Ladies 24-25 Double Team Match Fee, 01/02 vs. vs Olton &amp; West Warwickshire 5"/>
    <x v="10"/>
    <s v="CASH"/>
    <x v="0"/>
    <n v="0"/>
    <n v="0"/>
    <n v="0"/>
    <n v="0"/>
    <n v="0"/>
  </r>
  <r>
    <d v="2025-02-02T00:00:00"/>
    <n v="0.5797999999995227"/>
    <m/>
    <d v="2025-02-02T13:55:00"/>
    <x v="1"/>
    <x v="10"/>
    <s v="Last 12 Months"/>
    <s v="SPS-11183770"/>
    <s v="Ummul Humayra"/>
    <s v="AMENDED: (Drove multiple players and GK kit )Ladies 24-25, confirmed by Charn Gill, 01/02 vs. vs Olton &amp; West Warwickshire 5"/>
    <x v="10"/>
    <s v="BACS"/>
    <x v="0"/>
    <n v="0"/>
    <n v="0"/>
    <n v="0"/>
    <n v="0"/>
    <n v="0"/>
  </r>
  <r>
    <d v="2025-02-02T00:00:00"/>
    <n v="0.58049999999639113"/>
    <m/>
    <d v="2025-02-02T13:56:00"/>
    <x v="1"/>
    <x v="10"/>
    <s v="Last 12 Months"/>
    <s v="SPS-11183772"/>
    <s v="Susan Paterson"/>
    <s v="AMENDED: (Drove multiple players )Ladies 24-25, confirmed by Charn Gill, 01/02 vs. vs Olton &amp; West Warwickshire 5"/>
    <x v="10"/>
    <s v="BACS"/>
    <x v="0"/>
    <n v="0"/>
    <n v="0"/>
    <n v="0"/>
    <n v="0"/>
    <n v="0"/>
  </r>
  <r>
    <d v="2025-02-02T00:00:00"/>
    <n v="0.58049999999639113"/>
    <m/>
    <d v="2025-02-02T13:56:00"/>
    <x v="1"/>
    <x v="10"/>
    <s v="Last 12 Months"/>
    <s v="SPS-11183773"/>
    <s v="Rajpreet Sahi"/>
    <s v="Ladies 24-25 Student Match Fee, confirmed by Charn Gill, 01/02 vs. vs Olton &amp; West Warwickshire 5"/>
    <x v="10"/>
    <s v="BACS"/>
    <x v="0"/>
    <n v="5"/>
    <n v="0"/>
    <n v="0"/>
    <n v="0"/>
    <n v="5"/>
  </r>
  <r>
    <d v="2025-01-19T00:00:00"/>
    <n v="14.581200000000536"/>
    <m/>
    <d v="2025-02-02T13:57:00"/>
    <x v="1"/>
    <x v="10"/>
    <s v="Last 12 Months"/>
    <s v="SPS-11140562"/>
    <s v="Rajpreet Sahi"/>
    <s v="Ladies 24-25 Student Match Fee, confirmed by Charn Gill, 19/01 vs. vs University of Birmingham 5"/>
    <x v="10"/>
    <s v="BACS"/>
    <x v="0"/>
    <n v="5"/>
    <n v="0"/>
    <n v="0"/>
    <n v="0"/>
    <n v="5"/>
  </r>
  <r>
    <d v="2025-02-02T00:00:00"/>
    <n v="0.58189999999740394"/>
    <m/>
    <d v="2025-02-02T13:58:00"/>
    <x v="1"/>
    <x v="10"/>
    <s v="Last 12 Months"/>
    <s v="SPS-11183778"/>
    <s v="Kaylim Bowers"/>
    <s v="Ladies 24-25 Sponsored player Match Fee, 01/02 vs. vs Edgbaston 3"/>
    <x v="10"/>
    <s v="CASH"/>
    <x v="0"/>
    <n v="0"/>
    <n v="0"/>
    <n v="0"/>
    <n v="0"/>
    <n v="0"/>
  </r>
  <r>
    <d v="2025-02-02T00:00:00"/>
    <n v="0.58189999999740394"/>
    <m/>
    <d v="2025-02-02T13:58:00"/>
    <x v="1"/>
    <x v="10"/>
    <s v="Last 12 Months"/>
    <s v="SPS-11183779"/>
    <s v="Rahemeen Ali"/>
    <s v="Ladies 24-25 Sponsored player Match Fee, 01/02 vs. vs Edgbaston 3"/>
    <x v="10"/>
    <s v="CASH"/>
    <x v="0"/>
    <n v="0"/>
    <n v="0"/>
    <n v="0"/>
    <n v="0"/>
    <n v="0"/>
  </r>
  <r>
    <d v="2025-02-02T00:00:00"/>
    <n v="0.58189999999740394"/>
    <m/>
    <d v="2025-02-02T13:58:00"/>
    <x v="1"/>
    <x v="10"/>
    <s v="Last 12 Months"/>
    <s v="SPS-11183787"/>
    <s v="Apsi Gunarathne"/>
    <s v="Ladies 24-25 Sponsored player Match Fee, 01/02 vs. vs Edgbaston 3"/>
    <x v="10"/>
    <s v="CASH"/>
    <x v="0"/>
    <n v="0"/>
    <n v="0"/>
    <n v="0"/>
    <n v="0"/>
    <n v="0"/>
  </r>
  <r>
    <d v="2025-01-18T00:00:00"/>
    <n v="15.604800000000978"/>
    <m/>
    <d v="2025-02-02T14:31:00"/>
    <x v="1"/>
    <x v="10"/>
    <s v="Last 12 Months"/>
    <s v="SPS-11137792"/>
    <s v="kiran gill"/>
    <s v="Ladies 24-25, confirmed by Charn Gill, 18/01 vs. vs Olton &amp; West Warwickshire 3"/>
    <x v="10"/>
    <s v="BACS"/>
    <x v="0"/>
    <n v="10"/>
    <n v="0"/>
    <n v="0"/>
    <n v="0"/>
    <n v="10"/>
  </r>
  <r>
    <d v="2025-01-19T00:00:00"/>
    <n v="14.604800000000978"/>
    <m/>
    <d v="2025-02-02T14:31:00"/>
    <x v="1"/>
    <x v="10"/>
    <s v="Last 12 Months"/>
    <s v="SPS-11140551"/>
    <s v="kiran gill"/>
    <s v="Ladies 24-25, confirmed by Charn Gill, 19/01 vs. vs University of Birmingham 5"/>
    <x v="10"/>
    <s v="BACS"/>
    <x v="0"/>
    <n v="10"/>
    <n v="0"/>
    <n v="0"/>
    <n v="0"/>
    <n v="10"/>
  </r>
  <r>
    <d v="2025-02-02T00:00:00"/>
    <n v="0.60480000000097789"/>
    <m/>
    <d v="2025-02-02T14:31:00"/>
    <x v="1"/>
    <x v="10"/>
    <s v="Last 12 Months"/>
    <s v="SPS-11183777"/>
    <s v="kiran gill"/>
    <s v="Ladies 24-25, confirmed by Charn Gill, 01/02 vs. vs Edgbaston 3"/>
    <x v="10"/>
    <s v="BACS"/>
    <x v="0"/>
    <n v="10"/>
    <n v="0"/>
    <n v="0"/>
    <n v="0"/>
    <n v="10"/>
  </r>
  <r>
    <d v="2025-02-02T00:00:00"/>
    <n v="0.70829999999841675"/>
    <m/>
    <d v="2025-02-02T17:00:00"/>
    <x v="1"/>
    <x v="10"/>
    <s v="Last 12 Months"/>
    <s v="SPS-11184842"/>
    <s v="Ghazanfar Ali"/>
    <s v="Mens 24-25 Sponsored player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43"/>
    <s v="morgan sign"/>
    <s v="Mens 24-25 Sponsored player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44"/>
    <s v="Navraj Degun"/>
    <s v="Mens 24-25 Annual Payee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45"/>
    <s v="Irfan Muhammad"/>
    <s v="Mens 24-25 Sponsored player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46"/>
    <s v="Manveer Sokhi"/>
    <s v="Mens 24-25 Annual Payee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47"/>
    <s v="Satvir Sahota"/>
    <s v="Mens 24-25 Annual Payee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48"/>
    <s v="Johnny Hie"/>
    <s v="Mens 24-25 Sponsored player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51"/>
    <s v="Avraj Bansal"/>
    <s v="Mens 24-25 Annual Payee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52"/>
    <s v="Jagjit Degun"/>
    <s v="Mens 24-25 Annual Payee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53"/>
    <s v="Moin Shakeel"/>
    <s v="Mens 24-25 Sponsored player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54"/>
    <s v="Josh Russell"/>
    <s v="Mens 24-25 Annual Payee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55"/>
    <s v="LE-NEAL JACKSON"/>
    <s v="Mens 24-25 Sponsored player Match Fee, 01/02 vs. vs St Albans"/>
    <x v="10"/>
    <s v="CASH"/>
    <x v="0"/>
    <n v="0"/>
    <n v="0"/>
    <n v="0"/>
    <n v="0"/>
    <n v="0"/>
  </r>
  <r>
    <d v="2025-02-02T00:00:00"/>
    <n v="0.70829999999841675"/>
    <m/>
    <d v="2025-02-02T17:00:00"/>
    <x v="1"/>
    <x v="10"/>
    <s v="Last 12 Months"/>
    <s v="SPS-11184856"/>
    <s v="Pavinder Sandhu"/>
    <s v="Mens 24-25 Annual Payee Match Fee, 01/02 vs. vs St Albans"/>
    <x v="10"/>
    <s v="CASH"/>
    <x v="0"/>
    <n v="0"/>
    <n v="0"/>
    <n v="0"/>
    <n v="0"/>
    <n v="0"/>
  </r>
  <r>
    <d v="2024-12-08T00:00:00"/>
    <n v="57.354099999996834"/>
    <m/>
    <d v="2025-02-03T08:30:00"/>
    <x v="1"/>
    <x v="10"/>
    <s v="Last 12 Months"/>
    <s v="SPS-11049763"/>
    <s v="Vinaypreet Johal"/>
    <s v="Ladies 24-25 Student Match Fee, 07/12 vs. vs Bournville &amp; Kings Heath 1"/>
    <x v="10"/>
    <s v="STRIPE"/>
    <x v="0"/>
    <n v="5"/>
    <n v="0.28000000000000003"/>
    <n v="0.05"/>
    <n v="0"/>
    <n v="4.67"/>
  </r>
  <r>
    <d v="2025-02-02T00:00:00"/>
    <n v="1.736799999998766"/>
    <m/>
    <d v="2025-02-03T17:41:00"/>
    <x v="1"/>
    <x v="10"/>
    <s v="Last 12 Months"/>
    <s v="SPS-11183731"/>
    <s v="Amarpreet Sahi"/>
    <s v="Ladies 24-25 Student Match Fee, confirmed by Charn Gill, 25/01 vs. vs City of Birmingham 1"/>
    <x v="10"/>
    <s v="BACS"/>
    <x v="0"/>
    <n v="5"/>
    <n v="0"/>
    <n v="0"/>
    <n v="0"/>
    <n v="5"/>
  </r>
  <r>
    <d v="2025-02-02T00:00:00"/>
    <n v="1.736799999998766"/>
    <m/>
    <d v="2025-02-03T17:41:00"/>
    <x v="1"/>
    <x v="10"/>
    <s v="Last 12 Months"/>
    <s v="SPS-11183766"/>
    <s v="Amarpreet Sahi"/>
    <s v="Ladies 24-25 Student Match Fee, confirmed by Charn Gill, 01/02 vs. vs Olton &amp; West Warwickshire 5"/>
    <x v="10"/>
    <s v="BACS"/>
    <x v="0"/>
    <n v="5"/>
    <n v="0"/>
    <n v="0"/>
    <n v="0"/>
    <n v="5"/>
  </r>
  <r>
    <d v="2024-09-15T00:00:00"/>
    <n v="143.32839999999851"/>
    <m/>
    <d v="2025-02-05T07:53:00"/>
    <x v="1"/>
    <x v="10"/>
    <s v="Last 12 Months"/>
    <s v="SPS-10669174"/>
    <s v="Pavan Basi"/>
    <s v="Mens Subscriptions 24-25 Student Membership, confirmed by Charn Gill"/>
    <x v="10"/>
    <s v="BACS"/>
    <x v="0"/>
    <n v="75"/>
    <n v="0"/>
    <n v="0"/>
    <n v="0"/>
    <n v="75"/>
  </r>
  <r>
    <d v="2025-02-02T00:00:00"/>
    <n v="5.4527000000016415"/>
    <m/>
    <d v="2025-02-07T10:52:00"/>
    <x v="1"/>
    <x v="10"/>
    <s v="Last 12 Months"/>
    <s v="SPS-11183735"/>
    <s v="Susan Paterson"/>
    <s v="AMENDED: (collected players for badgers then took them home and then collected for L2 also )Ladies 24-25, collected by Charn Gill, 25/01 vs. vs City of Birmingham 1"/>
    <x v="10"/>
    <s v="CASH"/>
    <x v="0"/>
    <n v="0"/>
    <n v="0"/>
    <n v="0"/>
    <n v="0"/>
    <n v="0"/>
  </r>
  <r>
    <d v="2025-02-07T00:00:00"/>
    <n v="0.7672999999995227"/>
    <m/>
    <d v="2025-02-07T18:25:00"/>
    <x v="1"/>
    <x v="10"/>
    <s v="Last 12 Months"/>
    <s v="SPS-11204792"/>
    <s v="Charanjeev Singh Palahay"/>
    <s v="Mens 24-25 Double Team Match Fee, 08/02 vs. vs Sutton Coldfield 8"/>
    <x v="10"/>
    <s v="CASH"/>
    <x v="0"/>
    <n v="0"/>
    <n v="0"/>
    <n v="0"/>
    <n v="0"/>
    <n v="0"/>
  </r>
  <r>
    <d v="2025-02-07T00:00:00"/>
    <n v="0.7672999999995227"/>
    <m/>
    <d v="2025-02-07T18:25:00"/>
    <x v="1"/>
    <x v="10"/>
    <s v="Last 12 Months"/>
    <s v="SPS-11204800"/>
    <s v="SJ Sihota"/>
    <s v="Mens 24-25 Double Team Match Fee, 08/02 vs. vs Sutton Coldfield 8"/>
    <x v="10"/>
    <s v="CASH"/>
    <x v="0"/>
    <n v="0"/>
    <n v="0"/>
    <n v="0"/>
    <n v="0"/>
    <n v="0"/>
  </r>
  <r>
    <d v="2025-02-08T00:00:00"/>
    <n v="0.69789999999920838"/>
    <m/>
    <d v="2025-02-08T16:45:00"/>
    <x v="1"/>
    <x v="10"/>
    <s v="Last 12 Months"/>
    <s v="SPS-11208667"/>
    <s v="Karampreet Sandhu"/>
    <s v="Mens 24-25 Double Team Match Fee, 08/02 vs. vs Newport 1"/>
    <x v="10"/>
    <s v="CASH"/>
    <x v="0"/>
    <n v="0"/>
    <n v="0"/>
    <n v="0"/>
    <n v="0"/>
    <n v="0"/>
  </r>
  <r>
    <d v="2025-02-08T00:00:00"/>
    <n v="0.69789999999920838"/>
    <m/>
    <d v="2025-02-08T16:45:00"/>
    <x v="1"/>
    <x v="10"/>
    <s v="Last 12 Months"/>
    <s v="SPS-11208669"/>
    <s v="SJ Sihota"/>
    <s v="Mens 24-25 Double Team Match Fee, 08/02 vs. vs Newport 1"/>
    <x v="10"/>
    <s v="CASH"/>
    <x v="0"/>
    <n v="0"/>
    <n v="0"/>
    <n v="0"/>
    <n v="0"/>
    <n v="0"/>
  </r>
  <r>
    <d v="2025-02-08T00:00:00"/>
    <n v="0.69789999999920838"/>
    <m/>
    <d v="2025-02-08T16:45:00"/>
    <x v="1"/>
    <x v="10"/>
    <s v="Last 12 Months"/>
    <s v="SPS-11208672"/>
    <s v="Sanraj Singh Sohal"/>
    <s v="Mens 24-25 Double Team Match Fee, 08/02 vs. vs Newport 1"/>
    <x v="10"/>
    <s v="CASH"/>
    <x v="0"/>
    <n v="0"/>
    <n v="0"/>
    <n v="0"/>
    <n v="0"/>
    <n v="0"/>
  </r>
  <r>
    <d v="2025-02-08T00:00:00"/>
    <n v="0.69789999999920838"/>
    <m/>
    <d v="2025-02-08T16:45:00"/>
    <x v="1"/>
    <x v="10"/>
    <s v="Last 12 Months"/>
    <s v="SPS-11208673"/>
    <s v="Jogin Johal"/>
    <s v="Mens 24-25 Double Team Match Fee, 08/02 vs. vs Newport 1"/>
    <x v="10"/>
    <s v="CASH"/>
    <x v="0"/>
    <n v="0"/>
    <n v="0"/>
    <n v="0"/>
    <n v="0"/>
    <n v="0"/>
  </r>
  <r>
    <d v="2025-02-08T00:00:00"/>
    <n v="0.72080000000278233"/>
    <m/>
    <d v="2025-02-08T17:18:00"/>
    <x v="1"/>
    <x v="10"/>
    <s v="Last 12 Months"/>
    <s v="SPS-11209177"/>
    <s v="Thisaru Gangabadage"/>
    <s v="Badgers 24-25 Sponsored player Match Fee, 08/02 vs. vs Bloxwich"/>
    <x v="10"/>
    <s v="CASH"/>
    <x v="0"/>
    <n v="0"/>
    <n v="0"/>
    <n v="0"/>
    <n v="0"/>
    <n v="0"/>
  </r>
  <r>
    <d v="2025-02-08T00:00:00"/>
    <n v="0.72080000000278233"/>
    <m/>
    <d v="2025-02-08T17:18:00"/>
    <x v="1"/>
    <x v="10"/>
    <s v="Last 12 Months"/>
    <s v="SPS-11209187"/>
    <s v="Anand Sihota"/>
    <s v="Badgers 24-25 Double Team Match Fee, 08/02 vs. vs Bloxwich"/>
    <x v="10"/>
    <s v="CASH"/>
    <x v="0"/>
    <n v="0"/>
    <n v="0"/>
    <n v="0"/>
    <n v="0"/>
    <n v="0"/>
  </r>
  <r>
    <d v="2025-02-08T00:00:00"/>
    <n v="0.77560000000084983"/>
    <m/>
    <d v="2025-02-08T18:37:00"/>
    <x v="1"/>
    <x v="10"/>
    <s v="Last 12 Months"/>
    <s v="SPS-11210211"/>
    <s v="dilveer bedi"/>
    <s v="Sunday Training 24-25, collected by Satpal Degun, 02/02 vs. Sunday Training"/>
    <x v="10"/>
    <s v="CASH"/>
    <x v="1"/>
    <n v="3"/>
    <n v="0"/>
    <n v="0"/>
    <n v="0"/>
    <n v="3"/>
  </r>
  <r>
    <d v="2025-02-08T00:00:00"/>
    <n v="0.77560000000084983"/>
    <m/>
    <d v="2025-02-08T18:37:00"/>
    <x v="1"/>
    <x v="10"/>
    <s v="Last 12 Months"/>
    <s v="SPS-11210218"/>
    <s v="Savraj Singh Chana"/>
    <s v="Sunday Training 24-25, collected by Satpal Degun, 02/02 vs. Sunday Training"/>
    <x v="10"/>
    <s v="CASH"/>
    <x v="1"/>
    <n v="3"/>
    <n v="0"/>
    <n v="0"/>
    <n v="0"/>
    <n v="3"/>
  </r>
  <r>
    <d v="2025-02-08T00:00:00"/>
    <n v="0.77560000000084983"/>
    <m/>
    <d v="2025-02-08T18:37:00"/>
    <x v="1"/>
    <x v="10"/>
    <s v="Last 12 Months"/>
    <s v="SPS-11210223"/>
    <s v="Arjan Singh Chana"/>
    <s v="Sunday Training 24-25, collected by Satpal Degun, 02/02 vs. Sunday Training"/>
    <x v="10"/>
    <s v="CASH"/>
    <x v="1"/>
    <n v="3"/>
    <n v="0"/>
    <n v="0"/>
    <n v="0"/>
    <n v="3"/>
  </r>
  <r>
    <d v="2025-02-08T00:00:00"/>
    <n v="0.77560000000084983"/>
    <m/>
    <d v="2025-02-08T18:37:00"/>
    <x v="1"/>
    <x v="10"/>
    <s v="Last 12 Months"/>
    <s v="SPS-11210216"/>
    <s v="Rajveer Malhi"/>
    <s v="Sunday Training 24-25, collected by Satpal Degun, 02/02 vs. Sunday Training"/>
    <x v="10"/>
    <s v="CASH"/>
    <x v="1"/>
    <n v="3"/>
    <n v="0"/>
    <n v="0"/>
    <n v="0"/>
    <n v="3"/>
  </r>
  <r>
    <d v="2025-02-08T00:00:00"/>
    <n v="0.77629999999771826"/>
    <m/>
    <d v="2025-02-08T18:38:00"/>
    <x v="1"/>
    <x v="10"/>
    <s v="Last 12 Months"/>
    <s v="SPS-11210212"/>
    <s v="Yuvraj Sihota"/>
    <s v="Sunday Training 24-25, confirmed by Satpal Degun, 02/02 vs. Sunday Training"/>
    <x v="10"/>
    <s v="BACS"/>
    <x v="1"/>
    <n v="3"/>
    <n v="0"/>
    <n v="0"/>
    <n v="0"/>
    <n v="3"/>
  </r>
  <r>
    <d v="2025-02-01T00:00:00"/>
    <n v="7.7770000000018626"/>
    <m/>
    <d v="2025-02-08T18:39:00"/>
    <x v="1"/>
    <x v="10"/>
    <s v="Last 12 Months"/>
    <s v="SPS-11181357"/>
    <s v="Arjan Singh Chana"/>
    <s v="Badgers 24-25, collected by Satpal Degun, 01/02 vs. vs Sutton Coldfield"/>
    <x v="10"/>
    <s v="CASH"/>
    <x v="0"/>
    <n v="3"/>
    <n v="0"/>
    <n v="0"/>
    <n v="0"/>
    <n v="3"/>
  </r>
  <r>
    <d v="2025-02-01T00:00:00"/>
    <n v="7.7770000000018626"/>
    <m/>
    <d v="2025-02-08T18:39:00"/>
    <x v="1"/>
    <x v="10"/>
    <s v="Last 12 Months"/>
    <s v="SPS-11181352"/>
    <s v="Rajveer Malhi"/>
    <s v="Badgers 24-25, collected by Satpal Degun, 01/02 vs. vs Sutton Coldfield"/>
    <x v="10"/>
    <s v="CASH"/>
    <x v="0"/>
    <n v="3"/>
    <n v="0"/>
    <n v="0"/>
    <n v="0"/>
    <n v="3"/>
  </r>
  <r>
    <d v="2025-02-08T00:00:00"/>
    <n v="1.4179999999978463"/>
    <m/>
    <d v="2025-02-09T10:02:00"/>
    <x v="1"/>
    <x v="10"/>
    <s v="Last 12 Months"/>
    <s v="SPS-11209193"/>
    <s v="Arjan Singh Chana"/>
    <s v="Badgers 24-25, collected by Satpal Degun, 08/02 vs. vs Bloxwich"/>
    <x v="10"/>
    <s v="CASH"/>
    <x v="0"/>
    <n v="3"/>
    <n v="0"/>
    <n v="0"/>
    <n v="0"/>
    <n v="3"/>
  </r>
  <r>
    <d v="2025-02-09T00:00:00"/>
    <n v="0.44370000000344589"/>
    <m/>
    <d v="2025-02-09T10:39:00"/>
    <x v="1"/>
    <x v="10"/>
    <s v="Last 12 Months"/>
    <s v="SPS-11213006"/>
    <s v="Sukhjot Chaggar"/>
    <s v="Sunday Training 24-25, collected by Satpal Degun, 09/02 vs. Sunday Training"/>
    <x v="10"/>
    <s v="CASH"/>
    <x v="1"/>
    <n v="3"/>
    <n v="0"/>
    <n v="0"/>
    <n v="0"/>
    <n v="3"/>
  </r>
  <r>
    <d v="2025-02-09T00:00:00"/>
    <n v="0.44370000000344589"/>
    <m/>
    <d v="2025-02-09T10:39:00"/>
    <x v="1"/>
    <x v="10"/>
    <s v="Last 12 Months"/>
    <s v="SPS-11213007"/>
    <s v="Savraj Singh Chana"/>
    <s v="Sunday Training 24-25, collected by Satpal Degun, 09/02 vs. Sunday Training"/>
    <x v="10"/>
    <s v="CASH"/>
    <x v="1"/>
    <n v="3"/>
    <n v="0"/>
    <n v="0"/>
    <n v="0"/>
    <n v="3"/>
  </r>
  <r>
    <d v="2025-02-09T00:00:00"/>
    <n v="0.44370000000344589"/>
    <m/>
    <d v="2025-02-09T10:39:00"/>
    <x v="1"/>
    <x v="10"/>
    <s v="Last 12 Months"/>
    <s v="SPS-11213012"/>
    <s v="Arjan Singh Chana"/>
    <s v="Sunday Training 24-25, collected by Satpal Degun, 09/02 vs. Sunday Training"/>
    <x v="10"/>
    <s v="CASH"/>
    <x v="1"/>
    <n v="3"/>
    <n v="0"/>
    <n v="0"/>
    <n v="0"/>
    <n v="3"/>
  </r>
  <r>
    <d v="2025-02-09T00:00:00"/>
    <n v="0.44370000000344589"/>
    <m/>
    <d v="2025-02-09T10:39:00"/>
    <x v="1"/>
    <x v="10"/>
    <s v="Last 12 Months"/>
    <s v="SPS-11212989"/>
    <s v="Sehaj Kaur"/>
    <s v="Sunday Training 24-25, collected by Satpal Degun, 09/02 vs. Sunday Training"/>
    <x v="10"/>
    <s v="CASH"/>
    <x v="1"/>
    <n v="3"/>
    <n v="0"/>
    <n v="0"/>
    <n v="0"/>
    <n v="3"/>
  </r>
  <r>
    <d v="2025-02-09T00:00:00"/>
    <n v="0.44370000000344589"/>
    <m/>
    <d v="2025-02-09T10:39:00"/>
    <x v="1"/>
    <x v="10"/>
    <s v="Last 12 Months"/>
    <s v="SPS-11212991"/>
    <s v="Anmol Kaur"/>
    <s v="Sunday Training 24-25, collected by Satpal Degun, 09/02 vs. Sunday Training"/>
    <x v="10"/>
    <s v="CASH"/>
    <x v="1"/>
    <n v="3"/>
    <n v="0"/>
    <n v="0"/>
    <n v="0"/>
    <n v="3"/>
  </r>
  <r>
    <d v="2025-02-09T00:00:00"/>
    <n v="0.44370000000344589"/>
    <m/>
    <d v="2025-02-09T10:39:00"/>
    <x v="1"/>
    <x v="10"/>
    <s v="Last 12 Months"/>
    <s v="SPS-11213002"/>
    <s v="Yuvraj Sihota"/>
    <s v="Sunday Training 24-25, confirmed by Satpal Degun, 09/02 vs. Sunday Training"/>
    <x v="10"/>
    <s v="BACS"/>
    <x v="1"/>
    <n v="3"/>
    <n v="0"/>
    <n v="0"/>
    <n v="0"/>
    <n v="3"/>
  </r>
  <r>
    <d v="2025-02-08T00:00:00"/>
    <n v="1.5062000000034459"/>
    <m/>
    <d v="2025-02-09T12:09:00"/>
    <x v="1"/>
    <x v="10"/>
    <s v="Last 12 Months"/>
    <s v="SPS-11209186"/>
    <s v="Rajveer Malhi"/>
    <s v="Badgers 24-25, collected by Satpal Degun, 08/02 vs. vs Bloxwich"/>
    <x v="10"/>
    <s v="CASH"/>
    <x v="0"/>
    <n v="3"/>
    <n v="0"/>
    <n v="0"/>
    <n v="0"/>
    <n v="3"/>
  </r>
  <r>
    <d v="2025-02-09T00:00:00"/>
    <n v="0.50690000000031432"/>
    <m/>
    <d v="2025-02-09T12:10:00"/>
    <x v="1"/>
    <x v="10"/>
    <s v="Last 12 Months"/>
    <s v="SPS-11213003"/>
    <s v="Devjyot Singh Ghhagh"/>
    <s v="Sunday Training 24-25, collected by Satpal Degun, 09/02 vs. Sunday Training"/>
    <x v="10"/>
    <s v="CASH"/>
    <x v="1"/>
    <n v="3"/>
    <n v="0"/>
    <n v="0"/>
    <n v="0"/>
    <n v="3"/>
  </r>
  <r>
    <d v="2025-01-18T00:00:00"/>
    <n v="22.778400000002875"/>
    <m/>
    <d v="2025-02-09T18:41:00"/>
    <x v="1"/>
    <x v="10"/>
    <s v="Last 12 Months"/>
    <s v="SPS-11134645"/>
    <s v="Mohammad Ibrar Abbasi"/>
    <s v="Mens 24-25, 18/01 vs. vs Bournville &amp; Kings Heath 4"/>
    <x v="10"/>
    <s v="STRIPE"/>
    <x v="0"/>
    <n v="10"/>
    <n v="0.19"/>
    <n v="0.1"/>
    <n v="0"/>
    <n v="9.7100000000000009"/>
  </r>
  <r>
    <d v="2025-01-18T00:00:00"/>
    <n v="22.778400000002875"/>
    <m/>
    <d v="2025-02-09T18:41:00"/>
    <x v="1"/>
    <x v="10"/>
    <s v="Last 12 Months"/>
    <s v="SPS-11134648"/>
    <s v="Haydar Ismaeel Abbasi"/>
    <s v="Mens 24-25 Under 16 Match Fee, paid by Mohammad Ibrar Abbasi, 18/01 vs. vs Bournville &amp; Kings Heath 4"/>
    <x v="10"/>
    <s v="STRIPE"/>
    <x v="0"/>
    <n v="3"/>
    <n v="0.06"/>
    <n v="0.05"/>
    <n v="0"/>
    <n v="2.89"/>
  </r>
  <r>
    <d v="2025-02-01T00:00:00"/>
    <n v="8.7784000000028755"/>
    <m/>
    <d v="2025-02-09T18:41:00"/>
    <x v="1"/>
    <x v="10"/>
    <s v="Last 12 Months"/>
    <s v="SPS-11181365"/>
    <s v="Mohammad Ibrar Abbasi"/>
    <s v="Mens 24-25, 01/02 vs. vs Olton &amp; West Warwickshire 4"/>
    <x v="10"/>
    <s v="STRIPE"/>
    <x v="0"/>
    <n v="10"/>
    <n v="0.19"/>
    <n v="0.1"/>
    <n v="0"/>
    <n v="9.7100000000000009"/>
  </r>
  <r>
    <d v="2025-02-01T00:00:00"/>
    <n v="8.7784000000028755"/>
    <m/>
    <d v="2025-02-09T18:41:00"/>
    <x v="1"/>
    <x v="10"/>
    <s v="Last 12 Months"/>
    <s v="SPS-11181366"/>
    <s v="Haydar Ismaeel Abbasi"/>
    <s v="Mens 24-25 Under 16 Match Fee, paid by Mohammad Ibrar Abbasi, 01/02 vs. vs Olton &amp; West Warwickshire 4"/>
    <x v="10"/>
    <s v="STRIPE"/>
    <x v="0"/>
    <n v="3"/>
    <n v="0.06"/>
    <n v="0.05"/>
    <n v="0"/>
    <n v="2.89"/>
  </r>
  <r>
    <d v="2025-02-01T00:00:00"/>
    <n v="8.7784000000028755"/>
    <m/>
    <d v="2025-02-09T18:41:00"/>
    <x v="1"/>
    <x v="10"/>
    <s v="Last 12 Months"/>
    <s v="SPS-11181367"/>
    <s v="Haydar Ibrahim Abbasi"/>
    <s v="Mens 24-25 Under 16 Match Fee, paid by Mohammad Ibrar Abbasi, 01/02 vs. vs Olton &amp; West Warwickshire 4"/>
    <x v="10"/>
    <s v="STRIPE"/>
    <x v="0"/>
    <n v="3"/>
    <n v="0.06"/>
    <n v="0.05"/>
    <n v="0"/>
    <n v="2.89"/>
  </r>
  <r>
    <d v="2025-02-08T00:00:00"/>
    <n v="1.7784000000028755"/>
    <m/>
    <d v="2025-02-09T18:41:00"/>
    <x v="1"/>
    <x v="10"/>
    <s v="Last 12 Months"/>
    <s v="SPS-11207637"/>
    <s v="Haydar Ismaeel Abbasi"/>
    <s v="Mens 24-25 Under 16 Match Fee, paid by Mohammad Ibrar Abbasi, 08/02 vs. vs West Bromwich 2"/>
    <x v="10"/>
    <s v="STRIPE"/>
    <x v="0"/>
    <n v="3"/>
    <n v="0.06"/>
    <n v="0.05"/>
    <n v="0"/>
    <n v="2.89"/>
  </r>
  <r>
    <d v="2025-02-08T00:00:00"/>
    <n v="1.7784000000028755"/>
    <m/>
    <d v="2025-02-09T18:41:00"/>
    <x v="1"/>
    <x v="10"/>
    <s v="Last 12 Months"/>
    <s v="SPS-11207638"/>
    <s v="Haydar Ibrahim Abbasi"/>
    <s v="Mens 24-25 Under 16 Match Fee, paid by Mohammad Ibrar Abbasi, 08/02 vs. vs West Bromwich 2"/>
    <x v="10"/>
    <s v="STRIPE"/>
    <x v="0"/>
    <n v="3"/>
    <n v="0.04"/>
    <n v="0.05"/>
    <n v="0"/>
    <n v="2.91"/>
  </r>
  <r>
    <d v="2025-02-09T00:00:00"/>
    <n v="0.77840000000287546"/>
    <m/>
    <d v="2025-02-09T18:41:00"/>
    <x v="1"/>
    <x v="10"/>
    <s v="Last 12 Months"/>
    <s v="SPS-11215291"/>
    <s v="Mohammad Ibrar Abbasi"/>
    <s v="Mens 24-25, 09/02 vs. vs Bromsgrove 3"/>
    <x v="10"/>
    <s v="STRIPE"/>
    <x v="0"/>
    <n v="10"/>
    <n v="0.19"/>
    <n v="0.1"/>
    <n v="0"/>
    <n v="9.7100000000000009"/>
  </r>
  <r>
    <d v="2025-02-09T00:00:00"/>
    <n v="0.77840000000287546"/>
    <m/>
    <d v="2025-02-09T18:41:00"/>
    <x v="1"/>
    <x v="10"/>
    <s v="Last 12 Months"/>
    <s v="SPS-11215293"/>
    <s v="Haydar Ismaeel Abbasi"/>
    <s v="Mens 24-25 Under 16 Match Fee, paid by Mohammad Ibrar Abbasi, 09/02 vs. vs Bromsgrove 3"/>
    <x v="10"/>
    <s v="STRIPE"/>
    <x v="0"/>
    <n v="3"/>
    <n v="0.06"/>
    <n v="0.05"/>
    <n v="0"/>
    <n v="2.89"/>
  </r>
  <r>
    <d v="2025-02-09T00:00:00"/>
    <n v="0.77840000000287546"/>
    <m/>
    <d v="2025-02-09T18:41:00"/>
    <x v="1"/>
    <x v="10"/>
    <s v="Last 12 Months"/>
    <s v="SPS-11215294"/>
    <s v="Haydar Ibrahim Abbasi"/>
    <s v="Mens 24-25 Under 16 Match Fee, paid by Mohammad Ibrar Abbasi, 09/02 vs. vs Bromsgrove 3"/>
    <x v="10"/>
    <s v="STRIPE"/>
    <x v="0"/>
    <n v="3"/>
    <n v="0.06"/>
    <n v="0.05"/>
    <n v="0"/>
    <n v="2.89"/>
  </r>
  <r>
    <d v="2025-01-18T00:00:00"/>
    <n v="22.783300000002782"/>
    <m/>
    <d v="2025-02-09T18:48:00"/>
    <x v="1"/>
    <x v="10"/>
    <s v="Last 12 Months"/>
    <s v="SPS-11134638"/>
    <s v="Rikki Saggo"/>
    <s v="Mens 24-25, 18/01 vs. vs Bournville &amp; Kings Heath 4"/>
    <x v="10"/>
    <s v="STRIPE"/>
    <x v="0"/>
    <n v="10"/>
    <n v="0.2"/>
    <n v="0.1"/>
    <n v="0"/>
    <n v="9.6999999999999993"/>
  </r>
  <r>
    <d v="2025-01-18T00:00:00"/>
    <n v="22.783300000002782"/>
    <m/>
    <d v="2025-02-09T18:48:00"/>
    <x v="1"/>
    <x v="10"/>
    <s v="Last 12 Months"/>
    <s v="SPS-11134644"/>
    <s v="Taranveer (Ten) Saggo"/>
    <s v="Mens 24-25 Student Match Fee, paid by Rikki Saggo, 18/01 vs. vs Bournville &amp; Kings Heath 4"/>
    <x v="10"/>
    <s v="STRIPE"/>
    <x v="0"/>
    <n v="5"/>
    <n v="0.1"/>
    <n v="0.05"/>
    <n v="0"/>
    <n v="4.8499999999999996"/>
  </r>
  <r>
    <d v="2025-02-01T00:00:00"/>
    <n v="8.7833000000027823"/>
    <m/>
    <d v="2025-02-09T18:48:00"/>
    <x v="1"/>
    <x v="10"/>
    <s v="Last 12 Months"/>
    <s v="SPS-11181361"/>
    <s v="Rikki Saggo"/>
    <s v="Mens 24-25, 01/02 vs. vs Olton &amp; West Warwickshire 4"/>
    <x v="10"/>
    <s v="STRIPE"/>
    <x v="0"/>
    <n v="10"/>
    <n v="0.2"/>
    <n v="0.1"/>
    <n v="0"/>
    <n v="9.6999999999999993"/>
  </r>
  <r>
    <d v="2025-02-01T00:00:00"/>
    <n v="8.7833000000027823"/>
    <m/>
    <d v="2025-02-09T18:48:00"/>
    <x v="1"/>
    <x v="10"/>
    <s v="Last 12 Months"/>
    <s v="SPS-11181370"/>
    <s v="Taranveer (Ten) Saggo"/>
    <s v="Mens 24-25 Student Match Fee, paid by Rikki Saggo, 01/02 vs. vs Olton &amp; West Warwickshire 4"/>
    <x v="10"/>
    <s v="STRIPE"/>
    <x v="0"/>
    <n v="5"/>
    <n v="0.1"/>
    <n v="0.05"/>
    <n v="0"/>
    <n v="4.8499999999999996"/>
  </r>
  <r>
    <d v="2025-02-08T00:00:00"/>
    <n v="1.7833000000027823"/>
    <m/>
    <d v="2025-02-09T18:48:00"/>
    <x v="1"/>
    <x v="10"/>
    <s v="Last 12 Months"/>
    <s v="SPS-11207628"/>
    <s v="Rikki Saggo"/>
    <s v="Mens 24-25, 08/02 vs. vs West Bromwich 2"/>
    <x v="10"/>
    <s v="STRIPE"/>
    <x v="0"/>
    <n v="10"/>
    <n v="0.18"/>
    <n v="0.1"/>
    <n v="0"/>
    <n v="9.7200000000000006"/>
  </r>
  <r>
    <d v="2025-02-08T00:00:00"/>
    <n v="1.7833000000027823"/>
    <m/>
    <d v="2025-02-09T18:48:00"/>
    <x v="1"/>
    <x v="10"/>
    <s v="Last 12 Months"/>
    <s v="SPS-11207633"/>
    <s v="Taranveer (Ten) Saggo"/>
    <s v="Mens 24-25 Student Match Fee, paid by Rikki Saggo, 08/02 vs. vs West Bromwich 2"/>
    <x v="10"/>
    <s v="STRIPE"/>
    <x v="0"/>
    <n v="5"/>
    <n v="0.1"/>
    <n v="0.05"/>
    <n v="0"/>
    <n v="4.8499999999999996"/>
  </r>
  <r>
    <d v="2025-01-18T00:00:00"/>
    <n v="22.808299999996962"/>
    <m/>
    <d v="2025-02-09T19:24:00"/>
    <x v="1"/>
    <x v="10"/>
    <s v="Last 12 Months"/>
    <s v="SPS-11134642"/>
    <s v="Rav Garcha"/>
    <s v="Mens 24-25, 18/01 vs. vs Bournville &amp; Kings Heath 4"/>
    <x v="10"/>
    <s v="STRIPE"/>
    <x v="0"/>
    <n v="10"/>
    <n v="0.19"/>
    <n v="0.1"/>
    <n v="0"/>
    <n v="9.7100000000000009"/>
  </r>
  <r>
    <d v="2025-01-19T00:00:00"/>
    <n v="21.808299999996962"/>
    <m/>
    <d v="2025-02-09T19:24:00"/>
    <x v="1"/>
    <x v="10"/>
    <s v="Last 12 Months"/>
    <s v="SPS-11139147"/>
    <s v="Karam Garcha"/>
    <s v="Sunday Training 24-25, paid by Rav Garcha, 19/01 vs. Sunday Training"/>
    <x v="10"/>
    <s v="STRIPE"/>
    <x v="1"/>
    <n v="3"/>
    <n v="0.06"/>
    <n v="0.05"/>
    <n v="0"/>
    <n v="2.89"/>
  </r>
  <r>
    <d v="2025-01-26T00:00:00"/>
    <n v="14.808299999996962"/>
    <m/>
    <d v="2025-02-09T19:24:00"/>
    <x v="1"/>
    <x v="10"/>
    <s v="Last 12 Months"/>
    <s v="SPS-11158571"/>
    <s v="Karam Garcha"/>
    <s v="Sunday Training 24-25, paid by Rav Garcha, 26/01 vs. Sunday Training"/>
    <x v="10"/>
    <s v="STRIPE"/>
    <x v="1"/>
    <n v="3"/>
    <n v="0.06"/>
    <n v="0.05"/>
    <n v="0"/>
    <n v="2.89"/>
  </r>
  <r>
    <d v="2025-02-01T00:00:00"/>
    <n v="8.8082999999969616"/>
    <m/>
    <d v="2025-02-09T19:24:00"/>
    <x v="1"/>
    <x v="10"/>
    <s v="Last 12 Months"/>
    <s v="SPS-11181369"/>
    <s v="Rav Garcha"/>
    <s v="Mens 24-25, 01/02 vs. vs Olton &amp; West Warwickshire 4"/>
    <x v="10"/>
    <s v="STRIPE"/>
    <x v="0"/>
    <n v="10"/>
    <n v="0.19"/>
    <n v="0.1"/>
    <n v="0"/>
    <n v="9.7100000000000009"/>
  </r>
  <r>
    <d v="2025-02-08T00:00:00"/>
    <n v="1.8082999999969616"/>
    <m/>
    <d v="2025-02-09T19:24:00"/>
    <x v="1"/>
    <x v="10"/>
    <s v="Last 12 Months"/>
    <s v="SPS-11207631"/>
    <s v="Rav Garcha"/>
    <s v="Mens 24-25, 08/02 vs. vs West Bromwich 2"/>
    <x v="10"/>
    <s v="STRIPE"/>
    <x v="0"/>
    <n v="10"/>
    <n v="0.19"/>
    <n v="0.1"/>
    <n v="0"/>
    <n v="9.7100000000000009"/>
  </r>
  <r>
    <d v="2025-02-08T00:00:00"/>
    <n v="1.8082999999969616"/>
    <m/>
    <d v="2025-02-09T19:24:00"/>
    <x v="1"/>
    <x v="10"/>
    <s v="Last 12 Months"/>
    <s v="SPS-11210205"/>
    <s v="Karam Garcha"/>
    <s v="Sunday Training 24-25, paid by Rav Garcha, 02/02 vs. Sunday Training"/>
    <x v="10"/>
    <s v="STRIPE"/>
    <x v="1"/>
    <n v="3"/>
    <n v="0.06"/>
    <n v="0.05"/>
    <n v="0"/>
    <n v="2.89"/>
  </r>
  <r>
    <d v="2025-02-09T00:00:00"/>
    <n v="0.80829999999696156"/>
    <m/>
    <d v="2025-02-09T19:24:00"/>
    <x v="1"/>
    <x v="10"/>
    <s v="Last 12 Months"/>
    <s v="SPS-11215288"/>
    <s v="Rav Garcha"/>
    <s v="Mens 24-25, 09/02 vs. vs Bromsgrove 3"/>
    <x v="10"/>
    <s v="STRIPE"/>
    <x v="0"/>
    <n v="10"/>
    <n v="0.19"/>
    <n v="0.1"/>
    <n v="0"/>
    <n v="9.7100000000000009"/>
  </r>
  <r>
    <d v="2025-02-09T00:00:00"/>
    <n v="0.83049999999639113"/>
    <m/>
    <d v="2025-02-09T19:56:00"/>
    <x v="1"/>
    <x v="10"/>
    <s v="Last 12 Months"/>
    <s v="SPS-11215287"/>
    <s v="sucha sohal"/>
    <s v="Mens 24-25, collected by Satpal Degun, 09/02 vs. vs Bromsgrove 3"/>
    <x v="10"/>
    <s v="CASH"/>
    <x v="0"/>
    <n v="10"/>
    <n v="0"/>
    <n v="0"/>
    <n v="0"/>
    <n v="10"/>
  </r>
  <r>
    <d v="2025-02-08T00:00:00"/>
    <n v="1.8312000000005355"/>
    <m/>
    <d v="2025-02-09T19:57:00"/>
    <x v="1"/>
    <x v="10"/>
    <s v="Last 12 Months"/>
    <s v="SPS-11208666"/>
    <s v="om gaur"/>
    <s v="Mens 24-25 Under 16 Match Fee, confirmed by Satpal Degun, 08/02 vs. vs Newport 1"/>
    <x v="10"/>
    <s v="BACS"/>
    <x v="0"/>
    <n v="3"/>
    <n v="0"/>
    <n v="0"/>
    <n v="0"/>
    <n v="3"/>
  </r>
  <r>
    <d v="2025-02-09T00:00:00"/>
    <n v="0.83120000000053551"/>
    <m/>
    <d v="2025-02-09T19:57:00"/>
    <x v="1"/>
    <x v="10"/>
    <s v="Last 12 Months"/>
    <s v="SPS-11212332"/>
    <s v="om gaur"/>
    <s v="Mens 24-25 Under 16 Match Fee, confirmed by Satpal Degun, 09/02 vs. vs Old Silhillians 2"/>
    <x v="10"/>
    <s v="BACS"/>
    <x v="0"/>
    <n v="3"/>
    <n v="0"/>
    <n v="0"/>
    <n v="0"/>
    <n v="3"/>
  </r>
  <r>
    <d v="2025-02-09T00:00:00"/>
    <n v="0.87359999999898719"/>
    <m/>
    <d v="2025-02-09T20:58:00"/>
    <x v="1"/>
    <x v="10"/>
    <s v="Last 12 Months"/>
    <s v="SPS-11216149"/>
    <s v="Athsari Gangabadage"/>
    <s v="Ladies 24-25 Sponsored player Match Fee, 08/02 vs. vs Olton &amp; West Warwickshire 6"/>
    <x v="10"/>
    <s v="CASH"/>
    <x v="0"/>
    <n v="0"/>
    <n v="0"/>
    <n v="0"/>
    <n v="0"/>
    <n v="0"/>
  </r>
  <r>
    <d v="2025-02-09T00:00:00"/>
    <n v="0.87359999999898719"/>
    <m/>
    <d v="2025-02-09T20:58:00"/>
    <x v="1"/>
    <x v="10"/>
    <s v="Last 12 Months"/>
    <s v="SPS-11216160"/>
    <s v="Apsi Gunarathne"/>
    <s v="Ladies 24-25 Sponsored player Match Fee, 08/02 vs. vs Olton &amp; West Warwickshire 6"/>
    <x v="10"/>
    <s v="CASH"/>
    <x v="0"/>
    <n v="0"/>
    <n v="0"/>
    <n v="0"/>
    <n v="0"/>
    <n v="0"/>
  </r>
  <r>
    <d v="2025-02-09T00:00:00"/>
    <n v="0.87430000000313157"/>
    <m/>
    <d v="2025-02-09T20:59:00"/>
    <x v="1"/>
    <x v="10"/>
    <s v="Last 12 Months"/>
    <s v="SPS-11216156"/>
    <s v="Susan Paterson"/>
    <s v="AMENDED: (PAID VIA BACS)Ladies 24-25, collected by Sharndeep Hanspal, 08/02 vs. vs Olton &amp; West Warwickshire 6"/>
    <x v="10"/>
    <s v="CASH"/>
    <x v="0"/>
    <n v="10"/>
    <n v="0"/>
    <n v="0"/>
    <n v="0"/>
    <n v="10"/>
  </r>
  <r>
    <d v="2025-02-09T00:00:00"/>
    <n v="0.875"/>
    <m/>
    <d v="2025-02-09T21:00:00"/>
    <x v="1"/>
    <x v="10"/>
    <s v="Last 12 Months"/>
    <s v="SPS-11216164"/>
    <s v="Athsari Gangabadage"/>
    <s v="Ladies 24-25 Sponsored player Match Fee, 09/02 vs. vs Old Silhillians 4"/>
    <x v="10"/>
    <s v="CASH"/>
    <x v="0"/>
    <n v="0"/>
    <n v="0"/>
    <n v="0"/>
    <n v="0"/>
    <n v="0"/>
  </r>
  <r>
    <d v="2025-02-09T00:00:00"/>
    <n v="0.875"/>
    <m/>
    <d v="2025-02-09T21:00:00"/>
    <x v="1"/>
    <x v="10"/>
    <s v="Last 12 Months"/>
    <s v="SPS-11216173"/>
    <s v="Susan Paterson"/>
    <s v="AMENDED: (PAID VIA BACS)Ladies 24-25, collected by Sharndeep Hanspal, 09/02 vs. vs Old Silhillians 4"/>
    <x v="10"/>
    <s v="CASH"/>
    <x v="0"/>
    <n v="10"/>
    <n v="0"/>
    <n v="0"/>
    <n v="0"/>
    <n v="10"/>
  </r>
  <r>
    <d v="2025-02-09T00:00:00"/>
    <n v="1.3603999999977532"/>
    <m/>
    <d v="2025-02-10T08:39:00"/>
    <x v="1"/>
    <x v="10"/>
    <s v="Last 12 Months"/>
    <s v="SPS-11216175"/>
    <s v="Emily Brown"/>
    <s v="AMENDED: (Drove)Ladies 24-25 Student Match Fee, collected by Sharndeep Hanspal, 09/02 vs. vs Old Silhillians 4"/>
    <x v="10"/>
    <s v="CASH"/>
    <x v="0"/>
    <n v="0"/>
    <n v="0"/>
    <n v="0"/>
    <n v="0"/>
    <n v="0"/>
  </r>
  <r>
    <d v="2025-02-09T00:00:00"/>
    <n v="1.3611000000018976"/>
    <m/>
    <d v="2025-02-10T08:40:00"/>
    <x v="1"/>
    <x v="10"/>
    <s v="Last 12 Months"/>
    <s v="SPS-11216170"/>
    <s v="Ummul Humayra"/>
    <s v="AMENDED: (drove)Ladies 24-25, collected by Sharndeep Hanspal, 09/02 vs. vs Old Silhillians 4"/>
    <x v="10"/>
    <s v="CASH"/>
    <x v="0"/>
    <n v="0"/>
    <n v="0"/>
    <n v="0"/>
    <n v="0"/>
    <n v="0"/>
  </r>
  <r>
    <d v="2025-02-10T00:00:00"/>
    <n v="0.36110000000189757"/>
    <m/>
    <d v="2025-02-10T08:40:00"/>
    <x v="1"/>
    <x v="10"/>
    <s v="Last 12 Months"/>
    <s v="SPS-11216878"/>
    <s v="Vinaypreet Johal"/>
    <s v="Ladies 24-25 Double Team Match Fee, 08/02 vs. vs Olton &amp; West Warwickshire 6"/>
    <x v="10"/>
    <s v="CASH"/>
    <x v="0"/>
    <n v="0"/>
    <n v="0"/>
    <n v="0"/>
    <n v="0"/>
    <n v="0"/>
  </r>
  <r>
    <d v="2025-02-10T00:00:00"/>
    <n v="0.36110000000189757"/>
    <m/>
    <d v="2025-02-10T08:40:00"/>
    <x v="1"/>
    <x v="10"/>
    <s v="Last 12 Months"/>
    <s v="SPS-11216879"/>
    <s v="Sophie Lewis"/>
    <s v="Ladies 24-25 Double Team Match Fee, 08/02 vs. vs Olton &amp; West Warwickshire 6"/>
    <x v="10"/>
    <s v="CASH"/>
    <x v="0"/>
    <n v="0"/>
    <n v="0"/>
    <n v="0"/>
    <n v="0"/>
    <n v="0"/>
  </r>
  <r>
    <d v="2025-02-09T00:00:00"/>
    <n v="1.361799999998766"/>
    <m/>
    <d v="2025-02-10T08:41:00"/>
    <x v="1"/>
    <x v="10"/>
    <s v="Last 12 Months"/>
    <s v="SPS-11216158"/>
    <s v="Emily Brown"/>
    <s v="AMENDED: (drove)Ladies 24-25 Student Match Fee, collected by Sharndeep Hanspal, 08/02 vs. vs Olton &amp; West Warwickshire 6"/>
    <x v="10"/>
    <s v="CASH"/>
    <x v="0"/>
    <n v="0"/>
    <n v="0"/>
    <n v="0"/>
    <n v="0"/>
    <n v="0"/>
  </r>
  <r>
    <d v="2025-02-10T00:00:00"/>
    <n v="0.361799999998766"/>
    <m/>
    <d v="2025-02-10T08:41:00"/>
    <x v="1"/>
    <x v="10"/>
    <s v="Last 12 Months"/>
    <s v="SPS-11216882"/>
    <s v="Kaylim Bowers"/>
    <s v="Ladies 24-25 Sponsored player Match Fee, 08/02 vs. vs Stourport 3"/>
    <x v="10"/>
    <s v="CASH"/>
    <x v="0"/>
    <n v="0"/>
    <n v="0"/>
    <n v="0"/>
    <n v="0"/>
    <n v="0"/>
  </r>
  <r>
    <d v="2025-02-10T00:00:00"/>
    <n v="0.361799999998766"/>
    <m/>
    <d v="2025-02-10T08:41:00"/>
    <x v="1"/>
    <x v="10"/>
    <s v="Last 12 Months"/>
    <s v="SPS-11216883"/>
    <s v="Rahemeen Ali"/>
    <s v="Ladies 24-25 Sponsored player Match Fee, 08/02 vs. vs Stourport 3"/>
    <x v="10"/>
    <s v="CASH"/>
    <x v="0"/>
    <n v="0"/>
    <n v="0"/>
    <n v="0"/>
    <n v="0"/>
    <n v="0"/>
  </r>
  <r>
    <d v="2025-02-10T00:00:00"/>
    <n v="0.361799999998766"/>
    <m/>
    <d v="2025-02-10T08:41:00"/>
    <x v="1"/>
    <x v="10"/>
    <s v="Last 12 Months"/>
    <s v="SPS-11216891"/>
    <s v="Apsi Gunarathne"/>
    <s v="Ladies 24-25 Sponsored player Match Fee, 08/02 vs. vs Stourport 3"/>
    <x v="10"/>
    <s v="CASH"/>
    <x v="0"/>
    <n v="0"/>
    <n v="0"/>
    <n v="0"/>
    <n v="0"/>
    <n v="0"/>
  </r>
  <r>
    <d v="2025-02-09T00:00:00"/>
    <n v="1.361799999998766"/>
    <m/>
    <d v="2025-02-10T08:41:00"/>
    <x v="1"/>
    <x v="10"/>
    <s v="Last 12 Months"/>
    <s v="SPS-11216152"/>
    <s v="Ummul Humayra"/>
    <s v="AMENDED: (drove )Ladies 24-25, collected by Sharndeep Hanspal, 08/02 vs. vs Olton &amp; West Warwickshire 6"/>
    <x v="10"/>
    <s v="CASH"/>
    <x v="0"/>
    <n v="0"/>
    <n v="0"/>
    <n v="0"/>
    <n v="0"/>
    <n v="0"/>
  </r>
  <r>
    <d v="2025-02-10T00:00:00"/>
    <n v="0.41449999999895226"/>
    <m/>
    <d v="2025-02-10T09:57:00"/>
    <x v="1"/>
    <x v="10"/>
    <s v="Last 12 Months"/>
    <s v="SPS-11217078"/>
    <s v="Ghazanfar Ali"/>
    <s v="Mens 24-25 Sponsored player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79"/>
    <s v="morgan sign"/>
    <s v="Mens 24-25 Sponsored player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0"/>
    <s v="Navraj Degun"/>
    <s v="Mens 24-25 Annual Payee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1"/>
    <s v="Irfan Muhammad"/>
    <s v="Mens 24-25 Sponsored player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2"/>
    <s v="Manveer Sokhi"/>
    <s v="Mens 24-25 Annual Payee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3"/>
    <s v="Satvir Sahota"/>
    <s v="Mens 24-25 Annual Payee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5"/>
    <s v="Johnny Hie"/>
    <s v="Mens 24-25 Sponsored player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7"/>
    <s v="Avraj Bansal"/>
    <s v="Mens 24-25 Annual Payee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8"/>
    <s v="Jagjit Degun"/>
    <s v="Mens 24-25 Annual Payee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89"/>
    <s v="Moin Shakeel"/>
    <s v="Mens 24-25 Sponsored player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90"/>
    <s v="Josh Russell"/>
    <s v="Mens 24-25 Annual Payee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91"/>
    <s v="LE-NEAL JACKSON"/>
    <s v="Mens 24-25 Sponsored player Match Fee, 08/02 vs. vs Repton 1"/>
    <x v="10"/>
    <s v="CASH"/>
    <x v="0"/>
    <n v="0"/>
    <n v="0"/>
    <n v="0"/>
    <n v="0"/>
    <n v="0"/>
  </r>
  <r>
    <d v="2025-02-10T00:00:00"/>
    <n v="0.41520000000309665"/>
    <m/>
    <d v="2025-02-10T09:58:00"/>
    <x v="1"/>
    <x v="10"/>
    <s v="Last 12 Months"/>
    <s v="SPS-11217092"/>
    <s v="Pavinder Sandhu"/>
    <s v="Mens 24-25 Annual Payee Match Fee, 08/02 vs. vs Repton 1"/>
    <x v="10"/>
    <s v="CASH"/>
    <x v="0"/>
    <n v="0"/>
    <n v="0"/>
    <n v="0"/>
    <n v="0"/>
    <n v="0"/>
  </r>
  <r>
    <d v="2025-01-18T00:00:00"/>
    <n v="23.799299999998766"/>
    <m/>
    <d v="2025-02-10T19:11:00"/>
    <x v="1"/>
    <x v="10"/>
    <s v="Last 12 Months"/>
    <s v="SPS-11134647"/>
    <s v="Manjeet Degun"/>
    <s v="Mens 24-25, confirmed by Satpal Degun, 18/01 vs. vs Bournville &amp; Kings Heath 4"/>
    <x v="10"/>
    <s v="BACS"/>
    <x v="0"/>
    <n v="10"/>
    <n v="0"/>
    <n v="0"/>
    <n v="0"/>
    <n v="10"/>
  </r>
  <r>
    <d v="2025-02-01T00:00:00"/>
    <n v="9.799299999998766"/>
    <m/>
    <d v="2025-02-10T19:11:00"/>
    <x v="1"/>
    <x v="10"/>
    <s v="Last 12 Months"/>
    <s v="SPS-11181372"/>
    <s v="Manjeet Degun"/>
    <s v="Mens 24-25, confirmed by Satpal Degun, 01/02 vs. vs Olton &amp; West Warwickshire 4"/>
    <x v="10"/>
    <s v="BACS"/>
    <x v="0"/>
    <n v="10"/>
    <n v="0"/>
    <n v="0"/>
    <n v="0"/>
    <n v="10"/>
  </r>
  <r>
    <d v="2025-02-08T00:00:00"/>
    <n v="2.8000000000029104"/>
    <m/>
    <d v="2025-02-10T19:12:00"/>
    <x v="1"/>
    <x v="10"/>
    <s v="Last 12 Months"/>
    <s v="SPS-11207634"/>
    <s v="Manjeet Degun"/>
    <s v="Mens 24-25, confirmed by Satpal Degun, 08/02 vs. vs West Bromwich 2"/>
    <x v="10"/>
    <s v="BACS"/>
    <x v="0"/>
    <n v="10"/>
    <n v="0"/>
    <n v="0"/>
    <n v="0"/>
    <n v="10"/>
  </r>
  <r>
    <d v="2025-02-09T00:00:00"/>
    <n v="1.8000000000029104"/>
    <m/>
    <d v="2025-02-10T19:12:00"/>
    <x v="1"/>
    <x v="10"/>
    <s v="Last 12 Months"/>
    <s v="SPS-11215292"/>
    <s v="Manjeet Degun"/>
    <s v="Mens 24-25, confirmed by Satpal Degun, 09/02 vs. vs Bromsgrove 3"/>
    <x v="10"/>
    <s v="BACS"/>
    <x v="0"/>
    <n v="10"/>
    <n v="0"/>
    <n v="0"/>
    <n v="0"/>
    <n v="10"/>
  </r>
  <r>
    <d v="2025-01-18T00:00:00"/>
    <n v="24.307600000000093"/>
    <m/>
    <d v="2025-02-11T07:23:00"/>
    <x v="1"/>
    <x v="10"/>
    <s v="Last 12 Months"/>
    <s v="SPS-11137791"/>
    <s v="Amy Watson"/>
    <s v="Ladies 24-25, 18/01 vs. vs Olton &amp; West Warwickshire 3"/>
    <x v="10"/>
    <s v="STRIPE"/>
    <x v="0"/>
    <n v="10"/>
    <n v="0.19"/>
    <n v="0.1"/>
    <n v="0"/>
    <n v="9.7100000000000009"/>
  </r>
  <r>
    <d v="2025-01-19T00:00:00"/>
    <n v="23.307600000000093"/>
    <m/>
    <d v="2025-02-11T07:23:00"/>
    <x v="1"/>
    <x v="10"/>
    <s v="Last 12 Months"/>
    <s v="SPS-11140550"/>
    <s v="Amy Watson"/>
    <s v="Ladies 24-25, 19/01 vs. vs University of Birmingham 5"/>
    <x v="10"/>
    <s v="STRIPE"/>
    <x v="0"/>
    <n v="10"/>
    <n v="0.19"/>
    <n v="0.1"/>
    <n v="0"/>
    <n v="9.7100000000000009"/>
  </r>
  <r>
    <d v="2025-02-02T00:00:00"/>
    <n v="9.3076000000000931"/>
    <m/>
    <d v="2025-02-11T07:23:00"/>
    <x v="1"/>
    <x v="10"/>
    <s v="Last 12 Months"/>
    <s v="SPS-11183776"/>
    <s v="Amy Watson"/>
    <s v="Ladies 24-25, 01/02 vs. vs Edgbaston 3"/>
    <x v="10"/>
    <s v="STRIPE"/>
    <x v="0"/>
    <n v="10"/>
    <n v="0.19"/>
    <n v="0.1"/>
    <n v="0"/>
    <n v="9.7100000000000009"/>
  </r>
  <r>
    <d v="2025-02-09T00:00:00"/>
    <n v="2.3076000000000931"/>
    <m/>
    <d v="2025-02-11T07:23:00"/>
    <x v="1"/>
    <x v="10"/>
    <s v="Last 12 Months"/>
    <s v="SPS-11216165"/>
    <s v="Amy Watson"/>
    <s v="Ladies 24-25, 09/02 vs. vs Old Silhillians 4"/>
    <x v="10"/>
    <s v="STRIPE"/>
    <x v="0"/>
    <n v="10"/>
    <n v="0.19"/>
    <n v="0.1"/>
    <n v="0"/>
    <n v="9.7100000000000009"/>
  </r>
  <r>
    <d v="2025-02-10T00:00:00"/>
    <n v="1.3076000000000931"/>
    <m/>
    <d v="2025-02-11T07:23:00"/>
    <x v="1"/>
    <x v="10"/>
    <s v="Last 12 Months"/>
    <s v="SPS-11216880"/>
    <s v="Amy Watson"/>
    <s v="Ladies 24-25, 08/02 vs. vs Stourport 3"/>
    <x v="10"/>
    <s v="STRIPE"/>
    <x v="0"/>
    <n v="10"/>
    <n v="0.19"/>
    <n v="0.1"/>
    <n v="0"/>
    <n v="9.7100000000000009"/>
  </r>
  <r>
    <d v="2024-12-03T00:00:00"/>
    <n v="70.354800000000978"/>
    <m/>
    <d v="2025-02-11T08:31:00"/>
    <x v="1"/>
    <x v="10"/>
    <s v="Last 12 Months"/>
    <s v="SPS-11040836"/>
    <s v="Sanraj Singh Sohal"/>
    <s v="Mens 24-25 Student Match Fee, 30/11 vs. vs University of Birmingham 4"/>
    <x v="10"/>
    <s v="STRIPE"/>
    <x v="0"/>
    <n v="5"/>
    <n v="0.14000000000000001"/>
    <n v="0.05"/>
    <n v="0"/>
    <n v="4.8099999999999996"/>
  </r>
  <r>
    <d v="2025-01-14T00:00:00"/>
    <n v="28.354800000000978"/>
    <m/>
    <d v="2025-02-11T08:31:00"/>
    <x v="1"/>
    <x v="10"/>
    <s v="Last 12 Months"/>
    <s v="SPS-11118565"/>
    <s v="Sanraj Singh Sohal"/>
    <s v="Mens 24-25 Student Match Fee, 04/01 vs. vs Telford &amp; Wrekin 2"/>
    <x v="10"/>
    <s v="STRIPE"/>
    <x v="0"/>
    <n v="5"/>
    <n v="0.14000000000000001"/>
    <n v="0.05"/>
    <n v="0"/>
    <n v="4.8099999999999996"/>
  </r>
  <r>
    <d v="2025-01-26T00:00:00"/>
    <n v="16.354800000000978"/>
    <m/>
    <d v="2025-02-11T08:31:00"/>
    <x v="1"/>
    <x v="10"/>
    <s v="Last 12 Months"/>
    <s v="SPS-11160075"/>
    <s v="Sanraj Singh Sohal"/>
    <s v="Mens 24-25 Student Match Fee, 25/01 vs. vs Edgbaston 1"/>
    <x v="10"/>
    <s v="STRIPE"/>
    <x v="0"/>
    <n v="5"/>
    <n v="0.15"/>
    <n v="0.05"/>
    <n v="0"/>
    <n v="4.8"/>
  </r>
  <r>
    <d v="2025-01-14T00:00:00"/>
    <n v="30.354099999996834"/>
    <m/>
    <d v="2025-02-13T08:30:00"/>
    <x v="1"/>
    <x v="10"/>
    <s v="Last 12 Months"/>
    <s v="SPS-11118553"/>
    <s v="Praveer Degun"/>
    <s v="Mens 24-25 Student Match Fee, 04/01 vs. vs Telford &amp; Wrekin 2"/>
    <x v="10"/>
    <s v="STRIPE"/>
    <x v="0"/>
    <n v="5"/>
    <n v="0.28000000000000003"/>
    <n v="0.05"/>
    <n v="0"/>
    <n v="4.67"/>
  </r>
  <r>
    <d v="2025-01-14T00:00:00"/>
    <n v="31.354099999996834"/>
    <m/>
    <d v="2025-02-14T08:30:00"/>
    <x v="1"/>
    <x v="10"/>
    <s v="Last 12 Months"/>
    <s v="SPS-11118559"/>
    <s v="Abhijeet Singh"/>
    <s v="Mens 24-25, 04/01 vs. vs Telford &amp; Wrekin 2"/>
    <x v="10"/>
    <s v="STRIPE"/>
    <x v="0"/>
    <n v="10"/>
    <n v="0.22"/>
    <n v="0.1"/>
    <n v="0"/>
    <n v="9.68"/>
  </r>
  <r>
    <d v="2025-01-26T00:00:00"/>
    <n v="19.354099999996834"/>
    <m/>
    <d v="2025-02-14T08:30:00"/>
    <x v="1"/>
    <x v="10"/>
    <s v="Last 12 Months"/>
    <s v="SPS-11160069"/>
    <s v="Abhijeet Singh"/>
    <s v="Mens 24-25, 25/01 vs. vs Edgbaston 1"/>
    <x v="10"/>
    <s v="STRIPE"/>
    <x v="0"/>
    <n v="10"/>
    <n v="0.22"/>
    <n v="0.1"/>
    <n v="0"/>
    <n v="9.68"/>
  </r>
  <r>
    <d v="2025-02-01T00:00:00"/>
    <n v="13.354099999996834"/>
    <m/>
    <d v="2025-02-14T08:30:00"/>
    <x v="1"/>
    <x v="10"/>
    <s v="Last 12 Months"/>
    <s v="SPS-11181638"/>
    <s v="Abhijeet Singh"/>
    <s v="Mens 24-25, 01/02 vs. vs Beacon 2"/>
    <x v="10"/>
    <s v="STRIPE"/>
    <x v="0"/>
    <n v="10"/>
    <n v="0.21"/>
    <n v="0.1"/>
    <n v="0"/>
    <n v="9.69"/>
  </r>
  <r>
    <d v="2025-02-08T00:00:00"/>
    <n v="7.6451000000015483"/>
    <m/>
    <d v="2025-02-15T15:29:00"/>
    <x v="1"/>
    <x v="10"/>
    <s v="Last 12 Months"/>
    <s v="SPS-11207629"/>
    <s v="Gurpreet Cooner"/>
    <s v="Mens 24-25, 08/02 vs. vs West Bromwich 2"/>
    <x v="10"/>
    <s v="STRIPE"/>
    <x v="0"/>
    <n v="10"/>
    <n v="0.2"/>
    <n v="0.1"/>
    <n v="0"/>
    <n v="9.6999999999999993"/>
  </r>
  <r>
    <d v="2025-02-08T00:00:00"/>
    <n v="7.6451000000015483"/>
    <m/>
    <d v="2025-02-15T15:29:00"/>
    <x v="1"/>
    <x v="10"/>
    <s v="Last 12 Months"/>
    <s v="SPS-11209190"/>
    <s v="Rohanpreet cooner"/>
    <s v="Badgers 24-25, paid by Gurpreet Cooner, 08/02 vs. vs Bloxwich"/>
    <x v="10"/>
    <s v="STRIPE"/>
    <x v="0"/>
    <n v="3"/>
    <n v="0.06"/>
    <n v="0.05"/>
    <n v="0"/>
    <n v="2.89"/>
  </r>
  <r>
    <d v="2025-02-08T00:00:00"/>
    <n v="7.6451000000015483"/>
    <m/>
    <d v="2025-02-15T15:29:00"/>
    <x v="1"/>
    <x v="10"/>
    <s v="Last 12 Months"/>
    <s v="SPS-11210221"/>
    <s v="Rohanpreet cooner"/>
    <s v="Sunday Training 24-25, paid by Gurpreet Cooner, 02/02 vs. Sunday Training"/>
    <x v="10"/>
    <s v="STRIPE"/>
    <x v="1"/>
    <n v="3"/>
    <n v="0.06"/>
    <n v="0.05"/>
    <n v="0"/>
    <n v="2.89"/>
  </r>
  <r>
    <d v="2025-02-08T00:00:00"/>
    <n v="7.6451000000015483"/>
    <m/>
    <d v="2025-02-15T15:29:00"/>
    <x v="1"/>
    <x v="10"/>
    <s v="Last 12 Months"/>
    <s v="SPS-11210222"/>
    <s v="Sukhmani Cooner"/>
    <s v="Sunday Training 24-25, paid by Gurpreet Cooner, 02/02 vs. Sunday Training"/>
    <x v="10"/>
    <s v="STRIPE"/>
    <x v="1"/>
    <n v="3"/>
    <n v="0.06"/>
    <n v="0.05"/>
    <n v="0"/>
    <n v="2.89"/>
  </r>
  <r>
    <d v="2025-02-09T00:00:00"/>
    <n v="6.6451000000015483"/>
    <m/>
    <d v="2025-02-15T15:29:00"/>
    <x v="1"/>
    <x v="10"/>
    <s v="Last 12 Months"/>
    <s v="SPS-11213010"/>
    <s v="Rohanpreet cooner"/>
    <s v="Sunday Training 24-25, paid by Gurpreet Cooner, 09/02 vs. Sunday Training"/>
    <x v="10"/>
    <s v="STRIPE"/>
    <x v="1"/>
    <n v="3"/>
    <n v="0.06"/>
    <n v="0.05"/>
    <n v="0"/>
    <n v="2.89"/>
  </r>
  <r>
    <d v="2025-02-09T00:00:00"/>
    <n v="6.6451000000015483"/>
    <m/>
    <d v="2025-02-15T15:29:00"/>
    <x v="1"/>
    <x v="10"/>
    <s v="Last 12 Months"/>
    <s v="SPS-11213011"/>
    <s v="Sukhmani Cooner"/>
    <s v="Sunday Training 24-25, paid by Gurpreet Cooner, 09/02 vs. Sunday Training"/>
    <x v="10"/>
    <s v="STRIPE"/>
    <x v="1"/>
    <n v="3"/>
    <n v="0.06"/>
    <n v="0.05"/>
    <n v="0"/>
    <n v="2.89"/>
  </r>
  <r>
    <d v="2025-02-09T00:00:00"/>
    <n v="6.6451000000015483"/>
    <m/>
    <d v="2025-02-15T15:29:00"/>
    <x v="1"/>
    <x v="10"/>
    <s v="Last 12 Months"/>
    <s v="SPS-11215285"/>
    <s v="Gurpreet Cooner"/>
    <s v="Mens 24-25, 09/02 vs. vs Bromsgrove 3"/>
    <x v="10"/>
    <s v="STRIPE"/>
    <x v="0"/>
    <n v="10"/>
    <n v="0.18"/>
    <n v="0.1"/>
    <n v="0"/>
    <n v="9.7200000000000006"/>
  </r>
  <r>
    <d v="2025-02-15T00:00:00"/>
    <n v="0.64510000000154832"/>
    <m/>
    <d v="2025-02-15T15:29:00"/>
    <x v="1"/>
    <x v="10"/>
    <s v="Last 12 Months"/>
    <s v="SPS-11237346"/>
    <s v="Gurpreet Cooner"/>
    <s v="Mens 24-25, 15/02 vs. vs Old Halesonians 3"/>
    <x v="10"/>
    <s v="STRIPE"/>
    <x v="0"/>
    <n v="10"/>
    <n v="0.2"/>
    <n v="0.1"/>
    <n v="0"/>
    <n v="9.6999999999999993"/>
  </r>
  <r>
    <d v="2025-01-18T00:00:00"/>
    <n v="28.658999999999651"/>
    <m/>
    <d v="2025-02-15T15:49:00"/>
    <x v="1"/>
    <x v="10"/>
    <s v="Last 12 Months"/>
    <s v="SPS-11134643"/>
    <s v="Andy Furber"/>
    <s v="Mens 24-25, 18/01 vs. vs Bournville &amp; Kings Heath 4"/>
    <x v="10"/>
    <s v="STRIPE"/>
    <x v="0"/>
    <n v="10"/>
    <n v="0.19"/>
    <n v="0.1"/>
    <n v="0"/>
    <n v="9.7100000000000009"/>
  </r>
  <r>
    <d v="2025-02-01T00:00:00"/>
    <n v="14.658999999999651"/>
    <m/>
    <d v="2025-02-15T15:49:00"/>
    <x v="1"/>
    <x v="10"/>
    <s v="Last 12 Months"/>
    <s v="SPS-11174979"/>
    <s v="Andy Furber"/>
    <s v="Mens 24-25, 01/02 vs. vs Cannock 2"/>
    <x v="10"/>
    <s v="STRIPE"/>
    <x v="0"/>
    <n v="10"/>
    <n v="0.19"/>
    <n v="0.1"/>
    <n v="0"/>
    <n v="9.7100000000000009"/>
  </r>
  <r>
    <d v="2025-02-08T00:00:00"/>
    <n v="7.6589999999996508"/>
    <m/>
    <d v="2025-02-15T15:49:00"/>
    <x v="1"/>
    <x v="10"/>
    <s v="Last 12 Months"/>
    <s v="SPS-11207632"/>
    <s v="Andy Furber"/>
    <s v="Mens 24-25, 08/02 vs. vs West Bromwich 2"/>
    <x v="10"/>
    <s v="STRIPE"/>
    <x v="0"/>
    <n v="10"/>
    <n v="0.19"/>
    <n v="0.1"/>
    <n v="0"/>
    <n v="9.7100000000000009"/>
  </r>
  <r>
    <d v="2025-02-09T00:00:00"/>
    <n v="6.6589999999996508"/>
    <m/>
    <d v="2025-02-15T15:49:00"/>
    <x v="1"/>
    <x v="10"/>
    <s v="Last 12 Months"/>
    <s v="SPS-11215289"/>
    <s v="Andy Furber"/>
    <s v="Mens 24-25, 09/02 vs. vs Bromsgrove 3"/>
    <x v="10"/>
    <s v="STRIPE"/>
    <x v="0"/>
    <n v="10"/>
    <n v="0.19"/>
    <n v="0.1"/>
    <n v="0"/>
    <n v="9.7100000000000009"/>
  </r>
  <r>
    <d v="2025-02-15T00:00:00"/>
    <n v="0.65899999999965075"/>
    <m/>
    <d v="2025-02-15T15:49:00"/>
    <x v="1"/>
    <x v="10"/>
    <s v="Last 12 Months"/>
    <s v="SPS-11237348"/>
    <s v="Andy Furber"/>
    <s v="Mens 24-25, 15/02 vs. vs Old Halesonians 3"/>
    <x v="10"/>
    <s v="STRIPE"/>
    <x v="0"/>
    <n v="10"/>
    <n v="0.19"/>
    <n v="0.1"/>
    <n v="0"/>
    <n v="9.7100000000000009"/>
  </r>
  <r>
    <d v="2025-01-18T00:00:00"/>
    <n v="29.513099999996484"/>
    <m/>
    <d v="2025-02-16T12:19:00"/>
    <x v="1"/>
    <x v="10"/>
    <s v="Last 12 Months"/>
    <s v="SPS-11134640"/>
    <s v="Satpal Degun"/>
    <s v="Mens 24-25, 18/01 vs. vs Bournville &amp; Kings Heath 4"/>
    <x v="10"/>
    <s v="STRIPE"/>
    <x v="0"/>
    <n v="10"/>
    <n v="0.19"/>
    <n v="0.1"/>
    <n v="0"/>
    <n v="9.7100000000000009"/>
  </r>
  <r>
    <d v="2025-02-01T00:00:00"/>
    <n v="15.513099999996484"/>
    <m/>
    <d v="2025-02-16T12:19:00"/>
    <x v="1"/>
    <x v="10"/>
    <s v="Last 12 Months"/>
    <s v="SPS-11181368"/>
    <s v="Satpal Degun"/>
    <s v="Mens 24-25, 01/02 vs. vs Olton &amp; West Warwickshire 4"/>
    <x v="10"/>
    <s v="STRIPE"/>
    <x v="0"/>
    <n v="10"/>
    <n v="0.19"/>
    <n v="0.1"/>
    <n v="0"/>
    <n v="9.7100000000000009"/>
  </r>
  <r>
    <d v="2025-02-08T00:00:00"/>
    <n v="8.5130999999964843"/>
    <m/>
    <d v="2025-02-16T12:19:00"/>
    <x v="1"/>
    <x v="10"/>
    <s v="Last 12 Months"/>
    <s v="SPS-11207630"/>
    <s v="Satpal Degun"/>
    <s v="Mens 24-25, 08/02 vs. vs West Bromwich 2"/>
    <x v="10"/>
    <s v="STRIPE"/>
    <x v="0"/>
    <n v="10"/>
    <n v="0.19"/>
    <n v="0.1"/>
    <n v="0"/>
    <n v="9.7100000000000009"/>
  </r>
  <r>
    <d v="2025-02-09T00:00:00"/>
    <n v="7.5130999999964843"/>
    <m/>
    <d v="2025-02-16T12:19:00"/>
    <x v="1"/>
    <x v="10"/>
    <s v="Last 12 Months"/>
    <s v="SPS-11215286"/>
    <s v="Satpal Degun"/>
    <s v="Mens 24-25, 09/02 vs. vs Bromsgrove 3"/>
    <x v="10"/>
    <s v="STRIPE"/>
    <x v="0"/>
    <n v="10"/>
    <n v="0.19"/>
    <n v="0.1"/>
    <n v="0"/>
    <n v="9.7100000000000009"/>
  </r>
  <r>
    <d v="2025-02-15T00:00:00"/>
    <n v="1.5130999999964843"/>
    <m/>
    <d v="2025-02-16T12:19:00"/>
    <x v="1"/>
    <x v="10"/>
    <s v="Last 12 Months"/>
    <s v="SPS-11237352"/>
    <s v="Satpal Degun"/>
    <s v="Mens 24-25, 15/02 vs. vs Old Halesonians 3"/>
    <x v="10"/>
    <s v="STRIPE"/>
    <x v="0"/>
    <n v="10"/>
    <n v="0.19"/>
    <n v="0.1"/>
    <n v="0"/>
    <n v="9.7100000000000009"/>
  </r>
  <r>
    <d v="2025-02-15T00:00:00"/>
    <n v="1.5130999999964843"/>
    <m/>
    <d v="2025-02-16T12:19:00"/>
    <x v="1"/>
    <x v="10"/>
    <s v="Last 12 Months"/>
    <s v="SPS-11237347"/>
    <s v="om gaur"/>
    <s v="Mens 24-25 Under 16 Match Fee, confirmed by Satpal Degun, 15/02 vs. vs Old Halesonians 3"/>
    <x v="10"/>
    <s v="BACS"/>
    <x v="0"/>
    <n v="3"/>
    <n v="0"/>
    <n v="0"/>
    <n v="0"/>
    <n v="3"/>
  </r>
  <r>
    <d v="2025-02-16T00:00:00"/>
    <n v="0.75340000000142027"/>
    <m/>
    <d v="2025-02-16T18:05:00"/>
    <x v="1"/>
    <x v="10"/>
    <s v="Last 12 Months"/>
    <s v="SPS-11241703"/>
    <s v="Rajveer Malhi"/>
    <s v="Sunday Training 24-25, collected by Satpal Degun, 16/02 vs. Sunday Training"/>
    <x v="10"/>
    <s v="CASH"/>
    <x v="1"/>
    <n v="3"/>
    <n v="0"/>
    <n v="0"/>
    <n v="0"/>
    <n v="3"/>
  </r>
  <r>
    <d v="2025-02-16T00:00:00"/>
    <n v="0.75340000000142027"/>
    <m/>
    <d v="2025-02-16T18:05:00"/>
    <x v="1"/>
    <x v="10"/>
    <s v="Last 12 Months"/>
    <s v="SPS-11241697"/>
    <s v="Yuvraj Sihota"/>
    <s v="Sunday Training 24-25, confirmed by Satpal Degun, 16/02 vs. Sunday Training"/>
    <x v="10"/>
    <s v="BACS"/>
    <x v="1"/>
    <n v="3"/>
    <n v="0"/>
    <n v="0"/>
    <n v="0"/>
    <n v="3"/>
  </r>
  <r>
    <d v="2025-02-16T00:00:00"/>
    <n v="0.75759999999718275"/>
    <m/>
    <d v="2025-02-16T18:11:00"/>
    <x v="1"/>
    <x v="10"/>
    <s v="Last 12 Months"/>
    <s v="SPS-11241742"/>
    <s v="Amarpreet singh Assi"/>
    <s v="Mens 24-25 Annual Payee Match Fee, 08/02 vs. vs Old Halesonians 1"/>
    <x v="10"/>
    <s v="CASH"/>
    <x v="0"/>
    <n v="0"/>
    <n v="0"/>
    <n v="0"/>
    <n v="0"/>
    <n v="0"/>
  </r>
  <r>
    <d v="2025-02-16T00:00:00"/>
    <n v="0.75759999999718275"/>
    <m/>
    <d v="2025-02-16T18:11:00"/>
    <x v="1"/>
    <x v="10"/>
    <s v="Last 12 Months"/>
    <s v="SPS-11241748"/>
    <s v="Daya Bamrah"/>
    <s v="Mens 24-25 Sponsored player Match Fee, 08/02 vs. vs Old Halesonians 1"/>
    <x v="10"/>
    <s v="CASH"/>
    <x v="0"/>
    <n v="0"/>
    <n v="0"/>
    <n v="0"/>
    <n v="0"/>
    <n v="0"/>
  </r>
  <r>
    <d v="2025-02-16T00:00:00"/>
    <n v="0.75759999999718275"/>
    <m/>
    <d v="2025-02-16T18:11:00"/>
    <x v="1"/>
    <x v="10"/>
    <s v="Last 12 Months"/>
    <s v="SPS-11241752"/>
    <s v="Sikandar Aizaz"/>
    <s v="Mens 24-25 Sponsored player Match Fee, 08/02 vs. vs Old Halesonians 1"/>
    <x v="10"/>
    <s v="CASH"/>
    <x v="0"/>
    <n v="0"/>
    <n v="0"/>
    <n v="0"/>
    <n v="0"/>
    <n v="0"/>
  </r>
  <r>
    <d v="2025-01-17T00:00:00"/>
    <n v="31.354099999996834"/>
    <m/>
    <d v="2025-02-17T08:30:00"/>
    <x v="1"/>
    <x v="10"/>
    <s v="Last 12 Months"/>
    <s v="SPS-11131517"/>
    <s v="SJ Sihota"/>
    <s v="Mens 24-25 Unemployed/Retired Match Fee, 18/01 vs. vs City of Birmingham 2"/>
    <x v="10"/>
    <s v="STRIPE"/>
    <x v="0"/>
    <n v="5"/>
    <n v="0.17"/>
    <n v="0.05"/>
    <n v="0"/>
    <n v="4.78"/>
  </r>
  <r>
    <d v="2025-02-09T00:00:00"/>
    <n v="8.3540999999968335"/>
    <m/>
    <d v="2025-02-17T08:30:00"/>
    <x v="1"/>
    <x v="10"/>
    <s v="Last 12 Months"/>
    <s v="SPS-11212337"/>
    <s v="SJ Sihota"/>
    <s v="Mens 24-25 Unemployed/Retired Match Fee, 09/02 vs. vs Old Silhillians 2"/>
    <x v="10"/>
    <s v="STRIPE"/>
    <x v="0"/>
    <n v="5"/>
    <n v="0.18"/>
    <n v="0.05"/>
    <n v="0"/>
    <n v="4.7699999999999996"/>
  </r>
  <r>
    <d v="2025-01-17T00:00:00"/>
    <n v="31.354099999996834"/>
    <m/>
    <d v="2025-02-17T08:30:00"/>
    <x v="1"/>
    <x v="10"/>
    <s v="Last 12 Months"/>
    <s v="SPS-11131512"/>
    <s v="Amardeep Matharu"/>
    <s v="Mens 24-25, 18/01 vs. vs City of Birmingham 2"/>
    <x v="10"/>
    <s v="STRIPE"/>
    <x v="0"/>
    <n v="10"/>
    <n v="0.22"/>
    <n v="0.1"/>
    <n v="0"/>
    <n v="9.68"/>
  </r>
  <r>
    <d v="2025-01-31T00:00:00"/>
    <n v="17.354099999996834"/>
    <m/>
    <d v="2025-02-17T08:30:00"/>
    <x v="1"/>
    <x v="10"/>
    <s v="Last 12 Months"/>
    <s v="SPS-11174069"/>
    <s v="Amardeep Matharu"/>
    <s v="Mens 24-25, 01/02 vs. vs Beacon 6"/>
    <x v="10"/>
    <s v="STRIPE"/>
    <x v="0"/>
    <n v="10"/>
    <n v="0.22"/>
    <n v="0.1"/>
    <n v="0"/>
    <n v="9.68"/>
  </r>
  <r>
    <d v="2025-02-07T00:00:00"/>
    <n v="10.354099999996834"/>
    <m/>
    <d v="2025-02-17T08:30:00"/>
    <x v="1"/>
    <x v="10"/>
    <s v="Last 12 Months"/>
    <s v="SPS-11204793"/>
    <s v="Amardeep Matharu"/>
    <s v="Mens 24-25, 08/02 vs. vs Sutton Coldfield 8"/>
    <x v="10"/>
    <s v="STRIPE"/>
    <x v="0"/>
    <n v="10"/>
    <n v="0.21"/>
    <n v="0.1"/>
    <n v="0"/>
    <n v="9.69"/>
  </r>
  <r>
    <d v="2025-01-17T00:00:00"/>
    <n v="31.354099999996834"/>
    <m/>
    <d v="2025-02-17T08:30:00"/>
    <x v="1"/>
    <x v="10"/>
    <s v="Last 12 Months"/>
    <s v="SPS-11131511"/>
    <s v="Harjit Samra"/>
    <s v="Mens 24-25, 18/01 vs. vs City of Birmingham 2"/>
    <x v="10"/>
    <s v="STRIPE"/>
    <x v="0"/>
    <n v="10"/>
    <n v="0.35"/>
    <n v="0.1"/>
    <n v="0"/>
    <n v="9.5500000000000007"/>
  </r>
  <r>
    <d v="2025-01-18T00:00:00"/>
    <n v="30.354099999996834"/>
    <m/>
    <d v="2025-02-17T08:30:00"/>
    <x v="1"/>
    <x v="10"/>
    <s v="Last 12 Months"/>
    <s v="SPS-11136819"/>
    <s v="Karampreet Sandhu"/>
    <s v="Mens 24-25, 18/01 vs. vs University of Birmingham 5"/>
    <x v="10"/>
    <s v="STRIPE"/>
    <x v="0"/>
    <n v="10"/>
    <n v="0.2"/>
    <n v="0.1"/>
    <n v="0"/>
    <n v="9.6999999999999993"/>
  </r>
  <r>
    <d v="2025-01-25T00:00:00"/>
    <n v="23.354099999996834"/>
    <m/>
    <d v="2025-02-17T08:30:00"/>
    <x v="1"/>
    <x v="10"/>
    <s v="Last 12 Months"/>
    <s v="SPS-11155814"/>
    <s v="Karampreet Sandhu"/>
    <s v="Mens 24-25, 25/01 vs. vs Edgbaston 2"/>
    <x v="10"/>
    <s v="STRIPE"/>
    <x v="0"/>
    <n v="10"/>
    <n v="0.2"/>
    <n v="0.1"/>
    <n v="0"/>
    <n v="9.6999999999999993"/>
  </r>
  <r>
    <d v="2025-02-01T00:00:00"/>
    <n v="16.354099999996834"/>
    <m/>
    <d v="2025-02-17T08:30:00"/>
    <x v="1"/>
    <x v="10"/>
    <s v="Last 12 Months"/>
    <s v="SPS-11174978"/>
    <s v="Karampreet Sandhu"/>
    <s v="Mens 24-25, 01/02 vs. vs Cannock 2"/>
    <x v="10"/>
    <s v="STRIPE"/>
    <x v="0"/>
    <n v="10"/>
    <n v="0.2"/>
    <n v="0.1"/>
    <n v="0"/>
    <n v="9.6999999999999993"/>
  </r>
  <r>
    <d v="2025-02-09T00:00:00"/>
    <n v="8.3540999999968335"/>
    <m/>
    <d v="2025-02-17T08:30:00"/>
    <x v="1"/>
    <x v="10"/>
    <s v="Last 12 Months"/>
    <s v="SPS-11212333"/>
    <s v="Karampreet Sandhu"/>
    <s v="Mens 24-25, 09/02 vs. vs Old Silhillians 2"/>
    <x v="10"/>
    <s v="STRIPE"/>
    <x v="0"/>
    <n v="10"/>
    <n v="0.2"/>
    <n v="0.1"/>
    <n v="0"/>
    <n v="9.6999999999999993"/>
  </r>
  <r>
    <d v="2025-01-18T00:00:00"/>
    <n v="30.354099999996834"/>
    <m/>
    <d v="2025-02-17T08:30:00"/>
    <x v="1"/>
    <x v="10"/>
    <s v="Last 12 Months"/>
    <s v="SPS-11137796"/>
    <s v="Jamie Richards"/>
    <s v="Ladies 24-25, 18/01 vs. vs Olton &amp; West Warwickshire 3"/>
    <x v="10"/>
    <s v="STRIPE"/>
    <x v="0"/>
    <n v="10"/>
    <n v="0.2"/>
    <n v="0.1"/>
    <n v="0"/>
    <n v="9.6999999999999993"/>
  </r>
  <r>
    <d v="2025-01-19T00:00:00"/>
    <n v="29.354099999996834"/>
    <m/>
    <d v="2025-02-17T08:30:00"/>
    <x v="1"/>
    <x v="10"/>
    <s v="Last 12 Months"/>
    <s v="SPS-11140555"/>
    <s v="Jamie Richards"/>
    <s v="Ladies 24-25, 19/01 vs. vs University of Birmingham 5"/>
    <x v="10"/>
    <s v="STRIPE"/>
    <x v="0"/>
    <n v="10"/>
    <n v="0.2"/>
    <n v="0.1"/>
    <n v="0"/>
    <n v="9.6999999999999993"/>
  </r>
  <r>
    <d v="2025-02-02T00:00:00"/>
    <n v="15.354099999996834"/>
    <m/>
    <d v="2025-02-17T08:30:00"/>
    <x v="1"/>
    <x v="10"/>
    <s v="Last 12 Months"/>
    <s v="SPS-11183786"/>
    <s v="Jamie Richards"/>
    <s v="Ladies 24-25, 01/02 vs. vs Edgbaston 3"/>
    <x v="10"/>
    <s v="STRIPE"/>
    <x v="0"/>
    <n v="10"/>
    <n v="0.2"/>
    <n v="0.1"/>
    <n v="0"/>
    <n v="9.6999999999999993"/>
  </r>
  <r>
    <d v="2025-02-10T00:00:00"/>
    <n v="7.3540999999968335"/>
    <m/>
    <d v="2025-02-17T08:30:00"/>
    <x v="1"/>
    <x v="10"/>
    <s v="Last 12 Months"/>
    <s v="SPS-11216890"/>
    <s v="Jamie Richards"/>
    <s v="Ladies 24-25, 08/02 vs. vs Stourport 3"/>
    <x v="10"/>
    <s v="STRIPE"/>
    <x v="0"/>
    <n v="10"/>
    <n v="0.2"/>
    <n v="0.1"/>
    <n v="0"/>
    <n v="9.6999999999999993"/>
  </r>
  <r>
    <d v="2025-01-18T00:00:00"/>
    <n v="30.354800000000978"/>
    <m/>
    <d v="2025-02-17T08:31:00"/>
    <x v="1"/>
    <x v="10"/>
    <s v="Last 12 Months"/>
    <s v="SPS-11134646"/>
    <s v="kishan mann"/>
    <s v="Mens 24-25 Student Match Fee, paid by manmohan mann, 18/01 vs. vs Bournville &amp; Kings Heath 4"/>
    <x v="10"/>
    <s v="STRIPE"/>
    <x v="0"/>
    <n v="5"/>
    <n v="0.14000000000000001"/>
    <n v="0.05"/>
    <n v="0"/>
    <n v="4.8099999999999996"/>
  </r>
  <r>
    <d v="2025-02-01T00:00:00"/>
    <n v="16.354800000000978"/>
    <m/>
    <d v="2025-02-17T08:31:00"/>
    <x v="1"/>
    <x v="10"/>
    <s v="Last 12 Months"/>
    <s v="SPS-11181371"/>
    <s v="kishan mann"/>
    <s v="Mens 24-25 Student Match Fee, paid by manmohan mann, 01/02 vs. vs Olton &amp; West Warwickshire 4"/>
    <x v="10"/>
    <s v="STRIPE"/>
    <x v="0"/>
    <n v="5"/>
    <n v="0.14000000000000001"/>
    <n v="0.05"/>
    <n v="0"/>
    <n v="4.8099999999999996"/>
  </r>
  <r>
    <d v="2025-02-15T00:00:00"/>
    <n v="2.3548000000009779"/>
    <m/>
    <d v="2025-02-17T08:31:00"/>
    <x v="1"/>
    <x v="10"/>
    <s v="Last 12 Months"/>
    <s v="SPS-11237355"/>
    <s v="kishan mann"/>
    <s v="Mens 24-25 Student Match Fee, paid by manmohan mann, 15/02 vs. vs Old Halesonians 3"/>
    <x v="10"/>
    <s v="STRIPE"/>
    <x v="0"/>
    <n v="5"/>
    <n v="0.15"/>
    <n v="0.05"/>
    <n v="0"/>
    <n v="4.8"/>
  </r>
  <r>
    <d v="2025-01-18T00:00:00"/>
    <n v="30.354800000000978"/>
    <m/>
    <d v="2025-02-17T08:31:00"/>
    <x v="1"/>
    <x v="10"/>
    <s v="Last 12 Months"/>
    <s v="SPS-11136827"/>
    <s v="Taran Kooner"/>
    <s v="Mens 24-25 Student Match Fee, paid by Surjit Kooner, 18/01 vs. vs University of Birmingham 5"/>
    <x v="10"/>
    <s v="STRIPE"/>
    <x v="0"/>
    <n v="5"/>
    <n v="0.14000000000000001"/>
    <n v="0.05"/>
    <n v="0"/>
    <n v="4.8099999999999996"/>
  </r>
  <r>
    <d v="2025-01-25T00:00:00"/>
    <n v="23.354800000000978"/>
    <m/>
    <d v="2025-02-17T08:31:00"/>
    <x v="1"/>
    <x v="10"/>
    <s v="Last 12 Months"/>
    <s v="SPS-11155816"/>
    <s v="Taran Kooner"/>
    <s v="Mens 24-25 Student Match Fee, paid by Surjit Kooner, 25/01 vs. vs Edgbaston 2"/>
    <x v="10"/>
    <s v="STRIPE"/>
    <x v="0"/>
    <n v="5"/>
    <n v="0.14000000000000001"/>
    <n v="0.05"/>
    <n v="0"/>
    <n v="4.8099999999999996"/>
  </r>
  <r>
    <d v="2025-02-01T00:00:00"/>
    <n v="16.354800000000978"/>
    <m/>
    <d v="2025-02-17T08:31:00"/>
    <x v="1"/>
    <x v="10"/>
    <s v="Last 12 Months"/>
    <s v="SPS-11174987"/>
    <s v="Taran Kooner"/>
    <s v="Mens 24-25 Student Match Fee, paid by Surjit Kooner, 01/02 vs. vs Cannock 2"/>
    <x v="10"/>
    <s v="STRIPE"/>
    <x v="0"/>
    <n v="5"/>
    <n v="0.15"/>
    <n v="0.05"/>
    <n v="0"/>
    <n v="4.8"/>
  </r>
  <r>
    <d v="2025-01-18T00:00:00"/>
    <n v="30.354800000000978"/>
    <m/>
    <d v="2025-02-17T08:31:00"/>
    <x v="1"/>
    <x v="10"/>
    <s v="Last 12 Months"/>
    <s v="SPS-11134813"/>
    <s v="Nayan Singh Ruprah"/>
    <s v="Badgers 24-25, paid by BALJIT RUPRAH, 18/01 vs. vs WaTs"/>
    <x v="10"/>
    <s v="STRIPE"/>
    <x v="0"/>
    <n v="3"/>
    <n v="7.0000000000000007E-2"/>
    <n v="0.05"/>
    <n v="0"/>
    <n v="2.88"/>
  </r>
  <r>
    <d v="2025-01-19T00:00:00"/>
    <n v="29.354800000000978"/>
    <m/>
    <d v="2025-02-17T08:31:00"/>
    <x v="1"/>
    <x v="10"/>
    <s v="Last 12 Months"/>
    <s v="SPS-11139150"/>
    <s v="Nayan Singh Ruprah"/>
    <s v="Sunday Training 24-25, paid by BALJIT RUPRAH, 19/01 vs. Sunday Training"/>
    <x v="10"/>
    <s v="STRIPE"/>
    <x v="1"/>
    <n v="3"/>
    <n v="7.0000000000000007E-2"/>
    <n v="0.05"/>
    <n v="0"/>
    <n v="2.88"/>
  </r>
  <r>
    <d v="2025-01-25T00:00:00"/>
    <n v="23.354800000000978"/>
    <m/>
    <d v="2025-02-17T08:31:00"/>
    <x v="1"/>
    <x v="10"/>
    <s v="Last 12 Months"/>
    <s v="SPS-11152333"/>
    <s v="Nayan Singh Ruprah"/>
    <s v="Badgers 24-25, paid by BALJIT RUPRAH, 25/01 vs. vs Beacon"/>
    <x v="10"/>
    <s v="STRIPE"/>
    <x v="0"/>
    <n v="3"/>
    <n v="7.0000000000000007E-2"/>
    <n v="0.05"/>
    <n v="0"/>
    <n v="2.88"/>
  </r>
  <r>
    <d v="2025-01-26T00:00:00"/>
    <n v="22.354800000000978"/>
    <m/>
    <d v="2025-02-17T08:31:00"/>
    <x v="1"/>
    <x v="10"/>
    <s v="Last 12 Months"/>
    <s v="SPS-11157033"/>
    <s v="Nayan Singh Ruprah"/>
    <s v="Sunday Training 24-25, paid by BALJIT RUPRAH, 26/01 vs. Sunday Training"/>
    <x v="10"/>
    <s v="STRIPE"/>
    <x v="1"/>
    <n v="3"/>
    <n v="7.0000000000000007E-2"/>
    <n v="0.05"/>
    <n v="0"/>
    <n v="2.88"/>
  </r>
  <r>
    <d v="2025-01-26T00:00:00"/>
    <n v="22.354800000000978"/>
    <m/>
    <d v="2025-02-17T08:31:00"/>
    <x v="1"/>
    <x v="10"/>
    <s v="Last 12 Months"/>
    <s v="SPS-11157035"/>
    <s v="Naina Kaur Ruprah"/>
    <s v="Sunday Training 24-25, paid by BALJIT RUPRAH, 26/01 vs. Sunday Training"/>
    <x v="10"/>
    <s v="STRIPE"/>
    <x v="1"/>
    <n v="3"/>
    <n v="7.0000000000000007E-2"/>
    <n v="0.05"/>
    <n v="0"/>
    <n v="2.88"/>
  </r>
  <r>
    <d v="2025-02-08T00:00:00"/>
    <n v="9.3548000000009779"/>
    <m/>
    <d v="2025-02-17T08:31:00"/>
    <x v="1"/>
    <x v="10"/>
    <s v="Last 12 Months"/>
    <s v="SPS-11209192"/>
    <s v="Nayan Singh Ruprah"/>
    <s v="Badgers 24-25, paid by BALJIT RUPRAH, 08/02 vs. vs Bloxwich"/>
    <x v="10"/>
    <s v="STRIPE"/>
    <x v="0"/>
    <n v="3"/>
    <n v="7.0000000000000007E-2"/>
    <n v="0.05"/>
    <n v="0"/>
    <n v="2.88"/>
  </r>
  <r>
    <d v="2025-02-08T00:00:00"/>
    <n v="9.3548000000009779"/>
    <m/>
    <d v="2025-02-17T08:31:00"/>
    <x v="1"/>
    <x v="10"/>
    <s v="Last 12 Months"/>
    <s v="SPS-11210207"/>
    <s v="Nayan Singh Ruprah"/>
    <s v="Sunday Training 24-25, paid by BALJIT RUPRAH, 02/02 vs. Sunday Training"/>
    <x v="10"/>
    <s v="STRIPE"/>
    <x v="1"/>
    <n v="3"/>
    <n v="7.0000000000000007E-2"/>
    <n v="0.05"/>
    <n v="0"/>
    <n v="2.88"/>
  </r>
  <r>
    <d v="2025-02-08T00:00:00"/>
    <n v="9.3548000000009779"/>
    <m/>
    <d v="2025-02-17T08:31:00"/>
    <x v="1"/>
    <x v="10"/>
    <s v="Last 12 Months"/>
    <s v="SPS-11210209"/>
    <s v="Naina Kaur Ruprah"/>
    <s v="Sunday Training 24-25, paid by BALJIT RUPRAH, 02/02 vs. Sunday Training"/>
    <x v="10"/>
    <s v="STRIPE"/>
    <x v="1"/>
    <n v="3"/>
    <n v="7.0000000000000007E-2"/>
    <n v="0.05"/>
    <n v="0"/>
    <n v="2.88"/>
  </r>
  <r>
    <d v="2025-02-09T00:00:00"/>
    <n v="8.3548000000009779"/>
    <m/>
    <d v="2025-02-17T08:31:00"/>
    <x v="1"/>
    <x v="10"/>
    <s v="Last 12 Months"/>
    <s v="SPS-11213001"/>
    <s v="Nayan Singh Ruprah"/>
    <s v="Sunday Training 24-25, paid by BALJIT RUPRAH, 09/02 vs. Sunday Training"/>
    <x v="10"/>
    <s v="STRIPE"/>
    <x v="1"/>
    <n v="3"/>
    <n v="0.05"/>
    <n v="0.05"/>
    <n v="0"/>
    <n v="2.9"/>
  </r>
  <r>
    <d v="2025-01-18T00:00:00"/>
    <n v="30.354800000000978"/>
    <m/>
    <d v="2025-02-17T08:31:00"/>
    <x v="1"/>
    <x v="10"/>
    <s v="Last 12 Months"/>
    <s v="SPS-11137753"/>
    <s v="Winnie Emery"/>
    <s v="Ladies 24-25, 18/01 vs. vs Solihull Blossomfield 4"/>
    <x v="10"/>
    <s v="STRIPE"/>
    <x v="0"/>
    <n v="10"/>
    <n v="0.2"/>
    <n v="0.1"/>
    <n v="0"/>
    <n v="9.6999999999999993"/>
  </r>
  <r>
    <d v="2025-02-02T00:00:00"/>
    <n v="15.354800000000978"/>
    <m/>
    <d v="2025-02-17T08:31:00"/>
    <x v="1"/>
    <x v="10"/>
    <s v="Last 12 Months"/>
    <s v="SPS-11183734"/>
    <s v="Winnie Emery"/>
    <s v="Ladies 24-25, 25/01 vs. vs City of Birmingham 1"/>
    <x v="10"/>
    <s v="STRIPE"/>
    <x v="0"/>
    <n v="10"/>
    <n v="0.2"/>
    <n v="0.1"/>
    <n v="0"/>
    <n v="9.6999999999999993"/>
  </r>
  <r>
    <d v="2025-02-09T00:00:00"/>
    <n v="8.3548000000009779"/>
    <m/>
    <d v="2025-02-17T08:31:00"/>
    <x v="1"/>
    <x v="10"/>
    <s v="Last 12 Months"/>
    <s v="SPS-11216153"/>
    <s v="Winnie Emery"/>
    <s v="Ladies 24-25, 08/02 vs. vs Olton &amp; West Warwickshire 6"/>
    <x v="10"/>
    <s v="STRIPE"/>
    <x v="0"/>
    <n v="10"/>
    <n v="0.2"/>
    <n v="0.1"/>
    <n v="0"/>
    <n v="9.6999999999999993"/>
  </r>
  <r>
    <d v="2025-02-09T00:00:00"/>
    <n v="8.3548000000009779"/>
    <m/>
    <d v="2025-02-17T08:31:00"/>
    <x v="1"/>
    <x v="10"/>
    <s v="Last 12 Months"/>
    <s v="SPS-11216171"/>
    <s v="Winnie Emery"/>
    <s v="Ladies 24-25, 09/02 vs. vs Old Silhillians 4"/>
    <x v="10"/>
    <s v="STRIPE"/>
    <x v="0"/>
    <n v="10"/>
    <n v="0.2"/>
    <n v="0.1"/>
    <n v="0"/>
    <n v="9.6999999999999993"/>
  </r>
  <r>
    <d v="2025-01-18T00:00:00"/>
    <n v="30.848599999997532"/>
    <m/>
    <d v="2025-02-17T20:22:00"/>
    <x v="1"/>
    <x v="10"/>
    <s v="Last 12 Months"/>
    <s v="SPS-11134811"/>
    <s v="Arjan Matharu"/>
    <s v="Badgers 24-25, paid by Dapinder Matharu, 18/01 vs. vs WaTs"/>
    <x v="10"/>
    <s v="STRIPE"/>
    <x v="0"/>
    <n v="3"/>
    <n v="0.06"/>
    <n v="0.05"/>
    <n v="0"/>
    <n v="2.89"/>
  </r>
  <r>
    <d v="2025-01-19T00:00:00"/>
    <n v="29.848599999997532"/>
    <m/>
    <d v="2025-02-17T20:22:00"/>
    <x v="1"/>
    <x v="10"/>
    <s v="Last 12 Months"/>
    <s v="SPS-11139136"/>
    <s v="Arjan Matharu"/>
    <s v="Sunday Training 24-25, paid by Dapinder Matharu, 19/01 vs. Sunday Training"/>
    <x v="10"/>
    <s v="STRIPE"/>
    <x v="1"/>
    <n v="3"/>
    <n v="0.06"/>
    <n v="0.05"/>
    <n v="0"/>
    <n v="2.89"/>
  </r>
  <r>
    <d v="2025-01-19T00:00:00"/>
    <n v="29.848599999997532"/>
    <m/>
    <d v="2025-02-17T20:22:00"/>
    <x v="1"/>
    <x v="10"/>
    <s v="Last 12 Months"/>
    <s v="SPS-11139145"/>
    <s v="Amar Matharu"/>
    <s v="Sunday Training 24-25, paid by Dapinder Matharu, 19/01 vs. Sunday Training"/>
    <x v="10"/>
    <s v="STRIPE"/>
    <x v="1"/>
    <n v="3"/>
    <n v="0.06"/>
    <n v="0.05"/>
    <n v="0"/>
    <n v="2.89"/>
  </r>
  <r>
    <d v="2025-01-25T00:00:00"/>
    <n v="23.848599999997532"/>
    <m/>
    <d v="2025-02-17T20:22:00"/>
    <x v="1"/>
    <x v="10"/>
    <s v="Last 12 Months"/>
    <s v="SPS-11152325"/>
    <s v="Arjan Matharu"/>
    <s v="Badgers 24-25, paid by Dapinder Matharu, 25/01 vs. vs Beacon"/>
    <x v="10"/>
    <s v="STRIPE"/>
    <x v="0"/>
    <n v="3"/>
    <n v="0.06"/>
    <n v="0.05"/>
    <n v="0"/>
    <n v="2.89"/>
  </r>
  <r>
    <d v="2025-01-26T00:00:00"/>
    <n v="22.848599999997532"/>
    <m/>
    <d v="2025-02-17T20:22:00"/>
    <x v="1"/>
    <x v="10"/>
    <s v="Last 12 Months"/>
    <s v="SPS-11157022"/>
    <s v="Arjan Matharu"/>
    <s v="Sunday Training 24-25, paid by Dapinder Matharu, 26/01 vs. Sunday Training"/>
    <x v="10"/>
    <s v="STRIPE"/>
    <x v="1"/>
    <n v="3"/>
    <n v="0.06"/>
    <n v="0.05"/>
    <n v="0"/>
    <n v="2.89"/>
  </r>
  <r>
    <d v="2025-01-26T00:00:00"/>
    <n v="22.848599999997532"/>
    <m/>
    <d v="2025-02-17T20:22:00"/>
    <x v="1"/>
    <x v="10"/>
    <s v="Last 12 Months"/>
    <s v="SPS-11157030"/>
    <s v="Amar Matharu"/>
    <s v="Sunday Training 24-25, paid by Dapinder Matharu, 26/01 vs. Sunday Training"/>
    <x v="10"/>
    <s v="STRIPE"/>
    <x v="1"/>
    <n v="3"/>
    <n v="0.06"/>
    <n v="0.05"/>
    <n v="0"/>
    <n v="2.89"/>
  </r>
  <r>
    <d v="2025-02-01T00:00:00"/>
    <n v="16.848599999997532"/>
    <m/>
    <d v="2025-02-17T20:22:00"/>
    <x v="1"/>
    <x v="10"/>
    <s v="Last 12 Months"/>
    <s v="SPS-11181345"/>
    <s v="Arjan Matharu"/>
    <s v="Badgers 24-25, paid by Dapinder Matharu, 01/02 vs. vs Sutton Coldfield"/>
    <x v="10"/>
    <s v="STRIPE"/>
    <x v="0"/>
    <n v="3"/>
    <n v="0.06"/>
    <n v="0.05"/>
    <n v="0"/>
    <n v="2.89"/>
  </r>
  <r>
    <d v="2025-02-08T00:00:00"/>
    <n v="9.848599999997532"/>
    <m/>
    <d v="2025-02-17T20:22:00"/>
    <x v="1"/>
    <x v="10"/>
    <s v="Last 12 Months"/>
    <s v="SPS-11209180"/>
    <s v="Arjan Matharu"/>
    <s v="Badgers 24-25, paid by Dapinder Matharu, 08/02 vs. vs Bloxwich"/>
    <x v="10"/>
    <s v="STRIPE"/>
    <x v="0"/>
    <n v="3"/>
    <n v="0.06"/>
    <n v="0.05"/>
    <n v="0"/>
    <n v="2.89"/>
  </r>
  <r>
    <d v="2025-02-08T00:00:00"/>
    <n v="9.848599999997532"/>
    <m/>
    <d v="2025-02-17T20:22:00"/>
    <x v="1"/>
    <x v="10"/>
    <s v="Last 12 Months"/>
    <s v="SPS-11210193"/>
    <s v="Arjan Matharu"/>
    <s v="Sunday Training 24-25, paid by Dapinder Matharu, 02/02 vs. Sunday Training"/>
    <x v="10"/>
    <s v="STRIPE"/>
    <x v="1"/>
    <n v="3"/>
    <n v="0.06"/>
    <n v="0.05"/>
    <n v="0"/>
    <n v="2.89"/>
  </r>
  <r>
    <d v="2025-02-08T00:00:00"/>
    <n v="9.848599999997532"/>
    <m/>
    <d v="2025-02-17T20:22:00"/>
    <x v="1"/>
    <x v="10"/>
    <s v="Last 12 Months"/>
    <s v="SPS-11210220"/>
    <s v="Amar Matharu"/>
    <s v="Sunday Training 24-25, paid by Dapinder Matharu, 02/02 vs. Sunday Training"/>
    <x v="10"/>
    <s v="STRIPE"/>
    <x v="1"/>
    <n v="3"/>
    <n v="0.06"/>
    <n v="0.05"/>
    <n v="0"/>
    <n v="2.89"/>
  </r>
  <r>
    <d v="2025-02-09T00:00:00"/>
    <n v="8.848599999997532"/>
    <m/>
    <d v="2025-02-17T20:22:00"/>
    <x v="1"/>
    <x v="10"/>
    <s v="Last 12 Months"/>
    <s v="SPS-11212990"/>
    <s v="Arjan Matharu"/>
    <s v="Sunday Training 24-25, paid by Dapinder Matharu, 09/02 vs. Sunday Training"/>
    <x v="10"/>
    <s v="STRIPE"/>
    <x v="1"/>
    <n v="3"/>
    <n v="0.06"/>
    <n v="0.05"/>
    <n v="0"/>
    <n v="2.89"/>
  </r>
  <r>
    <d v="2025-02-09T00:00:00"/>
    <n v="8.848599999997532"/>
    <m/>
    <d v="2025-02-17T20:22:00"/>
    <x v="1"/>
    <x v="10"/>
    <s v="Last 12 Months"/>
    <s v="SPS-11213009"/>
    <s v="Amar Matharu"/>
    <s v="Sunday Training 24-25, paid by Dapinder Matharu, 09/02 vs. Sunday Training"/>
    <x v="10"/>
    <s v="STRIPE"/>
    <x v="1"/>
    <n v="3"/>
    <n v="0.06"/>
    <n v="0.05"/>
    <n v="0"/>
    <n v="2.89"/>
  </r>
  <r>
    <d v="2025-02-16T00:00:00"/>
    <n v="1.848599999997532"/>
    <m/>
    <d v="2025-02-17T20:22:00"/>
    <x v="1"/>
    <x v="10"/>
    <s v="Last 12 Months"/>
    <s v="SPS-11241693"/>
    <s v="Arjan Matharu"/>
    <s v="Sunday Training 24-25, paid by Dapinder Matharu, 16/02 vs. Sunday Training"/>
    <x v="10"/>
    <s v="STRIPE"/>
    <x v="1"/>
    <n v="3"/>
    <n v="0.05"/>
    <n v="0.05"/>
    <n v="0"/>
    <n v="2.9"/>
  </r>
  <r>
    <d v="2025-02-16T00:00:00"/>
    <n v="1.848599999997532"/>
    <m/>
    <d v="2025-02-17T20:22:00"/>
    <x v="1"/>
    <x v="10"/>
    <s v="Last 12 Months"/>
    <s v="SPS-11241706"/>
    <s v="Amar Matharu"/>
    <s v="Sunday Training 24-25, paid by Dapinder Matharu, 16/02 vs. Sunday Training"/>
    <x v="10"/>
    <s v="STRIPE"/>
    <x v="1"/>
    <n v="3"/>
    <n v="0.06"/>
    <n v="0.05"/>
    <n v="0"/>
    <n v="2.89"/>
  </r>
  <r>
    <d v="2025-02-17T00:00:00"/>
    <n v="0.90000000000145519"/>
    <m/>
    <d v="2025-02-17T21:36:00"/>
    <x v="1"/>
    <x v="10"/>
    <s v="Last 12 Months"/>
    <s v="SPS-11249955"/>
    <s v="Kaylim Bowers"/>
    <s v="Ladies 24-25 Sponsored player Match Fee, 15/02 vs. vs Solihull Blossomfield 2"/>
    <x v="10"/>
    <s v="CASH"/>
    <x v="0"/>
    <n v="0"/>
    <n v="0"/>
    <n v="0"/>
    <n v="0"/>
    <n v="0"/>
  </r>
  <r>
    <d v="2025-02-17T00:00:00"/>
    <n v="0.90000000000145519"/>
    <m/>
    <d v="2025-02-17T21:36:00"/>
    <x v="1"/>
    <x v="10"/>
    <s v="Last 12 Months"/>
    <s v="SPS-11249956"/>
    <s v="Rahemeen Ali"/>
    <s v="Ladies 24-25 Sponsored player Match Fee, 15/02 vs. vs Solihull Blossomfield 2"/>
    <x v="10"/>
    <s v="CASH"/>
    <x v="0"/>
    <n v="0"/>
    <n v="0"/>
    <n v="0"/>
    <n v="0"/>
    <n v="0"/>
  </r>
  <r>
    <d v="2025-02-17T00:00:00"/>
    <n v="0.90000000000145519"/>
    <m/>
    <d v="2025-02-17T21:36:00"/>
    <x v="1"/>
    <x v="10"/>
    <s v="Last 12 Months"/>
    <s v="SPS-11249964"/>
    <s v="Apsi Gunarathne"/>
    <s v="Ladies 24-25 Sponsored player Match Fee, 15/02 vs. vs Solihull Blossomfield 2"/>
    <x v="10"/>
    <s v="CASH"/>
    <x v="0"/>
    <n v="0"/>
    <n v="0"/>
    <n v="0"/>
    <n v="0"/>
    <n v="0"/>
  </r>
  <r>
    <d v="2025-01-17T00:00:00"/>
    <n v="32.354800000000978"/>
    <m/>
    <d v="2025-02-18T08:31:00"/>
    <x v="1"/>
    <x v="10"/>
    <s v="Last 12 Months"/>
    <s v="SPS-11131519"/>
    <s v="Steve Dawson"/>
    <s v="Mens 24-25, 18/01 vs. vs City of Birmingham 2"/>
    <x v="10"/>
    <s v="STRIPE"/>
    <x v="0"/>
    <n v="10"/>
    <n v="0.22"/>
    <n v="0.1"/>
    <n v="0"/>
    <n v="9.68"/>
  </r>
  <r>
    <d v="2025-01-31T00:00:00"/>
    <n v="18.354800000000978"/>
    <m/>
    <d v="2025-02-18T08:31:00"/>
    <x v="1"/>
    <x v="10"/>
    <s v="Last 12 Months"/>
    <s v="SPS-11174079"/>
    <s v="Steve Dawson"/>
    <s v="Mens 24-25, 01/02 vs. vs Beacon 6"/>
    <x v="10"/>
    <s v="STRIPE"/>
    <x v="0"/>
    <n v="10"/>
    <n v="0.22"/>
    <n v="0.1"/>
    <n v="0"/>
    <n v="9.68"/>
  </r>
  <r>
    <d v="2025-02-07T00:00:00"/>
    <n v="11.354800000000978"/>
    <m/>
    <d v="2025-02-18T08:31:00"/>
    <x v="1"/>
    <x v="10"/>
    <s v="Last 12 Months"/>
    <s v="SPS-11204802"/>
    <s v="Steve Dawson"/>
    <s v="Mens 24-25, 08/02 vs. vs Sutton Coldfield 8"/>
    <x v="10"/>
    <s v="STRIPE"/>
    <x v="0"/>
    <n v="10"/>
    <n v="0.21"/>
    <n v="0.1"/>
    <n v="0"/>
    <n v="9.69"/>
  </r>
  <r>
    <d v="2025-01-17T00:00:00"/>
    <n v="32.354800000000978"/>
    <m/>
    <d v="2025-02-18T08:31:00"/>
    <x v="1"/>
    <x v="10"/>
    <s v="Last 12 Months"/>
    <s v="SPS-11131510"/>
    <s v="Harjap Dhinjan"/>
    <s v="Mens 24-25 Under 16 Match Fee, paid by Avninder Dhinjan, 18/01 vs. vs City of Birmingham 2"/>
    <x v="10"/>
    <s v="STRIPE"/>
    <x v="0"/>
    <n v="3"/>
    <n v="0.09"/>
    <n v="0.05"/>
    <n v="0"/>
    <n v="2.86"/>
  </r>
  <r>
    <d v="2025-01-19T00:00:00"/>
    <n v="30.354800000000978"/>
    <m/>
    <d v="2025-02-18T08:31:00"/>
    <x v="1"/>
    <x v="10"/>
    <s v="Last 12 Months"/>
    <s v="SPS-11139141"/>
    <s v="Harjap Dhinjan"/>
    <s v="Sunday Training 24-25, paid by Avninder Dhinjan, 19/01 vs. Sunday Training"/>
    <x v="10"/>
    <s v="STRIPE"/>
    <x v="1"/>
    <n v="3"/>
    <n v="0.09"/>
    <n v="0.05"/>
    <n v="0"/>
    <n v="2.86"/>
  </r>
  <r>
    <d v="2025-02-07T00:00:00"/>
    <n v="11.354800000000978"/>
    <m/>
    <d v="2025-02-18T08:31:00"/>
    <x v="1"/>
    <x v="10"/>
    <s v="Last 12 Months"/>
    <s v="SPS-11204791"/>
    <s v="Harjap Dhinjan"/>
    <s v="Mens 24-25 Under 16 Match Fee, paid by Avninder Dhinjan, 08/02 vs. vs Sutton Coldfield 8"/>
    <x v="10"/>
    <s v="STRIPE"/>
    <x v="0"/>
    <n v="3"/>
    <n v="0.09"/>
    <n v="0.05"/>
    <n v="0"/>
    <n v="2.86"/>
  </r>
  <r>
    <d v="2025-02-08T00:00:00"/>
    <n v="10.354800000000978"/>
    <m/>
    <d v="2025-02-18T08:31:00"/>
    <x v="1"/>
    <x v="10"/>
    <s v="Last 12 Months"/>
    <s v="SPS-11210213"/>
    <s v="Harjap Dhinjan"/>
    <s v="Sunday Training 24-25, paid by Avninder Dhinjan, 02/02 vs. Sunday Training"/>
    <x v="10"/>
    <s v="STRIPE"/>
    <x v="1"/>
    <n v="3"/>
    <n v="0.09"/>
    <n v="0.05"/>
    <n v="0"/>
    <n v="2.86"/>
  </r>
  <r>
    <d v="2025-02-16T00:00:00"/>
    <n v="2.3548000000009779"/>
    <m/>
    <d v="2025-02-18T08:31:00"/>
    <x v="1"/>
    <x v="10"/>
    <s v="Last 12 Months"/>
    <s v="SPS-11241701"/>
    <s v="Harjap Dhinjan"/>
    <s v="Sunday Training 24-25, paid by Avninder Dhinjan, 16/02 vs. Sunday Training"/>
    <x v="10"/>
    <s v="STRIPE"/>
    <x v="1"/>
    <n v="3"/>
    <n v="7.0000000000000007E-2"/>
    <n v="0.05"/>
    <n v="0"/>
    <n v="2.88"/>
  </r>
  <r>
    <d v="2025-01-18T00:00:00"/>
    <n v="31.354800000000978"/>
    <m/>
    <d v="2025-02-18T08:31:00"/>
    <x v="1"/>
    <x v="10"/>
    <s v="Last 12 Months"/>
    <s v="SPS-11136829"/>
    <s v="Angad Birring"/>
    <s v="Mens 24-25 Under 16 Match Fee, paid by Jeswinder Kaur, 18/01 vs. vs University of Birmingham 5"/>
    <x v="10"/>
    <s v="STRIPE"/>
    <x v="0"/>
    <n v="3"/>
    <n v="0.11"/>
    <n v="0.05"/>
    <n v="0"/>
    <n v="2.84"/>
  </r>
  <r>
    <d v="2025-02-01T00:00:00"/>
    <n v="17.354800000000978"/>
    <m/>
    <d v="2025-02-18T08:31:00"/>
    <x v="1"/>
    <x v="10"/>
    <s v="Last 12 Months"/>
    <s v="SPS-11174989"/>
    <s v="Angad Birring"/>
    <s v="Mens 24-25 Under 16 Match Fee, paid by Jeswinder Kaur, 01/02 vs. vs Cannock 2"/>
    <x v="10"/>
    <s v="STRIPE"/>
    <x v="0"/>
    <n v="3"/>
    <n v="0.11"/>
    <n v="0.05"/>
    <n v="0"/>
    <n v="2.84"/>
  </r>
  <r>
    <d v="2025-02-08T00:00:00"/>
    <n v="10.354800000000978"/>
    <m/>
    <d v="2025-02-18T08:31:00"/>
    <x v="1"/>
    <x v="10"/>
    <s v="Last 12 Months"/>
    <s v="SPS-11208671"/>
    <s v="Angad Birring"/>
    <s v="Mens 24-25 Under 16 Match Fee, paid by Jeswinder Kaur, 08/02 vs. vs Newport 1"/>
    <x v="10"/>
    <s v="STRIPE"/>
    <x v="0"/>
    <n v="3"/>
    <n v="0.12"/>
    <n v="0.05"/>
    <n v="0"/>
    <n v="2.83"/>
  </r>
  <r>
    <d v="2025-01-17T00:00:00"/>
    <n v="32.354800000000978"/>
    <m/>
    <d v="2025-02-18T08:31:00"/>
    <x v="1"/>
    <x v="10"/>
    <s v="Last 12 Months"/>
    <s v="SPS-11131516"/>
    <s v="Dharam Padda"/>
    <s v="Mens 24-25 Under 16 Match Fee, paid by Harj Padda, 18/01 vs. vs City of Birmingham 2"/>
    <x v="10"/>
    <s v="STRIPE"/>
    <x v="0"/>
    <n v="3"/>
    <n v="0.08"/>
    <n v="0.05"/>
    <n v="0"/>
    <n v="2.87"/>
  </r>
  <r>
    <d v="2025-01-19T00:00:00"/>
    <n v="30.354800000000978"/>
    <m/>
    <d v="2025-02-18T08:31:00"/>
    <x v="1"/>
    <x v="10"/>
    <s v="Last 12 Months"/>
    <s v="SPS-11139149"/>
    <s v="Dharam Padda"/>
    <s v="Sunday Training 24-25, paid by Harj Padda, 19/01 vs. Sunday Training"/>
    <x v="10"/>
    <s v="STRIPE"/>
    <x v="1"/>
    <n v="3"/>
    <n v="0.08"/>
    <n v="0.05"/>
    <n v="0"/>
    <n v="2.87"/>
  </r>
  <r>
    <d v="2025-01-26T00:00:00"/>
    <n v="23.354800000000978"/>
    <m/>
    <d v="2025-02-18T08:31:00"/>
    <x v="1"/>
    <x v="10"/>
    <s v="Last 12 Months"/>
    <s v="SPS-11158572"/>
    <s v="Dharam Padda"/>
    <s v="Sunday Training 24-25, paid by Harj Padda, 26/01 vs. Sunday Training"/>
    <x v="10"/>
    <s v="STRIPE"/>
    <x v="1"/>
    <n v="3"/>
    <n v="0.08"/>
    <n v="0.05"/>
    <n v="0"/>
    <n v="2.87"/>
  </r>
  <r>
    <d v="2025-01-31T00:00:00"/>
    <n v="18.354800000000978"/>
    <m/>
    <d v="2025-02-18T08:31:00"/>
    <x v="1"/>
    <x v="10"/>
    <s v="Last 12 Months"/>
    <s v="SPS-11174077"/>
    <s v="Dharam Padda"/>
    <s v="Mens 24-25 Under 16 Match Fee, paid by Harj Padda, 01/02 vs. vs Beacon 6"/>
    <x v="10"/>
    <s v="STRIPE"/>
    <x v="0"/>
    <n v="3"/>
    <n v="0.08"/>
    <n v="0.05"/>
    <n v="0"/>
    <n v="2.87"/>
  </r>
  <r>
    <d v="2025-02-08T00:00:00"/>
    <n v="10.354800000000978"/>
    <m/>
    <d v="2025-02-18T08:31:00"/>
    <x v="1"/>
    <x v="10"/>
    <s v="Last 12 Months"/>
    <s v="SPS-11207636"/>
    <s v="Dharam Padda"/>
    <s v="Mens 24-25 Under 16 Match Fee, paid by Harj Padda, 08/02 vs. vs West Bromwich 2"/>
    <x v="10"/>
    <s v="STRIPE"/>
    <x v="0"/>
    <n v="3"/>
    <n v="0.08"/>
    <n v="0.05"/>
    <n v="0"/>
    <n v="2.87"/>
  </r>
  <r>
    <d v="2025-02-08T00:00:00"/>
    <n v="10.354800000000978"/>
    <m/>
    <d v="2025-02-18T08:31:00"/>
    <x v="1"/>
    <x v="10"/>
    <s v="Last 12 Months"/>
    <s v="SPS-11210206"/>
    <s v="Dharam Padda"/>
    <s v="Sunday Training 24-25, paid by Harj Padda, 02/02 vs. Sunday Training"/>
    <x v="10"/>
    <s v="STRIPE"/>
    <x v="1"/>
    <n v="3"/>
    <n v="7.0000000000000007E-2"/>
    <n v="0.05"/>
    <n v="0"/>
    <n v="2.88"/>
  </r>
  <r>
    <d v="2025-01-18T00:00:00"/>
    <n v="31.354800000000978"/>
    <m/>
    <d v="2025-02-18T08:31:00"/>
    <x v="1"/>
    <x v="10"/>
    <s v="Last 12 Months"/>
    <s v="SPS-11134649"/>
    <s v="Veer Badesha"/>
    <s v="AMENDED: ()Mens 24-25, paid by Gurminder Badesha, 18/01 vs. vs Bournville &amp; Kings Heath 4"/>
    <x v="10"/>
    <s v="STRIPE"/>
    <x v="0"/>
    <n v="3"/>
    <n v="0.09"/>
    <n v="0.05"/>
    <n v="0"/>
    <n v="2.86"/>
  </r>
  <r>
    <d v="2025-02-01T00:00:00"/>
    <n v="17.354800000000978"/>
    <m/>
    <d v="2025-02-18T08:31:00"/>
    <x v="1"/>
    <x v="10"/>
    <s v="Last 12 Months"/>
    <s v="SPS-11181373"/>
    <s v="Veer Badesha"/>
    <s v="Mens 24-25 Under 16 Match Fee, paid by Gurminder Badesha, 01/02 vs. vs Olton &amp; West Warwickshire 4"/>
    <x v="10"/>
    <s v="STRIPE"/>
    <x v="0"/>
    <n v="3"/>
    <n v="0.09"/>
    <n v="0.05"/>
    <n v="0"/>
    <n v="2.86"/>
  </r>
  <r>
    <d v="2025-02-08T00:00:00"/>
    <n v="10.354800000000978"/>
    <m/>
    <d v="2025-02-18T08:31:00"/>
    <x v="1"/>
    <x v="10"/>
    <s v="Last 12 Months"/>
    <s v="SPS-11207639"/>
    <s v="Veer Badesha"/>
    <s v="Mens 24-25 Under 16 Match Fee, paid by Gurminder Badesha, 08/02 vs. vs West Bromwich 2"/>
    <x v="10"/>
    <s v="STRIPE"/>
    <x v="0"/>
    <n v="3"/>
    <n v="0.09"/>
    <n v="0.05"/>
    <n v="0"/>
    <n v="2.86"/>
  </r>
  <r>
    <d v="2025-02-09T00:00:00"/>
    <n v="9.3548000000009779"/>
    <m/>
    <d v="2025-02-18T08:31:00"/>
    <x v="1"/>
    <x v="10"/>
    <s v="Last 12 Months"/>
    <s v="SPS-11215295"/>
    <s v="Veer Badesha"/>
    <s v="Mens 24-25 Under 16 Match Fee, paid by Gurminder Badesha, 09/02 vs. vs Bromsgrove 3"/>
    <x v="10"/>
    <s v="STRIPE"/>
    <x v="0"/>
    <n v="3"/>
    <n v="0.09"/>
    <n v="0.05"/>
    <n v="0"/>
    <n v="2.86"/>
  </r>
  <r>
    <d v="2025-02-15T00:00:00"/>
    <n v="3.3548000000009779"/>
    <m/>
    <d v="2025-02-18T08:31:00"/>
    <x v="1"/>
    <x v="10"/>
    <s v="Last 12 Months"/>
    <s v="SPS-11237358"/>
    <s v="Veer Badesha"/>
    <s v="Mens 24-25 Under 16 Match Fee, paid by Gurminder Badesha, 15/02 vs. vs Old Halesonians 3"/>
    <x v="10"/>
    <s v="STRIPE"/>
    <x v="0"/>
    <n v="3"/>
    <n v="7.0000000000000007E-2"/>
    <n v="0.05"/>
    <n v="0"/>
    <n v="2.88"/>
  </r>
  <r>
    <d v="2025-01-19T00:00:00"/>
    <n v="30.354800000000978"/>
    <m/>
    <d v="2025-02-18T08:31:00"/>
    <x v="1"/>
    <x v="10"/>
    <s v="Last 12 Months"/>
    <s v="SPS-11139134"/>
    <s v="Priya Cooner"/>
    <s v="Sunday Training 24-25, paid by Sandeep Cooner, 19/01 vs. Sunday Training"/>
    <x v="10"/>
    <s v="STRIPE"/>
    <x v="1"/>
    <n v="3"/>
    <n v="7.0000000000000007E-2"/>
    <n v="0.05"/>
    <n v="0"/>
    <n v="2.88"/>
  </r>
  <r>
    <d v="2025-01-19T00:00:00"/>
    <n v="30.354800000000978"/>
    <m/>
    <d v="2025-02-18T08:31:00"/>
    <x v="1"/>
    <x v="10"/>
    <s v="Last 12 Months"/>
    <s v="SPS-11139139"/>
    <s v="Nihal Cooner"/>
    <s v="Sunday Training 24-25, paid by Sandeep Cooner, 19/01 vs. Sunday Training"/>
    <x v="10"/>
    <s v="STRIPE"/>
    <x v="1"/>
    <n v="3"/>
    <n v="7.0000000000000007E-2"/>
    <n v="0.05"/>
    <n v="0"/>
    <n v="2.88"/>
  </r>
  <r>
    <d v="2025-01-26T00:00:00"/>
    <n v="23.354800000000978"/>
    <m/>
    <d v="2025-02-18T08:31:00"/>
    <x v="1"/>
    <x v="10"/>
    <s v="Last 12 Months"/>
    <s v="SPS-11158560"/>
    <s v="Priya Cooner"/>
    <s v="Sunday Training 24-25, paid by Sandeep Cooner, 26/01 vs. Sunday Training"/>
    <x v="10"/>
    <s v="STRIPE"/>
    <x v="1"/>
    <n v="3"/>
    <n v="7.0000000000000007E-2"/>
    <n v="0.05"/>
    <n v="0"/>
    <n v="2.88"/>
  </r>
  <r>
    <d v="2025-01-26T00:00:00"/>
    <n v="23.354800000000978"/>
    <m/>
    <d v="2025-02-18T08:31:00"/>
    <x v="1"/>
    <x v="10"/>
    <s v="Last 12 Months"/>
    <s v="SPS-11158564"/>
    <s v="Nihal Cooner"/>
    <s v="Sunday Training 24-25, paid by Sandeep Cooner, 26/01 vs. Sunday Training"/>
    <x v="10"/>
    <s v="STRIPE"/>
    <x v="1"/>
    <n v="3"/>
    <n v="7.0000000000000007E-2"/>
    <n v="0.05"/>
    <n v="0"/>
    <n v="2.88"/>
  </r>
  <r>
    <d v="2025-02-08T00:00:00"/>
    <n v="10.354800000000978"/>
    <m/>
    <d v="2025-02-18T08:31:00"/>
    <x v="1"/>
    <x v="10"/>
    <s v="Last 12 Months"/>
    <s v="SPS-11210192"/>
    <s v="Priya Cooner"/>
    <s v="Sunday Training 24-25, paid by Sandeep Cooner, 02/02 vs. Sunday Training"/>
    <x v="10"/>
    <s v="STRIPE"/>
    <x v="1"/>
    <n v="3"/>
    <n v="7.0000000000000007E-2"/>
    <n v="0.05"/>
    <n v="0"/>
    <n v="2.88"/>
  </r>
  <r>
    <d v="2025-02-08T00:00:00"/>
    <n v="10.354800000000978"/>
    <m/>
    <d v="2025-02-18T08:31:00"/>
    <x v="1"/>
    <x v="10"/>
    <s v="Last 12 Months"/>
    <s v="SPS-11210196"/>
    <s v="Nihal Cooner"/>
    <s v="Sunday Training 24-25, paid by Sandeep Cooner, 02/02 vs. Sunday Training"/>
    <x v="10"/>
    <s v="STRIPE"/>
    <x v="1"/>
    <n v="3"/>
    <n v="7.0000000000000007E-2"/>
    <n v="0.05"/>
    <n v="0"/>
    <n v="2.88"/>
  </r>
  <r>
    <d v="2025-02-09T00:00:00"/>
    <n v="9.3548000000009779"/>
    <m/>
    <d v="2025-02-18T08:31:00"/>
    <x v="1"/>
    <x v="10"/>
    <s v="Last 12 Months"/>
    <s v="SPS-11212988"/>
    <s v="Priya Cooner"/>
    <s v="Sunday Training 24-25, paid by Sandeep Cooner, 09/02 vs. Sunday Training"/>
    <x v="10"/>
    <s v="STRIPE"/>
    <x v="1"/>
    <n v="3"/>
    <n v="7.0000000000000007E-2"/>
    <n v="0.05"/>
    <n v="0"/>
    <n v="2.88"/>
  </r>
  <r>
    <d v="2025-02-09T00:00:00"/>
    <n v="9.3548000000009779"/>
    <m/>
    <d v="2025-02-18T08:31:00"/>
    <x v="1"/>
    <x v="10"/>
    <s v="Last 12 Months"/>
    <s v="SPS-11212993"/>
    <s v="Nihal Cooner"/>
    <s v="Sunday Training 24-25, paid by Sandeep Cooner, 09/02 vs. Sunday Training"/>
    <x v="10"/>
    <s v="STRIPE"/>
    <x v="1"/>
    <n v="3"/>
    <n v="7.0000000000000007E-2"/>
    <n v="0.05"/>
    <n v="0"/>
    <n v="2.88"/>
  </r>
  <r>
    <d v="2025-01-24T00:00:00"/>
    <n v="25.354800000000978"/>
    <m/>
    <d v="2025-02-18T08:31:00"/>
    <x v="1"/>
    <x v="10"/>
    <s v="Last 12 Months"/>
    <s v="SPS-11149735"/>
    <s v="Manoj Chohan"/>
    <s v="Sunday Training 24-25, 26/01 vs. Sunday Training"/>
    <x v="10"/>
    <s v="STRIPE"/>
    <x v="1"/>
    <n v="3"/>
    <n v="0.08"/>
    <n v="0.05"/>
    <n v="0"/>
    <n v="2.87"/>
  </r>
  <r>
    <d v="2025-02-01T00:00:00"/>
    <n v="17.354800000000978"/>
    <m/>
    <d v="2025-02-18T08:31:00"/>
    <x v="1"/>
    <x v="10"/>
    <s v="Last 12 Months"/>
    <s v="SPS-11179235"/>
    <s v="Manoj Chohan"/>
    <s v="Sunday Training 24-25, 02/02 vs. Sunday Training"/>
    <x v="10"/>
    <s v="STRIPE"/>
    <x v="1"/>
    <n v="3"/>
    <n v="0.08"/>
    <n v="0.05"/>
    <n v="0"/>
    <n v="2.87"/>
  </r>
  <r>
    <d v="2025-02-08T00:00:00"/>
    <n v="10.354800000000978"/>
    <m/>
    <d v="2025-02-18T08:31:00"/>
    <x v="1"/>
    <x v="10"/>
    <s v="Last 12 Months"/>
    <s v="SPS-11209472"/>
    <s v="Manoj Chohan"/>
    <s v="Sunday Training 24-25, 09/02 vs. Sunday Training"/>
    <x v="10"/>
    <s v="STRIPE"/>
    <x v="1"/>
    <n v="3"/>
    <n v="0.08"/>
    <n v="0.05"/>
    <n v="0"/>
    <n v="2.87"/>
  </r>
  <r>
    <d v="2025-02-14T00:00:00"/>
    <n v="4.3548000000009779"/>
    <m/>
    <d v="2025-02-18T08:31:00"/>
    <x v="1"/>
    <x v="10"/>
    <s v="Last 12 Months"/>
    <s v="SPS-11234462"/>
    <s v="Manoj Chohan"/>
    <s v="Sunday Training 24-25, 16/02 vs. Sunday Training"/>
    <x v="10"/>
    <s v="STRIPE"/>
    <x v="1"/>
    <n v="3"/>
    <n v="7.0000000000000007E-2"/>
    <n v="0.05"/>
    <n v="0"/>
    <n v="2.88"/>
  </r>
  <r>
    <d v="2025-01-18T00:00:00"/>
    <n v="31.354800000000978"/>
    <m/>
    <d v="2025-02-18T08:31:00"/>
    <x v="1"/>
    <x v="10"/>
    <s v="Last 12 Months"/>
    <s v="SPS-11134809"/>
    <s v="Ethan Chohan"/>
    <s v="Badgers 24-25, paid by Manoj Chohan, 18/01 vs. vs WaTs"/>
    <x v="10"/>
    <s v="STRIPE"/>
    <x v="0"/>
    <n v="3"/>
    <n v="0.08"/>
    <n v="0.05"/>
    <n v="0"/>
    <n v="2.87"/>
  </r>
  <r>
    <d v="2025-02-01T00:00:00"/>
    <n v="17.354800000000978"/>
    <m/>
    <d v="2025-02-18T08:31:00"/>
    <x v="1"/>
    <x v="10"/>
    <s v="Last 12 Months"/>
    <s v="SPS-11181350"/>
    <s v="Ethan Chohan"/>
    <s v="Badgers 24-25, paid by Manoj Chohan, 01/02 vs. vs Sutton Coldfield"/>
    <x v="10"/>
    <s v="STRIPE"/>
    <x v="0"/>
    <n v="3"/>
    <n v="0.08"/>
    <n v="0.05"/>
    <n v="0"/>
    <n v="2.87"/>
  </r>
  <r>
    <d v="2025-01-20T00:00:00"/>
    <n v="30.354800000000978"/>
    <m/>
    <d v="2025-02-19T08:31:00"/>
    <x v="1"/>
    <x v="10"/>
    <s v="Last 12 Months"/>
    <s v="SPS-11144821"/>
    <s v="Rajbinder Dhesi"/>
    <s v="Sunday Training 24-25, 26/01 vs. Sunday Training, Sunday Training 24-25, 26/01 vs. Sunday Training"/>
    <x v="10"/>
    <s v="STRIPE"/>
    <x v="1"/>
    <n v="6"/>
    <n v="0.19"/>
    <n v="0.06"/>
    <n v="0"/>
    <n v="5.75"/>
  </r>
  <r>
    <d v="2025-02-08T00:00:00"/>
    <n v="11.354800000000978"/>
    <m/>
    <d v="2025-02-19T08:31:00"/>
    <x v="1"/>
    <x v="10"/>
    <s v="Last 12 Months"/>
    <s v="SPS-11210190"/>
    <s v="Mani Bains"/>
    <s v="Sunday Training 24-25, paid by Rajbinder Dhesi, 02/02 vs. Sunday Training"/>
    <x v="10"/>
    <s v="STRIPE"/>
    <x v="1"/>
    <n v="3"/>
    <n v="0.1"/>
    <n v="0.05"/>
    <n v="0"/>
    <n v="2.85"/>
  </r>
  <r>
    <d v="2025-02-08T00:00:00"/>
    <n v="11.354800000000978"/>
    <m/>
    <d v="2025-02-19T08:31:00"/>
    <x v="1"/>
    <x v="10"/>
    <s v="Last 12 Months"/>
    <s v="SPS-11210191"/>
    <s v="Gagandeep Bains"/>
    <s v="Sunday Training 24-25, paid by Rajbinder Dhesi, 02/02 vs. Sunday Training"/>
    <x v="10"/>
    <s v="STRIPE"/>
    <x v="1"/>
    <n v="3"/>
    <n v="0.09"/>
    <n v="0.05"/>
    <n v="0"/>
    <n v="2.86"/>
  </r>
  <r>
    <d v="2025-02-15T00:00:00"/>
    <n v="4.4354000000021188"/>
    <m/>
    <d v="2025-02-19T10:27:00"/>
    <x v="1"/>
    <x v="10"/>
    <s v="Last 12 Months"/>
    <s v="SPS-11237356"/>
    <s v="Manjeet Degun"/>
    <s v="Mens 24-25, confirmed by Satpal Degun, 15/02 vs. vs Old Halesonians 3"/>
    <x v="10"/>
    <s v="BACS"/>
    <x v="0"/>
    <n v="10"/>
    <n v="0"/>
    <n v="0"/>
    <n v="0"/>
    <n v="10"/>
  </r>
  <r>
    <d v="2025-02-09T00:00:00"/>
    <n v="10.716599999999744"/>
    <m/>
    <d v="2025-02-19T17:12:00"/>
    <x v="1"/>
    <x v="10"/>
    <s v="Last 12 Months"/>
    <s v="SPS-11216157"/>
    <s v="Rajpreet Sahi"/>
    <s v="Ladies 24-25 Student Match Fee, confirmed by Charn Gill, 08/02 vs. vs Olton &amp; West Warwickshire 6"/>
    <x v="10"/>
    <s v="BACS"/>
    <x v="0"/>
    <n v="5"/>
    <n v="0"/>
    <n v="0"/>
    <n v="0"/>
    <n v="5"/>
  </r>
  <r>
    <d v="2025-02-09T00:00:00"/>
    <n v="10.716599999999744"/>
    <m/>
    <d v="2025-02-19T17:12:00"/>
    <x v="1"/>
    <x v="10"/>
    <s v="Last 12 Months"/>
    <s v="SPS-11216174"/>
    <s v="Rajpreet Sahi"/>
    <s v="Ladies 24-25 Student Match Fee, confirmed by Charn Gill, 09/02 vs. vs Old Silhillians 4"/>
    <x v="10"/>
    <s v="BACS"/>
    <x v="0"/>
    <n v="5"/>
    <n v="0"/>
    <n v="0"/>
    <n v="0"/>
    <n v="5"/>
  </r>
  <r>
    <d v="2025-02-17T00:00:00"/>
    <n v="2.7165999999997439"/>
    <m/>
    <d v="2025-02-19T17:12:00"/>
    <x v="1"/>
    <x v="10"/>
    <s v="Last 12 Months"/>
    <s v="SPS-11249962"/>
    <s v="Rajpreet Sahi"/>
    <s v="Ladies 24-25 Student Match Fee, confirmed by Charn Gill, 15/02 vs. vs Solihull Blossomfield 2"/>
    <x v="10"/>
    <s v="BACS"/>
    <x v="0"/>
    <n v="5"/>
    <n v="0"/>
    <n v="0"/>
    <n v="0"/>
    <n v="5"/>
  </r>
  <r>
    <d v="2025-01-14T00:00:00"/>
    <n v="38.354800000000978"/>
    <m/>
    <d v="2025-02-21T08:31:00"/>
    <x v="1"/>
    <x v="10"/>
    <s v="Last 12 Months"/>
    <s v="SPS-11118562"/>
    <s v="Jay Campbell"/>
    <s v="Mens 24-25, 04/01 vs. vs Telford &amp; Wrekin 2"/>
    <x v="10"/>
    <s v="STRIPE"/>
    <x v="0"/>
    <n v="10"/>
    <n v="0.22"/>
    <n v="0.1"/>
    <n v="0"/>
    <n v="9.68"/>
  </r>
  <r>
    <d v="2025-01-26T00:00:00"/>
    <n v="26.354800000000978"/>
    <m/>
    <d v="2025-02-21T08:31:00"/>
    <x v="1"/>
    <x v="10"/>
    <s v="Last 12 Months"/>
    <s v="SPS-11160072"/>
    <s v="Jay Campbell"/>
    <s v="Mens 24-25, 25/01 vs. vs Edgbaston 1"/>
    <x v="10"/>
    <s v="STRIPE"/>
    <x v="0"/>
    <n v="10"/>
    <n v="0.22"/>
    <n v="0.1"/>
    <n v="0"/>
    <n v="9.68"/>
  </r>
  <r>
    <d v="2025-02-01T00:00:00"/>
    <n v="20.354800000000978"/>
    <m/>
    <d v="2025-02-21T08:31:00"/>
    <x v="1"/>
    <x v="10"/>
    <s v="Last 12 Months"/>
    <s v="SPS-11181641"/>
    <s v="Jay Campbell"/>
    <s v="Mens 24-25, 01/02 vs. vs Beacon 2"/>
    <x v="10"/>
    <s v="STRIPE"/>
    <x v="0"/>
    <n v="10"/>
    <n v="0.21"/>
    <n v="0.1"/>
    <n v="0"/>
    <n v="9.69"/>
  </r>
  <r>
    <d v="2025-01-17T00:00:00"/>
    <n v="36.354099999996834"/>
    <m/>
    <d v="2025-02-22T08:30:00"/>
    <x v="1"/>
    <x v="10"/>
    <s v="Last 12 Months"/>
    <s v="SPS-11131514"/>
    <s v="bhupinder mann"/>
    <s v="Mens 24-25, 18/01 vs. vs City of Birmingham 2"/>
    <x v="10"/>
    <s v="STRIPE"/>
    <x v="0"/>
    <n v="10"/>
    <n v="0.25"/>
    <n v="0.1"/>
    <n v="0"/>
    <n v="9.65"/>
  </r>
  <r>
    <d v="2025-01-18T00:00:00"/>
    <n v="35.354099999996834"/>
    <m/>
    <d v="2025-02-22T08:30:00"/>
    <x v="1"/>
    <x v="10"/>
    <s v="Last 12 Months"/>
    <s v="SPS-11136826"/>
    <s v="Sukhdeep Mann"/>
    <s v="Mens 24-25 Under 16 Match Fee, paid by bhupinder mann, 18/01 vs. vs University of Birmingham 5"/>
    <x v="10"/>
    <s v="STRIPE"/>
    <x v="0"/>
    <n v="3"/>
    <n v="7.0000000000000007E-2"/>
    <n v="0.05"/>
    <n v="0"/>
    <n v="2.88"/>
  </r>
  <r>
    <d v="2025-01-25T00:00:00"/>
    <n v="28.354099999996834"/>
    <m/>
    <d v="2025-02-22T08:30:00"/>
    <x v="1"/>
    <x v="10"/>
    <s v="Last 12 Months"/>
    <s v="SPS-11155815"/>
    <s v="Sukhdeep Mann"/>
    <s v="Mens 24-25 Under 16 Match Fee, paid by bhupinder mann, 25/01 vs. vs Edgbaston 2"/>
    <x v="10"/>
    <s v="STRIPE"/>
    <x v="0"/>
    <n v="3"/>
    <n v="7.0000000000000007E-2"/>
    <n v="0.05"/>
    <n v="0"/>
    <n v="2.88"/>
  </r>
  <r>
    <d v="2025-01-31T00:00:00"/>
    <n v="22.354099999996834"/>
    <m/>
    <d v="2025-02-22T08:30:00"/>
    <x v="1"/>
    <x v="10"/>
    <s v="Last 12 Months"/>
    <s v="SPS-11174071"/>
    <s v="bhupinder mann"/>
    <s v="Mens 24-25, 01/02 vs. vs Beacon 6"/>
    <x v="10"/>
    <s v="STRIPE"/>
    <x v="0"/>
    <n v="10"/>
    <n v="0.25"/>
    <n v="0.1"/>
    <n v="0"/>
    <n v="9.65"/>
  </r>
  <r>
    <d v="2025-02-01T00:00:00"/>
    <n v="21.354099999996834"/>
    <m/>
    <d v="2025-02-22T08:30:00"/>
    <x v="1"/>
    <x v="10"/>
    <s v="Last 12 Months"/>
    <s v="SPS-11174986"/>
    <s v="Sukhdeep Mann"/>
    <s v="Mens 24-25 Under 16 Match Fee, paid by bhupinder mann, 01/02 vs. vs Cannock 2"/>
    <x v="10"/>
    <s v="STRIPE"/>
    <x v="0"/>
    <n v="3"/>
    <n v="7.0000000000000007E-2"/>
    <n v="0.05"/>
    <n v="0"/>
    <n v="2.88"/>
  </r>
  <r>
    <d v="2025-02-08T00:00:00"/>
    <n v="14.354099999996834"/>
    <m/>
    <d v="2025-02-22T08:30:00"/>
    <x v="1"/>
    <x v="10"/>
    <s v="Last 12 Months"/>
    <s v="SPS-11208668"/>
    <s v="Sukhdeep Mann"/>
    <s v="Mens 24-25 Under 16 Match Fee, paid by bhupinder mann, 08/02 vs. vs Newport 1"/>
    <x v="10"/>
    <s v="STRIPE"/>
    <x v="0"/>
    <n v="3"/>
    <n v="7.0000000000000007E-2"/>
    <n v="0.05"/>
    <n v="0"/>
    <n v="2.88"/>
  </r>
  <r>
    <d v="2025-02-09T00:00:00"/>
    <n v="13.354099999996834"/>
    <m/>
    <d v="2025-02-22T08:30:00"/>
    <x v="1"/>
    <x v="10"/>
    <s v="Last 12 Months"/>
    <s v="SPS-11212342"/>
    <s v="Sukhdeep Mann"/>
    <s v="Mens 24-25 Under 16 Match Fee, paid by bhupinder mann, 09/02 vs. vs Old Silhillians 2"/>
    <x v="10"/>
    <s v="STRIPE"/>
    <x v="0"/>
    <n v="3"/>
    <n v="0.09"/>
    <n v="0.05"/>
    <n v="0"/>
    <n v="2.86"/>
  </r>
  <r>
    <d v="2025-02-09T00:00:00"/>
    <n v="13.488100000002305"/>
    <m/>
    <d v="2025-02-22T11:43:00"/>
    <x v="1"/>
    <x v="10"/>
    <s v="Last 12 Months"/>
    <s v="SPS-11216150"/>
    <s v="Amarpreet Sahi"/>
    <s v="Ladies 24-25 Student Match Fee, confirmed by Charn Gill, 08/02 vs. vs Olton &amp; West Warwickshire 6"/>
    <x v="10"/>
    <s v="BACS"/>
    <x v="0"/>
    <n v="5"/>
    <n v="0"/>
    <n v="0"/>
    <n v="0"/>
    <n v="5"/>
  </r>
  <r>
    <d v="2025-02-09T00:00:00"/>
    <n v="13.488100000002305"/>
    <m/>
    <d v="2025-02-22T11:43:00"/>
    <x v="1"/>
    <x v="10"/>
    <s v="Last 12 Months"/>
    <s v="SPS-11216167"/>
    <s v="Amarpreet Sahi"/>
    <s v="Ladies 24-25 Student Match Fee, confirmed by Charn Gill, 09/02 vs. vs Old Silhillians 4"/>
    <x v="10"/>
    <s v="BACS"/>
    <x v="0"/>
    <n v="5"/>
    <n v="0"/>
    <n v="0"/>
    <n v="0"/>
    <n v="5"/>
  </r>
  <r>
    <d v="2025-02-22T00:00:00"/>
    <n v="0.59999999999854481"/>
    <m/>
    <d v="2025-02-22T14:24:00"/>
    <x v="1"/>
    <x v="10"/>
    <s v="Last 12 Months"/>
    <s v="SPS-11258957"/>
    <s v="om gaur"/>
    <s v="Mens 24-25 Under 16 Match Fee, confirmed by Satpal Degun, 22/02 vs. vs Stourport 4"/>
    <x v="10"/>
    <s v="BACS"/>
    <x v="0"/>
    <n v="3"/>
    <n v="0"/>
    <n v="0"/>
    <n v="0"/>
    <n v="3"/>
  </r>
  <r>
    <d v="2025-02-22T00:00:00"/>
    <n v="0.848599999997532"/>
    <m/>
    <d v="2025-02-22T20:22:00"/>
    <x v="1"/>
    <x v="10"/>
    <s v="Last 12 Months"/>
    <s v="SPS-11262461"/>
    <s v="Kaylim Bowers"/>
    <s v="Ladies 24-25 Sponsored player Match Fee, 22/02 vs. vs University of Birmingham 6"/>
    <x v="10"/>
    <s v="CASH"/>
    <x v="0"/>
    <n v="0"/>
    <n v="0"/>
    <n v="0"/>
    <n v="0"/>
    <n v="0"/>
  </r>
  <r>
    <d v="2025-02-22T00:00:00"/>
    <n v="0.848599999997532"/>
    <m/>
    <d v="2025-02-22T20:22:00"/>
    <x v="1"/>
    <x v="10"/>
    <s v="Last 12 Months"/>
    <s v="SPS-11262466"/>
    <s v="Apsi Gunarathne"/>
    <s v="Ladies 24-25 Sponsored player Match Fee, 22/02 vs. vs University of Birmingham 6"/>
    <x v="10"/>
    <s v="CASH"/>
    <x v="0"/>
    <n v="0"/>
    <n v="0"/>
    <n v="0"/>
    <n v="0"/>
    <n v="0"/>
  </r>
  <r>
    <d v="2025-02-22T00:00:00"/>
    <n v="0.848599999997532"/>
    <m/>
    <d v="2025-02-22T20:22:00"/>
    <x v="1"/>
    <x v="10"/>
    <s v="Last 12 Months"/>
    <s v="SPS-11262467"/>
    <s v="Rahemeen Ali"/>
    <s v="Ladies 24-25 Sponsored player Match Fee, 22/02 vs. vs University of Birmingham 6"/>
    <x v="10"/>
    <s v="CASH"/>
    <x v="0"/>
    <n v="0"/>
    <n v="0"/>
    <n v="0"/>
    <n v="0"/>
    <n v="0"/>
  </r>
  <r>
    <d v="2025-02-22T00:00:00"/>
    <n v="0.84930000000167638"/>
    <m/>
    <d v="2025-02-22T20:23:00"/>
    <x v="1"/>
    <x v="10"/>
    <s v="Last 12 Months"/>
    <s v="SPS-11262469"/>
    <s v="Vahreena Kaur"/>
    <s v="AMENDED: (Drove players )Ladies 24-25 Student Match Fee, confirmed by Charn Gill, 22/02 vs. vs University of Birmingham 6"/>
    <x v="10"/>
    <s v="BACS"/>
    <x v="0"/>
    <n v="0"/>
    <n v="0"/>
    <n v="0"/>
    <n v="0"/>
    <n v="0"/>
  </r>
  <r>
    <d v="2025-02-22T00:00:00"/>
    <n v="0.93119999999908032"/>
    <m/>
    <d v="2025-02-22T22:21:00"/>
    <x v="1"/>
    <x v="10"/>
    <s v="Last 12 Months"/>
    <s v="SPS-11258963"/>
    <s v="Manjeet Degun"/>
    <s v="Mens 24-25, confirmed by Satwant Degun, 22/02 vs. vs Stourport 4"/>
    <x v="10"/>
    <s v="BACS"/>
    <x v="0"/>
    <n v="10"/>
    <n v="0"/>
    <n v="0"/>
    <n v="0"/>
    <n v="10"/>
  </r>
  <r>
    <d v="2025-02-09T00:00:00"/>
    <n v="14.358299999999872"/>
    <m/>
    <d v="2025-02-23T08:36:00"/>
    <x v="1"/>
    <x v="10"/>
    <s v="Last 12 Months"/>
    <s v="SPS-11215284"/>
    <s v="Rikki Saggo"/>
    <s v="Mens 24-25, 09/02 vs. vs Bromsgrove 3"/>
    <x v="10"/>
    <s v="STRIPE"/>
    <x v="0"/>
    <n v="10"/>
    <n v="0.2"/>
    <n v="0.1"/>
    <n v="0"/>
    <n v="9.6999999999999993"/>
  </r>
  <r>
    <d v="2025-02-09T00:00:00"/>
    <n v="14.358299999999872"/>
    <m/>
    <d v="2025-02-23T08:36:00"/>
    <x v="1"/>
    <x v="10"/>
    <s v="Last 12 Months"/>
    <s v="SPS-11215290"/>
    <s v="Taranveer (Ten) Saggo"/>
    <s v="Mens 24-25 Student Match Fee, paid by Rikki Saggo, 09/02 vs. vs Bromsgrove 3"/>
    <x v="10"/>
    <s v="STRIPE"/>
    <x v="0"/>
    <n v="5"/>
    <n v="0.1"/>
    <n v="0.05"/>
    <n v="0"/>
    <n v="4.8499999999999996"/>
  </r>
  <r>
    <d v="2025-02-15T00:00:00"/>
    <n v="8.3582999999998719"/>
    <m/>
    <d v="2025-02-23T08:36:00"/>
    <x v="1"/>
    <x v="10"/>
    <s v="Last 12 Months"/>
    <s v="SPS-11237345"/>
    <s v="Rikki Saggo"/>
    <s v="Mens 24-25, 15/02 vs. vs Old Halesonians 3"/>
    <x v="10"/>
    <s v="STRIPE"/>
    <x v="0"/>
    <n v="10"/>
    <n v="0.2"/>
    <n v="0.1"/>
    <n v="0"/>
    <n v="9.6999999999999993"/>
  </r>
  <r>
    <d v="2025-02-15T00:00:00"/>
    <n v="8.3582999999998719"/>
    <m/>
    <d v="2025-02-23T08:36:00"/>
    <x v="1"/>
    <x v="10"/>
    <s v="Last 12 Months"/>
    <s v="SPS-11237354"/>
    <s v="Taranveer (Ten) Saggo"/>
    <s v="Mens 24-25 Student Match Fee, paid by Rikki Saggo, 15/02 vs. vs Old Halesonians 3"/>
    <x v="10"/>
    <s v="STRIPE"/>
    <x v="0"/>
    <n v="5"/>
    <n v="0.1"/>
    <n v="0.05"/>
    <n v="0"/>
    <n v="4.8499999999999996"/>
  </r>
  <r>
    <d v="2025-02-22T00:00:00"/>
    <n v="1.3582999999998719"/>
    <m/>
    <d v="2025-02-23T08:36:00"/>
    <x v="1"/>
    <x v="10"/>
    <s v="Last 12 Months"/>
    <s v="SPS-11258954"/>
    <s v="Rikki Saggo"/>
    <s v="Mens 24-25, 22/02 vs. vs Stourport 4"/>
    <x v="10"/>
    <s v="STRIPE"/>
    <x v="0"/>
    <n v="10"/>
    <n v="0.18"/>
    <n v="0.1"/>
    <n v="0"/>
    <n v="9.7200000000000006"/>
  </r>
  <r>
    <d v="2025-02-22T00:00:00"/>
    <n v="1.3582999999998719"/>
    <m/>
    <d v="2025-02-23T08:36:00"/>
    <x v="1"/>
    <x v="10"/>
    <s v="Last 12 Months"/>
    <s v="SPS-11258960"/>
    <s v="Taranveer (Ten) Saggo"/>
    <s v="Mens 24-25 Student Match Fee, paid by Rikki Saggo, 22/02 vs. vs Stourport 4"/>
    <x v="10"/>
    <s v="STRIPE"/>
    <x v="0"/>
    <n v="5"/>
    <n v="0.1"/>
    <n v="0.05"/>
    <n v="0"/>
    <n v="4.8499999999999996"/>
  </r>
  <r>
    <d v="2025-02-23T00:00:00"/>
    <n v="0.73049999999784632"/>
    <m/>
    <d v="2025-02-23T17:32:00"/>
    <x v="1"/>
    <x v="10"/>
    <s v="Last 12 Months"/>
    <s v="SPS-11265568"/>
    <s v="Sukhjot Chaggar"/>
    <s v="Sunday Training 24-25, collected by Satpal Degun, 23/02 vs. Sunday Training"/>
    <x v="10"/>
    <s v="CASH"/>
    <x v="1"/>
    <n v="3"/>
    <n v="0"/>
    <n v="0"/>
    <n v="0"/>
    <n v="3"/>
  </r>
  <r>
    <d v="2025-02-23T00:00:00"/>
    <n v="0.73049999999784632"/>
    <m/>
    <d v="2025-02-23T17:32:00"/>
    <x v="1"/>
    <x v="10"/>
    <s v="Last 12 Months"/>
    <s v="SPS-11265569"/>
    <s v="Savraj Singh Chana"/>
    <s v="Sunday Training 24-25, collected by Satpal Degun, 23/02 vs. Sunday Training"/>
    <x v="10"/>
    <s v="CASH"/>
    <x v="1"/>
    <n v="3"/>
    <n v="0"/>
    <n v="0"/>
    <n v="0"/>
    <n v="3"/>
  </r>
  <r>
    <d v="2025-02-23T00:00:00"/>
    <n v="0.73049999999784632"/>
    <m/>
    <d v="2025-02-23T17:32:00"/>
    <x v="1"/>
    <x v="10"/>
    <s v="Last 12 Months"/>
    <s v="SPS-11265575"/>
    <s v="Arjan Singh Chana"/>
    <s v="Sunday Training 24-25, collected by Satpal Degun, 23/02 vs. Sunday Training"/>
    <x v="10"/>
    <s v="CASH"/>
    <x v="1"/>
    <n v="3"/>
    <n v="0"/>
    <n v="0"/>
    <n v="0"/>
    <n v="3"/>
  </r>
  <r>
    <d v="2025-02-23T00:00:00"/>
    <n v="0.73049999999784632"/>
    <m/>
    <d v="2025-02-23T17:32:00"/>
    <x v="1"/>
    <x v="10"/>
    <s v="Last 12 Months"/>
    <s v="SPS-11265559"/>
    <s v="Jay Singh Joall"/>
    <s v="Sunday Training 24-25, collected by Satpal Degun, 23/02 vs. Sunday Training"/>
    <x v="10"/>
    <s v="CASH"/>
    <x v="1"/>
    <n v="3"/>
    <n v="0"/>
    <n v="0"/>
    <n v="0"/>
    <n v="3"/>
  </r>
  <r>
    <d v="2025-02-23T00:00:00"/>
    <n v="0.73049999999784632"/>
    <m/>
    <d v="2025-02-23T17:32:00"/>
    <x v="1"/>
    <x v="10"/>
    <s v="Last 12 Months"/>
    <s v="SPS-11265567"/>
    <s v="Rajveer Malhi"/>
    <s v="Sunday Training 24-25, collected by Satpal Degun, 23/02 vs. Sunday Training"/>
    <x v="10"/>
    <s v="CASH"/>
    <x v="1"/>
    <n v="3"/>
    <n v="0"/>
    <n v="0"/>
    <n v="0"/>
    <n v="3"/>
  </r>
  <r>
    <d v="2025-02-23T00:00:00"/>
    <n v="0.73049999999784632"/>
    <m/>
    <d v="2025-02-23T17:32:00"/>
    <x v="1"/>
    <x v="10"/>
    <s v="Last 12 Months"/>
    <s v="SPS-11265566"/>
    <s v="Yuvraj Sihota"/>
    <s v="Sunday Training 24-25, confirmed by Satpal Degun, 23/02 vs. Sunday Training"/>
    <x v="10"/>
    <s v="BACS"/>
    <x v="1"/>
    <n v="3"/>
    <n v="0"/>
    <n v="0"/>
    <n v="0"/>
    <n v="3"/>
  </r>
  <r>
    <d v="2025-02-09T00:00:00"/>
    <n v="14.755499999999302"/>
    <m/>
    <d v="2025-02-23T18:08:00"/>
    <x v="1"/>
    <x v="10"/>
    <s v="Last 12 Months"/>
    <s v="SPS-11213005"/>
    <s v="Rajveer Malhi"/>
    <s v="Sunday Training 24-25, collected by Satpal Degun, 09/02 vs. Sunday Training"/>
    <x v="10"/>
    <s v="CASH"/>
    <x v="1"/>
    <n v="3"/>
    <n v="0"/>
    <n v="0"/>
    <n v="0"/>
    <n v="3"/>
  </r>
  <r>
    <d v="2025-01-18T00:00:00"/>
    <n v="37.354099999996834"/>
    <m/>
    <d v="2025-02-24T08:30:00"/>
    <x v="1"/>
    <x v="10"/>
    <s v="Last 12 Months"/>
    <s v="SPS-11136817"/>
    <s v="Jeevan Basi"/>
    <s v="Mens 24-25 Student Match Fee, 18/01 vs. vs University of Birmingham 5"/>
    <x v="10"/>
    <s v="STRIPE"/>
    <x v="0"/>
    <n v="5"/>
    <n v="0.17"/>
    <n v="0.05"/>
    <n v="0"/>
    <n v="4.78"/>
  </r>
  <r>
    <d v="2025-01-25T00:00:00"/>
    <n v="30.354099999996834"/>
    <m/>
    <d v="2025-02-24T08:30:00"/>
    <x v="1"/>
    <x v="10"/>
    <s v="Last 12 Months"/>
    <s v="SPS-11155810"/>
    <s v="Jeevan Basi"/>
    <s v="Mens 24-25 Student Match Fee, 25/01 vs. vs Edgbaston 2"/>
    <x v="10"/>
    <s v="STRIPE"/>
    <x v="0"/>
    <n v="5"/>
    <n v="0.18"/>
    <n v="0.05"/>
    <n v="0"/>
    <n v="4.7699999999999996"/>
  </r>
  <r>
    <d v="2025-01-25T00:00:00"/>
    <n v="30.354099999996834"/>
    <m/>
    <d v="2025-02-24T08:30:00"/>
    <x v="1"/>
    <x v="10"/>
    <s v="Last 12 Months"/>
    <s v="SPS-11152330"/>
    <s v="Anand Sihota"/>
    <s v="Badgers 24-25, paid by Dal Sihota, 25/01 vs. vs Beacon"/>
    <x v="10"/>
    <s v="STRIPE"/>
    <x v="0"/>
    <n v="3"/>
    <n v="7.0000000000000007E-2"/>
    <n v="0.05"/>
    <n v="0"/>
    <n v="2.88"/>
  </r>
  <r>
    <d v="2025-01-26T00:00:00"/>
    <n v="29.354099999996834"/>
    <m/>
    <d v="2025-02-24T08:30:00"/>
    <x v="1"/>
    <x v="10"/>
    <s v="Last 12 Months"/>
    <s v="SPS-11157029"/>
    <s v="Anand Sihota"/>
    <s v="Sunday Training 24-25, paid by Dal Sihota, 26/01 vs. Sunday Training"/>
    <x v="10"/>
    <s v="STRIPE"/>
    <x v="1"/>
    <n v="3"/>
    <n v="7.0000000000000007E-2"/>
    <n v="0.05"/>
    <n v="0"/>
    <n v="2.88"/>
  </r>
  <r>
    <d v="2025-01-31T00:00:00"/>
    <n v="24.354099999996834"/>
    <m/>
    <d v="2025-02-24T08:30:00"/>
    <x v="1"/>
    <x v="10"/>
    <s v="Last 12 Months"/>
    <s v="SPS-11174072"/>
    <s v="Anand Sihota"/>
    <s v="Mens 24-25 Under 16 Match Fee, paid by Dal Sihota, 01/02 vs. vs Beacon 6"/>
    <x v="10"/>
    <s v="STRIPE"/>
    <x v="0"/>
    <n v="3"/>
    <n v="7.0000000000000007E-2"/>
    <n v="0.05"/>
    <n v="0"/>
    <n v="2.88"/>
  </r>
  <r>
    <d v="2025-02-07T00:00:00"/>
    <n v="17.354099999996834"/>
    <m/>
    <d v="2025-02-24T08:30:00"/>
    <x v="1"/>
    <x v="10"/>
    <s v="Last 12 Months"/>
    <s v="SPS-11204797"/>
    <s v="Anand Sihota"/>
    <s v="Mens 24-25 Under 16 Match Fee, paid by Dal Sihota, 08/02 vs. vs Sutton Coldfield 8"/>
    <x v="10"/>
    <s v="STRIPE"/>
    <x v="0"/>
    <n v="3"/>
    <n v="7.0000000000000007E-2"/>
    <n v="0.05"/>
    <n v="0"/>
    <n v="2.88"/>
  </r>
  <r>
    <d v="2025-02-08T00:00:00"/>
    <n v="16.354099999996834"/>
    <m/>
    <d v="2025-02-24T08:30:00"/>
    <x v="1"/>
    <x v="10"/>
    <s v="Last 12 Months"/>
    <s v="SPS-11210201"/>
    <s v="Anand Sihota"/>
    <s v="Sunday Training 24-25, paid by Dal Sihota, 02/02 vs. Sunday Training"/>
    <x v="10"/>
    <s v="STRIPE"/>
    <x v="1"/>
    <n v="3"/>
    <n v="7.0000000000000007E-2"/>
    <n v="0.05"/>
    <n v="0"/>
    <n v="2.88"/>
  </r>
  <r>
    <d v="2025-02-09T00:00:00"/>
    <n v="15.354099999996834"/>
    <m/>
    <d v="2025-02-24T08:30:00"/>
    <x v="1"/>
    <x v="10"/>
    <s v="Last 12 Months"/>
    <s v="SPS-11212998"/>
    <s v="Anand Sihota"/>
    <s v="Sunday Training 24-25, paid by Dal Sihota, 09/02 vs. Sunday Training"/>
    <x v="10"/>
    <s v="STRIPE"/>
    <x v="1"/>
    <n v="3"/>
    <n v="7.0000000000000007E-2"/>
    <n v="0.05"/>
    <n v="0"/>
    <n v="2.88"/>
  </r>
  <r>
    <d v="2025-02-22T00:00:00"/>
    <n v="2.3540999999968335"/>
    <m/>
    <d v="2025-02-24T08:30:00"/>
    <x v="1"/>
    <x v="10"/>
    <s v="Last 12 Months"/>
    <s v="SPS-11258456"/>
    <s v="Anand Sihota"/>
    <s v="Mens 24-25 Under 16 Match Fee, paid by Dal Sihota, 22/02 vs. vs Sutton Coldfield 9"/>
    <x v="10"/>
    <s v="STRIPE"/>
    <x v="0"/>
    <n v="3"/>
    <n v="0.1"/>
    <n v="0.05"/>
    <n v="0"/>
    <n v="2.85"/>
  </r>
  <r>
    <d v="2025-01-26T00:00:00"/>
    <n v="30.354099999996834"/>
    <m/>
    <d v="2025-02-25T08:30:00"/>
    <x v="1"/>
    <x v="10"/>
    <s v="Last 12 Months"/>
    <s v="SPS-11160066"/>
    <s v="Ethan Frost"/>
    <s v="Mens 24-25 Under 16 Match Fee, paid by Jonathan Frost, 25/01 vs. vs Edgbaston 1"/>
    <x v="10"/>
    <s v="STRIPE"/>
    <x v="0"/>
    <n v="3"/>
    <n v="0.14000000000000001"/>
    <n v="0.05"/>
    <n v="0"/>
    <n v="2.81"/>
  </r>
  <r>
    <d v="2025-02-02T00:00:00"/>
    <n v="23.354099999996834"/>
    <m/>
    <d v="2025-02-25T08:30:00"/>
    <x v="1"/>
    <x v="10"/>
    <s v="Last 12 Months"/>
    <s v="SPS-11184849"/>
    <s v="Ethan Frost"/>
    <s v="Mens 24-25 Under 16 Match Fee, paid by Jonathan Frost, 01/02 vs. vs St Albans"/>
    <x v="10"/>
    <s v="STRIPE"/>
    <x v="0"/>
    <n v="3"/>
    <n v="0.15"/>
    <n v="0.05"/>
    <n v="0"/>
    <n v="2.8"/>
  </r>
  <r>
    <d v="2025-01-26T00:00:00"/>
    <n v="30.354099999996834"/>
    <m/>
    <d v="2025-02-25T08:30:00"/>
    <x v="1"/>
    <x v="10"/>
    <s v="Last 12 Months"/>
    <s v="SPS-11157024"/>
    <s v="Milveen Sangha"/>
    <s v="Sunday Training 24-25, paid by Amarpreet Sangha, 26/01 vs. Sunday Training"/>
    <x v="10"/>
    <s v="STRIPE"/>
    <x v="1"/>
    <n v="3"/>
    <n v="0.08"/>
    <n v="0.05"/>
    <n v="0"/>
    <n v="2.87"/>
  </r>
  <r>
    <d v="2025-01-26T00:00:00"/>
    <n v="30.354099999996834"/>
    <m/>
    <d v="2025-02-25T08:30:00"/>
    <x v="1"/>
    <x v="10"/>
    <s v="Last 12 Months"/>
    <s v="SPS-11157028"/>
    <s v="Harveen Sangha"/>
    <s v="Sunday Training 24-25, paid by Amarpreet Sangha, 26/01 vs. Sunday Training"/>
    <x v="10"/>
    <s v="STRIPE"/>
    <x v="1"/>
    <n v="3"/>
    <n v="0.08"/>
    <n v="0.05"/>
    <n v="0"/>
    <n v="2.87"/>
  </r>
  <r>
    <d v="2025-02-02T00:00:00"/>
    <n v="23.354099999996834"/>
    <m/>
    <d v="2025-02-25T08:30:00"/>
    <x v="1"/>
    <x v="10"/>
    <s v="Last 12 Months"/>
    <s v="SPS-11183728"/>
    <s v="Milveen Sangha"/>
    <s v="Ladies 24-25 Under 16 Match Fee, paid by Amarpreet Sangha, 25/01 vs. vs City of Birmingham 1"/>
    <x v="10"/>
    <s v="STRIPE"/>
    <x v="0"/>
    <n v="3"/>
    <n v="0.08"/>
    <n v="0.05"/>
    <n v="0"/>
    <n v="2.87"/>
  </r>
  <r>
    <d v="2025-02-08T00:00:00"/>
    <n v="17.354099999996834"/>
    <m/>
    <d v="2025-02-25T08:30:00"/>
    <x v="1"/>
    <x v="10"/>
    <s v="Last 12 Months"/>
    <s v="SPS-11210214"/>
    <s v="Milveen Sangha"/>
    <s v="Sunday Training 24-25, paid by Amarpreet Sangha, 02/02 vs. Sunday Training"/>
    <x v="10"/>
    <s v="STRIPE"/>
    <x v="1"/>
    <n v="3"/>
    <n v="0.08"/>
    <n v="0.05"/>
    <n v="0"/>
    <n v="2.87"/>
  </r>
  <r>
    <d v="2025-02-08T00:00:00"/>
    <n v="17.354099999996834"/>
    <m/>
    <d v="2025-02-25T08:30:00"/>
    <x v="1"/>
    <x v="10"/>
    <s v="Last 12 Months"/>
    <s v="SPS-11210217"/>
    <s v="Harveen Sangha"/>
    <s v="Sunday Training 24-25, paid by Amarpreet Sangha, 02/02 vs. Sunday Training"/>
    <x v="10"/>
    <s v="STRIPE"/>
    <x v="1"/>
    <n v="3"/>
    <n v="0.08"/>
    <n v="0.05"/>
    <n v="0"/>
    <n v="2.87"/>
  </r>
  <r>
    <d v="2025-02-16T00:00:00"/>
    <n v="9.3540999999968335"/>
    <m/>
    <d v="2025-02-25T08:30:00"/>
    <x v="1"/>
    <x v="10"/>
    <s v="Last 12 Months"/>
    <s v="SPS-11241704"/>
    <s v="Harveen Sangha"/>
    <s v="Sunday Training 24-25, paid by Amarpreet Sangha, 16/02 vs. Sunday Training"/>
    <x v="10"/>
    <s v="STRIPE"/>
    <x v="1"/>
    <n v="3"/>
    <n v="7.0000000000000007E-2"/>
    <n v="0.05"/>
    <n v="0"/>
    <n v="2.88"/>
  </r>
  <r>
    <d v="2025-01-19T00:00:00"/>
    <n v="37.354099999996834"/>
    <m/>
    <d v="2025-02-25T08:30:00"/>
    <x v="1"/>
    <x v="10"/>
    <s v="Last 12 Months"/>
    <s v="SPS-11139135"/>
    <s v="Kara Kandola"/>
    <s v="Sunday Training 24-25, paid by Mendip Kandola, 19/01 vs. Sunday Training"/>
    <x v="10"/>
    <s v="STRIPE"/>
    <x v="1"/>
    <n v="3"/>
    <n v="0.11"/>
    <n v="0.05"/>
    <n v="0"/>
    <n v="2.84"/>
  </r>
  <r>
    <d v="2025-01-26T00:00:00"/>
    <n v="30.354099999996834"/>
    <m/>
    <d v="2025-02-25T08:30:00"/>
    <x v="1"/>
    <x v="10"/>
    <s v="Last 12 Months"/>
    <s v="SPS-11158561"/>
    <s v="Kara Kandola"/>
    <s v="Sunday Training 24-25, paid by Mendip Kandola, 26/01 vs. Sunday Training"/>
    <x v="10"/>
    <s v="STRIPE"/>
    <x v="1"/>
    <n v="3"/>
    <n v="0.11"/>
    <n v="0.05"/>
    <n v="0"/>
    <n v="2.84"/>
  </r>
  <r>
    <d v="2025-02-02T00:00:00"/>
    <n v="23.354099999996834"/>
    <m/>
    <d v="2025-02-25T08:30:00"/>
    <x v="1"/>
    <x v="10"/>
    <s v="Last 12 Months"/>
    <s v="SPS-11183767"/>
    <s v="Kara Kandola"/>
    <s v="Ladies 24-25 Under 16 Match Fee, paid by Mendip Kandola, 01/02 vs. vs Olton &amp; West Warwickshire 5"/>
    <x v="10"/>
    <s v="STRIPE"/>
    <x v="0"/>
    <n v="3"/>
    <n v="0.12"/>
    <n v="0.05"/>
    <n v="0"/>
    <n v="2.83"/>
  </r>
  <r>
    <d v="2025-01-26T00:00:00"/>
    <n v="30.354800000000978"/>
    <m/>
    <d v="2025-02-25T08:31:00"/>
    <x v="1"/>
    <x v="10"/>
    <s v="Last 12 Months"/>
    <s v="SPS-11159171"/>
    <s v="Verneek Virdi"/>
    <s v="Sunday Training 24-25, 26/01 vs. Sunday Training"/>
    <x v="10"/>
    <s v="STRIPE"/>
    <x v="1"/>
    <n v="3"/>
    <n v="7.0000000000000007E-2"/>
    <n v="0.05"/>
    <n v="0"/>
    <n v="2.88"/>
  </r>
  <r>
    <d v="2025-01-26T00:00:00"/>
    <n v="30.354800000000978"/>
    <m/>
    <d v="2025-02-25T08:31:00"/>
    <x v="1"/>
    <x v="10"/>
    <s v="Last 12 Months"/>
    <s v="SPS-11159172"/>
    <s v="Verneek Virdi"/>
    <s v="Sunday Training 24-25, 19/01 vs. Sunday Training"/>
    <x v="10"/>
    <s v="STRIPE"/>
    <x v="1"/>
    <n v="3"/>
    <n v="7.0000000000000007E-2"/>
    <n v="0.05"/>
    <n v="0"/>
    <n v="2.88"/>
  </r>
  <r>
    <d v="2025-01-26T00:00:00"/>
    <n v="30.354800000000978"/>
    <m/>
    <d v="2025-02-25T08:31:00"/>
    <x v="1"/>
    <x v="10"/>
    <s v="Last 12 Months"/>
    <s v="SPS-11159173"/>
    <s v="Verneek Virdi"/>
    <s v="Sunday Training 24-25, 08/12 vs. Sunday Training"/>
    <x v="10"/>
    <s v="STRIPE"/>
    <x v="1"/>
    <n v="3"/>
    <n v="7.0000000000000007E-2"/>
    <n v="0.05"/>
    <n v="0"/>
    <n v="2.88"/>
  </r>
  <r>
    <d v="2025-01-25T00:00:00"/>
    <n v="31.354800000000978"/>
    <m/>
    <d v="2025-02-25T08:31:00"/>
    <x v="1"/>
    <x v="10"/>
    <s v="Last 12 Months"/>
    <s v="SPS-11152324"/>
    <s v="Veer Virdi"/>
    <s v="Badgers 24-25, paid by Verneek Virdi, 25/01 vs. vs Beacon"/>
    <x v="10"/>
    <s v="STRIPE"/>
    <x v="0"/>
    <n v="3"/>
    <n v="7.0000000000000007E-2"/>
    <n v="0.05"/>
    <n v="0"/>
    <n v="2.88"/>
  </r>
  <r>
    <d v="2025-02-01T00:00:00"/>
    <n v="24.354800000000978"/>
    <m/>
    <d v="2025-02-25T08:31:00"/>
    <x v="1"/>
    <x v="10"/>
    <s v="Last 12 Months"/>
    <s v="SPS-11181344"/>
    <s v="Veer Virdi"/>
    <s v="Badgers 24-25, paid by Verneek Virdi, 01/02 vs. vs Sutton Coldfield"/>
    <x v="10"/>
    <s v="STRIPE"/>
    <x v="0"/>
    <n v="3"/>
    <n v="7.0000000000000007E-2"/>
    <n v="0.05"/>
    <n v="0"/>
    <n v="2.88"/>
  </r>
  <r>
    <d v="2025-02-08T00:00:00"/>
    <n v="17.354800000000978"/>
    <m/>
    <d v="2025-02-25T08:31:00"/>
    <x v="1"/>
    <x v="10"/>
    <s v="Last 12 Months"/>
    <s v="SPS-11209179"/>
    <s v="Veer Virdi"/>
    <s v="Badgers 24-25, paid by Verneek Virdi, 08/02 vs. vs Bloxwich"/>
    <x v="10"/>
    <s v="STRIPE"/>
    <x v="0"/>
    <n v="3"/>
    <n v="7.0000000000000007E-2"/>
    <n v="0.05"/>
    <n v="0"/>
    <n v="2.88"/>
  </r>
  <r>
    <d v="2025-02-08T00:00:00"/>
    <n v="17.354800000000978"/>
    <m/>
    <d v="2025-02-25T08:31:00"/>
    <x v="1"/>
    <x v="10"/>
    <s v="Last 12 Months"/>
    <s v="SPS-11210210"/>
    <s v="Veer Virdi"/>
    <s v="Sunday Training 24-25, paid by Verneek Virdi, 02/02 vs. Sunday Training"/>
    <x v="10"/>
    <s v="STRIPE"/>
    <x v="1"/>
    <n v="3"/>
    <n v="0.1"/>
    <n v="0.05"/>
    <n v="0"/>
    <n v="2.85"/>
  </r>
  <r>
    <d v="2025-01-25T00:00:00"/>
    <n v="31.354800000000978"/>
    <m/>
    <d v="2025-02-25T08:31:00"/>
    <x v="1"/>
    <x v="10"/>
    <s v="Last 12 Months"/>
    <s v="SPS-11152323"/>
    <s v="Ronak Singh Mann"/>
    <s v="Badgers 24-25, paid by Amardeep Mann, 25/01 vs. vs Beacon"/>
    <x v="10"/>
    <s v="STRIPE"/>
    <x v="0"/>
    <n v="3"/>
    <n v="7.0000000000000007E-2"/>
    <n v="0.05"/>
    <n v="0"/>
    <n v="2.88"/>
  </r>
  <r>
    <d v="2025-01-25T00:00:00"/>
    <n v="31.354800000000978"/>
    <m/>
    <d v="2025-02-25T08:31:00"/>
    <x v="1"/>
    <x v="10"/>
    <s v="Last 12 Months"/>
    <s v="SPS-11152332"/>
    <s v="Kartar Singh Mann"/>
    <s v="Badgers 24-25, paid by Amardeep Mann, 25/01 vs. vs Beacon"/>
    <x v="10"/>
    <s v="STRIPE"/>
    <x v="0"/>
    <n v="3"/>
    <n v="7.0000000000000007E-2"/>
    <n v="0.05"/>
    <n v="0"/>
    <n v="2.88"/>
  </r>
  <r>
    <d v="2025-01-25T00:00:00"/>
    <n v="31.354800000000978"/>
    <m/>
    <d v="2025-02-25T08:31:00"/>
    <x v="1"/>
    <x v="10"/>
    <s v="Last 12 Months"/>
    <s v="SPS-11152335"/>
    <s v="Karam Singh Mann"/>
    <s v="Badgers 24-25, paid by Amardeep Mann, 25/01 vs. vs Beacon"/>
    <x v="10"/>
    <s v="STRIPE"/>
    <x v="0"/>
    <n v="3"/>
    <n v="7.0000000000000007E-2"/>
    <n v="0.05"/>
    <n v="0"/>
    <n v="2.88"/>
  </r>
  <r>
    <d v="2025-02-01T00:00:00"/>
    <n v="24.354800000000978"/>
    <m/>
    <d v="2025-02-25T08:31:00"/>
    <x v="1"/>
    <x v="10"/>
    <s v="Last 12 Months"/>
    <s v="SPS-11181343"/>
    <s v="Ronak Singh Mann"/>
    <s v="Badgers 24-25, paid by Amardeep Mann, 01/02 vs. vs Sutton Coldfield"/>
    <x v="10"/>
    <s v="STRIPE"/>
    <x v="0"/>
    <n v="3"/>
    <n v="7.0000000000000007E-2"/>
    <n v="0.05"/>
    <n v="0"/>
    <n v="2.88"/>
  </r>
  <r>
    <d v="2025-02-01T00:00:00"/>
    <n v="24.354800000000978"/>
    <m/>
    <d v="2025-02-25T08:31:00"/>
    <x v="1"/>
    <x v="10"/>
    <s v="Last 12 Months"/>
    <s v="SPS-11181356"/>
    <s v="Kartar Singh Mann"/>
    <s v="Badgers 24-25, paid by Amardeep Mann, 01/02 vs. vs Sutton Coldfield"/>
    <x v="10"/>
    <s v="STRIPE"/>
    <x v="0"/>
    <n v="3"/>
    <n v="7.0000000000000007E-2"/>
    <n v="0.05"/>
    <n v="0"/>
    <n v="2.88"/>
  </r>
  <r>
    <d v="2025-02-01T00:00:00"/>
    <n v="24.354800000000978"/>
    <m/>
    <d v="2025-02-25T08:31:00"/>
    <x v="1"/>
    <x v="10"/>
    <s v="Last 12 Months"/>
    <s v="SPS-11181358"/>
    <s v="Karam Singh Mann"/>
    <s v="Badgers 24-25, paid by Amardeep Mann, 01/02 vs. vs Sutton Coldfield"/>
    <x v="10"/>
    <s v="STRIPE"/>
    <x v="0"/>
    <n v="3"/>
    <n v="7.0000000000000007E-2"/>
    <n v="0.05"/>
    <n v="0"/>
    <n v="2.88"/>
  </r>
  <r>
    <d v="2025-02-08T00:00:00"/>
    <n v="17.354800000000978"/>
    <m/>
    <d v="2025-02-25T08:31:00"/>
    <x v="1"/>
    <x v="10"/>
    <s v="Last 12 Months"/>
    <s v="SPS-11209178"/>
    <s v="Ronak Singh Mann"/>
    <s v="Badgers 24-25, paid by Amardeep Mann, 08/02 vs. vs Bloxwich"/>
    <x v="10"/>
    <s v="STRIPE"/>
    <x v="0"/>
    <n v="3"/>
    <n v="7.0000000000000007E-2"/>
    <n v="0.05"/>
    <n v="0"/>
    <n v="2.88"/>
  </r>
  <r>
    <d v="2025-02-08T00:00:00"/>
    <n v="17.354800000000978"/>
    <m/>
    <d v="2025-02-25T08:31:00"/>
    <x v="1"/>
    <x v="10"/>
    <s v="Last 12 Months"/>
    <s v="SPS-11209191"/>
    <s v="Kartar Singh Mann"/>
    <s v="Badgers 24-25, paid by Amardeep Mann, 08/02 vs. vs Bloxwich"/>
    <x v="10"/>
    <s v="STRIPE"/>
    <x v="0"/>
    <n v="3"/>
    <n v="7.0000000000000007E-2"/>
    <n v="0.05"/>
    <n v="0"/>
    <n v="2.88"/>
  </r>
  <r>
    <d v="2025-02-08T00:00:00"/>
    <n v="17.354800000000978"/>
    <m/>
    <d v="2025-02-25T08:31:00"/>
    <x v="1"/>
    <x v="10"/>
    <s v="Last 12 Months"/>
    <s v="SPS-11209194"/>
    <s v="Karam Singh Mann"/>
    <s v="Badgers 24-25, paid by Amardeep Mann, 08/02 vs. vs Bloxwich"/>
    <x v="10"/>
    <s v="STRIPE"/>
    <x v="0"/>
    <n v="3"/>
    <n v="0.05"/>
    <n v="0.05"/>
    <n v="0"/>
    <n v="2.9"/>
  </r>
  <r>
    <d v="2024-12-15T00:00:00"/>
    <n v="72.354800000000978"/>
    <m/>
    <d v="2025-02-25T08:31:00"/>
    <x v="1"/>
    <x v="10"/>
    <s v="Last 12 Months"/>
    <s v="SPS-11075724"/>
    <s v="Husayn Loonat"/>
    <s v="Sunday Training 24-25, paid by Javeria Ahmad, 15/12 vs. Sunday Training"/>
    <x v="10"/>
    <s v="STRIPE"/>
    <x v="1"/>
    <n v="3"/>
    <n v="7.0000000000000007E-2"/>
    <n v="0.05"/>
    <n v="0"/>
    <n v="2.88"/>
  </r>
  <r>
    <d v="2025-01-18T00:00:00"/>
    <n v="38.354800000000978"/>
    <m/>
    <d v="2025-02-25T08:31:00"/>
    <x v="1"/>
    <x v="10"/>
    <s v="Last 12 Months"/>
    <s v="SPS-11134807"/>
    <s v="Husayn Loonat"/>
    <s v="Badgers 24-25, paid by Javeria Ahmad, 18/01 vs. vs WaTs"/>
    <x v="10"/>
    <s v="STRIPE"/>
    <x v="0"/>
    <n v="3"/>
    <n v="7.0000000000000007E-2"/>
    <n v="0.05"/>
    <n v="0"/>
    <n v="2.88"/>
  </r>
  <r>
    <d v="2025-01-25T00:00:00"/>
    <n v="31.354800000000978"/>
    <m/>
    <d v="2025-02-25T08:31:00"/>
    <x v="1"/>
    <x v="10"/>
    <s v="Last 12 Months"/>
    <s v="SPS-11152326"/>
    <s v="Husayn Loonat"/>
    <s v="Badgers 24-25, paid by Javeria Ahmad, 25/01 vs. vs Beacon"/>
    <x v="10"/>
    <s v="STRIPE"/>
    <x v="0"/>
    <n v="3"/>
    <n v="7.0000000000000007E-2"/>
    <n v="0.05"/>
    <n v="0"/>
    <n v="2.88"/>
  </r>
  <r>
    <d v="2025-01-26T00:00:00"/>
    <n v="30.354800000000978"/>
    <m/>
    <d v="2025-02-25T08:31:00"/>
    <x v="1"/>
    <x v="10"/>
    <s v="Last 12 Months"/>
    <s v="SPS-11158567"/>
    <s v="Husayn Loonat"/>
    <s v="Sunday Training 24-25, paid by Javeria Ahmad, 26/01 vs. Sunday Training"/>
    <x v="10"/>
    <s v="STRIPE"/>
    <x v="1"/>
    <n v="3"/>
    <n v="7.0000000000000007E-2"/>
    <n v="0.05"/>
    <n v="0"/>
    <n v="2.88"/>
  </r>
  <r>
    <d v="2025-02-01T00:00:00"/>
    <n v="24.354800000000978"/>
    <m/>
    <d v="2025-02-25T08:31:00"/>
    <x v="1"/>
    <x v="10"/>
    <s v="Last 12 Months"/>
    <s v="SPS-11181348"/>
    <s v="Husayn Loonat"/>
    <s v="Badgers 24-25, paid by Javeria Ahmad, 01/02 vs. vs Sutton Coldfield"/>
    <x v="10"/>
    <s v="STRIPE"/>
    <x v="0"/>
    <n v="3"/>
    <n v="7.0000000000000007E-2"/>
    <n v="0.05"/>
    <n v="0"/>
    <n v="2.88"/>
  </r>
  <r>
    <d v="2025-02-08T00:00:00"/>
    <n v="17.354800000000978"/>
    <m/>
    <d v="2025-02-25T08:31:00"/>
    <x v="1"/>
    <x v="10"/>
    <s v="Last 12 Months"/>
    <s v="SPS-11209183"/>
    <s v="Husayn Loonat"/>
    <s v="Badgers 24-25, paid by Javeria Ahmad, 08/02 vs. vs Bloxwich"/>
    <x v="10"/>
    <s v="STRIPE"/>
    <x v="0"/>
    <n v="3"/>
    <n v="7.0000000000000007E-2"/>
    <n v="0.05"/>
    <n v="0"/>
    <n v="2.88"/>
  </r>
  <r>
    <d v="2025-02-08T00:00:00"/>
    <n v="17.354800000000978"/>
    <m/>
    <d v="2025-02-25T08:31:00"/>
    <x v="1"/>
    <x v="10"/>
    <s v="Last 12 Months"/>
    <s v="SPS-11210199"/>
    <s v="Husayn Loonat"/>
    <s v="Sunday Training 24-25, paid by Javeria Ahmad, 02/02 vs. Sunday Training"/>
    <x v="10"/>
    <s v="STRIPE"/>
    <x v="1"/>
    <n v="3"/>
    <n v="7.0000000000000007E-2"/>
    <n v="0.05"/>
    <n v="0"/>
    <n v="2.88"/>
  </r>
  <r>
    <d v="2025-02-09T00:00:00"/>
    <n v="16.354800000000978"/>
    <m/>
    <d v="2025-02-25T08:31:00"/>
    <x v="1"/>
    <x v="10"/>
    <s v="Last 12 Months"/>
    <s v="SPS-11212996"/>
    <s v="Husayn Loonat"/>
    <s v="Sunday Training 24-25, paid by Javeria Ahmad, 09/02 vs. Sunday Training"/>
    <x v="10"/>
    <s v="STRIPE"/>
    <x v="1"/>
    <n v="3"/>
    <n v="7.0000000000000007E-2"/>
    <n v="0.05"/>
    <n v="0"/>
    <n v="2.88"/>
  </r>
  <r>
    <d v="2025-01-26T00:00:00"/>
    <n v="30.354800000000978"/>
    <m/>
    <d v="2025-02-25T08:31:00"/>
    <x v="1"/>
    <x v="10"/>
    <s v="Last 12 Months"/>
    <s v="SPS-11160076"/>
    <s v="Noah Mason"/>
    <s v="Mens 24-25 Under 16 Match Fee, paid by Mandy Mason, 25/01 vs. vs Edgbaston 1"/>
    <x v="10"/>
    <s v="STRIPE"/>
    <x v="0"/>
    <n v="3"/>
    <n v="0.11"/>
    <n v="0.05"/>
    <n v="0"/>
    <n v="2.84"/>
  </r>
  <r>
    <d v="2025-02-01T00:00:00"/>
    <n v="24.354800000000978"/>
    <m/>
    <d v="2025-02-25T08:31:00"/>
    <x v="1"/>
    <x v="10"/>
    <s v="Last 12 Months"/>
    <s v="SPS-11181632"/>
    <s v="Noah Mason"/>
    <s v="Mens 24-25 Under 16 Match Fee, paid by Mandy Mason, 01/02 vs. vs Beacon 2"/>
    <x v="10"/>
    <s v="STRIPE"/>
    <x v="0"/>
    <n v="3"/>
    <n v="0.11"/>
    <n v="0.05"/>
    <n v="0"/>
    <n v="2.84"/>
  </r>
  <r>
    <d v="2025-02-16T00:00:00"/>
    <n v="9.3548000000009779"/>
    <m/>
    <d v="2025-02-25T08:31:00"/>
    <x v="1"/>
    <x v="10"/>
    <s v="Last 12 Months"/>
    <s v="SPS-11241753"/>
    <s v="Noah Mason"/>
    <s v="Mens 24-25 Under 16 Match Fee, paid by Mandy Mason, 08/02 vs. vs Old Halesonians 1"/>
    <x v="10"/>
    <s v="STRIPE"/>
    <x v="0"/>
    <n v="3"/>
    <n v="0.12"/>
    <n v="0.05"/>
    <n v="0"/>
    <n v="2.83"/>
  </r>
  <r>
    <d v="2025-02-25T00:00:00"/>
    <n v="0.51520000000164146"/>
    <m/>
    <d v="2025-02-25T12:22:00"/>
    <x v="1"/>
    <x v="10"/>
    <s v="Last 12 Months"/>
    <s v="SPS-11273200"/>
    <s v="Ghazanfar Ali"/>
    <s v="Mens 24-25 Sponsored player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01"/>
    <s v="morgan sign"/>
    <s v="Mens 24-25 Sponsored player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02"/>
    <s v="Irfan Muhammad"/>
    <s v="Mens 24-25 Sponsored player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03"/>
    <s v="Navraj Degun"/>
    <s v="Mens 24-25 Annual Payee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04"/>
    <s v="Manveer Sokhi"/>
    <s v="Mens 24-25 Annual Payee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05"/>
    <s v="Satvir Sahota"/>
    <s v="Mens 24-25 Annual Payee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07"/>
    <s v="Johnny Hie"/>
    <s v="Mens 24-25 Sponsored player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09"/>
    <s v="Avraj Bansal"/>
    <s v="Mens 24-25 Annual Payee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10"/>
    <s v="Jagjit Degun"/>
    <s v="Mens 24-25 Annual Payee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11"/>
    <s v="Moin Shakeel"/>
    <s v="Mens 24-25 Sponsored player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12"/>
    <s v="Josh Russell"/>
    <s v="Mens 24-25 Annual Payee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13"/>
    <s v="LE-NEAL JACKSON"/>
    <s v="Mens 24-25 Sponsored player Match Fee, 22/02 vs. vs University of Nottingham 2"/>
    <x v="10"/>
    <s v="CASH"/>
    <x v="0"/>
    <n v="0"/>
    <n v="0"/>
    <n v="0"/>
    <n v="0"/>
    <n v="0"/>
  </r>
  <r>
    <d v="2025-02-25T00:00:00"/>
    <n v="0.51520000000164146"/>
    <m/>
    <d v="2025-02-25T12:22:00"/>
    <x v="1"/>
    <x v="10"/>
    <s v="Last 12 Months"/>
    <s v="SPS-11273214"/>
    <s v="Pavinder Sandhu"/>
    <s v="Mens 24-25 Annual Payee Match Fee, 22/02 vs. vs University of Nottingham 2"/>
    <x v="10"/>
    <s v="CASH"/>
    <x v="0"/>
    <n v="0"/>
    <n v="0"/>
    <n v="0"/>
    <n v="0"/>
    <n v="0"/>
  </r>
  <r>
    <d v="2025-02-22T00:00:00"/>
    <n v="3.6791000000011991"/>
    <m/>
    <d v="2025-02-25T16:18:00"/>
    <x v="1"/>
    <x v="10"/>
    <s v="Last 12 Months"/>
    <s v="SPS-11262471"/>
    <s v="Rajpreet Sahi"/>
    <s v="Ladies 24-25 Student Match Fee, confirmed by Charn Gill, 22/02 vs. vs University of Birmingham 6"/>
    <x v="10"/>
    <s v="BACS"/>
    <x v="0"/>
    <n v="5"/>
    <n v="0"/>
    <n v="0"/>
    <n v="0"/>
    <n v="5"/>
  </r>
  <r>
    <d v="2025-01-14T00:00:00"/>
    <n v="43.354800000000978"/>
    <m/>
    <d v="2025-02-26T08:31:00"/>
    <x v="1"/>
    <x v="10"/>
    <s v="Last 12 Months"/>
    <s v="SPS-11118564"/>
    <s v="Yuvender Prashar"/>
    <s v="Mens 24-25, 04/01 vs. vs Telford &amp; Wrekin 2"/>
    <x v="10"/>
    <s v="STRIPE"/>
    <x v="0"/>
    <n v="10"/>
    <n v="0.25"/>
    <n v="0.1"/>
    <n v="0"/>
    <n v="9.65"/>
  </r>
  <r>
    <d v="2025-01-26T00:00:00"/>
    <n v="31.354800000000978"/>
    <m/>
    <d v="2025-02-26T08:31:00"/>
    <x v="1"/>
    <x v="10"/>
    <s v="Last 12 Months"/>
    <s v="SPS-11160074"/>
    <s v="Yuvender Prashar"/>
    <s v="Mens 24-25, 25/01 vs. vs Edgbaston 1"/>
    <x v="10"/>
    <s v="STRIPE"/>
    <x v="0"/>
    <n v="10"/>
    <n v="0.25"/>
    <n v="0.1"/>
    <n v="0"/>
    <n v="9.65"/>
  </r>
  <r>
    <d v="2025-01-25T00:00:00"/>
    <n v="32.354800000000978"/>
    <m/>
    <d v="2025-02-26T08:31:00"/>
    <x v="1"/>
    <x v="10"/>
    <s v="Last 12 Months"/>
    <s v="SPS-11155811"/>
    <s v="Connor Haigh"/>
    <s v="Mens 24-25 Aston/BCU Match Fee, 25/01 vs. vs Edgbaston 2"/>
    <x v="10"/>
    <s v="STRIPE"/>
    <x v="0"/>
    <n v="5"/>
    <n v="0.12"/>
    <n v="0.05"/>
    <n v="0"/>
    <n v="4.83"/>
  </r>
  <r>
    <d v="2025-02-01T00:00:00"/>
    <n v="25.354800000000978"/>
    <m/>
    <d v="2025-02-26T08:31:00"/>
    <x v="1"/>
    <x v="10"/>
    <s v="Last 12 Months"/>
    <s v="SPS-11174984"/>
    <s v="Connor Haigh"/>
    <s v="Mens 24-25 Aston/BCU Match Fee, 01/02 vs. vs Cannock 2"/>
    <x v="10"/>
    <s v="STRIPE"/>
    <x v="0"/>
    <n v="5"/>
    <n v="0.12"/>
    <n v="0.05"/>
    <n v="0"/>
    <n v="4.83"/>
  </r>
  <r>
    <d v="2025-02-08T00:00:00"/>
    <n v="18.354800000000978"/>
    <m/>
    <d v="2025-02-26T08:31:00"/>
    <x v="1"/>
    <x v="10"/>
    <s v="Last 12 Months"/>
    <s v="SPS-11208664"/>
    <s v="Connor Haigh"/>
    <s v="Mens 24-25 Aston/BCU Match Fee, 08/02 vs. vs Newport 1"/>
    <x v="10"/>
    <s v="STRIPE"/>
    <x v="0"/>
    <n v="5"/>
    <n v="0.12"/>
    <n v="0.05"/>
    <n v="0"/>
    <n v="4.83"/>
  </r>
  <r>
    <d v="2025-02-09T00:00:00"/>
    <n v="17.354800000000978"/>
    <m/>
    <d v="2025-02-26T08:31:00"/>
    <x v="1"/>
    <x v="10"/>
    <s v="Last 12 Months"/>
    <s v="SPS-11212340"/>
    <s v="Connor Haigh"/>
    <s v="Mens 24-25 Aston/BCU Match Fee, 09/02 vs. vs Old Silhillians 2"/>
    <x v="10"/>
    <s v="STRIPE"/>
    <x v="0"/>
    <n v="5"/>
    <n v="0.14000000000000001"/>
    <n v="0.05"/>
    <n v="0"/>
    <n v="4.8099999999999996"/>
  </r>
  <r>
    <d v="2025-03-01T00:00:00"/>
    <n v="0.30969999999797437"/>
    <m/>
    <d v="2025-03-01T07:26:00"/>
    <x v="1"/>
    <x v="11"/>
    <s v="Last 12 Months"/>
    <s v="SPS-11283884"/>
    <s v="SJ Sihota"/>
    <s v="Mens 24-25 Double Team Match Fee, 23/03 vs. vs Lichfield 3"/>
    <x v="11"/>
    <s v="CASH"/>
    <x v="0"/>
    <n v="0"/>
    <n v="0"/>
    <n v="0"/>
    <n v="0"/>
    <n v="0"/>
  </r>
  <r>
    <d v="2025-03-01T00:00:00"/>
    <n v="0.30969999999797437"/>
    <m/>
    <d v="2025-03-01T07:26:00"/>
    <x v="1"/>
    <x v="11"/>
    <s v="Last 12 Months"/>
    <s v="SPS-11283885"/>
    <s v="Amarpreet singh Assi"/>
    <s v="Mens 24-25 Annual Payee Match Fee, 23/03 vs. vs Lichfield 3"/>
    <x v="11"/>
    <s v="CASH"/>
    <x v="0"/>
    <n v="0"/>
    <n v="0"/>
    <n v="0"/>
    <n v="0"/>
    <n v="0"/>
  </r>
  <r>
    <d v="2025-01-17T00:00:00"/>
    <n v="43.65060000000085"/>
    <m/>
    <d v="2025-03-01T15:37:00"/>
    <x v="1"/>
    <x v="11"/>
    <s v="Last 12 Months"/>
    <s v="SPS-11131513"/>
    <s v="Dave Sandhu"/>
    <s v="Mens 24-25 Unemployed/Retired Match Fee, collected by Amardeep Matharu, 18/01 vs. vs City of Birmingham 2"/>
    <x v="11"/>
    <s v="CASH"/>
    <x v="0"/>
    <n v="5"/>
    <n v="0"/>
    <n v="0"/>
    <n v="0"/>
    <n v="5"/>
  </r>
  <r>
    <d v="2025-01-31T00:00:00"/>
    <n v="29.65060000000085"/>
    <m/>
    <d v="2025-03-01T15:37:00"/>
    <x v="1"/>
    <x v="11"/>
    <s v="Last 12 Months"/>
    <s v="SPS-11174070"/>
    <s v="Dave Sandhu"/>
    <s v="Mens 24-25 Unemployed/Retired Match Fee, collected by Amardeep Matharu, 01/02 vs. vs Beacon 6"/>
    <x v="11"/>
    <s v="CASH"/>
    <x v="0"/>
    <n v="5"/>
    <n v="0"/>
    <n v="0"/>
    <n v="0"/>
    <n v="5"/>
  </r>
  <r>
    <d v="2025-02-07T00:00:00"/>
    <n v="22.65060000000085"/>
    <m/>
    <d v="2025-03-01T15:37:00"/>
    <x v="1"/>
    <x v="11"/>
    <s v="Last 12 Months"/>
    <s v="SPS-11204794"/>
    <s v="Dave Sandhu"/>
    <s v="Mens 24-25 Unemployed/Retired Match Fee, collected by Amardeep Matharu, 08/02 vs. vs Sutton Coldfield 8"/>
    <x v="11"/>
    <s v="CASH"/>
    <x v="0"/>
    <n v="5"/>
    <n v="0"/>
    <n v="0"/>
    <n v="0"/>
    <n v="5"/>
  </r>
  <r>
    <d v="2025-02-22T00:00:00"/>
    <n v="7.6506000000008498"/>
    <m/>
    <d v="2025-03-01T15:37:00"/>
    <x v="1"/>
    <x v="11"/>
    <s v="Last 12 Months"/>
    <s v="SPS-11258455"/>
    <s v="Dave Sandhu"/>
    <s v="Mens 24-25 Unemployed/Retired Match Fee, collected by Amardeep Matharu, 22/02 vs. vs Sutton Coldfield 9"/>
    <x v="11"/>
    <s v="CASH"/>
    <x v="0"/>
    <n v="5"/>
    <n v="0"/>
    <n v="0"/>
    <n v="0"/>
    <n v="5"/>
  </r>
  <r>
    <d v="2025-02-28T00:00:00"/>
    <n v="1.6506000000008498"/>
    <m/>
    <d v="2025-03-01T15:37:00"/>
    <x v="1"/>
    <x v="11"/>
    <s v="Last 12 Months"/>
    <s v="SPS-11282858"/>
    <s v="Dave Sandhu"/>
    <s v="Mens 24-25 Unemployed/Retired Match Fee, collected by Amardeep Matharu, 01/03 vs. vs Bloxwich 4"/>
    <x v="11"/>
    <s v="CASH"/>
    <x v="0"/>
    <n v="5"/>
    <n v="0"/>
    <n v="0"/>
    <n v="0"/>
    <n v="5"/>
  </r>
  <r>
    <d v="2024-09-08T00:00:00"/>
    <n v="174.75690000000031"/>
    <m/>
    <d v="2025-03-01T18:10:00"/>
    <x v="1"/>
    <x v="11"/>
    <s v="Last 12 Months"/>
    <s v="SPS-10631001"/>
    <s v="Taran Rajania"/>
    <s v="Sunday Training 24-25, paid by Sukhpal Rajania, 08/09 vs. Sunday Training"/>
    <x v="11"/>
    <s v="STRIPE"/>
    <x v="1"/>
    <n v="3"/>
    <n v="0.13"/>
    <n v="0.05"/>
    <n v="0"/>
    <n v="2.82"/>
  </r>
  <r>
    <d v="2024-09-15T00:00:00"/>
    <n v="167.75690000000031"/>
    <m/>
    <d v="2025-03-01T18:10:00"/>
    <x v="1"/>
    <x v="11"/>
    <s v="Last 12 Months"/>
    <s v="SPS-10669301"/>
    <s v="Harman Rajania"/>
    <s v="Sunday Training 24-25, paid by Sukhpal Rajania, 15/09 vs. Sunday Training"/>
    <x v="11"/>
    <s v="STRIPE"/>
    <x v="1"/>
    <n v="3"/>
    <n v="0.05"/>
    <n v="0.05"/>
    <n v="0"/>
    <n v="2.9"/>
  </r>
  <r>
    <d v="2024-10-03T00:00:00"/>
    <n v="149.75690000000031"/>
    <m/>
    <d v="2025-03-01T18:10:00"/>
    <x v="1"/>
    <x v="11"/>
    <s v="Last 12 Months"/>
    <s v="SPS-10772574"/>
    <s v="Harman Rajania"/>
    <s v="Sunday Training 24-25, paid by Sukhpal Rajania, 29/09 vs. Sunday Training"/>
    <x v="11"/>
    <s v="STRIPE"/>
    <x v="1"/>
    <n v="3"/>
    <n v="0.05"/>
    <n v="0.05"/>
    <n v="0"/>
    <n v="2.9"/>
  </r>
  <r>
    <d v="2024-10-03T00:00:00"/>
    <n v="149.75690000000031"/>
    <m/>
    <d v="2025-03-01T18:10:00"/>
    <x v="1"/>
    <x v="11"/>
    <s v="Last 12 Months"/>
    <s v="SPS-10772578"/>
    <s v="Taran Rajania"/>
    <s v="Sunday Training 24-25, paid by Sukhpal Rajania, 29/09 vs. Sunday Training"/>
    <x v="11"/>
    <s v="STRIPE"/>
    <x v="1"/>
    <n v="3"/>
    <n v="0.05"/>
    <n v="0.05"/>
    <n v="0"/>
    <n v="2.9"/>
  </r>
  <r>
    <d v="2024-10-06T00:00:00"/>
    <n v="146.75690000000031"/>
    <m/>
    <d v="2025-03-01T18:10:00"/>
    <x v="1"/>
    <x v="11"/>
    <s v="Last 12 Months"/>
    <s v="SPS-10788133"/>
    <s v="Harman Rajania"/>
    <s v="Sunday Training 24-25, paid by Sukhpal Rajania, 06/10 vs. Sunday Training"/>
    <x v="11"/>
    <s v="STRIPE"/>
    <x v="1"/>
    <n v="3"/>
    <n v="0.05"/>
    <n v="0.05"/>
    <n v="0"/>
    <n v="2.9"/>
  </r>
  <r>
    <d v="2024-10-14T00:00:00"/>
    <n v="138.75690000000031"/>
    <m/>
    <d v="2025-03-01T18:10:00"/>
    <x v="1"/>
    <x v="11"/>
    <s v="Last 12 Months"/>
    <s v="SPS-10836015"/>
    <s v="Harman Rajania"/>
    <s v="Sunday Training 24-25, paid by Sukhpal Rajania, 13/10 vs. Sunday Training"/>
    <x v="11"/>
    <s v="STRIPE"/>
    <x v="1"/>
    <n v="3"/>
    <n v="0.05"/>
    <n v="0.05"/>
    <n v="0"/>
    <n v="2.9"/>
  </r>
  <r>
    <d v="2024-10-14T00:00:00"/>
    <n v="138.75690000000031"/>
    <m/>
    <d v="2025-03-01T18:10:00"/>
    <x v="1"/>
    <x v="11"/>
    <s v="Last 12 Months"/>
    <s v="SPS-10836016"/>
    <s v="Jashan Rajania"/>
    <s v="Sunday Training 24-25, paid by Sukhpal Rajania, 13/10 vs. Sunday Training"/>
    <x v="11"/>
    <s v="STRIPE"/>
    <x v="1"/>
    <n v="3"/>
    <n v="0.05"/>
    <n v="0.05"/>
    <n v="0"/>
    <n v="2.9"/>
  </r>
  <r>
    <d v="2024-10-14T00:00:00"/>
    <n v="138.75690000000031"/>
    <m/>
    <d v="2025-03-01T18:10:00"/>
    <x v="1"/>
    <x v="11"/>
    <s v="Last 12 Months"/>
    <s v="SPS-10836017"/>
    <s v="Taran Rajania"/>
    <s v="Sunday Training 24-25, paid by Sukhpal Rajania, 13/10 vs. Sunday Training"/>
    <x v="11"/>
    <s v="STRIPE"/>
    <x v="1"/>
    <n v="3"/>
    <n v="0.05"/>
    <n v="0.05"/>
    <n v="0"/>
    <n v="2.9"/>
  </r>
  <r>
    <d v="2024-10-27T00:00:00"/>
    <n v="125.75690000000031"/>
    <m/>
    <d v="2025-03-01T18:10:00"/>
    <x v="1"/>
    <x v="11"/>
    <s v="Last 12 Months"/>
    <s v="SPS-10870696"/>
    <s v="Harman Rajania"/>
    <s v="Sunday Training 24-25, paid by Sukhpal Rajania, 27/10 vs. Sunday Training"/>
    <x v="11"/>
    <s v="STRIPE"/>
    <x v="1"/>
    <n v="3"/>
    <n v="0.05"/>
    <n v="0.05"/>
    <n v="0"/>
    <n v="2.9"/>
  </r>
  <r>
    <d v="2024-10-27T00:00:00"/>
    <n v="125.75690000000031"/>
    <m/>
    <d v="2025-03-01T18:10:00"/>
    <x v="1"/>
    <x v="11"/>
    <s v="Last 12 Months"/>
    <s v="SPS-10870699"/>
    <s v="Taran Rajania"/>
    <s v="Sunday Training 24-25, paid by Sukhpal Rajania, 27/10 vs. Sunday Training"/>
    <x v="11"/>
    <s v="STRIPE"/>
    <x v="1"/>
    <n v="3"/>
    <n v="0.05"/>
    <n v="0.05"/>
    <n v="0"/>
    <n v="2.9"/>
  </r>
  <r>
    <d v="2024-11-03T00:00:00"/>
    <n v="118.75690000000031"/>
    <m/>
    <d v="2025-03-01T18:10:00"/>
    <x v="1"/>
    <x v="11"/>
    <s v="Last 12 Months"/>
    <s v="SPS-10895955"/>
    <s v="Harman Rajania"/>
    <s v="Sunday Training 24-25, paid by Sukhpal Rajania, 03/11 vs. Sunday Training"/>
    <x v="11"/>
    <s v="STRIPE"/>
    <x v="1"/>
    <n v="3"/>
    <n v="0.05"/>
    <n v="0.05"/>
    <n v="0"/>
    <n v="2.9"/>
  </r>
  <r>
    <d v="2024-11-10T00:00:00"/>
    <n v="111.75690000000031"/>
    <m/>
    <d v="2025-03-01T18:10:00"/>
    <x v="1"/>
    <x v="11"/>
    <s v="Last 12 Months"/>
    <s v="SPS-10925343"/>
    <s v="Harman Rajania"/>
    <s v="Sunday Training 24-25, paid by Sukhpal Rajania, 10/11 vs. Sunday Training"/>
    <x v="11"/>
    <s v="STRIPE"/>
    <x v="1"/>
    <n v="3"/>
    <n v="0.05"/>
    <n v="0.05"/>
    <n v="0"/>
    <n v="2.9"/>
  </r>
  <r>
    <d v="2024-11-10T00:00:00"/>
    <n v="111.75690000000031"/>
    <m/>
    <d v="2025-03-01T18:10:00"/>
    <x v="1"/>
    <x v="11"/>
    <s v="Last 12 Months"/>
    <s v="SPS-10925347"/>
    <s v="Taran Rajania"/>
    <s v="Sunday Training 24-25, paid by Sukhpal Rajania, 10/11 vs. Sunday Training"/>
    <x v="11"/>
    <s v="STRIPE"/>
    <x v="1"/>
    <n v="3"/>
    <n v="0.05"/>
    <n v="0.05"/>
    <n v="0"/>
    <n v="2.9"/>
  </r>
  <r>
    <d v="2024-11-17T00:00:00"/>
    <n v="104.75690000000031"/>
    <m/>
    <d v="2025-03-01T18:10:00"/>
    <x v="1"/>
    <x v="11"/>
    <s v="Last 12 Months"/>
    <s v="SPS-10954034"/>
    <s v="Harman Rajania"/>
    <s v="Sunday Training 24-25, paid by Sukhpal Rajania, 17/11 vs. Sunday Training"/>
    <x v="11"/>
    <s v="STRIPE"/>
    <x v="1"/>
    <n v="3"/>
    <n v="0.05"/>
    <n v="0.05"/>
    <n v="0"/>
    <n v="2.9"/>
  </r>
  <r>
    <d v="2024-11-17T00:00:00"/>
    <n v="104.75690000000031"/>
    <m/>
    <d v="2025-03-01T18:10:00"/>
    <x v="1"/>
    <x v="11"/>
    <s v="Last 12 Months"/>
    <s v="SPS-10954037"/>
    <s v="Taran Rajania"/>
    <s v="Sunday Training 24-25, paid by Sukhpal Rajania, 17/11 vs. Sunday Training"/>
    <x v="11"/>
    <s v="STRIPE"/>
    <x v="1"/>
    <n v="3"/>
    <n v="0.05"/>
    <n v="0.05"/>
    <n v="0"/>
    <n v="2.9"/>
  </r>
  <r>
    <d v="2024-12-01T00:00:00"/>
    <n v="90.756900000000314"/>
    <m/>
    <d v="2025-03-01T18:10:00"/>
    <x v="1"/>
    <x v="11"/>
    <s v="Last 12 Months"/>
    <s v="SPS-11034937"/>
    <s v="Harman Rajania"/>
    <s v="Sunday Training 24-25, paid by Sukhpal Rajania, 01/12 vs. Sunday Training"/>
    <x v="11"/>
    <s v="STRIPE"/>
    <x v="1"/>
    <n v="3"/>
    <n v="0.05"/>
    <n v="0.05"/>
    <n v="0"/>
    <n v="2.9"/>
  </r>
  <r>
    <d v="2024-12-15T00:00:00"/>
    <n v="76.756900000000314"/>
    <m/>
    <d v="2025-03-01T18:10:00"/>
    <x v="1"/>
    <x v="11"/>
    <s v="Last 12 Months"/>
    <s v="SPS-11075722"/>
    <s v="Harman Rajania"/>
    <s v="Sunday Training 24-25, paid by Sukhpal Rajania, 15/12 vs. Sunday Training"/>
    <x v="11"/>
    <s v="STRIPE"/>
    <x v="1"/>
    <n v="3"/>
    <n v="0.05"/>
    <n v="0.05"/>
    <n v="0"/>
    <n v="2.9"/>
  </r>
  <r>
    <d v="2025-01-19T00:00:00"/>
    <n v="41.756900000000314"/>
    <m/>
    <d v="2025-03-01T18:10:00"/>
    <x v="1"/>
    <x v="11"/>
    <s v="Last 12 Months"/>
    <s v="SPS-11139140"/>
    <s v="Harman Rajania"/>
    <s v="Sunday Training 24-25, paid by Sukhpal Rajania, 19/01 vs. Sunday Training"/>
    <x v="11"/>
    <s v="STRIPE"/>
    <x v="1"/>
    <n v="3"/>
    <n v="0.05"/>
    <n v="0.05"/>
    <n v="0"/>
    <n v="2.9"/>
  </r>
  <r>
    <d v="2025-01-26T00:00:00"/>
    <n v="34.756900000000314"/>
    <m/>
    <d v="2025-03-01T18:10:00"/>
    <x v="1"/>
    <x v="11"/>
    <s v="Last 12 Months"/>
    <s v="SPS-11158566"/>
    <s v="Harman Rajania"/>
    <s v="Sunday Training 24-25, paid by Sukhpal Rajania, 26/01 vs. Sunday Training"/>
    <x v="11"/>
    <s v="STRIPE"/>
    <x v="1"/>
    <n v="3"/>
    <n v="0.05"/>
    <n v="0.05"/>
    <n v="0"/>
    <n v="2.9"/>
  </r>
  <r>
    <d v="2025-01-26T00:00:00"/>
    <n v="34.756900000000314"/>
    <m/>
    <d v="2025-03-01T18:10:00"/>
    <x v="1"/>
    <x v="11"/>
    <s v="Last 12 Months"/>
    <s v="SPS-11158568"/>
    <s v="Taran Rajania"/>
    <s v="Sunday Training 24-25, paid by Sukhpal Rajania, 26/01 vs. Sunday Training"/>
    <x v="11"/>
    <s v="STRIPE"/>
    <x v="1"/>
    <n v="3"/>
    <n v="0.05"/>
    <n v="0.05"/>
    <n v="0"/>
    <n v="2.9"/>
  </r>
  <r>
    <d v="2025-02-08T00:00:00"/>
    <n v="21.756900000000314"/>
    <m/>
    <d v="2025-03-01T18:10:00"/>
    <x v="1"/>
    <x v="11"/>
    <s v="Last 12 Months"/>
    <s v="SPS-11210198"/>
    <s v="Harman Rajania"/>
    <s v="Sunday Training 24-25, paid by Sukhpal Rajania, 02/02 vs. Sunday Training"/>
    <x v="11"/>
    <s v="STRIPE"/>
    <x v="1"/>
    <n v="3"/>
    <n v="0.05"/>
    <n v="0.05"/>
    <n v="0"/>
    <n v="2.9"/>
  </r>
  <r>
    <d v="2025-02-09T00:00:00"/>
    <n v="20.756900000000314"/>
    <m/>
    <d v="2025-03-01T18:10:00"/>
    <x v="1"/>
    <x v="11"/>
    <s v="Last 12 Months"/>
    <s v="SPS-11212994"/>
    <s v="Harman Rajania"/>
    <s v="Sunday Training 24-25, paid by Sukhpal Rajania, 09/02 vs. Sunday Training"/>
    <x v="11"/>
    <s v="STRIPE"/>
    <x v="1"/>
    <n v="3"/>
    <n v="0.05"/>
    <n v="0.05"/>
    <n v="0"/>
    <n v="2.9"/>
  </r>
  <r>
    <d v="2025-02-16T00:00:00"/>
    <n v="13.756900000000314"/>
    <m/>
    <d v="2025-03-01T18:10:00"/>
    <x v="1"/>
    <x v="11"/>
    <s v="Last 12 Months"/>
    <s v="SPS-11241700"/>
    <s v="Harman Rajania"/>
    <s v="Sunday Training 24-25, paid by Sukhpal Rajania, 16/02 vs. Sunday Training"/>
    <x v="11"/>
    <s v="STRIPE"/>
    <x v="1"/>
    <n v="3"/>
    <n v="0.05"/>
    <n v="0.05"/>
    <n v="0"/>
    <n v="2.9"/>
  </r>
  <r>
    <d v="2025-02-23T00:00:00"/>
    <n v="6.7569000000003143"/>
    <m/>
    <d v="2025-03-01T18:10:00"/>
    <x v="1"/>
    <x v="11"/>
    <s v="Last 12 Months"/>
    <s v="SPS-11265557"/>
    <s v="Harman Rajania"/>
    <s v="Sunday Training 24-25, paid by Sukhpal Rajania, 23/02 vs. Sunday Training"/>
    <x v="11"/>
    <s v="STRIPE"/>
    <x v="1"/>
    <n v="3"/>
    <n v="0.05"/>
    <n v="0.05"/>
    <n v="0"/>
    <n v="2.9"/>
  </r>
  <r>
    <d v="2025-03-01T00:00:00"/>
    <n v="0.76799999999639113"/>
    <m/>
    <d v="2025-03-01T18:26:00"/>
    <x v="1"/>
    <x v="11"/>
    <s v="Last 12 Months"/>
    <s v="SPS-11288332"/>
    <s v="Charanjeev Singh Palahay"/>
    <s v="Badgers 24-25 Double Team Match Fee, 01/03 vs. vs Sutton"/>
    <x v="11"/>
    <s v="CASH"/>
    <x v="0"/>
    <n v="0"/>
    <n v="0"/>
    <n v="0"/>
    <n v="0"/>
    <n v="0"/>
  </r>
  <r>
    <d v="2025-03-01T00:00:00"/>
    <n v="0.76799999999639113"/>
    <m/>
    <d v="2025-03-01T18:26:00"/>
    <x v="1"/>
    <x v="11"/>
    <s v="Last 12 Months"/>
    <s v="SPS-11288334"/>
    <s v="Anand Sihota"/>
    <s v="Badgers 24-25 Double Team Match Fee, 01/03 vs. vs Sutton"/>
    <x v="11"/>
    <s v="CASH"/>
    <x v="0"/>
    <n v="0"/>
    <n v="0"/>
    <n v="0"/>
    <n v="0"/>
    <n v="0"/>
  </r>
  <r>
    <d v="2025-03-01T00:00:00"/>
    <n v="0.78949999999895226"/>
    <m/>
    <d v="2025-03-01T18:57:00"/>
    <x v="1"/>
    <x v="11"/>
    <s v="Last 12 Months"/>
    <s v="SPS-11288729"/>
    <s v="Ian Murphy"/>
    <s v="Mens 24-25 Sponsored player Match Fee, 01/03 vs. vs Edgbaston 3"/>
    <x v="11"/>
    <s v="CASH"/>
    <x v="0"/>
    <n v="0"/>
    <n v="0"/>
    <n v="0"/>
    <n v="0"/>
    <n v="0"/>
  </r>
  <r>
    <d v="2025-03-01T00:00:00"/>
    <n v="0.79789999999775318"/>
    <m/>
    <d v="2025-03-01T19:09:00"/>
    <x v="1"/>
    <x v="11"/>
    <s v="Last 12 Months"/>
    <s v="SPS-11288724"/>
    <s v="om gaur"/>
    <s v="Mens 24-25 Under 16 Match Fee, confirmed by Satpal Degun, 01/03 vs. vs Edgbaston 3"/>
    <x v="11"/>
    <s v="BACS"/>
    <x v="0"/>
    <n v="3"/>
    <n v="0"/>
    <n v="0"/>
    <n v="0"/>
    <n v="3"/>
  </r>
  <r>
    <d v="2025-02-15T00:00:00"/>
    <n v="14.810400000002119"/>
    <m/>
    <d v="2025-03-01T19:27:00"/>
    <x v="1"/>
    <x v="11"/>
    <s v="Last 12 Months"/>
    <s v="SPS-11237349"/>
    <s v="Mohammad Ibrar Abbasi"/>
    <s v="Mens 24-25, 15/02 vs. vs Old Halesonians 3"/>
    <x v="11"/>
    <s v="STRIPE"/>
    <x v="0"/>
    <n v="10"/>
    <n v="0.2"/>
    <n v="0.1"/>
    <n v="0"/>
    <n v="9.6999999999999993"/>
  </r>
  <r>
    <d v="2025-02-15T00:00:00"/>
    <n v="14.810400000002119"/>
    <m/>
    <d v="2025-03-01T19:27:00"/>
    <x v="1"/>
    <x v="11"/>
    <s v="Last 12 Months"/>
    <s v="SPS-11237350"/>
    <s v="Haydar Ismaeel Abbasi"/>
    <s v="Mens 24-25 Under 16 Match Fee, paid by Mohammad Ibrar Abbasi, 15/02 vs. vs Old Halesonians 3"/>
    <x v="11"/>
    <s v="STRIPE"/>
    <x v="0"/>
    <n v="3"/>
    <n v="0.06"/>
    <n v="0.05"/>
    <n v="0"/>
    <n v="2.89"/>
  </r>
  <r>
    <d v="2025-02-15T00:00:00"/>
    <n v="14.810400000002119"/>
    <m/>
    <d v="2025-03-01T19:27:00"/>
    <x v="1"/>
    <x v="11"/>
    <s v="Last 12 Months"/>
    <s v="SPS-11237351"/>
    <s v="Haydar Ibrahim Abbasi"/>
    <s v="Mens 24-25 Under 16 Match Fee, paid by Mohammad Ibrar Abbasi, 15/02 vs. vs Old Halesonians 3"/>
    <x v="11"/>
    <s v="STRIPE"/>
    <x v="0"/>
    <n v="3"/>
    <n v="0.06"/>
    <n v="0.05"/>
    <n v="0"/>
    <n v="2.89"/>
  </r>
  <r>
    <d v="2025-02-22T00:00:00"/>
    <n v="7.8104000000021188"/>
    <m/>
    <d v="2025-03-01T19:27:00"/>
    <x v="1"/>
    <x v="11"/>
    <s v="Last 12 Months"/>
    <s v="SPS-11258961"/>
    <s v="Mohammad Ibrar Abbasi"/>
    <s v="Mens 24-25, 22/02 vs. vs Stourport 4"/>
    <x v="11"/>
    <s v="STRIPE"/>
    <x v="0"/>
    <n v="10"/>
    <n v="0.2"/>
    <n v="0.1"/>
    <n v="0"/>
    <n v="9.6999999999999993"/>
  </r>
  <r>
    <d v="2025-02-22T00:00:00"/>
    <n v="7.8104000000021188"/>
    <m/>
    <d v="2025-03-01T19:27:00"/>
    <x v="1"/>
    <x v="11"/>
    <s v="Last 12 Months"/>
    <s v="SPS-11258964"/>
    <s v="Haydar Ismaeel Abbasi"/>
    <s v="Mens 24-25 Under 16 Match Fee, paid by Mohammad Ibrar Abbasi, 22/02 vs. vs Stourport 4"/>
    <x v="11"/>
    <s v="STRIPE"/>
    <x v="0"/>
    <n v="3"/>
    <n v="0.05"/>
    <n v="0.05"/>
    <n v="0"/>
    <n v="2.9"/>
  </r>
  <r>
    <d v="2025-03-01T00:00:00"/>
    <n v="0.81040000000211876"/>
    <m/>
    <d v="2025-03-01T19:27:00"/>
    <x v="1"/>
    <x v="11"/>
    <s v="Last 12 Months"/>
    <s v="SPS-11288725"/>
    <s v="Mohammad Ibrar Abbasi"/>
    <s v="Mens 24-25, 01/03 vs. vs Edgbaston 3"/>
    <x v="11"/>
    <s v="STRIPE"/>
    <x v="0"/>
    <n v="10"/>
    <n v="0.2"/>
    <n v="0.1"/>
    <n v="0"/>
    <n v="9.6999999999999993"/>
  </r>
  <r>
    <d v="2025-03-01T00:00:00"/>
    <n v="0.81040000000211876"/>
    <m/>
    <d v="2025-03-01T19:27:00"/>
    <x v="1"/>
    <x v="11"/>
    <s v="Last 12 Months"/>
    <s v="SPS-11288727"/>
    <s v="Haydar Ismaeel Abbasi"/>
    <s v="Mens 24-25 Under 16 Match Fee, paid by Mohammad Ibrar Abbasi, 01/03 vs. vs Edgbaston 3"/>
    <x v="11"/>
    <s v="STRIPE"/>
    <x v="0"/>
    <n v="3"/>
    <n v="0.06"/>
    <n v="0.05"/>
    <n v="0"/>
    <n v="2.89"/>
  </r>
  <r>
    <d v="2025-03-01T00:00:00"/>
    <n v="0.87150000000110595"/>
    <m/>
    <d v="2025-03-01T20:55:00"/>
    <x v="1"/>
    <x v="11"/>
    <s v="Last 12 Months"/>
    <s v="SPS-11289787"/>
    <s v="Kaylim Bowers"/>
    <s v="Ladies 24-25 Sponsored player Match Fee, 01/03 vs. vs Bridgnorth 1"/>
    <x v="11"/>
    <s v="CASH"/>
    <x v="0"/>
    <n v="0"/>
    <n v="0"/>
    <n v="0"/>
    <n v="0"/>
    <n v="0"/>
  </r>
  <r>
    <d v="2025-03-01T00:00:00"/>
    <n v="0.87150000000110595"/>
    <m/>
    <d v="2025-03-01T20:55:00"/>
    <x v="1"/>
    <x v="11"/>
    <s v="Last 12 Months"/>
    <s v="SPS-11289788"/>
    <s v="Rahemeen Ali"/>
    <s v="Ladies 24-25 Sponsored player Match Fee, 01/03 vs. vs Bridgnorth 1"/>
    <x v="11"/>
    <s v="CASH"/>
    <x v="0"/>
    <n v="0"/>
    <n v="0"/>
    <n v="0"/>
    <n v="0"/>
    <n v="0"/>
  </r>
  <r>
    <d v="2025-03-01T00:00:00"/>
    <n v="0.87150000000110595"/>
    <m/>
    <d v="2025-03-01T20:55:00"/>
    <x v="1"/>
    <x v="11"/>
    <s v="Last 12 Months"/>
    <s v="SPS-11289795"/>
    <s v="Apsi Gunarathne"/>
    <s v="Ladies 24-25 Sponsored player Match Fee, 01/03 vs. vs Bridgnorth 1"/>
    <x v="11"/>
    <s v="CASH"/>
    <x v="0"/>
    <n v="0"/>
    <n v="0"/>
    <n v="0"/>
    <n v="0"/>
    <n v="0"/>
  </r>
  <r>
    <d v="2025-03-01T00:00:00"/>
    <n v="0.97699999999895226"/>
    <m/>
    <d v="2025-03-01T23:27:00"/>
    <x v="1"/>
    <x v="11"/>
    <s v="Last 12 Months"/>
    <s v="SPS-11290454"/>
    <s v="Athsari Gangabadage"/>
    <s v="Ladies 24-25 Sponsored player Match Fee, 01/03 vs. vs Harborne 4"/>
    <x v="11"/>
    <s v="CASH"/>
    <x v="0"/>
    <n v="0"/>
    <n v="0"/>
    <n v="0"/>
    <n v="0"/>
    <n v="0"/>
  </r>
  <r>
    <d v="2025-03-01T00:00:00"/>
    <n v="0.97699999999895226"/>
    <m/>
    <d v="2025-03-01T23:27:00"/>
    <x v="1"/>
    <x v="11"/>
    <s v="Last 12 Months"/>
    <s v="SPS-11290455"/>
    <s v="Amy Watson"/>
    <s v="Ladies 24-25 Double Team Match Fee, 01/03 vs. vs Harborne 4"/>
    <x v="11"/>
    <s v="CASH"/>
    <x v="0"/>
    <n v="0"/>
    <n v="0"/>
    <n v="0"/>
    <n v="0"/>
    <n v="0"/>
  </r>
  <r>
    <d v="2025-03-01T00:00:00"/>
    <n v="0.97699999999895226"/>
    <m/>
    <d v="2025-03-01T23:27:00"/>
    <x v="1"/>
    <x v="11"/>
    <s v="Last 12 Months"/>
    <s v="SPS-11290460"/>
    <s v="Gurcharan Matharu"/>
    <s v="Ladies 24-25 Double Team Match Fee, 01/03 vs. vs Harborne 4"/>
    <x v="11"/>
    <s v="CASH"/>
    <x v="0"/>
    <n v="0"/>
    <n v="0"/>
    <n v="0"/>
    <n v="0"/>
    <n v="0"/>
  </r>
  <r>
    <d v="2025-03-01T00:00:00"/>
    <n v="0.97770000000309665"/>
    <m/>
    <d v="2025-03-01T23:28:00"/>
    <x v="1"/>
    <x v="11"/>
    <s v="Last 12 Months"/>
    <s v="SPS-11290456"/>
    <s v="Clare allan"/>
    <s v="AMENDED: (Drove players )Ladies 24-25, confirmed by Charn Gill, 01/03 vs. vs Harborne 4"/>
    <x v="11"/>
    <s v="BACS"/>
    <x v="0"/>
    <n v="0"/>
    <n v="0"/>
    <n v="0"/>
    <n v="0"/>
    <n v="0"/>
  </r>
  <r>
    <d v="2025-03-01T00:00:00"/>
    <n v="0.97770000000309665"/>
    <m/>
    <d v="2025-03-01T23:28:00"/>
    <x v="1"/>
    <x v="11"/>
    <s v="Last 12 Months"/>
    <s v="SPS-11290457"/>
    <s v="Naveen Mann"/>
    <s v="Ladies 24-25 Student Match Fee, collected by Charn Gill, 01/03 vs. vs Harborne 4"/>
    <x v="11"/>
    <s v="CASH"/>
    <x v="0"/>
    <n v="5"/>
    <n v="0"/>
    <n v="0"/>
    <n v="0"/>
    <n v="5"/>
  </r>
  <r>
    <d v="2025-01-31T00:00:00"/>
    <n v="30.354099999996834"/>
    <m/>
    <d v="2025-03-02T08:30:00"/>
    <x v="1"/>
    <x v="11"/>
    <s v="Last 12 Months"/>
    <s v="SPS-11174073"/>
    <s v="prabhjot ghag"/>
    <s v="Mens 24-25 Under 16 Match Fee, paid by mandip kaur, 01/02 vs. vs Beacon 6"/>
    <x v="11"/>
    <s v="STRIPE"/>
    <x v="0"/>
    <n v="3"/>
    <n v="0.14000000000000001"/>
    <n v="0.05"/>
    <n v="0"/>
    <n v="2.81"/>
  </r>
  <r>
    <d v="2025-02-08T00:00:00"/>
    <n v="22.354099999996834"/>
    <m/>
    <d v="2025-03-02T08:30:00"/>
    <x v="1"/>
    <x v="11"/>
    <s v="Last 12 Months"/>
    <s v="SPS-11210202"/>
    <s v="prabhjot ghag"/>
    <s v="Sunday Training 24-25, paid by mandip kaur, 02/02 vs. Sunday Training"/>
    <x v="11"/>
    <s v="STRIPE"/>
    <x v="1"/>
    <n v="3"/>
    <n v="0.15"/>
    <n v="0.05"/>
    <n v="0"/>
    <n v="2.8"/>
  </r>
  <r>
    <d v="2025-03-01T00:00:00"/>
    <n v="1.3868000000002212"/>
    <m/>
    <d v="2025-03-02T09:17:00"/>
    <x v="1"/>
    <x v="11"/>
    <s v="Last 12 Months"/>
    <s v="SPS-11290463"/>
    <s v="Susan Paterson"/>
    <s v="AMENDED: (PAID VIA BACS)Ladies 24-25, collected by Sharndeep Hanspal, 01/03 vs. vs Harborne 4"/>
    <x v="11"/>
    <s v="CASH"/>
    <x v="0"/>
    <n v="10"/>
    <n v="0"/>
    <n v="0"/>
    <n v="0"/>
    <n v="10"/>
  </r>
  <r>
    <d v="2025-02-01T00:00:00"/>
    <n v="30.354099999996834"/>
    <m/>
    <d v="2025-03-03T08:30:00"/>
    <x v="1"/>
    <x v="11"/>
    <s v="Last 12 Months"/>
    <s v="SPS-11181640"/>
    <s v="Manraj Sira"/>
    <s v="Mens 24-25, 01/02 vs. vs Beacon 2"/>
    <x v="11"/>
    <s v="STRIPE"/>
    <x v="0"/>
    <n v="10"/>
    <n v="0.35"/>
    <n v="0.1"/>
    <n v="0"/>
    <n v="9.5500000000000007"/>
  </r>
  <r>
    <d v="2025-03-03T00:00:00"/>
    <n v="0.36039999999775318"/>
    <m/>
    <d v="2025-03-03T08:39:00"/>
    <x v="1"/>
    <x v="11"/>
    <s v="Last 12 Months"/>
    <s v="SPS-11295663"/>
    <s v="Amarpreet singh Assi"/>
    <s v="Mens 24-25 Annual Payee Match Fee, 01/03 vs. vs Bloxwich 1"/>
    <x v="11"/>
    <s v="CASH"/>
    <x v="0"/>
    <n v="0"/>
    <n v="0"/>
    <n v="0"/>
    <n v="0"/>
    <n v="0"/>
  </r>
  <r>
    <d v="2025-03-03T00:00:00"/>
    <n v="0.36039999999775318"/>
    <m/>
    <d v="2025-03-03T08:39:00"/>
    <x v="1"/>
    <x v="11"/>
    <s v="Last 12 Months"/>
    <s v="SPS-11295665"/>
    <s v="Ian Murphy"/>
    <s v="Mens 24-25 Sponsored player Match Fee, 01/03 vs. vs Bloxwich 1"/>
    <x v="11"/>
    <s v="CASH"/>
    <x v="0"/>
    <n v="0"/>
    <n v="0"/>
    <n v="0"/>
    <n v="0"/>
    <n v="0"/>
  </r>
  <r>
    <d v="2025-03-03T00:00:00"/>
    <n v="0.36039999999775318"/>
    <m/>
    <d v="2025-03-03T08:39:00"/>
    <x v="1"/>
    <x v="11"/>
    <s v="Last 12 Months"/>
    <s v="SPS-11295671"/>
    <s v="Pavinder Sandhu"/>
    <s v="Mens 24-25 Annual Payee Match Fee, 01/03 vs. vs Bloxwich 1"/>
    <x v="11"/>
    <s v="CASH"/>
    <x v="0"/>
    <n v="0"/>
    <n v="0"/>
    <n v="0"/>
    <n v="0"/>
    <n v="0"/>
  </r>
  <r>
    <d v="2025-03-03T00:00:00"/>
    <n v="0.36250000000291038"/>
    <m/>
    <d v="2025-03-03T08:42:00"/>
    <x v="1"/>
    <x v="11"/>
    <s v="Last 12 Months"/>
    <s v="SPS-11295699"/>
    <s v="Amarpreet singh Assi"/>
    <s v="Mens 24-25 Annual Payee Match Fee, 22/02 vs. vs Bridgnorth 1"/>
    <x v="11"/>
    <s v="CASH"/>
    <x v="0"/>
    <n v="0"/>
    <n v="0"/>
    <n v="0"/>
    <n v="0"/>
    <n v="0"/>
  </r>
  <r>
    <d v="2025-03-03T00:00:00"/>
    <n v="0.36250000000291038"/>
    <m/>
    <d v="2025-03-03T08:42:00"/>
    <x v="1"/>
    <x v="11"/>
    <s v="Last 12 Months"/>
    <s v="SPS-11295705"/>
    <s v="Daya Bamrah"/>
    <s v="Mens 24-25 Sponsored player Match Fee, 22/02 vs. vs Bridgnorth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2"/>
    <s v="Ghazanfar Ali"/>
    <s v="Mens 24-25 Sponsored player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3"/>
    <s v="morgan sign"/>
    <s v="Mens 24-25 Sponsored player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4"/>
    <s v="Sahib Dhanjal"/>
    <s v="Mens 24-25 Double Team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5"/>
    <s v="Irfan Muhammad"/>
    <s v="Mens 24-25 Sponsored player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6"/>
    <s v="Navraj Degun"/>
    <s v="Mens 24-25 Annual Payee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7"/>
    <s v="Manveer Sokhi"/>
    <s v="Mens 24-25 Annual Payee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8"/>
    <s v="Noah Higginson"/>
    <s v="Mens 24-25 Double Team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79"/>
    <s v="Johnny Hie"/>
    <s v="Mens 24-25 Sponsored player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81"/>
    <s v="Avraj Bansal"/>
    <s v="Mens 24-25 Annual Payee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82"/>
    <s v="Jagjit Degun"/>
    <s v="Mens 24-25 Annual Payee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83"/>
    <s v="Moin Shakeel"/>
    <s v="Mens 24-25 Sponsored player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84"/>
    <s v="Josh Russell"/>
    <s v="Mens 24-25 Annual Payee Match Fee, 02/03 vs. vs Norwich City 1"/>
    <x v="11"/>
    <s v="CASH"/>
    <x v="0"/>
    <n v="0"/>
    <n v="0"/>
    <n v="0"/>
    <n v="0"/>
    <n v="0"/>
  </r>
  <r>
    <d v="2025-03-03T00:00:00"/>
    <n v="0.41180000000167638"/>
    <m/>
    <d v="2025-03-03T09:53:00"/>
    <x v="1"/>
    <x v="11"/>
    <s v="Last 12 Months"/>
    <s v="SPS-11296285"/>
    <s v="LE-NEAL JACKSON"/>
    <s v="Mens 24-25 Sponsored player Match Fee, 02/03 vs. vs Norwich City 1"/>
    <x v="11"/>
    <s v="CASH"/>
    <x v="0"/>
    <n v="0"/>
    <n v="0"/>
    <n v="0"/>
    <n v="0"/>
    <n v="0"/>
  </r>
  <r>
    <d v="2025-03-01T00:00:00"/>
    <n v="2.6492999999973108"/>
    <m/>
    <d v="2025-03-03T15:35:00"/>
    <x v="1"/>
    <x v="11"/>
    <s v="Last 12 Months"/>
    <s v="SPS-11290458"/>
    <s v="Amarpreet Sahi"/>
    <s v="Ladies 24-25 Student Match Fee, confirmed by Charn Gill, 01/03 vs. vs Harborne 4"/>
    <x v="11"/>
    <s v="BACS"/>
    <x v="0"/>
    <n v="5"/>
    <n v="0"/>
    <n v="0"/>
    <n v="0"/>
    <n v="5"/>
  </r>
  <r>
    <d v="2025-03-03T00:00:00"/>
    <n v="0.71379999999771826"/>
    <m/>
    <d v="2025-03-03T17:08:00"/>
    <x v="1"/>
    <x v="11"/>
    <s v="Last 12 Months"/>
    <s v="SPS-11297495"/>
    <s v="Sehaj Kaur"/>
    <s v="Sunday Training 24-25, collected by Satpal Degun, 02/03 vs. Sunday Training"/>
    <x v="11"/>
    <s v="CASH"/>
    <x v="1"/>
    <n v="3"/>
    <n v="0"/>
    <n v="0"/>
    <n v="0"/>
    <n v="3"/>
  </r>
  <r>
    <d v="2025-03-03T00:00:00"/>
    <n v="0.71379999999771826"/>
    <m/>
    <d v="2025-03-03T17:08:00"/>
    <x v="1"/>
    <x v="11"/>
    <s v="Last 12 Months"/>
    <s v="SPS-11297496"/>
    <s v="Anmol Kaur"/>
    <s v="Sunday Training 24-25, collected by Satpal Degun, 02/03 vs. Sunday Training"/>
    <x v="11"/>
    <s v="CASH"/>
    <x v="1"/>
    <n v="3"/>
    <n v="0"/>
    <n v="0"/>
    <n v="0"/>
    <n v="3"/>
  </r>
  <r>
    <d v="2025-02-23T00:00:00"/>
    <n v="8.7137999999977183"/>
    <m/>
    <d v="2025-03-03T17:08:00"/>
    <x v="1"/>
    <x v="11"/>
    <s v="Last 12 Months"/>
    <s v="SPS-11265573"/>
    <s v="Rohanpreet cooner"/>
    <s v="Sunday Training 24-25, 23/02 vs. Sunday Training"/>
    <x v="11"/>
    <s v="STRIPE"/>
    <x v="1"/>
    <n v="3"/>
    <n v="0.09"/>
    <n v="0.05"/>
    <n v="0"/>
    <n v="2.86"/>
  </r>
  <r>
    <d v="2025-03-03T00:00:00"/>
    <n v="0.71379999999771826"/>
    <m/>
    <d v="2025-03-03T17:08:00"/>
    <x v="1"/>
    <x v="11"/>
    <s v="Last 12 Months"/>
    <s v="SPS-11297507"/>
    <s v="Rohanpreet cooner"/>
    <s v="Sunday Training 24-25, 02/03 vs. Sunday Training"/>
    <x v="11"/>
    <s v="STRIPE"/>
    <x v="1"/>
    <n v="3"/>
    <n v="0.09"/>
    <n v="0.05"/>
    <n v="0"/>
    <n v="2.86"/>
  </r>
  <r>
    <d v="2025-02-22T00:00:00"/>
    <n v="9.7137999999977183"/>
    <m/>
    <d v="2025-03-03T17:08:00"/>
    <x v="1"/>
    <x v="11"/>
    <s v="Last 12 Months"/>
    <s v="SPS-11258955"/>
    <s v="Gurpreet Cooner"/>
    <s v="Mens 24-25, 22/02 vs. vs Stourport 4"/>
    <x v="11"/>
    <s v="STRIPE"/>
    <x v="0"/>
    <n v="10"/>
    <n v="0.09"/>
    <n v="0.05"/>
    <n v="0"/>
    <n v="9.86"/>
  </r>
  <r>
    <d v="2025-03-01T00:00:00"/>
    <n v="2.7137999999977183"/>
    <m/>
    <d v="2025-03-03T17:08:00"/>
    <x v="1"/>
    <x v="11"/>
    <s v="Last 12 Months"/>
    <s v="SPS-11288722"/>
    <s v="Gurpreet Cooner"/>
    <s v="Mens 24-25, 01/03 vs. vs Edgbaston 3"/>
    <x v="11"/>
    <s v="STRIPE"/>
    <x v="0"/>
    <n v="10"/>
    <n v="0.09"/>
    <n v="0.05"/>
    <n v="0"/>
    <n v="9.86"/>
  </r>
  <r>
    <d v="2025-03-01T00:00:00"/>
    <n v="2.7137999999977183"/>
    <m/>
    <d v="2025-03-03T17:08:00"/>
    <x v="1"/>
    <x v="11"/>
    <s v="Last 12 Months"/>
    <s v="SPS-11288337"/>
    <s v="Rohanpreet cooner"/>
    <s v="Badgers 24-25, 01/03 vs. vs Sutton"/>
    <x v="11"/>
    <s v="STRIPE"/>
    <x v="0"/>
    <n v="3"/>
    <n v="0.09"/>
    <n v="0.05"/>
    <n v="0"/>
    <n v="2.86"/>
  </r>
  <r>
    <d v="2025-02-23T00:00:00"/>
    <n v="8.7137999999977183"/>
    <m/>
    <d v="2025-03-03T17:08:00"/>
    <x v="1"/>
    <x v="11"/>
    <s v="Last 12 Months"/>
    <s v="SPS-11265574"/>
    <s v="Sukhmani Cooner"/>
    <s v="Sunday Training 24-25, 23/02 vs. Sunday Training"/>
    <x v="11"/>
    <s v="STRIPE"/>
    <x v="1"/>
    <n v="3"/>
    <n v="0.09"/>
    <n v="0.05"/>
    <n v="0"/>
    <n v="2.86"/>
  </r>
  <r>
    <d v="2025-02-16T00:00:00"/>
    <n v="15.713799999997718"/>
    <m/>
    <d v="2025-03-03T17:08:00"/>
    <x v="1"/>
    <x v="11"/>
    <s v="Last 12 Months"/>
    <s v="SPS-11241707"/>
    <s v="Rohanpreet cooner"/>
    <s v="Sunday Training 24-25, 16/02 vs. Sunday Training"/>
    <x v="11"/>
    <s v="STRIPE"/>
    <x v="1"/>
    <n v="3"/>
    <n v="0.09"/>
    <n v="0.05"/>
    <n v="0"/>
    <n v="2.86"/>
  </r>
  <r>
    <d v="2025-02-16T00:00:00"/>
    <n v="15.713799999997718"/>
    <m/>
    <d v="2025-03-03T17:08:00"/>
    <x v="1"/>
    <x v="11"/>
    <s v="Last 12 Months"/>
    <s v="SPS-11241708"/>
    <s v="Sukhmani Cooner"/>
    <s v="Sunday Training 24-25, 16/02 vs. Sunday Training"/>
    <x v="11"/>
    <s v="STRIPE"/>
    <x v="1"/>
    <n v="3"/>
    <n v="0.09"/>
    <n v="0.05"/>
    <n v="0"/>
    <n v="2.86"/>
  </r>
  <r>
    <d v="2025-03-03T00:00:00"/>
    <n v="0.71379999999771826"/>
    <m/>
    <d v="2025-03-03T17:08:00"/>
    <x v="1"/>
    <x v="11"/>
    <s v="Last 12 Months"/>
    <s v="SPS-11297509"/>
    <s v="Sukhmani Cooner"/>
    <s v="Sunday Training 24-25, 02/03 vs. Sunday Training"/>
    <x v="11"/>
    <s v="STRIPE"/>
    <x v="1"/>
    <n v="3"/>
    <n v="0.09"/>
    <n v="0.05"/>
    <n v="0"/>
    <n v="2.86"/>
  </r>
  <r>
    <d v="2025-01-31T00:00:00"/>
    <n v="32.354099999996834"/>
    <m/>
    <d v="2025-03-04T08:30:00"/>
    <x v="1"/>
    <x v="11"/>
    <s v="Last 12 Months"/>
    <s v="SPS-11174076"/>
    <s v="Peter Madeley"/>
    <s v="Mens 24-25, 01/02 vs. vs Beacon 6"/>
    <x v="11"/>
    <s v="STRIPE"/>
    <x v="0"/>
    <n v="10"/>
    <n v="0.2"/>
    <n v="0.1"/>
    <n v="0"/>
    <n v="9.6999999999999993"/>
  </r>
  <r>
    <d v="2025-02-08T00:00:00"/>
    <n v="24.354099999996834"/>
    <m/>
    <d v="2025-03-04T08:30:00"/>
    <x v="1"/>
    <x v="11"/>
    <s v="Last 12 Months"/>
    <s v="SPS-11207635"/>
    <s v="Peter Madeley"/>
    <s v="Mens 24-25, 08/02 vs. vs West Bromwich 2"/>
    <x v="11"/>
    <s v="STRIPE"/>
    <x v="0"/>
    <n v="10"/>
    <n v="0.2"/>
    <n v="0.1"/>
    <n v="0"/>
    <n v="9.6999999999999993"/>
  </r>
  <r>
    <d v="2025-02-22T00:00:00"/>
    <n v="10.354099999996834"/>
    <m/>
    <d v="2025-03-04T08:30:00"/>
    <x v="1"/>
    <x v="11"/>
    <s v="Last 12 Months"/>
    <s v="SPS-11258450"/>
    <s v="Peter Madeley"/>
    <s v="Mens 24-25, 22/02 vs. vs Sutton Coldfield 9"/>
    <x v="11"/>
    <s v="STRIPE"/>
    <x v="0"/>
    <n v="10"/>
    <n v="0.2"/>
    <n v="0.1"/>
    <n v="0"/>
    <n v="9.6999999999999993"/>
  </r>
  <r>
    <d v="2025-02-28T00:00:00"/>
    <n v="4.3540999999968335"/>
    <m/>
    <d v="2025-03-04T08:30:00"/>
    <x v="1"/>
    <x v="11"/>
    <s v="Last 12 Months"/>
    <s v="SPS-11282853"/>
    <s v="Peter Madeley"/>
    <s v="Mens 24-25, 01/03 vs. vs Bloxwich 4"/>
    <x v="11"/>
    <s v="STRIPE"/>
    <x v="0"/>
    <n v="10"/>
    <n v="0.2"/>
    <n v="0.1"/>
    <n v="0"/>
    <n v="9.6999999999999993"/>
  </r>
  <r>
    <d v="2025-02-02T00:00:00"/>
    <n v="30.354099999996834"/>
    <m/>
    <d v="2025-03-04T08:30:00"/>
    <x v="1"/>
    <x v="11"/>
    <s v="Last 12 Months"/>
    <s v="SPS-11183729"/>
    <s v="Clare allan"/>
    <s v="Ladies 24-25, 25/01 vs. vs City of Birmingham 1"/>
    <x v="11"/>
    <s v="STRIPE"/>
    <x v="0"/>
    <n v="10"/>
    <n v="0.22"/>
    <n v="0.1"/>
    <n v="0"/>
    <n v="9.68"/>
  </r>
  <r>
    <d v="2025-02-02T00:00:00"/>
    <n v="30.354099999996834"/>
    <m/>
    <d v="2025-03-04T08:30:00"/>
    <x v="1"/>
    <x v="11"/>
    <s v="Last 12 Months"/>
    <s v="SPS-11183765"/>
    <s v="Clare allan"/>
    <s v="Ladies 24-25, 01/02 vs. vs Olton &amp; West Warwickshire 5"/>
    <x v="11"/>
    <s v="STRIPE"/>
    <x v="0"/>
    <n v="10"/>
    <n v="0.22"/>
    <n v="0.1"/>
    <n v="0"/>
    <n v="9.68"/>
  </r>
  <r>
    <d v="2025-02-09T00:00:00"/>
    <n v="23.354099999996834"/>
    <m/>
    <d v="2025-03-04T08:30:00"/>
    <x v="1"/>
    <x v="11"/>
    <s v="Last 12 Months"/>
    <s v="SPS-11216166"/>
    <s v="Clare allan"/>
    <s v="Ladies 24-25, 09/02 vs. vs Old Silhillians 4"/>
    <x v="11"/>
    <s v="STRIPE"/>
    <x v="0"/>
    <n v="10"/>
    <n v="0.21"/>
    <n v="0.1"/>
    <n v="0"/>
    <n v="9.69"/>
  </r>
  <r>
    <d v="2025-02-02T00:00:00"/>
    <n v="30.354099999996834"/>
    <m/>
    <d v="2025-03-04T08:30:00"/>
    <x v="1"/>
    <x v="11"/>
    <s v="Last 12 Months"/>
    <s v="SPS-11183780"/>
    <s v="Gurcharan Matharu"/>
    <s v="Ladies 24-25 Student Match Fee, 01/02 vs. vs Edgbaston 3"/>
    <x v="11"/>
    <s v="STRIPE"/>
    <x v="0"/>
    <n v="5"/>
    <n v="0.14000000000000001"/>
    <n v="0.05"/>
    <n v="0"/>
    <n v="4.8099999999999996"/>
  </r>
  <r>
    <d v="2025-02-10T00:00:00"/>
    <n v="22.354099999996834"/>
    <m/>
    <d v="2025-03-04T08:30:00"/>
    <x v="1"/>
    <x v="11"/>
    <s v="Last 12 Months"/>
    <s v="SPS-11216884"/>
    <s v="Gurcharan Matharu"/>
    <s v="Ladies 24-25 Student Match Fee, 08/02 vs. vs Stourport 3"/>
    <x v="11"/>
    <s v="STRIPE"/>
    <x v="0"/>
    <n v="5"/>
    <n v="0.14000000000000001"/>
    <n v="0.05"/>
    <n v="0"/>
    <n v="4.8099999999999996"/>
  </r>
  <r>
    <d v="2025-03-01T00:00:00"/>
    <n v="3.3540999999968335"/>
    <m/>
    <d v="2025-03-04T08:30:00"/>
    <x v="1"/>
    <x v="11"/>
    <s v="Last 12 Months"/>
    <s v="SPS-11289789"/>
    <s v="Gurcharan Matharu"/>
    <s v="Ladies 24-25 Student Match Fee, 01/03 vs. vs Bridgnorth 1"/>
    <x v="11"/>
    <s v="STRIPE"/>
    <x v="0"/>
    <n v="5"/>
    <n v="0.15"/>
    <n v="0.05"/>
    <n v="0"/>
    <n v="4.8"/>
  </r>
  <r>
    <d v="2025-02-01T00:00:00"/>
    <n v="31.354099999996834"/>
    <m/>
    <d v="2025-03-04T08:30:00"/>
    <x v="1"/>
    <x v="11"/>
    <s v="Last 12 Months"/>
    <s v="SPS-11181349"/>
    <s v="Kian Sandhu"/>
    <s v="Badgers 24-25, paid by Hardeep SANDHU, 01/02 vs. vs Sutton Coldfield"/>
    <x v="11"/>
    <s v="STRIPE"/>
    <x v="0"/>
    <n v="3"/>
    <n v="0.06"/>
    <n v="0.05"/>
    <n v="0"/>
    <n v="2.89"/>
  </r>
  <r>
    <d v="2025-02-08T00:00:00"/>
    <n v="24.354099999996834"/>
    <m/>
    <d v="2025-03-04T08:30:00"/>
    <x v="1"/>
    <x v="11"/>
    <s v="Last 12 Months"/>
    <s v="SPS-11209184"/>
    <s v="Kian Sandhu"/>
    <s v="Badgers 24-25, paid by Hardeep SANDHU, 08/02 vs. vs Bloxwich"/>
    <x v="11"/>
    <s v="STRIPE"/>
    <x v="0"/>
    <n v="3"/>
    <n v="0.06"/>
    <n v="0.05"/>
    <n v="0"/>
    <n v="2.89"/>
  </r>
  <r>
    <d v="2025-02-08T00:00:00"/>
    <n v="24.354099999996834"/>
    <m/>
    <d v="2025-03-04T08:30:00"/>
    <x v="1"/>
    <x v="11"/>
    <s v="Last 12 Months"/>
    <s v="SPS-11210200"/>
    <s v="Kian Sandhu"/>
    <s v="Sunday Training 24-25, paid by Hardeep SANDHU, 02/02 vs. Sunday Training"/>
    <x v="11"/>
    <s v="STRIPE"/>
    <x v="1"/>
    <n v="3"/>
    <n v="0.06"/>
    <n v="0.05"/>
    <n v="0"/>
    <n v="2.89"/>
  </r>
  <r>
    <d v="2025-02-08T00:00:00"/>
    <n v="24.354099999996834"/>
    <m/>
    <d v="2025-03-04T08:30:00"/>
    <x v="1"/>
    <x v="11"/>
    <s v="Last 12 Months"/>
    <s v="SPS-11210204"/>
    <s v="Kai Sandhu"/>
    <s v="Sunday Training 24-25, paid by Hardeep SANDHU, 02/02 vs. Sunday Training"/>
    <x v="11"/>
    <s v="STRIPE"/>
    <x v="1"/>
    <n v="3"/>
    <n v="0.06"/>
    <n v="0.05"/>
    <n v="0"/>
    <n v="2.89"/>
  </r>
  <r>
    <d v="2025-02-08T00:00:00"/>
    <n v="24.354099999996834"/>
    <m/>
    <d v="2025-03-04T08:30:00"/>
    <x v="1"/>
    <x v="11"/>
    <s v="Last 12 Months"/>
    <s v="SPS-11210215"/>
    <s v="Kyle Sandhu"/>
    <s v="Sunday Training 24-25, paid by Hardeep SANDHU, 02/02 vs. Sunday Training"/>
    <x v="11"/>
    <s v="STRIPE"/>
    <x v="1"/>
    <n v="3"/>
    <n v="0.06"/>
    <n v="0.05"/>
    <n v="0"/>
    <n v="2.89"/>
  </r>
  <r>
    <d v="2025-02-09T00:00:00"/>
    <n v="23.354099999996834"/>
    <m/>
    <d v="2025-03-04T08:30:00"/>
    <x v="1"/>
    <x v="11"/>
    <s v="Last 12 Months"/>
    <s v="SPS-11212997"/>
    <s v="Kian Sandhu"/>
    <s v="Sunday Training 24-25, paid by Hardeep SANDHU, 09/02 vs. Sunday Training"/>
    <x v="11"/>
    <s v="STRIPE"/>
    <x v="1"/>
    <n v="3"/>
    <n v="0.06"/>
    <n v="0.05"/>
    <n v="0"/>
    <n v="2.89"/>
  </r>
  <r>
    <d v="2025-02-09T00:00:00"/>
    <n v="23.354099999996834"/>
    <m/>
    <d v="2025-03-04T08:30:00"/>
    <x v="1"/>
    <x v="11"/>
    <s v="Last 12 Months"/>
    <s v="SPS-11213000"/>
    <s v="Kai Sandhu"/>
    <s v="Sunday Training 24-25, paid by Hardeep SANDHU, 09/02 vs. Sunday Training"/>
    <x v="11"/>
    <s v="STRIPE"/>
    <x v="1"/>
    <n v="3"/>
    <n v="0.06"/>
    <n v="0.05"/>
    <n v="0"/>
    <n v="2.89"/>
  </r>
  <r>
    <d v="2025-02-09T00:00:00"/>
    <n v="23.354099999996834"/>
    <m/>
    <d v="2025-03-04T08:30:00"/>
    <x v="1"/>
    <x v="11"/>
    <s v="Last 12 Months"/>
    <s v="SPS-11213004"/>
    <s v="Kyle Sandhu"/>
    <s v="Sunday Training 24-25, paid by Hardeep SANDHU, 09/02 vs. Sunday Training"/>
    <x v="11"/>
    <s v="STRIPE"/>
    <x v="1"/>
    <n v="3"/>
    <n v="0.06"/>
    <n v="0.05"/>
    <n v="0"/>
    <n v="2.89"/>
  </r>
  <r>
    <d v="2025-03-01T00:00:00"/>
    <n v="3.3540999999968335"/>
    <m/>
    <d v="2025-03-04T08:30:00"/>
    <x v="1"/>
    <x v="11"/>
    <s v="Last 12 Months"/>
    <s v="SPS-11288330"/>
    <s v="Kian Sandhu"/>
    <s v="Badgers 24-25, paid by Hardeep SANDHU, 01/03 vs. vs Sutton"/>
    <x v="11"/>
    <s v="STRIPE"/>
    <x v="0"/>
    <n v="3"/>
    <n v="0.06"/>
    <n v="0.05"/>
    <n v="0"/>
    <n v="2.89"/>
  </r>
  <r>
    <d v="2025-03-03T00:00:00"/>
    <n v="1.3540999999968335"/>
    <m/>
    <d v="2025-03-04T08:30:00"/>
    <x v="1"/>
    <x v="11"/>
    <s v="Last 12 Months"/>
    <s v="SPS-11297501"/>
    <s v="Kian Sandhu"/>
    <s v="Sunday Training 24-25, paid by Hardeep SANDHU, 02/03 vs. Sunday Training"/>
    <x v="11"/>
    <s v="STRIPE"/>
    <x v="1"/>
    <n v="3"/>
    <n v="0.06"/>
    <n v="0.05"/>
    <n v="0"/>
    <n v="2.89"/>
  </r>
  <r>
    <d v="2025-03-03T00:00:00"/>
    <n v="1.3540999999968335"/>
    <m/>
    <d v="2025-03-04T08:30:00"/>
    <x v="1"/>
    <x v="11"/>
    <s v="Last 12 Months"/>
    <s v="SPS-11297505"/>
    <s v="Kai Sandhu"/>
    <s v="Sunday Training 24-25, paid by Hardeep SANDHU, 02/03 vs. Sunday Training"/>
    <x v="11"/>
    <s v="STRIPE"/>
    <x v="1"/>
    <n v="3"/>
    <n v="0.1"/>
    <n v="0.05"/>
    <n v="0"/>
    <n v="2.85"/>
  </r>
  <r>
    <d v="2025-01-18T00:00:00"/>
    <n v="45.354099999996834"/>
    <m/>
    <d v="2025-03-04T08:30:00"/>
    <x v="1"/>
    <x v="11"/>
    <s v="Last 12 Months"/>
    <s v="SPS-11137750"/>
    <s v="Amanpreet Johal"/>
    <s v="Ladies 24-25 Student Match Fee, 18/01 vs. vs Solihull Blossomfield 4"/>
    <x v="11"/>
    <s v="STRIPE"/>
    <x v="0"/>
    <n v="5"/>
    <n v="0.12"/>
    <n v="0.05"/>
    <n v="0"/>
    <n v="4.83"/>
  </r>
  <r>
    <d v="2025-01-19T00:00:00"/>
    <n v="44.354099999996834"/>
    <m/>
    <d v="2025-03-04T08:30:00"/>
    <x v="1"/>
    <x v="11"/>
    <s v="Last 12 Months"/>
    <s v="SPS-11140553"/>
    <s v="Amanpreet Johal"/>
    <s v="Ladies 24-25 Student Match Fee, 19/01 vs. vs University of Birmingham 5"/>
    <x v="11"/>
    <s v="STRIPE"/>
    <x v="0"/>
    <n v="5"/>
    <n v="0.12"/>
    <n v="0.05"/>
    <n v="0"/>
    <n v="4.83"/>
  </r>
  <r>
    <d v="2025-02-02T00:00:00"/>
    <n v="30.354099999996834"/>
    <m/>
    <d v="2025-03-04T08:30:00"/>
    <x v="1"/>
    <x v="11"/>
    <s v="Last 12 Months"/>
    <s v="SPS-11183732"/>
    <s v="Amanpreet Johal"/>
    <s v="Ladies 24-25 Student Match Fee, 25/01 vs. vs City of Birmingham 1"/>
    <x v="11"/>
    <s v="STRIPE"/>
    <x v="0"/>
    <n v="5"/>
    <n v="0.12"/>
    <n v="0.05"/>
    <n v="0"/>
    <n v="4.83"/>
  </r>
  <r>
    <d v="2025-02-02T00:00:00"/>
    <n v="30.354099999996834"/>
    <m/>
    <d v="2025-03-04T08:30:00"/>
    <x v="1"/>
    <x v="11"/>
    <s v="Last 12 Months"/>
    <s v="SPS-11183781"/>
    <s v="Amanpreet Johal"/>
    <s v="Ladies 24-25 Student Match Fee, 01/02 vs. vs Edgbaston 3"/>
    <x v="11"/>
    <s v="STRIPE"/>
    <x v="0"/>
    <n v="5"/>
    <n v="0.14000000000000001"/>
    <n v="0.05"/>
    <n v="0"/>
    <n v="4.8099999999999996"/>
  </r>
  <r>
    <d v="2025-02-01T00:00:00"/>
    <n v="31.354800000000978"/>
    <m/>
    <d v="2025-03-04T08:31:00"/>
    <x v="1"/>
    <x v="11"/>
    <s v="Last 12 Months"/>
    <s v="SPS-11181416"/>
    <s v="Sati Mann"/>
    <s v="Mens 24-25, 01/02 vs. vs Olton &amp; West Warwickshire 4"/>
    <x v="11"/>
    <s v="STRIPE"/>
    <x v="0"/>
    <n v="10"/>
    <n v="0.35"/>
    <n v="0.1"/>
    <n v="0"/>
    <n v="9.5500000000000007"/>
  </r>
  <r>
    <d v="2025-02-02T00:00:00"/>
    <n v="30.354800000000978"/>
    <m/>
    <d v="2025-03-04T08:31:00"/>
    <x v="1"/>
    <x v="11"/>
    <s v="Last 12 Months"/>
    <s v="SPS-11182628"/>
    <s v="Inderpal Gujral"/>
    <s v="Sunday Training 24-25, 02/02 vs. Sunday Training"/>
    <x v="11"/>
    <s v="STRIPE"/>
    <x v="1"/>
    <n v="3"/>
    <n v="0.09"/>
    <n v="0.05"/>
    <n v="0"/>
    <n v="2.86"/>
  </r>
  <r>
    <d v="2025-02-09T00:00:00"/>
    <n v="23.354800000000978"/>
    <m/>
    <d v="2025-03-04T08:31:00"/>
    <x v="1"/>
    <x v="11"/>
    <s v="Last 12 Months"/>
    <s v="SPS-11212873"/>
    <s v="Inderpal Gujral"/>
    <s v="Sunday Training 24-25, 09/02 vs. Sunday Training"/>
    <x v="11"/>
    <s v="STRIPE"/>
    <x v="1"/>
    <n v="3"/>
    <n v="0.09"/>
    <n v="0.05"/>
    <n v="0"/>
    <n v="2.86"/>
  </r>
  <r>
    <d v="2025-02-01T00:00:00"/>
    <n v="31.354800000000978"/>
    <m/>
    <d v="2025-03-04T08:31:00"/>
    <x v="1"/>
    <x v="11"/>
    <s v="Last 12 Months"/>
    <s v="SPS-11181353"/>
    <s v="Japmeh Gujral"/>
    <s v="Badgers 24-25, paid by Inderpal Gujral, 01/02 vs. vs Sutton Coldfield"/>
    <x v="11"/>
    <s v="STRIPE"/>
    <x v="0"/>
    <n v="3"/>
    <n v="0.09"/>
    <n v="0.05"/>
    <n v="0"/>
    <n v="2.86"/>
  </r>
  <r>
    <d v="2025-02-08T00:00:00"/>
    <n v="24.354800000000978"/>
    <m/>
    <d v="2025-03-04T08:31:00"/>
    <x v="1"/>
    <x v="11"/>
    <s v="Last 12 Months"/>
    <s v="SPS-11209188"/>
    <s v="Japmeh Gujral"/>
    <s v="Badgers 24-25, paid by Inderpal Gujral, 08/02 vs. vs Bloxwich"/>
    <x v="11"/>
    <s v="STRIPE"/>
    <x v="0"/>
    <n v="3"/>
    <n v="0.09"/>
    <n v="0.05"/>
    <n v="0"/>
    <n v="2.86"/>
  </r>
  <r>
    <d v="2025-03-01T00:00:00"/>
    <n v="3.3548000000009779"/>
    <m/>
    <d v="2025-03-04T08:31:00"/>
    <x v="1"/>
    <x v="11"/>
    <s v="Last 12 Months"/>
    <s v="SPS-11288335"/>
    <s v="Japmeh Gujral"/>
    <s v="Badgers 24-25, paid by Inderpal Gujral, 01/03 vs. vs Sutton"/>
    <x v="11"/>
    <s v="STRIPE"/>
    <x v="0"/>
    <n v="3"/>
    <n v="7.0000000000000007E-2"/>
    <n v="0.05"/>
    <n v="0"/>
    <n v="2.88"/>
  </r>
  <r>
    <d v="2025-01-14T00:00:00"/>
    <n v="50.354099999996834"/>
    <m/>
    <d v="2025-03-05T08:30:00"/>
    <x v="1"/>
    <x v="11"/>
    <s v="Last 12 Months"/>
    <s v="SPS-11118558"/>
    <s v="Dilraj Sohal"/>
    <s v="Mens 24-25 Student Match Fee, 04/01 vs. vs Telford &amp; Wrekin 2"/>
    <x v="11"/>
    <s v="STRIPE"/>
    <x v="0"/>
    <n v="5"/>
    <n v="0.12"/>
    <n v="0.05"/>
    <n v="0"/>
    <n v="4.83"/>
  </r>
  <r>
    <d v="2025-01-26T00:00:00"/>
    <n v="38.354099999996834"/>
    <m/>
    <d v="2025-03-05T08:30:00"/>
    <x v="1"/>
    <x v="11"/>
    <s v="Last 12 Months"/>
    <s v="SPS-11160067"/>
    <s v="Dilraj Sohal"/>
    <s v="Mens 24-25 Student Match Fee, 25/01 vs. vs Edgbaston 1"/>
    <x v="11"/>
    <s v="STRIPE"/>
    <x v="0"/>
    <n v="5"/>
    <n v="0.12"/>
    <n v="0.05"/>
    <n v="0"/>
    <n v="4.83"/>
  </r>
  <r>
    <d v="2025-02-02T00:00:00"/>
    <n v="31.354099999996834"/>
    <m/>
    <d v="2025-03-05T08:30:00"/>
    <x v="1"/>
    <x v="11"/>
    <s v="Last 12 Months"/>
    <s v="SPS-11184850"/>
    <s v="Dilraj Sohal"/>
    <s v="Mens 24-25 Student Match Fee, 01/02 vs. vs St Albans"/>
    <x v="11"/>
    <s v="STRIPE"/>
    <x v="0"/>
    <n v="5"/>
    <n v="0.12"/>
    <n v="0.05"/>
    <n v="0"/>
    <n v="4.83"/>
  </r>
  <r>
    <d v="2025-02-10T00:00:00"/>
    <n v="23.354099999996834"/>
    <m/>
    <d v="2025-03-05T08:30:00"/>
    <x v="1"/>
    <x v="11"/>
    <s v="Last 12 Months"/>
    <s v="SPS-11217086"/>
    <s v="Dilraj Sohal"/>
    <s v="Mens 24-25 Student Match Fee, 08/02 vs. vs Repton 1"/>
    <x v="11"/>
    <s v="STRIPE"/>
    <x v="0"/>
    <n v="5"/>
    <n v="0.14000000000000001"/>
    <n v="0.05"/>
    <n v="0"/>
    <n v="4.8099999999999996"/>
  </r>
  <r>
    <d v="2025-02-01T00:00:00"/>
    <n v="32.445099999997183"/>
    <m/>
    <d v="2025-03-05T10:41:00"/>
    <x v="1"/>
    <x v="11"/>
    <s v="Last 12 Months"/>
    <s v="SPS-11181346"/>
    <s v="Aneel Loyal"/>
    <s v="Badgers 24-25, confirmed by Satpal Degun, 01/02 vs. vs Sutton Coldfield"/>
    <x v="11"/>
    <s v="BACS"/>
    <x v="0"/>
    <n v="3"/>
    <n v="0"/>
    <n v="0"/>
    <n v="0"/>
    <n v="3"/>
  </r>
  <r>
    <d v="2025-03-01T00:00:00"/>
    <n v="4.4450999999971827"/>
    <m/>
    <d v="2025-03-05T10:41:00"/>
    <x v="1"/>
    <x v="11"/>
    <s v="Last 12 Months"/>
    <s v="SPS-11288326"/>
    <s v="Aneel Loyal"/>
    <s v="Badgers 24-25, confirmed by Satpal Degun, 01/03 vs. vs Sutton"/>
    <x v="11"/>
    <s v="BACS"/>
    <x v="0"/>
    <n v="3"/>
    <n v="0"/>
    <n v="0"/>
    <n v="0"/>
    <n v="3"/>
  </r>
  <r>
    <d v="2025-01-31T00:00:00"/>
    <n v="35.354099999996834"/>
    <m/>
    <d v="2025-03-07T08:30:00"/>
    <x v="1"/>
    <x v="11"/>
    <s v="Last 12 Months"/>
    <s v="SPS-11174074"/>
    <s v="Inderjit Sathi"/>
    <s v="Mens 24-25 Unemployed/Retired Match Fee, 01/02 vs. vs Beacon 6"/>
    <x v="11"/>
    <s v="STRIPE"/>
    <x v="0"/>
    <n v="5"/>
    <n v="0.12"/>
    <n v="0.05"/>
    <n v="0"/>
    <n v="4.83"/>
  </r>
  <r>
    <d v="2025-02-07T00:00:00"/>
    <n v="28.354099999996834"/>
    <m/>
    <d v="2025-03-07T08:30:00"/>
    <x v="1"/>
    <x v="11"/>
    <s v="Last 12 Months"/>
    <s v="SPS-11204798"/>
    <s v="Inderjit Sathi"/>
    <s v="Mens 24-25 Unemployed/Retired Match Fee, 08/02 vs. vs Sutton Coldfield 8"/>
    <x v="11"/>
    <s v="STRIPE"/>
    <x v="0"/>
    <n v="5"/>
    <n v="0.12"/>
    <n v="0.05"/>
    <n v="0"/>
    <n v="4.83"/>
  </r>
  <r>
    <d v="2025-02-22T00:00:00"/>
    <n v="13.354099999996834"/>
    <m/>
    <d v="2025-03-07T08:30:00"/>
    <x v="1"/>
    <x v="11"/>
    <s v="Last 12 Months"/>
    <s v="SPS-11258449"/>
    <s v="Inderjit Sathi"/>
    <s v="Mens 24-25 Unemployed/Retired Match Fee, 22/02 vs. vs Sutton Coldfield 9"/>
    <x v="11"/>
    <s v="STRIPE"/>
    <x v="0"/>
    <n v="5"/>
    <n v="0.12"/>
    <n v="0.05"/>
    <n v="0"/>
    <n v="4.83"/>
  </r>
  <r>
    <d v="2025-03-01T00:00:00"/>
    <n v="6.3540999999968335"/>
    <m/>
    <d v="2025-03-07T08:30:00"/>
    <x v="1"/>
    <x v="11"/>
    <s v="Last 12 Months"/>
    <s v="SPS-11284062"/>
    <s v="Inderjit Sathi"/>
    <s v="Mens 24-25 Unemployed/Retired Match Fee, 01/03 vs. vs Bloxwich 4"/>
    <x v="11"/>
    <s v="STRIPE"/>
    <x v="0"/>
    <n v="5"/>
    <n v="0.14000000000000001"/>
    <n v="0.05"/>
    <n v="0"/>
    <n v="4.8099999999999996"/>
  </r>
  <r>
    <d v="2025-02-01T00:00:00"/>
    <n v="34.354099999996834"/>
    <m/>
    <d v="2025-03-07T08:30:00"/>
    <x v="1"/>
    <x v="11"/>
    <s v="Last 12 Months"/>
    <s v="SPS-11174985"/>
    <s v="Harmeet Sandhu"/>
    <s v="Mens 24-25 Student Match Fee, 01/02 vs. vs Cannock 2"/>
    <x v="11"/>
    <s v="STRIPE"/>
    <x v="0"/>
    <n v="5"/>
    <n v="0.17"/>
    <n v="0.05"/>
    <n v="0"/>
    <n v="4.78"/>
  </r>
  <r>
    <d v="2025-02-09T00:00:00"/>
    <n v="26.354099999996834"/>
    <m/>
    <d v="2025-03-07T08:30:00"/>
    <x v="1"/>
    <x v="11"/>
    <s v="Last 12 Months"/>
    <s v="SPS-11212341"/>
    <s v="Harmeet Sandhu"/>
    <s v="Mens 24-25 Student Match Fee, 09/02 vs. vs Old Silhillians 2"/>
    <x v="11"/>
    <s v="STRIPE"/>
    <x v="0"/>
    <n v="5"/>
    <n v="0.18"/>
    <n v="0.05"/>
    <n v="0"/>
    <n v="4.7699999999999996"/>
  </r>
  <r>
    <d v="2025-01-17T00:00:00"/>
    <n v="49.354099999996834"/>
    <m/>
    <d v="2025-03-07T08:30:00"/>
    <x v="1"/>
    <x v="11"/>
    <s v="Last 12 Months"/>
    <s v="SPS-11131518"/>
    <s v="Cameron Allan"/>
    <s v="Mens 24-25 Student Match Fee, paid by Cameron allan, 18/01 vs. vs City of Birmingham 2"/>
    <x v="11"/>
    <s v="STRIPE"/>
    <x v="0"/>
    <n v="5"/>
    <n v="0.12"/>
    <n v="0.05"/>
    <n v="0"/>
    <n v="4.83"/>
  </r>
  <r>
    <d v="2025-01-31T00:00:00"/>
    <n v="35.354099999996834"/>
    <m/>
    <d v="2025-03-07T08:30:00"/>
    <x v="1"/>
    <x v="11"/>
    <s v="Last 12 Months"/>
    <s v="SPS-11174078"/>
    <s v="Cameron Allan"/>
    <s v="Mens 24-25 Student Match Fee, paid by Cameron allan, 01/02 vs. vs Beacon 6"/>
    <x v="11"/>
    <s v="STRIPE"/>
    <x v="0"/>
    <n v="5"/>
    <n v="0.12"/>
    <n v="0.05"/>
    <n v="0"/>
    <n v="4.83"/>
  </r>
  <r>
    <d v="2025-02-07T00:00:00"/>
    <n v="28.354099999996834"/>
    <m/>
    <d v="2025-03-07T08:30:00"/>
    <x v="1"/>
    <x v="11"/>
    <s v="Last 12 Months"/>
    <s v="SPS-11204801"/>
    <s v="Cameron Allan"/>
    <s v="Mens 24-25 Student Match Fee, paid by Cameron allan, 08/02 vs. vs Sutton Coldfield 8"/>
    <x v="11"/>
    <s v="STRIPE"/>
    <x v="0"/>
    <n v="5"/>
    <n v="0.12"/>
    <n v="0.05"/>
    <n v="0"/>
    <n v="4.83"/>
  </r>
  <r>
    <d v="2025-02-22T00:00:00"/>
    <n v="13.354099999996834"/>
    <m/>
    <d v="2025-03-07T08:30:00"/>
    <x v="1"/>
    <x v="11"/>
    <s v="Last 12 Months"/>
    <s v="SPS-11258458"/>
    <s v="Cameron Allan"/>
    <s v="Mens 24-25 Student Match Fee, paid by Cameron allan, 22/02 vs. vs Sutton Coldfield 9"/>
    <x v="11"/>
    <s v="STRIPE"/>
    <x v="0"/>
    <n v="5"/>
    <n v="0.12"/>
    <n v="0.05"/>
    <n v="0"/>
    <n v="4.83"/>
  </r>
  <r>
    <d v="2025-02-28T00:00:00"/>
    <n v="7.3540999999968335"/>
    <m/>
    <d v="2025-03-07T08:30:00"/>
    <x v="1"/>
    <x v="11"/>
    <s v="Last 12 Months"/>
    <s v="SPS-11282862"/>
    <s v="Cameron Allan"/>
    <s v="Mens 24-25 Student Match Fee, paid by Cameron allan, 01/03 vs. vs Bloxwich 4"/>
    <x v="11"/>
    <s v="STRIPE"/>
    <x v="0"/>
    <n v="5"/>
    <n v="0.1"/>
    <n v="0.05"/>
    <n v="0"/>
    <n v="4.8499999999999996"/>
  </r>
  <r>
    <d v="2025-03-07T00:00:00"/>
    <n v="0.79789999999775318"/>
    <m/>
    <d v="2025-03-07T19:09:00"/>
    <x v="1"/>
    <x v="11"/>
    <s v="Last 12 Months"/>
    <s v="SPS-11308125"/>
    <s v="Charanjeev Singh Palahay"/>
    <s v="Mens 24-25 Double Team Match Fee, 08/03 vs. vs Lichfield 6"/>
    <x v="11"/>
    <s v="CASH"/>
    <x v="0"/>
    <n v="0"/>
    <n v="0"/>
    <n v="0"/>
    <n v="0"/>
    <n v="0"/>
  </r>
  <r>
    <d v="2025-03-07T00:00:00"/>
    <n v="0.79789999999775318"/>
    <m/>
    <d v="2025-03-07T19:09:00"/>
    <x v="1"/>
    <x v="11"/>
    <s v="Last 12 Months"/>
    <s v="SPS-11308127"/>
    <s v="Anand Sihota"/>
    <s v="Mens 24-25 Double Team Match Fee, 08/03 vs. vs Lichfield 6"/>
    <x v="11"/>
    <s v="CASH"/>
    <x v="0"/>
    <n v="0"/>
    <n v="0"/>
    <n v="0"/>
    <n v="0"/>
    <n v="0"/>
  </r>
  <r>
    <d v="2025-03-08T00:00:00"/>
    <n v="0.41249999999854481"/>
    <m/>
    <d v="2025-03-08T09:54:00"/>
    <x v="1"/>
    <x v="11"/>
    <s v="Last 12 Months"/>
    <s v="SPS-11309082"/>
    <s v="SJ Sihota"/>
    <s v="Mens 24-25 Double Team Match Fee, 08/03 vs. vs Worcester 2"/>
    <x v="11"/>
    <s v="CASH"/>
    <x v="0"/>
    <n v="0"/>
    <n v="0"/>
    <n v="0"/>
    <n v="0"/>
    <n v="0"/>
  </r>
  <r>
    <d v="2025-03-08T00:00:00"/>
    <n v="0.67010000000300352"/>
    <m/>
    <d v="2025-03-08T16:05:00"/>
    <x v="1"/>
    <x v="11"/>
    <s v="Last 12 Months"/>
    <s v="SPS-11311233"/>
    <s v="Thisaru Gangabadage"/>
    <s v="Badgers 24-25 Sponsored player Match Fee, 08/03 vs. vs Edgbaston"/>
    <x v="11"/>
    <s v="CASH"/>
    <x v="0"/>
    <n v="0"/>
    <n v="0"/>
    <n v="0"/>
    <n v="0"/>
    <n v="0"/>
  </r>
  <r>
    <d v="2025-03-08T00:00:00"/>
    <n v="0.67010000000300352"/>
    <m/>
    <d v="2025-03-08T16:05:00"/>
    <x v="1"/>
    <x v="11"/>
    <s v="Last 12 Months"/>
    <s v="SPS-11311240"/>
    <s v="Charanjeev Singh Palahay"/>
    <s v="Badgers 24-25 Double Team Match Fee, 08/03 vs. vs Edgbaston"/>
    <x v="11"/>
    <s v="CASH"/>
    <x v="0"/>
    <n v="0"/>
    <n v="0"/>
    <n v="0"/>
    <n v="0"/>
    <n v="0"/>
  </r>
  <r>
    <d v="2025-03-08T00:00:00"/>
    <n v="0.71310000000084983"/>
    <m/>
    <d v="2025-03-08T17:07:00"/>
    <x v="1"/>
    <x v="11"/>
    <s v="Last 12 Months"/>
    <s v="SPS-11311938"/>
    <s v="Andy Furber"/>
    <s v="Mens 24-25 Double Team Match Fee, 08/03 vs. vs Kingswinford 2"/>
    <x v="11"/>
    <s v="CASH"/>
    <x v="0"/>
    <n v="0"/>
    <n v="0"/>
    <n v="0"/>
    <n v="0"/>
    <n v="0"/>
  </r>
  <r>
    <d v="2025-03-08T00:00:00"/>
    <n v="0.71940000000176951"/>
    <m/>
    <d v="2025-03-08T17:16:00"/>
    <x v="1"/>
    <x v="11"/>
    <s v="Last 12 Months"/>
    <s v="SPS-11311937"/>
    <s v="om gaur"/>
    <s v="Mens 24-25 Under 16 Match Fee, confirmed by Satpal Degun, 08/03 vs. vs Kingswinford 2"/>
    <x v="11"/>
    <s v="BACS"/>
    <x v="0"/>
    <n v="3"/>
    <n v="0"/>
    <n v="0"/>
    <n v="0"/>
    <n v="3"/>
  </r>
  <r>
    <d v="2025-03-09T00:00:00"/>
    <n v="0.4790999999968335"/>
    <m/>
    <d v="2025-03-09T11:30:00"/>
    <x v="1"/>
    <x v="11"/>
    <s v="Last 12 Months"/>
    <s v="SPS-11316654"/>
    <s v="dilveer bedi"/>
    <s v="Sunday Training 24-25, collected by Satpal Degun, 09/03 vs. Sunday Training"/>
    <x v="11"/>
    <s v="CASH"/>
    <x v="1"/>
    <n v="3"/>
    <n v="0"/>
    <n v="0"/>
    <n v="0"/>
    <n v="3"/>
  </r>
  <r>
    <d v="2025-03-09T00:00:00"/>
    <n v="0.4790999999968335"/>
    <m/>
    <d v="2025-03-09T11:30:00"/>
    <x v="1"/>
    <x v="11"/>
    <s v="Last 12 Months"/>
    <s v="SPS-11316645"/>
    <s v="Jay Singh Joall"/>
    <s v="Sunday Training 24-25, collected by Satpal Degun, 09/03 vs. Sunday Training"/>
    <x v="11"/>
    <s v="CASH"/>
    <x v="1"/>
    <n v="3"/>
    <n v="0"/>
    <n v="0"/>
    <n v="0"/>
    <n v="3"/>
  </r>
  <r>
    <d v="2025-03-09T00:00:00"/>
    <n v="0.4790999999968335"/>
    <m/>
    <d v="2025-03-09T11:30:00"/>
    <x v="1"/>
    <x v="11"/>
    <s v="Last 12 Months"/>
    <s v="SPS-11316639"/>
    <s v="Sehaj Kaur"/>
    <s v="Sunday Training 24-25, collected by Satpal Degun, 09/03 vs. Sunday Training"/>
    <x v="11"/>
    <s v="CASH"/>
    <x v="1"/>
    <n v="3"/>
    <n v="0"/>
    <n v="0"/>
    <n v="0"/>
    <n v="3"/>
  </r>
  <r>
    <d v="2025-03-09T00:00:00"/>
    <n v="0.4790999999968335"/>
    <m/>
    <d v="2025-03-09T11:30:00"/>
    <x v="1"/>
    <x v="11"/>
    <s v="Last 12 Months"/>
    <s v="SPS-11316640"/>
    <s v="Anmol Kaur"/>
    <s v="Sunday Training 24-25, collected by Satpal Degun, 09/03 vs. Sunday Training"/>
    <x v="11"/>
    <s v="CASH"/>
    <x v="1"/>
    <n v="3"/>
    <n v="0"/>
    <n v="0"/>
    <n v="0"/>
    <n v="3"/>
  </r>
  <r>
    <d v="2025-03-09T00:00:00"/>
    <n v="0.4790999999968335"/>
    <m/>
    <d v="2025-03-09T11:30:00"/>
    <x v="1"/>
    <x v="11"/>
    <s v="Last 12 Months"/>
    <s v="SPS-11316659"/>
    <s v="Rajveer Malhi"/>
    <s v="Sunday Training 24-25, collected by Satpal Degun, 09/03 vs. Sunday Training"/>
    <x v="11"/>
    <s v="CASH"/>
    <x v="1"/>
    <n v="3"/>
    <n v="0"/>
    <n v="0"/>
    <n v="0"/>
    <n v="3"/>
  </r>
  <r>
    <d v="2025-03-09T00:00:00"/>
    <n v="0.4790999999968335"/>
    <m/>
    <d v="2025-03-09T11:30:00"/>
    <x v="1"/>
    <x v="11"/>
    <s v="Last 12 Months"/>
    <s v="SPS-11316655"/>
    <s v="Yuvraj Sihota"/>
    <s v="Sunday Training 24-25, confirmed by Satpal Degun, 09/03 vs. Sunday Training"/>
    <x v="11"/>
    <s v="BACS"/>
    <x v="1"/>
    <n v="3"/>
    <n v="0"/>
    <n v="0"/>
    <n v="0"/>
    <n v="3"/>
  </r>
  <r>
    <d v="2025-03-09T00:00:00"/>
    <n v="0.47980000000097789"/>
    <m/>
    <d v="2025-03-09T11:31:00"/>
    <x v="1"/>
    <x v="11"/>
    <s v="Last 12 Months"/>
    <s v="SPS-11316656"/>
    <s v="Devjyot Singh Ghhagh"/>
    <s v="Sunday Training 24-25, collected by Satpal Degun, 09/03 vs. Sunday Training"/>
    <x v="11"/>
    <s v="CASH"/>
    <x v="1"/>
    <n v="3"/>
    <n v="0"/>
    <n v="0"/>
    <n v="0"/>
    <n v="3"/>
  </r>
  <r>
    <d v="2025-03-05T00:00:00"/>
    <n v="4.4798000000009779"/>
    <m/>
    <d v="2025-03-09T11:31:00"/>
    <x v="1"/>
    <x v="11"/>
    <s v="Last 12 Months"/>
    <s v="SPS-11300665"/>
    <s v="Devjyot Singh Ghhagh"/>
    <s v="AMENDED: (Played less than 8 games )Badgers Subscriptions 24-25, collected by Satpal Degun"/>
    <x v="11"/>
    <s v="CASH"/>
    <x v="0"/>
    <n v="15"/>
    <n v="0"/>
    <n v="0"/>
    <n v="0"/>
    <n v="15"/>
  </r>
  <r>
    <d v="2025-03-01T00:00:00"/>
    <n v="8.8118000000031316"/>
    <m/>
    <d v="2025-03-09T19:29:00"/>
    <x v="1"/>
    <x v="11"/>
    <s v="Last 12 Months"/>
    <s v="SPS-11288333"/>
    <s v="Rajveer Malhi"/>
    <s v="Badgers 24-25, collected by Satpal Degun, 01/03 vs. vs Sutton"/>
    <x v="11"/>
    <s v="CASH"/>
    <x v="0"/>
    <n v="3"/>
    <n v="0"/>
    <n v="0"/>
    <n v="0"/>
    <n v="3"/>
  </r>
  <r>
    <d v="2025-03-08T00:00:00"/>
    <n v="1.8125"/>
    <m/>
    <d v="2025-03-09T19:30:00"/>
    <x v="1"/>
    <x v="11"/>
    <s v="Last 12 Months"/>
    <s v="SPS-11311241"/>
    <s v="Rajveer Malhi"/>
    <s v="Badgers 24-25, collected by Satpal Degun, 08/03 vs. vs Edgbaston"/>
    <x v="11"/>
    <s v="CASH"/>
    <x v="0"/>
    <n v="3"/>
    <n v="0"/>
    <n v="0"/>
    <n v="0"/>
    <n v="3"/>
  </r>
  <r>
    <d v="2025-03-10T00:00:00"/>
    <n v="0.34369999999762513"/>
    <m/>
    <d v="2025-03-10T08:15:00"/>
    <x v="1"/>
    <x v="11"/>
    <s v="Last 12 Months"/>
    <s v="SPS-11319853"/>
    <s v="Athsari Gangabadage"/>
    <s v="Ladies 24-25 Sponsored player Match Fee, 08/03 vs. vs Solihull Blossomfield 3"/>
    <x v="11"/>
    <s v="CASH"/>
    <x v="0"/>
    <n v="0"/>
    <n v="0"/>
    <n v="0"/>
    <n v="0"/>
    <n v="0"/>
  </r>
  <r>
    <d v="2025-03-10T00:00:00"/>
    <n v="0.34369999999762513"/>
    <m/>
    <d v="2025-03-10T08:15:00"/>
    <x v="1"/>
    <x v="11"/>
    <s v="Last 12 Months"/>
    <s v="SPS-11319860"/>
    <s v="Susan Paterson"/>
    <s v="AMENDED: (PAID VIA BACS)Ladies 24-25, collected by Sharndeep Hanspal, 08/03 vs. vs Solihull Blossomfield 3"/>
    <x v="11"/>
    <s v="CASH"/>
    <x v="0"/>
    <n v="10"/>
    <n v="0"/>
    <n v="0"/>
    <n v="0"/>
    <n v="10"/>
  </r>
  <r>
    <d v="2025-02-07T00:00:00"/>
    <n v="31.354099999996834"/>
    <m/>
    <d v="2025-03-10T08:30:00"/>
    <x v="1"/>
    <x v="11"/>
    <s v="Last 12 Months"/>
    <s v="SPS-11204795"/>
    <s v="Aayan Khan"/>
    <s v="AMENDED: (student )Mens 24-25, 08/02 vs. vs Sutton Coldfield 8"/>
    <x v="11"/>
    <s v="STRIPE"/>
    <x v="0"/>
    <n v="5"/>
    <n v="0.28000000000000003"/>
    <n v="0.05"/>
    <n v="0"/>
    <n v="4.67"/>
  </r>
  <r>
    <d v="2025-03-10T00:00:00"/>
    <n v="0.68540000000211876"/>
    <m/>
    <d v="2025-03-10T16:27:00"/>
    <x v="1"/>
    <x v="11"/>
    <s v="Last 12 Months"/>
    <s v="SPS-11320888"/>
    <s v="Ghazanfar Ali"/>
    <s v="Mens 24-25 Sponsored player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89"/>
    <s v="morgan sign"/>
    <s v="Mens 24-25 Sponsored player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0"/>
    <s v="Sahib Dhanjal"/>
    <s v="Mens 24-25 Double Team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1"/>
    <s v="Irfan Muhammad"/>
    <s v="Mens 24-25 Sponsored player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2"/>
    <s v="Navraj Degun"/>
    <s v="Mens 24-25 Annual Payee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3"/>
    <s v="Manveer Sokhi"/>
    <s v="Mens 24-25 Annual Payee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4"/>
    <s v="jeevan sandhu"/>
    <s v="Mens 24-25 Double Team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5"/>
    <s v="Noah Higginson"/>
    <s v="Mens 24-25 Double Team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6"/>
    <s v="Amarpreet singh Assi"/>
    <s v="Mens 24-25 Annual Payee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7"/>
    <s v="Johnny Hie"/>
    <s v="Mens 24-25 Sponsored player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899"/>
    <s v="Avraj Bansal"/>
    <s v="Mens 24-25 Annual Payee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900"/>
    <s v="Jagjit Degun"/>
    <s v="Mens 24-25 Annual Payee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901"/>
    <s v="Moin Shakeel"/>
    <s v="Mens 24-25 Sponsored player Match Fee, 09/03 vs. vs Chelmsford 1"/>
    <x v="11"/>
    <s v="CASH"/>
    <x v="0"/>
    <n v="0"/>
    <n v="0"/>
    <n v="0"/>
    <n v="0"/>
    <n v="0"/>
  </r>
  <r>
    <d v="2025-03-10T00:00:00"/>
    <n v="0.68540000000211876"/>
    <m/>
    <d v="2025-03-10T16:27:00"/>
    <x v="1"/>
    <x v="11"/>
    <s v="Last 12 Months"/>
    <s v="SPS-11320902"/>
    <s v="LE-NEAL JACKSON"/>
    <s v="Mens 24-25 Sponsored player Match Fee, 09/03 vs. vs Chelmsford 1"/>
    <x v="11"/>
    <s v="CASH"/>
    <x v="0"/>
    <n v="0"/>
    <n v="0"/>
    <n v="0"/>
    <n v="0"/>
    <n v="0"/>
  </r>
  <r>
    <d v="2025-02-01T00:00:00"/>
    <n v="38.354099999996834"/>
    <m/>
    <d v="2025-03-11T08:30:00"/>
    <x v="1"/>
    <x v="11"/>
    <s v="Last 12 Months"/>
    <s v="SPS-11181347"/>
    <s v="Hansveer Matharu"/>
    <s v="Badgers 24-25, paid by Surinderpal Matharu, 01/02 vs. vs Sutton Coldfield"/>
    <x v="11"/>
    <s v="STRIPE"/>
    <x v="0"/>
    <n v="3"/>
    <n v="0.1"/>
    <n v="0.05"/>
    <n v="0"/>
    <n v="2.85"/>
  </r>
  <r>
    <d v="2025-02-08T00:00:00"/>
    <n v="31.354099999996834"/>
    <m/>
    <d v="2025-03-11T08:30:00"/>
    <x v="1"/>
    <x v="11"/>
    <s v="Last 12 Months"/>
    <s v="SPS-11209182"/>
    <s v="Hansveer Matharu"/>
    <s v="Badgers 24-25, paid by Surinderpal Matharu, 08/02 vs. vs Bloxwich"/>
    <x v="11"/>
    <s v="STRIPE"/>
    <x v="0"/>
    <n v="3"/>
    <n v="0.1"/>
    <n v="0.05"/>
    <n v="0"/>
    <n v="2.85"/>
  </r>
  <r>
    <d v="2025-02-09T00:00:00"/>
    <n v="30.354099999996834"/>
    <m/>
    <d v="2025-03-11T08:30:00"/>
    <x v="1"/>
    <x v="11"/>
    <s v="Last 12 Months"/>
    <s v="SPS-11212995"/>
    <s v="Hansveer Matharu"/>
    <s v="Sunday Training 24-25, paid by Surinderpal Matharu, 09/02 vs. Sunday Training"/>
    <x v="11"/>
    <s v="STRIPE"/>
    <x v="1"/>
    <n v="3"/>
    <n v="0.1"/>
    <n v="0.05"/>
    <n v="0"/>
    <n v="2.85"/>
  </r>
  <r>
    <d v="2025-02-16T00:00:00"/>
    <n v="23.354099999996834"/>
    <m/>
    <d v="2025-03-11T08:30:00"/>
    <x v="1"/>
    <x v="11"/>
    <s v="Last 12 Months"/>
    <s v="SPS-11241702"/>
    <s v="Hansveer Matharu"/>
    <s v="Sunday Training 24-25, paid by Surinderpal Matharu, 16/02 vs. Sunday Training"/>
    <x v="11"/>
    <s v="STRIPE"/>
    <x v="1"/>
    <n v="3"/>
    <n v="0.08"/>
    <n v="0.05"/>
    <n v="0"/>
    <n v="2.87"/>
  </r>
  <r>
    <d v="2025-02-08T00:00:00"/>
    <n v="31.354800000000978"/>
    <m/>
    <d v="2025-03-11T08:31:00"/>
    <x v="1"/>
    <x v="11"/>
    <s v="Last 12 Months"/>
    <s v="SPS-11209189"/>
    <s v="armaan sagoo"/>
    <s v="Badgers 24-25, paid by sundeep kalsi, 08/02 vs. vs Bloxwich"/>
    <x v="11"/>
    <s v="STRIPE"/>
    <x v="0"/>
    <n v="3"/>
    <n v="0.14000000000000001"/>
    <n v="0.05"/>
    <n v="0"/>
    <n v="2.81"/>
  </r>
  <r>
    <d v="2025-03-08T00:00:00"/>
    <n v="3.3548000000009779"/>
    <m/>
    <d v="2025-03-11T08:31:00"/>
    <x v="1"/>
    <x v="11"/>
    <s v="Last 12 Months"/>
    <s v="SPS-11311243"/>
    <s v="armaan sagoo"/>
    <s v="Badgers 24-25, paid by sundeep kalsi, 08/03 vs. vs Edgbaston"/>
    <x v="11"/>
    <s v="STRIPE"/>
    <x v="0"/>
    <n v="3"/>
    <n v="0.15"/>
    <n v="0.05"/>
    <n v="0"/>
    <n v="2.8"/>
  </r>
  <r>
    <d v="2025-03-11T00:00:00"/>
    <n v="0.63049999999930151"/>
    <m/>
    <d v="2025-03-11T15:08:00"/>
    <x v="1"/>
    <x v="11"/>
    <s v="Last 12 Months"/>
    <s v="SPS-11323024"/>
    <s v="Sahib Dhanjal"/>
    <s v="Mens 24-25 Double Team Match Fee, 08/03 vs. vs Stourport 2"/>
    <x v="11"/>
    <s v="CASH"/>
    <x v="0"/>
    <n v="0"/>
    <n v="0"/>
    <n v="0"/>
    <n v="0"/>
    <n v="0"/>
  </r>
  <r>
    <d v="2025-03-11T00:00:00"/>
    <n v="0.63049999999930151"/>
    <m/>
    <d v="2025-03-11T15:08:00"/>
    <x v="1"/>
    <x v="11"/>
    <s v="Last 12 Months"/>
    <s v="SPS-11323026"/>
    <s v="jeevan sandhu"/>
    <s v="Mens 24-25 Double Team Match Fee, 08/03 vs. vs Stourport 2"/>
    <x v="11"/>
    <s v="CASH"/>
    <x v="0"/>
    <n v="0"/>
    <n v="0"/>
    <n v="0"/>
    <n v="0"/>
    <n v="0"/>
  </r>
  <r>
    <d v="2025-03-11T00:00:00"/>
    <n v="0.63049999999930151"/>
    <m/>
    <d v="2025-03-11T15:08:00"/>
    <x v="1"/>
    <x v="11"/>
    <s v="Last 12 Months"/>
    <s v="SPS-11323028"/>
    <s v="Amarpreet singh Assi"/>
    <s v="Mens 24-25 Annual Payee Match Fee, 08/03 vs. vs Stourport 2"/>
    <x v="11"/>
    <s v="CASH"/>
    <x v="0"/>
    <n v="0"/>
    <n v="0"/>
    <n v="0"/>
    <n v="0"/>
    <n v="0"/>
  </r>
  <r>
    <d v="2025-03-11T00:00:00"/>
    <n v="0.63049999999930151"/>
    <m/>
    <d v="2025-03-11T15:08:00"/>
    <x v="1"/>
    <x v="11"/>
    <s v="Last 12 Months"/>
    <s v="SPS-11323034"/>
    <s v="Pavinder Sandhu"/>
    <s v="Mens 24-25 Annual Payee Match Fee, 08/03 vs. vs Stourport 2"/>
    <x v="11"/>
    <s v="CASH"/>
    <x v="0"/>
    <n v="0"/>
    <n v="0"/>
    <n v="0"/>
    <n v="0"/>
    <n v="0"/>
  </r>
  <r>
    <d v="2025-01-25T00:00:00"/>
    <n v="45.646500000002561"/>
    <m/>
    <d v="2025-03-11T15:31:00"/>
    <x v="1"/>
    <x v="11"/>
    <s v="Last 12 Months"/>
    <s v="SPS-11155813"/>
    <s v="Ravdeep Mudher"/>
    <s v="Mens 24-25, confirmed by Satpal Degun, 25/01 vs. vs Edgbaston 2"/>
    <x v="11"/>
    <s v="BACS"/>
    <x v="0"/>
    <n v="10"/>
    <n v="0"/>
    <n v="0"/>
    <n v="0"/>
    <n v="10"/>
  </r>
  <r>
    <d v="2025-02-01T00:00:00"/>
    <n v="38.646500000002561"/>
    <m/>
    <d v="2025-03-11T15:31:00"/>
    <x v="1"/>
    <x v="11"/>
    <s v="Last 12 Months"/>
    <s v="SPS-11181630"/>
    <s v="Ravdeep Mudher"/>
    <s v="Mens 24-25, confirmed by Satpal Degun, 01/02 vs. vs Beacon 2"/>
    <x v="11"/>
    <s v="BACS"/>
    <x v="0"/>
    <n v="10"/>
    <n v="0"/>
    <n v="0"/>
    <n v="0"/>
    <n v="10"/>
  </r>
  <r>
    <d v="2025-02-16T00:00:00"/>
    <n v="23.646500000002561"/>
    <m/>
    <d v="2025-03-11T15:31:00"/>
    <x v="1"/>
    <x v="11"/>
    <s v="Last 12 Months"/>
    <s v="SPS-11241746"/>
    <s v="Ravdeep Mudher"/>
    <s v="Mens 24-25, confirmed by Satpal Degun, 08/02 vs. vs Old Halesonians 1"/>
    <x v="11"/>
    <s v="BACS"/>
    <x v="0"/>
    <n v="10"/>
    <n v="0"/>
    <n v="0"/>
    <n v="0"/>
    <n v="10"/>
  </r>
  <r>
    <d v="2025-03-03T00:00:00"/>
    <n v="8.6465000000025611"/>
    <m/>
    <d v="2025-03-11T15:31:00"/>
    <x v="1"/>
    <x v="11"/>
    <s v="Last 12 Months"/>
    <s v="SPS-11295667"/>
    <s v="Ravdeep Mudher"/>
    <s v="Mens 24-25, confirmed by Satpal Degun, 01/03 vs. vs Bloxwich 1"/>
    <x v="11"/>
    <s v="BACS"/>
    <x v="0"/>
    <n v="10"/>
    <n v="0"/>
    <n v="0"/>
    <n v="0"/>
    <n v="10"/>
  </r>
  <r>
    <d v="2025-03-03T00:00:00"/>
    <n v="8.6465000000025611"/>
    <m/>
    <d v="2025-03-11T15:31:00"/>
    <x v="1"/>
    <x v="11"/>
    <s v="Last 12 Months"/>
    <s v="SPS-11295703"/>
    <s v="Ravdeep Mudher"/>
    <s v="Mens 24-25, confirmed by Satpal Degun, 22/02 vs. vs Bridgnorth 1"/>
    <x v="11"/>
    <s v="BACS"/>
    <x v="0"/>
    <n v="10"/>
    <n v="0"/>
    <n v="0"/>
    <n v="0"/>
    <n v="10"/>
  </r>
  <r>
    <d v="2025-03-11T00:00:00"/>
    <n v="0.64650000000256114"/>
    <m/>
    <d v="2025-03-11T15:31:00"/>
    <x v="1"/>
    <x v="11"/>
    <s v="Last 12 Months"/>
    <s v="SPS-11323025"/>
    <s v="Ravdeep Mudher"/>
    <s v="Mens 24-25, confirmed by Satpal Degun, 08/03 vs. vs Stourport 2"/>
    <x v="11"/>
    <s v="BACS"/>
    <x v="0"/>
    <n v="10"/>
    <n v="0"/>
    <n v="0"/>
    <n v="0"/>
    <n v="10"/>
  </r>
  <r>
    <d v="2025-03-01T00:00:00"/>
    <n v="10.813099999999395"/>
    <m/>
    <d v="2025-03-11T19:31:00"/>
    <x v="1"/>
    <x v="11"/>
    <s v="Last 12 Months"/>
    <s v="SPS-11290464"/>
    <s v="Rajpreet Sahi"/>
    <s v="Ladies 24-25 Student Match Fee, confirmed by Charn Gill, 01/03 vs. vs Harborne 4"/>
    <x v="11"/>
    <s v="BACS"/>
    <x v="0"/>
    <n v="5"/>
    <n v="0"/>
    <n v="0"/>
    <n v="0"/>
    <n v="5"/>
  </r>
  <r>
    <d v="2025-03-10T00:00:00"/>
    <n v="1.8130999999993946"/>
    <m/>
    <d v="2025-03-11T19:31:00"/>
    <x v="1"/>
    <x v="11"/>
    <s v="Last 12 Months"/>
    <s v="SPS-11319861"/>
    <s v="Rajpreet Sahi"/>
    <s v="Ladies 24-25 Student Match Fee, confirmed by Charn Gill, 08/03 vs. vs Solihull Blossomfield 3"/>
    <x v="11"/>
    <s v="BACS"/>
    <x v="0"/>
    <n v="5"/>
    <n v="0"/>
    <n v="0"/>
    <n v="0"/>
    <n v="5"/>
  </r>
  <r>
    <d v="2024-11-16T00:00:00"/>
    <n v="115.88470000000234"/>
    <m/>
    <d v="2025-03-11T21:14:00"/>
    <x v="1"/>
    <x v="11"/>
    <s v="Last 12 Months"/>
    <s v="SPS-10948435"/>
    <s v="Devjyot Singh Ghhagh"/>
    <s v="Badgers 24-25, collected by Satpal Degun, 16/11 vs. vs West Brom"/>
    <x v="11"/>
    <s v="CASH"/>
    <x v="0"/>
    <n v="3"/>
    <n v="0"/>
    <n v="0"/>
    <n v="0"/>
    <n v="3"/>
  </r>
  <r>
    <d v="2024-11-30T00:00:00"/>
    <n v="101.88470000000234"/>
    <m/>
    <d v="2025-03-11T21:14:00"/>
    <x v="1"/>
    <x v="11"/>
    <s v="Last 12 Months"/>
    <s v="SPS-11030473"/>
    <s v="Devjyot Singh Ghhagh"/>
    <s v="Badgers 24-25, collected by Satpal Degun, 30/11 vs. vs Sutton"/>
    <x v="11"/>
    <s v="CASH"/>
    <x v="0"/>
    <n v="3"/>
    <n v="0"/>
    <n v="0"/>
    <n v="0"/>
    <n v="3"/>
  </r>
  <r>
    <d v="2025-02-08T00:00:00"/>
    <n v="31.88470000000234"/>
    <m/>
    <d v="2025-03-11T21:14:00"/>
    <x v="1"/>
    <x v="11"/>
    <s v="Last 12 Months"/>
    <s v="SPS-11209181"/>
    <s v="Devjyot Singh Ghhagh"/>
    <s v="Badgers 24-25, collected by Satpal Degun, 08/02 vs. vs Bloxwich"/>
    <x v="11"/>
    <s v="CASH"/>
    <x v="0"/>
    <n v="3"/>
    <n v="0"/>
    <n v="0"/>
    <n v="0"/>
    <n v="3"/>
  </r>
  <r>
    <d v="2025-03-01T00:00:00"/>
    <n v="10.88470000000234"/>
    <m/>
    <d v="2025-03-11T21:14:00"/>
    <x v="1"/>
    <x v="11"/>
    <s v="Last 12 Months"/>
    <s v="SPS-11288327"/>
    <s v="Devjyot Singh Ghhagh"/>
    <s v="Badgers 24-25, collected by Satpal Degun, 01/03 vs. vs Sutton"/>
    <x v="11"/>
    <s v="CASH"/>
    <x v="0"/>
    <n v="3"/>
    <n v="0"/>
    <n v="0"/>
    <n v="0"/>
    <n v="3"/>
  </r>
  <r>
    <d v="2024-12-15T00:00:00"/>
    <n v="86.885399999999208"/>
    <m/>
    <d v="2025-03-11T21:15:00"/>
    <x v="1"/>
    <x v="11"/>
    <s v="Last 12 Months"/>
    <s v="SPS-11075733"/>
    <s v="Devjyot Singh Ghhagh"/>
    <s v="Sunday Training 24-25, collected by Satpal Degun, 15/12 vs. Sunday Training"/>
    <x v="11"/>
    <s v="CASH"/>
    <x v="1"/>
    <n v="3"/>
    <n v="0"/>
    <n v="0"/>
    <n v="0"/>
    <n v="3"/>
  </r>
  <r>
    <d v="2025-01-17T00:00:00"/>
    <n v="55.354099999996834"/>
    <m/>
    <d v="2025-03-13T08:30:00"/>
    <x v="1"/>
    <x v="11"/>
    <s v="Last 12 Months"/>
    <s v="SPS-11131515"/>
    <s v="chayden singh sahota"/>
    <s v="Mens 24-25 Under 16 Match Fee, paid by susie Sahota, 18/01 vs. vs City of Birmingham 2"/>
    <x v="11"/>
    <s v="STRIPE"/>
    <x v="0"/>
    <n v="3"/>
    <n v="0.06"/>
    <n v="0.05"/>
    <n v="0"/>
    <n v="2.89"/>
  </r>
  <r>
    <d v="2025-01-19T00:00:00"/>
    <n v="53.354099999996834"/>
    <m/>
    <d v="2025-03-13T08:30:00"/>
    <x v="1"/>
    <x v="11"/>
    <s v="Last 12 Months"/>
    <s v="SPS-11139138"/>
    <s v="chayden singh sahota"/>
    <s v="Sunday Training 24-25, paid by susie Sahota, 19/01 vs. Sunday Training"/>
    <x v="11"/>
    <s v="STRIPE"/>
    <x v="1"/>
    <n v="3"/>
    <n v="0.06"/>
    <n v="0.05"/>
    <n v="0"/>
    <n v="2.89"/>
  </r>
  <r>
    <d v="2025-01-31T00:00:00"/>
    <n v="41.354099999996834"/>
    <m/>
    <d v="2025-03-13T08:30:00"/>
    <x v="1"/>
    <x v="11"/>
    <s v="Last 12 Months"/>
    <s v="SPS-11174075"/>
    <s v="chayden singh sahota"/>
    <s v="Mens 24-25 Under 16 Match Fee, paid by susie Sahota, 01/02 vs. vs Beacon 6"/>
    <x v="11"/>
    <s v="STRIPE"/>
    <x v="0"/>
    <n v="3"/>
    <n v="0.06"/>
    <n v="0.05"/>
    <n v="0"/>
    <n v="2.89"/>
  </r>
  <r>
    <d v="2025-02-07T00:00:00"/>
    <n v="34.354099999996834"/>
    <m/>
    <d v="2025-03-13T08:30:00"/>
    <x v="1"/>
    <x v="11"/>
    <s v="Last 12 Months"/>
    <s v="SPS-11204799"/>
    <s v="chayden singh sahota"/>
    <s v="Mens 24-25 Under 16 Match Fee, paid by susie Sahota, 08/02 vs. vs Sutton Coldfield 8"/>
    <x v="11"/>
    <s v="STRIPE"/>
    <x v="0"/>
    <n v="3"/>
    <n v="0.06"/>
    <n v="0.05"/>
    <n v="0"/>
    <n v="2.89"/>
  </r>
  <r>
    <d v="2025-02-08T00:00:00"/>
    <n v="33.354099999996834"/>
    <m/>
    <d v="2025-03-13T08:30:00"/>
    <x v="1"/>
    <x v="11"/>
    <s v="Last 12 Months"/>
    <s v="SPS-11210195"/>
    <s v="chayden singh sahota"/>
    <s v="Sunday Training 24-25, paid by susie Sahota, 02/02 vs. Sunday Training"/>
    <x v="11"/>
    <s v="STRIPE"/>
    <x v="1"/>
    <n v="3"/>
    <n v="0.06"/>
    <n v="0.05"/>
    <n v="0"/>
    <n v="2.89"/>
  </r>
  <r>
    <d v="2025-02-09T00:00:00"/>
    <n v="32.354099999996834"/>
    <m/>
    <d v="2025-03-13T08:30:00"/>
    <x v="1"/>
    <x v="11"/>
    <s v="Last 12 Months"/>
    <s v="SPS-11212992"/>
    <s v="chayden singh sahota"/>
    <s v="Sunday Training 24-25, paid by susie Sahota, 09/02 vs. Sunday Training"/>
    <x v="11"/>
    <s v="STRIPE"/>
    <x v="1"/>
    <n v="3"/>
    <n v="0.06"/>
    <n v="0.05"/>
    <n v="0"/>
    <n v="2.89"/>
  </r>
  <r>
    <d v="2025-02-16T00:00:00"/>
    <n v="25.354099999996834"/>
    <m/>
    <d v="2025-03-13T08:30:00"/>
    <x v="1"/>
    <x v="11"/>
    <s v="Last 12 Months"/>
    <s v="SPS-11241698"/>
    <s v="chayden singh sahota"/>
    <s v="Sunday Training 24-25, paid by susie Sahota, 16/02 vs. Sunday Training"/>
    <x v="11"/>
    <s v="STRIPE"/>
    <x v="1"/>
    <n v="3"/>
    <n v="0.06"/>
    <n v="0.05"/>
    <n v="0"/>
    <n v="2.89"/>
  </r>
  <r>
    <d v="2025-02-22T00:00:00"/>
    <n v="19.354099999996834"/>
    <m/>
    <d v="2025-03-13T08:30:00"/>
    <x v="1"/>
    <x v="11"/>
    <s v="Last 12 Months"/>
    <s v="SPS-11258452"/>
    <s v="chayden singh sahota"/>
    <s v="Mens 24-25 Under 16 Match Fee, paid by susie Sahota, 22/02 vs. vs Sutton Coldfield 9"/>
    <x v="11"/>
    <s v="STRIPE"/>
    <x v="0"/>
    <n v="3"/>
    <n v="0.06"/>
    <n v="0.05"/>
    <n v="0"/>
    <n v="2.89"/>
  </r>
  <r>
    <d v="2025-02-23T00:00:00"/>
    <n v="18.354099999996834"/>
    <m/>
    <d v="2025-03-13T08:30:00"/>
    <x v="1"/>
    <x v="11"/>
    <s v="Last 12 Months"/>
    <s v="SPS-11265554"/>
    <s v="chayden singh sahota"/>
    <s v="Sunday Training 24-25, paid by susie Sahota, 23/02 vs. Sunday Training"/>
    <x v="11"/>
    <s v="STRIPE"/>
    <x v="1"/>
    <n v="3"/>
    <n v="0.06"/>
    <n v="0.05"/>
    <n v="0"/>
    <n v="2.89"/>
  </r>
  <r>
    <d v="2025-03-03T00:00:00"/>
    <n v="10.354099999996834"/>
    <m/>
    <d v="2025-03-13T08:30:00"/>
    <x v="1"/>
    <x v="11"/>
    <s v="Last 12 Months"/>
    <s v="SPS-11297497"/>
    <s v="chayden singh sahota"/>
    <s v="Sunday Training 24-25, paid by susie Sahota, 02/03 vs. Sunday Training"/>
    <x v="11"/>
    <s v="STRIPE"/>
    <x v="1"/>
    <n v="3"/>
    <n v="0.06"/>
    <n v="0.05"/>
    <n v="0"/>
    <n v="2.89"/>
  </r>
  <r>
    <d v="2025-03-07T00:00:00"/>
    <n v="6.3540999999968335"/>
    <m/>
    <d v="2025-03-13T08:30:00"/>
    <x v="1"/>
    <x v="11"/>
    <s v="Last 12 Months"/>
    <s v="SPS-11308123"/>
    <s v="chayden singh sahota"/>
    <s v="Mens 24-25 Under 16 Match Fee, paid by susie Sahota, 08/03 vs. vs Lichfield 6"/>
    <x v="11"/>
    <s v="STRIPE"/>
    <x v="0"/>
    <n v="3"/>
    <n v="0.06"/>
    <n v="0.05"/>
    <n v="0"/>
    <n v="2.89"/>
  </r>
  <r>
    <d v="2025-03-09T00:00:00"/>
    <n v="4.3540999999968335"/>
    <m/>
    <d v="2025-03-13T08:30:00"/>
    <x v="1"/>
    <x v="11"/>
    <s v="Last 12 Months"/>
    <s v="SPS-11316641"/>
    <s v="chayden singh sahota"/>
    <s v="Sunday Training 24-25, paid by susie Sahota, 09/03 vs. Sunday Training"/>
    <x v="11"/>
    <s v="STRIPE"/>
    <x v="1"/>
    <n v="3"/>
    <n v="0.08"/>
    <n v="0.05"/>
    <n v="0"/>
    <n v="2.87"/>
  </r>
  <r>
    <d v="2025-03-01T00:00:00"/>
    <n v="12.788800000002084"/>
    <m/>
    <d v="2025-03-13T18:56:00"/>
    <x v="1"/>
    <x v="11"/>
    <s v="Last 12 Months"/>
    <s v="SPS-11288723"/>
    <s v="sucha sohal"/>
    <s v="Mens 24-25, confirmed by Satpal Degun, 01/03 vs. vs Edgbaston 3"/>
    <x v="11"/>
    <s v="BACS"/>
    <x v="0"/>
    <n v="10"/>
    <n v="0"/>
    <n v="0"/>
    <n v="0"/>
    <n v="10"/>
  </r>
  <r>
    <d v="2025-03-14T00:00:00"/>
    <n v="0.45760000000154832"/>
    <m/>
    <d v="2025-03-14T10:59:00"/>
    <x v="1"/>
    <x v="11"/>
    <s v="Last 12 Months"/>
    <s v="SPS-11333350"/>
    <s v="Kaylim Bowers"/>
    <s v="Ladies 24-25 Sponsored player Match Fee, 08/03 vs. vs Worcester 2"/>
    <x v="11"/>
    <s v="CASH"/>
    <x v="0"/>
    <n v="0"/>
    <n v="0"/>
    <n v="0"/>
    <n v="0"/>
    <n v="0"/>
  </r>
  <r>
    <d v="2025-03-14T00:00:00"/>
    <n v="0.45760000000154832"/>
    <m/>
    <d v="2025-03-14T10:59:00"/>
    <x v="1"/>
    <x v="11"/>
    <s v="Last 12 Months"/>
    <s v="SPS-11333354"/>
    <s v="Apsi Gunarathne"/>
    <s v="Ladies 24-25 Sponsored player Match Fee, 08/03 vs. vs Worcester 2"/>
    <x v="11"/>
    <s v="CASH"/>
    <x v="0"/>
    <n v="0"/>
    <n v="0"/>
    <n v="0"/>
    <n v="0"/>
    <n v="0"/>
  </r>
  <r>
    <d v="2025-03-14T00:00:00"/>
    <n v="0.45760000000154832"/>
    <m/>
    <d v="2025-03-14T10:59:00"/>
    <x v="1"/>
    <x v="11"/>
    <s v="Last 12 Months"/>
    <s v="SPS-11333355"/>
    <s v="Rahemeen Ali"/>
    <s v="Ladies 24-25 Sponsored player Match Fee, 08/03 vs. vs Worcester 2"/>
    <x v="11"/>
    <s v="CASH"/>
    <x v="0"/>
    <n v="0"/>
    <n v="0"/>
    <n v="0"/>
    <n v="0"/>
    <n v="0"/>
  </r>
  <r>
    <d v="2025-03-14T00:00:00"/>
    <n v="0.45829999999841675"/>
    <m/>
    <d v="2025-03-14T11:00:00"/>
    <x v="1"/>
    <x v="11"/>
    <s v="Last 12 Months"/>
    <s v="SPS-11333359"/>
    <s v="Rajpreet Sahi"/>
    <s v="Ladies 24-25 Student Match Fee, confirmed by Charn Gill, 08/03 vs. vs Worcester 2"/>
    <x v="11"/>
    <s v="BACS"/>
    <x v="0"/>
    <n v="5"/>
    <n v="0"/>
    <n v="0"/>
    <n v="0"/>
    <n v="5"/>
  </r>
  <r>
    <d v="2025-02-10T00:00:00"/>
    <n v="32.854099999996834"/>
    <m/>
    <d v="2025-03-14T20:30:00"/>
    <x v="1"/>
    <x v="11"/>
    <s v="Last 12 Months"/>
    <s v="SPS-11216881"/>
    <s v="kiran gill"/>
    <s v="Ladies 24-25, confirmed by Charn Gill, 08/02 vs. vs Stourport 3"/>
    <x v="11"/>
    <s v="BACS"/>
    <x v="0"/>
    <n v="10"/>
    <n v="0"/>
    <n v="0"/>
    <n v="0"/>
    <n v="10"/>
  </r>
  <r>
    <d v="2025-02-17T00:00:00"/>
    <n v="25.854800000000978"/>
    <m/>
    <d v="2025-03-14T20:31:00"/>
    <x v="1"/>
    <x v="11"/>
    <s v="Last 12 Months"/>
    <s v="SPS-11249954"/>
    <s v="kiran gill"/>
    <s v="Ladies 24-25, confirmed by Charn Gill, 15/02 vs. vs Solihull Blossomfield 2"/>
    <x v="11"/>
    <s v="BACS"/>
    <x v="0"/>
    <n v="10"/>
    <n v="0"/>
    <n v="0"/>
    <n v="0"/>
    <n v="10"/>
  </r>
  <r>
    <d v="2025-03-01T00:00:00"/>
    <n v="13.854800000000978"/>
    <m/>
    <d v="2025-03-14T20:31:00"/>
    <x v="1"/>
    <x v="11"/>
    <s v="Last 12 Months"/>
    <s v="SPS-11289786"/>
    <s v="kiran gill"/>
    <s v="Ladies 24-25, confirmed by Charn Gill, 01/03 vs. vs Bridgnorth 1"/>
    <x v="11"/>
    <s v="BACS"/>
    <x v="0"/>
    <n v="10"/>
    <n v="0"/>
    <n v="0"/>
    <n v="0"/>
    <n v="10"/>
  </r>
  <r>
    <d v="2025-03-14T00:00:00"/>
    <n v="0.85480000000097789"/>
    <m/>
    <d v="2025-03-14T20:31:00"/>
    <x v="1"/>
    <x v="11"/>
    <s v="Last 12 Months"/>
    <s v="SPS-11333349"/>
    <s v="kiran gill"/>
    <s v="Ladies 24-25, confirmed by Charn Gill, 08/03 vs. vs Worcester 2"/>
    <x v="11"/>
    <s v="BACS"/>
    <x v="0"/>
    <n v="10"/>
    <n v="0"/>
    <n v="0"/>
    <n v="0"/>
    <n v="10"/>
  </r>
  <r>
    <d v="2025-03-14T00:00:00"/>
    <n v="0.86110000000189757"/>
    <m/>
    <d v="2025-03-14T20:40:00"/>
    <x v="1"/>
    <x v="11"/>
    <s v="Last 12 Months"/>
    <s v="SPS-11334214"/>
    <s v="Andy Furber"/>
    <s v="Mens 24-25 Double Team Match Fee, 15/03 vs. vs Harborne 4"/>
    <x v="11"/>
    <s v="CASH"/>
    <x v="0"/>
    <n v="0"/>
    <n v="0"/>
    <n v="0"/>
    <n v="0"/>
    <n v="0"/>
  </r>
  <r>
    <d v="2025-03-14T00:00:00"/>
    <n v="0.86110000000189757"/>
    <m/>
    <d v="2025-03-14T20:40:00"/>
    <x v="1"/>
    <x v="11"/>
    <s v="Last 12 Months"/>
    <s v="SPS-11334218"/>
    <s v="SJ Sihota"/>
    <s v="Mens 24-25 Double Team Match Fee, 15/03 vs. vs Harborne 4"/>
    <x v="11"/>
    <s v="CASH"/>
    <x v="0"/>
    <n v="0"/>
    <n v="0"/>
    <n v="0"/>
    <n v="0"/>
    <n v="0"/>
  </r>
  <r>
    <d v="2025-03-15T00:00:00"/>
    <n v="0.64790000000357395"/>
    <m/>
    <d v="2025-03-15T15:33:00"/>
    <x v="1"/>
    <x v="11"/>
    <s v="Last 12 Months"/>
    <s v="SPS-11337352"/>
    <s v="Apsi Gunarathne"/>
    <s v="Ladies 24-25 Sponsored player Match Fee, 15/03 vs. vs Edgbaston 2"/>
    <x v="11"/>
    <s v="CASH"/>
    <x v="0"/>
    <n v="0"/>
    <n v="0"/>
    <n v="0"/>
    <n v="0"/>
    <n v="0"/>
  </r>
  <r>
    <d v="2025-03-15T00:00:00"/>
    <n v="0.64790000000357395"/>
    <m/>
    <d v="2025-03-15T15:33:00"/>
    <x v="1"/>
    <x v="11"/>
    <s v="Last 12 Months"/>
    <s v="SPS-11337353"/>
    <s v="Rahemeen Ali"/>
    <s v="Ladies 24-25 Sponsored player Match Fee, 15/03 vs. vs Edgbaston 2"/>
    <x v="11"/>
    <s v="CASH"/>
    <x v="0"/>
    <n v="0"/>
    <n v="0"/>
    <n v="0"/>
    <n v="0"/>
    <n v="0"/>
  </r>
  <r>
    <d v="2025-02-17T00:00:00"/>
    <n v="26.65690000000177"/>
    <m/>
    <d v="2025-03-15T15:46:00"/>
    <x v="1"/>
    <x v="11"/>
    <s v="Last 12 Months"/>
    <s v="SPS-11249953"/>
    <s v="Amy Watson"/>
    <s v="Ladies 24-25, 15/02 vs. vs Solihull Blossomfield 2"/>
    <x v="11"/>
    <s v="STRIPE"/>
    <x v="0"/>
    <n v="10"/>
    <n v="0.19"/>
    <n v="0.1"/>
    <n v="0"/>
    <n v="9.7100000000000009"/>
  </r>
  <r>
    <d v="2025-02-22T00:00:00"/>
    <n v="21.65690000000177"/>
    <m/>
    <d v="2025-03-15T15:46:00"/>
    <x v="1"/>
    <x v="11"/>
    <s v="Last 12 Months"/>
    <s v="SPS-11262460"/>
    <s v="Amy Watson"/>
    <s v="Ladies 24-25, 22/02 vs. vs University of Birmingham 6"/>
    <x v="11"/>
    <s v="STRIPE"/>
    <x v="0"/>
    <n v="10"/>
    <n v="0.19"/>
    <n v="0.1"/>
    <n v="0"/>
    <n v="9.7100000000000009"/>
  </r>
  <r>
    <d v="2025-03-01T00:00:00"/>
    <n v="14.65690000000177"/>
    <m/>
    <d v="2025-03-15T15:46:00"/>
    <x v="1"/>
    <x v="11"/>
    <s v="Last 12 Months"/>
    <s v="SPS-11289785"/>
    <s v="Amy Watson"/>
    <s v="Ladies 24-25, 01/03 vs. vs Bridgnorth 1"/>
    <x v="11"/>
    <s v="STRIPE"/>
    <x v="0"/>
    <n v="10"/>
    <n v="0.19"/>
    <n v="0.1"/>
    <n v="0"/>
    <n v="9.7100000000000009"/>
  </r>
  <r>
    <d v="2025-03-14T00:00:00"/>
    <n v="1.6569000000017695"/>
    <m/>
    <d v="2025-03-15T15:46:00"/>
    <x v="1"/>
    <x v="11"/>
    <s v="Last 12 Months"/>
    <s v="SPS-11333348"/>
    <s v="Amy Watson"/>
    <s v="Ladies 24-25, 08/03 vs. vs Worcester 2"/>
    <x v="11"/>
    <s v="STRIPE"/>
    <x v="0"/>
    <n v="10"/>
    <n v="0.19"/>
    <n v="0.1"/>
    <n v="0"/>
    <n v="9.7100000000000009"/>
  </r>
  <r>
    <d v="2025-03-15T00:00:00"/>
    <n v="0.65690000000176951"/>
    <m/>
    <d v="2025-03-15T15:46:00"/>
    <x v="1"/>
    <x v="11"/>
    <s v="Last 12 Months"/>
    <s v="SPS-11337345"/>
    <s v="Amy Watson"/>
    <s v="Ladies 24-25, 15/03 vs. vs Edgbaston 2"/>
    <x v="11"/>
    <s v="STRIPE"/>
    <x v="0"/>
    <n v="10"/>
    <n v="0.19"/>
    <n v="0.1"/>
    <n v="0"/>
    <n v="9.7100000000000009"/>
  </r>
  <r>
    <d v="2025-03-15T00:00:00"/>
    <n v="0.6665999999968335"/>
    <m/>
    <d v="2025-03-15T16:00:00"/>
    <x v="1"/>
    <x v="11"/>
    <s v="Last 12 Months"/>
    <s v="SPS-11337535"/>
    <s v="John Chong"/>
    <s v="Mens 24-25 Unemployed/Retired Match Fee, collected by Amardeep Matharu, 15/03 vs. vs Old Wulfrunians 4"/>
    <x v="11"/>
    <s v="CASH"/>
    <x v="0"/>
    <n v="5"/>
    <n v="0"/>
    <n v="0"/>
    <n v="0"/>
    <n v="5"/>
  </r>
  <r>
    <d v="2025-03-15T00:00:00"/>
    <n v="0.67700000000331784"/>
    <m/>
    <d v="2025-03-15T16:15:00"/>
    <x v="1"/>
    <x v="11"/>
    <s v="Last 12 Months"/>
    <s v="SPS-11337842"/>
    <s v="Thisaru Gangabadage"/>
    <s v="Badgers 24-25 Sponsored player Match Fee, 15/03 vs. vs Cannock"/>
    <x v="11"/>
    <s v="CASH"/>
    <x v="0"/>
    <n v="0"/>
    <n v="0"/>
    <n v="0"/>
    <n v="0"/>
    <n v="0"/>
  </r>
  <r>
    <d v="2025-03-15T00:00:00"/>
    <n v="0.79579999999987194"/>
    <m/>
    <d v="2025-03-15T19:06:00"/>
    <x v="1"/>
    <x v="11"/>
    <s v="Last 12 Months"/>
    <s v="SPS-11340303"/>
    <s v="Andy Furber"/>
    <s v="Mens 24-25 Double Team Match Fee, 15/03 vs. vs Olton &amp; West Warwickshire 5"/>
    <x v="11"/>
    <s v="CASH"/>
    <x v="0"/>
    <n v="0"/>
    <n v="0"/>
    <n v="0"/>
    <n v="0"/>
    <n v="0"/>
  </r>
  <r>
    <d v="2025-03-15T00:00:00"/>
    <n v="0.80479999999806751"/>
    <m/>
    <d v="2025-03-15T19:19:00"/>
    <x v="1"/>
    <x v="11"/>
    <s v="Last 12 Months"/>
    <s v="SPS-11340302"/>
    <s v="om gaur"/>
    <s v="Mens 24-25 Under 16 Match Fee, confirmed by Satpal Degun, 15/03 vs. vs Olton &amp; West Warwickshire 5"/>
    <x v="11"/>
    <s v="BACS"/>
    <x v="0"/>
    <n v="3"/>
    <n v="0"/>
    <n v="0"/>
    <n v="0"/>
    <n v="3"/>
  </r>
  <r>
    <d v="2025-03-15T00:00:00"/>
    <n v="0.88949999999749707"/>
    <m/>
    <d v="2025-03-15T21:21:00"/>
    <x v="1"/>
    <x v="11"/>
    <s v="Last 12 Months"/>
    <s v="SPS-11340311"/>
    <s v="Manjeet Degun"/>
    <s v="Mens 24-25, confirmed by Satwant Degun, 15/03 vs. vs Olton &amp; West Warwickshire 5"/>
    <x v="11"/>
    <s v="BACS"/>
    <x v="0"/>
    <n v="10"/>
    <n v="0"/>
    <n v="0"/>
    <n v="0"/>
    <n v="10"/>
  </r>
  <r>
    <d v="2025-03-08T00:00:00"/>
    <n v="7.8894999999974971"/>
    <m/>
    <d v="2025-03-15T21:21:00"/>
    <x v="1"/>
    <x v="11"/>
    <s v="Last 12 Months"/>
    <s v="SPS-11311946"/>
    <s v="Manjeet Degun"/>
    <s v="Mens 24-25, confirmed by Satwant Degun, 08/03 vs. vs Kingswinford 2"/>
    <x v="11"/>
    <s v="BACS"/>
    <x v="0"/>
    <n v="10"/>
    <n v="0"/>
    <n v="0"/>
    <n v="0"/>
    <n v="10"/>
  </r>
  <r>
    <d v="2025-02-15T00:00:00"/>
    <n v="28.939500000000407"/>
    <m/>
    <d v="2025-03-15T22:33:00"/>
    <x v="1"/>
    <x v="11"/>
    <s v="Last 12 Months"/>
    <s v="SPS-11237353"/>
    <s v="Rav Garcha"/>
    <s v="Mens 24-25, 15/02 vs. vs Old Halesonians 3"/>
    <x v="11"/>
    <s v="STRIPE"/>
    <x v="0"/>
    <n v="10"/>
    <n v="0.19"/>
    <n v="0.1"/>
    <n v="0"/>
    <n v="9.7100000000000009"/>
  </r>
  <r>
    <d v="2025-02-22T00:00:00"/>
    <n v="21.939500000000407"/>
    <m/>
    <d v="2025-03-15T22:33:00"/>
    <x v="1"/>
    <x v="11"/>
    <s v="Last 12 Months"/>
    <s v="SPS-11258958"/>
    <s v="Rav Garcha"/>
    <s v="Mens 24-25, 22/02 vs. vs Stourport 4"/>
    <x v="11"/>
    <s v="STRIPE"/>
    <x v="0"/>
    <n v="10"/>
    <n v="0.19"/>
    <n v="0.1"/>
    <n v="0"/>
    <n v="9.7100000000000009"/>
  </r>
  <r>
    <d v="2025-02-23T00:00:00"/>
    <n v="20.939500000000407"/>
    <m/>
    <d v="2025-03-15T22:33:00"/>
    <x v="1"/>
    <x v="11"/>
    <s v="Last 12 Months"/>
    <s v="SPS-11265561"/>
    <s v="Karam Garcha"/>
    <s v="Sunday Training 24-25, paid by Rav Garcha, 23/02 vs. Sunday Training"/>
    <x v="11"/>
    <s v="STRIPE"/>
    <x v="1"/>
    <n v="3"/>
    <n v="0.06"/>
    <n v="0.05"/>
    <n v="0"/>
    <n v="2.89"/>
  </r>
  <r>
    <d v="2025-03-01T00:00:00"/>
    <n v="14.939500000000407"/>
    <m/>
    <d v="2025-03-15T22:33:00"/>
    <x v="1"/>
    <x v="11"/>
    <s v="Last 12 Months"/>
    <s v="SPS-11288730"/>
    <s v="Rav Garcha"/>
    <s v="Mens 24-25, 01/03 vs. vs Edgbaston 3"/>
    <x v="11"/>
    <s v="STRIPE"/>
    <x v="0"/>
    <n v="10"/>
    <n v="0.19"/>
    <n v="0.1"/>
    <n v="0"/>
    <n v="9.7100000000000009"/>
  </r>
  <r>
    <d v="2025-03-03T00:00:00"/>
    <n v="12.939500000000407"/>
    <m/>
    <d v="2025-03-15T22:33:00"/>
    <x v="1"/>
    <x v="11"/>
    <s v="Last 12 Months"/>
    <s v="SPS-11297506"/>
    <s v="Karam Garcha"/>
    <s v="Sunday Training 24-25, paid by Rav Garcha, 02/03 vs. Sunday Training"/>
    <x v="11"/>
    <s v="STRIPE"/>
    <x v="1"/>
    <n v="3"/>
    <n v="7.0000000000000007E-2"/>
    <n v="0.05"/>
    <n v="0"/>
    <n v="2.88"/>
  </r>
  <r>
    <d v="2025-03-15T00:00:00"/>
    <n v="0.93950000000040745"/>
    <m/>
    <d v="2025-03-15T22:33:00"/>
    <x v="1"/>
    <x v="11"/>
    <s v="Last 12 Months"/>
    <s v="SPS-11340308"/>
    <s v="Rav Garcha"/>
    <s v="Mens 24-25, 15/03 vs. vs Olton &amp; West Warwickshire 5"/>
    <x v="11"/>
    <s v="STRIPE"/>
    <x v="0"/>
    <n v="10"/>
    <n v="0.19"/>
    <n v="0.1"/>
    <n v="0"/>
    <n v="9.7100000000000009"/>
  </r>
  <r>
    <d v="2025-03-16T00:00:00"/>
    <n v="0.45130000000062864"/>
    <m/>
    <d v="2025-03-16T10:50:00"/>
    <x v="1"/>
    <x v="11"/>
    <s v="Last 12 Months"/>
    <s v="SPS-11342842"/>
    <s v="dilveer bedi"/>
    <s v="Sunday Training 24-25, collected by Satpal Degun, 16/03 vs. Sunday Training"/>
    <x v="11"/>
    <s v="CASH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50"/>
    <s v="Savraj Singh Chana"/>
    <s v="Sunday Training 24-25, collected by Satpal Degun, 16/03 vs. Sunday Training"/>
    <x v="11"/>
    <s v="CASH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56"/>
    <s v="Arjan Singh Chana"/>
    <s v="Sunday Training 24-25, collected by Satpal Degun, 16/03 vs. Sunday Training"/>
    <x v="11"/>
    <s v="CASH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34"/>
    <s v="Jay Singh Joall"/>
    <s v="Sunday Training 24-25, collected by Satpal Degun, 16/03 vs. Sunday Training"/>
    <x v="11"/>
    <s v="CASH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24"/>
    <s v="Sehaj Kaur"/>
    <s v="Sunday Training 24-25, collected by Satpal Degun, 16/03 vs. Sunday Training"/>
    <x v="11"/>
    <s v="CASH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27"/>
    <s v="Anmol Kaur"/>
    <s v="Sunday Training 24-25, collected by Satpal Degun, 16/03 vs. Sunday Training"/>
    <x v="11"/>
    <s v="CASH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48"/>
    <s v="Rajveer Malhi"/>
    <s v="Sunday Training 24-25, collected by Satpal Degun, 16/03 vs. Sunday Training"/>
    <x v="11"/>
    <s v="CASH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43"/>
    <s v="Yuvraj Sihota"/>
    <s v="Sunday Training 24-25, confirmed by Satpal Degun, 16/03 vs. Sunday Training"/>
    <x v="11"/>
    <s v="BACS"/>
    <x v="1"/>
    <n v="3"/>
    <n v="0"/>
    <n v="0"/>
    <n v="0"/>
    <n v="3"/>
  </r>
  <r>
    <d v="2025-03-16T00:00:00"/>
    <n v="0.45130000000062864"/>
    <m/>
    <d v="2025-03-16T10:50:00"/>
    <x v="1"/>
    <x v="11"/>
    <s v="Last 12 Months"/>
    <s v="SPS-11342844"/>
    <s v="Devjyot Singh Ghhagh"/>
    <s v="Sunday Training 24-25, collected by Satpal Degun, 16/03 vs. Sunday Training"/>
    <x v="11"/>
    <s v="CASH"/>
    <x v="1"/>
    <n v="3"/>
    <n v="0"/>
    <n v="0"/>
    <n v="0"/>
    <n v="3"/>
  </r>
  <r>
    <d v="2025-03-01T00:00:00"/>
    <n v="15.561099999998987"/>
    <m/>
    <d v="2025-03-16T13:28:00"/>
    <x v="1"/>
    <x v="11"/>
    <s v="Last 12 Months"/>
    <s v="SPS-11288339"/>
    <s v="Arjan Singh Chana"/>
    <s v="Badgers 24-25, collected by Satpal Degun, 01/03 vs. vs Sutton"/>
    <x v="11"/>
    <s v="CASH"/>
    <x v="0"/>
    <n v="3"/>
    <n v="0"/>
    <n v="0"/>
    <n v="0"/>
    <n v="3"/>
  </r>
  <r>
    <d v="2025-03-08T00:00:00"/>
    <n v="8.5610999999989872"/>
    <m/>
    <d v="2025-03-16T13:28:00"/>
    <x v="1"/>
    <x v="11"/>
    <s v="Last 12 Months"/>
    <s v="SPS-11311246"/>
    <s v="Arjan Singh Chana"/>
    <s v="Badgers 24-25, collected by Satpal Degun, 08/03 vs. vs Edgbaston"/>
    <x v="11"/>
    <s v="CASH"/>
    <x v="0"/>
    <n v="3"/>
    <n v="0"/>
    <n v="0"/>
    <n v="0"/>
    <n v="3"/>
  </r>
  <r>
    <d v="2025-03-15T00:00:00"/>
    <n v="1.5610999999989872"/>
    <m/>
    <d v="2025-03-16T13:28:00"/>
    <x v="1"/>
    <x v="11"/>
    <s v="Last 12 Months"/>
    <s v="SPS-11337850"/>
    <s v="Arjan Singh Chana"/>
    <s v="Badgers 24-25, collected by Satpal Degun, 15/03 vs. vs Cannock"/>
    <x v="11"/>
    <s v="CASH"/>
    <x v="0"/>
    <n v="3"/>
    <n v="0"/>
    <n v="0"/>
    <n v="0"/>
    <n v="3"/>
  </r>
  <r>
    <d v="2025-02-17T00:00:00"/>
    <n v="27.622900000002119"/>
    <m/>
    <d v="2025-03-16T14:57:00"/>
    <x v="1"/>
    <x v="11"/>
    <s v="Last 12 Months"/>
    <s v="SPS-11249959"/>
    <s v="Winnie Emery"/>
    <s v="Ladies 24-25, 15/02 vs. vs Solihull Blossomfield 2"/>
    <x v="11"/>
    <s v="STRIPE"/>
    <x v="0"/>
    <n v="10"/>
    <n v="0.19"/>
    <n v="0.1"/>
    <n v="0"/>
    <n v="9.7100000000000009"/>
  </r>
  <r>
    <d v="2025-02-22T00:00:00"/>
    <n v="22.622900000002119"/>
    <m/>
    <d v="2025-03-16T14:57:00"/>
    <x v="1"/>
    <x v="11"/>
    <s v="Last 12 Months"/>
    <s v="SPS-11262463"/>
    <s v="Winnie Emery"/>
    <s v="Ladies 24-25, 22/02 vs. vs University of Birmingham 6"/>
    <x v="11"/>
    <s v="STRIPE"/>
    <x v="0"/>
    <n v="10"/>
    <n v="0.19"/>
    <n v="0.1"/>
    <n v="0"/>
    <n v="9.7100000000000009"/>
  </r>
  <r>
    <d v="2025-03-01T00:00:00"/>
    <n v="15.622900000002119"/>
    <m/>
    <d v="2025-03-16T14:57:00"/>
    <x v="1"/>
    <x v="11"/>
    <s v="Last 12 Months"/>
    <s v="SPS-11289791"/>
    <s v="Winnie Emery"/>
    <s v="Ladies 24-25, 01/03 vs. vs Bridgnorth 1"/>
    <x v="11"/>
    <s v="STRIPE"/>
    <x v="0"/>
    <n v="10"/>
    <n v="0.19"/>
    <n v="0.1"/>
    <n v="0"/>
    <n v="9.7100000000000009"/>
  </r>
  <r>
    <d v="2025-03-14T00:00:00"/>
    <n v="2.6229000000021188"/>
    <m/>
    <d v="2025-03-16T14:57:00"/>
    <x v="1"/>
    <x v="11"/>
    <s v="Last 12 Months"/>
    <s v="SPS-11333351"/>
    <s v="Winnie Emery"/>
    <s v="Ladies 24-25, 08/03 vs. vs Worcester 2"/>
    <x v="11"/>
    <s v="STRIPE"/>
    <x v="0"/>
    <n v="10"/>
    <n v="0.19"/>
    <n v="0.1"/>
    <n v="0"/>
    <n v="9.7100000000000009"/>
  </r>
  <r>
    <d v="2025-03-15T00:00:00"/>
    <n v="1.6229000000021188"/>
    <m/>
    <d v="2025-03-16T14:57:00"/>
    <x v="1"/>
    <x v="11"/>
    <s v="Last 12 Months"/>
    <s v="SPS-11337349"/>
    <s v="Winnie Emery"/>
    <s v="Ladies 24-25, 15/03 vs. vs Edgbaston 2"/>
    <x v="11"/>
    <s v="STRIPE"/>
    <x v="0"/>
    <n v="10"/>
    <n v="0.19"/>
    <n v="0.1"/>
    <n v="0"/>
    <n v="9.7100000000000009"/>
  </r>
  <r>
    <d v="2025-03-01T00:00:00"/>
    <n v="15.670799999999872"/>
    <m/>
    <d v="2025-03-16T16:06:00"/>
    <x v="1"/>
    <x v="11"/>
    <s v="Last 12 Months"/>
    <s v="SPS-11288721"/>
    <s v="Rikki Saggo"/>
    <s v="Mens 24-25, 01/03 vs. vs Edgbaston 3"/>
    <x v="11"/>
    <s v="STRIPE"/>
    <x v="0"/>
    <n v="10"/>
    <n v="0.2"/>
    <n v="0.1"/>
    <n v="0"/>
    <n v="9.6999999999999993"/>
  </r>
  <r>
    <d v="2025-03-01T00:00:00"/>
    <n v="15.670799999999872"/>
    <m/>
    <d v="2025-03-16T16:06:00"/>
    <x v="1"/>
    <x v="11"/>
    <s v="Last 12 Months"/>
    <s v="SPS-11288731"/>
    <s v="Taranveer (Ten) Saggo"/>
    <s v="Mens 24-25 Student Match Fee, paid by Rikki Saggo, 01/03 vs. vs Edgbaston 3"/>
    <x v="11"/>
    <s v="STRIPE"/>
    <x v="0"/>
    <n v="5"/>
    <n v="0.1"/>
    <n v="0.05"/>
    <n v="0"/>
    <n v="4.8499999999999996"/>
  </r>
  <r>
    <d v="2025-03-08T00:00:00"/>
    <n v="8.6707999999998719"/>
    <m/>
    <d v="2025-03-16T16:06:00"/>
    <x v="1"/>
    <x v="11"/>
    <s v="Last 12 Months"/>
    <s v="SPS-11311935"/>
    <s v="Rikki Saggo"/>
    <s v="Mens 24-25, 08/03 vs. vs Kingswinford 2"/>
    <x v="11"/>
    <s v="STRIPE"/>
    <x v="0"/>
    <n v="10"/>
    <n v="0.2"/>
    <n v="0.1"/>
    <n v="0"/>
    <n v="9.6999999999999993"/>
  </r>
  <r>
    <d v="2025-03-08T00:00:00"/>
    <n v="8.6707999999998719"/>
    <m/>
    <d v="2025-03-16T16:06:00"/>
    <x v="1"/>
    <x v="11"/>
    <s v="Last 12 Months"/>
    <s v="SPS-11311944"/>
    <s v="Taranveer (Ten) Saggo"/>
    <s v="Mens 24-25 Student Match Fee, paid by Rikki Saggo, 08/03 vs. vs Kingswinford 2"/>
    <x v="11"/>
    <s v="STRIPE"/>
    <x v="0"/>
    <n v="5"/>
    <n v="0.1"/>
    <n v="0.05"/>
    <n v="0"/>
    <n v="4.8499999999999996"/>
  </r>
  <r>
    <d v="2025-03-15T00:00:00"/>
    <n v="1.6707999999998719"/>
    <m/>
    <d v="2025-03-16T16:06:00"/>
    <x v="1"/>
    <x v="11"/>
    <s v="Last 12 Months"/>
    <s v="SPS-11340300"/>
    <s v="Rikki Saggo"/>
    <s v="Mens 24-25, 15/03 vs. vs Olton &amp; West Warwickshire 5"/>
    <x v="11"/>
    <s v="STRIPE"/>
    <x v="0"/>
    <n v="10"/>
    <n v="0.18"/>
    <n v="0.1"/>
    <n v="0"/>
    <n v="9.7200000000000006"/>
  </r>
  <r>
    <d v="2025-03-15T00:00:00"/>
    <n v="1.6707999999998719"/>
    <m/>
    <d v="2025-03-16T16:06:00"/>
    <x v="1"/>
    <x v="11"/>
    <s v="Last 12 Months"/>
    <s v="SPS-11340309"/>
    <s v="Taranveer (Ten) Saggo"/>
    <s v="Mens 24-25 Student Match Fee, paid by Rikki Saggo, 15/03 vs. vs Olton &amp; West Warwickshire 5"/>
    <x v="11"/>
    <s v="STRIPE"/>
    <x v="0"/>
    <n v="5"/>
    <n v="0.1"/>
    <n v="0.05"/>
    <n v="0"/>
    <n v="4.8499999999999996"/>
  </r>
  <r>
    <d v="2025-02-16T00:00:00"/>
    <n v="28.780500000000757"/>
    <m/>
    <d v="2025-03-16T18:44:00"/>
    <x v="1"/>
    <x v="11"/>
    <s v="Last 12 Months"/>
    <s v="SPS-11241696"/>
    <s v="dilveer bedi"/>
    <s v="Sunday Training 24-25, collected by Satpal Degun, 16/02 vs. Sunday Training"/>
    <x v="11"/>
    <s v="CASH"/>
    <x v="1"/>
    <n v="3"/>
    <n v="0"/>
    <n v="0"/>
    <n v="0"/>
    <n v="3"/>
  </r>
  <r>
    <d v="2025-01-18T00:00:00"/>
    <n v="57.80619999999908"/>
    <m/>
    <d v="2025-03-16T19:21:00"/>
    <x v="1"/>
    <x v="11"/>
    <s v="Last 12 Months"/>
    <s v="SPS-11136820"/>
    <s v="Narayan Dhillon"/>
    <s v="Mens 24-25 Student Match Fee, paid by Chan Dhillon, 18/01 vs. vs University of Birmingham 5"/>
    <x v="11"/>
    <s v="STRIPE"/>
    <x v="0"/>
    <n v="5"/>
    <n v="0.1"/>
    <n v="0.05"/>
    <n v="0"/>
    <n v="4.8499999999999996"/>
  </r>
  <r>
    <d v="2025-01-25T00:00:00"/>
    <n v="50.80619999999908"/>
    <m/>
    <d v="2025-03-16T19:21:00"/>
    <x v="1"/>
    <x v="11"/>
    <s v="Last 12 Months"/>
    <s v="SPS-11155818"/>
    <s v="Narayan Dhillon"/>
    <s v="Mens 24-25 Student Match Fee, paid by Chan Dhillon, 25/01 vs. vs Edgbaston 2"/>
    <x v="11"/>
    <s v="STRIPE"/>
    <x v="0"/>
    <n v="5"/>
    <n v="0.1"/>
    <n v="0.05"/>
    <n v="0"/>
    <n v="4.8499999999999996"/>
  </r>
  <r>
    <d v="2025-02-01T00:00:00"/>
    <n v="43.80619999999908"/>
    <m/>
    <d v="2025-03-16T19:21:00"/>
    <x v="1"/>
    <x v="11"/>
    <s v="Last 12 Months"/>
    <s v="SPS-11174980"/>
    <s v="Narayan Dhillon"/>
    <s v="Mens 24-25 Student Match Fee, paid by Chan Dhillon, 01/02 vs. vs Cannock 2"/>
    <x v="11"/>
    <s v="STRIPE"/>
    <x v="0"/>
    <n v="5"/>
    <n v="0.1"/>
    <n v="0.05"/>
    <n v="0"/>
    <n v="4.8499999999999996"/>
  </r>
  <r>
    <d v="2025-02-08T00:00:00"/>
    <n v="36.80619999999908"/>
    <m/>
    <d v="2025-03-16T19:21:00"/>
    <x v="1"/>
    <x v="11"/>
    <s v="Last 12 Months"/>
    <s v="SPS-11210194"/>
    <s v="Govind Dhillon"/>
    <s v="Sunday Training 24-25, paid by Chan Dhillon, 02/02 vs. Sunday Training"/>
    <x v="11"/>
    <s v="STRIPE"/>
    <x v="1"/>
    <n v="3"/>
    <n v="0.06"/>
    <n v="0.05"/>
    <n v="0"/>
    <n v="2.89"/>
  </r>
  <r>
    <d v="2025-02-09T00:00:00"/>
    <n v="35.80619999999908"/>
    <m/>
    <d v="2025-03-16T19:21:00"/>
    <x v="1"/>
    <x v="11"/>
    <s v="Last 12 Months"/>
    <s v="SPS-11212336"/>
    <s v="Narayan Dhillon"/>
    <s v="Mens 24-25 Student Match Fee, paid by Chan Dhillon, 09/02 vs. vs Old Silhillians 2"/>
    <x v="11"/>
    <s v="STRIPE"/>
    <x v="0"/>
    <n v="5"/>
    <n v="0.1"/>
    <n v="0.05"/>
    <n v="0"/>
    <n v="4.8499999999999996"/>
  </r>
  <r>
    <d v="2025-02-16T00:00:00"/>
    <n v="28.80619999999908"/>
    <m/>
    <d v="2025-03-16T19:21:00"/>
    <x v="1"/>
    <x v="11"/>
    <s v="Last 12 Months"/>
    <s v="SPS-11241695"/>
    <s v="Govind Dhillon"/>
    <s v="Sunday Training 24-25, paid by Chan Dhillon, 16/02 vs. Sunday Training"/>
    <x v="11"/>
    <s v="STRIPE"/>
    <x v="1"/>
    <n v="3"/>
    <n v="0.06"/>
    <n v="0.05"/>
    <n v="0"/>
    <n v="2.89"/>
  </r>
  <r>
    <d v="2025-02-23T00:00:00"/>
    <n v="21.80619999999908"/>
    <m/>
    <d v="2025-03-16T19:21:00"/>
    <x v="1"/>
    <x v="11"/>
    <s v="Last 12 Months"/>
    <s v="SPS-11265553"/>
    <s v="Govind Dhillon"/>
    <s v="Sunday Training 24-25, paid by Chan Dhillon, 23/02 vs. Sunday Training"/>
    <x v="11"/>
    <s v="STRIPE"/>
    <x v="1"/>
    <n v="3"/>
    <n v="0.06"/>
    <n v="0.05"/>
    <n v="0"/>
    <n v="2.89"/>
  </r>
  <r>
    <d v="2025-03-01T00:00:00"/>
    <n v="15.80619999999908"/>
    <m/>
    <d v="2025-03-16T19:21:00"/>
    <x v="1"/>
    <x v="11"/>
    <s v="Last 12 Months"/>
    <s v="SPS-11288726"/>
    <s v="Govind Dhillon"/>
    <s v="Mens 24-25 Under 16 Match Fee, paid by Chan Dhillon, 01/03 vs. vs Edgbaston 3"/>
    <x v="11"/>
    <s v="STRIPE"/>
    <x v="0"/>
    <n v="3"/>
    <n v="0.06"/>
    <n v="0.05"/>
    <n v="0"/>
    <n v="2.89"/>
  </r>
  <r>
    <d v="2025-03-08T00:00:00"/>
    <n v="8.8061999999990803"/>
    <m/>
    <d v="2025-03-16T19:21:00"/>
    <x v="1"/>
    <x v="11"/>
    <s v="Last 12 Months"/>
    <s v="SPS-11309080"/>
    <s v="Narayan Dhillon"/>
    <s v="Mens 24-25 Student Match Fee, paid by Chan Dhillon, 08/03 vs. vs Worcester 2"/>
    <x v="11"/>
    <s v="STRIPE"/>
    <x v="0"/>
    <n v="5"/>
    <n v="0.1"/>
    <n v="0.05"/>
    <n v="0"/>
    <n v="4.8499999999999996"/>
  </r>
  <r>
    <d v="2025-03-08T00:00:00"/>
    <n v="8.8061999999990803"/>
    <m/>
    <d v="2025-03-16T19:21:00"/>
    <x v="1"/>
    <x v="11"/>
    <s v="Last 12 Months"/>
    <s v="SPS-11311940"/>
    <s v="Govind Dhillon"/>
    <s v="Mens 24-25 Under 16 Match Fee, paid by Chan Dhillon, 08/03 vs. vs Kingswinford 2"/>
    <x v="11"/>
    <s v="STRIPE"/>
    <x v="0"/>
    <n v="3"/>
    <n v="0.06"/>
    <n v="0.05"/>
    <n v="0"/>
    <n v="2.89"/>
  </r>
  <r>
    <d v="2025-03-14T00:00:00"/>
    <n v="2.8061999999990803"/>
    <m/>
    <d v="2025-03-16T19:21:00"/>
    <x v="1"/>
    <x v="11"/>
    <s v="Last 12 Months"/>
    <s v="SPS-11334216"/>
    <s v="Narayan Dhillon"/>
    <s v="Mens 24-25 Student Match Fee, paid by Chan Dhillon, 15/03 vs. vs Harborne 4"/>
    <x v="11"/>
    <s v="STRIPE"/>
    <x v="0"/>
    <n v="5"/>
    <n v="0.08"/>
    <n v="0.05"/>
    <n v="0"/>
    <n v="4.87"/>
  </r>
  <r>
    <d v="2025-03-10T00:00:00"/>
    <n v="6.8908999999985099"/>
    <m/>
    <d v="2025-03-16T21:23:00"/>
    <x v="1"/>
    <x v="11"/>
    <s v="Last 12 Months"/>
    <s v="SPS-11319856"/>
    <s v="Amarpreet Sahi"/>
    <s v="Ladies 24-25 Student Match Fee, confirmed by Charn Gill, 08/03 vs. vs Solihull Blossomfield 3"/>
    <x v="11"/>
    <s v="BACS"/>
    <x v="0"/>
    <n v="5"/>
    <n v="0"/>
    <n v="0"/>
    <n v="0"/>
    <n v="5"/>
  </r>
  <r>
    <d v="2025-03-16T00:00:00"/>
    <n v="0.911099999997532"/>
    <m/>
    <d v="2025-03-16T21:52:00"/>
    <x v="1"/>
    <x v="11"/>
    <s v="Last 12 Months"/>
    <s v="SPS-11346574"/>
    <s v="Ghazanfar Ali"/>
    <s v="Mens 24-25 Sponsored player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75"/>
    <s v="morgan sign"/>
    <s v="Mens 24-25 Sponsored player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76"/>
    <s v="Irfan Muhammad"/>
    <s v="Mens 24-25 Sponsored player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77"/>
    <s v="Navraj Degun"/>
    <s v="Mens 24-25 Annual Payee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78"/>
    <s v="Manveer Sokhi"/>
    <s v="Mens 24-25 Annual Payee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79"/>
    <s v="Noah Higginson"/>
    <s v="Mens 24-25 Double Team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80"/>
    <s v="Amarpreet singh Assi"/>
    <s v="Mens 24-25 Annual Payee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82"/>
    <s v="Dilraj Sohal"/>
    <s v="Mens 24-25 Double Team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83"/>
    <s v="Avraj Bansal"/>
    <s v="Mens 24-25 Annual Payee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84"/>
    <s v="Jagjit Degun"/>
    <s v="Mens 24-25 Annual Payee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85"/>
    <s v="Abhijeet Singh"/>
    <s v="Mens 24-25 Double Team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86"/>
    <s v="Moin Shakeel"/>
    <s v="Mens 24-25 Sponsored player Match Fee, 16/03 vs. vs Banbury 1"/>
    <x v="11"/>
    <s v="CASH"/>
    <x v="0"/>
    <n v="0"/>
    <n v="0"/>
    <n v="0"/>
    <n v="0"/>
    <n v="0"/>
  </r>
  <r>
    <d v="2025-03-16T00:00:00"/>
    <n v="0.911099999997532"/>
    <m/>
    <d v="2025-03-16T21:52:00"/>
    <x v="1"/>
    <x v="11"/>
    <s v="Last 12 Months"/>
    <s v="SPS-11346587"/>
    <s v="saihej Mangat"/>
    <s v="Mens 24-25 Sponsored player Match Fee, 16/03 vs. vs Banbury 1"/>
    <x v="11"/>
    <s v="CASH"/>
    <x v="0"/>
    <n v="0"/>
    <n v="0"/>
    <n v="0"/>
    <n v="0"/>
    <n v="0"/>
  </r>
  <r>
    <d v="2025-03-15T00:00:00"/>
    <n v="3.4401999999972759"/>
    <m/>
    <d v="2025-03-18T10:34:00"/>
    <x v="1"/>
    <x v="11"/>
    <s v="Last 12 Months"/>
    <s v="SPS-11337346"/>
    <s v="kiran gill"/>
    <s v="Ladies 24-25, confirmed by Charn Gill, 15/03 vs. vs Edgbaston 2"/>
    <x v="11"/>
    <s v="BACS"/>
    <x v="0"/>
    <n v="10"/>
    <n v="0"/>
    <n v="0"/>
    <n v="0"/>
    <n v="10"/>
  </r>
  <r>
    <d v="2025-02-17T00:00:00"/>
    <n v="29.761100000003353"/>
    <m/>
    <d v="2025-03-18T18:16:00"/>
    <x v="1"/>
    <x v="11"/>
    <s v="Last 12 Months"/>
    <s v="SPS-11249963"/>
    <s v="Jamie Richards"/>
    <s v="Ladies 24-25, 15/02 vs. vs Solihull Blossomfield 2"/>
    <x v="11"/>
    <s v="STRIPE"/>
    <x v="0"/>
    <n v="10"/>
    <n v="0.19"/>
    <n v="0.1"/>
    <n v="0"/>
    <n v="9.7100000000000009"/>
  </r>
  <r>
    <d v="2025-02-22T00:00:00"/>
    <n v="24.761100000003353"/>
    <m/>
    <d v="2025-03-18T18:16:00"/>
    <x v="1"/>
    <x v="11"/>
    <s v="Last 12 Months"/>
    <s v="SPS-11262465"/>
    <s v="Jamie Richards"/>
    <s v="Ladies 24-25, 22/02 vs. vs University of Birmingham 6"/>
    <x v="11"/>
    <s v="STRIPE"/>
    <x v="0"/>
    <n v="10"/>
    <n v="0.19"/>
    <n v="0.1"/>
    <n v="0"/>
    <n v="9.7100000000000009"/>
  </r>
  <r>
    <d v="2025-03-01T00:00:00"/>
    <n v="17.761100000003353"/>
    <m/>
    <d v="2025-03-18T18:16:00"/>
    <x v="1"/>
    <x v="11"/>
    <s v="Last 12 Months"/>
    <s v="SPS-11289793"/>
    <s v="Jamie Richards"/>
    <s v="Ladies 24-25, 01/03 vs. vs Bridgnorth 1"/>
    <x v="11"/>
    <s v="STRIPE"/>
    <x v="0"/>
    <n v="10"/>
    <n v="0.19"/>
    <n v="0.1"/>
    <n v="0"/>
    <n v="9.7100000000000009"/>
  </r>
  <r>
    <d v="2025-03-14T00:00:00"/>
    <n v="4.7611000000033528"/>
    <m/>
    <d v="2025-03-18T18:16:00"/>
    <x v="1"/>
    <x v="11"/>
    <s v="Last 12 Months"/>
    <s v="SPS-11333353"/>
    <s v="Jamie Richards"/>
    <s v="Ladies 24-25, 08/03 vs. vs Worcester 2"/>
    <x v="11"/>
    <s v="STRIPE"/>
    <x v="0"/>
    <n v="10"/>
    <n v="0.19"/>
    <n v="0.1"/>
    <n v="0"/>
    <n v="9.7100000000000009"/>
  </r>
  <r>
    <d v="2025-03-15T00:00:00"/>
    <n v="3.7611000000033528"/>
    <m/>
    <d v="2025-03-18T18:16:00"/>
    <x v="1"/>
    <x v="11"/>
    <s v="Last 12 Months"/>
    <s v="SPS-11337351"/>
    <s v="Jamie Richards"/>
    <s v="Ladies 24-25, 15/03 vs. vs Edgbaston 2"/>
    <x v="11"/>
    <s v="STRIPE"/>
    <x v="0"/>
    <n v="10"/>
    <n v="0.19"/>
    <n v="0.1"/>
    <n v="0"/>
    <n v="9.7100000000000009"/>
  </r>
  <r>
    <d v="2025-03-15T00:00:00"/>
    <n v="4.1492999999973108"/>
    <m/>
    <d v="2025-03-19T03:35:00"/>
    <x v="1"/>
    <x v="11"/>
    <s v="Last 12 Months"/>
    <s v="SPS-11337356"/>
    <s v="Rajpreet Sahi"/>
    <s v="Ladies 24-25 Student Match Fee, confirmed by Charn Gill, 15/03 vs. vs Edgbaston 2"/>
    <x v="11"/>
    <s v="BACS"/>
    <x v="0"/>
    <n v="5"/>
    <n v="0"/>
    <n v="0"/>
    <n v="0"/>
    <n v="5"/>
  </r>
  <r>
    <d v="2025-02-16T00:00:00"/>
    <n v="32.354099999996834"/>
    <m/>
    <d v="2025-03-20T08:30:00"/>
    <x v="1"/>
    <x v="11"/>
    <s v="Last 12 Months"/>
    <s v="SPS-11241747"/>
    <s v="Abhijeet Singh"/>
    <s v="Mens 24-25, 08/02 vs. vs Old Halesonians 1"/>
    <x v="11"/>
    <s v="STRIPE"/>
    <x v="0"/>
    <n v="10"/>
    <n v="0.35"/>
    <n v="0.1"/>
    <n v="0"/>
    <n v="9.5500000000000007"/>
  </r>
  <r>
    <d v="2025-02-09T00:00:00"/>
    <n v="40.354099999996834"/>
    <m/>
    <d v="2025-03-21T08:30:00"/>
    <x v="1"/>
    <x v="11"/>
    <s v="Last 12 Months"/>
    <s v="SPS-11216151"/>
    <s v="Arzu Azam"/>
    <s v="Ladies 24-25 Unemployed/Retired Match Fee, 08/02 vs. vs Olton &amp; West Warwickshire 6"/>
    <x v="11"/>
    <s v="STRIPE"/>
    <x v="0"/>
    <n v="5"/>
    <n v="0.17"/>
    <n v="0.05"/>
    <n v="0"/>
    <n v="4.78"/>
  </r>
  <r>
    <d v="2025-02-09T00:00:00"/>
    <n v="40.354099999996834"/>
    <m/>
    <d v="2025-03-21T08:30:00"/>
    <x v="1"/>
    <x v="11"/>
    <s v="Last 12 Months"/>
    <s v="SPS-11216168"/>
    <s v="Arzu Azam"/>
    <s v="Ladies 24-25 Unemployed/Retired Match Fee, 09/02 vs. vs Old Silhillians 4"/>
    <x v="11"/>
    <s v="STRIPE"/>
    <x v="0"/>
    <n v="5"/>
    <n v="0.18"/>
    <n v="0.05"/>
    <n v="0"/>
    <n v="4.7699999999999996"/>
  </r>
  <r>
    <d v="2025-03-22T00:00:00"/>
    <n v="0.64719999999942956"/>
    <m/>
    <d v="2025-03-22T15:32:00"/>
    <x v="1"/>
    <x v="11"/>
    <s v="Last 12 Months"/>
    <s v="SPS-11374307"/>
    <s v="Apsi Gunarathne"/>
    <s v="Ladies 24-25 Sponsored player Match Fee, 22/03 vs. vs Old Silhillians 2"/>
    <x v="11"/>
    <s v="CASH"/>
    <x v="0"/>
    <n v="0"/>
    <n v="0"/>
    <n v="0"/>
    <n v="0"/>
    <n v="0"/>
  </r>
  <r>
    <d v="2025-03-22T00:00:00"/>
    <n v="0.64719999999942956"/>
    <m/>
    <d v="2025-03-22T15:32:00"/>
    <x v="1"/>
    <x v="11"/>
    <s v="Last 12 Months"/>
    <s v="SPS-11374308"/>
    <s v="Rahemeen Ali"/>
    <s v="Ladies 24-25 Sponsored player Match Fee, 22/03 vs. vs Old Silhillians 2"/>
    <x v="11"/>
    <s v="CASH"/>
    <x v="0"/>
    <n v="0"/>
    <n v="0"/>
    <n v="0"/>
    <n v="0"/>
    <n v="0"/>
  </r>
  <r>
    <d v="2025-03-22T00:00:00"/>
    <n v="0.76799999999639113"/>
    <m/>
    <d v="2025-03-22T18:26:00"/>
    <x v="1"/>
    <x v="11"/>
    <s v="Last 12 Months"/>
    <s v="SPS-11376439"/>
    <s v="SJ Sihota"/>
    <s v="Mens 24-25 Double Team Match Fee, 22/03 vs. vs Solihull Blossomfield 1"/>
    <x v="11"/>
    <s v="CASH"/>
    <x v="0"/>
    <n v="0"/>
    <n v="0"/>
    <n v="0"/>
    <n v="0"/>
    <n v="0"/>
  </r>
  <r>
    <d v="2025-03-22T00:00:00"/>
    <n v="0.76799999999639113"/>
    <m/>
    <d v="2025-03-22T18:26:00"/>
    <x v="1"/>
    <x v="11"/>
    <s v="Last 12 Months"/>
    <s v="SPS-11376442"/>
    <s v="Ian Murphy"/>
    <s v="Mens 24-25 Sponsored player Match Fee, 22/03 vs. vs Solihull Blossomfield 1"/>
    <x v="11"/>
    <s v="CASH"/>
    <x v="0"/>
    <n v="0"/>
    <n v="0"/>
    <n v="0"/>
    <n v="0"/>
    <n v="0"/>
  </r>
  <r>
    <d v="2025-03-22T00:00:00"/>
    <n v="0.799299999998766"/>
    <m/>
    <d v="2025-03-22T19:11:00"/>
    <x v="1"/>
    <x v="11"/>
    <s v="Last 12 Months"/>
    <s v="SPS-11376879"/>
    <s v="om gaur"/>
    <s v="Mens 24-25 Under 16 Match Fee, confirmed by Satpal Degun, 22/03 vs. vs Bromsgrove 4"/>
    <x v="11"/>
    <s v="BACS"/>
    <x v="0"/>
    <n v="3"/>
    <n v="0"/>
    <n v="0"/>
    <n v="0"/>
    <n v="3"/>
  </r>
  <r>
    <d v="2025-01-18T00:00:00"/>
    <n v="63.82220000000234"/>
    <m/>
    <d v="2025-03-22T19:44:00"/>
    <x v="1"/>
    <x v="11"/>
    <s v="Last 12 Months"/>
    <s v="SPS-11137755"/>
    <s v="Meena Samra"/>
    <s v="Ladies 24-25, 18/01 vs. vs Solihull Blossomfield 4"/>
    <x v="11"/>
    <s v="STRIPE"/>
    <x v="0"/>
    <n v="10"/>
    <n v="0.19"/>
    <n v="0.1"/>
    <n v="0"/>
    <n v="9.7100000000000009"/>
  </r>
  <r>
    <d v="2025-02-02T00:00:00"/>
    <n v="48.82220000000234"/>
    <m/>
    <d v="2025-03-22T19:44:00"/>
    <x v="1"/>
    <x v="11"/>
    <s v="Last 12 Months"/>
    <s v="SPS-11183771"/>
    <s v="Meena Samra"/>
    <s v="Ladies 24-25, 01/02 vs. vs Olton &amp; West Warwickshire 5"/>
    <x v="11"/>
    <s v="STRIPE"/>
    <x v="0"/>
    <n v="10"/>
    <n v="0.19"/>
    <n v="0.1"/>
    <n v="0"/>
    <n v="9.7100000000000009"/>
  </r>
  <r>
    <d v="2025-02-09T00:00:00"/>
    <n v="41.82220000000234"/>
    <m/>
    <d v="2025-03-22T19:44:00"/>
    <x v="1"/>
    <x v="11"/>
    <s v="Last 12 Months"/>
    <s v="SPS-11216155"/>
    <s v="Meena Samra"/>
    <s v="Ladies 24-25, 08/02 vs. vs Olton &amp; West Warwickshire 6"/>
    <x v="11"/>
    <s v="STRIPE"/>
    <x v="0"/>
    <n v="10"/>
    <n v="0.19"/>
    <n v="0.1"/>
    <n v="0"/>
    <n v="9.7100000000000009"/>
  </r>
  <r>
    <d v="2025-02-09T00:00:00"/>
    <n v="41.82220000000234"/>
    <m/>
    <d v="2025-03-22T19:44:00"/>
    <x v="1"/>
    <x v="11"/>
    <s v="Last 12 Months"/>
    <s v="SPS-11216172"/>
    <s v="Meena Samra"/>
    <s v="Ladies 24-25, 09/02 vs. vs Old Silhillians 4"/>
    <x v="11"/>
    <s v="STRIPE"/>
    <x v="0"/>
    <n v="10"/>
    <n v="0.19"/>
    <n v="0.1"/>
    <n v="0"/>
    <n v="9.7100000000000009"/>
  </r>
  <r>
    <d v="2025-03-01T00:00:00"/>
    <n v="21.82220000000234"/>
    <m/>
    <d v="2025-03-22T19:44:00"/>
    <x v="1"/>
    <x v="11"/>
    <s v="Last 12 Months"/>
    <s v="SPS-11290462"/>
    <s v="Meena Samra"/>
    <s v="Ladies 24-25, 01/03 vs. vs Harborne 4"/>
    <x v="11"/>
    <s v="STRIPE"/>
    <x v="0"/>
    <n v="10"/>
    <n v="0.19"/>
    <n v="0.1"/>
    <n v="0"/>
    <n v="9.7100000000000009"/>
  </r>
  <r>
    <d v="2025-02-21T00:00:00"/>
    <n v="30.354099999996834"/>
    <m/>
    <d v="2025-03-23T08:30:00"/>
    <x v="1"/>
    <x v="11"/>
    <s v="Last 12 Months"/>
    <s v="SPS-11257316"/>
    <s v="Manoj Chohan"/>
    <s v="Sunday Training 24-25, 23/02 vs. Sunday Training"/>
    <x v="11"/>
    <s v="STRIPE"/>
    <x v="1"/>
    <n v="3"/>
    <n v="7.0000000000000007E-2"/>
    <n v="0.05"/>
    <n v="0"/>
    <n v="2.88"/>
  </r>
  <r>
    <d v="2025-03-08T00:00:00"/>
    <n v="15.354099999996834"/>
    <m/>
    <d v="2025-03-23T08:30:00"/>
    <x v="1"/>
    <x v="11"/>
    <s v="Last 12 Months"/>
    <s v="SPS-11308968"/>
    <s v="Manoj Chohan"/>
    <s v="Sunday Training 24-25, 09/03 vs. Sunday Training"/>
    <x v="11"/>
    <s v="STRIPE"/>
    <x v="1"/>
    <n v="3"/>
    <n v="7.0000000000000007E-2"/>
    <n v="0.05"/>
    <n v="0"/>
    <n v="2.88"/>
  </r>
  <r>
    <d v="2025-03-13T00:00:00"/>
    <n v="10.354099999996834"/>
    <m/>
    <d v="2025-03-23T08:30:00"/>
    <x v="1"/>
    <x v="11"/>
    <s v="Last 12 Months"/>
    <s v="SPS-11333112"/>
    <s v="Manoj Chohan"/>
    <s v="Sunday Training 24-25, 16/03 vs. Sunday Training"/>
    <x v="11"/>
    <s v="STRIPE"/>
    <x v="1"/>
    <n v="3"/>
    <n v="7.0000000000000007E-2"/>
    <n v="0.05"/>
    <n v="0"/>
    <n v="2.88"/>
  </r>
  <r>
    <d v="2025-03-22T00:00:00"/>
    <n v="1.3540999999968335"/>
    <m/>
    <d v="2025-03-23T08:30:00"/>
    <x v="1"/>
    <x v="11"/>
    <s v="Last 12 Months"/>
    <s v="SPS-11373706"/>
    <s v="Manoj Chohan"/>
    <s v="Sunday Training 24-25, 23/03 vs. Sunday Training"/>
    <x v="11"/>
    <s v="STRIPE"/>
    <x v="1"/>
    <n v="3"/>
    <n v="0.1"/>
    <n v="0.05"/>
    <n v="0"/>
    <n v="2.85"/>
  </r>
  <r>
    <d v="2025-03-01T00:00:00"/>
    <n v="22.354099999996834"/>
    <m/>
    <d v="2025-03-23T08:30:00"/>
    <x v="1"/>
    <x v="11"/>
    <s v="Last 12 Months"/>
    <s v="SPS-11288331"/>
    <s v="Ethan Chohan"/>
    <s v="Badgers 24-25, paid by Manoj Chohan, 01/03 vs. vs Sutton"/>
    <x v="11"/>
    <s v="STRIPE"/>
    <x v="0"/>
    <n v="3"/>
    <n v="7.0000000000000007E-2"/>
    <n v="0.05"/>
    <n v="0"/>
    <n v="2.88"/>
  </r>
  <r>
    <d v="2025-03-08T00:00:00"/>
    <n v="15.354099999996834"/>
    <m/>
    <d v="2025-03-23T08:30:00"/>
    <x v="1"/>
    <x v="11"/>
    <s v="Last 12 Months"/>
    <s v="SPS-11311239"/>
    <s v="Ethan Chohan"/>
    <s v="Badgers 24-25, paid by Manoj Chohan, 08/03 vs. vs Edgbaston"/>
    <x v="11"/>
    <s v="STRIPE"/>
    <x v="0"/>
    <n v="3"/>
    <n v="7.0000000000000007E-2"/>
    <n v="0.05"/>
    <n v="0"/>
    <n v="2.88"/>
  </r>
  <r>
    <d v="2025-03-15T00:00:00"/>
    <n v="8.3540999999968335"/>
    <m/>
    <d v="2025-03-23T08:30:00"/>
    <x v="1"/>
    <x v="11"/>
    <s v="Last 12 Months"/>
    <s v="SPS-11337841"/>
    <s v="Ethan Chohan"/>
    <s v="Badgers 24-25, paid by Manoj Chohan, 15/03 vs. vs Cannock"/>
    <x v="11"/>
    <s v="STRIPE"/>
    <x v="0"/>
    <n v="3"/>
    <n v="7.0000000000000007E-2"/>
    <n v="0.05"/>
    <n v="0"/>
    <n v="2.88"/>
  </r>
  <r>
    <d v="2025-02-16T00:00:00"/>
    <n v="35.354099999996834"/>
    <m/>
    <d v="2025-03-23T08:30:00"/>
    <x v="1"/>
    <x v="11"/>
    <s v="Last 12 Months"/>
    <s v="SPS-11241750"/>
    <s v="Jay Campbell"/>
    <s v="Mens 24-25, 08/02 vs. vs Old Halesonians 1"/>
    <x v="11"/>
    <s v="STRIPE"/>
    <x v="0"/>
    <n v="10"/>
    <n v="0.25"/>
    <n v="0.1"/>
    <n v="0"/>
    <n v="9.65"/>
  </r>
  <r>
    <d v="2025-03-11T00:00:00"/>
    <n v="12.354099999996834"/>
    <m/>
    <d v="2025-03-23T08:30:00"/>
    <x v="1"/>
    <x v="11"/>
    <s v="Last 12 Months"/>
    <s v="SPS-11323033"/>
    <s v="Jay Campbell"/>
    <s v="Mens 24-25, 08/03 vs. vs Stourport 2"/>
    <x v="11"/>
    <s v="STRIPE"/>
    <x v="0"/>
    <n v="10"/>
    <n v="0.25"/>
    <n v="0.1"/>
    <n v="0"/>
    <n v="9.65"/>
  </r>
  <r>
    <d v="2025-01-18T00:00:00"/>
    <n v="64.410400000000664"/>
    <m/>
    <d v="2025-03-23T09:51:00"/>
    <x v="1"/>
    <x v="11"/>
    <s v="Last 12 Months"/>
    <s v="SPS-11136828"/>
    <s v="Amarjit Degun"/>
    <s v="Mens 24-25, 18/01 vs. vs University of Birmingham 5"/>
    <x v="11"/>
    <s v="STRIPE"/>
    <x v="0"/>
    <n v="10"/>
    <n v="0.19"/>
    <n v="0.1"/>
    <n v="0"/>
    <n v="9.7100000000000009"/>
  </r>
  <r>
    <d v="2025-01-25T00:00:00"/>
    <n v="57.410400000000664"/>
    <m/>
    <d v="2025-03-23T09:51:00"/>
    <x v="1"/>
    <x v="11"/>
    <s v="Last 12 Months"/>
    <s v="SPS-11155817"/>
    <s v="Amarjit Degun"/>
    <s v="Mens 24-25, 25/01 vs. vs Edgbaston 2"/>
    <x v="11"/>
    <s v="STRIPE"/>
    <x v="0"/>
    <n v="10"/>
    <n v="0.19"/>
    <n v="0.1"/>
    <n v="0"/>
    <n v="9.7100000000000009"/>
  </r>
  <r>
    <d v="2025-02-01T00:00:00"/>
    <n v="50.410400000000664"/>
    <m/>
    <d v="2025-03-23T09:51:00"/>
    <x v="1"/>
    <x v="11"/>
    <s v="Last 12 Months"/>
    <s v="SPS-11174988"/>
    <s v="Amarjit Degun"/>
    <s v="Mens 24-25, 01/02 vs. vs Cannock 2"/>
    <x v="11"/>
    <s v="STRIPE"/>
    <x v="0"/>
    <n v="10"/>
    <n v="0.19"/>
    <n v="0.1"/>
    <n v="0"/>
    <n v="9.7100000000000009"/>
  </r>
  <r>
    <d v="2025-03-08T00:00:00"/>
    <n v="15.410400000000664"/>
    <m/>
    <d v="2025-03-23T09:51:00"/>
    <x v="1"/>
    <x v="11"/>
    <s v="Last 12 Months"/>
    <s v="SPS-11309086"/>
    <s v="Amarjit Degun"/>
    <s v="Mens 24-25, 08/03 vs. vs Worcester 2"/>
    <x v="11"/>
    <s v="STRIPE"/>
    <x v="0"/>
    <n v="10"/>
    <n v="0.19"/>
    <n v="0.1"/>
    <n v="0"/>
    <n v="9.7100000000000009"/>
  </r>
  <r>
    <d v="2025-03-22T00:00:00"/>
    <n v="1.4104000000006636"/>
    <m/>
    <d v="2025-03-23T09:51:00"/>
    <x v="1"/>
    <x v="11"/>
    <s v="Last 12 Months"/>
    <s v="SPS-11376446"/>
    <s v="Amarjit Degun"/>
    <s v="Mens 24-25, 22/03 vs. vs Solihull Blossomfield 1"/>
    <x v="11"/>
    <s v="STRIPE"/>
    <x v="0"/>
    <n v="10"/>
    <n v="0.19"/>
    <n v="0.1"/>
    <n v="0"/>
    <n v="9.7100000000000009"/>
  </r>
  <r>
    <d v="2025-03-23T00:00:00"/>
    <n v="0.68680000000313157"/>
    <m/>
    <d v="2025-03-23T16:29:00"/>
    <x v="1"/>
    <x v="11"/>
    <s v="Last 12 Months"/>
    <s v="SPS-11381166"/>
    <s v="Sahib Dhanjal"/>
    <s v="Mens 24-25 Double Team Match Fee, 22/03 vs. vs University of Birmingham 4"/>
    <x v="11"/>
    <s v="CASH"/>
    <x v="0"/>
    <n v="0"/>
    <n v="0"/>
    <n v="0"/>
    <n v="0"/>
    <n v="0"/>
  </r>
  <r>
    <d v="2025-03-23T00:00:00"/>
    <n v="0.68680000000313157"/>
    <m/>
    <d v="2025-03-23T16:29:00"/>
    <x v="1"/>
    <x v="11"/>
    <s v="Last 12 Months"/>
    <s v="SPS-11381168"/>
    <s v="jeevan sandhu"/>
    <s v="Mens 24-25 Double Team Match Fee, 22/03 vs. vs University of Birmingham 4"/>
    <x v="11"/>
    <s v="CASH"/>
    <x v="0"/>
    <n v="0"/>
    <n v="0"/>
    <n v="0"/>
    <n v="0"/>
    <n v="0"/>
  </r>
  <r>
    <d v="2025-03-23T00:00:00"/>
    <n v="0.68680000000313157"/>
    <m/>
    <d v="2025-03-23T16:29:00"/>
    <x v="1"/>
    <x v="11"/>
    <s v="Last 12 Months"/>
    <s v="SPS-11381170"/>
    <s v="Amarpreet singh Assi"/>
    <s v="Mens 24-25 Annual Payee Match Fee, 22/03 vs. vs University of Birmingham 4"/>
    <x v="11"/>
    <s v="CASH"/>
    <x v="0"/>
    <n v="0"/>
    <n v="0"/>
    <n v="0"/>
    <n v="0"/>
    <n v="0"/>
  </r>
  <r>
    <d v="2025-03-23T00:00:00"/>
    <n v="0.68680000000313157"/>
    <m/>
    <d v="2025-03-23T16:29:00"/>
    <x v="1"/>
    <x v="11"/>
    <s v="Last 12 Months"/>
    <s v="SPS-11381172"/>
    <s v="Dilraj Sohal"/>
    <s v="Mens 24-25 Double Team Match Fee, 22/03 vs. vs University of Birmingham 4"/>
    <x v="11"/>
    <s v="CASH"/>
    <x v="0"/>
    <n v="0"/>
    <n v="0"/>
    <n v="0"/>
    <n v="0"/>
    <n v="0"/>
  </r>
  <r>
    <d v="2025-03-23T00:00:00"/>
    <n v="0.68680000000313157"/>
    <m/>
    <d v="2025-03-23T16:29:00"/>
    <x v="1"/>
    <x v="11"/>
    <s v="Last 12 Months"/>
    <s v="SPS-11381173"/>
    <s v="Daya Bamrah"/>
    <s v="Mens 24-25 Sponsored player Match Fee, 22/03 vs. vs University of Birmingham 4"/>
    <x v="11"/>
    <s v="CASH"/>
    <x v="0"/>
    <n v="0"/>
    <n v="0"/>
    <n v="0"/>
    <n v="0"/>
    <n v="0"/>
  </r>
  <r>
    <d v="2025-03-23T00:00:00"/>
    <n v="0.68680000000313157"/>
    <m/>
    <d v="2025-03-23T16:29:00"/>
    <x v="1"/>
    <x v="11"/>
    <s v="Last 12 Months"/>
    <s v="SPS-11381176"/>
    <s v="Pavinder Sandhu"/>
    <s v="Mens 24-25 Annual Payee Match Fee, 22/03 vs. vs University of Birmingham 4"/>
    <x v="11"/>
    <s v="CASH"/>
    <x v="0"/>
    <n v="0"/>
    <n v="0"/>
    <n v="0"/>
    <n v="0"/>
    <n v="0"/>
  </r>
  <r>
    <d v="2025-03-23T00:00:00"/>
    <n v="0.73329999999987194"/>
    <m/>
    <d v="2025-03-23T17:36:00"/>
    <x v="1"/>
    <x v="11"/>
    <s v="Last 12 Months"/>
    <s v="SPS-11381564"/>
    <s v="Athsari Gangabadage"/>
    <s v="Ladies 24-25 Sponsored player Match Fee, 22/03 vs. vs Old Silhillians 5"/>
    <x v="11"/>
    <s v="CASH"/>
    <x v="0"/>
    <n v="0"/>
    <n v="0"/>
    <n v="0"/>
    <n v="0"/>
    <n v="0"/>
  </r>
  <r>
    <d v="2025-03-23T00:00:00"/>
    <n v="0.73329999999987194"/>
    <m/>
    <d v="2025-03-23T17:36:00"/>
    <x v="1"/>
    <x v="11"/>
    <s v="Last 12 Months"/>
    <s v="SPS-11381569"/>
    <s v="Kara Kandola"/>
    <s v="Ladies 24-25 Double Team Match Fee, 22/03 vs. vs Old Silhillians 5"/>
    <x v="11"/>
    <s v="CASH"/>
    <x v="0"/>
    <n v="0"/>
    <n v="0"/>
    <n v="0"/>
    <n v="0"/>
    <n v="0"/>
  </r>
  <r>
    <d v="2025-03-23T00:00:00"/>
    <n v="0.73329999999987194"/>
    <m/>
    <d v="2025-03-23T17:36:00"/>
    <x v="1"/>
    <x v="11"/>
    <s v="Last 12 Months"/>
    <s v="SPS-11381574"/>
    <s v="Rajpreet Sahi"/>
    <s v="Ladies 24-25 Double Team Match Fee, 22/03 vs. vs Old Silhillians 5"/>
    <x v="11"/>
    <s v="CASH"/>
    <x v="0"/>
    <n v="0"/>
    <n v="0"/>
    <n v="0"/>
    <n v="0"/>
    <n v="0"/>
  </r>
  <r>
    <d v="2025-03-23T00:00:00"/>
    <n v="0.76939999999740394"/>
    <m/>
    <d v="2025-03-23T18:28:00"/>
    <x v="1"/>
    <x v="11"/>
    <s v="Last 12 Months"/>
    <s v="SPS-11381573"/>
    <s v="Susan Paterson"/>
    <s v="AMENDED: (PAID VIA BACS )Ladies 24-25, collected by Sharndeep Hanspal, 22/03 vs. vs Old Silhillians 5"/>
    <x v="11"/>
    <s v="CASH"/>
    <x v="0"/>
    <n v="10"/>
    <n v="0"/>
    <n v="0"/>
    <n v="0"/>
    <n v="10"/>
  </r>
  <r>
    <d v="2025-02-22T00:00:00"/>
    <n v="30.354099999996834"/>
    <m/>
    <d v="2025-03-24T08:30:00"/>
    <x v="1"/>
    <x v="11"/>
    <s v="Last 12 Months"/>
    <s v="SPS-11258956"/>
    <s v="Satpal Degun"/>
    <s v="Mens 24-25, 22/02 vs. vs Stourport 4"/>
    <x v="11"/>
    <s v="STRIPE"/>
    <x v="0"/>
    <n v="10"/>
    <n v="0.2"/>
    <n v="0.1"/>
    <n v="0"/>
    <n v="9.6999999999999993"/>
  </r>
  <r>
    <d v="2025-03-01T00:00:00"/>
    <n v="23.354099999996834"/>
    <m/>
    <d v="2025-03-24T08:30:00"/>
    <x v="1"/>
    <x v="11"/>
    <s v="Last 12 Months"/>
    <s v="SPS-11288728"/>
    <s v="Satpal Degun"/>
    <s v="Mens 24-25, 01/03 vs. vs Edgbaston 3"/>
    <x v="11"/>
    <s v="STRIPE"/>
    <x v="0"/>
    <n v="10"/>
    <n v="0.2"/>
    <n v="0.1"/>
    <n v="0"/>
    <n v="9.6999999999999993"/>
  </r>
  <r>
    <d v="2025-03-08T00:00:00"/>
    <n v="16.354099999996834"/>
    <m/>
    <d v="2025-03-24T08:30:00"/>
    <x v="1"/>
    <x v="11"/>
    <s v="Last 12 Months"/>
    <s v="SPS-11311941"/>
    <s v="Satpal Degun"/>
    <s v="Mens 24-25, 08/03 vs. vs Kingswinford 2"/>
    <x v="11"/>
    <s v="STRIPE"/>
    <x v="0"/>
    <n v="10"/>
    <n v="0.2"/>
    <n v="0.1"/>
    <n v="0"/>
    <n v="9.6999999999999993"/>
  </r>
  <r>
    <d v="2025-03-15T00:00:00"/>
    <n v="9.3540999999968335"/>
    <m/>
    <d v="2025-03-24T08:30:00"/>
    <x v="1"/>
    <x v="11"/>
    <s v="Last 12 Months"/>
    <s v="SPS-11340306"/>
    <s v="Satpal Degun"/>
    <s v="Mens 24-25, 15/03 vs. vs Olton &amp; West Warwickshire 5"/>
    <x v="11"/>
    <s v="STRIPE"/>
    <x v="0"/>
    <n v="10"/>
    <n v="0.2"/>
    <n v="0.1"/>
    <n v="0"/>
    <n v="9.6999999999999993"/>
  </r>
  <r>
    <d v="2025-02-22T00:00:00"/>
    <n v="30.354099999996834"/>
    <m/>
    <d v="2025-03-24T08:30:00"/>
    <x v="1"/>
    <x v="11"/>
    <s v="Last 12 Months"/>
    <s v="SPS-11258962"/>
    <s v="kishan mann"/>
    <s v="Mens 24-25 Student Match Fee, paid by manmohan mann, 22/02 vs. vs Stourport 4"/>
    <x v="11"/>
    <s v="STRIPE"/>
    <x v="0"/>
    <n v="5"/>
    <n v="0.12"/>
    <n v="0.05"/>
    <n v="0"/>
    <n v="4.83"/>
  </r>
  <r>
    <d v="2025-03-01T00:00:00"/>
    <n v="23.354099999996834"/>
    <m/>
    <d v="2025-03-24T08:30:00"/>
    <x v="1"/>
    <x v="11"/>
    <s v="Last 12 Months"/>
    <s v="SPS-11288732"/>
    <s v="kishan mann"/>
    <s v="Mens 24-25 Student Match Fee, paid by manmohan mann, 01/03 vs. vs Edgbaston 3"/>
    <x v="11"/>
    <s v="STRIPE"/>
    <x v="0"/>
    <n v="5"/>
    <n v="0.12"/>
    <n v="0.05"/>
    <n v="0"/>
    <n v="4.83"/>
  </r>
  <r>
    <d v="2025-03-08T00:00:00"/>
    <n v="16.354099999996834"/>
    <m/>
    <d v="2025-03-24T08:30:00"/>
    <x v="1"/>
    <x v="11"/>
    <s v="Last 12 Months"/>
    <s v="SPS-11311945"/>
    <s v="kishan mann"/>
    <s v="Mens 24-25 Student Match Fee, paid by manmohan mann, 08/03 vs. vs Kingswinford 2"/>
    <x v="11"/>
    <s v="STRIPE"/>
    <x v="0"/>
    <n v="5"/>
    <n v="0.12"/>
    <n v="0.05"/>
    <n v="0"/>
    <n v="4.83"/>
  </r>
  <r>
    <d v="2025-03-15T00:00:00"/>
    <n v="9.3540999999968335"/>
    <m/>
    <d v="2025-03-24T08:30:00"/>
    <x v="1"/>
    <x v="11"/>
    <s v="Last 12 Months"/>
    <s v="SPS-11340310"/>
    <s v="kishan mann"/>
    <s v="Mens 24-25 Student Match Fee, paid by manmohan mann, 15/03 vs. vs Olton &amp; West Warwickshire 5"/>
    <x v="11"/>
    <s v="STRIPE"/>
    <x v="0"/>
    <n v="5"/>
    <n v="0.12"/>
    <n v="0.05"/>
    <n v="0"/>
    <n v="4.83"/>
  </r>
  <r>
    <d v="2025-03-22T00:00:00"/>
    <n v="2.3540999999968335"/>
    <m/>
    <d v="2025-03-24T08:30:00"/>
    <x v="1"/>
    <x v="11"/>
    <s v="Last 12 Months"/>
    <s v="SPS-11376445"/>
    <s v="kishan mann"/>
    <s v="Mens 24-25 Student Match Fee, paid by manmohan mann, 22/03 vs. vs Solihull Blossomfield 1"/>
    <x v="11"/>
    <s v="STRIPE"/>
    <x v="0"/>
    <n v="5"/>
    <n v="0.1"/>
    <n v="0.05"/>
    <n v="0"/>
    <n v="4.8499999999999996"/>
  </r>
  <r>
    <d v="2025-03-22T00:00:00"/>
    <n v="2.4415999999982887"/>
    <m/>
    <d v="2025-03-24T10:36:00"/>
    <x v="1"/>
    <x v="11"/>
    <s v="Last 12 Months"/>
    <s v="SPS-11376887"/>
    <s v="Manjeet Degun"/>
    <s v="Mens 24-25, confirmed by Satwant Degun, 22/03 vs. vs Bromsgrove 4"/>
    <x v="11"/>
    <s v="BACS"/>
    <x v="0"/>
    <n v="10"/>
    <n v="0"/>
    <n v="0"/>
    <n v="0"/>
    <n v="10"/>
  </r>
  <r>
    <d v="2025-03-22T00:00:00"/>
    <n v="2.4590000000025611"/>
    <m/>
    <d v="2025-03-24T11:01:00"/>
    <x v="1"/>
    <x v="11"/>
    <s v="Last 12 Months"/>
    <s v="SPS-11376877"/>
    <s v="Amar Rehal"/>
    <s v="Mens 24-25, confirmed by Satpal Degun, 22/03 vs. vs Bromsgrove 4"/>
    <x v="11"/>
    <s v="BACS"/>
    <x v="0"/>
    <n v="10"/>
    <n v="0"/>
    <n v="0"/>
    <n v="0"/>
    <n v="10"/>
  </r>
  <r>
    <d v="2025-03-24T00:00:00"/>
    <n v="0.4680000000007567"/>
    <m/>
    <d v="2025-03-24T11:14:00"/>
    <x v="1"/>
    <x v="11"/>
    <s v="Last 12 Months"/>
    <s v="SPS-11384193"/>
    <s v="Ghazanfar Ali"/>
    <s v="Mens 24-25 Sponsored player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194"/>
    <s v="morgan sign"/>
    <s v="Mens 24-25 Sponsored player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195"/>
    <s v="Irfan Muhammad"/>
    <s v="Mens 24-25 Sponsored player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196"/>
    <s v="Navraj Degun"/>
    <s v="Mens 24-25 Annual Payee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197"/>
    <s v="Manveer Sokhi"/>
    <s v="Mens 24-25 Annual Payee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198"/>
    <s v="Noah Higginson"/>
    <s v="Mens 24-25 Double Team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200"/>
    <s v="Amarpreet singh Assi"/>
    <s v="Mens 24-25 Annual Payee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202"/>
    <s v="Avraj Bansal"/>
    <s v="Mens 24-25 Annual Payee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203"/>
    <s v="Jagjit Degun"/>
    <s v="Mens 24-25 Annual Payee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204"/>
    <s v="Abhijeet Singh"/>
    <s v="Mens 24-25 Double Team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205"/>
    <s v="Moin Shakeel"/>
    <s v="Mens 24-25 Sponsored player Match Fee, 23/03 vs. vs Harleston Magpies"/>
    <x v="11"/>
    <s v="CASH"/>
    <x v="0"/>
    <n v="0"/>
    <n v="0"/>
    <n v="0"/>
    <n v="0"/>
    <n v="0"/>
  </r>
  <r>
    <d v="2025-03-24T00:00:00"/>
    <n v="0.4680000000007567"/>
    <m/>
    <d v="2025-03-24T11:14:00"/>
    <x v="1"/>
    <x v="11"/>
    <s v="Last 12 Months"/>
    <s v="SPS-11384206"/>
    <s v="Josh Russell"/>
    <s v="Mens 24-25 Annual Payee Match Fee, 23/03 vs. vs Harleston Magpies"/>
    <x v="11"/>
    <s v="CASH"/>
    <x v="0"/>
    <n v="0"/>
    <n v="0"/>
    <n v="0"/>
    <n v="0"/>
    <n v="0"/>
  </r>
  <r>
    <d v="2025-03-18T00:00:00"/>
    <n v="6.7326000000030035"/>
    <m/>
    <d v="2025-03-24T17:35:00"/>
    <x v="1"/>
    <x v="11"/>
    <s v="Last 12 Months"/>
    <s v="SPS-11351472"/>
    <s v="Winnie Emery"/>
    <s v="Ladies Subscriptions 24-25, confirmed by Charn Gill"/>
    <x v="11"/>
    <s v="BACS"/>
    <x v="0"/>
    <n v="100"/>
    <n v="0"/>
    <n v="0"/>
    <n v="0"/>
    <n v="100"/>
  </r>
  <r>
    <d v="2025-03-24T00:00:00"/>
    <n v="0.84790000000066357"/>
    <m/>
    <d v="2025-03-24T20:21:00"/>
    <x v="1"/>
    <x v="11"/>
    <s v="Last 12 Months"/>
    <s v="SPS-11386092"/>
    <s v="Savraj Singh Chana"/>
    <s v="Sunday Training 24-25, collected by Satpal Degun, 23/03 vs. Sunday Training"/>
    <x v="11"/>
    <s v="CASH"/>
    <x v="1"/>
    <n v="3"/>
    <n v="0"/>
    <n v="0"/>
    <n v="0"/>
    <n v="3"/>
  </r>
  <r>
    <d v="2025-03-24T00:00:00"/>
    <n v="0.84790000000066357"/>
    <m/>
    <d v="2025-03-24T20:21:00"/>
    <x v="1"/>
    <x v="11"/>
    <s v="Last 12 Months"/>
    <s v="SPS-11386096"/>
    <s v="Arjan Singh Chana"/>
    <s v="Sunday Training 24-25, collected by Satpal Degun, 23/03 vs. Sunday Training"/>
    <x v="11"/>
    <s v="CASH"/>
    <x v="1"/>
    <n v="3"/>
    <n v="0"/>
    <n v="0"/>
    <n v="0"/>
    <n v="3"/>
  </r>
  <r>
    <d v="2025-03-24T00:00:00"/>
    <n v="0.84790000000066357"/>
    <m/>
    <d v="2025-03-24T20:21:00"/>
    <x v="1"/>
    <x v="11"/>
    <s v="Last 12 Months"/>
    <s v="SPS-11386081"/>
    <s v="Sehaj Kaur"/>
    <s v="Sunday Training 24-25, collected by Satpal Degun, 23/03 vs. Sunday Training"/>
    <x v="11"/>
    <s v="CASH"/>
    <x v="1"/>
    <n v="3"/>
    <n v="0"/>
    <n v="0"/>
    <n v="0"/>
    <n v="3"/>
  </r>
  <r>
    <d v="2025-03-24T00:00:00"/>
    <n v="0.84790000000066357"/>
    <m/>
    <d v="2025-03-24T20:21:00"/>
    <x v="1"/>
    <x v="11"/>
    <s v="Last 12 Months"/>
    <s v="SPS-11386083"/>
    <s v="Anmol Kaur"/>
    <s v="Sunday Training 24-25, collected by Satpal Degun, 23/03 vs. Sunday Training"/>
    <x v="11"/>
    <s v="CASH"/>
    <x v="1"/>
    <n v="3"/>
    <n v="0"/>
    <n v="0"/>
    <n v="0"/>
    <n v="3"/>
  </r>
  <r>
    <d v="2025-03-24T00:00:00"/>
    <n v="0.84790000000066357"/>
    <m/>
    <d v="2025-03-24T20:21:00"/>
    <x v="1"/>
    <x v="11"/>
    <s v="Last 12 Months"/>
    <s v="SPS-11386090"/>
    <s v="Rajveer Malhi"/>
    <s v="Sunday Training 24-25, collected by Satpal Degun, 23/03 vs. Sunday Training"/>
    <x v="11"/>
    <s v="CASH"/>
    <x v="1"/>
    <n v="3"/>
    <n v="0"/>
    <n v="0"/>
    <n v="0"/>
    <n v="3"/>
  </r>
  <r>
    <d v="2025-03-21T00:00:00"/>
    <n v="3.848599999997532"/>
    <m/>
    <d v="2025-03-24T20:22:00"/>
    <x v="1"/>
    <x v="11"/>
    <s v="Last 12 Months"/>
    <s v="SPS-11370917"/>
    <s v="Rajveer Malhi"/>
    <s v="Mens 24-25 Under 16 Match Fee, collected by Satpal Degun, 22/03 vs. vs Bloxwich"/>
    <x v="11"/>
    <s v="CASH"/>
    <x v="0"/>
    <n v="3"/>
    <n v="0"/>
    <n v="0"/>
    <n v="0"/>
    <n v="3"/>
  </r>
  <r>
    <d v="2025-02-22T00:00:00"/>
    <n v="31.354099999996834"/>
    <m/>
    <d v="2025-03-25T08:30:00"/>
    <x v="1"/>
    <x v="11"/>
    <s v="Last 12 Months"/>
    <s v="SPS-11258451"/>
    <s v="SJ Sihota"/>
    <s v="Mens 24-25 Unemployed/Retired Match Fee, 22/02 vs. vs Sutton Coldfield 9"/>
    <x v="11"/>
    <s v="STRIPE"/>
    <x v="0"/>
    <n v="5"/>
    <n v="0.12"/>
    <n v="0.05"/>
    <n v="0"/>
    <n v="4.83"/>
  </r>
  <r>
    <d v="2025-02-28T00:00:00"/>
    <n v="25.354099999996834"/>
    <m/>
    <d v="2025-03-25T08:30:00"/>
    <x v="1"/>
    <x v="11"/>
    <s v="Last 12 Months"/>
    <s v="SPS-11282854"/>
    <s v="SJ Sihota"/>
    <s v="Mens 24-25 Unemployed/Retired Match Fee, 01/03 vs. vs Bloxwich 4"/>
    <x v="11"/>
    <s v="STRIPE"/>
    <x v="0"/>
    <n v="5"/>
    <n v="0.12"/>
    <n v="0.05"/>
    <n v="0"/>
    <n v="4.83"/>
  </r>
  <r>
    <d v="2025-03-15T00:00:00"/>
    <n v="10.354099999996834"/>
    <m/>
    <d v="2025-03-25T08:30:00"/>
    <x v="1"/>
    <x v="11"/>
    <s v="Last 12 Months"/>
    <s v="SPS-11337533"/>
    <s v="SJ Sihota"/>
    <s v="Mens 24-25 Unemployed/Retired Match Fee, 15/03 vs. vs Old Wulfrunians 4"/>
    <x v="11"/>
    <s v="STRIPE"/>
    <x v="0"/>
    <n v="5"/>
    <n v="0.12"/>
    <n v="0.05"/>
    <n v="0"/>
    <n v="4.83"/>
  </r>
  <r>
    <d v="2025-03-21T00:00:00"/>
    <n v="4.3540999999968335"/>
    <m/>
    <d v="2025-03-25T08:30:00"/>
    <x v="1"/>
    <x v="11"/>
    <s v="Last 12 Months"/>
    <s v="SPS-11370922"/>
    <s v="SJ Sihota"/>
    <s v="Mens 24-25 Unemployed/Retired Match Fee, 22/03 vs. vs Bloxwich"/>
    <x v="11"/>
    <s v="STRIPE"/>
    <x v="0"/>
    <n v="5"/>
    <n v="0.14000000000000001"/>
    <n v="0.05"/>
    <n v="0"/>
    <n v="4.8099999999999996"/>
  </r>
  <r>
    <d v="2025-02-23T00:00:00"/>
    <n v="30.354099999996834"/>
    <m/>
    <d v="2025-03-25T08:30:00"/>
    <x v="1"/>
    <x v="11"/>
    <s v="Last 12 Months"/>
    <s v="SPS-11265552"/>
    <s v="Arjan Matharu"/>
    <s v="Sunday Training 24-25, paid by Dapinder Matharu, 23/02 vs. Sunday Training"/>
    <x v="11"/>
    <s v="STRIPE"/>
    <x v="1"/>
    <n v="3"/>
    <n v="7.0000000000000007E-2"/>
    <n v="0.05"/>
    <n v="0"/>
    <n v="2.88"/>
  </r>
  <r>
    <d v="2025-02-23T00:00:00"/>
    <n v="30.354099999996834"/>
    <m/>
    <d v="2025-03-25T08:30:00"/>
    <x v="1"/>
    <x v="11"/>
    <s v="Last 12 Months"/>
    <s v="SPS-11265572"/>
    <s v="Amar Matharu"/>
    <s v="Sunday Training 24-25, paid by Dapinder Matharu, 23/02 vs. Sunday Training"/>
    <x v="11"/>
    <s v="STRIPE"/>
    <x v="1"/>
    <n v="3"/>
    <n v="7.0000000000000007E-2"/>
    <n v="0.05"/>
    <n v="0"/>
    <n v="2.88"/>
  </r>
  <r>
    <d v="2025-03-01T00:00:00"/>
    <n v="24.354099999996834"/>
    <m/>
    <d v="2025-03-25T08:30:00"/>
    <x v="1"/>
    <x v="11"/>
    <s v="Last 12 Months"/>
    <s v="SPS-11288325"/>
    <s v="Arjan Matharu"/>
    <s v="Badgers 24-25, paid by Dapinder Matharu, 01/03 vs. vs Sutton"/>
    <x v="11"/>
    <s v="STRIPE"/>
    <x v="0"/>
    <n v="3"/>
    <n v="7.0000000000000007E-2"/>
    <n v="0.05"/>
    <n v="0"/>
    <n v="2.88"/>
  </r>
  <r>
    <d v="2025-03-03T00:00:00"/>
    <n v="22.354099999996834"/>
    <m/>
    <d v="2025-03-25T08:30:00"/>
    <x v="1"/>
    <x v="11"/>
    <s v="Last 12 Months"/>
    <s v="SPS-11297504"/>
    <s v="Amar Matharu"/>
    <s v="Sunday Training 24-25, paid by Dapinder Matharu, 02/03 vs. Sunday Training"/>
    <x v="11"/>
    <s v="STRIPE"/>
    <x v="1"/>
    <n v="3"/>
    <n v="7.0000000000000007E-2"/>
    <n v="0.05"/>
    <n v="0"/>
    <n v="2.88"/>
  </r>
  <r>
    <d v="2025-03-15T00:00:00"/>
    <n v="10.354099999996834"/>
    <m/>
    <d v="2025-03-25T08:30:00"/>
    <x v="1"/>
    <x v="11"/>
    <s v="Last 12 Months"/>
    <s v="SPS-11337845"/>
    <s v="Arjan Matharu"/>
    <s v="Badgers 24-25, paid by Dapinder Matharu, 15/03 vs. vs Cannock"/>
    <x v="11"/>
    <s v="STRIPE"/>
    <x v="0"/>
    <n v="3"/>
    <n v="7.0000000000000007E-2"/>
    <n v="0.05"/>
    <n v="0"/>
    <n v="2.88"/>
  </r>
  <r>
    <d v="2025-03-16T00:00:00"/>
    <n v="9.3540999999968335"/>
    <m/>
    <d v="2025-03-25T08:30:00"/>
    <x v="1"/>
    <x v="11"/>
    <s v="Last 12 Months"/>
    <s v="SPS-11342825"/>
    <s v="Arjan Matharu"/>
    <s v="Sunday Training 24-25, paid by Dapinder Matharu, 16/03 vs. Sunday Training"/>
    <x v="11"/>
    <s v="STRIPE"/>
    <x v="1"/>
    <n v="3"/>
    <n v="7.0000000000000007E-2"/>
    <n v="0.05"/>
    <n v="0"/>
    <n v="2.88"/>
  </r>
  <r>
    <d v="2025-03-16T00:00:00"/>
    <n v="9.3540999999968335"/>
    <m/>
    <d v="2025-03-25T08:30:00"/>
    <x v="1"/>
    <x v="11"/>
    <s v="Last 12 Months"/>
    <s v="SPS-11342853"/>
    <s v="Amar Matharu"/>
    <s v="Sunday Training 24-25, paid by Dapinder Matharu, 16/03 vs. Sunday Training"/>
    <x v="11"/>
    <s v="STRIPE"/>
    <x v="1"/>
    <n v="3"/>
    <n v="7.0000000000000007E-2"/>
    <n v="0.05"/>
    <n v="0"/>
    <n v="2.88"/>
  </r>
  <r>
    <d v="2025-03-24T00:00:00"/>
    <n v="1.3540999999968335"/>
    <m/>
    <d v="2025-03-25T08:30:00"/>
    <x v="1"/>
    <x v="11"/>
    <s v="Last 12 Months"/>
    <s v="SPS-11386082"/>
    <s v="Arjan Matharu"/>
    <s v="Sunday Training 24-25, paid by Dapinder Matharu, 23/03 vs. Sunday Training"/>
    <x v="11"/>
    <s v="STRIPE"/>
    <x v="1"/>
    <n v="3"/>
    <n v="7.0000000000000007E-2"/>
    <n v="0.05"/>
    <n v="0"/>
    <n v="2.88"/>
  </r>
  <r>
    <d v="2025-02-23T00:00:00"/>
    <n v="30.354800000000978"/>
    <m/>
    <d v="2025-03-25T08:31:00"/>
    <x v="1"/>
    <x v="11"/>
    <s v="Last 12 Months"/>
    <s v="SPS-11265551"/>
    <s v="Priya Cooner"/>
    <s v="Sunday Training 24-25, paid by Sandeep Cooner, 23/02 vs. Sunday Training"/>
    <x v="11"/>
    <s v="STRIPE"/>
    <x v="1"/>
    <n v="3"/>
    <n v="0.14000000000000001"/>
    <n v="0.05"/>
    <n v="0"/>
    <n v="2.81"/>
  </r>
  <r>
    <d v="2025-02-23T00:00:00"/>
    <n v="30.354800000000978"/>
    <m/>
    <d v="2025-03-25T08:31:00"/>
    <x v="1"/>
    <x v="11"/>
    <s v="Last 12 Months"/>
    <s v="SPS-11265555"/>
    <s v="Nihal Cooner"/>
    <s v="Sunday Training 24-25, paid by Sandeep Cooner, 23/02 vs. Sunday Training"/>
    <x v="11"/>
    <s v="STRIPE"/>
    <x v="1"/>
    <n v="3"/>
    <n v="0.15"/>
    <n v="0.05"/>
    <n v="0"/>
    <n v="2.8"/>
  </r>
  <r>
    <d v="2024-12-15T00:00:00"/>
    <n v="100.35480000000098"/>
    <m/>
    <d v="2025-03-25T08:31:00"/>
    <x v="1"/>
    <x v="11"/>
    <s v="Last 12 Months"/>
    <s v="SPS-11075729"/>
    <s v="Ahsan Ali"/>
    <s v="Sunday Training 24-25, paid by Rojon Ali, 15/12 vs. Sunday Training"/>
    <x v="11"/>
    <s v="STRIPE"/>
    <x v="1"/>
    <n v="3"/>
    <n v="0.1"/>
    <n v="0.05"/>
    <n v="0"/>
    <n v="2.85"/>
  </r>
  <r>
    <d v="2024-12-15T00:00:00"/>
    <n v="100.35480000000098"/>
    <m/>
    <d v="2025-03-25T08:31:00"/>
    <x v="1"/>
    <x v="11"/>
    <s v="Last 12 Months"/>
    <s v="SPS-11075739"/>
    <s v="Adam Ali"/>
    <s v="Sunday Training 24-25, paid by Rojon Ali, 15/12 vs. Sunday Training"/>
    <x v="11"/>
    <s v="STRIPE"/>
    <x v="1"/>
    <n v="3"/>
    <n v="0.1"/>
    <n v="0.05"/>
    <n v="0"/>
    <n v="2.85"/>
  </r>
  <r>
    <d v="2025-02-23T00:00:00"/>
    <n v="30.354800000000978"/>
    <m/>
    <d v="2025-03-25T08:31:00"/>
    <x v="1"/>
    <x v="11"/>
    <s v="Last 12 Months"/>
    <s v="SPS-11265564"/>
    <s v="Ahsan Ali"/>
    <s v="Sunday Training 24-25, paid by Rojon Ali, 23/02 vs. Sunday Training"/>
    <x v="11"/>
    <s v="STRIPE"/>
    <x v="1"/>
    <n v="3"/>
    <n v="0.1"/>
    <n v="0.05"/>
    <n v="0"/>
    <n v="2.85"/>
  </r>
  <r>
    <d v="2025-02-23T00:00:00"/>
    <n v="30.354800000000978"/>
    <m/>
    <d v="2025-03-25T08:31:00"/>
    <x v="1"/>
    <x v="11"/>
    <s v="Last 12 Months"/>
    <s v="SPS-11265571"/>
    <s v="Adam Ali"/>
    <s v="Sunday Training 24-25, paid by Rojon Ali, 23/02 vs. Sunday Training"/>
    <x v="11"/>
    <s v="STRIPE"/>
    <x v="1"/>
    <n v="3"/>
    <n v="0.08"/>
    <n v="0.05"/>
    <n v="0"/>
    <n v="2.87"/>
  </r>
  <r>
    <d v="2025-02-23T00:00:00"/>
    <n v="30.354800000000978"/>
    <m/>
    <d v="2025-03-25T08:31:00"/>
    <x v="1"/>
    <x v="11"/>
    <s v="Last 12 Months"/>
    <s v="SPS-11265562"/>
    <s v="Nayan Singh Ruprah"/>
    <s v="Sunday Training 24-25, paid by BALJIT RUPRAH, 23/02 vs. Sunday Training"/>
    <x v="11"/>
    <s v="STRIPE"/>
    <x v="1"/>
    <n v="3"/>
    <n v="0.06"/>
    <n v="0.05"/>
    <n v="0"/>
    <n v="2.89"/>
  </r>
  <r>
    <d v="2025-03-01T00:00:00"/>
    <n v="24.354800000000978"/>
    <m/>
    <d v="2025-03-25T08:31:00"/>
    <x v="1"/>
    <x v="11"/>
    <s v="Last 12 Months"/>
    <s v="SPS-11288338"/>
    <s v="Nayan Singh Ruprah"/>
    <s v="Badgers 24-25, paid by BALJIT RUPRAH, 01/03 vs. vs Sutton"/>
    <x v="11"/>
    <s v="STRIPE"/>
    <x v="0"/>
    <n v="3"/>
    <n v="0.06"/>
    <n v="0.05"/>
    <n v="0"/>
    <n v="2.89"/>
  </r>
  <r>
    <d v="2025-03-03T00:00:00"/>
    <n v="22.354800000000978"/>
    <m/>
    <d v="2025-03-25T08:31:00"/>
    <x v="1"/>
    <x v="11"/>
    <s v="Last 12 Months"/>
    <s v="SPS-11297511"/>
    <s v="Naina Kaur Ruprah"/>
    <s v="Sunday Training 24-25, paid by BALJIT RUPRAH, 02/03 vs. Sunday Training"/>
    <x v="11"/>
    <s v="STRIPE"/>
    <x v="1"/>
    <n v="3"/>
    <n v="0.06"/>
    <n v="0.05"/>
    <n v="0"/>
    <n v="2.89"/>
  </r>
  <r>
    <d v="2025-03-08T00:00:00"/>
    <n v="17.354800000000978"/>
    <m/>
    <d v="2025-03-25T08:31:00"/>
    <x v="1"/>
    <x v="11"/>
    <s v="Last 12 Months"/>
    <s v="SPS-11311245"/>
    <s v="Nayan Singh Ruprah"/>
    <s v="Badgers 24-25, paid by BALJIT RUPRAH, 08/03 vs. vs Edgbaston"/>
    <x v="11"/>
    <s v="STRIPE"/>
    <x v="0"/>
    <n v="3"/>
    <n v="0.06"/>
    <n v="0.05"/>
    <n v="0"/>
    <n v="2.89"/>
  </r>
  <r>
    <d v="2025-03-09T00:00:00"/>
    <n v="16.354800000000978"/>
    <m/>
    <d v="2025-03-25T08:31:00"/>
    <x v="1"/>
    <x v="11"/>
    <s v="Last 12 Months"/>
    <s v="SPS-11316647"/>
    <s v="Nayan Singh Ruprah"/>
    <s v="Sunday Training 24-25, paid by BALJIT RUPRAH, 09/03 vs. Sunday Training"/>
    <x v="11"/>
    <s v="STRIPE"/>
    <x v="1"/>
    <n v="3"/>
    <n v="0.06"/>
    <n v="0.05"/>
    <n v="0"/>
    <n v="2.89"/>
  </r>
  <r>
    <d v="2025-03-09T00:00:00"/>
    <n v="16.354800000000978"/>
    <m/>
    <d v="2025-03-25T08:31:00"/>
    <x v="1"/>
    <x v="11"/>
    <s v="Last 12 Months"/>
    <s v="SPS-11316650"/>
    <s v="Naina Kaur Ruprah"/>
    <s v="Sunday Training 24-25, paid by BALJIT RUPRAH, 09/03 vs. Sunday Training"/>
    <x v="11"/>
    <s v="STRIPE"/>
    <x v="1"/>
    <n v="3"/>
    <n v="0.06"/>
    <n v="0.05"/>
    <n v="0"/>
    <n v="2.89"/>
  </r>
  <r>
    <d v="2025-03-15T00:00:00"/>
    <n v="10.354800000000978"/>
    <m/>
    <d v="2025-03-25T08:31:00"/>
    <x v="1"/>
    <x v="11"/>
    <s v="Last 12 Months"/>
    <s v="SPS-11337848"/>
    <s v="Nayan Singh Ruprah"/>
    <s v="Badgers 24-25, paid by BALJIT RUPRAH, 15/03 vs. vs Cannock"/>
    <x v="11"/>
    <s v="STRIPE"/>
    <x v="0"/>
    <n v="3"/>
    <n v="0.06"/>
    <n v="0.05"/>
    <n v="0"/>
    <n v="2.89"/>
  </r>
  <r>
    <d v="2025-03-16T00:00:00"/>
    <n v="9.3548000000009779"/>
    <m/>
    <d v="2025-03-25T08:31:00"/>
    <x v="1"/>
    <x v="11"/>
    <s v="Last 12 Months"/>
    <s v="SPS-11342838"/>
    <s v="Nayan Singh Ruprah"/>
    <s v="Sunday Training 24-25, paid by BALJIT RUPRAH, 16/03 vs. Sunday Training"/>
    <x v="11"/>
    <s v="STRIPE"/>
    <x v="1"/>
    <n v="3"/>
    <n v="0.06"/>
    <n v="0.05"/>
    <n v="0"/>
    <n v="2.89"/>
  </r>
  <r>
    <d v="2025-03-16T00:00:00"/>
    <n v="9.3548000000009779"/>
    <m/>
    <d v="2025-03-25T08:31:00"/>
    <x v="1"/>
    <x v="11"/>
    <s v="Last 12 Months"/>
    <s v="SPS-11342840"/>
    <s v="Naina Kaur Ruprah"/>
    <s v="Sunday Training 24-25, paid by BALJIT RUPRAH, 16/03 vs. Sunday Training"/>
    <x v="11"/>
    <s v="STRIPE"/>
    <x v="1"/>
    <n v="3"/>
    <n v="0.06"/>
    <n v="0.05"/>
    <n v="0"/>
    <n v="2.89"/>
  </r>
  <r>
    <d v="2025-03-21T00:00:00"/>
    <n v="4.3548000000009779"/>
    <m/>
    <d v="2025-03-25T08:31:00"/>
    <x v="1"/>
    <x v="11"/>
    <s v="Last 12 Months"/>
    <s v="SPS-11370923"/>
    <s v="Nayan Singh Ruprah"/>
    <s v="Mens 24-25 Under 16 Match Fee, paid by BALJIT RUPRAH, 22/03 vs. vs Bloxwich"/>
    <x v="11"/>
    <s v="STRIPE"/>
    <x v="0"/>
    <n v="3"/>
    <n v="0.06"/>
    <n v="0.05"/>
    <n v="0"/>
    <n v="2.89"/>
  </r>
  <r>
    <d v="2025-03-24T00:00:00"/>
    <n v="1.3548000000009779"/>
    <m/>
    <d v="2025-03-25T08:31:00"/>
    <x v="1"/>
    <x v="11"/>
    <s v="Last 12 Months"/>
    <s v="SPS-11386094"/>
    <s v="Nayan Singh Ruprah"/>
    <s v="Sunday Training 24-25, paid by BALJIT RUPRAH, 23/03 vs. Sunday Training"/>
    <x v="11"/>
    <s v="STRIPE"/>
    <x v="1"/>
    <n v="3"/>
    <n v="0.06"/>
    <n v="0.05"/>
    <n v="0"/>
    <n v="2.89"/>
  </r>
  <r>
    <d v="2025-03-24T00:00:00"/>
    <n v="1.3548000000009779"/>
    <m/>
    <d v="2025-03-25T08:31:00"/>
    <x v="1"/>
    <x v="11"/>
    <s v="Last 12 Months"/>
    <s v="SPS-11386098"/>
    <s v="Naina Kaur Ruprah"/>
    <s v="Sunday Training 24-25, paid by BALJIT RUPRAH, 23/03 vs. Sunday Training"/>
    <x v="11"/>
    <s v="STRIPE"/>
    <x v="1"/>
    <n v="3"/>
    <n v="0.08"/>
    <n v="0.05"/>
    <n v="0"/>
    <n v="2.87"/>
  </r>
  <r>
    <d v="2025-03-23T00:00:00"/>
    <n v="2.4951000000000931"/>
    <m/>
    <d v="2025-03-25T11:53:00"/>
    <x v="1"/>
    <x v="11"/>
    <s v="Last 12 Months"/>
    <s v="SPS-11381568"/>
    <s v="Amarpreet Sahi"/>
    <s v="Ladies 24-25 Student Match Fee, confirmed by Charn Gill, 22/03 vs. vs Old Silhillians 5"/>
    <x v="11"/>
    <s v="BACS"/>
    <x v="0"/>
    <n v="5"/>
    <n v="0"/>
    <n v="0"/>
    <n v="0"/>
    <n v="5"/>
  </r>
  <r>
    <d v="2025-01-18T00:00:00"/>
    <n v="66.910400000000664"/>
    <m/>
    <d v="2025-03-25T21:51:00"/>
    <x v="1"/>
    <x v="11"/>
    <s v="Last 12 Months"/>
    <s v="SPS-11137803"/>
    <s v="Vinaypreet Johal"/>
    <s v="Ladies 24-25 Student Match Fee, 18/01 vs. vs Olton &amp; West Warwickshire 3"/>
    <x v="11"/>
    <s v="STRIPE"/>
    <x v="0"/>
    <n v="5"/>
    <n v="0.1"/>
    <n v="0.05"/>
    <n v="0"/>
    <n v="4.8499999999999996"/>
  </r>
  <r>
    <d v="2025-01-19T00:00:00"/>
    <n v="65.910400000000664"/>
    <m/>
    <d v="2025-03-25T21:51:00"/>
    <x v="1"/>
    <x v="11"/>
    <s v="Last 12 Months"/>
    <s v="SPS-11140563"/>
    <s v="Vinaypreet Johal"/>
    <s v="Ladies 24-25 Student Match Fee, 19/01 vs. vs University of Birmingham 5"/>
    <x v="11"/>
    <s v="STRIPE"/>
    <x v="0"/>
    <n v="5"/>
    <n v="0.1"/>
    <n v="0.05"/>
    <n v="0"/>
    <n v="4.8499999999999996"/>
  </r>
  <r>
    <d v="2025-02-02T00:00:00"/>
    <n v="51.910400000000664"/>
    <m/>
    <d v="2025-03-25T21:51:00"/>
    <x v="1"/>
    <x v="11"/>
    <s v="Last 12 Months"/>
    <s v="SPS-11183785"/>
    <s v="Vinaypreet Johal"/>
    <s v="Ladies 24-25 Student Match Fee, 01/02 vs. vs Edgbaston 3"/>
    <x v="11"/>
    <s v="STRIPE"/>
    <x v="0"/>
    <n v="5"/>
    <n v="0.1"/>
    <n v="0.05"/>
    <n v="0"/>
    <n v="4.8499999999999996"/>
  </r>
  <r>
    <d v="2025-02-10T00:00:00"/>
    <n v="43.910400000000664"/>
    <m/>
    <d v="2025-03-25T21:51:00"/>
    <x v="1"/>
    <x v="11"/>
    <s v="Last 12 Months"/>
    <s v="SPS-11216889"/>
    <s v="Vinaypreet Johal"/>
    <s v="Ladies 24-25 Student Match Fee, 08/02 vs. vs Stourport 3"/>
    <x v="11"/>
    <s v="STRIPE"/>
    <x v="0"/>
    <n v="5"/>
    <n v="0.1"/>
    <n v="0.05"/>
    <n v="0"/>
    <n v="4.8499999999999996"/>
  </r>
  <r>
    <d v="2025-02-22T00:00:00"/>
    <n v="31.910400000000664"/>
    <m/>
    <d v="2025-03-25T21:51:00"/>
    <x v="1"/>
    <x v="11"/>
    <s v="Last 12 Months"/>
    <s v="SPS-11262472"/>
    <s v="Vinaypreet Johal"/>
    <s v="Ladies 24-25 Student Match Fee, 22/02 vs. vs University of Birmingham 6"/>
    <x v="11"/>
    <s v="STRIPE"/>
    <x v="0"/>
    <n v="5"/>
    <n v="0.1"/>
    <n v="0.05"/>
    <n v="0"/>
    <n v="4.8499999999999996"/>
  </r>
  <r>
    <d v="2025-03-01T00:00:00"/>
    <n v="24.910400000000664"/>
    <m/>
    <d v="2025-03-25T21:51:00"/>
    <x v="1"/>
    <x v="11"/>
    <s v="Last 12 Months"/>
    <s v="SPS-11289792"/>
    <s v="Vinaypreet Johal"/>
    <s v="Ladies 24-25 Student Match Fee, 01/03 vs. vs Bridgnorth 1"/>
    <x v="11"/>
    <s v="STRIPE"/>
    <x v="0"/>
    <n v="5"/>
    <n v="0.1"/>
    <n v="0.05"/>
    <n v="0"/>
    <n v="4.8499999999999996"/>
  </r>
  <r>
    <d v="2025-03-14T00:00:00"/>
    <n v="11.910400000000664"/>
    <m/>
    <d v="2025-03-25T21:51:00"/>
    <x v="1"/>
    <x v="11"/>
    <s v="Last 12 Months"/>
    <s v="SPS-11333360"/>
    <s v="Vinaypreet Johal"/>
    <s v="Ladies 24-25 Student Match Fee, 08/03 vs. vs Worcester 2"/>
    <x v="11"/>
    <s v="STRIPE"/>
    <x v="0"/>
    <n v="5"/>
    <n v="0.1"/>
    <n v="0.05"/>
    <n v="0"/>
    <n v="4.8499999999999996"/>
  </r>
  <r>
    <d v="2025-03-15T00:00:00"/>
    <n v="10.910400000000664"/>
    <m/>
    <d v="2025-03-25T21:51:00"/>
    <x v="1"/>
    <x v="11"/>
    <s v="Last 12 Months"/>
    <s v="SPS-11337357"/>
    <s v="Vinaypreet Johal"/>
    <s v="Ladies 24-25 Student Match Fee, 15/03 vs. vs Edgbaston 2"/>
    <x v="11"/>
    <s v="STRIPE"/>
    <x v="0"/>
    <n v="5"/>
    <n v="0.08"/>
    <n v="0.05"/>
    <n v="0"/>
    <n v="4.87"/>
  </r>
  <r>
    <d v="2025-03-22T00:00:00"/>
    <n v="3.9104000000006636"/>
    <m/>
    <d v="2025-03-25T21:51:00"/>
    <x v="1"/>
    <x v="11"/>
    <s v="Last 12 Months"/>
    <s v="SPS-11374313"/>
    <s v="Vinaypreet Johal"/>
    <s v="Ladies 24-25 Student Match Fee, 22/03 vs. vs Old Silhillians 2"/>
    <x v="11"/>
    <s v="STRIPE"/>
    <x v="0"/>
    <n v="5"/>
    <n v="0.1"/>
    <n v="0.05"/>
    <n v="0"/>
    <n v="4.8499999999999996"/>
  </r>
  <r>
    <d v="2025-02-22T00:00:00"/>
    <n v="32.354099999996834"/>
    <m/>
    <d v="2025-03-26T08:30:00"/>
    <x v="1"/>
    <x v="11"/>
    <s v="Last 12 Months"/>
    <s v="SPS-11258447"/>
    <s v="bhupinder mann"/>
    <s v="Mens 24-25, 22/02 vs. vs Sutton Coldfield 9"/>
    <x v="11"/>
    <s v="STRIPE"/>
    <x v="0"/>
    <n v="10"/>
    <n v="0.26"/>
    <n v="0.1"/>
    <n v="0"/>
    <n v="9.64"/>
  </r>
  <r>
    <d v="2025-03-07T00:00:00"/>
    <n v="19.354099999996834"/>
    <m/>
    <d v="2025-03-26T08:30:00"/>
    <x v="1"/>
    <x v="11"/>
    <s v="Last 12 Months"/>
    <s v="SPS-11308120"/>
    <s v="bhupinder mann"/>
    <s v="Mens 24-25, 08/03 vs. vs Lichfield 6"/>
    <x v="11"/>
    <s v="STRIPE"/>
    <x v="0"/>
    <n v="10"/>
    <n v="0.26"/>
    <n v="0.1"/>
    <n v="0"/>
    <n v="9.64"/>
  </r>
  <r>
    <d v="2025-03-08T00:00:00"/>
    <n v="18.354099999996834"/>
    <m/>
    <d v="2025-03-26T08:30:00"/>
    <x v="1"/>
    <x v="11"/>
    <s v="Last 12 Months"/>
    <s v="SPS-11309084"/>
    <s v="Sukhdeep Mann"/>
    <s v="Mens 24-25 Under 16 Match Fee, paid by bhupinder mann, 08/03 vs. vs Worcester 2"/>
    <x v="11"/>
    <s v="STRIPE"/>
    <x v="0"/>
    <n v="3"/>
    <n v="0.08"/>
    <n v="0.05"/>
    <n v="0"/>
    <n v="2.87"/>
  </r>
  <r>
    <d v="2025-03-14T00:00:00"/>
    <n v="12.354099999996834"/>
    <m/>
    <d v="2025-03-26T08:30:00"/>
    <x v="1"/>
    <x v="11"/>
    <s v="Last 12 Months"/>
    <s v="SPS-11334221"/>
    <s v="Sukhdeep Mann"/>
    <s v="Mens 24-25 Under 16 Match Fee, paid by bhupinder mann, 15/03 vs. vs Harborne 4"/>
    <x v="11"/>
    <s v="STRIPE"/>
    <x v="0"/>
    <n v="3"/>
    <n v="0.08"/>
    <n v="0.05"/>
    <n v="0"/>
    <n v="2.87"/>
  </r>
  <r>
    <d v="2025-03-22T00:00:00"/>
    <n v="4.3540999999968335"/>
    <m/>
    <d v="2025-03-26T08:30:00"/>
    <x v="1"/>
    <x v="11"/>
    <s v="Last 12 Months"/>
    <s v="SPS-11376443"/>
    <s v="Sukhdeep Mann"/>
    <s v="Mens 24-25 Under 16 Match Fee, paid by bhupinder mann, 22/03 vs. vs Solihull Blossomfield 1"/>
    <x v="11"/>
    <s v="STRIPE"/>
    <x v="0"/>
    <n v="3"/>
    <n v="7.0000000000000007E-2"/>
    <n v="0.05"/>
    <n v="0"/>
    <n v="2.88"/>
  </r>
  <r>
    <d v="2025-02-23T00:00:00"/>
    <n v="31.354099999996834"/>
    <m/>
    <d v="2025-03-26T08:30:00"/>
    <x v="1"/>
    <x v="11"/>
    <s v="Last 12 Months"/>
    <s v="SPS-11265560"/>
    <s v="Anand Sihota"/>
    <s v="Sunday Training 24-25, paid by Dal Sihota, 23/02 vs. Sunday Training"/>
    <x v="11"/>
    <s v="STRIPE"/>
    <x v="1"/>
    <n v="3"/>
    <n v="0.1"/>
    <n v="0.05"/>
    <n v="0"/>
    <n v="2.85"/>
  </r>
  <r>
    <d v="2025-02-28T00:00:00"/>
    <n v="26.354099999996834"/>
    <m/>
    <d v="2025-03-26T08:30:00"/>
    <x v="1"/>
    <x v="11"/>
    <s v="Last 12 Months"/>
    <s v="SPS-11282860"/>
    <s v="Anand Sihota"/>
    <s v="Mens 24-25 Under 16 Match Fee, paid by Dal Sihota, 01/03 vs. vs Bloxwich 4"/>
    <x v="11"/>
    <s v="STRIPE"/>
    <x v="0"/>
    <n v="3"/>
    <n v="0.1"/>
    <n v="0.05"/>
    <n v="0"/>
    <n v="2.85"/>
  </r>
  <r>
    <d v="2025-03-09T00:00:00"/>
    <n v="17.354099999996834"/>
    <m/>
    <d v="2025-03-26T08:30:00"/>
    <x v="1"/>
    <x v="11"/>
    <s v="Last 12 Months"/>
    <s v="SPS-11316646"/>
    <s v="Anand Sihota"/>
    <s v="Sunday Training 24-25, paid by Dal Sihota, 09/03 vs. Sunday Training"/>
    <x v="11"/>
    <s v="STRIPE"/>
    <x v="1"/>
    <n v="3"/>
    <n v="0.1"/>
    <n v="0.05"/>
    <n v="0"/>
    <n v="2.85"/>
  </r>
  <r>
    <d v="2025-03-15T00:00:00"/>
    <n v="11.354099999996834"/>
    <m/>
    <d v="2025-03-26T08:30:00"/>
    <x v="1"/>
    <x v="11"/>
    <s v="Last 12 Months"/>
    <s v="SPS-11337539"/>
    <s v="Anand Sihota"/>
    <s v="Mens 24-25 Under 16 Match Fee, paid by Dal Sihota, 15/03 vs. vs Old Wulfrunians 4"/>
    <x v="11"/>
    <s v="STRIPE"/>
    <x v="0"/>
    <n v="3"/>
    <n v="0.08"/>
    <n v="0.05"/>
    <n v="0"/>
    <n v="2.87"/>
  </r>
  <r>
    <d v="2025-02-15T00:00:00"/>
    <n v="40.355499999997846"/>
    <m/>
    <d v="2025-03-27T08:32:00"/>
    <x v="1"/>
    <x v="11"/>
    <s v="Last 12 Months"/>
    <s v="SPS-11237357"/>
    <s v="Guvraj Bansal"/>
    <s v="Mens 24-25 Student Match Fee, 15/02 vs. vs Old Halesonians 3"/>
    <x v="11"/>
    <s v="STRIPE"/>
    <x v="0"/>
    <n v="5"/>
    <n v="0.28000000000000003"/>
    <n v="0.05"/>
    <n v="0"/>
    <n v="4.67"/>
  </r>
  <r>
    <d v="2025-01-26T00:00:00"/>
    <n v="60.601999999998952"/>
    <m/>
    <d v="2025-03-27T14:27:00"/>
    <x v="1"/>
    <x v="11"/>
    <s v="Last 12 Months"/>
    <s v="SPS-11158565"/>
    <s v="Nivaan Pawar"/>
    <s v="Sunday Training 24-25, paid by Gurmej Pawar, 26/01 vs. Sunday Training"/>
    <x v="11"/>
    <s v="STRIPE"/>
    <x v="1"/>
    <n v="3"/>
    <n v="0.06"/>
    <n v="0.05"/>
    <n v="0"/>
    <n v="2.89"/>
  </r>
  <r>
    <d v="2025-01-26T00:00:00"/>
    <n v="60.601999999998952"/>
    <m/>
    <d v="2025-03-27T14:27:00"/>
    <x v="1"/>
    <x v="11"/>
    <s v="Last 12 Months"/>
    <s v="SPS-11158575"/>
    <s v="Naraya Pawar"/>
    <s v="Sunday Training 24-25, paid by Gurmej Pawar, 26/01 vs. Sunday Training"/>
    <x v="11"/>
    <s v="STRIPE"/>
    <x v="1"/>
    <n v="3"/>
    <n v="0.06"/>
    <n v="0.05"/>
    <n v="0"/>
    <n v="2.89"/>
  </r>
  <r>
    <d v="2025-02-08T00:00:00"/>
    <n v="47.601999999998952"/>
    <m/>
    <d v="2025-03-27T14:27:00"/>
    <x v="1"/>
    <x v="11"/>
    <s v="Last 12 Months"/>
    <s v="SPS-11210197"/>
    <s v="Nivaan Pawar"/>
    <s v="Sunday Training 24-25, paid by Gurmej Pawar, 02/02 vs. Sunday Training"/>
    <x v="11"/>
    <s v="STRIPE"/>
    <x v="1"/>
    <n v="3"/>
    <n v="0.06"/>
    <n v="0.05"/>
    <n v="0"/>
    <n v="2.89"/>
  </r>
  <r>
    <d v="2025-02-08T00:00:00"/>
    <n v="47.601999999998952"/>
    <m/>
    <d v="2025-03-27T14:27:00"/>
    <x v="1"/>
    <x v="11"/>
    <s v="Last 12 Months"/>
    <s v="SPS-11210208"/>
    <s v="Naraya Pawar"/>
    <s v="Sunday Training 24-25, paid by Gurmej Pawar, 02/02 vs. Sunday Training"/>
    <x v="11"/>
    <s v="STRIPE"/>
    <x v="1"/>
    <n v="3"/>
    <n v="0.06"/>
    <n v="0.05"/>
    <n v="0"/>
    <n v="2.89"/>
  </r>
  <r>
    <d v="2025-02-16T00:00:00"/>
    <n v="39.601999999998952"/>
    <m/>
    <d v="2025-03-27T14:27:00"/>
    <x v="1"/>
    <x v="11"/>
    <s v="Last 12 Months"/>
    <s v="SPS-11241699"/>
    <s v="Nivaan Pawar"/>
    <s v="Sunday Training 24-25, paid by Gurmej Pawar, 16/02 vs. Sunday Training"/>
    <x v="11"/>
    <s v="STRIPE"/>
    <x v="1"/>
    <n v="3"/>
    <n v="0.06"/>
    <n v="0.05"/>
    <n v="0"/>
    <n v="2.89"/>
  </r>
  <r>
    <d v="2025-02-16T00:00:00"/>
    <n v="39.601999999998952"/>
    <m/>
    <d v="2025-03-27T14:27:00"/>
    <x v="1"/>
    <x v="11"/>
    <s v="Last 12 Months"/>
    <s v="SPS-11241709"/>
    <s v="Naraya Pawar"/>
    <s v="Sunday Training 24-25, paid by Gurmej Pawar, 16/02 vs. Sunday Training"/>
    <x v="11"/>
    <s v="STRIPE"/>
    <x v="1"/>
    <n v="3"/>
    <n v="0.06"/>
    <n v="0.05"/>
    <n v="0"/>
    <n v="2.89"/>
  </r>
  <r>
    <d v="2025-02-23T00:00:00"/>
    <n v="32.601999999998952"/>
    <m/>
    <d v="2025-03-27T14:27:00"/>
    <x v="1"/>
    <x v="11"/>
    <s v="Last 12 Months"/>
    <s v="SPS-11265556"/>
    <s v="Nivaan Pawar"/>
    <s v="Sunday Training 24-25, paid by Gurmej Pawar, 23/02 vs. Sunday Training"/>
    <x v="11"/>
    <s v="STRIPE"/>
    <x v="1"/>
    <n v="3"/>
    <n v="0.06"/>
    <n v="0.05"/>
    <n v="0"/>
    <n v="2.89"/>
  </r>
  <r>
    <d v="2025-02-23T00:00:00"/>
    <n v="32.601999999998952"/>
    <m/>
    <d v="2025-03-27T14:27:00"/>
    <x v="1"/>
    <x v="11"/>
    <s v="Last 12 Months"/>
    <s v="SPS-11265563"/>
    <s v="Naraya Pawar"/>
    <s v="Sunday Training 24-25, paid by Gurmej Pawar, 23/02 vs. Sunday Training"/>
    <x v="11"/>
    <s v="STRIPE"/>
    <x v="1"/>
    <n v="3"/>
    <n v="0.06"/>
    <n v="0.05"/>
    <n v="0"/>
    <n v="2.89"/>
  </r>
  <r>
    <d v="2025-03-03T00:00:00"/>
    <n v="24.601999999998952"/>
    <m/>
    <d v="2025-03-27T14:27:00"/>
    <x v="1"/>
    <x v="11"/>
    <s v="Last 12 Months"/>
    <s v="SPS-11297499"/>
    <s v="Nivaan Pawar"/>
    <s v="Sunday Training 24-25, paid by Gurmej Pawar, 02/03 vs. Sunday Training"/>
    <x v="11"/>
    <s v="STRIPE"/>
    <x v="1"/>
    <n v="3"/>
    <n v="0.06"/>
    <n v="0.05"/>
    <n v="0"/>
    <n v="2.89"/>
  </r>
  <r>
    <d v="2025-03-03T00:00:00"/>
    <n v="24.601999999998952"/>
    <m/>
    <d v="2025-03-27T14:27:00"/>
    <x v="1"/>
    <x v="11"/>
    <s v="Last 12 Months"/>
    <s v="SPS-11297510"/>
    <s v="Naraya Pawar"/>
    <s v="Sunday Training 24-25, paid by Gurmej Pawar, 02/03 vs. Sunday Training"/>
    <x v="11"/>
    <s v="STRIPE"/>
    <x v="1"/>
    <n v="3"/>
    <n v="0.06"/>
    <n v="0.05"/>
    <n v="0"/>
    <n v="2.89"/>
  </r>
  <r>
    <d v="2025-03-16T00:00:00"/>
    <n v="11.601999999998952"/>
    <m/>
    <d v="2025-03-27T14:27:00"/>
    <x v="1"/>
    <x v="11"/>
    <s v="Last 12 Months"/>
    <s v="SPS-11342828"/>
    <s v="Nivaan Pawar"/>
    <s v="Sunday Training 24-25, paid by Gurmej Pawar, 16/03 vs. Sunday Training"/>
    <x v="11"/>
    <s v="STRIPE"/>
    <x v="1"/>
    <n v="3"/>
    <n v="0.06"/>
    <n v="0.05"/>
    <n v="0"/>
    <n v="2.89"/>
  </r>
  <r>
    <d v="2025-03-16T00:00:00"/>
    <n v="11.601999999998952"/>
    <m/>
    <d v="2025-03-27T14:27:00"/>
    <x v="1"/>
    <x v="11"/>
    <s v="Last 12 Months"/>
    <s v="SPS-11342839"/>
    <s v="Naraya Pawar"/>
    <s v="Sunday Training 24-25, paid by Gurmej Pawar, 16/03 vs. Sunday Training"/>
    <x v="11"/>
    <s v="STRIPE"/>
    <x v="1"/>
    <n v="3"/>
    <n v="0.06"/>
    <n v="0.05"/>
    <n v="0"/>
    <n v="2.89"/>
  </r>
  <r>
    <d v="2025-03-24T00:00:00"/>
    <n v="3.6019999999989523"/>
    <m/>
    <d v="2025-03-27T14:27:00"/>
    <x v="1"/>
    <x v="11"/>
    <s v="Last 12 Months"/>
    <s v="SPS-11386085"/>
    <s v="Nivaan Pawar"/>
    <s v="Sunday Training 24-25, paid by Gurmej Pawar, 23/03 vs. Sunday Training"/>
    <x v="11"/>
    <s v="STRIPE"/>
    <x v="1"/>
    <n v="3"/>
    <n v="0.05"/>
    <n v="0.05"/>
    <n v="0"/>
    <n v="2.9"/>
  </r>
  <r>
    <d v="2025-03-24T00:00:00"/>
    <n v="3.6019999999989523"/>
    <m/>
    <d v="2025-03-27T14:27:00"/>
    <x v="1"/>
    <x v="11"/>
    <s v="Last 12 Months"/>
    <s v="SPS-11386097"/>
    <s v="Naraya Pawar"/>
    <s v="Sunday Training 24-25, paid by Gurmej Pawar, 23/03 vs. Sunday Training"/>
    <x v="11"/>
    <s v="STRIPE"/>
    <x v="1"/>
    <n v="3"/>
    <n v="0.06"/>
    <n v="0.05"/>
    <n v="0"/>
    <n v="2.89"/>
  </r>
  <r>
    <d v="2024-12-09T00:00:00"/>
    <n v="108.67560000000231"/>
    <m/>
    <d v="2025-03-27T16:13:00"/>
    <x v="1"/>
    <x v="11"/>
    <s v="Last 12 Months"/>
    <s v="SPS-11058013"/>
    <s v="Gurmej Pawar"/>
    <s v="Social subscription 24-25, confirmed by Satpal Degun"/>
    <x v="11"/>
    <s v="BACS"/>
    <x v="2"/>
    <n v="10"/>
    <n v="0"/>
    <n v="0"/>
    <n v="0"/>
    <n v="10"/>
  </r>
  <r>
    <d v="2025-02-25T00:00:00"/>
    <n v="31.354099999996834"/>
    <m/>
    <d v="2025-03-28T08:30:00"/>
    <x v="1"/>
    <x v="11"/>
    <s v="Last 12 Months"/>
    <s v="SPS-11273208"/>
    <s v="Ethan Frost"/>
    <s v="Mens 24-25 Under 16 Match Fee, paid by Jonathan Frost, 22/02 vs. vs University of Nottingham 2"/>
    <x v="11"/>
    <s v="STRIPE"/>
    <x v="0"/>
    <n v="3"/>
    <n v="0.09"/>
    <n v="0.05"/>
    <n v="0"/>
    <n v="2.86"/>
  </r>
  <r>
    <d v="2025-03-03T00:00:00"/>
    <n v="25.354099999996834"/>
    <m/>
    <d v="2025-03-28T08:30:00"/>
    <x v="1"/>
    <x v="11"/>
    <s v="Last 12 Months"/>
    <s v="SPS-11296280"/>
    <s v="Ethan Frost"/>
    <s v="Mens 24-25 Under 16 Match Fee, paid by Jonathan Frost, 02/03 vs. vs Norwich City 1"/>
    <x v="11"/>
    <s v="STRIPE"/>
    <x v="0"/>
    <n v="3"/>
    <n v="0.09"/>
    <n v="0.05"/>
    <n v="0"/>
    <n v="2.86"/>
  </r>
  <r>
    <d v="2025-03-10T00:00:00"/>
    <n v="18.354099999996834"/>
    <m/>
    <d v="2025-03-28T08:30:00"/>
    <x v="1"/>
    <x v="11"/>
    <s v="Last 12 Months"/>
    <s v="SPS-11320898"/>
    <s v="Ethan Frost"/>
    <s v="Mens 24-25 Under 16 Match Fee, paid by Jonathan Frost, 09/03 vs. vs Chelmsford 1"/>
    <x v="11"/>
    <s v="STRIPE"/>
    <x v="0"/>
    <n v="3"/>
    <n v="0.09"/>
    <n v="0.05"/>
    <n v="0"/>
    <n v="2.86"/>
  </r>
  <r>
    <d v="2025-03-16T00:00:00"/>
    <n v="12.354099999996834"/>
    <m/>
    <d v="2025-03-28T08:30:00"/>
    <x v="1"/>
    <x v="11"/>
    <s v="Last 12 Months"/>
    <s v="SPS-11346581"/>
    <s v="Ethan Frost"/>
    <s v="Mens 24-25 Under 16 Match Fee, paid by Jonathan Frost, 16/03 vs. vs Banbury 1"/>
    <x v="11"/>
    <s v="STRIPE"/>
    <x v="0"/>
    <n v="3"/>
    <n v="0.09"/>
    <n v="0.05"/>
    <n v="0"/>
    <n v="2.86"/>
  </r>
  <r>
    <d v="2025-03-24T00:00:00"/>
    <n v="4.3540999999968335"/>
    <m/>
    <d v="2025-03-28T08:30:00"/>
    <x v="1"/>
    <x v="11"/>
    <s v="Last 12 Months"/>
    <s v="SPS-11384201"/>
    <s v="Ethan Frost"/>
    <s v="Mens 24-25 Under 16 Match Fee, paid by Jonathan Frost, 23/03 vs. vs Harleston Magpies"/>
    <x v="11"/>
    <s v="STRIPE"/>
    <x v="0"/>
    <n v="3"/>
    <n v="7.0000000000000007E-2"/>
    <n v="0.05"/>
    <n v="0"/>
    <n v="2.88"/>
  </r>
  <r>
    <d v="2025-03-22T00:00:00"/>
    <n v="6.5193999999974039"/>
    <m/>
    <d v="2025-03-28T12:28:00"/>
    <x v="1"/>
    <x v="11"/>
    <s v="Last 12 Months"/>
    <s v="SPS-11376878"/>
    <s v="sucha sohal"/>
    <s v="Mens 24-25, confirmed by Satpal Degun, 22/03 vs. vs Bromsgrove 4"/>
    <x v="11"/>
    <s v="BACS"/>
    <x v="0"/>
    <n v="10"/>
    <n v="0"/>
    <n v="0"/>
    <n v="0"/>
    <n v="10"/>
  </r>
  <r>
    <d v="2025-03-15T00:00:00"/>
    <n v="13.519399999997404"/>
    <m/>
    <d v="2025-03-28T12:28:00"/>
    <x v="1"/>
    <x v="11"/>
    <s v="Last 12 Months"/>
    <s v="SPS-11340301"/>
    <s v="sucha sohal"/>
    <s v="Mens 24-25, confirmed by Satpal Degun, 15/03 vs. vs Olton &amp; West Warwickshire 5"/>
    <x v="11"/>
    <s v="BACS"/>
    <x v="0"/>
    <n v="10"/>
    <n v="0"/>
    <n v="0"/>
    <n v="0"/>
    <n v="10"/>
  </r>
  <r>
    <d v="2025-03-08T00:00:00"/>
    <n v="20.57839999999851"/>
    <m/>
    <d v="2025-03-28T13:53:00"/>
    <x v="1"/>
    <x v="11"/>
    <s v="Last 12 Months"/>
    <s v="SPS-11311235"/>
    <s v="Aneel Loyal"/>
    <s v="Badgers 24-25, confirmed by Satpal Degun, 08/03 vs. vs Edgbaston"/>
    <x v="11"/>
    <s v="BACS"/>
    <x v="0"/>
    <n v="3"/>
    <n v="0"/>
    <n v="0"/>
    <n v="0"/>
    <n v="3"/>
  </r>
  <r>
    <d v="2025-03-15T00:00:00"/>
    <n v="13.57839999999851"/>
    <m/>
    <d v="2025-03-28T13:53:00"/>
    <x v="1"/>
    <x v="11"/>
    <s v="Last 12 Months"/>
    <s v="SPS-11337849"/>
    <s v="Aneel Loyal"/>
    <s v="Badgers 24-25, confirmed by Satpal Degun, 15/03 vs. vs Cannock"/>
    <x v="11"/>
    <s v="BACS"/>
    <x v="0"/>
    <n v="3"/>
    <n v="0"/>
    <n v="0"/>
    <n v="0"/>
    <n v="3"/>
  </r>
  <r>
    <d v="2025-03-28T00:00:00"/>
    <n v="0.70339999999850988"/>
    <m/>
    <d v="2025-03-28T16:53:00"/>
    <x v="1"/>
    <x v="11"/>
    <s v="Last 12 Months"/>
    <s v="SPS-11397451"/>
    <s v="Clare allan"/>
    <s v="Mens 24-25 Double Team Match Fee, 29/03 vs. vs Wednesbury 2"/>
    <x v="11"/>
    <s v="CASH"/>
    <x v="0"/>
    <n v="0"/>
    <n v="0"/>
    <n v="0"/>
    <n v="0"/>
    <n v="0"/>
  </r>
  <r>
    <d v="2025-03-28T00:00:00"/>
    <n v="0.70339999999850988"/>
    <m/>
    <d v="2025-03-28T16:53:00"/>
    <x v="1"/>
    <x v="11"/>
    <s v="Last 12 Months"/>
    <s v="SPS-11397458"/>
    <s v="SJ Sihota"/>
    <s v="Mens 24-25 Double Team Match Fee, 29/03 vs. vs Wednesbury 2"/>
    <x v="11"/>
    <s v="CASH"/>
    <x v="0"/>
    <n v="0"/>
    <n v="0"/>
    <n v="0"/>
    <n v="0"/>
    <n v="0"/>
  </r>
  <r>
    <d v="2025-02-22T00:00:00"/>
    <n v="35.354099999996834"/>
    <m/>
    <d v="2025-03-29T08:30:00"/>
    <x v="1"/>
    <x v="11"/>
    <s v="Last 12 Months"/>
    <s v="SPS-11258459"/>
    <s v="Steve Dawson"/>
    <s v="Mens 24-25, 22/02 vs. vs Sutton Coldfield 9"/>
    <x v="11"/>
    <s v="STRIPE"/>
    <x v="0"/>
    <n v="10"/>
    <n v="0.2"/>
    <n v="0.1"/>
    <n v="0"/>
    <n v="9.6999999999999993"/>
  </r>
  <r>
    <d v="2025-02-28T00:00:00"/>
    <n v="29.354099999996834"/>
    <m/>
    <d v="2025-03-29T08:30:00"/>
    <x v="1"/>
    <x v="11"/>
    <s v="Last 12 Months"/>
    <s v="SPS-11282863"/>
    <s v="Steve Dawson"/>
    <s v="Mens 24-25, 01/03 vs. vs Bloxwich 4"/>
    <x v="11"/>
    <s v="STRIPE"/>
    <x v="0"/>
    <n v="10"/>
    <n v="0.2"/>
    <n v="0.1"/>
    <n v="0"/>
    <n v="9.6999999999999993"/>
  </r>
  <r>
    <d v="2025-03-15T00:00:00"/>
    <n v="14.354099999996834"/>
    <m/>
    <d v="2025-03-29T08:30:00"/>
    <x v="1"/>
    <x v="11"/>
    <s v="Last 12 Months"/>
    <s v="SPS-11337543"/>
    <s v="Steve Dawson"/>
    <s v="Mens 24-25, 15/03 vs. vs Old Wulfrunians 4"/>
    <x v="11"/>
    <s v="STRIPE"/>
    <x v="0"/>
    <n v="10"/>
    <n v="0.2"/>
    <n v="0.1"/>
    <n v="0"/>
    <n v="9.6999999999999993"/>
  </r>
  <r>
    <d v="2025-03-21T00:00:00"/>
    <n v="8.3540999999968335"/>
    <m/>
    <d v="2025-03-29T08:30:00"/>
    <x v="1"/>
    <x v="11"/>
    <s v="Last 12 Months"/>
    <s v="SPS-11370925"/>
    <s v="Steve Dawson"/>
    <s v="Mens 24-25, 22/03 vs. vs Bloxwich"/>
    <x v="11"/>
    <s v="STRIPE"/>
    <x v="0"/>
    <n v="10"/>
    <n v="0.2"/>
    <n v="0.1"/>
    <n v="0"/>
    <n v="9.6999999999999993"/>
  </r>
  <r>
    <d v="2025-03-29T00:00:00"/>
    <n v="0.39510000000154832"/>
    <m/>
    <d v="2025-03-29T09:29:00"/>
    <x v="1"/>
    <x v="11"/>
    <s v="Last 12 Months"/>
    <s v="SPS-11398868"/>
    <s v="Harmeet Sandhu"/>
    <s v="Mens 24-25 Double Team Match Fee, 29/03 vs. vs Bromsgrove 2"/>
    <x v="11"/>
    <s v="CASH"/>
    <x v="0"/>
    <n v="0"/>
    <n v="0"/>
    <n v="0"/>
    <n v="0"/>
    <n v="0"/>
  </r>
  <r>
    <d v="2025-03-29T00:00:00"/>
    <n v="0.39510000000154832"/>
    <m/>
    <d v="2025-03-29T09:29:00"/>
    <x v="1"/>
    <x v="11"/>
    <s v="Last 12 Months"/>
    <s v="SPS-11398869"/>
    <s v="Ian Murphy"/>
    <s v="Mens 24-25 Sponsored player Match Fee, 29/03 vs. vs Bromsgrove 2"/>
    <x v="11"/>
    <s v="CASH"/>
    <x v="0"/>
    <n v="0"/>
    <n v="0"/>
    <n v="0"/>
    <n v="0"/>
    <n v="0"/>
  </r>
  <r>
    <d v="2025-03-29T00:00:00"/>
    <n v="0.39510000000154832"/>
    <m/>
    <d v="2025-03-29T09:29:00"/>
    <x v="1"/>
    <x v="11"/>
    <s v="Last 12 Months"/>
    <s v="SPS-11398878"/>
    <s v="SJ Sihota"/>
    <s v="Mens 24-25 Double Team Match Fee, 29/03 vs. vs Bromsgrove 2"/>
    <x v="11"/>
    <s v="CASH"/>
    <x v="0"/>
    <n v="0"/>
    <n v="0"/>
    <n v="0"/>
    <n v="0"/>
    <n v="0"/>
  </r>
  <r>
    <d v="2025-03-08T00:00:00"/>
    <n v="21.496500000001106"/>
    <m/>
    <d v="2025-03-29T11:55:00"/>
    <x v="1"/>
    <x v="11"/>
    <s v="Last 12 Months"/>
    <s v="SPS-11311238"/>
    <s v="Kian Sandhu"/>
    <s v="Badgers 24-25, paid by Hardeep SANDHU, 08/03 vs. vs Edgbaston"/>
    <x v="11"/>
    <s v="STRIPE"/>
    <x v="0"/>
    <n v="3"/>
    <n v="0.06"/>
    <n v="0.05"/>
    <n v="0"/>
    <n v="2.89"/>
  </r>
  <r>
    <d v="2025-03-08T00:00:00"/>
    <n v="21.496500000001106"/>
    <m/>
    <d v="2025-03-29T11:55:00"/>
    <x v="1"/>
    <x v="11"/>
    <s v="Last 12 Months"/>
    <s v="SPS-11311943"/>
    <s v="Kyle Sandhu"/>
    <s v="Mens 24-25 Under 16 Match Fee, paid by Hardeep SANDHU, 08/03 vs. vs Kingswinford 2"/>
    <x v="11"/>
    <s v="STRIPE"/>
    <x v="0"/>
    <n v="3"/>
    <n v="0.06"/>
    <n v="0.05"/>
    <n v="0"/>
    <n v="2.89"/>
  </r>
  <r>
    <d v="2025-03-09T00:00:00"/>
    <n v="20.496500000001106"/>
    <m/>
    <d v="2025-03-29T11:55:00"/>
    <x v="1"/>
    <x v="11"/>
    <s v="Last 12 Months"/>
    <s v="SPS-11316644"/>
    <s v="Kian Sandhu"/>
    <s v="Sunday Training 24-25, paid by Hardeep SANDHU, 09/03 vs. Sunday Training"/>
    <x v="11"/>
    <s v="STRIPE"/>
    <x v="1"/>
    <n v="3"/>
    <n v="0.06"/>
    <n v="0.05"/>
    <n v="0"/>
    <n v="2.89"/>
  </r>
  <r>
    <d v="2025-03-09T00:00:00"/>
    <n v="20.496500000001106"/>
    <m/>
    <d v="2025-03-29T11:55:00"/>
    <x v="1"/>
    <x v="11"/>
    <s v="Last 12 Months"/>
    <s v="SPS-11316658"/>
    <s v="Kyle Sandhu"/>
    <s v="Sunday Training 24-25, paid by Hardeep SANDHU, 09/03 vs. Sunday Training"/>
    <x v="11"/>
    <s v="STRIPE"/>
    <x v="1"/>
    <n v="3"/>
    <n v="0.06"/>
    <n v="0.05"/>
    <n v="0"/>
    <n v="2.89"/>
  </r>
  <r>
    <d v="2025-03-15T00:00:00"/>
    <n v="14.496500000001106"/>
    <m/>
    <d v="2025-03-29T11:55:00"/>
    <x v="1"/>
    <x v="11"/>
    <s v="Last 12 Months"/>
    <s v="SPS-11337840"/>
    <s v="Kian Sandhu"/>
    <s v="Badgers 24-25, paid by Hardeep SANDHU, 15/03 vs. vs Cannock"/>
    <x v="11"/>
    <s v="STRIPE"/>
    <x v="0"/>
    <n v="3"/>
    <n v="0.06"/>
    <n v="0.05"/>
    <n v="0"/>
    <n v="2.89"/>
  </r>
  <r>
    <d v="2025-03-15T00:00:00"/>
    <n v="14.496500000001106"/>
    <m/>
    <d v="2025-03-29T11:55:00"/>
    <x v="1"/>
    <x v="11"/>
    <s v="Last 12 Months"/>
    <s v="SPS-11340307"/>
    <s v="Kyle Sandhu"/>
    <s v="Mens 24-25 Under 16 Match Fee, paid by Hardeep SANDHU, 15/03 vs. vs Olton &amp; West Warwickshire 5"/>
    <x v="11"/>
    <s v="STRIPE"/>
    <x v="0"/>
    <n v="3"/>
    <n v="0.06"/>
    <n v="0.05"/>
    <n v="0"/>
    <n v="2.89"/>
  </r>
  <r>
    <d v="2025-03-16T00:00:00"/>
    <n v="13.496500000001106"/>
    <m/>
    <d v="2025-03-29T11:55:00"/>
    <x v="1"/>
    <x v="11"/>
    <s v="Last 12 Months"/>
    <s v="SPS-11342832"/>
    <s v="Kian Sandhu"/>
    <s v="Sunday Training 24-25, paid by Hardeep SANDHU, 16/03 vs. Sunday Training"/>
    <x v="11"/>
    <s v="STRIPE"/>
    <x v="1"/>
    <n v="3"/>
    <n v="0.06"/>
    <n v="0.05"/>
    <n v="0"/>
    <n v="2.89"/>
  </r>
  <r>
    <d v="2025-03-16T00:00:00"/>
    <n v="13.496500000001106"/>
    <m/>
    <d v="2025-03-29T11:55:00"/>
    <x v="1"/>
    <x v="11"/>
    <s v="Last 12 Months"/>
    <s v="SPS-11342835"/>
    <s v="Kai Sandhu"/>
    <s v="Sunday Training 24-25, paid by Hardeep SANDHU, 16/03 vs. Sunday Training"/>
    <x v="11"/>
    <s v="STRIPE"/>
    <x v="1"/>
    <n v="3"/>
    <n v="0.06"/>
    <n v="0.05"/>
    <n v="0"/>
    <n v="2.89"/>
  </r>
  <r>
    <d v="2025-03-16T00:00:00"/>
    <n v="13.496500000001106"/>
    <m/>
    <d v="2025-03-29T11:55:00"/>
    <x v="1"/>
    <x v="11"/>
    <s v="Last 12 Months"/>
    <s v="SPS-11342847"/>
    <s v="Kyle Sandhu"/>
    <s v="Sunday Training 24-25, paid by Hardeep SANDHU, 16/03 vs. Sunday Training"/>
    <x v="11"/>
    <s v="STRIPE"/>
    <x v="1"/>
    <n v="3"/>
    <n v="0.06"/>
    <n v="0.05"/>
    <n v="0"/>
    <n v="2.89"/>
  </r>
  <r>
    <d v="2025-03-22T00:00:00"/>
    <n v="7.4965000000011059"/>
    <m/>
    <d v="2025-03-29T11:55:00"/>
    <x v="1"/>
    <x v="11"/>
    <s v="Last 12 Months"/>
    <s v="SPS-11376884"/>
    <s v="Kyle Sandhu"/>
    <s v="Mens 24-25 Under 16 Match Fee, paid by Hardeep SANDHU, 22/03 vs. vs Bromsgrove 4"/>
    <x v="11"/>
    <s v="STRIPE"/>
    <x v="0"/>
    <n v="3"/>
    <n v="0.06"/>
    <n v="0.05"/>
    <n v="0"/>
    <n v="2.89"/>
  </r>
  <r>
    <d v="2025-03-24T00:00:00"/>
    <n v="5.4965000000011059"/>
    <m/>
    <d v="2025-03-29T11:55:00"/>
    <x v="1"/>
    <x v="11"/>
    <s v="Last 12 Months"/>
    <s v="SPS-11386088"/>
    <s v="Kian Sandhu"/>
    <s v="Sunday Training 24-25, paid by Hardeep SANDHU, 23/03 vs. Sunday Training"/>
    <x v="11"/>
    <s v="STRIPE"/>
    <x v="1"/>
    <n v="3"/>
    <n v="0.06"/>
    <n v="0.05"/>
    <n v="0"/>
    <n v="2.89"/>
  </r>
  <r>
    <d v="2025-03-24T00:00:00"/>
    <n v="5.4965000000011059"/>
    <m/>
    <d v="2025-03-29T11:55:00"/>
    <x v="1"/>
    <x v="11"/>
    <s v="Last 12 Months"/>
    <s v="SPS-11386089"/>
    <s v="Kyle Sandhu"/>
    <s v="Sunday Training 24-25, paid by Hardeep SANDHU, 23/03 vs. Sunday Training"/>
    <x v="11"/>
    <s v="STRIPE"/>
    <x v="1"/>
    <n v="3"/>
    <n v="0.06"/>
    <n v="0.05"/>
    <n v="0"/>
    <n v="2.89"/>
  </r>
  <r>
    <d v="2025-03-24T00:00:00"/>
    <n v="5.4965000000011059"/>
    <m/>
    <d v="2025-03-29T11:55:00"/>
    <x v="1"/>
    <x v="11"/>
    <s v="Last 12 Months"/>
    <s v="SPS-11386093"/>
    <s v="Kai Sandhu"/>
    <s v="Sunday Training 24-25, paid by Hardeep SANDHU, 23/03 vs. Sunday Training"/>
    <x v="11"/>
    <s v="STRIPE"/>
    <x v="1"/>
    <n v="3"/>
    <n v="0.05"/>
    <n v="0.05"/>
    <n v="0"/>
    <n v="2.9"/>
  </r>
  <r>
    <d v="2025-03-29T00:00:00"/>
    <n v="0.49650000000110595"/>
    <m/>
    <d v="2025-03-29T11:55:00"/>
    <x v="1"/>
    <x v="11"/>
    <s v="Last 12 Months"/>
    <s v="SPS-11398870"/>
    <s v="Kyle Sandhu"/>
    <s v="Mens 24-25 Under 16 Match Fee, paid by Hardeep SANDHU, 29/03 vs. vs Bromsgrove 2"/>
    <x v="11"/>
    <s v="STRIPE"/>
    <x v="0"/>
    <n v="3"/>
    <n v="0.06"/>
    <n v="0.05"/>
    <n v="0"/>
    <n v="2.89"/>
  </r>
  <r>
    <d v="2025-03-29T00:00:00"/>
    <n v="0.68540000000211876"/>
    <m/>
    <d v="2025-03-29T16:27:00"/>
    <x v="1"/>
    <x v="11"/>
    <s v="Last 12 Months"/>
    <s v="SPS-11401274"/>
    <s v="Amar Rehal"/>
    <s v="Mens 24-25, confirmed by Satpal Degun, 29/03 vs. vs Worcester 3"/>
    <x v="11"/>
    <s v="BACS"/>
    <x v="0"/>
    <n v="10"/>
    <n v="0"/>
    <n v="0"/>
    <n v="0"/>
    <n v="10"/>
  </r>
  <r>
    <d v="2025-01-25T00:00:00"/>
    <n v="63.729099999996834"/>
    <m/>
    <d v="2025-03-29T17:30:00"/>
    <x v="1"/>
    <x v="11"/>
    <s v="Last 12 Months"/>
    <s v="SPS-11155821"/>
    <s v="Jogin Johal"/>
    <s v="Mens 24-25 Student Match Fee, collected by Amardeep Matharu, 25/01 vs. vs Edgbaston 2"/>
    <x v="11"/>
    <s v="CASH"/>
    <x v="0"/>
    <n v="5"/>
    <n v="0"/>
    <n v="0"/>
    <n v="0"/>
    <n v="5"/>
  </r>
  <r>
    <d v="2025-02-01T00:00:00"/>
    <n v="56.729099999996834"/>
    <m/>
    <d v="2025-03-29T17:30:00"/>
    <x v="1"/>
    <x v="11"/>
    <s v="Last 12 Months"/>
    <s v="SPS-11174990"/>
    <s v="Jogin Johal"/>
    <s v="Mens 24-25 Student Match Fee, collected by Amardeep Matharu, 01/02 vs. vs Cannock 2"/>
    <x v="11"/>
    <s v="CASH"/>
    <x v="0"/>
    <n v="5"/>
    <n v="0"/>
    <n v="0"/>
    <n v="0"/>
    <n v="5"/>
  </r>
  <r>
    <d v="2025-03-08T00:00:00"/>
    <n v="21.895100000001548"/>
    <m/>
    <d v="2025-03-29T21:29:00"/>
    <x v="1"/>
    <x v="11"/>
    <s v="Last 12 Months"/>
    <s v="SPS-11311939"/>
    <s v="Mohammad Ibrar Abbasi"/>
    <s v="Mens 24-25, 08/03 vs. vs Kingswinford 2"/>
    <x v="11"/>
    <s v="STRIPE"/>
    <x v="0"/>
    <n v="10"/>
    <n v="0.19"/>
    <n v="0.1"/>
    <n v="0"/>
    <n v="9.7100000000000009"/>
  </r>
  <r>
    <d v="2025-03-15T00:00:00"/>
    <n v="14.895100000001548"/>
    <m/>
    <d v="2025-03-29T21:29:00"/>
    <x v="1"/>
    <x v="11"/>
    <s v="Last 12 Months"/>
    <s v="SPS-11340304"/>
    <s v="Mohammad Ibrar Abbasi"/>
    <s v="Mens 24-25, 15/03 vs. vs Olton &amp; West Warwickshire 5"/>
    <x v="11"/>
    <s v="STRIPE"/>
    <x v="0"/>
    <n v="10"/>
    <n v="0.19"/>
    <n v="0.1"/>
    <n v="0"/>
    <n v="9.7100000000000009"/>
  </r>
  <r>
    <d v="2025-03-15T00:00:00"/>
    <n v="14.895100000001548"/>
    <m/>
    <d v="2025-03-29T21:29:00"/>
    <x v="1"/>
    <x v="11"/>
    <s v="Last 12 Months"/>
    <s v="SPS-11340305"/>
    <s v="Haydar Ismaeel Abbasi"/>
    <s v="Mens 24-25 Under 16 Match Fee, paid by Mohammad Ibrar Abbasi, 15/03 vs. vs Olton &amp; West Warwickshire 5"/>
    <x v="11"/>
    <s v="STRIPE"/>
    <x v="0"/>
    <n v="3"/>
    <n v="0.06"/>
    <n v="0.05"/>
    <n v="0"/>
    <n v="2.89"/>
  </r>
  <r>
    <d v="2025-03-22T00:00:00"/>
    <n v="7.8951000000015483"/>
    <m/>
    <d v="2025-03-29T21:29:00"/>
    <x v="1"/>
    <x v="11"/>
    <s v="Last 12 Months"/>
    <s v="SPS-11376881"/>
    <s v="Mohammad Ibrar Abbasi"/>
    <s v="Mens 24-25, 22/03 vs. vs Bromsgrove 4"/>
    <x v="11"/>
    <s v="STRIPE"/>
    <x v="0"/>
    <n v="10"/>
    <n v="0.19"/>
    <n v="0.1"/>
    <n v="0"/>
    <n v="9.7100000000000009"/>
  </r>
  <r>
    <d v="2025-03-22T00:00:00"/>
    <n v="7.8951000000015483"/>
    <m/>
    <d v="2025-03-29T21:29:00"/>
    <x v="1"/>
    <x v="11"/>
    <s v="Last 12 Months"/>
    <s v="SPS-11376882"/>
    <s v="Haydar Ismaeel Abbasi"/>
    <s v="Mens 24-25 Under 16 Match Fee, paid by Mohammad Ibrar Abbasi, 22/03 vs. vs Bromsgrove 4"/>
    <x v="11"/>
    <s v="STRIPE"/>
    <x v="0"/>
    <n v="3"/>
    <n v="0.06"/>
    <n v="0.05"/>
    <n v="0"/>
    <n v="2.89"/>
  </r>
  <r>
    <d v="2025-03-29T00:00:00"/>
    <n v="0.89510000000154832"/>
    <m/>
    <d v="2025-03-29T21:29:00"/>
    <x v="1"/>
    <x v="11"/>
    <s v="Last 12 Months"/>
    <s v="SPS-11401279"/>
    <s v="Mohammad Ibrar Abbasi"/>
    <s v="Mens 24-25, 29/03 vs. vs Worcester 3"/>
    <x v="11"/>
    <s v="STRIPE"/>
    <x v="0"/>
    <n v="10"/>
    <n v="0.19"/>
    <n v="0.1"/>
    <n v="0"/>
    <n v="9.7100000000000009"/>
  </r>
  <r>
    <d v="2025-03-29T00:00:00"/>
    <n v="0.89510000000154832"/>
    <m/>
    <d v="2025-03-29T21:29:00"/>
    <x v="1"/>
    <x v="11"/>
    <s v="Last 12 Months"/>
    <s v="SPS-11401281"/>
    <s v="Haydar Ismaeel Abbasi"/>
    <s v="Mens 24-25 Under 16 Match Fee, paid by Mohammad Ibrar Abbasi, 29/03 vs. vs Worcester 3"/>
    <x v="11"/>
    <s v="STRIPE"/>
    <x v="0"/>
    <n v="3"/>
    <n v="0.06"/>
    <n v="0.05"/>
    <n v="0"/>
    <n v="2.89"/>
  </r>
  <r>
    <d v="2025-03-30T00:00:00"/>
    <n v="8.9500000001862645E-2"/>
    <m/>
    <d v="2025-03-30T02:09:00"/>
    <x v="1"/>
    <x v="11"/>
    <s v="Last 12 Months"/>
    <s v="SPS-11404746"/>
    <s v="Kara Kandola"/>
    <s v="Ladies 24-25 Double Team Match Fee, 29/03 vs. vs Bournville &amp; Kings Heath 1"/>
    <x v="11"/>
    <s v="CASH"/>
    <x v="0"/>
    <n v="0"/>
    <n v="0"/>
    <n v="0"/>
    <n v="0"/>
    <n v="0"/>
  </r>
  <r>
    <d v="2025-03-30T00:00:00"/>
    <n v="8.9500000001862645E-2"/>
    <m/>
    <d v="2025-03-30T02:09:00"/>
    <x v="1"/>
    <x v="11"/>
    <s v="Last 12 Months"/>
    <s v="SPS-11404748"/>
    <s v="simran sohal"/>
    <s v="Ladies 24-25 Double Team Match Fee, 29/03 vs. vs Bournville &amp; Kings Heath 1"/>
    <x v="11"/>
    <s v="CASH"/>
    <x v="0"/>
    <n v="0"/>
    <n v="0"/>
    <n v="0"/>
    <n v="0"/>
    <n v="0"/>
  </r>
  <r>
    <d v="2025-03-30T00:00:00"/>
    <n v="8.9500000001862645E-2"/>
    <m/>
    <d v="2025-03-30T02:09:00"/>
    <x v="1"/>
    <x v="11"/>
    <s v="Last 12 Months"/>
    <s v="SPS-11404750"/>
    <s v="Apsi Gunarathne"/>
    <s v="Ladies 24-25 Sponsored player Match Fee, 29/03 vs. vs Bournville &amp; Kings Heath 1"/>
    <x v="11"/>
    <s v="CASH"/>
    <x v="0"/>
    <n v="0"/>
    <n v="0"/>
    <n v="0"/>
    <n v="0"/>
    <n v="0"/>
  </r>
  <r>
    <d v="2025-03-30T00:00:00"/>
    <n v="8.9500000001862645E-2"/>
    <m/>
    <d v="2025-03-30T02:09:00"/>
    <x v="1"/>
    <x v="11"/>
    <s v="Last 12 Months"/>
    <s v="SPS-11404754"/>
    <s v="Rajpreet Sahi"/>
    <s v="Ladies 24-25 Double Team Match Fee, 29/03 vs. vs Bournville &amp; Kings Heath 1"/>
    <x v="11"/>
    <s v="CASH"/>
    <x v="0"/>
    <n v="0"/>
    <n v="0"/>
    <n v="0"/>
    <n v="0"/>
    <n v="0"/>
  </r>
  <r>
    <d v="2025-03-30T00:00:00"/>
    <n v="9.0199999998731073E-2"/>
    <m/>
    <d v="2025-03-30T02:10:00"/>
    <x v="1"/>
    <x v="11"/>
    <s v="Last 12 Months"/>
    <s v="SPS-11404757"/>
    <s v="Athsari Gangabadage"/>
    <s v="Ladies 24-25 Sponsored player Match Fee, 29/03 vs. vs Old Hales"/>
    <x v="11"/>
    <s v="CASH"/>
    <x v="0"/>
    <n v="0"/>
    <n v="0"/>
    <n v="0"/>
    <n v="0"/>
    <n v="0"/>
  </r>
  <r>
    <d v="2025-03-30T00:00:00"/>
    <n v="9.0199999998731073E-2"/>
    <m/>
    <d v="2025-03-30T02:10:00"/>
    <x v="1"/>
    <x v="11"/>
    <s v="Last 12 Months"/>
    <s v="SPS-11404761"/>
    <s v="Amanpreet Johal"/>
    <s v="Ladies 24-25 Double Team Match Fee, 29/03 vs. vs Old Hales"/>
    <x v="11"/>
    <s v="CASH"/>
    <x v="0"/>
    <n v="0"/>
    <n v="0"/>
    <n v="0"/>
    <n v="0"/>
    <n v="0"/>
  </r>
  <r>
    <d v="2025-02-28T00:00:00"/>
    <n v="30.354800000000978"/>
    <m/>
    <d v="2025-03-30T08:31:00"/>
    <x v="1"/>
    <x v="11"/>
    <s v="Last 12 Months"/>
    <s v="SPS-11282454"/>
    <s v="Rajinder Sood"/>
    <s v="Sunday Training 24-25, 02/03 vs. Sunday Training, Sunday Training 24-25, 02/03 vs. Sunday Training"/>
    <x v="11"/>
    <s v="STRIPE"/>
    <x v="1"/>
    <n v="6"/>
    <n v="0.14000000000000001"/>
    <n v="0.06"/>
    <n v="0"/>
    <n v="5.8"/>
  </r>
  <r>
    <d v="2025-03-16T00:00:00"/>
    <n v="14.354800000000978"/>
    <m/>
    <d v="2025-03-30T08:31:00"/>
    <x v="1"/>
    <x v="11"/>
    <s v="Last 12 Months"/>
    <s v="SPS-11342571"/>
    <s v="Rajinder Sood"/>
    <s v="Sunday Training 24-25, 16/03 vs. Sunday Training, Sunday Training 24-25, 16/03 vs. Sunday Training"/>
    <x v="11"/>
    <s v="STRIPE"/>
    <x v="1"/>
    <n v="6"/>
    <n v="0.14000000000000001"/>
    <n v="0.06"/>
    <n v="0"/>
    <n v="5.8"/>
  </r>
  <r>
    <d v="2025-03-23T00:00:00"/>
    <n v="7.3548000000009779"/>
    <m/>
    <d v="2025-03-30T08:31:00"/>
    <x v="1"/>
    <x v="11"/>
    <s v="Last 12 Months"/>
    <s v="SPS-11378675"/>
    <s v="Rajinder Sood"/>
    <s v="Sunday Training 24-25, 23/03 vs. Sunday Training, Sunday Training 24-25, 23/03 vs. Sunday Training"/>
    <x v="11"/>
    <s v="STRIPE"/>
    <x v="1"/>
    <n v="6"/>
    <n v="0.14000000000000001"/>
    <n v="0.06"/>
    <n v="0"/>
    <n v="5.8"/>
  </r>
  <r>
    <d v="2025-03-09T00:00:00"/>
    <n v="21.354800000000978"/>
    <m/>
    <d v="2025-03-30T08:31:00"/>
    <x v="1"/>
    <x v="11"/>
    <s v="Last 12 Months"/>
    <s v="SPS-11316649"/>
    <s v="Aryan Sood"/>
    <s v="Sunday Training 24-25, paid by Rajinder Sood, 09/03 vs. Sunday Training"/>
    <x v="11"/>
    <s v="STRIPE"/>
    <x v="1"/>
    <n v="3"/>
    <n v="7.0000000000000007E-2"/>
    <n v="0.05"/>
    <n v="0"/>
    <n v="2.88"/>
  </r>
  <r>
    <d v="2025-03-09T00:00:00"/>
    <n v="21.354800000000978"/>
    <m/>
    <d v="2025-03-30T08:31:00"/>
    <x v="1"/>
    <x v="11"/>
    <s v="Last 12 Months"/>
    <s v="SPS-11316651"/>
    <s v="Anaya Sood"/>
    <s v="Sunday Training 24-25, paid by Rajinder Sood, 09/03 vs. Sunday Training"/>
    <x v="11"/>
    <s v="STRIPE"/>
    <x v="1"/>
    <n v="3"/>
    <n v="7.0000000000000007E-2"/>
    <n v="0.05"/>
    <n v="0"/>
    <n v="2.88"/>
  </r>
  <r>
    <d v="2025-01-18T00:00:00"/>
    <n v="71.527000000001863"/>
    <m/>
    <d v="2025-03-30T12:39:00"/>
    <x v="1"/>
    <x v="11"/>
    <s v="Last 12 Months"/>
    <s v="SPS-11137751"/>
    <s v="simran sohal"/>
    <s v="Ladies 24-25 Under 16 Match Fee, paid by sucha sohal, 18/01 vs. vs Solihull Blossomfield 4"/>
    <x v="11"/>
    <s v="STRIPE"/>
    <x v="0"/>
    <n v="3"/>
    <n v="0.06"/>
    <n v="0.05"/>
    <n v="0"/>
    <n v="2.89"/>
  </r>
  <r>
    <d v="2025-02-02T00:00:00"/>
    <n v="56.527000000001863"/>
    <m/>
    <d v="2025-03-30T12:39:00"/>
    <x v="1"/>
    <x v="11"/>
    <s v="Last 12 Months"/>
    <s v="SPS-11183733"/>
    <s v="simran sohal"/>
    <s v="Ladies 24-25 Under 16 Match Fee, paid by sucha sohal, 25/01 vs. vs City of Birmingham 1"/>
    <x v="11"/>
    <s v="STRIPE"/>
    <x v="0"/>
    <n v="3"/>
    <n v="0.06"/>
    <n v="0.05"/>
    <n v="0"/>
    <n v="2.89"/>
  </r>
  <r>
    <d v="2025-02-02T00:00:00"/>
    <n v="56.527000000001863"/>
    <m/>
    <d v="2025-03-30T12:39:00"/>
    <x v="1"/>
    <x v="11"/>
    <s v="Last 12 Months"/>
    <s v="SPS-11183769"/>
    <s v="simran sohal"/>
    <s v="Ladies 24-25 Under 16 Match Fee, paid by sucha sohal, 01/02 vs. vs Olton &amp; West Warwickshire 5"/>
    <x v="11"/>
    <s v="STRIPE"/>
    <x v="0"/>
    <n v="3"/>
    <n v="0.06"/>
    <n v="0.05"/>
    <n v="0"/>
    <n v="2.89"/>
  </r>
  <r>
    <d v="2025-02-09T00:00:00"/>
    <n v="49.527000000001863"/>
    <m/>
    <d v="2025-03-30T12:39:00"/>
    <x v="1"/>
    <x v="11"/>
    <s v="Last 12 Months"/>
    <s v="SPS-11216169"/>
    <s v="simran sohal"/>
    <s v="Ladies 24-25 Under 16 Match Fee, paid by sucha sohal, 09/02 vs. vs Old Silhillians 4"/>
    <x v="11"/>
    <s v="STRIPE"/>
    <x v="0"/>
    <n v="3"/>
    <n v="0.06"/>
    <n v="0.05"/>
    <n v="0"/>
    <n v="2.89"/>
  </r>
  <r>
    <d v="2025-02-10T00:00:00"/>
    <n v="48.527000000001863"/>
    <m/>
    <d v="2025-03-30T12:39:00"/>
    <x v="1"/>
    <x v="11"/>
    <s v="Last 12 Months"/>
    <s v="SPS-11216885"/>
    <s v="simran sohal"/>
    <s v="Ladies 24-25 Under 16 Match Fee, paid by sucha sohal, 08/02 vs. vs Stourport 3"/>
    <x v="11"/>
    <s v="STRIPE"/>
    <x v="0"/>
    <n v="3"/>
    <n v="0.06"/>
    <n v="0.05"/>
    <n v="0"/>
    <n v="2.89"/>
  </r>
  <r>
    <d v="2025-02-17T00:00:00"/>
    <n v="41.527000000001863"/>
    <m/>
    <d v="2025-03-30T12:39:00"/>
    <x v="1"/>
    <x v="11"/>
    <s v="Last 12 Months"/>
    <s v="SPS-11249957"/>
    <s v="simran sohal"/>
    <s v="Ladies 24-25 Under 16 Match Fee, paid by sucha sohal, 15/02 vs. vs Solihull Blossomfield 2"/>
    <x v="11"/>
    <s v="STRIPE"/>
    <x v="0"/>
    <n v="3"/>
    <n v="0.06"/>
    <n v="0.05"/>
    <n v="0"/>
    <n v="2.89"/>
  </r>
  <r>
    <d v="2025-02-22T00:00:00"/>
    <n v="36.527000000001863"/>
    <m/>
    <d v="2025-03-30T12:39:00"/>
    <x v="1"/>
    <x v="11"/>
    <s v="Last 12 Months"/>
    <s v="SPS-11262462"/>
    <s v="simran sohal"/>
    <s v="Ladies 24-25 Under 16 Match Fee, paid by sucha sohal, 22/02 vs. vs University of Birmingham 6"/>
    <x v="11"/>
    <s v="STRIPE"/>
    <x v="0"/>
    <n v="3"/>
    <n v="0.06"/>
    <n v="0.05"/>
    <n v="0"/>
    <n v="2.89"/>
  </r>
  <r>
    <d v="2025-03-01T00:00:00"/>
    <n v="29.527000000001863"/>
    <m/>
    <d v="2025-03-30T12:39:00"/>
    <x v="1"/>
    <x v="11"/>
    <s v="Last 12 Months"/>
    <s v="SPS-11290461"/>
    <s v="simran sohal"/>
    <s v="Ladies 24-25 Under 16 Match Fee, paid by sucha sohal, 01/03 vs. vs Harborne 4"/>
    <x v="11"/>
    <s v="STRIPE"/>
    <x v="0"/>
    <n v="3"/>
    <n v="0.06"/>
    <n v="0.05"/>
    <n v="0"/>
    <n v="2.89"/>
  </r>
  <r>
    <d v="2025-03-10T00:00:00"/>
    <n v="20.527000000001863"/>
    <m/>
    <d v="2025-03-30T12:39:00"/>
    <x v="1"/>
    <x v="11"/>
    <s v="Last 12 Months"/>
    <s v="SPS-11319859"/>
    <s v="simran sohal"/>
    <s v="Ladies 24-25 Under 16 Match Fee, paid by sucha sohal, 08/03 vs. vs Solihull Blossomfield 3"/>
    <x v="11"/>
    <s v="STRIPE"/>
    <x v="0"/>
    <n v="3"/>
    <n v="0.06"/>
    <n v="0.05"/>
    <n v="0"/>
    <n v="2.89"/>
  </r>
  <r>
    <d v="2025-03-15T00:00:00"/>
    <n v="15.527000000001863"/>
    <m/>
    <d v="2025-03-30T12:39:00"/>
    <x v="1"/>
    <x v="11"/>
    <s v="Last 12 Months"/>
    <s v="SPS-11337348"/>
    <s v="simran sohal"/>
    <s v="Ladies 24-25 Under 16 Match Fee, paid by sucha sohal, 15/03 vs. vs Edgbaston 2"/>
    <x v="11"/>
    <s v="STRIPE"/>
    <x v="0"/>
    <n v="3"/>
    <n v="0.06"/>
    <n v="0.05"/>
    <n v="0"/>
    <n v="2.89"/>
  </r>
  <r>
    <d v="2025-03-23T00:00:00"/>
    <n v="7.5270000000018626"/>
    <m/>
    <d v="2025-03-30T12:39:00"/>
    <x v="1"/>
    <x v="11"/>
    <s v="Last 12 Months"/>
    <s v="SPS-11381571"/>
    <s v="simran sohal"/>
    <s v="Ladies 24-25 Under 16 Match Fee, paid by sucha sohal, 22/03 vs. vs Old Silhillians 5"/>
    <x v="11"/>
    <s v="STRIPE"/>
    <x v="0"/>
    <n v="3"/>
    <n v="0.06"/>
    <n v="0.05"/>
    <n v="0"/>
    <n v="2.89"/>
  </r>
  <r>
    <d v="2025-03-29T00:00:00"/>
    <n v="1.5270000000018626"/>
    <m/>
    <d v="2025-03-30T12:39:00"/>
    <x v="1"/>
    <x v="11"/>
    <s v="Last 12 Months"/>
    <s v="SPS-11401276"/>
    <s v="sucha sohal"/>
    <s v="Mens 24-25, 29/03 vs. vs Worcester 3"/>
    <x v="11"/>
    <s v="STRIPE"/>
    <x v="0"/>
    <n v="10"/>
    <n v="0.19"/>
    <n v="0.1"/>
    <n v="0"/>
    <n v="9.7100000000000009"/>
  </r>
  <r>
    <d v="2025-03-30T00:00:00"/>
    <n v="0.52700000000186265"/>
    <m/>
    <d v="2025-03-30T12:39:00"/>
    <x v="1"/>
    <x v="11"/>
    <s v="Last 12 Months"/>
    <s v="SPS-11404762"/>
    <s v="simran sohal"/>
    <s v="Ladies 24-25 Under 16 Match Fee, paid by sucha sohal, 29/03 vs. vs Old Hales"/>
    <x v="11"/>
    <s v="STRIPE"/>
    <x v="0"/>
    <n v="3"/>
    <n v="0.04"/>
    <n v="0.05"/>
    <n v="0"/>
    <n v="2.91"/>
  </r>
  <r>
    <d v="2025-03-30T00:00:00"/>
    <n v="0.85689999999885913"/>
    <m/>
    <d v="2025-03-30T20:34:00"/>
    <x v="1"/>
    <x v="11"/>
    <s v="Last 12 Months"/>
    <s v="SPS-11408192"/>
    <s v="Sukhjot Chaggar"/>
    <s v="Sunday Training 24-25, collected by Satpal Degun, 30/03 vs. Sunday Training"/>
    <x v="11"/>
    <s v="CASH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93"/>
    <s v="Savraj Singh Chana"/>
    <s v="Sunday Training 24-25, collected by Satpal Degun, 30/03 vs. Sunday Training"/>
    <x v="11"/>
    <s v="CASH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99"/>
    <s v="Arjan Singh Chana"/>
    <s v="Sunday Training 24-25, collected by Satpal Degun, 30/03 vs. Sunday Training"/>
    <x v="11"/>
    <s v="CASH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82"/>
    <s v="Jay Singh Joall"/>
    <s v="Sunday Training 24-25, collected by Satpal Degun, 30/03 vs. Sunday Training"/>
    <x v="11"/>
    <s v="CASH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72"/>
    <s v="Sehaj Kaur"/>
    <s v="Sunday Training 24-25, collected by Satpal Degun, 30/03 vs. Sunday Training"/>
    <x v="11"/>
    <s v="CASH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74"/>
    <s v="Anmol Kaur"/>
    <s v="Sunday Training 24-25, collected by Satpal Degun, 30/03 vs. Sunday Training"/>
    <x v="11"/>
    <s v="CASH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91"/>
    <s v="Rajveer Malhi"/>
    <s v="Sunday Training 24-25, collected by Satpal Degun, 30/03 vs. Sunday Training"/>
    <x v="11"/>
    <s v="CASH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88"/>
    <s v="Yuvraj Sihota"/>
    <s v="Sunday Training 24-25, confirmed by Satpal Degun, 30/03 vs. Sunday Training"/>
    <x v="11"/>
    <s v="BACS"/>
    <x v="1"/>
    <n v="3"/>
    <n v="0"/>
    <n v="0"/>
    <n v="0"/>
    <n v="3"/>
  </r>
  <r>
    <d v="2025-03-30T00:00:00"/>
    <n v="0.85689999999885913"/>
    <m/>
    <d v="2025-03-30T20:34:00"/>
    <x v="1"/>
    <x v="11"/>
    <s v="Last 12 Months"/>
    <s v="SPS-11408189"/>
    <s v="Devjyot Singh Ghhagh"/>
    <s v="Sunday Training 24-25, collected by Satpal Degun, 30/03 vs. Sunday Training"/>
    <x v="11"/>
    <s v="CASH"/>
    <x v="1"/>
    <n v="3"/>
    <n v="0"/>
    <n v="0"/>
    <n v="0"/>
    <n v="3"/>
  </r>
  <r>
    <d v="2025-03-28T00:00:00"/>
    <n v="2.8576000000030035"/>
    <m/>
    <d v="2025-03-30T20:35:00"/>
    <x v="1"/>
    <x v="11"/>
    <s v="Last 12 Months"/>
    <s v="SPS-11397453"/>
    <s v="Rajveer Malhi"/>
    <s v="Mens 24-25 Under 16 Match Fee, collected by Satpal Degun, 29/03 vs. vs Wednesbury 2"/>
    <x v="11"/>
    <s v="CASH"/>
    <x v="0"/>
    <n v="3"/>
    <n v="0"/>
    <n v="0"/>
    <n v="0"/>
    <n v="3"/>
  </r>
  <r>
    <d v="2025-02-28T00:00:00"/>
    <n v="31.354099999996834"/>
    <m/>
    <d v="2025-03-31T08:30:00"/>
    <x v="1"/>
    <x v="11"/>
    <s v="Last 12 Months"/>
    <s v="SPS-11282851"/>
    <s v="Amardeep Matharu"/>
    <s v="Mens 24-25, 01/03 vs. vs Bloxwich 4"/>
    <x v="11"/>
    <s v="STRIPE"/>
    <x v="0"/>
    <n v="10"/>
    <n v="0.2"/>
    <n v="0.1"/>
    <n v="0"/>
    <n v="9.6999999999999993"/>
  </r>
  <r>
    <d v="2025-03-07T00:00:00"/>
    <n v="24.354099999996834"/>
    <m/>
    <d v="2025-03-31T08:30:00"/>
    <x v="1"/>
    <x v="11"/>
    <s v="Last 12 Months"/>
    <s v="SPS-11308119"/>
    <s v="Amardeep Matharu"/>
    <s v="Mens 24-25, 08/03 vs. vs Lichfield 6"/>
    <x v="11"/>
    <s v="STRIPE"/>
    <x v="0"/>
    <n v="10"/>
    <n v="0.2"/>
    <n v="0.1"/>
    <n v="0"/>
    <n v="9.6999999999999993"/>
  </r>
  <r>
    <d v="2025-03-15T00:00:00"/>
    <n v="16.354099999996834"/>
    <m/>
    <d v="2025-03-31T08:30:00"/>
    <x v="1"/>
    <x v="11"/>
    <s v="Last 12 Months"/>
    <s v="SPS-11337530"/>
    <s v="Amardeep Matharu"/>
    <s v="Mens 24-25, 15/03 vs. vs Old Wulfrunians 4"/>
    <x v="11"/>
    <s v="STRIPE"/>
    <x v="0"/>
    <n v="10"/>
    <n v="0.2"/>
    <n v="0.1"/>
    <n v="0"/>
    <n v="9.6999999999999993"/>
  </r>
  <r>
    <d v="2025-03-28T00:00:00"/>
    <n v="3.3540999999968335"/>
    <m/>
    <d v="2025-03-31T08:30:00"/>
    <x v="1"/>
    <x v="11"/>
    <s v="Last 12 Months"/>
    <s v="SPS-11397452"/>
    <s v="Amardeep Matharu"/>
    <s v="Mens 24-25, 29/03 vs. vs Wednesbury 2"/>
    <x v="11"/>
    <s v="STRIPE"/>
    <x v="0"/>
    <n v="10"/>
    <n v="0.2"/>
    <n v="0.1"/>
    <n v="0"/>
    <n v="9.6999999999999993"/>
  </r>
  <r>
    <d v="2025-02-28T00:00:00"/>
    <n v="31.354099999996834"/>
    <m/>
    <d v="2025-03-31T08:30:00"/>
    <x v="1"/>
    <x v="11"/>
    <s v="Last 12 Months"/>
    <s v="SPS-11282859"/>
    <s v="Mulla Samra"/>
    <s v="Mens 24-25, 01/03 vs. vs Bloxwich 4"/>
    <x v="11"/>
    <s v="STRIPE"/>
    <x v="0"/>
    <n v="10"/>
    <n v="0.22"/>
    <n v="0.1"/>
    <n v="0"/>
    <n v="9.68"/>
  </r>
  <r>
    <d v="2025-03-07T00:00:00"/>
    <n v="24.354099999996834"/>
    <m/>
    <d v="2025-03-31T08:30:00"/>
    <x v="1"/>
    <x v="11"/>
    <s v="Last 12 Months"/>
    <s v="SPS-11308126"/>
    <s v="Mulla Samra"/>
    <s v="Mens 24-25, 08/03 vs. vs Lichfield 6"/>
    <x v="11"/>
    <s v="STRIPE"/>
    <x v="0"/>
    <n v="10"/>
    <n v="0.22"/>
    <n v="0.1"/>
    <n v="0"/>
    <n v="9.68"/>
  </r>
  <r>
    <d v="2025-03-15T00:00:00"/>
    <n v="16.354099999996834"/>
    <m/>
    <d v="2025-03-31T08:30:00"/>
    <x v="1"/>
    <x v="11"/>
    <s v="Last 12 Months"/>
    <s v="SPS-11337538"/>
    <s v="Mulla Samra"/>
    <s v="Mens 24-25, 15/03 vs. vs Old Wulfrunians 4"/>
    <x v="11"/>
    <s v="STRIPE"/>
    <x v="0"/>
    <n v="10"/>
    <n v="0.21"/>
    <n v="0.1"/>
    <n v="0"/>
    <n v="9.69"/>
  </r>
  <r>
    <d v="2025-02-16T00:00:00"/>
    <n v="43.354099999996834"/>
    <m/>
    <d v="2025-03-31T08:30:00"/>
    <x v="1"/>
    <x v="11"/>
    <s v="Last 12 Months"/>
    <s v="SPS-11241692"/>
    <s v="Veer Virdi"/>
    <s v="Sunday Training 24-25, paid by Verneek Virdi, 16/02 vs. Sunday Training"/>
    <x v="11"/>
    <s v="STRIPE"/>
    <x v="1"/>
    <n v="3"/>
    <n v="7.0000000000000007E-2"/>
    <n v="0.05"/>
    <n v="0"/>
    <n v="2.88"/>
  </r>
  <r>
    <d v="2025-02-23T00:00:00"/>
    <n v="36.354099999996834"/>
    <m/>
    <d v="2025-03-31T08:30:00"/>
    <x v="1"/>
    <x v="11"/>
    <s v="Last 12 Months"/>
    <s v="SPS-11265565"/>
    <s v="Veer Virdi"/>
    <s v="Sunday Training 24-25, paid by Verneek Virdi, 23/02 vs. Sunday Training"/>
    <x v="11"/>
    <s v="STRIPE"/>
    <x v="1"/>
    <n v="3"/>
    <n v="7.0000000000000007E-2"/>
    <n v="0.05"/>
    <n v="0"/>
    <n v="2.88"/>
  </r>
  <r>
    <d v="2025-03-01T00:00:00"/>
    <n v="30.354099999996834"/>
    <m/>
    <d v="2025-03-31T08:30:00"/>
    <x v="1"/>
    <x v="11"/>
    <s v="Last 12 Months"/>
    <s v="SPS-11288324"/>
    <s v="Veer Virdi"/>
    <s v="Badgers 24-25, paid by Verneek Virdi, 01/03 vs. vs Sutton"/>
    <x v="11"/>
    <s v="STRIPE"/>
    <x v="0"/>
    <n v="3"/>
    <n v="7.0000000000000007E-2"/>
    <n v="0.05"/>
    <n v="0"/>
    <n v="2.88"/>
  </r>
  <r>
    <d v="2025-03-08T00:00:00"/>
    <n v="23.354099999996834"/>
    <m/>
    <d v="2025-03-31T08:30:00"/>
    <x v="1"/>
    <x v="11"/>
    <s v="Last 12 Months"/>
    <s v="SPS-11311234"/>
    <s v="Veer Virdi"/>
    <s v="Badgers 24-25, paid by Verneek Virdi, 08/03 vs. vs Edgbaston"/>
    <x v="11"/>
    <s v="STRIPE"/>
    <x v="0"/>
    <n v="3"/>
    <n v="7.0000000000000007E-2"/>
    <n v="0.05"/>
    <n v="0"/>
    <n v="2.88"/>
  </r>
  <r>
    <d v="2025-03-09T00:00:00"/>
    <n v="22.354099999996834"/>
    <m/>
    <d v="2025-03-31T08:30:00"/>
    <x v="1"/>
    <x v="11"/>
    <s v="Last 12 Months"/>
    <s v="SPS-11316652"/>
    <s v="Veer Virdi"/>
    <s v="Sunday Training 24-25, paid by Verneek Virdi, 09/03 vs. Sunday Training"/>
    <x v="11"/>
    <s v="STRIPE"/>
    <x v="1"/>
    <n v="3"/>
    <n v="7.0000000000000007E-2"/>
    <n v="0.05"/>
    <n v="0"/>
    <n v="2.88"/>
  </r>
  <r>
    <d v="2025-03-15T00:00:00"/>
    <n v="16.354099999996834"/>
    <m/>
    <d v="2025-03-31T08:30:00"/>
    <x v="1"/>
    <x v="11"/>
    <s v="Last 12 Months"/>
    <s v="SPS-11337844"/>
    <s v="Veer Virdi"/>
    <s v="Badgers 24-25, paid by Verneek Virdi, 15/03 vs. vs Cannock"/>
    <x v="11"/>
    <s v="STRIPE"/>
    <x v="0"/>
    <n v="3"/>
    <n v="7.0000000000000007E-2"/>
    <n v="0.05"/>
    <n v="0"/>
    <n v="2.88"/>
  </r>
  <r>
    <d v="2025-03-16T00:00:00"/>
    <n v="15.354099999996834"/>
    <m/>
    <d v="2025-03-31T08:30:00"/>
    <x v="1"/>
    <x v="11"/>
    <s v="Last 12 Months"/>
    <s v="SPS-11342841"/>
    <s v="Veer Virdi"/>
    <s v="Sunday Training 24-25, paid by Verneek Virdi, 16/03 vs. Sunday Training"/>
    <x v="11"/>
    <s v="STRIPE"/>
    <x v="1"/>
    <n v="3"/>
    <n v="7.0000000000000007E-2"/>
    <n v="0.05"/>
    <n v="0"/>
    <n v="2.88"/>
  </r>
  <r>
    <d v="2025-03-24T00:00:00"/>
    <n v="7.3540999999968335"/>
    <m/>
    <d v="2025-03-31T08:30:00"/>
    <x v="1"/>
    <x v="11"/>
    <s v="Last 12 Months"/>
    <s v="SPS-11386080"/>
    <s v="Veer Virdi"/>
    <s v="Sunday Training 24-25, paid by Verneek Virdi, 23/03 vs. Sunday Training"/>
    <x v="11"/>
    <s v="STRIPE"/>
    <x v="1"/>
    <n v="3"/>
    <n v="7.0000000000000007E-2"/>
    <n v="0.05"/>
    <n v="0"/>
    <n v="2.88"/>
  </r>
  <r>
    <d v="2025-03-31T00:00:00"/>
    <n v="0.35689999999885913"/>
    <m/>
    <d v="2025-03-31T08:34:00"/>
    <x v="1"/>
    <x v="11"/>
    <s v="Last 12 Months"/>
    <s v="SPS-11409103"/>
    <s v="Dilraj Sohal"/>
    <s v="Mens 24-25 Double Team Match Fee, 29/03 vs. vs Telford &amp; Wrekin 2"/>
    <x v="11"/>
    <s v="CASH"/>
    <x v="0"/>
    <n v="0"/>
    <n v="0"/>
    <n v="0"/>
    <n v="0"/>
    <n v="0"/>
  </r>
  <r>
    <d v="2025-03-31T00:00:00"/>
    <n v="0.35689999999885913"/>
    <m/>
    <d v="2025-03-31T08:34:00"/>
    <x v="1"/>
    <x v="11"/>
    <s v="Last 12 Months"/>
    <s v="SPS-11409105"/>
    <s v="Sahib Dhanjal"/>
    <s v="Mens 24-25 Double Team Match Fee, 29/03 vs. vs Telford &amp; Wrekin 2"/>
    <x v="11"/>
    <s v="CASH"/>
    <x v="0"/>
    <n v="0"/>
    <n v="0"/>
    <n v="0"/>
    <n v="0"/>
    <n v="0"/>
  </r>
  <r>
    <d v="2025-03-31T00:00:00"/>
    <n v="0.35689999999885913"/>
    <m/>
    <d v="2025-03-31T08:34:00"/>
    <x v="1"/>
    <x v="11"/>
    <s v="Last 12 Months"/>
    <s v="SPS-11409107"/>
    <s v="Abhijeet Singh"/>
    <s v="Mens 24-25 Double Team Match Fee, 29/03 vs. vs Telford &amp; Wrekin 2"/>
    <x v="11"/>
    <s v="CASH"/>
    <x v="0"/>
    <n v="0"/>
    <n v="0"/>
    <n v="0"/>
    <n v="0"/>
    <n v="0"/>
  </r>
  <r>
    <d v="2025-03-31T00:00:00"/>
    <n v="0.35689999999885913"/>
    <m/>
    <d v="2025-03-31T08:34:00"/>
    <x v="1"/>
    <x v="11"/>
    <s v="Last 12 Months"/>
    <s v="SPS-11409109"/>
    <s v="jeevan sandhu"/>
    <s v="Mens 24-25 Double Team Match Fee, 29/03 vs. vs Telford &amp; Wrekin 2"/>
    <x v="11"/>
    <s v="CASH"/>
    <x v="0"/>
    <n v="0"/>
    <n v="0"/>
    <n v="0"/>
    <n v="0"/>
    <n v="0"/>
  </r>
  <r>
    <d v="2025-03-31T00:00:00"/>
    <n v="0.35689999999885913"/>
    <m/>
    <d v="2025-03-31T08:34:00"/>
    <x v="1"/>
    <x v="11"/>
    <s v="Last 12 Months"/>
    <s v="SPS-11409110"/>
    <s v="Pavinder Sandhu"/>
    <s v="Mens 24-25 Annual Payee Match Fee, 29/03 vs. vs Telford &amp; Wrekin 2"/>
    <x v="11"/>
    <s v="CASH"/>
    <x v="0"/>
    <n v="0"/>
    <n v="0"/>
    <n v="0"/>
    <n v="0"/>
    <n v="0"/>
  </r>
  <r>
    <d v="2025-03-22T00:00:00"/>
    <n v="9.438800000003539"/>
    <m/>
    <d v="2025-03-31T10:32:00"/>
    <x v="1"/>
    <x v="11"/>
    <s v="Last 12 Months"/>
    <s v="SPS-11374312"/>
    <s v="Rajpreet Sahi"/>
    <s v="Ladies 24-25 Student Match Fee, confirmed by Charn Gill, 22/03 vs. vs Old Silhillians 2"/>
    <x v="11"/>
    <s v="BACS"/>
    <x v="0"/>
    <n v="5"/>
    <n v="0"/>
    <n v="0"/>
    <n v="0"/>
    <n v="5"/>
  </r>
  <r>
    <d v="2025-03-30T00:00:00"/>
    <n v="1.4395000000004075"/>
    <m/>
    <d v="2025-03-31T10:33:00"/>
    <x v="1"/>
    <x v="11"/>
    <s v="Last 12 Months"/>
    <s v="SPS-11404765"/>
    <s v="Rajpreet Sahi"/>
    <s v="Ladies 24-25 Student Match Fee, confirmed by Charn Gill, 29/03 vs. vs Old Hales"/>
    <x v="11"/>
    <s v="BACS"/>
    <x v="0"/>
    <n v="5"/>
    <n v="0"/>
    <n v="0"/>
    <n v="0"/>
    <n v="5"/>
  </r>
  <r>
    <d v="2025-03-30T00:00:00"/>
    <n v="1.7471999999979744"/>
    <m/>
    <d v="2025-03-31T17:56:00"/>
    <x v="1"/>
    <x v="11"/>
    <s v="Last 12 Months"/>
    <s v="SPS-11404764"/>
    <s v="Susan Paterson"/>
    <s v="AMENDED: (PAID VIA BACS)Ladies 24-25, collected by Sharndeep Hanspal, 29/03 vs. vs Old Hales"/>
    <x v="11"/>
    <s v="CASH"/>
    <x v="0"/>
    <n v="10"/>
    <n v="0"/>
    <n v="0"/>
    <n v="0"/>
    <n v="10"/>
  </r>
  <r>
    <m/>
    <m/>
    <m/>
    <m/>
    <x v="2"/>
    <x v="12"/>
    <m/>
    <m/>
    <m/>
    <m/>
    <x v="12"/>
    <m/>
    <x v="3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FE1D2-38AD-4048-B0C7-9D7F90454C41}" name="PivotTable3" cacheId="67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65" firstHeaderRow="1" firstDataRow="1" firstDataCol="1" rowPageCount="1" colPageCount="1"/>
  <pivotFields count="11">
    <pivotField compact="0" outline="0" showAll="0"/>
    <pivotField compact="0" outline="0" showAll="0"/>
    <pivotField axis="axisRow" compact="0" outline="0" showAll="0">
      <items count="62">
        <item x="34"/>
        <item x="11"/>
        <item x="43"/>
        <item x="47"/>
        <item x="33"/>
        <item x="56"/>
        <item x="21"/>
        <item x="55"/>
        <item x="28"/>
        <item x="30"/>
        <item x="42"/>
        <item x="44"/>
        <item x="53"/>
        <item x="57"/>
        <item x="16"/>
        <item x="50"/>
        <item x="0"/>
        <item x="8"/>
        <item x="54"/>
        <item x="12"/>
        <item x="31"/>
        <item x="29"/>
        <item x="15"/>
        <item x="32"/>
        <item x="58"/>
        <item x="22"/>
        <item x="37"/>
        <item x="20"/>
        <item x="5"/>
        <item x="19"/>
        <item x="41"/>
        <item x="49"/>
        <item x="7"/>
        <item x="51"/>
        <item x="18"/>
        <item x="48"/>
        <item x="46"/>
        <item x="9"/>
        <item x="17"/>
        <item x="40"/>
        <item x="52"/>
        <item x="45"/>
        <item x="38"/>
        <item x="1"/>
        <item x="26"/>
        <item x="24"/>
        <item x="6"/>
        <item x="35"/>
        <item x="13"/>
        <item x="4"/>
        <item x="3"/>
        <item x="25"/>
        <item x="14"/>
        <item x="39"/>
        <item x="27"/>
        <item x="23"/>
        <item x="10"/>
        <item x="59"/>
        <item x="36"/>
        <item x="2"/>
        <item x="60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2"/>
        <item x="0"/>
        <item x="1"/>
        <item t="default"/>
      </items>
    </pivotField>
  </pivotFields>
  <rowFields count="1">
    <field x="2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pageFields count="1">
    <pageField fld="10" hier="-1"/>
  </pageFields>
  <dataFields count="1">
    <dataField name="Sum of 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0158D-37AB-46FE-A778-BCE8039D66BC}" name="PivotTable1" cacheId="67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16" firstHeaderRow="1" firstDataRow="1" firstDataCol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6">
        <item m="1" x="22"/>
        <item m="1" x="23"/>
        <item m="1" x="24"/>
        <item m="1" x="13"/>
        <item m="1" x="14"/>
        <item m="1" x="15"/>
        <item m="1" x="16"/>
        <item m="1" x="17"/>
        <item m="1" x="18"/>
        <item m="1" x="19"/>
        <item m="1" x="20"/>
        <item m="1" x="21"/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>
      <items count="8">
        <item h="1" m="1" x="4"/>
        <item x="0"/>
        <item h="1" m="1" x="5"/>
        <item h="1" m="1" x="6"/>
        <item h="1" x="2"/>
        <item h="1" x="1"/>
        <item h="1" x="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Amount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372EF3-DC4C-4557-9EE7-0C17C3E72DCC}" name="PivotTable2" cacheId="67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E7" firstHeaderRow="1" firstDataRow="2" firstDataCol="1" rowPageCount="1" colPageCount="1"/>
  <pivotFields count="14">
    <pivotField compact="0" outline="0" showAll="0"/>
    <pivotField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Col" compact="0" outline="0" showAll="0">
      <items count="4">
        <item x="1"/>
        <item x="2"/>
        <item x="0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7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1">
    <pageField fld="2" hier="-1"/>
  </pageFields>
  <dataFields count="1">
    <dataField name="Sum of Amount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B297CA-98EC-4916-8314-5711419750BE}" name="PivotTable4" cacheId="67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16" firstHeaderRow="1" firstDataRow="1" firstDataCol="1"/>
  <pivotFields count="14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25">
        <item m="1" x="12"/>
        <item m="1" x="16"/>
        <item m="1" x="20"/>
        <item m="1" x="22"/>
        <item m="1" x="21"/>
        <item m="1" x="15"/>
        <item m="1" x="14"/>
        <item m="1" x="23"/>
        <item m="1" x="13"/>
        <item m="1" x="19"/>
        <item m="1" x="18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Amount" fld="9" baseField="0" baseItem="0"/>
  </dataFields>
  <formats count="1">
    <format dxfId="3">
      <pivotArea dataOnly="0" labelOnly="1" outline="0" fieldPosition="0">
        <references count="1">
          <reference field="6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67B8D9-7D3D-4AAF-BFC8-1E33C876AD14}" name="PivotTable3" cacheId="67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F31" firstHeaderRow="1" firstDataRow="2" firstDataCol="2"/>
  <pivotFields count="18">
    <pivotField compact="0" outline="0" showAll="0"/>
    <pivotField compact="0" outline="0" showAll="0"/>
    <pivotField compact="0" outline="0" showAll="0"/>
    <pivotField dataField="1" compact="0" outline="0" showAll="0"/>
    <pivotField axis="axisCol" compact="0" outline="0" showAll="0">
      <items count="4">
        <item x="0"/>
        <item x="1"/>
        <item x="2"/>
        <item t="default"/>
      </items>
    </pivotField>
    <pivotField axis="axisRow" compact="0" outline="0" showAll="0">
      <items count="26">
        <item m="1" x="22"/>
        <item m="1" x="23"/>
        <item m="1" x="24"/>
        <item m="1" x="13"/>
        <item m="1" x="14"/>
        <item m="1" x="15"/>
        <item m="1" x="16"/>
        <item m="1" x="17"/>
        <item m="1" x="18"/>
        <item m="1" x="19"/>
        <item m="1" x="20"/>
        <item m="1" x="21"/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5"/>
    <field x="10"/>
  </rowFields>
  <rowItems count="27">
    <i>
      <x v="12"/>
      <x v="12"/>
    </i>
    <i t="default">
      <x v="12"/>
    </i>
    <i>
      <x v="13"/>
      <x/>
    </i>
    <i t="default">
      <x v="13"/>
    </i>
    <i>
      <x v="14"/>
      <x v="1"/>
    </i>
    <i t="default">
      <x v="14"/>
    </i>
    <i>
      <x v="15"/>
      <x v="2"/>
    </i>
    <i t="default">
      <x v="15"/>
    </i>
    <i>
      <x v="16"/>
      <x v="3"/>
    </i>
    <i t="default">
      <x v="16"/>
    </i>
    <i>
      <x v="17"/>
      <x v="4"/>
    </i>
    <i t="default">
      <x v="17"/>
    </i>
    <i>
      <x v="18"/>
      <x v="5"/>
    </i>
    <i t="default">
      <x v="18"/>
    </i>
    <i>
      <x v="19"/>
      <x v="6"/>
    </i>
    <i t="default">
      <x v="19"/>
    </i>
    <i>
      <x v="20"/>
      <x v="7"/>
    </i>
    <i t="default">
      <x v="20"/>
    </i>
    <i>
      <x v="21"/>
      <x v="8"/>
    </i>
    <i t="default">
      <x v="21"/>
    </i>
    <i>
      <x v="22"/>
      <x v="9"/>
    </i>
    <i t="default">
      <x v="22"/>
    </i>
    <i>
      <x v="23"/>
      <x v="10"/>
    </i>
    <i t="default">
      <x v="23"/>
    </i>
    <i>
      <x v="24"/>
      <x v="11"/>
    </i>
    <i t="default">
      <x v="2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Count of Paid Date" fld="3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Product_Type" xr10:uid="{12110A9C-53F5-45DD-93D0-82A657572853}" sourceName="Product Type">
  <pivotTables>
    <pivotTable tabId="9" name="PivotTable1"/>
  </pivotTables>
  <data>
    <tabular pivotCacheId="1835207057">
      <items count="7">
        <i x="0" s="1"/>
        <i x="2"/>
        <i x="1"/>
        <i x="4" nd="1"/>
        <i x="5" nd="1"/>
        <i x="6" nd="1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ct Type" xr10:uid="{87D5ECC6-1E29-4D4D-BC87-83E71477B4F0}" cache="Slicer_Product_Type" caption="Product Type" rowHeight="22860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78"/>
  <sheetViews>
    <sheetView tabSelected="1" workbookViewId="0">
      <selection activeCell="F31" sqref="F31"/>
    </sheetView>
  </sheetViews>
  <sheetFormatPr defaultColWidth="12.5703125" defaultRowHeight="15.75" customHeight="1"/>
  <cols>
    <col min="1" max="1" width="14.28515625" customWidth="1"/>
    <col min="2" max="2" width="15.42578125" customWidth="1"/>
    <col min="3" max="3" width="21.7109375" customWidth="1"/>
    <col min="4" max="4" width="51.85546875" customWidth="1"/>
    <col min="5" max="5" width="4" customWidth="1"/>
    <col min="6" max="6" width="13.42578125" customWidth="1"/>
    <col min="7" max="7" width="9.5703125" bestFit="1" customWidth="1"/>
    <col min="8" max="8" width="55.5703125" style="37" bestFit="1" customWidth="1"/>
    <col min="9" max="9" width="14.140625" bestFit="1" customWidth="1"/>
  </cols>
  <sheetData>
    <row r="1" spans="1:8" ht="12.75">
      <c r="A1" s="1" t="s">
        <v>0</v>
      </c>
      <c r="B1" s="1" t="s">
        <v>1</v>
      </c>
      <c r="C1" s="16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7" t="s">
        <v>7</v>
      </c>
    </row>
    <row r="2" spans="1:8" ht="12.75">
      <c r="A2" t="s">
        <v>8</v>
      </c>
      <c r="B2" t="s">
        <v>9</v>
      </c>
      <c r="C2" s="16" t="str">
        <f xml:space="preserve"> CONCATENATE(A2, " ",B2)</f>
        <v>Casey Johnson</v>
      </c>
      <c r="D2" s="1" t="s">
        <v>10</v>
      </c>
      <c r="E2" s="1">
        <v>14</v>
      </c>
      <c r="F2" s="1" t="str">
        <f>IF(E2&lt;13, "U13", IF(E2&lt;=17, "U18", IF(E2&lt;=35, "Adult", "Senior")))</f>
        <v>U18</v>
      </c>
      <c r="G2" s="1" t="s">
        <v>11</v>
      </c>
      <c r="H2" s="38" t="s">
        <v>12</v>
      </c>
    </row>
    <row r="3" spans="1:8" ht="12.75">
      <c r="A3" t="s">
        <v>13</v>
      </c>
      <c r="B3" t="s">
        <v>9</v>
      </c>
      <c r="C3" s="16" t="str">
        <f xml:space="preserve"> CONCATENATE(A3, " ",B3)</f>
        <v>Morgan Johnson</v>
      </c>
      <c r="D3" s="1" t="s">
        <v>10</v>
      </c>
      <c r="E3" s="1">
        <v>16</v>
      </c>
      <c r="F3" s="1" t="str">
        <f t="shared" ref="F3:F66" si="0">IF(E3&lt;13, "U13", IF(E3&lt;=17, "U18", IF(E3&lt;=35, "Adult", "Senior")))</f>
        <v>U18</v>
      </c>
      <c r="G3" s="1" t="s">
        <v>11</v>
      </c>
      <c r="H3" s="38" t="s">
        <v>12</v>
      </c>
    </row>
    <row r="4" spans="1:8" ht="12.75">
      <c r="A4" t="s">
        <v>14</v>
      </c>
      <c r="B4" t="s">
        <v>9</v>
      </c>
      <c r="C4" s="16" t="str">
        <f t="shared" ref="C4:C66" si="1">CONCATENATE(A4, " ", B4)</f>
        <v>Riley Johnson</v>
      </c>
      <c r="D4" s="1" t="s">
        <v>15</v>
      </c>
      <c r="E4" s="1">
        <v>43</v>
      </c>
      <c r="F4" s="1" t="str">
        <f t="shared" si="0"/>
        <v>Senior</v>
      </c>
      <c r="G4" s="1" t="s">
        <v>11</v>
      </c>
      <c r="H4" s="38" t="s">
        <v>16</v>
      </c>
    </row>
    <row r="5" spans="1:8" ht="12.75">
      <c r="A5" t="s">
        <v>17</v>
      </c>
      <c r="B5" t="s">
        <v>9</v>
      </c>
      <c r="C5" s="16" t="str">
        <f t="shared" si="1"/>
        <v>Avery Johnson</v>
      </c>
      <c r="D5" s="1" t="s">
        <v>18</v>
      </c>
      <c r="E5" s="1">
        <v>12</v>
      </c>
      <c r="F5" s="1" t="str">
        <f t="shared" si="0"/>
        <v>U13</v>
      </c>
      <c r="G5" s="1" t="s">
        <v>19</v>
      </c>
      <c r="H5" s="39" t="s">
        <v>12</v>
      </c>
    </row>
    <row r="6" spans="1:8" ht="12.75">
      <c r="A6" t="s">
        <v>17</v>
      </c>
      <c r="B6" t="s">
        <v>20</v>
      </c>
      <c r="C6" s="16" t="str">
        <f t="shared" si="1"/>
        <v>Avery Wright</v>
      </c>
      <c r="D6" s="1" t="s">
        <v>21</v>
      </c>
      <c r="E6" s="1">
        <v>24</v>
      </c>
      <c r="F6" s="1" t="str">
        <f t="shared" si="0"/>
        <v>Adult</v>
      </c>
      <c r="G6" s="1" t="s">
        <v>11</v>
      </c>
      <c r="H6" s="39" t="s">
        <v>12</v>
      </c>
    </row>
    <row r="7" spans="1:8" ht="12.75">
      <c r="A7" t="s">
        <v>14</v>
      </c>
      <c r="B7" t="s">
        <v>22</v>
      </c>
      <c r="C7" s="16" t="str">
        <f t="shared" si="1"/>
        <v>Riley Lee</v>
      </c>
      <c r="D7" s="1" t="s">
        <v>18</v>
      </c>
      <c r="E7" s="1">
        <v>11</v>
      </c>
      <c r="F7" s="1" t="str">
        <f t="shared" si="0"/>
        <v>U13</v>
      </c>
      <c r="G7" s="1" t="s">
        <v>11</v>
      </c>
      <c r="H7" s="39" t="s">
        <v>16</v>
      </c>
    </row>
    <row r="8" spans="1:8" ht="12.75">
      <c r="A8" s="1" t="s">
        <v>23</v>
      </c>
      <c r="B8" t="s">
        <v>22</v>
      </c>
      <c r="C8" s="1" t="str">
        <f t="shared" si="1"/>
        <v>Ahsan Lee</v>
      </c>
      <c r="D8" s="1" t="s">
        <v>18</v>
      </c>
      <c r="E8" s="1">
        <v>7</v>
      </c>
      <c r="F8" s="1" t="str">
        <f t="shared" si="0"/>
        <v>U13</v>
      </c>
      <c r="G8" s="1" t="s">
        <v>11</v>
      </c>
      <c r="H8" s="39"/>
    </row>
    <row r="9" spans="1:8" ht="12.75">
      <c r="A9" t="s">
        <v>13</v>
      </c>
      <c r="B9" t="s">
        <v>22</v>
      </c>
      <c r="C9" s="16" t="str">
        <f t="shared" si="1"/>
        <v>Morgan Lee</v>
      </c>
      <c r="D9" s="1" t="s">
        <v>24</v>
      </c>
      <c r="E9" s="1">
        <v>23</v>
      </c>
      <c r="F9" s="1" t="str">
        <f t="shared" si="0"/>
        <v>Adult</v>
      </c>
      <c r="G9" s="1" t="s">
        <v>11</v>
      </c>
      <c r="H9" s="39" t="s">
        <v>25</v>
      </c>
    </row>
    <row r="10" spans="1:8" ht="12.75">
      <c r="A10" s="1" t="s">
        <v>26</v>
      </c>
      <c r="B10" t="s">
        <v>22</v>
      </c>
      <c r="C10" s="1" t="str">
        <f t="shared" si="1"/>
        <v>Hamza Lee</v>
      </c>
      <c r="D10" s="1" t="s">
        <v>18</v>
      </c>
      <c r="E10" s="1">
        <v>8</v>
      </c>
      <c r="F10" s="1" t="str">
        <f t="shared" si="0"/>
        <v>U13</v>
      </c>
      <c r="G10" s="1" t="s">
        <v>11</v>
      </c>
      <c r="H10" s="39"/>
    </row>
    <row r="11" spans="1:8" ht="12.75">
      <c r="A11" s="1" t="s">
        <v>27</v>
      </c>
      <c r="B11" t="s">
        <v>22</v>
      </c>
      <c r="C11" s="1" t="str">
        <f t="shared" si="1"/>
        <v>Rahemeen Lee</v>
      </c>
      <c r="D11" s="1" t="s">
        <v>28</v>
      </c>
      <c r="E11" s="1">
        <v>17</v>
      </c>
      <c r="F11" s="1" t="str">
        <f t="shared" si="0"/>
        <v>U18</v>
      </c>
      <c r="G11" s="1" t="s">
        <v>19</v>
      </c>
      <c r="H11" s="39"/>
    </row>
    <row r="12" spans="1:8" ht="12.75">
      <c r="A12" t="s">
        <v>29</v>
      </c>
      <c r="B12" t="s">
        <v>30</v>
      </c>
      <c r="C12" s="16" t="str">
        <f t="shared" si="1"/>
        <v>Drew Turner</v>
      </c>
      <c r="D12" s="1" t="s">
        <v>31</v>
      </c>
      <c r="E12" s="1">
        <v>18</v>
      </c>
      <c r="F12" s="1" t="str">
        <f t="shared" si="0"/>
        <v>Adult</v>
      </c>
      <c r="G12" s="1" t="s">
        <v>11</v>
      </c>
      <c r="H12" s="39" t="s">
        <v>25</v>
      </c>
    </row>
    <row r="13" spans="1:8" ht="12.75">
      <c r="A13" s="1" t="s">
        <v>32</v>
      </c>
      <c r="B13" t="s">
        <v>9</v>
      </c>
      <c r="C13" s="1" t="str">
        <f t="shared" si="1"/>
        <v>Clare Johnson</v>
      </c>
      <c r="D13" s="1" t="s">
        <v>33</v>
      </c>
      <c r="E13" s="1">
        <v>50</v>
      </c>
      <c r="F13" s="1" t="str">
        <f t="shared" si="0"/>
        <v>Senior</v>
      </c>
      <c r="G13" s="1" t="s">
        <v>19</v>
      </c>
      <c r="H13" s="39"/>
    </row>
    <row r="14" spans="1:8" ht="12.75">
      <c r="A14" t="s">
        <v>34</v>
      </c>
      <c r="B14" t="s">
        <v>35</v>
      </c>
      <c r="C14" s="16" t="str">
        <f t="shared" si="1"/>
        <v>Cameron Parker</v>
      </c>
      <c r="D14" s="1" t="s">
        <v>21</v>
      </c>
      <c r="E14" s="1">
        <v>21</v>
      </c>
      <c r="F14" s="1" t="str">
        <f t="shared" si="0"/>
        <v>Adult</v>
      </c>
      <c r="G14" s="1" t="s">
        <v>11</v>
      </c>
      <c r="H14" s="39" t="s">
        <v>36</v>
      </c>
    </row>
    <row r="15" spans="1:8" ht="12.75">
      <c r="A15" t="s">
        <v>17</v>
      </c>
      <c r="B15" t="s">
        <v>30</v>
      </c>
      <c r="C15" s="16" t="str">
        <f t="shared" si="1"/>
        <v>Avery Turner</v>
      </c>
      <c r="D15" s="1" t="s">
        <v>33</v>
      </c>
      <c r="E15" s="1">
        <v>36</v>
      </c>
      <c r="F15" s="1" t="str">
        <f t="shared" si="0"/>
        <v>Senior</v>
      </c>
      <c r="G15" s="1" t="s">
        <v>19</v>
      </c>
      <c r="H15" s="39" t="s">
        <v>37</v>
      </c>
    </row>
    <row r="16" spans="1:8" ht="12.75">
      <c r="A16" t="s">
        <v>38</v>
      </c>
      <c r="B16" t="s">
        <v>39</v>
      </c>
      <c r="C16" s="16" t="str">
        <f t="shared" si="1"/>
        <v>Taylor Bennett</v>
      </c>
      <c r="D16" s="1" t="s">
        <v>40</v>
      </c>
      <c r="E16" s="1">
        <v>14</v>
      </c>
      <c r="F16" s="1" t="str">
        <f t="shared" si="0"/>
        <v>U18</v>
      </c>
      <c r="G16" s="1" t="s">
        <v>11</v>
      </c>
      <c r="H16" s="39" t="s">
        <v>41</v>
      </c>
    </row>
    <row r="17" spans="1:8" ht="12.75">
      <c r="A17" t="s">
        <v>42</v>
      </c>
      <c r="B17" t="s">
        <v>22</v>
      </c>
      <c r="C17" s="16" t="str">
        <f t="shared" si="1"/>
        <v>Jordan Lee</v>
      </c>
      <c r="D17" s="1" t="s">
        <v>43</v>
      </c>
      <c r="E17" s="1">
        <v>21</v>
      </c>
      <c r="F17" s="1" t="str">
        <f t="shared" si="0"/>
        <v>Adult</v>
      </c>
      <c r="G17" s="1" t="s">
        <v>11</v>
      </c>
      <c r="H17" s="39" t="s">
        <v>25</v>
      </c>
    </row>
    <row r="18" spans="1:8" ht="12.75">
      <c r="A18" t="s">
        <v>8</v>
      </c>
      <c r="B18" t="s">
        <v>22</v>
      </c>
      <c r="C18" s="16" t="str">
        <f t="shared" si="1"/>
        <v>Casey Lee</v>
      </c>
      <c r="D18" s="1" t="s">
        <v>18</v>
      </c>
      <c r="E18" s="1">
        <v>7</v>
      </c>
      <c r="F18" s="1" t="str">
        <f t="shared" si="0"/>
        <v>U13</v>
      </c>
      <c r="G18" s="1" t="s">
        <v>11</v>
      </c>
      <c r="H18" s="39" t="s">
        <v>44</v>
      </c>
    </row>
    <row r="19" spans="1:8" ht="12.75">
      <c r="A19" t="s">
        <v>13</v>
      </c>
      <c r="B19" t="s">
        <v>30</v>
      </c>
      <c r="C19" s="16" t="str">
        <f t="shared" si="1"/>
        <v>Morgan Turner</v>
      </c>
      <c r="D19" s="1" t="s">
        <v>18</v>
      </c>
      <c r="E19" s="1">
        <v>15</v>
      </c>
      <c r="F19" s="1" t="str">
        <f t="shared" si="0"/>
        <v>U18</v>
      </c>
      <c r="G19" s="1" t="s">
        <v>19</v>
      </c>
      <c r="H19" s="39" t="s">
        <v>12</v>
      </c>
    </row>
    <row r="20" spans="1:8" ht="12.75">
      <c r="A20" t="s">
        <v>13</v>
      </c>
      <c r="B20" t="s">
        <v>30</v>
      </c>
      <c r="C20" s="16" t="str">
        <f t="shared" si="1"/>
        <v>Morgan Turner</v>
      </c>
      <c r="D20" s="1" t="s">
        <v>18</v>
      </c>
      <c r="E20" s="1">
        <v>12</v>
      </c>
      <c r="F20" s="1" t="str">
        <f t="shared" si="0"/>
        <v>U13</v>
      </c>
      <c r="G20" s="1" t="s">
        <v>11</v>
      </c>
      <c r="H20" s="39" t="s">
        <v>45</v>
      </c>
    </row>
    <row r="21" spans="1:8" ht="12.75">
      <c r="A21" s="1" t="s">
        <v>46</v>
      </c>
      <c r="B21" t="s">
        <v>30</v>
      </c>
      <c r="C21" s="1" t="str">
        <f t="shared" si="1"/>
        <v>Pavan Turner</v>
      </c>
      <c r="D21" s="1" t="s">
        <v>47</v>
      </c>
      <c r="E21" s="1">
        <v>25</v>
      </c>
      <c r="F21" s="1" t="str">
        <f t="shared" si="0"/>
        <v>Adult</v>
      </c>
      <c r="G21" s="1" t="s">
        <v>19</v>
      </c>
      <c r="H21" s="39"/>
    </row>
    <row r="22" spans="1:8" ht="12.75">
      <c r="A22" s="1" t="s">
        <v>48</v>
      </c>
      <c r="B22" t="s">
        <v>22</v>
      </c>
      <c r="C22" s="1" t="str">
        <f t="shared" si="1"/>
        <v>Daya Lee</v>
      </c>
      <c r="D22" s="1" t="s">
        <v>21</v>
      </c>
      <c r="E22" s="1">
        <v>18</v>
      </c>
      <c r="F22" s="1" t="str">
        <f t="shared" si="0"/>
        <v>Adult</v>
      </c>
      <c r="G22" s="1" t="s">
        <v>11</v>
      </c>
      <c r="H22" s="39"/>
    </row>
    <row r="23" spans="1:8" ht="12.75">
      <c r="A23" s="1" t="s">
        <v>49</v>
      </c>
      <c r="B23" t="s">
        <v>50</v>
      </c>
      <c r="C23" s="1" t="str">
        <f t="shared" si="1"/>
        <v>Abbas Walker</v>
      </c>
      <c r="D23" s="1" t="s">
        <v>51</v>
      </c>
      <c r="E23" s="1">
        <v>19</v>
      </c>
      <c r="F23" s="1" t="str">
        <f t="shared" si="0"/>
        <v>Adult</v>
      </c>
      <c r="G23" s="1" t="s">
        <v>11</v>
      </c>
      <c r="H23" s="39"/>
    </row>
    <row r="24" spans="1:8" ht="12.75">
      <c r="A24" t="s">
        <v>34</v>
      </c>
      <c r="B24" t="s">
        <v>50</v>
      </c>
      <c r="C24" s="16" t="str">
        <f t="shared" si="1"/>
        <v>Cameron Walker</v>
      </c>
      <c r="D24" s="1" t="s">
        <v>51</v>
      </c>
      <c r="E24" s="1">
        <v>16</v>
      </c>
      <c r="F24" s="1" t="str">
        <f t="shared" si="0"/>
        <v>U18</v>
      </c>
      <c r="G24" s="1" t="s">
        <v>11</v>
      </c>
      <c r="H24" s="39" t="s">
        <v>52</v>
      </c>
    </row>
    <row r="25" spans="1:8" ht="12.75">
      <c r="A25" t="s">
        <v>14</v>
      </c>
      <c r="B25" t="s">
        <v>53</v>
      </c>
      <c r="C25" s="16" t="str">
        <f t="shared" si="1"/>
        <v>Riley Smith</v>
      </c>
      <c r="D25" s="1" t="s">
        <v>54</v>
      </c>
      <c r="E25" s="1">
        <v>14</v>
      </c>
      <c r="F25" s="1" t="str">
        <f t="shared" si="0"/>
        <v>U18</v>
      </c>
      <c r="G25" s="1" t="s">
        <v>11</v>
      </c>
      <c r="H25" s="39" t="s">
        <v>37</v>
      </c>
    </row>
    <row r="26" spans="1:8" ht="12.75">
      <c r="A26" s="1" t="s">
        <v>55</v>
      </c>
      <c r="B26" t="s">
        <v>39</v>
      </c>
      <c r="C26" s="1" t="str">
        <f t="shared" si="1"/>
        <v>Avraj Bennett</v>
      </c>
      <c r="D26" s="1" t="s">
        <v>24</v>
      </c>
      <c r="E26" s="1">
        <v>23</v>
      </c>
      <c r="F26" s="1" t="str">
        <f t="shared" si="0"/>
        <v>Adult</v>
      </c>
      <c r="G26" s="1" t="s">
        <v>11</v>
      </c>
      <c r="H26" s="39"/>
    </row>
    <row r="27" spans="1:8" ht="12.75">
      <c r="A27" s="1" t="s">
        <v>56</v>
      </c>
      <c r="B27" t="s">
        <v>39</v>
      </c>
      <c r="C27" s="1" t="str">
        <f t="shared" si="1"/>
        <v>Guvraj Bennett</v>
      </c>
      <c r="D27" s="1" t="s">
        <v>57</v>
      </c>
      <c r="E27" s="1">
        <v>20</v>
      </c>
      <c r="F27" s="1" t="str">
        <f t="shared" si="0"/>
        <v>Adult</v>
      </c>
      <c r="G27" s="1" t="s">
        <v>11</v>
      </c>
      <c r="H27" s="39"/>
    </row>
    <row r="28" spans="1:8" ht="12.75">
      <c r="A28" s="1" t="s">
        <v>58</v>
      </c>
      <c r="B28" t="s">
        <v>22</v>
      </c>
      <c r="C28" s="1" t="str">
        <f t="shared" si="1"/>
        <v>david Lee</v>
      </c>
      <c r="D28" s="1" t="s">
        <v>51</v>
      </c>
      <c r="E28" s="1">
        <v>13</v>
      </c>
      <c r="F28" s="1" t="str">
        <f t="shared" si="0"/>
        <v>U18</v>
      </c>
      <c r="G28" s="1" t="s">
        <v>11</v>
      </c>
      <c r="H28" s="39" t="s">
        <v>59</v>
      </c>
    </row>
    <row r="29" spans="1:8" ht="12.75">
      <c r="A29" s="1" t="s">
        <v>60</v>
      </c>
      <c r="B29" t="s">
        <v>22</v>
      </c>
      <c r="C29" s="1" t="str">
        <f t="shared" si="1"/>
        <v>florianne Lee</v>
      </c>
      <c r="D29" s="1" t="s">
        <v>51</v>
      </c>
      <c r="E29" s="1">
        <v>12</v>
      </c>
      <c r="F29" s="1" t="str">
        <f t="shared" si="0"/>
        <v>U13</v>
      </c>
      <c r="G29" s="1" t="s">
        <v>19</v>
      </c>
      <c r="H29" s="39" t="s">
        <v>25</v>
      </c>
    </row>
    <row r="30" spans="1:8" ht="12.75">
      <c r="A30" t="s">
        <v>38</v>
      </c>
      <c r="B30" t="s">
        <v>20</v>
      </c>
      <c r="C30" s="16" t="str">
        <f t="shared" si="1"/>
        <v>Taylor Wright</v>
      </c>
      <c r="D30" s="1" t="s">
        <v>61</v>
      </c>
      <c r="E30" s="1">
        <v>17</v>
      </c>
      <c r="F30" s="1" t="str">
        <f t="shared" si="0"/>
        <v>U18</v>
      </c>
      <c r="G30" s="1" t="s">
        <v>11</v>
      </c>
      <c r="H30" s="39"/>
    </row>
    <row r="31" spans="1:8" ht="12.75">
      <c r="A31" t="s">
        <v>29</v>
      </c>
      <c r="B31" t="s">
        <v>20</v>
      </c>
      <c r="C31" s="16" t="str">
        <f t="shared" si="1"/>
        <v>Drew Wright</v>
      </c>
      <c r="D31" s="1" t="s">
        <v>62</v>
      </c>
      <c r="E31" s="1">
        <v>22</v>
      </c>
      <c r="F31" s="1" t="str">
        <f t="shared" si="0"/>
        <v>Adult</v>
      </c>
      <c r="G31" s="1" t="s">
        <v>11</v>
      </c>
      <c r="H31" s="39" t="s">
        <v>37</v>
      </c>
    </row>
    <row r="32" spans="1:8" ht="12.75">
      <c r="A32" s="1" t="s">
        <v>63</v>
      </c>
      <c r="B32" t="s">
        <v>30</v>
      </c>
      <c r="C32" s="1" t="str">
        <f t="shared" si="1"/>
        <v>dilveer Turner</v>
      </c>
      <c r="D32" s="1" t="s">
        <v>18</v>
      </c>
      <c r="E32" s="1">
        <v>12</v>
      </c>
      <c r="F32" s="1" t="str">
        <f t="shared" si="0"/>
        <v>U13</v>
      </c>
      <c r="G32" s="1" t="s">
        <v>11</v>
      </c>
      <c r="H32" s="39" t="s">
        <v>37</v>
      </c>
    </row>
    <row r="33" spans="1:8" ht="12.75">
      <c r="A33" t="s">
        <v>14</v>
      </c>
      <c r="B33" t="s">
        <v>53</v>
      </c>
      <c r="C33" s="16" t="str">
        <f t="shared" si="1"/>
        <v>Riley Smith</v>
      </c>
      <c r="D33" s="1" t="s">
        <v>51</v>
      </c>
      <c r="E33" s="1">
        <v>12</v>
      </c>
      <c r="F33" s="1" t="str">
        <f t="shared" si="0"/>
        <v>U13</v>
      </c>
      <c r="G33" s="1" t="s">
        <v>11</v>
      </c>
      <c r="H33" s="39"/>
    </row>
    <row r="34" spans="1:8" ht="12.75">
      <c r="A34" t="s">
        <v>13</v>
      </c>
      <c r="B34" t="s">
        <v>30</v>
      </c>
      <c r="C34" s="16" t="str">
        <f t="shared" si="1"/>
        <v>Morgan Turner</v>
      </c>
      <c r="D34" s="1" t="s">
        <v>18</v>
      </c>
      <c r="E34" s="1">
        <v>8</v>
      </c>
      <c r="F34" s="1" t="str">
        <f t="shared" si="0"/>
        <v>U13</v>
      </c>
      <c r="G34" s="1" t="s">
        <v>11</v>
      </c>
      <c r="H34" s="39"/>
    </row>
    <row r="35" spans="1:8" ht="12.75">
      <c r="A35" s="1" t="s">
        <v>64</v>
      </c>
      <c r="B35" t="s">
        <v>30</v>
      </c>
      <c r="C35" s="1" t="str">
        <f t="shared" si="1"/>
        <v>Angad Turner</v>
      </c>
      <c r="D35" s="1" t="s">
        <v>65</v>
      </c>
      <c r="E35" s="1">
        <v>16</v>
      </c>
      <c r="F35" s="1" t="str">
        <f t="shared" si="0"/>
        <v>U18</v>
      </c>
      <c r="G35" s="1" t="s">
        <v>11</v>
      </c>
      <c r="H35" s="39"/>
    </row>
    <row r="36" spans="1:8" ht="12.75">
      <c r="A36" s="1" t="s">
        <v>66</v>
      </c>
      <c r="B36" t="s">
        <v>53</v>
      </c>
      <c r="C36" s="1" t="str">
        <f t="shared" si="1"/>
        <v>Mandeep Smith</v>
      </c>
      <c r="D36" s="1" t="s">
        <v>67</v>
      </c>
      <c r="E36" s="1">
        <v>26</v>
      </c>
      <c r="F36" s="1" t="str">
        <f t="shared" si="0"/>
        <v>Adult</v>
      </c>
      <c r="G36" s="1" t="s">
        <v>11</v>
      </c>
      <c r="H36" s="39" t="s">
        <v>12</v>
      </c>
    </row>
    <row r="37" spans="1:8" ht="12.75">
      <c r="A37" s="1" t="s">
        <v>68</v>
      </c>
      <c r="B37" t="s">
        <v>53</v>
      </c>
      <c r="C37" s="1" t="str">
        <f t="shared" si="1"/>
        <v>Ratan Smith</v>
      </c>
      <c r="D37" s="1" t="s">
        <v>67</v>
      </c>
      <c r="E37" s="1">
        <v>21</v>
      </c>
      <c r="F37" s="1" t="str">
        <f t="shared" si="0"/>
        <v>Adult</v>
      </c>
      <c r="G37" s="1" t="s">
        <v>11</v>
      </c>
      <c r="H37" s="39" t="s">
        <v>37</v>
      </c>
    </row>
    <row r="38" spans="1:8" ht="12.75">
      <c r="A38" t="s">
        <v>69</v>
      </c>
      <c r="B38" t="s">
        <v>70</v>
      </c>
      <c r="C38" s="16" t="str">
        <f t="shared" si="1"/>
        <v>Jamie Evans</v>
      </c>
      <c r="D38" s="1" t="s">
        <v>28</v>
      </c>
      <c r="E38" s="1">
        <v>25</v>
      </c>
      <c r="F38" s="1" t="str">
        <f t="shared" si="0"/>
        <v>Adult</v>
      </c>
      <c r="G38" s="1" t="s">
        <v>19</v>
      </c>
      <c r="H38" s="39" t="s">
        <v>37</v>
      </c>
    </row>
    <row r="39" spans="1:8" ht="12.75">
      <c r="A39" s="1" t="s">
        <v>71</v>
      </c>
      <c r="B39" t="s">
        <v>22</v>
      </c>
      <c r="C39" s="1" t="str">
        <f t="shared" si="1"/>
        <v>Finn Lee</v>
      </c>
      <c r="D39" s="1" t="s">
        <v>51</v>
      </c>
      <c r="E39" s="1">
        <v>12</v>
      </c>
      <c r="F39" s="1" t="str">
        <f t="shared" si="0"/>
        <v>U13</v>
      </c>
      <c r="G39" s="1" t="s">
        <v>11</v>
      </c>
      <c r="H39" s="39" t="s">
        <v>36</v>
      </c>
    </row>
    <row r="40" spans="1:8" ht="12.75">
      <c r="A40" t="s">
        <v>29</v>
      </c>
      <c r="B40" t="s">
        <v>22</v>
      </c>
      <c r="C40" s="16" t="str">
        <f t="shared" si="1"/>
        <v>Drew Lee</v>
      </c>
      <c r="D40" s="1" t="s">
        <v>33</v>
      </c>
      <c r="E40" s="1">
        <v>21</v>
      </c>
      <c r="F40" s="1" t="str">
        <f t="shared" si="0"/>
        <v>Adult</v>
      </c>
      <c r="G40" s="1" t="s">
        <v>19</v>
      </c>
      <c r="H40" s="39" t="s">
        <v>72</v>
      </c>
    </row>
    <row r="41" spans="1:8" ht="12.75">
      <c r="A41" t="s">
        <v>8</v>
      </c>
      <c r="B41" t="s">
        <v>53</v>
      </c>
      <c r="C41" s="16" t="str">
        <f t="shared" si="1"/>
        <v>Casey Smith</v>
      </c>
      <c r="D41" s="1" t="s">
        <v>67</v>
      </c>
      <c r="E41" s="1">
        <v>22</v>
      </c>
      <c r="F41" s="1" t="str">
        <f t="shared" si="0"/>
        <v>Adult</v>
      </c>
      <c r="G41" s="1" t="s">
        <v>11</v>
      </c>
      <c r="H41" s="39" t="s">
        <v>73</v>
      </c>
    </row>
    <row r="42" spans="1:8" ht="12.75">
      <c r="A42" t="s">
        <v>34</v>
      </c>
      <c r="B42" t="s">
        <v>35</v>
      </c>
      <c r="C42" s="16" t="str">
        <f t="shared" si="1"/>
        <v>Cameron Parker</v>
      </c>
      <c r="D42" s="1" t="s">
        <v>74</v>
      </c>
      <c r="E42" s="1">
        <v>24</v>
      </c>
      <c r="F42" s="1" t="str">
        <f t="shared" si="0"/>
        <v>Adult</v>
      </c>
      <c r="G42" s="1" t="s">
        <v>19</v>
      </c>
      <c r="H42" s="39"/>
    </row>
    <row r="43" spans="1:8" ht="12.75">
      <c r="A43" t="s">
        <v>29</v>
      </c>
      <c r="B43" t="s">
        <v>22</v>
      </c>
      <c r="C43" s="16" t="str">
        <f t="shared" si="1"/>
        <v>Drew Lee</v>
      </c>
      <c r="D43" s="1" t="s">
        <v>21</v>
      </c>
      <c r="E43" s="1">
        <v>27</v>
      </c>
      <c r="F43" s="1" t="str">
        <f t="shared" si="0"/>
        <v>Adult</v>
      </c>
      <c r="G43" s="1" t="s">
        <v>11</v>
      </c>
      <c r="H43" s="39" t="s">
        <v>16</v>
      </c>
    </row>
    <row r="44" spans="1:8" ht="12.75">
      <c r="A44" t="s">
        <v>17</v>
      </c>
      <c r="B44" t="s">
        <v>22</v>
      </c>
      <c r="C44" s="16" t="str">
        <f t="shared" si="1"/>
        <v>Avery Lee</v>
      </c>
      <c r="D44" s="1" t="s">
        <v>75</v>
      </c>
      <c r="E44" s="1">
        <v>23</v>
      </c>
      <c r="F44" s="1" t="str">
        <f t="shared" si="0"/>
        <v>Adult</v>
      </c>
      <c r="G44" s="1" t="s">
        <v>19</v>
      </c>
      <c r="H44" s="39" t="s">
        <v>52</v>
      </c>
    </row>
    <row r="45" spans="1:8" ht="12.75">
      <c r="A45" s="1" t="s">
        <v>76</v>
      </c>
      <c r="B45" t="s">
        <v>50</v>
      </c>
      <c r="C45" s="1" t="str">
        <f t="shared" si="1"/>
        <v>Sukhjot Walker</v>
      </c>
      <c r="D45" s="1" t="s">
        <v>77</v>
      </c>
      <c r="E45" s="1">
        <v>11</v>
      </c>
      <c r="F45" s="1" t="str">
        <f t="shared" si="0"/>
        <v>U13</v>
      </c>
      <c r="G45" s="1" t="s">
        <v>11</v>
      </c>
      <c r="H45" s="39"/>
    </row>
    <row r="46" spans="1:8" ht="12.75">
      <c r="A46" t="s">
        <v>14</v>
      </c>
      <c r="B46" t="s">
        <v>78</v>
      </c>
      <c r="C46" s="16" t="str">
        <f t="shared" si="1"/>
        <v>Riley Cooper</v>
      </c>
      <c r="D46" s="1" t="s">
        <v>79</v>
      </c>
      <c r="E46" s="1">
        <v>13</v>
      </c>
      <c r="F46" s="1" t="str">
        <f t="shared" si="0"/>
        <v>U18</v>
      </c>
      <c r="G46" s="1" t="s">
        <v>11</v>
      </c>
      <c r="H46" s="39" t="s">
        <v>59</v>
      </c>
    </row>
    <row r="47" spans="1:8" ht="12.75">
      <c r="A47" t="s">
        <v>38</v>
      </c>
      <c r="B47" t="s">
        <v>78</v>
      </c>
      <c r="C47" s="16" t="str">
        <f t="shared" si="1"/>
        <v>Taylor Cooper</v>
      </c>
      <c r="D47" s="1" t="s">
        <v>80</v>
      </c>
      <c r="E47" s="1">
        <v>9</v>
      </c>
      <c r="F47" s="1" t="str">
        <f t="shared" si="0"/>
        <v>U13</v>
      </c>
      <c r="G47" s="1" t="s">
        <v>11</v>
      </c>
      <c r="H47" s="39"/>
    </row>
    <row r="48" spans="1:8" ht="12.75">
      <c r="A48" s="1" t="s">
        <v>81</v>
      </c>
      <c r="B48" t="s">
        <v>39</v>
      </c>
      <c r="C48" s="1" t="str">
        <f t="shared" si="1"/>
        <v>Ethan Bennett</v>
      </c>
      <c r="D48" s="1" t="s">
        <v>77</v>
      </c>
      <c r="E48" s="1">
        <v>13</v>
      </c>
      <c r="F48" s="1" t="str">
        <f t="shared" si="0"/>
        <v>U18</v>
      </c>
      <c r="G48" s="1" t="s">
        <v>11</v>
      </c>
      <c r="H48" s="39" t="s">
        <v>59</v>
      </c>
    </row>
    <row r="49" spans="1:8" ht="12.75">
      <c r="A49" t="s">
        <v>14</v>
      </c>
      <c r="B49" t="s">
        <v>78</v>
      </c>
      <c r="C49" s="16" t="str">
        <f t="shared" si="1"/>
        <v>Riley Cooper</v>
      </c>
      <c r="D49" s="1" t="s">
        <v>82</v>
      </c>
      <c r="E49" s="1">
        <v>75</v>
      </c>
      <c r="F49" s="1" t="str">
        <f t="shared" si="0"/>
        <v>Senior</v>
      </c>
      <c r="G49" s="1" t="s">
        <v>11</v>
      </c>
      <c r="H49" s="39"/>
    </row>
    <row r="50" spans="1:8" ht="12.75">
      <c r="A50" s="1" t="s">
        <v>83</v>
      </c>
      <c r="B50" t="s">
        <v>20</v>
      </c>
      <c r="C50" s="1" t="str">
        <f t="shared" si="1"/>
        <v>Finley Wright</v>
      </c>
      <c r="D50" s="1" t="s">
        <v>51</v>
      </c>
      <c r="E50" s="1">
        <v>11</v>
      </c>
      <c r="F50" s="1" t="str">
        <f t="shared" si="0"/>
        <v>U13</v>
      </c>
      <c r="G50" s="1" t="s">
        <v>11</v>
      </c>
      <c r="H50" s="39" t="s">
        <v>16</v>
      </c>
    </row>
    <row r="51" spans="1:8" ht="12.75">
      <c r="A51" s="1" t="s">
        <v>84</v>
      </c>
      <c r="B51" t="s">
        <v>35</v>
      </c>
      <c r="C51" s="1" t="str">
        <f t="shared" si="1"/>
        <v>Gurpreet Parker</v>
      </c>
      <c r="D51" s="1" t="s">
        <v>85</v>
      </c>
      <c r="E51" s="1">
        <v>50</v>
      </c>
      <c r="F51" s="1" t="str">
        <f t="shared" si="0"/>
        <v>Senior</v>
      </c>
      <c r="G51" s="1" t="s">
        <v>11</v>
      </c>
      <c r="H51" s="39"/>
    </row>
    <row r="52" spans="1:8" ht="12.75">
      <c r="A52" t="s">
        <v>8</v>
      </c>
      <c r="B52" t="s">
        <v>35</v>
      </c>
      <c r="C52" s="16" t="str">
        <f t="shared" si="1"/>
        <v>Casey Parker</v>
      </c>
      <c r="D52" s="1" t="s">
        <v>31</v>
      </c>
      <c r="E52" s="1">
        <v>48</v>
      </c>
      <c r="F52" s="1" t="str">
        <f t="shared" si="0"/>
        <v>Senior</v>
      </c>
      <c r="G52" s="1" t="s">
        <v>11</v>
      </c>
      <c r="H52" s="39"/>
    </row>
    <row r="53" spans="1:8" ht="12.75">
      <c r="A53" s="1" t="s">
        <v>86</v>
      </c>
      <c r="B53" t="s">
        <v>35</v>
      </c>
      <c r="C53" s="1" t="str">
        <f t="shared" si="1"/>
        <v>Nihal Parker</v>
      </c>
      <c r="D53" s="1" t="s">
        <v>18</v>
      </c>
      <c r="E53" s="1">
        <v>8</v>
      </c>
      <c r="F53" s="1" t="str">
        <f t="shared" si="0"/>
        <v>U13</v>
      </c>
      <c r="G53" s="1" t="s">
        <v>11</v>
      </c>
      <c r="H53" s="39"/>
    </row>
    <row r="54" spans="1:8" ht="12.75">
      <c r="A54" t="s">
        <v>34</v>
      </c>
      <c r="B54" t="s">
        <v>35</v>
      </c>
      <c r="C54" s="16" t="str">
        <f t="shared" si="1"/>
        <v>Cameron Parker</v>
      </c>
      <c r="D54" s="1" t="s">
        <v>18</v>
      </c>
      <c r="E54" s="1">
        <v>6</v>
      </c>
      <c r="F54" s="1" t="str">
        <f t="shared" si="0"/>
        <v>U13</v>
      </c>
      <c r="G54" s="1" t="s">
        <v>19</v>
      </c>
      <c r="H54" s="39" t="s">
        <v>59</v>
      </c>
    </row>
    <row r="55" spans="1:8" ht="12.75">
      <c r="A55" s="1" t="s">
        <v>87</v>
      </c>
      <c r="B55" t="s">
        <v>50</v>
      </c>
      <c r="C55" s="1" t="str">
        <f t="shared" si="1"/>
        <v>Rohanpreet Walker</v>
      </c>
      <c r="D55" s="1" t="s">
        <v>79</v>
      </c>
      <c r="E55" s="1">
        <v>14</v>
      </c>
      <c r="F55" s="1" t="str">
        <f t="shared" si="0"/>
        <v>U18</v>
      </c>
      <c r="G55" s="1" t="s">
        <v>11</v>
      </c>
      <c r="H55" s="39"/>
    </row>
    <row r="56" spans="1:8" ht="12.75">
      <c r="A56" s="1" t="s">
        <v>88</v>
      </c>
      <c r="B56" t="s">
        <v>35</v>
      </c>
      <c r="C56" s="1" t="str">
        <f t="shared" si="1"/>
        <v>Sukhmani Parker</v>
      </c>
      <c r="D56" s="1" t="s">
        <v>80</v>
      </c>
      <c r="E56" s="1">
        <v>9</v>
      </c>
      <c r="F56" s="1" t="str">
        <f t="shared" si="0"/>
        <v>U13</v>
      </c>
      <c r="G56" s="1" t="s">
        <v>19</v>
      </c>
      <c r="H56" s="39"/>
    </row>
    <row r="57" spans="1:8" ht="12.75">
      <c r="A57" s="1" t="s">
        <v>89</v>
      </c>
      <c r="B57" t="s">
        <v>35</v>
      </c>
      <c r="C57" s="1" t="str">
        <f t="shared" si="1"/>
        <v>Avaran Parker</v>
      </c>
      <c r="D57" s="1" t="s">
        <v>51</v>
      </c>
      <c r="E57" s="1">
        <v>14</v>
      </c>
      <c r="F57" s="1" t="str">
        <f t="shared" si="0"/>
        <v>U18</v>
      </c>
      <c r="G57" s="1" t="s">
        <v>11</v>
      </c>
      <c r="H57" s="39"/>
    </row>
    <row r="58" spans="1:8" ht="12.75">
      <c r="A58" s="1" t="s">
        <v>90</v>
      </c>
      <c r="B58" t="s">
        <v>35</v>
      </c>
      <c r="C58" s="1" t="str">
        <f t="shared" si="1"/>
        <v>Jaeveer Parker</v>
      </c>
      <c r="D58" s="1" t="s">
        <v>51</v>
      </c>
      <c r="E58" s="1">
        <v>11</v>
      </c>
      <c r="F58" s="1" t="str">
        <f t="shared" si="0"/>
        <v>U13</v>
      </c>
      <c r="G58" s="1" t="s">
        <v>11</v>
      </c>
      <c r="H58" s="39" t="s">
        <v>16</v>
      </c>
    </row>
    <row r="59" spans="1:8" ht="12.75">
      <c r="A59" s="1" t="s">
        <v>91</v>
      </c>
      <c r="B59" t="s">
        <v>22</v>
      </c>
      <c r="C59" s="1" t="str">
        <f t="shared" si="1"/>
        <v>Pierre Lee</v>
      </c>
      <c r="D59" s="1" t="s">
        <v>92</v>
      </c>
      <c r="E59" s="1">
        <v>21</v>
      </c>
      <c r="F59" s="1" t="str">
        <f t="shared" si="0"/>
        <v>Adult</v>
      </c>
      <c r="G59" s="1" t="s">
        <v>11</v>
      </c>
      <c r="H59" s="39" t="s">
        <v>16</v>
      </c>
    </row>
    <row r="60" spans="1:8" ht="12.75">
      <c r="A60" t="s">
        <v>42</v>
      </c>
      <c r="B60" t="s">
        <v>9</v>
      </c>
      <c r="C60" s="16" t="str">
        <f t="shared" si="1"/>
        <v>Jordan Johnson</v>
      </c>
      <c r="D60" s="1" t="s">
        <v>93</v>
      </c>
      <c r="E60" s="1">
        <v>23</v>
      </c>
      <c r="F60" s="1" t="str">
        <f t="shared" si="0"/>
        <v>Adult</v>
      </c>
      <c r="G60" s="1" t="s">
        <v>11</v>
      </c>
      <c r="H60" s="39" t="s">
        <v>25</v>
      </c>
    </row>
    <row r="61" spans="1:8" ht="12.75">
      <c r="A61" s="1" t="s">
        <v>94</v>
      </c>
      <c r="B61" t="s">
        <v>50</v>
      </c>
      <c r="C61" s="1" t="str">
        <f t="shared" si="1"/>
        <v>Steve Walker</v>
      </c>
      <c r="D61" s="1" t="s">
        <v>95</v>
      </c>
      <c r="E61" s="1">
        <v>34</v>
      </c>
      <c r="F61" s="1" t="str">
        <f t="shared" si="0"/>
        <v>Adult</v>
      </c>
      <c r="G61" s="1" t="s">
        <v>11</v>
      </c>
      <c r="H61" s="39" t="s">
        <v>16</v>
      </c>
    </row>
    <row r="62" spans="1:8" ht="12.75">
      <c r="A62" s="1" t="s">
        <v>96</v>
      </c>
      <c r="B62" t="s">
        <v>22</v>
      </c>
      <c r="C62" s="1" t="str">
        <f t="shared" si="1"/>
        <v>Amarjit Lee</v>
      </c>
      <c r="D62" s="1" t="s">
        <v>97</v>
      </c>
      <c r="E62" s="1">
        <v>56</v>
      </c>
      <c r="F62" s="1" t="str">
        <f t="shared" si="0"/>
        <v>Senior</v>
      </c>
      <c r="G62" s="1" t="s">
        <v>11</v>
      </c>
      <c r="H62" s="39" t="s">
        <v>25</v>
      </c>
    </row>
    <row r="63" spans="1:8" ht="12.75">
      <c r="A63" s="1" t="s">
        <v>98</v>
      </c>
      <c r="B63" t="s">
        <v>22</v>
      </c>
      <c r="C63" s="1" t="str">
        <f t="shared" si="1"/>
        <v>Jagjit Lee</v>
      </c>
      <c r="D63" s="1" t="s">
        <v>99</v>
      </c>
      <c r="E63" s="1">
        <v>26</v>
      </c>
      <c r="F63" s="1" t="str">
        <f t="shared" si="0"/>
        <v>Adult</v>
      </c>
      <c r="G63" s="1" t="s">
        <v>11</v>
      </c>
      <c r="H63" s="39" t="s">
        <v>37</v>
      </c>
    </row>
    <row r="64" spans="1:8" ht="12.75">
      <c r="A64" t="s">
        <v>8</v>
      </c>
      <c r="B64" t="s">
        <v>22</v>
      </c>
      <c r="C64" s="16" t="str">
        <f t="shared" si="1"/>
        <v>Casey Lee</v>
      </c>
      <c r="D64" s="1" t="s">
        <v>100</v>
      </c>
      <c r="E64" s="1">
        <v>63</v>
      </c>
      <c r="F64" s="1" t="str">
        <f t="shared" si="0"/>
        <v>Senior</v>
      </c>
      <c r="G64" s="1" t="s">
        <v>11</v>
      </c>
      <c r="H64" s="39" t="s">
        <v>16</v>
      </c>
    </row>
    <row r="65" spans="1:8" ht="12.75">
      <c r="A65" t="s">
        <v>42</v>
      </c>
      <c r="B65" t="s">
        <v>22</v>
      </c>
      <c r="C65" s="16" t="str">
        <f t="shared" si="1"/>
        <v>Jordan Lee</v>
      </c>
      <c r="D65" s="1" t="s">
        <v>101</v>
      </c>
      <c r="E65" s="1">
        <v>31</v>
      </c>
      <c r="F65" s="1" t="str">
        <f t="shared" si="0"/>
        <v>Adult</v>
      </c>
      <c r="G65" s="1" t="s">
        <v>11</v>
      </c>
      <c r="H65" s="39"/>
    </row>
    <row r="66" spans="1:8" ht="12.75">
      <c r="A66" t="s">
        <v>69</v>
      </c>
      <c r="B66" t="s">
        <v>22</v>
      </c>
      <c r="C66" s="16" t="str">
        <f t="shared" si="1"/>
        <v>Jamie Lee</v>
      </c>
      <c r="D66" s="1" t="s">
        <v>102</v>
      </c>
      <c r="E66" s="1">
        <v>22</v>
      </c>
      <c r="F66" s="1" t="str">
        <f t="shared" si="0"/>
        <v>Adult</v>
      </c>
      <c r="G66" s="1" t="s">
        <v>11</v>
      </c>
      <c r="H66" s="39"/>
    </row>
    <row r="67" spans="1:8" ht="12.75">
      <c r="A67" t="s">
        <v>17</v>
      </c>
      <c r="B67" t="s">
        <v>22</v>
      </c>
      <c r="C67" s="16" t="str">
        <f t="shared" ref="C67:C130" si="2">CONCATENATE(A67, " ", B67)</f>
        <v>Avery Lee</v>
      </c>
      <c r="D67" s="1" t="s">
        <v>103</v>
      </c>
      <c r="E67" s="1">
        <v>58</v>
      </c>
      <c r="F67" s="1" t="str">
        <f t="shared" ref="F67:F130" si="3">IF(E67&lt;13, "U13", IF(E67&lt;=17, "U18", IF(E67&lt;=35, "Adult", "Senior")))</f>
        <v>Senior</v>
      </c>
      <c r="G67" s="1" t="s">
        <v>11</v>
      </c>
      <c r="H67" s="39" t="s">
        <v>37</v>
      </c>
    </row>
    <row r="68" spans="1:8" ht="12.75">
      <c r="A68" t="s">
        <v>69</v>
      </c>
      <c r="B68" t="s">
        <v>22</v>
      </c>
      <c r="C68" s="16" t="str">
        <f t="shared" si="2"/>
        <v>Jamie Lee</v>
      </c>
      <c r="E68" s="1">
        <v>61</v>
      </c>
      <c r="F68" s="1" t="str">
        <f t="shared" si="3"/>
        <v>Senior</v>
      </c>
      <c r="G68" s="1" t="s">
        <v>19</v>
      </c>
      <c r="H68" s="39" t="s">
        <v>12</v>
      </c>
    </row>
    <row r="69" spans="1:8" ht="12.75">
      <c r="A69" t="s">
        <v>104</v>
      </c>
      <c r="B69" t="s">
        <v>78</v>
      </c>
      <c r="C69" s="16" t="str">
        <f t="shared" si="2"/>
        <v>Alex Cooper</v>
      </c>
      <c r="D69" s="1" t="s">
        <v>51</v>
      </c>
      <c r="E69" s="1">
        <v>14</v>
      </c>
      <c r="F69" s="1" t="str">
        <f t="shared" si="3"/>
        <v>U18</v>
      </c>
      <c r="G69" s="1" t="s">
        <v>11</v>
      </c>
      <c r="H69" s="39" t="s">
        <v>37</v>
      </c>
    </row>
    <row r="70" spans="1:8" ht="12.75">
      <c r="A70" t="s">
        <v>42</v>
      </c>
      <c r="B70" t="s">
        <v>53</v>
      </c>
      <c r="C70" s="16" t="str">
        <f t="shared" si="2"/>
        <v>Jordan Smith</v>
      </c>
      <c r="D70" s="1" t="s">
        <v>61</v>
      </c>
      <c r="E70" s="1">
        <v>19</v>
      </c>
      <c r="F70" s="1" t="str">
        <f t="shared" si="3"/>
        <v>Adult</v>
      </c>
      <c r="G70" s="1" t="s">
        <v>11</v>
      </c>
      <c r="H70" s="39"/>
    </row>
    <row r="71" spans="1:8" ht="12.75">
      <c r="A71" s="1" t="s">
        <v>105</v>
      </c>
      <c r="B71" t="s">
        <v>9</v>
      </c>
      <c r="C71" s="1" t="str">
        <f t="shared" si="2"/>
        <v>Govind Johnson</v>
      </c>
      <c r="D71" s="1" t="s">
        <v>40</v>
      </c>
      <c r="E71" s="1">
        <v>15</v>
      </c>
      <c r="F71" s="1" t="str">
        <f t="shared" si="3"/>
        <v>U18</v>
      </c>
      <c r="G71" s="1" t="s">
        <v>11</v>
      </c>
      <c r="H71" s="39" t="s">
        <v>59</v>
      </c>
    </row>
    <row r="72" spans="1:8" ht="12.75">
      <c r="A72" s="1" t="s">
        <v>106</v>
      </c>
      <c r="B72" t="s">
        <v>9</v>
      </c>
      <c r="C72" s="1" t="str">
        <f t="shared" si="2"/>
        <v>Narayan Johnson</v>
      </c>
      <c r="D72" s="1" t="s">
        <v>65</v>
      </c>
      <c r="E72" s="1">
        <v>17</v>
      </c>
      <c r="F72" s="1" t="str">
        <f t="shared" si="3"/>
        <v>U18</v>
      </c>
      <c r="G72" s="1" t="s">
        <v>11</v>
      </c>
      <c r="H72" s="39" t="s">
        <v>16</v>
      </c>
    </row>
    <row r="73" spans="1:8" ht="12.75">
      <c r="A73" t="s">
        <v>13</v>
      </c>
      <c r="B73" t="s">
        <v>9</v>
      </c>
      <c r="C73" s="16" t="str">
        <f t="shared" si="2"/>
        <v>Morgan Johnson</v>
      </c>
      <c r="D73" s="1" t="s">
        <v>80</v>
      </c>
      <c r="E73" s="1">
        <v>11</v>
      </c>
      <c r="F73" s="1" t="str">
        <f t="shared" si="3"/>
        <v>U13</v>
      </c>
      <c r="G73" s="1" t="s">
        <v>19</v>
      </c>
      <c r="H73" s="39"/>
    </row>
    <row r="74" spans="1:8" ht="12.75">
      <c r="A74" t="s">
        <v>8</v>
      </c>
      <c r="B74" t="s">
        <v>70</v>
      </c>
      <c r="C74" s="16" t="str">
        <f t="shared" si="2"/>
        <v>Casey Evans</v>
      </c>
      <c r="D74" s="1" t="s">
        <v>54</v>
      </c>
      <c r="E74" s="1">
        <v>15</v>
      </c>
      <c r="F74" s="1" t="str">
        <f t="shared" si="3"/>
        <v>U18</v>
      </c>
      <c r="G74" s="1" t="s">
        <v>11</v>
      </c>
      <c r="H74" s="39" t="s">
        <v>37</v>
      </c>
    </row>
    <row r="75" spans="1:8" ht="12.75">
      <c r="A75" t="s">
        <v>29</v>
      </c>
      <c r="B75" t="s">
        <v>22</v>
      </c>
      <c r="C75" s="16" t="str">
        <f t="shared" si="2"/>
        <v>Drew Lee</v>
      </c>
      <c r="D75" s="1" t="s">
        <v>107</v>
      </c>
      <c r="E75" s="1">
        <v>62</v>
      </c>
      <c r="F75" s="1" t="str">
        <f t="shared" si="3"/>
        <v>Senior</v>
      </c>
      <c r="G75" s="1" t="s">
        <v>11</v>
      </c>
      <c r="H75" s="39" t="s">
        <v>52</v>
      </c>
    </row>
    <row r="76" spans="1:8" ht="12.75">
      <c r="A76" s="1" t="s">
        <v>108</v>
      </c>
      <c r="B76" t="s">
        <v>53</v>
      </c>
      <c r="C76" s="1" t="str">
        <f t="shared" si="2"/>
        <v>Alix Smith</v>
      </c>
      <c r="D76" s="1" t="s">
        <v>33</v>
      </c>
      <c r="E76" s="1">
        <v>20</v>
      </c>
      <c r="F76" s="1" t="str">
        <f t="shared" si="3"/>
        <v>Adult</v>
      </c>
      <c r="G76" s="1" t="s">
        <v>19</v>
      </c>
      <c r="H76" s="39" t="s">
        <v>52</v>
      </c>
    </row>
    <row r="77" spans="1:8" ht="12.75">
      <c r="A77" t="s">
        <v>29</v>
      </c>
      <c r="B77" t="s">
        <v>20</v>
      </c>
      <c r="C77" s="16" t="str">
        <f t="shared" si="2"/>
        <v>Drew Wright</v>
      </c>
      <c r="D77" s="1" t="s">
        <v>67</v>
      </c>
      <c r="E77" s="1">
        <v>18</v>
      </c>
      <c r="F77" s="1" t="str">
        <f t="shared" si="3"/>
        <v>Adult</v>
      </c>
      <c r="G77" s="1" t="s">
        <v>11</v>
      </c>
      <c r="H77" s="39"/>
    </row>
    <row r="78" spans="1:8" ht="12.75">
      <c r="A78" t="s">
        <v>17</v>
      </c>
      <c r="B78" t="s">
        <v>35</v>
      </c>
      <c r="C78" s="16" t="str">
        <f t="shared" si="2"/>
        <v>Avery Parker</v>
      </c>
      <c r="D78" s="1" t="s">
        <v>75</v>
      </c>
      <c r="E78" s="1">
        <v>50</v>
      </c>
      <c r="F78" s="1" t="str">
        <f t="shared" si="3"/>
        <v>Senior</v>
      </c>
      <c r="G78" s="1" t="s">
        <v>19</v>
      </c>
      <c r="H78" s="39" t="s">
        <v>12</v>
      </c>
    </row>
    <row r="79" spans="1:8" ht="12.75">
      <c r="A79" s="1" t="s">
        <v>109</v>
      </c>
      <c r="B79" t="s">
        <v>30</v>
      </c>
      <c r="C79" s="1" t="str">
        <f t="shared" si="2"/>
        <v>Stacey Turner</v>
      </c>
      <c r="D79" s="1" t="s">
        <v>75</v>
      </c>
      <c r="E79" s="1">
        <v>35</v>
      </c>
      <c r="F79" s="1" t="str">
        <f t="shared" si="3"/>
        <v>Adult</v>
      </c>
      <c r="G79" s="1" t="s">
        <v>19</v>
      </c>
      <c r="H79" s="39" t="s">
        <v>45</v>
      </c>
    </row>
    <row r="80" spans="1:8" ht="12.75">
      <c r="A80" t="s">
        <v>34</v>
      </c>
      <c r="B80" t="s">
        <v>35</v>
      </c>
      <c r="C80" s="16" t="str">
        <f t="shared" si="2"/>
        <v>Cameron Parker</v>
      </c>
      <c r="D80" s="1" t="s">
        <v>110</v>
      </c>
      <c r="E80" s="1">
        <v>18</v>
      </c>
      <c r="F80" s="1" t="str">
        <f t="shared" si="3"/>
        <v>Adult</v>
      </c>
      <c r="G80" s="1" t="s">
        <v>19</v>
      </c>
      <c r="H80" s="39" t="s">
        <v>36</v>
      </c>
    </row>
    <row r="81" spans="1:8" ht="12.75">
      <c r="A81" t="s">
        <v>8</v>
      </c>
      <c r="B81" t="s">
        <v>70</v>
      </c>
      <c r="C81" s="16" t="str">
        <f t="shared" si="2"/>
        <v>Casey Evans</v>
      </c>
      <c r="D81" s="1" t="s">
        <v>21</v>
      </c>
      <c r="E81" s="1">
        <v>15</v>
      </c>
      <c r="F81" s="1" t="str">
        <f t="shared" si="3"/>
        <v>U18</v>
      </c>
      <c r="G81" s="1" t="s">
        <v>11</v>
      </c>
      <c r="H81" s="39" t="s">
        <v>111</v>
      </c>
    </row>
    <row r="82" spans="1:8" ht="12.75">
      <c r="A82" t="s">
        <v>17</v>
      </c>
      <c r="B82" t="s">
        <v>30</v>
      </c>
      <c r="C82" s="16" t="str">
        <f t="shared" si="2"/>
        <v>Avery Turner</v>
      </c>
      <c r="D82" s="1" t="s">
        <v>15</v>
      </c>
      <c r="E82" s="1">
        <v>62</v>
      </c>
      <c r="F82" s="1" t="str">
        <f t="shared" si="3"/>
        <v>Senior</v>
      </c>
      <c r="G82" s="1" t="s">
        <v>11</v>
      </c>
      <c r="H82" s="39"/>
    </row>
    <row r="83" spans="1:8" ht="12.75">
      <c r="A83" s="1" t="s">
        <v>112</v>
      </c>
      <c r="B83" t="s">
        <v>30</v>
      </c>
      <c r="C83" s="1" t="str">
        <f t="shared" si="2"/>
        <v>Athsari Turner</v>
      </c>
      <c r="D83" s="1" t="s">
        <v>33</v>
      </c>
      <c r="E83" s="1">
        <v>17</v>
      </c>
      <c r="F83" s="1" t="str">
        <f t="shared" si="3"/>
        <v>U18</v>
      </c>
      <c r="G83" s="1" t="s">
        <v>19</v>
      </c>
      <c r="H83" s="39" t="s">
        <v>16</v>
      </c>
    </row>
    <row r="84" spans="1:8" ht="12.75">
      <c r="A84" t="s">
        <v>34</v>
      </c>
      <c r="B84" t="s">
        <v>30</v>
      </c>
      <c r="C84" s="16" t="str">
        <f t="shared" si="2"/>
        <v>Cameron Turner</v>
      </c>
      <c r="D84" s="1" t="s">
        <v>113</v>
      </c>
      <c r="E84" s="1">
        <v>11</v>
      </c>
      <c r="F84" s="1" t="str">
        <f t="shared" si="3"/>
        <v>U13</v>
      </c>
      <c r="G84" s="1" t="s">
        <v>11</v>
      </c>
      <c r="H84" s="39" t="s">
        <v>12</v>
      </c>
    </row>
    <row r="85" spans="1:8" ht="12.75">
      <c r="A85" t="s">
        <v>69</v>
      </c>
      <c r="B85" t="s">
        <v>70</v>
      </c>
      <c r="C85" s="16" t="str">
        <f t="shared" si="2"/>
        <v>Jamie Evans</v>
      </c>
      <c r="D85" s="1" t="s">
        <v>18</v>
      </c>
      <c r="E85" s="1">
        <v>9</v>
      </c>
      <c r="F85" s="1" t="str">
        <f t="shared" si="3"/>
        <v>U13</v>
      </c>
      <c r="G85" s="1" t="s">
        <v>19</v>
      </c>
      <c r="H85" s="39" t="s">
        <v>59</v>
      </c>
    </row>
    <row r="86" spans="1:8" ht="12.75">
      <c r="A86" t="s">
        <v>13</v>
      </c>
      <c r="B86" t="s">
        <v>70</v>
      </c>
      <c r="C86" s="16" t="str">
        <f t="shared" si="2"/>
        <v>Morgan Evans</v>
      </c>
      <c r="D86" s="1" t="s">
        <v>114</v>
      </c>
      <c r="E86" s="1">
        <v>43</v>
      </c>
      <c r="F86" s="1" t="str">
        <f t="shared" si="3"/>
        <v>Senior</v>
      </c>
      <c r="G86" s="1" t="s">
        <v>11</v>
      </c>
      <c r="H86" s="39" t="s">
        <v>72</v>
      </c>
    </row>
    <row r="87" spans="1:8" ht="12.75">
      <c r="A87" t="s">
        <v>8</v>
      </c>
      <c r="B87" t="s">
        <v>30</v>
      </c>
      <c r="C87" s="16" t="str">
        <f t="shared" si="2"/>
        <v>Casey Turner</v>
      </c>
      <c r="D87" s="1" t="s">
        <v>114</v>
      </c>
      <c r="E87" s="1">
        <v>16</v>
      </c>
      <c r="F87" s="1" t="str">
        <f t="shared" si="3"/>
        <v>U18</v>
      </c>
      <c r="G87" s="1" t="s">
        <v>11</v>
      </c>
      <c r="H87" s="39" t="s">
        <v>44</v>
      </c>
    </row>
    <row r="88" spans="1:8" ht="12.75">
      <c r="A88" s="1" t="s">
        <v>115</v>
      </c>
      <c r="B88" t="s">
        <v>35</v>
      </c>
      <c r="C88" s="1" t="str">
        <f t="shared" si="2"/>
        <v>prabhjot Parker</v>
      </c>
      <c r="D88" s="1" t="s">
        <v>54</v>
      </c>
      <c r="E88" s="1">
        <v>15</v>
      </c>
      <c r="F88" s="1" t="str">
        <f t="shared" si="3"/>
        <v>U18</v>
      </c>
      <c r="G88" s="1" t="s">
        <v>11</v>
      </c>
      <c r="H88" s="39"/>
    </row>
    <row r="89" spans="1:8" ht="12.75">
      <c r="A89" t="s">
        <v>104</v>
      </c>
      <c r="B89" t="s">
        <v>30</v>
      </c>
      <c r="C89" s="16" t="str">
        <f t="shared" si="2"/>
        <v>Alex Turner</v>
      </c>
      <c r="D89" s="1" t="s">
        <v>110</v>
      </c>
      <c r="E89" s="1">
        <v>28</v>
      </c>
      <c r="F89" s="1" t="str">
        <f t="shared" si="3"/>
        <v>Adult</v>
      </c>
      <c r="G89" s="1" t="s">
        <v>19</v>
      </c>
      <c r="H89" s="39" t="s">
        <v>52</v>
      </c>
    </row>
    <row r="90" spans="1:8" ht="12.75">
      <c r="A90" t="s">
        <v>69</v>
      </c>
      <c r="B90" t="s">
        <v>39</v>
      </c>
      <c r="C90" s="16" t="str">
        <f t="shared" si="2"/>
        <v>Jamie Bennett</v>
      </c>
      <c r="D90" s="1" t="s">
        <v>33</v>
      </c>
      <c r="E90" s="1">
        <v>35</v>
      </c>
      <c r="F90" s="1" t="str">
        <f t="shared" si="3"/>
        <v>Adult</v>
      </c>
      <c r="G90" s="1" t="s">
        <v>19</v>
      </c>
      <c r="H90" s="39" t="s">
        <v>45</v>
      </c>
    </row>
    <row r="91" spans="1:8" ht="12.75">
      <c r="A91" t="s">
        <v>29</v>
      </c>
      <c r="B91" t="s">
        <v>39</v>
      </c>
      <c r="C91" s="16" t="str">
        <f t="shared" si="2"/>
        <v>Drew Bennett</v>
      </c>
      <c r="D91" s="1" t="s">
        <v>18</v>
      </c>
      <c r="E91" s="1">
        <v>12</v>
      </c>
      <c r="F91" s="1" t="str">
        <f t="shared" si="3"/>
        <v>U13</v>
      </c>
      <c r="G91" s="1" t="s">
        <v>11</v>
      </c>
      <c r="H91" s="39"/>
    </row>
    <row r="92" spans="1:8" ht="12.75">
      <c r="A92" t="s">
        <v>34</v>
      </c>
      <c r="B92" t="s">
        <v>78</v>
      </c>
      <c r="C92" s="16" t="str">
        <f t="shared" si="2"/>
        <v>Cameron Cooper</v>
      </c>
      <c r="D92" s="1" t="s">
        <v>75</v>
      </c>
      <c r="E92" s="1">
        <v>33</v>
      </c>
      <c r="F92" s="1" t="str">
        <f t="shared" si="3"/>
        <v>Adult</v>
      </c>
      <c r="G92" s="1" t="s">
        <v>19</v>
      </c>
      <c r="H92" s="39"/>
    </row>
    <row r="93" spans="1:8" ht="12.75">
      <c r="A93" t="s">
        <v>42</v>
      </c>
      <c r="B93" t="s">
        <v>39</v>
      </c>
      <c r="C93" s="16" t="str">
        <f t="shared" si="2"/>
        <v>Jordan Bennett</v>
      </c>
      <c r="D93" s="1" t="s">
        <v>31</v>
      </c>
      <c r="E93" s="1">
        <v>73</v>
      </c>
      <c r="F93" s="1" t="str">
        <f t="shared" si="3"/>
        <v>Senior</v>
      </c>
      <c r="G93" s="1" t="s">
        <v>11</v>
      </c>
      <c r="H93" s="39" t="s">
        <v>36</v>
      </c>
    </row>
    <row r="94" spans="1:8" ht="12.75">
      <c r="A94" s="1" t="s">
        <v>116</v>
      </c>
      <c r="B94" t="s">
        <v>78</v>
      </c>
      <c r="C94" s="1" t="str">
        <f t="shared" si="2"/>
        <v>veer Cooper</v>
      </c>
      <c r="D94" s="1" t="s">
        <v>51</v>
      </c>
      <c r="E94" s="1">
        <v>13</v>
      </c>
      <c r="F94" s="1" t="str">
        <f t="shared" si="3"/>
        <v>U18</v>
      </c>
      <c r="G94" s="1" t="s">
        <v>11</v>
      </c>
      <c r="H94" s="39" t="s">
        <v>73</v>
      </c>
    </row>
    <row r="95" spans="1:8" ht="12.75">
      <c r="A95" s="1" t="s">
        <v>117</v>
      </c>
      <c r="B95" t="s">
        <v>78</v>
      </c>
      <c r="C95" s="1" t="str">
        <f t="shared" si="2"/>
        <v>Archie Cooper</v>
      </c>
      <c r="D95" s="1" t="s">
        <v>51</v>
      </c>
      <c r="E95" s="1">
        <v>12</v>
      </c>
      <c r="F95" s="1" t="str">
        <f t="shared" si="3"/>
        <v>U13</v>
      </c>
      <c r="G95" s="1" t="s">
        <v>11</v>
      </c>
      <c r="H95" s="39" t="s">
        <v>52</v>
      </c>
    </row>
    <row r="96" spans="1:8" ht="12.75">
      <c r="A96" s="1" t="s">
        <v>118</v>
      </c>
      <c r="B96" t="s">
        <v>78</v>
      </c>
      <c r="C96" s="1" t="str">
        <f t="shared" si="2"/>
        <v>Bonnie Cooper</v>
      </c>
      <c r="D96" s="1" t="s">
        <v>51</v>
      </c>
      <c r="E96" s="1">
        <v>8</v>
      </c>
      <c r="F96" s="1" t="str">
        <f t="shared" si="3"/>
        <v>U13</v>
      </c>
      <c r="G96" s="1" t="s">
        <v>19</v>
      </c>
      <c r="H96" s="39"/>
    </row>
    <row r="97" spans="1:8" ht="12.75">
      <c r="A97" s="1" t="s">
        <v>119</v>
      </c>
      <c r="B97" t="s">
        <v>78</v>
      </c>
      <c r="C97" s="1" t="str">
        <f t="shared" si="2"/>
        <v>Hugo Cooper</v>
      </c>
      <c r="D97" s="1" t="s">
        <v>51</v>
      </c>
      <c r="E97" s="1">
        <v>10</v>
      </c>
      <c r="F97" s="1" t="str">
        <f t="shared" si="3"/>
        <v>U13</v>
      </c>
      <c r="G97" s="1" t="s">
        <v>11</v>
      </c>
      <c r="H97" s="39"/>
    </row>
    <row r="98" spans="1:8" ht="12.75">
      <c r="A98" s="1" t="s">
        <v>120</v>
      </c>
      <c r="B98" t="s">
        <v>70</v>
      </c>
      <c r="C98" s="1" t="str">
        <f t="shared" si="2"/>
        <v>Inderpal Evans</v>
      </c>
      <c r="D98" s="1" t="s">
        <v>31</v>
      </c>
      <c r="E98" s="1">
        <v>45</v>
      </c>
      <c r="F98" s="1" t="str">
        <f t="shared" si="3"/>
        <v>Senior</v>
      </c>
      <c r="G98" s="1" t="s">
        <v>11</v>
      </c>
      <c r="H98" s="39" t="s">
        <v>16</v>
      </c>
    </row>
    <row r="99" spans="1:8" ht="12.75">
      <c r="A99" t="s">
        <v>29</v>
      </c>
      <c r="B99" t="s">
        <v>70</v>
      </c>
      <c r="C99" s="16" t="str">
        <f t="shared" si="2"/>
        <v>Drew Evans</v>
      </c>
      <c r="D99" s="1" t="s">
        <v>77</v>
      </c>
      <c r="E99" s="1">
        <v>13</v>
      </c>
      <c r="F99" s="1" t="str">
        <f t="shared" si="3"/>
        <v>U18</v>
      </c>
      <c r="G99" s="1" t="s">
        <v>19</v>
      </c>
      <c r="H99" s="39" t="s">
        <v>52</v>
      </c>
    </row>
    <row r="100" spans="1:8" ht="12.75">
      <c r="A100" t="s">
        <v>38</v>
      </c>
      <c r="B100" t="s">
        <v>20</v>
      </c>
      <c r="C100" s="16" t="str">
        <f t="shared" si="2"/>
        <v>Taylor Wright</v>
      </c>
      <c r="D100" s="1" t="s">
        <v>75</v>
      </c>
      <c r="E100" s="1">
        <v>48</v>
      </c>
      <c r="F100" s="1" t="str">
        <f t="shared" si="3"/>
        <v>Senior</v>
      </c>
      <c r="G100" s="1" t="s">
        <v>19</v>
      </c>
      <c r="H100" s="39"/>
    </row>
    <row r="101" spans="1:8" ht="12.75">
      <c r="A101" s="1" t="s">
        <v>121</v>
      </c>
      <c r="B101" t="s">
        <v>30</v>
      </c>
      <c r="C101" s="1" t="str">
        <f t="shared" si="2"/>
        <v>Connor Turner</v>
      </c>
      <c r="D101" s="1" t="s">
        <v>43</v>
      </c>
      <c r="E101" s="1">
        <v>19</v>
      </c>
      <c r="F101" s="1" t="str">
        <f t="shared" si="3"/>
        <v>Adult</v>
      </c>
      <c r="G101" s="1" t="s">
        <v>11</v>
      </c>
      <c r="H101" s="39" t="s">
        <v>25</v>
      </c>
    </row>
    <row r="102" spans="1:8" ht="12.75">
      <c r="A102" s="1" t="s">
        <v>122</v>
      </c>
      <c r="B102" t="s">
        <v>70</v>
      </c>
      <c r="C102" s="1" t="str">
        <f t="shared" si="2"/>
        <v>Sharndeep Evans</v>
      </c>
      <c r="D102" s="1" t="s">
        <v>33</v>
      </c>
      <c r="E102" s="1">
        <v>24</v>
      </c>
      <c r="F102" s="1" t="str">
        <f t="shared" si="3"/>
        <v>Adult</v>
      </c>
      <c r="G102" s="1" t="s">
        <v>19</v>
      </c>
      <c r="H102" s="39" t="s">
        <v>25</v>
      </c>
    </row>
    <row r="103" spans="1:8" ht="12.75">
      <c r="A103" t="s">
        <v>69</v>
      </c>
      <c r="B103" t="s">
        <v>22</v>
      </c>
      <c r="C103" s="16" t="str">
        <f t="shared" si="2"/>
        <v>Jamie Lee</v>
      </c>
      <c r="D103" s="1" t="s">
        <v>24</v>
      </c>
      <c r="E103" s="1">
        <v>26</v>
      </c>
      <c r="F103" s="1" t="str">
        <f t="shared" si="3"/>
        <v>Adult</v>
      </c>
      <c r="G103" s="1" t="s">
        <v>11</v>
      </c>
      <c r="H103" s="39"/>
    </row>
    <row r="104" spans="1:8" ht="12.75">
      <c r="A104" t="s">
        <v>69</v>
      </c>
      <c r="B104" t="s">
        <v>30</v>
      </c>
      <c r="C104" s="16" t="str">
        <f t="shared" si="2"/>
        <v>Jamie Turner</v>
      </c>
      <c r="D104" s="1" t="s">
        <v>24</v>
      </c>
      <c r="E104" s="1">
        <v>37</v>
      </c>
      <c r="F104" s="1" t="str">
        <f t="shared" si="3"/>
        <v>Senior</v>
      </c>
      <c r="G104" s="1" t="s">
        <v>11</v>
      </c>
      <c r="H104" s="39"/>
    </row>
    <row r="105" spans="1:8" ht="12.75">
      <c r="A105" t="s">
        <v>14</v>
      </c>
      <c r="B105" t="s">
        <v>35</v>
      </c>
      <c r="C105" s="16" t="str">
        <f t="shared" si="2"/>
        <v>Riley Parker</v>
      </c>
      <c r="D105" s="1" t="s">
        <v>24</v>
      </c>
      <c r="E105" s="1">
        <v>22</v>
      </c>
      <c r="F105" s="1" t="str">
        <f t="shared" si="3"/>
        <v>Adult</v>
      </c>
      <c r="G105" s="1" t="s">
        <v>11</v>
      </c>
      <c r="H105" s="39" t="s">
        <v>37</v>
      </c>
    </row>
    <row r="106" spans="1:8" ht="12.75">
      <c r="A106" s="1" t="s">
        <v>123</v>
      </c>
      <c r="B106" t="s">
        <v>22</v>
      </c>
      <c r="C106" s="1" t="str">
        <f t="shared" si="2"/>
        <v>Ummul Lee</v>
      </c>
      <c r="D106" s="1" t="s">
        <v>33</v>
      </c>
      <c r="E106" s="1">
        <v>26</v>
      </c>
      <c r="F106" s="1" t="str">
        <f t="shared" si="3"/>
        <v>Adult</v>
      </c>
      <c r="G106" s="1" t="s">
        <v>19</v>
      </c>
      <c r="H106" s="39" t="s">
        <v>41</v>
      </c>
    </row>
    <row r="107" spans="1:8" ht="12.75">
      <c r="A107" s="1" t="s">
        <v>124</v>
      </c>
      <c r="B107" t="s">
        <v>53</v>
      </c>
      <c r="C107" s="1" t="str">
        <f t="shared" si="2"/>
        <v>wasim Smith</v>
      </c>
      <c r="D107" s="1" t="s">
        <v>125</v>
      </c>
      <c r="E107" s="1">
        <v>38</v>
      </c>
      <c r="F107" s="1" t="str">
        <f t="shared" si="3"/>
        <v>Senior</v>
      </c>
      <c r="G107" s="1" t="s">
        <v>11</v>
      </c>
      <c r="H107" s="39" t="s">
        <v>126</v>
      </c>
    </row>
    <row r="108" spans="1:8" ht="12.75">
      <c r="A108" t="s">
        <v>42</v>
      </c>
      <c r="B108" t="s">
        <v>50</v>
      </c>
      <c r="C108" s="16" t="str">
        <f t="shared" si="2"/>
        <v>Jordan Walker</v>
      </c>
      <c r="D108" s="1" t="s">
        <v>24</v>
      </c>
      <c r="E108" s="1">
        <v>33</v>
      </c>
      <c r="F108" s="1" t="str">
        <f t="shared" si="3"/>
        <v>Adult</v>
      </c>
      <c r="G108" s="1" t="s">
        <v>11</v>
      </c>
      <c r="H108" s="39"/>
    </row>
    <row r="109" spans="1:8" ht="12.75">
      <c r="A109" t="s">
        <v>38</v>
      </c>
      <c r="B109" t="s">
        <v>9</v>
      </c>
      <c r="C109" s="16" t="str">
        <f t="shared" si="2"/>
        <v>Taylor Johnson</v>
      </c>
      <c r="D109" s="1" t="s">
        <v>24</v>
      </c>
      <c r="E109" s="1">
        <v>30</v>
      </c>
      <c r="F109" s="1" t="str">
        <f t="shared" si="3"/>
        <v>Adult</v>
      </c>
      <c r="G109" s="1" t="s">
        <v>11</v>
      </c>
      <c r="H109" s="39"/>
    </row>
    <row r="110" spans="1:8" ht="12.75">
      <c r="A110" s="1" t="s">
        <v>127</v>
      </c>
      <c r="B110" t="s">
        <v>78</v>
      </c>
      <c r="C110" s="1" t="str">
        <f t="shared" si="2"/>
        <v>Jay Singh Cooper</v>
      </c>
      <c r="D110" s="1" t="s">
        <v>18</v>
      </c>
      <c r="E110" s="1">
        <v>6</v>
      </c>
      <c r="F110" s="1" t="str">
        <f t="shared" si="3"/>
        <v>U13</v>
      </c>
      <c r="G110" s="1" t="s">
        <v>11</v>
      </c>
      <c r="H110" s="39"/>
    </row>
    <row r="111" spans="1:8" ht="12.75">
      <c r="A111" t="s">
        <v>38</v>
      </c>
      <c r="B111" t="s">
        <v>39</v>
      </c>
      <c r="C111" s="16" t="str">
        <f t="shared" si="2"/>
        <v>Taylor Bennett</v>
      </c>
      <c r="D111" s="1" t="s">
        <v>75</v>
      </c>
      <c r="E111" s="1">
        <v>21</v>
      </c>
      <c r="F111" s="1" t="str">
        <f t="shared" si="3"/>
        <v>Adult</v>
      </c>
      <c r="G111" s="1" t="s">
        <v>19</v>
      </c>
      <c r="H111" s="39"/>
    </row>
    <row r="112" spans="1:8" ht="12.75">
      <c r="A112" t="s">
        <v>42</v>
      </c>
      <c r="B112" t="s">
        <v>39</v>
      </c>
      <c r="C112" s="16" t="str">
        <f t="shared" si="2"/>
        <v>Jordan Bennett</v>
      </c>
      <c r="D112" s="1" t="s">
        <v>128</v>
      </c>
      <c r="E112" s="1">
        <v>23</v>
      </c>
      <c r="F112" s="1" t="str">
        <f t="shared" si="3"/>
        <v>Adult</v>
      </c>
      <c r="G112" s="1" t="s">
        <v>11</v>
      </c>
      <c r="H112" s="39"/>
    </row>
    <row r="113" spans="1:8" ht="12.75">
      <c r="A113" s="1" t="s">
        <v>129</v>
      </c>
      <c r="B113" t="s">
        <v>39</v>
      </c>
      <c r="C113" s="1" t="str">
        <f t="shared" si="2"/>
        <v>Vinaypreet Bennett</v>
      </c>
      <c r="D113" s="1" t="s">
        <v>75</v>
      </c>
      <c r="E113" s="1">
        <v>18</v>
      </c>
      <c r="F113" s="1" t="str">
        <f t="shared" si="3"/>
        <v>Adult</v>
      </c>
      <c r="G113" s="1" t="s">
        <v>19</v>
      </c>
      <c r="H113" s="39" t="s">
        <v>41</v>
      </c>
    </row>
    <row r="114" spans="1:8" ht="12.75">
      <c r="A114" s="1" t="s">
        <v>130</v>
      </c>
      <c r="B114" t="s">
        <v>20</v>
      </c>
      <c r="C114" s="1" t="str">
        <f t="shared" si="2"/>
        <v>Ste Wright</v>
      </c>
      <c r="D114" s="1" t="s">
        <v>131</v>
      </c>
      <c r="E114" s="1">
        <v>30</v>
      </c>
      <c r="F114" s="1" t="str">
        <f t="shared" si="3"/>
        <v>Adult</v>
      </c>
      <c r="G114" s="1" t="s">
        <v>11</v>
      </c>
      <c r="H114" s="39"/>
    </row>
    <row r="115" spans="1:8" ht="12.75">
      <c r="A115" s="1" t="s">
        <v>132</v>
      </c>
      <c r="B115" t="s">
        <v>9</v>
      </c>
      <c r="C115" s="1" t="str">
        <f t="shared" si="2"/>
        <v>Kara Johnson</v>
      </c>
      <c r="D115" s="1" t="s">
        <v>133</v>
      </c>
      <c r="E115" s="1">
        <v>14</v>
      </c>
      <c r="F115" s="1" t="str">
        <f t="shared" si="3"/>
        <v>U18</v>
      </c>
      <c r="G115" s="1" t="s">
        <v>19</v>
      </c>
      <c r="H115" s="39"/>
    </row>
    <row r="116" spans="1:8" ht="12.75">
      <c r="A116" t="s">
        <v>14</v>
      </c>
      <c r="B116" t="s">
        <v>78</v>
      </c>
      <c r="C116" s="16" t="str">
        <f t="shared" si="2"/>
        <v>Riley Cooper</v>
      </c>
      <c r="D116" s="1" t="s">
        <v>110</v>
      </c>
      <c r="E116" s="1">
        <v>16</v>
      </c>
      <c r="F116" s="1" t="str">
        <f t="shared" si="3"/>
        <v>U18</v>
      </c>
      <c r="G116" s="1" t="s">
        <v>19</v>
      </c>
      <c r="H116" s="39"/>
    </row>
    <row r="117" spans="1:8" ht="12.75">
      <c r="A117" t="s">
        <v>104</v>
      </c>
      <c r="B117" t="s">
        <v>78</v>
      </c>
      <c r="C117" s="16" t="str">
        <f t="shared" si="2"/>
        <v>Alex Cooper</v>
      </c>
      <c r="D117" s="1" t="s">
        <v>110</v>
      </c>
      <c r="E117" s="1">
        <v>47</v>
      </c>
      <c r="F117" s="1" t="str">
        <f t="shared" si="3"/>
        <v>Senior</v>
      </c>
      <c r="G117" s="1" t="s">
        <v>19</v>
      </c>
      <c r="H117" s="39" t="s">
        <v>37</v>
      </c>
    </row>
    <row r="118" spans="1:8" ht="12.75">
      <c r="A118" t="s">
        <v>104</v>
      </c>
      <c r="B118" t="s">
        <v>70</v>
      </c>
      <c r="C118" s="16" t="str">
        <f t="shared" si="2"/>
        <v>Alex Evans</v>
      </c>
      <c r="D118" s="1" t="s">
        <v>18</v>
      </c>
      <c r="E118" s="1">
        <v>11</v>
      </c>
      <c r="F118" s="1" t="str">
        <f t="shared" si="3"/>
        <v>U13</v>
      </c>
      <c r="G118" s="1" t="s">
        <v>19</v>
      </c>
      <c r="H118" s="39"/>
    </row>
    <row r="119" spans="1:8" ht="12.75">
      <c r="A119" s="1" t="s">
        <v>134</v>
      </c>
      <c r="B119" t="s">
        <v>70</v>
      </c>
      <c r="C119" s="1" t="str">
        <f t="shared" si="2"/>
        <v>Dharm Evans</v>
      </c>
      <c r="D119" s="1" t="s">
        <v>18</v>
      </c>
      <c r="E119" s="1">
        <v>17</v>
      </c>
      <c r="F119" s="1" t="str">
        <f t="shared" si="3"/>
        <v>U18</v>
      </c>
      <c r="G119" s="1" t="s">
        <v>19</v>
      </c>
      <c r="H119" s="39"/>
    </row>
    <row r="120" spans="1:8" ht="12.75">
      <c r="A120" s="1" t="s">
        <v>135</v>
      </c>
      <c r="B120" t="s">
        <v>70</v>
      </c>
      <c r="C120" s="1" t="str">
        <f t="shared" si="2"/>
        <v>Sehaj Evans</v>
      </c>
      <c r="D120" s="1" t="s">
        <v>18</v>
      </c>
      <c r="E120" s="1">
        <v>7</v>
      </c>
      <c r="F120" s="1" t="str">
        <f t="shared" si="3"/>
        <v>U13</v>
      </c>
      <c r="G120" s="1" t="s">
        <v>19</v>
      </c>
      <c r="H120" s="39"/>
    </row>
    <row r="121" spans="1:8" ht="12.75">
      <c r="A121" s="1" t="s">
        <v>136</v>
      </c>
      <c r="B121" t="s">
        <v>70</v>
      </c>
      <c r="C121" s="1" t="str">
        <f t="shared" si="2"/>
        <v>Vahreena Evans</v>
      </c>
      <c r="D121" s="1" t="s">
        <v>75</v>
      </c>
      <c r="E121" s="1">
        <v>21</v>
      </c>
      <c r="F121" s="1" t="str">
        <f t="shared" si="3"/>
        <v>Adult</v>
      </c>
      <c r="G121" s="1" t="s">
        <v>19</v>
      </c>
      <c r="H121" s="39" t="s">
        <v>52</v>
      </c>
    </row>
    <row r="122" spans="1:8" ht="12.75">
      <c r="A122" s="1" t="s">
        <v>137</v>
      </c>
      <c r="B122" t="s">
        <v>70</v>
      </c>
      <c r="C122" s="1" t="str">
        <f t="shared" si="2"/>
        <v>Aayan Evans</v>
      </c>
      <c r="D122" s="1" t="s">
        <v>31</v>
      </c>
      <c r="E122" s="1">
        <v>19</v>
      </c>
      <c r="F122" s="1" t="str">
        <f t="shared" si="3"/>
        <v>Adult</v>
      </c>
      <c r="G122" s="1" t="s">
        <v>11</v>
      </c>
      <c r="H122" s="39" t="s">
        <v>36</v>
      </c>
    </row>
    <row r="123" spans="1:8" ht="12.75">
      <c r="A123" s="1" t="s">
        <v>138</v>
      </c>
      <c r="B123" t="s">
        <v>70</v>
      </c>
      <c r="C123" s="1" t="str">
        <f t="shared" si="2"/>
        <v>katie Evans</v>
      </c>
      <c r="E123" s="1">
        <v>25</v>
      </c>
      <c r="F123" s="1" t="str">
        <f t="shared" si="3"/>
        <v>Adult</v>
      </c>
      <c r="G123" s="1" t="s">
        <v>19</v>
      </c>
      <c r="H123" s="39"/>
    </row>
    <row r="124" spans="1:8" ht="12.75">
      <c r="A124" t="s">
        <v>42</v>
      </c>
      <c r="B124" t="s">
        <v>20</v>
      </c>
      <c r="C124" s="16" t="str">
        <f t="shared" si="2"/>
        <v>Jordan Wright</v>
      </c>
      <c r="D124" s="1" t="s">
        <v>31</v>
      </c>
      <c r="E124" s="1">
        <v>49</v>
      </c>
      <c r="F124" s="1" t="str">
        <f t="shared" si="3"/>
        <v>Senior</v>
      </c>
      <c r="G124" s="1" t="s">
        <v>11</v>
      </c>
      <c r="H124" s="39"/>
    </row>
    <row r="125" spans="1:8" ht="12.75">
      <c r="A125" s="1" t="s">
        <v>139</v>
      </c>
      <c r="B125" t="s">
        <v>20</v>
      </c>
      <c r="C125" s="1" t="str">
        <f t="shared" si="2"/>
        <v>Taran Wright</v>
      </c>
      <c r="D125" s="1" t="s">
        <v>140</v>
      </c>
      <c r="E125" s="1">
        <v>17</v>
      </c>
      <c r="F125" s="1" t="str">
        <f t="shared" si="3"/>
        <v>U18</v>
      </c>
      <c r="G125" s="1" t="s">
        <v>11</v>
      </c>
      <c r="H125" s="39" t="s">
        <v>59</v>
      </c>
    </row>
    <row r="126" spans="1:8" ht="12.75">
      <c r="A126" s="1" t="s">
        <v>141</v>
      </c>
      <c r="B126" t="s">
        <v>39</v>
      </c>
      <c r="C126" s="1" t="str">
        <f t="shared" si="2"/>
        <v>Raajan Bennett</v>
      </c>
      <c r="D126" s="1" t="s">
        <v>21</v>
      </c>
      <c r="E126" s="1">
        <v>30</v>
      </c>
      <c r="F126" s="1" t="str">
        <f t="shared" si="3"/>
        <v>Adult</v>
      </c>
      <c r="G126" s="1" t="s">
        <v>11</v>
      </c>
      <c r="H126" s="39" t="s">
        <v>59</v>
      </c>
    </row>
    <row r="127" spans="1:8" ht="12.75">
      <c r="A127" s="1" t="s">
        <v>142</v>
      </c>
      <c r="B127" t="s">
        <v>53</v>
      </c>
      <c r="C127" s="1" t="str">
        <f t="shared" si="2"/>
        <v>Charles Smith</v>
      </c>
      <c r="D127" s="1" t="s">
        <v>51</v>
      </c>
      <c r="E127" s="1">
        <v>11</v>
      </c>
      <c r="F127" s="1" t="str">
        <f t="shared" si="3"/>
        <v>U13</v>
      </c>
      <c r="G127" s="1" t="s">
        <v>11</v>
      </c>
      <c r="H127" s="39"/>
    </row>
    <row r="128" spans="1:8" ht="12.75">
      <c r="A128" t="s">
        <v>8</v>
      </c>
      <c r="B128" t="s">
        <v>53</v>
      </c>
      <c r="C128" s="16" t="str">
        <f t="shared" si="2"/>
        <v>Casey Smith</v>
      </c>
      <c r="D128" s="1" t="s">
        <v>51</v>
      </c>
      <c r="E128" s="1">
        <v>9</v>
      </c>
      <c r="F128" s="1" t="str">
        <f t="shared" si="3"/>
        <v>U13</v>
      </c>
      <c r="G128" s="1" t="s">
        <v>19</v>
      </c>
      <c r="H128" s="39" t="s">
        <v>16</v>
      </c>
    </row>
    <row r="129" spans="1:8" ht="12.75">
      <c r="A129" s="1" t="s">
        <v>143</v>
      </c>
      <c r="B129" t="s">
        <v>39</v>
      </c>
      <c r="C129" s="1" t="str">
        <f t="shared" si="2"/>
        <v>Sophie Bennett</v>
      </c>
      <c r="D129" s="1" t="s">
        <v>75</v>
      </c>
      <c r="E129" s="1">
        <v>22</v>
      </c>
      <c r="F129" s="1" t="str">
        <f t="shared" si="3"/>
        <v>Adult</v>
      </c>
      <c r="G129" s="1" t="s">
        <v>19</v>
      </c>
      <c r="H129" s="39"/>
    </row>
    <row r="130" spans="1:8" ht="12.75">
      <c r="A130" s="1" t="s">
        <v>144</v>
      </c>
      <c r="B130" t="s">
        <v>35</v>
      </c>
      <c r="C130" s="1" t="str">
        <f t="shared" si="2"/>
        <v>Anuki Parker</v>
      </c>
      <c r="D130" s="1" t="s">
        <v>110</v>
      </c>
      <c r="E130" s="1">
        <v>17</v>
      </c>
      <c r="F130" s="1" t="str">
        <f t="shared" si="3"/>
        <v>U18</v>
      </c>
      <c r="G130" s="1" t="s">
        <v>19</v>
      </c>
      <c r="H130" s="39" t="s">
        <v>59</v>
      </c>
    </row>
    <row r="131" spans="1:8" ht="12.75">
      <c r="A131" s="1" t="s">
        <v>145</v>
      </c>
      <c r="B131" t="s">
        <v>50</v>
      </c>
      <c r="C131" s="1" t="str">
        <f t="shared" ref="C131:C194" si="4">CONCATENATE(A131, " ", B131)</f>
        <v>Aadam Walker</v>
      </c>
      <c r="D131" s="1" t="s">
        <v>80</v>
      </c>
      <c r="E131" s="1">
        <v>10</v>
      </c>
      <c r="F131" s="1" t="str">
        <f t="shared" ref="F131:F194" si="5">IF(E131&lt;13, "U13", IF(E131&lt;=17, "U18", IF(E131&lt;=35, "Adult", "Senior")))</f>
        <v>U13</v>
      </c>
      <c r="G131" s="1" t="s">
        <v>11</v>
      </c>
      <c r="H131" s="39"/>
    </row>
    <row r="132" spans="1:8" ht="12.75">
      <c r="A132" t="s">
        <v>42</v>
      </c>
      <c r="B132" t="s">
        <v>50</v>
      </c>
      <c r="C132" s="16" t="str">
        <f t="shared" si="4"/>
        <v>Jordan Walker</v>
      </c>
      <c r="D132" s="1" t="s">
        <v>18</v>
      </c>
      <c r="E132" s="1">
        <v>7</v>
      </c>
      <c r="F132" s="1" t="str">
        <f t="shared" si="5"/>
        <v>U13</v>
      </c>
      <c r="G132" s="1" t="s">
        <v>19</v>
      </c>
      <c r="H132" s="39" t="s">
        <v>16</v>
      </c>
    </row>
    <row r="133" spans="1:8" ht="12.75">
      <c r="A133" t="s">
        <v>17</v>
      </c>
      <c r="B133" t="s">
        <v>50</v>
      </c>
      <c r="C133" s="16" t="str">
        <f t="shared" si="4"/>
        <v>Avery Walker</v>
      </c>
      <c r="D133" s="1" t="s">
        <v>79</v>
      </c>
      <c r="E133" s="1">
        <v>13</v>
      </c>
      <c r="F133" s="1" t="str">
        <f t="shared" si="5"/>
        <v>U18</v>
      </c>
      <c r="G133" s="1" t="s">
        <v>11</v>
      </c>
      <c r="H133" s="39"/>
    </row>
    <row r="134" spans="1:8" ht="12.75">
      <c r="A134" s="1" t="s">
        <v>146</v>
      </c>
      <c r="B134" t="s">
        <v>53</v>
      </c>
      <c r="C134" s="1" t="str">
        <f t="shared" si="4"/>
        <v>Aneel Smith</v>
      </c>
      <c r="D134" s="1" t="s">
        <v>147</v>
      </c>
      <c r="E134" s="1">
        <v>12</v>
      </c>
      <c r="F134" s="1" t="str">
        <f t="shared" si="5"/>
        <v>U13</v>
      </c>
      <c r="G134" s="1" t="s">
        <v>11</v>
      </c>
      <c r="H134" s="39" t="s">
        <v>59</v>
      </c>
    </row>
    <row r="135" spans="1:8" ht="12.75">
      <c r="A135" s="1" t="s">
        <v>148</v>
      </c>
      <c r="B135" t="s">
        <v>53</v>
      </c>
      <c r="C135" s="1" t="str">
        <f t="shared" si="4"/>
        <v>Jaspal Smith</v>
      </c>
      <c r="D135" s="1" t="s">
        <v>114</v>
      </c>
      <c r="E135" s="1">
        <v>47</v>
      </c>
      <c r="F135" s="1" t="str">
        <f t="shared" si="5"/>
        <v>Senior</v>
      </c>
      <c r="G135" s="1" t="s">
        <v>11</v>
      </c>
      <c r="H135" s="39" t="s">
        <v>59</v>
      </c>
    </row>
    <row r="136" spans="1:8" ht="12.75">
      <c r="A136" t="s">
        <v>17</v>
      </c>
      <c r="B136" t="s">
        <v>50</v>
      </c>
      <c r="C136" s="16" t="str">
        <f t="shared" si="4"/>
        <v>Avery Walker</v>
      </c>
      <c r="D136" s="1" t="s">
        <v>31</v>
      </c>
      <c r="E136" s="1">
        <v>57</v>
      </c>
      <c r="F136" s="1" t="str">
        <f t="shared" si="5"/>
        <v>Senior</v>
      </c>
      <c r="G136" s="1" t="s">
        <v>11</v>
      </c>
      <c r="H136" s="39" t="s">
        <v>37</v>
      </c>
    </row>
    <row r="137" spans="1:8" ht="12.75">
      <c r="A137" t="s">
        <v>8</v>
      </c>
      <c r="B137" t="s">
        <v>70</v>
      </c>
      <c r="C137" s="16" t="str">
        <f t="shared" si="4"/>
        <v>Casey Evans</v>
      </c>
      <c r="D137" s="1" t="s">
        <v>114</v>
      </c>
      <c r="E137" s="1">
        <v>26</v>
      </c>
      <c r="F137" s="1" t="str">
        <f t="shared" si="5"/>
        <v>Adult</v>
      </c>
      <c r="G137" s="1" t="s">
        <v>11</v>
      </c>
      <c r="H137" s="39"/>
    </row>
    <row r="138" spans="1:8" ht="12.75">
      <c r="A138" s="1" t="s">
        <v>149</v>
      </c>
      <c r="B138" t="s">
        <v>22</v>
      </c>
      <c r="C138" s="1" t="str">
        <f t="shared" si="4"/>
        <v>Rajveer Lee</v>
      </c>
      <c r="D138" s="1" t="s">
        <v>79</v>
      </c>
      <c r="E138" s="1">
        <v>13</v>
      </c>
      <c r="F138" s="1" t="str">
        <f t="shared" si="5"/>
        <v>U18</v>
      </c>
      <c r="G138" s="1" t="s">
        <v>11</v>
      </c>
      <c r="H138" s="39" t="s">
        <v>59</v>
      </c>
    </row>
    <row r="139" spans="1:8" ht="12.75">
      <c r="A139" t="s">
        <v>38</v>
      </c>
      <c r="B139" t="s">
        <v>35</v>
      </c>
      <c r="C139" s="16" t="str">
        <f t="shared" si="4"/>
        <v>Taylor Parker</v>
      </c>
      <c r="D139" s="1" t="s">
        <v>114</v>
      </c>
      <c r="E139" s="1">
        <v>40</v>
      </c>
      <c r="F139" s="1" t="str">
        <f t="shared" si="5"/>
        <v>Senior</v>
      </c>
      <c r="G139" s="1" t="s">
        <v>11</v>
      </c>
      <c r="H139" s="39" t="s">
        <v>16</v>
      </c>
    </row>
    <row r="140" spans="1:8" ht="12.75">
      <c r="A140" s="1" t="s">
        <v>150</v>
      </c>
      <c r="B140" t="s">
        <v>35</v>
      </c>
      <c r="C140" s="1" t="str">
        <f t="shared" si="4"/>
        <v>saihej Parker</v>
      </c>
      <c r="D140" s="1" t="s">
        <v>24</v>
      </c>
      <c r="E140" s="1">
        <v>24</v>
      </c>
      <c r="F140" s="1" t="str">
        <f t="shared" si="5"/>
        <v>Adult</v>
      </c>
      <c r="G140" s="1" t="s">
        <v>11</v>
      </c>
      <c r="H140" s="39" t="s">
        <v>12</v>
      </c>
    </row>
    <row r="141" spans="1:8" ht="12.75">
      <c r="A141" t="s">
        <v>42</v>
      </c>
      <c r="B141" t="s">
        <v>78</v>
      </c>
      <c r="C141" s="16" t="str">
        <f t="shared" si="4"/>
        <v>Jordan Cooper</v>
      </c>
      <c r="D141" s="1" t="s">
        <v>31</v>
      </c>
      <c r="E141" s="1">
        <v>48</v>
      </c>
      <c r="F141" s="1" t="str">
        <f t="shared" si="5"/>
        <v>Senior</v>
      </c>
      <c r="G141" s="1" t="s">
        <v>11</v>
      </c>
      <c r="H141" s="39"/>
    </row>
    <row r="142" spans="1:8" ht="12.75">
      <c r="A142" s="1" t="s">
        <v>151</v>
      </c>
      <c r="B142" t="s">
        <v>22</v>
      </c>
      <c r="C142" s="1" t="str">
        <f t="shared" si="4"/>
        <v>Karam Singh Lee</v>
      </c>
      <c r="D142" s="1" t="s">
        <v>79</v>
      </c>
      <c r="E142" s="1">
        <v>11</v>
      </c>
      <c r="F142" s="1" t="str">
        <f t="shared" si="5"/>
        <v>U13</v>
      </c>
      <c r="G142" s="1" t="s">
        <v>11</v>
      </c>
      <c r="H142" s="39" t="s">
        <v>12</v>
      </c>
    </row>
    <row r="143" spans="1:8" ht="12.75">
      <c r="A143" t="s">
        <v>69</v>
      </c>
      <c r="B143" t="s">
        <v>22</v>
      </c>
      <c r="C143" s="16" t="str">
        <f t="shared" si="4"/>
        <v>Jamie Lee</v>
      </c>
      <c r="D143" s="1" t="s">
        <v>79</v>
      </c>
      <c r="E143" s="1">
        <v>11</v>
      </c>
      <c r="F143" s="1" t="str">
        <f t="shared" si="5"/>
        <v>U13</v>
      </c>
      <c r="G143" s="1" t="s">
        <v>11</v>
      </c>
      <c r="H143" s="39"/>
    </row>
    <row r="144" spans="1:8" ht="12.75">
      <c r="A144" s="1" t="s">
        <v>152</v>
      </c>
      <c r="B144" t="s">
        <v>78</v>
      </c>
      <c r="C144" s="1" t="str">
        <f t="shared" si="4"/>
        <v>kishan Cooper</v>
      </c>
      <c r="D144" s="1" t="s">
        <v>10</v>
      </c>
      <c r="E144" s="1">
        <v>17</v>
      </c>
      <c r="F144" s="1" t="str">
        <f t="shared" si="5"/>
        <v>U18</v>
      </c>
      <c r="G144" s="1" t="s">
        <v>11</v>
      </c>
      <c r="H144" s="39"/>
    </row>
    <row r="145" spans="1:8" ht="12.75">
      <c r="A145" t="s">
        <v>13</v>
      </c>
      <c r="B145" t="s">
        <v>22</v>
      </c>
      <c r="C145" s="16" t="str">
        <f t="shared" si="4"/>
        <v>Morgan Lee</v>
      </c>
      <c r="D145" s="1" t="s">
        <v>33</v>
      </c>
      <c r="E145" s="1">
        <v>21</v>
      </c>
      <c r="F145" s="1" t="str">
        <f t="shared" si="5"/>
        <v>Adult</v>
      </c>
      <c r="G145" s="1" t="s">
        <v>19</v>
      </c>
      <c r="H145" s="39" t="s">
        <v>37</v>
      </c>
    </row>
    <row r="146" spans="1:8" ht="12.75">
      <c r="A146" t="s">
        <v>8</v>
      </c>
      <c r="B146" t="s">
        <v>22</v>
      </c>
      <c r="C146" s="16" t="str">
        <f t="shared" si="4"/>
        <v>Casey Lee</v>
      </c>
      <c r="D146" s="1" t="s">
        <v>79</v>
      </c>
      <c r="E146" s="1">
        <v>13</v>
      </c>
      <c r="F146" s="1" t="str">
        <f t="shared" si="5"/>
        <v>U18</v>
      </c>
      <c r="G146" s="1" t="s">
        <v>11</v>
      </c>
      <c r="H146" s="39"/>
    </row>
    <row r="147" spans="1:8" ht="12.75">
      <c r="A147" t="s">
        <v>104</v>
      </c>
      <c r="B147" t="s">
        <v>22</v>
      </c>
      <c r="C147" s="16" t="str">
        <f t="shared" si="4"/>
        <v>Alex Lee</v>
      </c>
      <c r="D147" s="1" t="s">
        <v>61</v>
      </c>
      <c r="E147" s="1">
        <v>49</v>
      </c>
      <c r="F147" s="1" t="str">
        <f t="shared" si="5"/>
        <v>Senior</v>
      </c>
      <c r="G147" s="1" t="s">
        <v>11</v>
      </c>
      <c r="H147" s="39" t="s">
        <v>16</v>
      </c>
    </row>
    <row r="148" spans="1:8" ht="12.75">
      <c r="A148" s="1" t="s">
        <v>153</v>
      </c>
      <c r="B148" t="s">
        <v>22</v>
      </c>
      <c r="C148" s="1" t="str">
        <f t="shared" si="4"/>
        <v>Sukhdeep Lee</v>
      </c>
      <c r="D148" s="1" t="s">
        <v>154</v>
      </c>
      <c r="E148" s="1">
        <v>15</v>
      </c>
      <c r="F148" s="1" t="str">
        <f t="shared" si="5"/>
        <v>U18</v>
      </c>
      <c r="G148" s="1" t="s">
        <v>11</v>
      </c>
      <c r="H148" s="39" t="s">
        <v>59</v>
      </c>
    </row>
    <row r="149" spans="1:8" ht="12.75">
      <c r="A149" t="s">
        <v>34</v>
      </c>
      <c r="B149" t="s">
        <v>20</v>
      </c>
      <c r="C149" s="16" t="str">
        <f t="shared" si="4"/>
        <v>Cameron Wright</v>
      </c>
      <c r="D149" s="1" t="s">
        <v>62</v>
      </c>
      <c r="E149" s="1">
        <v>15</v>
      </c>
      <c r="F149" s="1" t="str">
        <f t="shared" si="5"/>
        <v>U18</v>
      </c>
      <c r="G149" s="1" t="s">
        <v>11</v>
      </c>
      <c r="H149" s="39" t="s">
        <v>41</v>
      </c>
    </row>
    <row r="150" spans="1:8" ht="12.75">
      <c r="A150" t="s">
        <v>104</v>
      </c>
      <c r="B150" t="s">
        <v>20</v>
      </c>
      <c r="C150" s="16" t="str">
        <f t="shared" si="4"/>
        <v>Alex Wright</v>
      </c>
      <c r="D150" s="1" t="s">
        <v>62</v>
      </c>
      <c r="E150" s="1">
        <v>15</v>
      </c>
      <c r="F150" s="1" t="str">
        <f t="shared" si="5"/>
        <v>U18</v>
      </c>
      <c r="G150" s="1" t="s">
        <v>11</v>
      </c>
      <c r="H150" s="39" t="s">
        <v>59</v>
      </c>
    </row>
    <row r="151" spans="1:8" ht="12.75">
      <c r="A151" t="s">
        <v>104</v>
      </c>
      <c r="B151" t="s">
        <v>70</v>
      </c>
      <c r="C151" s="16" t="str">
        <f t="shared" si="4"/>
        <v>Alex Evans</v>
      </c>
      <c r="D151" s="1" t="s">
        <v>47</v>
      </c>
      <c r="E151" s="1">
        <v>15</v>
      </c>
      <c r="F151" s="1" t="str">
        <f t="shared" si="5"/>
        <v>U18</v>
      </c>
      <c r="G151" s="1" t="s">
        <v>11</v>
      </c>
      <c r="H151" s="39"/>
    </row>
    <row r="152" spans="1:8" ht="12.75">
      <c r="A152" t="s">
        <v>42</v>
      </c>
      <c r="B152" t="s">
        <v>70</v>
      </c>
      <c r="C152" s="16" t="str">
        <f t="shared" si="4"/>
        <v>Jordan Evans</v>
      </c>
      <c r="E152" s="1">
        <v>15</v>
      </c>
      <c r="F152" s="1" t="str">
        <f t="shared" si="5"/>
        <v>U18</v>
      </c>
      <c r="G152" s="1" t="s">
        <v>11</v>
      </c>
      <c r="H152" s="39"/>
    </row>
    <row r="153" spans="1:8" ht="12.75">
      <c r="A153" t="s">
        <v>14</v>
      </c>
      <c r="B153" t="s">
        <v>50</v>
      </c>
      <c r="C153" s="16" t="str">
        <f t="shared" si="4"/>
        <v>Riley Walker</v>
      </c>
      <c r="D153" s="1" t="s">
        <v>128</v>
      </c>
      <c r="E153" s="1">
        <v>18</v>
      </c>
      <c r="F153" s="1" t="str">
        <f t="shared" si="5"/>
        <v>Adult</v>
      </c>
      <c r="G153" s="1" t="s">
        <v>11</v>
      </c>
      <c r="H153" s="39"/>
    </row>
    <row r="154" spans="1:8" ht="12.75">
      <c r="A154" s="1" t="s">
        <v>155</v>
      </c>
      <c r="B154" t="s">
        <v>22</v>
      </c>
      <c r="C154" s="1" t="str">
        <f t="shared" si="4"/>
        <v>Amar Lee</v>
      </c>
      <c r="D154" s="1" t="s">
        <v>80</v>
      </c>
      <c r="E154" s="1">
        <v>9</v>
      </c>
      <c r="F154" s="1" t="str">
        <f t="shared" si="5"/>
        <v>U13</v>
      </c>
      <c r="G154" s="1" t="s">
        <v>11</v>
      </c>
      <c r="H154" s="39"/>
    </row>
    <row r="155" spans="1:8" ht="12.75">
      <c r="A155" s="1" t="s">
        <v>156</v>
      </c>
      <c r="B155" t="s">
        <v>22</v>
      </c>
      <c r="C155" s="1" t="str">
        <f t="shared" si="4"/>
        <v>Amardeep Lee</v>
      </c>
      <c r="D155" s="1" t="s">
        <v>95</v>
      </c>
      <c r="E155" s="1">
        <v>41</v>
      </c>
      <c r="F155" s="1" t="str">
        <f t="shared" si="5"/>
        <v>Senior</v>
      </c>
      <c r="G155" s="1" t="s">
        <v>11</v>
      </c>
      <c r="H155" s="39"/>
    </row>
    <row r="156" spans="1:8" ht="12.75">
      <c r="A156" t="s">
        <v>34</v>
      </c>
      <c r="B156" t="s">
        <v>22</v>
      </c>
      <c r="C156" s="16" t="str">
        <f t="shared" si="4"/>
        <v>Cameron Lee</v>
      </c>
      <c r="D156" s="1" t="s">
        <v>79</v>
      </c>
      <c r="E156" s="1">
        <v>12</v>
      </c>
      <c r="F156" s="1" t="str">
        <f t="shared" si="5"/>
        <v>U13</v>
      </c>
      <c r="G156" s="1" t="s">
        <v>11</v>
      </c>
      <c r="H156" s="39"/>
    </row>
    <row r="157" spans="1:8" ht="12.75">
      <c r="A157" s="1" t="s">
        <v>157</v>
      </c>
      <c r="B157" t="s">
        <v>22</v>
      </c>
      <c r="C157" s="1" t="str">
        <f t="shared" si="4"/>
        <v>Gurcharan Lee</v>
      </c>
      <c r="D157" s="1" t="s">
        <v>75</v>
      </c>
      <c r="E157" s="1">
        <v>25</v>
      </c>
      <c r="F157" s="1" t="str">
        <f t="shared" si="5"/>
        <v>Adult</v>
      </c>
      <c r="G157" s="1" t="s">
        <v>19</v>
      </c>
      <c r="H157" s="39" t="s">
        <v>16</v>
      </c>
    </row>
    <row r="158" spans="1:8" ht="12.75">
      <c r="A158" t="s">
        <v>8</v>
      </c>
      <c r="B158" t="s">
        <v>22</v>
      </c>
      <c r="C158" s="16" t="str">
        <f t="shared" si="4"/>
        <v>Casey Lee</v>
      </c>
      <c r="D158" s="1" t="s">
        <v>79</v>
      </c>
      <c r="E158" s="1">
        <v>11</v>
      </c>
      <c r="F158" s="1" t="str">
        <f t="shared" si="5"/>
        <v>U13</v>
      </c>
      <c r="G158" s="1" t="s">
        <v>11</v>
      </c>
      <c r="H158" s="39" t="s">
        <v>25</v>
      </c>
    </row>
    <row r="159" spans="1:8" ht="12.75">
      <c r="A159" t="s">
        <v>8</v>
      </c>
      <c r="B159" t="s">
        <v>22</v>
      </c>
      <c r="C159" s="16" t="str">
        <f t="shared" si="4"/>
        <v>Casey Lee</v>
      </c>
      <c r="D159" s="1" t="s">
        <v>47</v>
      </c>
      <c r="E159" s="1">
        <v>68</v>
      </c>
      <c r="F159" s="1" t="str">
        <f t="shared" si="5"/>
        <v>Senior</v>
      </c>
      <c r="G159" s="1" t="s">
        <v>11</v>
      </c>
      <c r="H159" s="39"/>
    </row>
    <row r="160" spans="1:8" ht="12.75">
      <c r="A160" t="s">
        <v>69</v>
      </c>
      <c r="B160" t="s">
        <v>22</v>
      </c>
      <c r="C160" s="16" t="str">
        <f t="shared" si="4"/>
        <v>Jamie Lee</v>
      </c>
      <c r="D160" s="1" t="s">
        <v>158</v>
      </c>
      <c r="E160" s="1">
        <v>43</v>
      </c>
      <c r="F160" s="1" t="str">
        <f t="shared" si="5"/>
        <v>Senior</v>
      </c>
      <c r="G160" s="1" t="s">
        <v>11</v>
      </c>
      <c r="H160" s="39"/>
    </row>
    <row r="161" spans="1:8" ht="12.75">
      <c r="A161" t="s">
        <v>13</v>
      </c>
      <c r="B161" t="s">
        <v>22</v>
      </c>
      <c r="C161" s="16" t="str">
        <f t="shared" si="4"/>
        <v>Morgan Lee</v>
      </c>
      <c r="D161" s="1" t="s">
        <v>47</v>
      </c>
      <c r="E161" s="1">
        <v>33</v>
      </c>
      <c r="F161" s="1" t="str">
        <f t="shared" si="5"/>
        <v>Adult</v>
      </c>
      <c r="G161" s="1" t="s">
        <v>11</v>
      </c>
      <c r="H161" s="39" t="s">
        <v>159</v>
      </c>
    </row>
    <row r="162" spans="1:8" ht="12.75">
      <c r="A162" s="1" t="s">
        <v>29</v>
      </c>
      <c r="B162" t="s">
        <v>53</v>
      </c>
      <c r="C162" s="1" t="str">
        <f t="shared" si="4"/>
        <v>Drew Smith</v>
      </c>
      <c r="D162" s="1" t="s">
        <v>51</v>
      </c>
      <c r="E162" s="1">
        <v>12</v>
      </c>
      <c r="F162" s="1" t="str">
        <f t="shared" si="5"/>
        <v>U13</v>
      </c>
      <c r="G162" s="1" t="s">
        <v>11</v>
      </c>
      <c r="H162" s="39"/>
    </row>
    <row r="163" spans="1:8" ht="12.75">
      <c r="A163" s="1" t="s">
        <v>160</v>
      </c>
      <c r="B163" t="s">
        <v>50</v>
      </c>
      <c r="C163" s="1" t="str">
        <f t="shared" si="4"/>
        <v>James Walker</v>
      </c>
      <c r="D163" s="1" t="s">
        <v>51</v>
      </c>
      <c r="E163" s="1">
        <v>14</v>
      </c>
      <c r="F163" s="1" t="str">
        <f t="shared" si="5"/>
        <v>U18</v>
      </c>
      <c r="G163" s="1" t="s">
        <v>11</v>
      </c>
      <c r="H163" s="39" t="s">
        <v>16</v>
      </c>
    </row>
    <row r="164" spans="1:8" ht="12.75">
      <c r="A164" s="1" t="s">
        <v>161</v>
      </c>
      <c r="B164" t="s">
        <v>35</v>
      </c>
      <c r="C164" s="1" t="str">
        <f t="shared" si="4"/>
        <v>Axel Parker</v>
      </c>
      <c r="D164" s="1" t="s">
        <v>51</v>
      </c>
      <c r="E164" s="1">
        <v>12</v>
      </c>
      <c r="F164" s="1" t="str">
        <f t="shared" si="5"/>
        <v>U13</v>
      </c>
      <c r="G164" s="1" t="s">
        <v>11</v>
      </c>
      <c r="H164" s="39" t="s">
        <v>59</v>
      </c>
    </row>
    <row r="165" spans="1:8" ht="12.75">
      <c r="A165" s="1" t="s">
        <v>162</v>
      </c>
      <c r="B165" t="s">
        <v>35</v>
      </c>
      <c r="C165" s="1" t="str">
        <f t="shared" si="4"/>
        <v>Gunnar Parker</v>
      </c>
      <c r="D165" s="1" t="s">
        <v>51</v>
      </c>
      <c r="E165" s="1">
        <v>13</v>
      </c>
      <c r="F165" s="1" t="str">
        <f t="shared" si="5"/>
        <v>U18</v>
      </c>
      <c r="G165" s="1" t="s">
        <v>11</v>
      </c>
      <c r="H165" s="39"/>
    </row>
    <row r="166" spans="1:8" ht="12.75">
      <c r="A166" s="1" t="s">
        <v>163</v>
      </c>
      <c r="B166" t="s">
        <v>20</v>
      </c>
      <c r="C166" s="1" t="str">
        <f t="shared" si="4"/>
        <v>Ravdeep Wright</v>
      </c>
      <c r="D166" s="1" t="s">
        <v>61</v>
      </c>
      <c r="E166" s="1">
        <v>28</v>
      </c>
      <c r="F166" s="1" t="str">
        <f t="shared" si="5"/>
        <v>Adult</v>
      </c>
      <c r="G166" s="1" t="s">
        <v>11</v>
      </c>
      <c r="H166" s="39" t="s">
        <v>59</v>
      </c>
    </row>
    <row r="167" spans="1:8" ht="12.75">
      <c r="A167" s="1" t="s">
        <v>164</v>
      </c>
      <c r="B167" t="s">
        <v>35</v>
      </c>
      <c r="C167" s="1" t="str">
        <f t="shared" si="4"/>
        <v>Irfan Parker</v>
      </c>
      <c r="D167" s="1" t="s">
        <v>101</v>
      </c>
      <c r="E167" s="1">
        <v>35</v>
      </c>
      <c r="F167" s="1" t="str">
        <f t="shared" si="5"/>
        <v>Adult</v>
      </c>
      <c r="G167" s="1" t="s">
        <v>11</v>
      </c>
      <c r="H167" s="39"/>
    </row>
    <row r="168" spans="1:8" ht="12.75">
      <c r="A168" s="1" t="s">
        <v>165</v>
      </c>
      <c r="B168" t="s">
        <v>70</v>
      </c>
      <c r="C168" s="1" t="str">
        <f t="shared" si="4"/>
        <v>Ian Evans</v>
      </c>
      <c r="D168" s="1" t="s">
        <v>166</v>
      </c>
      <c r="E168" s="1">
        <v>64</v>
      </c>
      <c r="F168" s="1" t="str">
        <f t="shared" si="5"/>
        <v>Senior</v>
      </c>
      <c r="G168" s="1" t="s">
        <v>11</v>
      </c>
      <c r="H168" s="39"/>
    </row>
    <row r="169" spans="1:8" ht="12.75">
      <c r="A169" t="s">
        <v>13</v>
      </c>
      <c r="B169" t="s">
        <v>35</v>
      </c>
      <c r="C169" s="16" t="str">
        <f t="shared" si="4"/>
        <v>Morgan Parker</v>
      </c>
      <c r="D169" s="1" t="s">
        <v>51</v>
      </c>
      <c r="E169" s="1">
        <v>12</v>
      </c>
      <c r="F169" s="1" t="str">
        <f t="shared" si="5"/>
        <v>U13</v>
      </c>
      <c r="G169" s="1" t="s">
        <v>11</v>
      </c>
      <c r="H169" s="39" t="s">
        <v>52</v>
      </c>
    </row>
    <row r="170" spans="1:8" ht="12.75">
      <c r="A170" t="s">
        <v>13</v>
      </c>
      <c r="B170" t="s">
        <v>35</v>
      </c>
      <c r="C170" s="16" t="str">
        <f t="shared" si="4"/>
        <v>Morgan Parker</v>
      </c>
      <c r="D170" s="1" t="s">
        <v>33</v>
      </c>
      <c r="E170" s="1">
        <v>20</v>
      </c>
      <c r="F170" s="1" t="str">
        <f t="shared" si="5"/>
        <v>Adult</v>
      </c>
      <c r="G170" s="1" t="s">
        <v>19</v>
      </c>
      <c r="H170" s="39" t="s">
        <v>167</v>
      </c>
    </row>
    <row r="171" spans="1:8" ht="12.75">
      <c r="A171" s="1" t="s">
        <v>168</v>
      </c>
      <c r="B171" t="s">
        <v>39</v>
      </c>
      <c r="C171" s="1" t="str">
        <f t="shared" si="4"/>
        <v>JACK Bennett</v>
      </c>
      <c r="D171" s="1" t="s">
        <v>51</v>
      </c>
      <c r="E171" s="1">
        <v>14</v>
      </c>
      <c r="F171" s="1" t="str">
        <f t="shared" si="5"/>
        <v>U18</v>
      </c>
      <c r="G171" s="1" t="s">
        <v>11</v>
      </c>
      <c r="H171" s="39"/>
    </row>
    <row r="172" spans="1:8" ht="12.75">
      <c r="A172" s="1" t="s">
        <v>169</v>
      </c>
      <c r="B172" t="s">
        <v>50</v>
      </c>
      <c r="C172" s="1" t="str">
        <f t="shared" si="4"/>
        <v>Janak Walker</v>
      </c>
      <c r="D172" s="1" t="s">
        <v>92</v>
      </c>
      <c r="E172" s="1">
        <v>32</v>
      </c>
      <c r="F172" s="1" t="str">
        <f t="shared" si="5"/>
        <v>Adult</v>
      </c>
      <c r="G172" s="1" t="s">
        <v>11</v>
      </c>
      <c r="H172" s="39"/>
    </row>
    <row r="173" spans="1:8" ht="12.75">
      <c r="A173" t="s">
        <v>34</v>
      </c>
      <c r="B173" t="s">
        <v>35</v>
      </c>
      <c r="C173" s="16" t="str">
        <f t="shared" si="4"/>
        <v>Cameron Parker</v>
      </c>
      <c r="D173" s="1" t="s">
        <v>54</v>
      </c>
      <c r="E173" s="1">
        <v>15</v>
      </c>
      <c r="F173" s="1" t="str">
        <f t="shared" si="5"/>
        <v>U18</v>
      </c>
      <c r="G173" s="1" t="s">
        <v>11</v>
      </c>
      <c r="H173" s="39" t="s">
        <v>159</v>
      </c>
    </row>
    <row r="174" spans="1:8" ht="12.75">
      <c r="A174" s="1" t="s">
        <v>170</v>
      </c>
      <c r="B174" t="s">
        <v>35</v>
      </c>
      <c r="C174" s="1" t="str">
        <f t="shared" si="4"/>
        <v>Dhiyaan Parker</v>
      </c>
      <c r="D174" s="1" t="s">
        <v>18</v>
      </c>
      <c r="E174" s="1">
        <v>10</v>
      </c>
      <c r="F174" s="1" t="str">
        <f t="shared" si="5"/>
        <v>U13</v>
      </c>
      <c r="G174" s="1" t="s">
        <v>19</v>
      </c>
      <c r="H174" s="39"/>
    </row>
    <row r="175" spans="1:8" ht="12.75">
      <c r="A175" t="s">
        <v>34</v>
      </c>
      <c r="B175" t="s">
        <v>22</v>
      </c>
      <c r="C175" s="16" t="str">
        <f t="shared" si="4"/>
        <v>Cameron Lee</v>
      </c>
      <c r="D175" s="1" t="s">
        <v>171</v>
      </c>
      <c r="E175" s="1">
        <v>13</v>
      </c>
      <c r="F175" s="1" t="str">
        <f t="shared" si="5"/>
        <v>U18</v>
      </c>
      <c r="G175" s="1" t="s">
        <v>11</v>
      </c>
      <c r="H175" s="39"/>
    </row>
    <row r="176" spans="1:8" ht="12.75">
      <c r="A176" t="s">
        <v>34</v>
      </c>
      <c r="B176" t="s">
        <v>70</v>
      </c>
      <c r="C176" s="16" t="str">
        <f t="shared" si="4"/>
        <v>Cameron Evans</v>
      </c>
      <c r="D176" s="1" t="s">
        <v>18</v>
      </c>
      <c r="E176" s="1">
        <v>7</v>
      </c>
      <c r="F176" s="1" t="str">
        <f t="shared" si="5"/>
        <v>U13</v>
      </c>
      <c r="G176" s="1" t="s">
        <v>11</v>
      </c>
      <c r="H176" s="39" t="s">
        <v>16</v>
      </c>
    </row>
    <row r="177" spans="1:8" ht="12.75">
      <c r="A177" s="1" t="s">
        <v>172</v>
      </c>
      <c r="B177" t="s">
        <v>53</v>
      </c>
      <c r="C177" s="1" t="str">
        <f t="shared" si="4"/>
        <v>Saurav Smith</v>
      </c>
      <c r="D177" s="1" t="s">
        <v>51</v>
      </c>
      <c r="E177" s="1">
        <v>14</v>
      </c>
      <c r="F177" s="1" t="str">
        <f t="shared" si="5"/>
        <v>U18</v>
      </c>
      <c r="G177" s="1" t="s">
        <v>11</v>
      </c>
      <c r="H177" s="39" t="s">
        <v>37</v>
      </c>
    </row>
    <row r="178" spans="1:8" ht="12.75">
      <c r="A178" s="1" t="s">
        <v>173</v>
      </c>
      <c r="B178" t="s">
        <v>50</v>
      </c>
      <c r="C178" s="1" t="str">
        <f t="shared" si="4"/>
        <v>Ashish Walker</v>
      </c>
      <c r="D178" s="1" t="s">
        <v>114</v>
      </c>
      <c r="E178" s="1">
        <v>25</v>
      </c>
      <c r="F178" s="1" t="str">
        <f t="shared" si="5"/>
        <v>Adult</v>
      </c>
      <c r="G178" s="1" t="s">
        <v>11</v>
      </c>
      <c r="H178" s="39"/>
    </row>
    <row r="179" spans="1:8" ht="12.75">
      <c r="A179" t="s">
        <v>8</v>
      </c>
      <c r="B179" t="s">
        <v>22</v>
      </c>
      <c r="C179" s="16" t="str">
        <f t="shared" si="4"/>
        <v>Casey Lee</v>
      </c>
      <c r="D179" s="1" t="s">
        <v>33</v>
      </c>
      <c r="E179" s="1">
        <v>62</v>
      </c>
      <c r="F179" s="1" t="str">
        <f t="shared" si="5"/>
        <v>Senior</v>
      </c>
      <c r="G179" s="1" t="s">
        <v>19</v>
      </c>
      <c r="H179" s="39"/>
    </row>
    <row r="180" spans="1:8" ht="12.75">
      <c r="A180" s="1" t="s">
        <v>174</v>
      </c>
      <c r="B180" t="s">
        <v>9</v>
      </c>
      <c r="C180" s="1" t="str">
        <f t="shared" si="4"/>
        <v>Gurmej Johnson</v>
      </c>
      <c r="D180" s="1" t="s">
        <v>125</v>
      </c>
      <c r="E180" s="1">
        <v>43</v>
      </c>
      <c r="F180" s="1" t="str">
        <f t="shared" si="5"/>
        <v>Senior</v>
      </c>
      <c r="G180" s="1" t="s">
        <v>11</v>
      </c>
      <c r="H180" s="39"/>
    </row>
    <row r="181" spans="1:8" ht="12.75">
      <c r="A181" s="1" t="s">
        <v>175</v>
      </c>
      <c r="B181" t="s">
        <v>9</v>
      </c>
      <c r="C181" s="1" t="str">
        <f t="shared" si="4"/>
        <v>Naraya Johnson</v>
      </c>
      <c r="D181" s="1" t="s">
        <v>18</v>
      </c>
      <c r="E181" s="1">
        <v>7</v>
      </c>
      <c r="F181" s="1" t="str">
        <f t="shared" si="5"/>
        <v>U13</v>
      </c>
      <c r="G181" s="1" t="s">
        <v>19</v>
      </c>
      <c r="H181" s="39"/>
    </row>
    <row r="182" spans="1:8" ht="12.75">
      <c r="A182" t="s">
        <v>17</v>
      </c>
      <c r="B182" t="s">
        <v>9</v>
      </c>
      <c r="C182" s="16" t="str">
        <f t="shared" si="4"/>
        <v>Avery Johnson</v>
      </c>
      <c r="D182" s="1" t="s">
        <v>18</v>
      </c>
      <c r="E182" s="1">
        <v>9</v>
      </c>
      <c r="F182" s="1" t="str">
        <f t="shared" si="5"/>
        <v>U13</v>
      </c>
      <c r="G182" s="1" t="s">
        <v>19</v>
      </c>
      <c r="H182" s="39"/>
    </row>
    <row r="183" spans="1:8" ht="12.75">
      <c r="A183" t="s">
        <v>14</v>
      </c>
      <c r="B183" t="s">
        <v>20</v>
      </c>
      <c r="C183" s="16" t="str">
        <f t="shared" si="4"/>
        <v>Riley Wright</v>
      </c>
      <c r="D183" s="1" t="s">
        <v>33</v>
      </c>
      <c r="E183" s="1">
        <v>21</v>
      </c>
      <c r="F183" s="1" t="str">
        <f t="shared" si="5"/>
        <v>Adult</v>
      </c>
      <c r="G183" s="1" t="s">
        <v>19</v>
      </c>
      <c r="H183" s="39"/>
    </row>
    <row r="184" spans="1:8" ht="12.75">
      <c r="A184" s="1" t="s">
        <v>176</v>
      </c>
      <c r="B184" t="s">
        <v>39</v>
      </c>
      <c r="C184" s="1" t="str">
        <f t="shared" si="4"/>
        <v>Jasmine Kaur Bennett</v>
      </c>
      <c r="D184" s="1" t="s">
        <v>18</v>
      </c>
      <c r="E184" s="1">
        <v>11</v>
      </c>
      <c r="F184" s="1" t="str">
        <f t="shared" si="5"/>
        <v>U13</v>
      </c>
      <c r="G184" s="1" t="s">
        <v>19</v>
      </c>
      <c r="H184" s="39" t="s">
        <v>36</v>
      </c>
    </row>
    <row r="185" spans="1:8" ht="12.75">
      <c r="A185" s="1" t="s">
        <v>177</v>
      </c>
      <c r="B185" t="s">
        <v>39</v>
      </c>
      <c r="C185" s="1" t="str">
        <f t="shared" si="4"/>
        <v>Karina Bennett</v>
      </c>
      <c r="D185" s="1" t="s">
        <v>18</v>
      </c>
      <c r="E185" s="1">
        <v>15</v>
      </c>
      <c r="F185" s="1" t="str">
        <f t="shared" si="5"/>
        <v>U18</v>
      </c>
      <c r="G185" s="1" t="s">
        <v>19</v>
      </c>
      <c r="H185" s="39"/>
    </row>
    <row r="186" spans="1:8" ht="12.75">
      <c r="A186" t="s">
        <v>13</v>
      </c>
      <c r="B186" t="s">
        <v>53</v>
      </c>
      <c r="C186" s="16" t="str">
        <f t="shared" si="4"/>
        <v>Morgan Smith</v>
      </c>
      <c r="D186" s="1" t="s">
        <v>21</v>
      </c>
      <c r="E186" s="1">
        <v>37</v>
      </c>
      <c r="F186" s="1" t="str">
        <f t="shared" si="5"/>
        <v>Senior</v>
      </c>
      <c r="G186" s="1" t="s">
        <v>11</v>
      </c>
      <c r="H186" s="39" t="s">
        <v>45</v>
      </c>
    </row>
    <row r="187" spans="1:8" ht="12.75">
      <c r="A187" s="1" t="s">
        <v>178</v>
      </c>
      <c r="B187" t="s">
        <v>39</v>
      </c>
      <c r="C187" s="1" t="str">
        <f t="shared" si="4"/>
        <v>Nitin Bennett</v>
      </c>
      <c r="D187" s="1" t="s">
        <v>140</v>
      </c>
      <c r="E187" s="1">
        <v>17</v>
      </c>
      <c r="F187" s="1" t="str">
        <f t="shared" si="5"/>
        <v>U18</v>
      </c>
      <c r="G187" s="1" t="s">
        <v>11</v>
      </c>
      <c r="H187" s="39" t="s">
        <v>167</v>
      </c>
    </row>
    <row r="188" spans="1:8" ht="12.75">
      <c r="A188" s="1" t="s">
        <v>179</v>
      </c>
      <c r="B188" t="s">
        <v>35</v>
      </c>
      <c r="C188" s="1" t="str">
        <f t="shared" si="4"/>
        <v>Nav Parker</v>
      </c>
      <c r="D188" s="1" t="s">
        <v>47</v>
      </c>
      <c r="E188" s="1">
        <v>41</v>
      </c>
      <c r="F188" s="1" t="str">
        <f t="shared" si="5"/>
        <v>Senior</v>
      </c>
      <c r="G188" s="1" t="s">
        <v>11</v>
      </c>
      <c r="H188" s="39" t="s">
        <v>52</v>
      </c>
    </row>
    <row r="189" spans="1:8" ht="12.75">
      <c r="A189" t="s">
        <v>38</v>
      </c>
      <c r="B189" t="s">
        <v>70</v>
      </c>
      <c r="C189" s="16" t="str">
        <f t="shared" si="4"/>
        <v>Taylor Evans</v>
      </c>
      <c r="D189" s="1" t="s">
        <v>77</v>
      </c>
      <c r="E189" s="1">
        <v>12</v>
      </c>
      <c r="F189" s="1" t="str">
        <f t="shared" si="5"/>
        <v>U13</v>
      </c>
      <c r="G189" s="1" t="s">
        <v>11</v>
      </c>
      <c r="H189" s="39" t="s">
        <v>44</v>
      </c>
    </row>
    <row r="190" spans="1:8" ht="12.75">
      <c r="A190" t="s">
        <v>104</v>
      </c>
      <c r="B190" t="s">
        <v>70</v>
      </c>
      <c r="C190" s="16" t="str">
        <f t="shared" si="4"/>
        <v>Alex Evans</v>
      </c>
      <c r="D190" s="1" t="s">
        <v>18</v>
      </c>
      <c r="E190" s="1">
        <v>8</v>
      </c>
      <c r="F190" s="1" t="str">
        <f t="shared" si="5"/>
        <v>U13</v>
      </c>
      <c r="G190" s="1" t="s">
        <v>11</v>
      </c>
      <c r="H190" s="39" t="s">
        <v>72</v>
      </c>
    </row>
    <row r="191" spans="1:8" ht="12.75">
      <c r="A191" s="1" t="s">
        <v>139</v>
      </c>
      <c r="B191" t="s">
        <v>70</v>
      </c>
      <c r="C191" s="1" t="str">
        <f t="shared" si="4"/>
        <v>Taran Evans</v>
      </c>
      <c r="D191" s="1" t="s">
        <v>18</v>
      </c>
      <c r="E191" s="1">
        <v>10</v>
      </c>
      <c r="F191" s="1" t="str">
        <f t="shared" si="5"/>
        <v>U13</v>
      </c>
      <c r="G191" s="1" t="s">
        <v>11</v>
      </c>
      <c r="H191" s="39"/>
    </row>
    <row r="192" spans="1:8" ht="12.75">
      <c r="A192" s="1" t="s">
        <v>180</v>
      </c>
      <c r="B192" t="s">
        <v>70</v>
      </c>
      <c r="C192" s="1" t="str">
        <f t="shared" si="4"/>
        <v>Harveer Singh Evans</v>
      </c>
      <c r="D192" s="1" t="s">
        <v>131</v>
      </c>
      <c r="E192" s="1">
        <v>17</v>
      </c>
      <c r="F192" s="1" t="str">
        <f t="shared" si="5"/>
        <v>U18</v>
      </c>
      <c r="G192" s="1" t="s">
        <v>11</v>
      </c>
      <c r="H192" s="39" t="s">
        <v>52</v>
      </c>
    </row>
    <row r="193" spans="1:8" ht="12.75">
      <c r="A193" s="1" t="s">
        <v>181</v>
      </c>
      <c r="B193" t="s">
        <v>9</v>
      </c>
      <c r="C193" s="1" t="str">
        <f t="shared" si="4"/>
        <v>Jovan Singh Johnson</v>
      </c>
      <c r="D193" s="1" t="s">
        <v>80</v>
      </c>
      <c r="E193" s="1">
        <v>13</v>
      </c>
      <c r="F193" s="1" t="str">
        <f t="shared" si="5"/>
        <v>U18</v>
      </c>
      <c r="G193" s="1" t="s">
        <v>11</v>
      </c>
      <c r="H193" s="39"/>
    </row>
    <row r="194" spans="1:8" ht="12.75">
      <c r="A194" s="1" t="s">
        <v>182</v>
      </c>
      <c r="B194" t="s">
        <v>78</v>
      </c>
      <c r="C194" s="1" t="str">
        <f t="shared" si="4"/>
        <v>Rasika Cooper</v>
      </c>
      <c r="D194" s="1" t="s">
        <v>183</v>
      </c>
      <c r="E194" s="1">
        <v>48</v>
      </c>
      <c r="F194" s="1" t="str">
        <f t="shared" si="5"/>
        <v>Senior</v>
      </c>
      <c r="G194" s="1" t="s">
        <v>19</v>
      </c>
      <c r="H194" s="39" t="s">
        <v>59</v>
      </c>
    </row>
    <row r="195" spans="1:8" ht="12.75">
      <c r="A195" s="1" t="s">
        <v>184</v>
      </c>
      <c r="B195" t="s">
        <v>20</v>
      </c>
      <c r="C195" s="1" t="str">
        <f t="shared" ref="C195:C258" si="6">CONCATENATE(A195, " ", B195)</f>
        <v>Ali Wright</v>
      </c>
      <c r="E195" s="1">
        <v>49</v>
      </c>
      <c r="F195" s="1" t="str">
        <f t="shared" ref="F195:F258" si="7">IF(E195&lt;13, "U13", IF(E195&lt;=17, "U18", IF(E195&lt;=35, "Adult", "Senior")))</f>
        <v>Senior</v>
      </c>
      <c r="G195" s="1" t="s">
        <v>11</v>
      </c>
      <c r="H195" s="39"/>
    </row>
    <row r="196" spans="1:8" ht="12.75">
      <c r="A196" s="1" t="s">
        <v>185</v>
      </c>
      <c r="B196" t="s">
        <v>39</v>
      </c>
      <c r="C196" s="1" t="str">
        <f t="shared" si="6"/>
        <v>Peter Bennett</v>
      </c>
      <c r="D196" s="1" t="s">
        <v>31</v>
      </c>
      <c r="E196" s="1">
        <v>71</v>
      </c>
      <c r="F196" s="1" t="str">
        <f t="shared" si="7"/>
        <v>Senior</v>
      </c>
      <c r="G196" s="1" t="s">
        <v>11</v>
      </c>
      <c r="H196" s="39" t="s">
        <v>16</v>
      </c>
    </row>
    <row r="197" spans="1:8" ht="12.75">
      <c r="A197" t="s">
        <v>17</v>
      </c>
      <c r="B197" t="s">
        <v>30</v>
      </c>
      <c r="C197" s="16" t="str">
        <f t="shared" si="6"/>
        <v>Avery Turner</v>
      </c>
      <c r="D197" s="1" t="s">
        <v>131</v>
      </c>
      <c r="E197" s="1">
        <v>27</v>
      </c>
      <c r="F197" s="1" t="str">
        <f t="shared" si="7"/>
        <v>Adult</v>
      </c>
      <c r="G197" s="1" t="s">
        <v>11</v>
      </c>
      <c r="H197" s="39" t="s">
        <v>12</v>
      </c>
    </row>
    <row r="198" spans="1:8" ht="12.75">
      <c r="A198" s="1" t="s">
        <v>69</v>
      </c>
      <c r="B198" t="s">
        <v>30</v>
      </c>
      <c r="C198" s="1" t="str">
        <f t="shared" si="6"/>
        <v>Jamie Turner</v>
      </c>
      <c r="D198" s="1" t="s">
        <v>75</v>
      </c>
      <c r="E198" s="1">
        <v>25</v>
      </c>
      <c r="F198" s="1" t="str">
        <f t="shared" si="7"/>
        <v>Adult</v>
      </c>
      <c r="G198" s="1" t="s">
        <v>19</v>
      </c>
      <c r="H198" s="39"/>
    </row>
    <row r="199" spans="1:8" ht="12.75">
      <c r="A199" t="s">
        <v>34</v>
      </c>
      <c r="B199" t="s">
        <v>35</v>
      </c>
      <c r="C199" s="16" t="str">
        <f t="shared" si="6"/>
        <v>Cameron Parker</v>
      </c>
      <c r="D199" s="1" t="s">
        <v>33</v>
      </c>
      <c r="E199" s="1">
        <v>70</v>
      </c>
      <c r="F199" s="1" t="str">
        <f t="shared" si="7"/>
        <v>Senior</v>
      </c>
      <c r="G199" s="1" t="s">
        <v>19</v>
      </c>
      <c r="H199" s="39" t="s">
        <v>41</v>
      </c>
    </row>
    <row r="200" spans="1:8" ht="12.75">
      <c r="A200" t="s">
        <v>14</v>
      </c>
      <c r="B200" t="s">
        <v>53</v>
      </c>
      <c r="C200" s="16" t="str">
        <f t="shared" si="6"/>
        <v>Riley Smith</v>
      </c>
      <c r="D200" s="1" t="s">
        <v>75</v>
      </c>
      <c r="E200" s="1">
        <v>28</v>
      </c>
      <c r="F200" s="1" t="str">
        <f t="shared" si="7"/>
        <v>Adult</v>
      </c>
      <c r="G200" s="1" t="s">
        <v>19</v>
      </c>
      <c r="H200" s="39" t="s">
        <v>16</v>
      </c>
    </row>
    <row r="201" spans="1:8" ht="12.75">
      <c r="A201" t="s">
        <v>13</v>
      </c>
      <c r="B201" t="s">
        <v>35</v>
      </c>
      <c r="C201" s="16" t="str">
        <f t="shared" si="6"/>
        <v>Morgan Parker</v>
      </c>
      <c r="D201" s="1" t="s">
        <v>51</v>
      </c>
      <c r="E201" s="1">
        <v>14</v>
      </c>
      <c r="F201" s="1" t="str">
        <f t="shared" si="7"/>
        <v>U18</v>
      </c>
      <c r="G201" s="1" t="s">
        <v>11</v>
      </c>
      <c r="H201" s="39" t="s">
        <v>41</v>
      </c>
    </row>
    <row r="202" spans="1:8" ht="12.75">
      <c r="A202" t="s">
        <v>38</v>
      </c>
      <c r="B202" t="s">
        <v>9</v>
      </c>
      <c r="C202" s="16" t="str">
        <f t="shared" si="6"/>
        <v>Taylor Johnson</v>
      </c>
      <c r="D202" s="1" t="s">
        <v>75</v>
      </c>
      <c r="E202" s="1">
        <v>23</v>
      </c>
      <c r="F202" s="1" t="str">
        <f t="shared" si="7"/>
        <v>Adult</v>
      </c>
      <c r="G202" s="1" t="s">
        <v>19</v>
      </c>
      <c r="H202" s="39" t="s">
        <v>25</v>
      </c>
    </row>
    <row r="203" spans="1:8" ht="12.75">
      <c r="A203" t="s">
        <v>69</v>
      </c>
      <c r="B203" t="s">
        <v>39</v>
      </c>
      <c r="C203" s="16" t="str">
        <f t="shared" si="6"/>
        <v>Jamie Bennett</v>
      </c>
      <c r="D203" s="1" t="s">
        <v>80</v>
      </c>
      <c r="E203" s="1">
        <v>9</v>
      </c>
      <c r="F203" s="1" t="str">
        <f t="shared" si="7"/>
        <v>U13</v>
      </c>
      <c r="G203" s="1" t="s">
        <v>19</v>
      </c>
      <c r="H203" s="39" t="s">
        <v>16</v>
      </c>
    </row>
    <row r="204" spans="1:8" ht="12.75">
      <c r="A204" s="1" t="s">
        <v>186</v>
      </c>
      <c r="B204" t="s">
        <v>39</v>
      </c>
      <c r="C204" s="1" t="str">
        <f t="shared" si="6"/>
        <v>Nayan Singh Bennett</v>
      </c>
      <c r="D204" s="1" t="s">
        <v>79</v>
      </c>
      <c r="E204" s="1">
        <v>14</v>
      </c>
      <c r="F204" s="1" t="str">
        <f t="shared" si="7"/>
        <v>U18</v>
      </c>
      <c r="G204" s="1" t="s">
        <v>11</v>
      </c>
      <c r="H204" s="39" t="s">
        <v>52</v>
      </c>
    </row>
    <row r="205" spans="1:8" ht="12.75">
      <c r="A205" t="s">
        <v>13</v>
      </c>
      <c r="B205" t="s">
        <v>39</v>
      </c>
      <c r="C205" s="16" t="str">
        <f t="shared" si="6"/>
        <v>Morgan Bennett</v>
      </c>
      <c r="D205" s="1" t="s">
        <v>24</v>
      </c>
      <c r="E205" s="1">
        <v>17</v>
      </c>
      <c r="F205" s="1" t="str">
        <f t="shared" si="7"/>
        <v>U18</v>
      </c>
      <c r="G205" s="1" t="s">
        <v>11</v>
      </c>
      <c r="H205" s="39" t="s">
        <v>16</v>
      </c>
    </row>
    <row r="206" spans="1:8" ht="12.75">
      <c r="A206" s="1" t="s">
        <v>187</v>
      </c>
      <c r="B206" t="s">
        <v>50</v>
      </c>
      <c r="C206" s="1" t="str">
        <f t="shared" si="6"/>
        <v>Rikki Walker</v>
      </c>
      <c r="D206" s="1" t="s">
        <v>114</v>
      </c>
      <c r="E206" s="1">
        <v>48</v>
      </c>
      <c r="F206" s="1" t="str">
        <f t="shared" si="7"/>
        <v>Senior</v>
      </c>
      <c r="G206" s="1" t="s">
        <v>11</v>
      </c>
      <c r="H206" s="39" t="s">
        <v>45</v>
      </c>
    </row>
    <row r="207" spans="1:8" ht="12.75">
      <c r="A207" t="s">
        <v>17</v>
      </c>
      <c r="B207" t="s">
        <v>50</v>
      </c>
      <c r="C207" s="16" t="str">
        <f t="shared" si="6"/>
        <v>Avery Walker</v>
      </c>
      <c r="D207" s="1" t="s">
        <v>188</v>
      </c>
      <c r="E207" s="1">
        <v>17</v>
      </c>
      <c r="F207" s="1" t="str">
        <f t="shared" si="7"/>
        <v>U18</v>
      </c>
      <c r="G207" s="1" t="s">
        <v>11</v>
      </c>
      <c r="H207" s="39"/>
    </row>
    <row r="208" spans="1:8" ht="12.75">
      <c r="A208" s="1" t="s">
        <v>189</v>
      </c>
      <c r="B208" t="s">
        <v>20</v>
      </c>
      <c r="C208" s="1" t="str">
        <f t="shared" si="6"/>
        <v>armaan Wright</v>
      </c>
      <c r="D208" s="1" t="s">
        <v>79</v>
      </c>
      <c r="E208" s="1">
        <v>12</v>
      </c>
      <c r="F208" s="1" t="str">
        <f t="shared" si="7"/>
        <v>U13</v>
      </c>
      <c r="G208" s="1" t="s">
        <v>11</v>
      </c>
      <c r="H208" s="39" t="s">
        <v>25</v>
      </c>
    </row>
    <row r="209" spans="1:8" ht="12.75">
      <c r="A209" t="s">
        <v>34</v>
      </c>
      <c r="B209" t="s">
        <v>30</v>
      </c>
      <c r="C209" s="16" t="str">
        <f t="shared" si="6"/>
        <v>Cameron Turner</v>
      </c>
      <c r="D209" s="1" t="s">
        <v>190</v>
      </c>
      <c r="E209" s="1">
        <v>23</v>
      </c>
      <c r="F209" s="1" t="str">
        <f t="shared" si="7"/>
        <v>Adult</v>
      </c>
      <c r="G209" s="1" t="s">
        <v>19</v>
      </c>
      <c r="H209" s="39" t="s">
        <v>37</v>
      </c>
    </row>
    <row r="210" spans="1:8" ht="12.75">
      <c r="A210" t="s">
        <v>104</v>
      </c>
      <c r="B210" t="s">
        <v>22</v>
      </c>
      <c r="C210" s="16" t="str">
        <f t="shared" si="6"/>
        <v>Alex Lee</v>
      </c>
      <c r="D210" s="1" t="s">
        <v>191</v>
      </c>
      <c r="E210" s="1">
        <v>49</v>
      </c>
      <c r="F210" s="1" t="str">
        <f t="shared" si="7"/>
        <v>Senior</v>
      </c>
      <c r="G210" s="1" t="s">
        <v>11</v>
      </c>
      <c r="H210" s="39" t="s">
        <v>12</v>
      </c>
    </row>
    <row r="211" spans="1:8" ht="12.75">
      <c r="A211" s="1" t="s">
        <v>192</v>
      </c>
      <c r="B211" t="s">
        <v>30</v>
      </c>
      <c r="C211" s="1" t="str">
        <f t="shared" si="6"/>
        <v>Rajpreet Turner</v>
      </c>
      <c r="D211" s="1" t="s">
        <v>133</v>
      </c>
      <c r="E211" s="1">
        <v>19</v>
      </c>
      <c r="F211" s="1" t="str">
        <f t="shared" si="7"/>
        <v>Adult</v>
      </c>
      <c r="G211" s="1" t="s">
        <v>19</v>
      </c>
      <c r="H211" s="39"/>
    </row>
    <row r="212" spans="1:8" ht="12.75">
      <c r="A212" t="s">
        <v>38</v>
      </c>
      <c r="B212" t="s">
        <v>53</v>
      </c>
      <c r="C212" s="16" t="str">
        <f t="shared" si="6"/>
        <v>Taylor Smith</v>
      </c>
      <c r="D212" s="1" t="s">
        <v>24</v>
      </c>
      <c r="E212" s="1">
        <v>21</v>
      </c>
      <c r="F212" s="1" t="str">
        <f t="shared" si="7"/>
        <v>Adult</v>
      </c>
      <c r="G212" s="1" t="s">
        <v>11</v>
      </c>
      <c r="H212" s="39"/>
    </row>
    <row r="213" spans="1:8" ht="12.75">
      <c r="A213" t="s">
        <v>42</v>
      </c>
      <c r="B213" t="s">
        <v>9</v>
      </c>
      <c r="C213" s="16" t="str">
        <f t="shared" si="6"/>
        <v>Jordan Johnson</v>
      </c>
      <c r="D213" s="1" t="s">
        <v>31</v>
      </c>
      <c r="E213" s="1">
        <v>35</v>
      </c>
      <c r="F213" s="1" t="str">
        <f t="shared" si="7"/>
        <v>Adult</v>
      </c>
      <c r="G213" s="1" t="s">
        <v>11</v>
      </c>
      <c r="H213" s="39"/>
    </row>
    <row r="214" spans="1:8" ht="12.75">
      <c r="A214" t="s">
        <v>34</v>
      </c>
      <c r="B214" t="s">
        <v>9</v>
      </c>
      <c r="C214" s="16" t="str">
        <f t="shared" si="6"/>
        <v>Cameron Johnson</v>
      </c>
      <c r="D214" s="1" t="s">
        <v>33</v>
      </c>
      <c r="E214" s="1">
        <v>25</v>
      </c>
      <c r="F214" s="1" t="str">
        <f t="shared" si="7"/>
        <v>Adult</v>
      </c>
      <c r="G214" s="1" t="s">
        <v>19</v>
      </c>
      <c r="H214" s="39" t="s">
        <v>16</v>
      </c>
    </row>
    <row r="215" spans="1:8" ht="12.75">
      <c r="A215" t="s">
        <v>34</v>
      </c>
      <c r="B215" t="s">
        <v>9</v>
      </c>
      <c r="C215" s="16" t="str">
        <f t="shared" si="6"/>
        <v>Cameron Johnson</v>
      </c>
      <c r="D215" s="1" t="s">
        <v>31</v>
      </c>
      <c r="E215" s="1">
        <v>33</v>
      </c>
      <c r="F215" s="1" t="str">
        <f t="shared" si="7"/>
        <v>Adult</v>
      </c>
      <c r="G215" s="1" t="s">
        <v>11</v>
      </c>
      <c r="H215" s="39" t="s">
        <v>59</v>
      </c>
    </row>
    <row r="216" spans="1:8" ht="12.75">
      <c r="A216" t="s">
        <v>8</v>
      </c>
      <c r="B216" t="s">
        <v>22</v>
      </c>
      <c r="C216" s="16" t="str">
        <f t="shared" si="6"/>
        <v>Casey Lee</v>
      </c>
      <c r="D216" s="1" t="s">
        <v>31</v>
      </c>
      <c r="E216" s="1">
        <v>72</v>
      </c>
      <c r="F216" s="1" t="str">
        <f t="shared" si="7"/>
        <v>Senior</v>
      </c>
      <c r="G216" s="1" t="s">
        <v>11</v>
      </c>
      <c r="H216" s="39" t="s">
        <v>12</v>
      </c>
    </row>
    <row r="217" spans="1:8" ht="12.75">
      <c r="A217" t="s">
        <v>29</v>
      </c>
      <c r="B217" t="s">
        <v>30</v>
      </c>
      <c r="C217" s="16" t="str">
        <f t="shared" si="6"/>
        <v>Drew Turner</v>
      </c>
      <c r="D217" s="1" t="s">
        <v>47</v>
      </c>
      <c r="E217" s="1">
        <v>46</v>
      </c>
      <c r="F217" s="1" t="str">
        <f t="shared" si="7"/>
        <v>Senior</v>
      </c>
      <c r="G217" s="1" t="s">
        <v>11</v>
      </c>
      <c r="H217" s="39" t="s">
        <v>25</v>
      </c>
    </row>
    <row r="218" spans="1:8" ht="12.75">
      <c r="A218" t="s">
        <v>42</v>
      </c>
      <c r="B218" t="s">
        <v>22</v>
      </c>
      <c r="C218" s="16" t="str">
        <f t="shared" si="6"/>
        <v>Jordan Lee</v>
      </c>
      <c r="D218" s="1" t="s">
        <v>24</v>
      </c>
      <c r="E218" s="1">
        <v>19</v>
      </c>
      <c r="F218" s="1" t="str">
        <f t="shared" si="7"/>
        <v>Adult</v>
      </c>
      <c r="G218" s="1" t="s">
        <v>11</v>
      </c>
      <c r="H218" s="39"/>
    </row>
    <row r="219" spans="1:8" ht="12.75">
      <c r="A219" t="s">
        <v>42</v>
      </c>
      <c r="B219" t="s">
        <v>22</v>
      </c>
      <c r="C219" s="16" t="str">
        <f t="shared" si="6"/>
        <v>Jordan Lee</v>
      </c>
      <c r="D219" s="1" t="s">
        <v>154</v>
      </c>
      <c r="E219" s="1">
        <v>22</v>
      </c>
      <c r="F219" s="1" t="str">
        <f t="shared" si="7"/>
        <v>Adult</v>
      </c>
      <c r="G219" s="1" t="s">
        <v>11</v>
      </c>
      <c r="H219" s="39" t="s">
        <v>37</v>
      </c>
    </row>
    <row r="220" spans="1:8" ht="12.75">
      <c r="A220" s="1" t="s">
        <v>193</v>
      </c>
      <c r="B220" t="s">
        <v>20</v>
      </c>
      <c r="C220" s="1" t="str">
        <f t="shared" si="6"/>
        <v>jeevan Wright</v>
      </c>
      <c r="D220" s="1" t="s">
        <v>21</v>
      </c>
      <c r="E220" s="1">
        <v>17</v>
      </c>
      <c r="F220" s="1" t="str">
        <f t="shared" si="7"/>
        <v>U18</v>
      </c>
      <c r="G220" s="1" t="s">
        <v>11</v>
      </c>
      <c r="H220" s="39" t="s">
        <v>59</v>
      </c>
    </row>
    <row r="221" spans="1:8" ht="12.75">
      <c r="A221" s="1" t="s">
        <v>194</v>
      </c>
      <c r="B221" t="s">
        <v>22</v>
      </c>
      <c r="C221" s="1" t="str">
        <f t="shared" si="6"/>
        <v>Jeevan Lee</v>
      </c>
      <c r="D221" s="1" t="s">
        <v>92</v>
      </c>
      <c r="E221" s="1">
        <v>17</v>
      </c>
      <c r="F221" s="1" t="str">
        <f t="shared" si="7"/>
        <v>U18</v>
      </c>
      <c r="G221" s="1" t="s">
        <v>11</v>
      </c>
      <c r="H221" s="39" t="s">
        <v>126</v>
      </c>
    </row>
    <row r="222" spans="1:8" ht="12.75">
      <c r="A222" t="s">
        <v>13</v>
      </c>
      <c r="B222" t="s">
        <v>20</v>
      </c>
      <c r="C222" s="16" t="str">
        <f t="shared" si="6"/>
        <v>Morgan Wright</v>
      </c>
      <c r="D222" s="1" t="s">
        <v>18</v>
      </c>
      <c r="E222" s="1">
        <v>8</v>
      </c>
      <c r="F222" s="1" t="str">
        <f t="shared" si="7"/>
        <v>U13</v>
      </c>
      <c r="G222" s="1" t="s">
        <v>11</v>
      </c>
      <c r="H222" s="39" t="s">
        <v>45</v>
      </c>
    </row>
    <row r="223" spans="1:8" ht="12.75">
      <c r="A223" t="s">
        <v>69</v>
      </c>
      <c r="B223" t="s">
        <v>22</v>
      </c>
      <c r="C223" s="16" t="str">
        <f t="shared" si="6"/>
        <v>Jamie Lee</v>
      </c>
      <c r="D223" s="1" t="s">
        <v>18</v>
      </c>
      <c r="E223" s="1">
        <v>8</v>
      </c>
      <c r="F223" s="1" t="str">
        <f t="shared" si="7"/>
        <v>U13</v>
      </c>
      <c r="G223" s="1" t="s">
        <v>11</v>
      </c>
      <c r="H223" s="39"/>
    </row>
    <row r="224" spans="1:8" ht="12.75">
      <c r="A224" s="1" t="s">
        <v>195</v>
      </c>
      <c r="B224" t="s">
        <v>22</v>
      </c>
      <c r="C224" s="1" t="str">
        <f t="shared" si="6"/>
        <v>Karampreet Lee</v>
      </c>
      <c r="D224" s="1" t="s">
        <v>140</v>
      </c>
      <c r="E224" s="1">
        <v>25</v>
      </c>
      <c r="F224" s="1" t="str">
        <f t="shared" si="7"/>
        <v>Adult</v>
      </c>
      <c r="G224" s="1" t="s">
        <v>11</v>
      </c>
      <c r="H224" s="39" t="s">
        <v>37</v>
      </c>
    </row>
    <row r="225" spans="1:8" ht="12.75">
      <c r="A225" s="1" t="s">
        <v>196</v>
      </c>
      <c r="B225" t="s">
        <v>22</v>
      </c>
      <c r="C225" s="1" t="str">
        <f t="shared" si="6"/>
        <v>Kian Lee</v>
      </c>
      <c r="D225" s="1" t="s">
        <v>79</v>
      </c>
      <c r="E225" s="1">
        <v>12</v>
      </c>
      <c r="F225" s="1" t="str">
        <f t="shared" si="7"/>
        <v>U13</v>
      </c>
      <c r="G225" s="1" t="s">
        <v>11</v>
      </c>
      <c r="H225" s="39"/>
    </row>
    <row r="226" spans="1:8" ht="12.75">
      <c r="A226" s="1" t="s">
        <v>197</v>
      </c>
      <c r="B226" t="s">
        <v>22</v>
      </c>
      <c r="C226" s="1" t="str">
        <f t="shared" si="6"/>
        <v>Kyle Lee</v>
      </c>
      <c r="D226" s="1" t="s">
        <v>198</v>
      </c>
      <c r="E226" s="1">
        <v>16</v>
      </c>
      <c r="F226" s="1" t="str">
        <f t="shared" si="7"/>
        <v>U18</v>
      </c>
      <c r="G226" s="1" t="s">
        <v>11</v>
      </c>
      <c r="H226" s="39" t="s">
        <v>126</v>
      </c>
    </row>
    <row r="227" spans="1:8" ht="12.75">
      <c r="A227" t="s">
        <v>13</v>
      </c>
      <c r="B227" t="s">
        <v>22</v>
      </c>
      <c r="C227" s="16" t="str">
        <f t="shared" si="6"/>
        <v>Morgan Lee</v>
      </c>
      <c r="D227" s="1" t="s">
        <v>21</v>
      </c>
      <c r="E227" s="1">
        <v>45</v>
      </c>
      <c r="F227" s="1" t="str">
        <f t="shared" si="7"/>
        <v>Senior</v>
      </c>
      <c r="G227" s="1" t="s">
        <v>11</v>
      </c>
      <c r="H227" s="39" t="s">
        <v>12</v>
      </c>
    </row>
    <row r="228" spans="1:8" ht="12.75">
      <c r="A228" t="s">
        <v>13</v>
      </c>
      <c r="B228" t="s">
        <v>22</v>
      </c>
      <c r="C228" s="16" t="str">
        <f t="shared" si="6"/>
        <v>Morgan Lee</v>
      </c>
      <c r="D228" s="1" t="s">
        <v>18</v>
      </c>
      <c r="E228" s="1">
        <v>14</v>
      </c>
      <c r="F228" s="1" t="str">
        <f t="shared" si="7"/>
        <v>U18</v>
      </c>
      <c r="G228" s="1" t="s">
        <v>11</v>
      </c>
      <c r="H228" s="39" t="s">
        <v>16</v>
      </c>
    </row>
    <row r="229" spans="1:8" ht="12.75">
      <c r="A229" t="s">
        <v>29</v>
      </c>
      <c r="B229" t="s">
        <v>53</v>
      </c>
      <c r="C229" s="16" t="str">
        <f t="shared" si="6"/>
        <v>Drew Smith</v>
      </c>
      <c r="D229" s="1" t="s">
        <v>199</v>
      </c>
      <c r="E229" s="1">
        <v>17</v>
      </c>
      <c r="F229" s="1" t="str">
        <f t="shared" si="7"/>
        <v>U18</v>
      </c>
      <c r="G229" s="1" t="s">
        <v>11</v>
      </c>
      <c r="H229" s="39" t="s">
        <v>25</v>
      </c>
    </row>
    <row r="230" spans="1:8" ht="12.75">
      <c r="A230" t="s">
        <v>34</v>
      </c>
      <c r="B230" t="s">
        <v>53</v>
      </c>
      <c r="C230" s="16" t="str">
        <f t="shared" si="6"/>
        <v>Cameron Smith</v>
      </c>
      <c r="D230" s="1" t="s">
        <v>77</v>
      </c>
      <c r="E230" s="1">
        <v>12</v>
      </c>
      <c r="F230" s="1" t="str">
        <f t="shared" si="7"/>
        <v>U13</v>
      </c>
      <c r="G230" s="1" t="s">
        <v>19</v>
      </c>
      <c r="H230" s="39"/>
    </row>
    <row r="231" spans="1:8" ht="12.75">
      <c r="A231" s="1" t="s">
        <v>200</v>
      </c>
      <c r="B231" t="s">
        <v>53</v>
      </c>
      <c r="C231" s="1" t="str">
        <f t="shared" si="6"/>
        <v>Milveen Smith</v>
      </c>
      <c r="D231" s="1" t="s">
        <v>201</v>
      </c>
      <c r="E231" s="1">
        <v>15</v>
      </c>
      <c r="F231" s="1" t="str">
        <f t="shared" si="7"/>
        <v>U18</v>
      </c>
      <c r="G231" s="1" t="s">
        <v>19</v>
      </c>
      <c r="H231" s="39" t="s">
        <v>25</v>
      </c>
    </row>
    <row r="232" spans="1:8" ht="12.75">
      <c r="A232" t="s">
        <v>38</v>
      </c>
      <c r="B232" t="s">
        <v>53</v>
      </c>
      <c r="C232" s="16" t="str">
        <f t="shared" si="6"/>
        <v>Taylor Smith</v>
      </c>
      <c r="D232" s="1" t="s">
        <v>31</v>
      </c>
      <c r="E232" s="1">
        <v>60</v>
      </c>
      <c r="F232" s="1" t="str">
        <f t="shared" si="7"/>
        <v>Senior</v>
      </c>
      <c r="G232" s="1" t="s">
        <v>11</v>
      </c>
      <c r="H232" s="39" t="s">
        <v>59</v>
      </c>
    </row>
    <row r="233" spans="1:8" ht="12.75">
      <c r="A233" t="s">
        <v>38</v>
      </c>
      <c r="B233" t="s">
        <v>53</v>
      </c>
      <c r="C233" s="16" t="str">
        <f t="shared" si="6"/>
        <v>Taylor Smith</v>
      </c>
      <c r="D233" s="1" t="s">
        <v>47</v>
      </c>
      <c r="E233" s="1">
        <v>32</v>
      </c>
      <c r="F233" s="1" t="str">
        <f t="shared" si="7"/>
        <v>Adult</v>
      </c>
      <c r="G233" s="1" t="s">
        <v>11</v>
      </c>
      <c r="H233" s="39" t="s">
        <v>45</v>
      </c>
    </row>
    <row r="234" spans="1:8" ht="12.75">
      <c r="A234" t="s">
        <v>13</v>
      </c>
      <c r="B234" t="s">
        <v>30</v>
      </c>
      <c r="C234" s="16" t="str">
        <f t="shared" si="6"/>
        <v>Morgan Turner</v>
      </c>
      <c r="D234" s="1" t="s">
        <v>67</v>
      </c>
      <c r="E234" s="1">
        <v>18</v>
      </c>
      <c r="F234" s="1" t="str">
        <f t="shared" si="7"/>
        <v>Adult</v>
      </c>
      <c r="G234" s="1" t="s">
        <v>11</v>
      </c>
      <c r="H234" s="39" t="s">
        <v>167</v>
      </c>
    </row>
    <row r="235" spans="1:8" ht="12.75">
      <c r="A235" t="s">
        <v>8</v>
      </c>
      <c r="B235" t="s">
        <v>50</v>
      </c>
      <c r="C235" s="16" t="str">
        <f t="shared" si="6"/>
        <v>Casey Walker</v>
      </c>
      <c r="D235" s="1" t="s">
        <v>24</v>
      </c>
      <c r="E235" s="1">
        <v>20</v>
      </c>
      <c r="F235" s="1" t="str">
        <f t="shared" si="7"/>
        <v>Adult</v>
      </c>
      <c r="G235" s="1" t="s">
        <v>11</v>
      </c>
      <c r="H235" s="39" t="s">
        <v>167</v>
      </c>
    </row>
    <row r="236" spans="1:8" ht="12.75">
      <c r="A236" s="1" t="s">
        <v>202</v>
      </c>
      <c r="B236" t="s">
        <v>30</v>
      </c>
      <c r="C236" s="1" t="str">
        <f t="shared" si="6"/>
        <v>Gagan Turner</v>
      </c>
      <c r="D236" s="1" t="s">
        <v>203</v>
      </c>
      <c r="E236" s="1">
        <v>12</v>
      </c>
      <c r="F236" s="1" t="str">
        <f t="shared" si="7"/>
        <v>U13</v>
      </c>
      <c r="G236" s="1" t="s">
        <v>19</v>
      </c>
      <c r="H236" s="39"/>
    </row>
    <row r="237" spans="1:8" ht="12.75">
      <c r="A237" t="s">
        <v>42</v>
      </c>
      <c r="B237" t="s">
        <v>30</v>
      </c>
      <c r="C237" s="16" t="str">
        <f t="shared" si="6"/>
        <v>Jordan Turner</v>
      </c>
      <c r="D237" s="1" t="s">
        <v>65</v>
      </c>
      <c r="E237" s="1">
        <v>16</v>
      </c>
      <c r="F237" s="1" t="str">
        <f t="shared" si="7"/>
        <v>U18</v>
      </c>
      <c r="G237" s="1" t="s">
        <v>11</v>
      </c>
      <c r="H237" s="39" t="s">
        <v>59</v>
      </c>
    </row>
    <row r="238" spans="1:8" ht="12.75">
      <c r="A238" s="1" t="s">
        <v>204</v>
      </c>
      <c r="B238" t="s">
        <v>30</v>
      </c>
      <c r="C238" s="1" t="str">
        <f t="shared" si="6"/>
        <v>Gurmukh Turner</v>
      </c>
      <c r="D238" s="1" t="s">
        <v>158</v>
      </c>
      <c r="E238" s="1">
        <v>47</v>
      </c>
      <c r="F238" s="1" t="str">
        <f t="shared" si="7"/>
        <v>Senior</v>
      </c>
      <c r="G238" s="1" t="s">
        <v>11</v>
      </c>
      <c r="H238" s="39"/>
    </row>
    <row r="239" spans="1:8" ht="12.75">
      <c r="A239" t="s">
        <v>104</v>
      </c>
      <c r="B239" t="s">
        <v>39</v>
      </c>
      <c r="C239" s="16" t="str">
        <f t="shared" si="6"/>
        <v>Alex Bennett</v>
      </c>
      <c r="D239" s="1" t="s">
        <v>24</v>
      </c>
      <c r="E239" s="1">
        <v>24</v>
      </c>
      <c r="F239" s="1" t="str">
        <f t="shared" si="7"/>
        <v>Adult</v>
      </c>
      <c r="G239" s="1" t="s">
        <v>11</v>
      </c>
      <c r="H239" s="39"/>
    </row>
    <row r="240" spans="1:8" ht="12.75">
      <c r="A240" t="s">
        <v>13</v>
      </c>
      <c r="B240" t="s">
        <v>53</v>
      </c>
      <c r="C240" s="16" t="str">
        <f t="shared" si="6"/>
        <v>Morgan Smith</v>
      </c>
      <c r="D240" s="1" t="s">
        <v>33</v>
      </c>
      <c r="E240" s="1">
        <v>26</v>
      </c>
      <c r="F240" s="1" t="str">
        <f t="shared" si="7"/>
        <v>Adult</v>
      </c>
      <c r="G240" s="1" t="s">
        <v>19</v>
      </c>
      <c r="H240" s="39"/>
    </row>
    <row r="241" spans="1:8" ht="12.75">
      <c r="A241" t="s">
        <v>8</v>
      </c>
      <c r="B241" t="s">
        <v>35</v>
      </c>
      <c r="C241" s="16" t="str">
        <f t="shared" si="6"/>
        <v>Casey Parker</v>
      </c>
      <c r="D241" s="1" t="s">
        <v>24</v>
      </c>
      <c r="E241" s="1">
        <v>22</v>
      </c>
      <c r="F241" s="1" t="str">
        <f t="shared" si="7"/>
        <v>Adult</v>
      </c>
      <c r="G241" s="1" t="s">
        <v>11</v>
      </c>
      <c r="H241" s="39" t="s">
        <v>37</v>
      </c>
    </row>
    <row r="242" spans="1:8" ht="12.75">
      <c r="A242" t="s">
        <v>69</v>
      </c>
      <c r="B242" t="s">
        <v>70</v>
      </c>
      <c r="C242" s="16" t="str">
        <f t="shared" si="6"/>
        <v>Jamie Evans</v>
      </c>
      <c r="D242" s="1" t="s">
        <v>171</v>
      </c>
      <c r="E242" s="1">
        <v>14</v>
      </c>
      <c r="F242" s="1" t="str">
        <f t="shared" si="7"/>
        <v>U18</v>
      </c>
      <c r="G242" s="1" t="s">
        <v>11</v>
      </c>
      <c r="H242" s="39" t="s">
        <v>59</v>
      </c>
    </row>
    <row r="243" spans="1:8" ht="12.75">
      <c r="A243" s="1" t="s">
        <v>205</v>
      </c>
      <c r="B243" t="s">
        <v>70</v>
      </c>
      <c r="C243" s="1" t="str">
        <f t="shared" si="6"/>
        <v>SJ Evans</v>
      </c>
      <c r="D243" s="1" t="s">
        <v>206</v>
      </c>
      <c r="E243" s="1">
        <v>39</v>
      </c>
      <c r="F243" s="1" t="str">
        <f t="shared" si="7"/>
        <v>Senior</v>
      </c>
      <c r="G243" s="1" t="s">
        <v>11</v>
      </c>
      <c r="H243" s="39" t="s">
        <v>37</v>
      </c>
    </row>
    <row r="244" spans="1:8" ht="12.75">
      <c r="A244" t="s">
        <v>34</v>
      </c>
      <c r="B244" t="s">
        <v>70</v>
      </c>
      <c r="C244" s="16" t="str">
        <f t="shared" si="6"/>
        <v>Cameron Evans</v>
      </c>
      <c r="D244" s="1" t="s">
        <v>207</v>
      </c>
      <c r="E244" s="1">
        <v>41</v>
      </c>
      <c r="F244" s="1" t="str">
        <f t="shared" si="7"/>
        <v>Senior</v>
      </c>
      <c r="G244" s="1" t="s">
        <v>11</v>
      </c>
      <c r="H244" s="39"/>
    </row>
    <row r="245" spans="1:8" ht="12.75">
      <c r="A245" t="s">
        <v>34</v>
      </c>
      <c r="B245" t="s">
        <v>70</v>
      </c>
      <c r="C245" s="16" t="str">
        <f t="shared" si="6"/>
        <v>Cameron Evans</v>
      </c>
      <c r="D245" s="1" t="s">
        <v>208</v>
      </c>
      <c r="E245" s="1">
        <v>71</v>
      </c>
      <c r="F245" s="1" t="str">
        <f t="shared" si="7"/>
        <v>Senior</v>
      </c>
      <c r="G245" s="1" t="s">
        <v>11</v>
      </c>
      <c r="H245" s="39" t="s">
        <v>16</v>
      </c>
    </row>
    <row r="246" spans="1:8" ht="12.75">
      <c r="A246" t="s">
        <v>69</v>
      </c>
      <c r="B246" t="s">
        <v>70</v>
      </c>
      <c r="C246" s="16" t="str">
        <f t="shared" si="6"/>
        <v>Jamie Evans</v>
      </c>
      <c r="D246" s="1" t="s">
        <v>80</v>
      </c>
      <c r="E246" s="1">
        <v>8</v>
      </c>
      <c r="F246" s="1" t="str">
        <f t="shared" si="7"/>
        <v>U13</v>
      </c>
      <c r="G246" s="1" t="s">
        <v>11</v>
      </c>
      <c r="H246" s="39" t="s">
        <v>37</v>
      </c>
    </row>
    <row r="247" spans="1:8" ht="12.75">
      <c r="A247" t="s">
        <v>29</v>
      </c>
      <c r="B247" t="s">
        <v>39</v>
      </c>
      <c r="C247" s="16" t="str">
        <f t="shared" si="6"/>
        <v>Drew Bennett</v>
      </c>
      <c r="D247" s="1" t="s">
        <v>79</v>
      </c>
      <c r="E247" s="1">
        <v>13</v>
      </c>
      <c r="F247" s="1" t="str">
        <f t="shared" si="7"/>
        <v>U18</v>
      </c>
      <c r="G247" s="1" t="s">
        <v>11</v>
      </c>
      <c r="H247" s="39" t="s">
        <v>37</v>
      </c>
    </row>
    <row r="248" spans="1:8" ht="12.75">
      <c r="A248" t="s">
        <v>13</v>
      </c>
      <c r="B248" t="s">
        <v>39</v>
      </c>
      <c r="C248" s="16" t="str">
        <f t="shared" si="6"/>
        <v>Morgan Bennett</v>
      </c>
      <c r="D248" s="1" t="s">
        <v>18</v>
      </c>
      <c r="E248" s="1">
        <v>16</v>
      </c>
      <c r="F248" s="1" t="str">
        <f t="shared" si="7"/>
        <v>U18</v>
      </c>
      <c r="G248" s="1" t="s">
        <v>11</v>
      </c>
      <c r="H248" s="39" t="s">
        <v>126</v>
      </c>
    </row>
    <row r="249" spans="1:8" ht="12.75">
      <c r="A249" s="1" t="s">
        <v>209</v>
      </c>
      <c r="B249" t="s">
        <v>78</v>
      </c>
      <c r="C249" s="1" t="str">
        <f t="shared" si="6"/>
        <v>Giaan Cooper</v>
      </c>
      <c r="D249" s="1" t="s">
        <v>18</v>
      </c>
      <c r="E249" s="1">
        <v>10</v>
      </c>
      <c r="F249" s="1" t="str">
        <f t="shared" si="7"/>
        <v>U13</v>
      </c>
      <c r="G249" s="1" t="s">
        <v>11</v>
      </c>
      <c r="H249" s="39" t="s">
        <v>45</v>
      </c>
    </row>
    <row r="250" spans="1:8" ht="12.75">
      <c r="A250" t="s">
        <v>13</v>
      </c>
      <c r="B250" t="s">
        <v>78</v>
      </c>
      <c r="C250" s="16" t="str">
        <f t="shared" si="6"/>
        <v>Morgan Cooper</v>
      </c>
      <c r="D250" s="1" t="s">
        <v>18</v>
      </c>
      <c r="E250" s="1">
        <v>10</v>
      </c>
      <c r="F250" s="1" t="str">
        <f t="shared" si="7"/>
        <v>U13</v>
      </c>
      <c r="G250" s="1" t="s">
        <v>11</v>
      </c>
      <c r="H250" s="39" t="s">
        <v>41</v>
      </c>
    </row>
    <row r="251" spans="1:8" ht="12.75">
      <c r="A251" s="1" t="s">
        <v>210</v>
      </c>
      <c r="B251" t="s">
        <v>35</v>
      </c>
      <c r="C251" s="1" t="str">
        <f t="shared" si="6"/>
        <v>Harpreet Parker</v>
      </c>
      <c r="D251" s="1" t="s">
        <v>67</v>
      </c>
      <c r="E251" s="1">
        <v>19</v>
      </c>
      <c r="F251" s="1" t="str">
        <f t="shared" si="7"/>
        <v>Adult</v>
      </c>
      <c r="G251" s="1" t="s">
        <v>11</v>
      </c>
      <c r="H251" s="39" t="s">
        <v>25</v>
      </c>
    </row>
    <row r="252" spans="1:8" ht="12.75">
      <c r="A252" s="1" t="s">
        <v>211</v>
      </c>
      <c r="B252" t="s">
        <v>39</v>
      </c>
      <c r="C252" s="1" t="str">
        <f t="shared" si="6"/>
        <v>chayden Bennett</v>
      </c>
      <c r="D252" s="1" t="s">
        <v>54</v>
      </c>
      <c r="E252" s="1">
        <v>13</v>
      </c>
      <c r="F252" s="1" t="str">
        <f t="shared" si="7"/>
        <v>U18</v>
      </c>
      <c r="G252" s="1" t="s">
        <v>11</v>
      </c>
      <c r="H252" s="39" t="s">
        <v>167</v>
      </c>
    </row>
    <row r="253" spans="1:8" ht="12.75">
      <c r="A253" s="1" t="s">
        <v>212</v>
      </c>
      <c r="B253" t="s">
        <v>78</v>
      </c>
      <c r="C253" s="1" t="str">
        <f t="shared" si="6"/>
        <v>Abhijeet Cooper</v>
      </c>
      <c r="D253" s="1" t="s">
        <v>92</v>
      </c>
      <c r="E253" s="1">
        <v>23</v>
      </c>
      <c r="F253" s="1" t="str">
        <f t="shared" si="7"/>
        <v>Adult</v>
      </c>
      <c r="G253" s="1" t="s">
        <v>11</v>
      </c>
      <c r="H253" s="39"/>
    </row>
    <row r="254" spans="1:8" ht="12.75">
      <c r="A254" t="s">
        <v>42</v>
      </c>
      <c r="B254" t="s">
        <v>78</v>
      </c>
      <c r="C254" s="16" t="str">
        <f t="shared" si="6"/>
        <v>Jordan Cooper</v>
      </c>
      <c r="D254" s="1" t="s">
        <v>18</v>
      </c>
      <c r="E254" s="1">
        <v>14</v>
      </c>
      <c r="F254" s="1" t="str">
        <f t="shared" si="7"/>
        <v>U18</v>
      </c>
      <c r="G254" s="1" t="s">
        <v>11</v>
      </c>
      <c r="H254" s="39"/>
    </row>
    <row r="255" spans="1:8" ht="12.75">
      <c r="A255" s="1" t="s">
        <v>213</v>
      </c>
      <c r="B255" t="s">
        <v>78</v>
      </c>
      <c r="C255" s="1" t="str">
        <f t="shared" si="6"/>
        <v>Navdeep Cooper</v>
      </c>
      <c r="D255" s="1" t="s">
        <v>131</v>
      </c>
      <c r="E255" s="1">
        <v>34</v>
      </c>
      <c r="F255" s="1" t="str">
        <f t="shared" si="7"/>
        <v>Adult</v>
      </c>
      <c r="G255" s="1" t="s">
        <v>11</v>
      </c>
      <c r="H255" s="39"/>
    </row>
    <row r="256" spans="1:8" ht="12.75">
      <c r="A256" t="s">
        <v>42</v>
      </c>
      <c r="B256" t="s">
        <v>39</v>
      </c>
      <c r="C256" s="16" t="str">
        <f t="shared" si="6"/>
        <v>Jordan Bennett</v>
      </c>
      <c r="D256" s="1" t="s">
        <v>21</v>
      </c>
      <c r="E256" s="1">
        <v>36</v>
      </c>
      <c r="F256" s="1" t="str">
        <f t="shared" si="7"/>
        <v>Senior</v>
      </c>
      <c r="G256" s="1" t="s">
        <v>11</v>
      </c>
      <c r="H256" s="39"/>
    </row>
    <row r="257" spans="1:8" ht="12.75">
      <c r="A257" t="s">
        <v>69</v>
      </c>
      <c r="B257" t="s">
        <v>20</v>
      </c>
      <c r="C257" s="16" t="str">
        <f t="shared" si="6"/>
        <v>Jamie Wright</v>
      </c>
      <c r="D257" s="1" t="s">
        <v>92</v>
      </c>
      <c r="E257" s="1">
        <v>20</v>
      </c>
      <c r="F257" s="1" t="str">
        <f t="shared" si="7"/>
        <v>Adult</v>
      </c>
      <c r="G257" s="1" t="s">
        <v>11</v>
      </c>
      <c r="H257" s="39" t="s">
        <v>167</v>
      </c>
    </row>
    <row r="258" spans="1:8" ht="12.75">
      <c r="A258" s="1" t="s">
        <v>214</v>
      </c>
      <c r="B258" t="s">
        <v>20</v>
      </c>
      <c r="C258" s="1" t="str">
        <f t="shared" si="6"/>
        <v>Sanraj Singh Wright</v>
      </c>
      <c r="D258" s="1" t="s">
        <v>61</v>
      </c>
      <c r="E258" s="1">
        <v>21</v>
      </c>
      <c r="F258" s="1" t="str">
        <f t="shared" si="7"/>
        <v>Adult</v>
      </c>
      <c r="G258" s="1" t="s">
        <v>11</v>
      </c>
      <c r="H258" s="39"/>
    </row>
    <row r="259" spans="1:8" ht="12.75">
      <c r="A259" t="s">
        <v>29</v>
      </c>
      <c r="B259" t="s">
        <v>39</v>
      </c>
      <c r="C259" s="16" t="str">
        <f t="shared" ref="C259:C278" si="8">CONCATENATE(A259, " ", B259)</f>
        <v>Drew Bennett</v>
      </c>
      <c r="D259" s="1" t="s">
        <v>75</v>
      </c>
      <c r="E259" s="1">
        <v>16</v>
      </c>
      <c r="F259" s="1" t="str">
        <f t="shared" ref="F259:F278" si="9">IF(E259&lt;13, "U13", IF(E259&lt;=17, "U18", IF(E259&lt;=35, "Adult", "Senior")))</f>
        <v>U18</v>
      </c>
      <c r="G259" s="1" t="s">
        <v>19</v>
      </c>
      <c r="H259" s="39" t="s">
        <v>59</v>
      </c>
    </row>
    <row r="260" spans="1:8" ht="12.75">
      <c r="A260" t="s">
        <v>29</v>
      </c>
      <c r="B260" t="s">
        <v>39</v>
      </c>
      <c r="C260" s="16" t="str">
        <f t="shared" si="8"/>
        <v>Drew Bennett</v>
      </c>
      <c r="D260" s="1" t="s">
        <v>15</v>
      </c>
      <c r="F260" s="1" t="str">
        <f t="shared" si="9"/>
        <v>U13</v>
      </c>
      <c r="G260" s="1" t="s">
        <v>11</v>
      </c>
      <c r="H260" s="39" t="s">
        <v>52</v>
      </c>
    </row>
    <row r="261" spans="1:8" ht="12.75">
      <c r="A261" t="s">
        <v>38</v>
      </c>
      <c r="B261" t="s">
        <v>53</v>
      </c>
      <c r="C261" s="16" t="str">
        <f t="shared" si="8"/>
        <v>Taylor Smith</v>
      </c>
      <c r="D261" s="1" t="s">
        <v>75</v>
      </c>
      <c r="E261" s="1">
        <v>21</v>
      </c>
      <c r="F261" s="1" t="str">
        <f t="shared" si="9"/>
        <v>Adult</v>
      </c>
      <c r="G261" s="1" t="s">
        <v>19</v>
      </c>
      <c r="H261" s="40"/>
    </row>
    <row r="262" spans="1:8" ht="12.75">
      <c r="A262" t="s">
        <v>34</v>
      </c>
      <c r="B262" t="s">
        <v>53</v>
      </c>
      <c r="C262" s="16" t="str">
        <f t="shared" si="8"/>
        <v>Cameron Smith</v>
      </c>
      <c r="D262" s="1" t="s">
        <v>24</v>
      </c>
      <c r="E262" s="1">
        <v>19</v>
      </c>
      <c r="F262" s="1" t="str">
        <f t="shared" si="9"/>
        <v>Adult</v>
      </c>
      <c r="G262" s="1" t="s">
        <v>11</v>
      </c>
      <c r="H262" s="40"/>
    </row>
    <row r="263" spans="1:8" ht="12.75">
      <c r="A263" t="s">
        <v>34</v>
      </c>
      <c r="B263" t="s">
        <v>30</v>
      </c>
      <c r="C263" s="16" t="str">
        <f t="shared" si="8"/>
        <v>Cameron Turner</v>
      </c>
      <c r="D263" s="1" t="s">
        <v>31</v>
      </c>
      <c r="E263" s="1">
        <v>71</v>
      </c>
      <c r="F263" s="1" t="str">
        <f t="shared" si="9"/>
        <v>Senior</v>
      </c>
      <c r="G263" s="1" t="s">
        <v>11</v>
      </c>
      <c r="H263" s="40"/>
    </row>
    <row r="264" spans="1:8" ht="12.75">
      <c r="A264" t="s">
        <v>69</v>
      </c>
      <c r="B264" t="s">
        <v>78</v>
      </c>
      <c r="C264" s="16" t="str">
        <f t="shared" si="8"/>
        <v>Jamie Cooper</v>
      </c>
      <c r="D264" s="1" t="s">
        <v>80</v>
      </c>
      <c r="E264" s="1">
        <v>10</v>
      </c>
      <c r="F264" s="1" t="str">
        <f t="shared" si="9"/>
        <v>U13</v>
      </c>
      <c r="G264" s="1" t="s">
        <v>19</v>
      </c>
      <c r="H264" s="40"/>
    </row>
    <row r="265" spans="1:8" ht="12.75">
      <c r="A265" t="s">
        <v>69</v>
      </c>
      <c r="B265" t="s">
        <v>78</v>
      </c>
      <c r="C265" s="16" t="str">
        <f t="shared" si="8"/>
        <v>Jamie Cooper</v>
      </c>
      <c r="D265" s="1" t="s">
        <v>80</v>
      </c>
      <c r="E265" s="1">
        <v>7</v>
      </c>
      <c r="F265" s="1" t="str">
        <f t="shared" si="9"/>
        <v>U13</v>
      </c>
      <c r="G265" s="1" t="s">
        <v>11</v>
      </c>
      <c r="H265" s="40"/>
    </row>
    <row r="266" spans="1:8" ht="12.75">
      <c r="A266" s="1" t="s">
        <v>215</v>
      </c>
      <c r="B266" t="s">
        <v>9</v>
      </c>
      <c r="C266" s="1" t="str">
        <f t="shared" si="8"/>
        <v>jasveer Johnson</v>
      </c>
      <c r="D266" s="1" t="s">
        <v>51</v>
      </c>
      <c r="E266" s="1">
        <v>14</v>
      </c>
      <c r="F266" s="1" t="str">
        <f t="shared" si="9"/>
        <v>U18</v>
      </c>
      <c r="G266" s="1" t="s">
        <v>11</v>
      </c>
      <c r="H266" s="40"/>
    </row>
    <row r="267" spans="1:8" ht="12.75">
      <c r="A267" s="1" t="s">
        <v>216</v>
      </c>
      <c r="B267" t="s">
        <v>9</v>
      </c>
      <c r="C267" s="1" t="str">
        <f t="shared" si="8"/>
        <v>veerpal Johnson</v>
      </c>
      <c r="D267" s="1" t="s">
        <v>51</v>
      </c>
      <c r="E267" s="1">
        <v>17</v>
      </c>
      <c r="F267" s="1" t="str">
        <f t="shared" si="9"/>
        <v>U18</v>
      </c>
      <c r="G267" s="1" t="s">
        <v>11</v>
      </c>
      <c r="H267" s="40"/>
    </row>
    <row r="268" spans="1:8" ht="12.75">
      <c r="A268" t="s">
        <v>34</v>
      </c>
      <c r="B268" t="s">
        <v>35</v>
      </c>
      <c r="C268" s="16" t="str">
        <f t="shared" si="8"/>
        <v>Cameron Parker</v>
      </c>
      <c r="D268" s="1" t="s">
        <v>80</v>
      </c>
      <c r="E268" s="1">
        <v>10</v>
      </c>
      <c r="F268" s="1" t="str">
        <f t="shared" si="9"/>
        <v>U13</v>
      </c>
      <c r="G268" s="1" t="s">
        <v>11</v>
      </c>
      <c r="H268" s="40"/>
    </row>
    <row r="269" spans="1:8" ht="12.75">
      <c r="A269" s="1" t="s">
        <v>217</v>
      </c>
      <c r="B269" t="s">
        <v>35</v>
      </c>
      <c r="C269" s="1" t="str">
        <f t="shared" si="8"/>
        <v>avani kaur Parker</v>
      </c>
      <c r="D269" s="1" t="s">
        <v>80</v>
      </c>
      <c r="E269" s="1">
        <v>11</v>
      </c>
      <c r="F269" s="1" t="str">
        <f t="shared" si="9"/>
        <v>U13</v>
      </c>
      <c r="G269" s="1" t="s">
        <v>19</v>
      </c>
      <c r="H269" s="40"/>
    </row>
    <row r="270" spans="1:8" ht="12.75">
      <c r="A270" s="1" t="s">
        <v>218</v>
      </c>
      <c r="B270" t="s">
        <v>35</v>
      </c>
      <c r="C270" s="1" t="str">
        <f t="shared" si="8"/>
        <v>Amritpal Parker</v>
      </c>
      <c r="D270" s="1" t="s">
        <v>47</v>
      </c>
      <c r="E270" s="1">
        <v>62</v>
      </c>
      <c r="F270" s="1" t="str">
        <f t="shared" si="9"/>
        <v>Senior</v>
      </c>
      <c r="G270" s="1" t="s">
        <v>11</v>
      </c>
      <c r="H270" s="40"/>
    </row>
    <row r="271" spans="1:8" ht="12.75">
      <c r="A271" s="1" t="s">
        <v>219</v>
      </c>
      <c r="B271" t="s">
        <v>70</v>
      </c>
      <c r="C271" s="1" t="str">
        <f t="shared" si="8"/>
        <v>Raj Evans</v>
      </c>
      <c r="D271" s="1" t="s">
        <v>18</v>
      </c>
      <c r="E271" s="1">
        <v>49</v>
      </c>
      <c r="F271" s="1" t="str">
        <f t="shared" si="9"/>
        <v>Senior</v>
      </c>
      <c r="G271" s="1" t="s">
        <v>11</v>
      </c>
      <c r="H271" s="40"/>
    </row>
    <row r="272" spans="1:8" ht="12.75">
      <c r="A272" s="1" t="s">
        <v>220</v>
      </c>
      <c r="B272" t="s">
        <v>30</v>
      </c>
      <c r="C272" s="1" t="str">
        <f t="shared" si="8"/>
        <v>Veer Turner</v>
      </c>
      <c r="D272" s="1" t="s">
        <v>79</v>
      </c>
      <c r="E272" s="1">
        <v>12</v>
      </c>
      <c r="F272" s="1" t="str">
        <f t="shared" si="9"/>
        <v>U13</v>
      </c>
      <c r="G272" s="1" t="s">
        <v>11</v>
      </c>
      <c r="H272" s="40"/>
    </row>
    <row r="273" spans="1:8" ht="12.75">
      <c r="A273" t="s">
        <v>69</v>
      </c>
      <c r="B273" t="s">
        <v>53</v>
      </c>
      <c r="C273" s="16" t="str">
        <f t="shared" si="8"/>
        <v>Jamie Smith</v>
      </c>
      <c r="D273" s="1" t="s">
        <v>75</v>
      </c>
      <c r="E273" s="1">
        <v>39</v>
      </c>
      <c r="F273" s="1" t="str">
        <f t="shared" si="9"/>
        <v>Senior</v>
      </c>
      <c r="G273" s="1" t="s">
        <v>19</v>
      </c>
      <c r="H273" s="40"/>
    </row>
    <row r="274" spans="1:8" ht="12.75">
      <c r="A274" s="1" t="s">
        <v>221</v>
      </c>
      <c r="B274" t="s">
        <v>30</v>
      </c>
      <c r="C274" s="1" t="str">
        <f t="shared" si="8"/>
        <v>Diluka Turner</v>
      </c>
      <c r="D274" s="1" t="s">
        <v>67</v>
      </c>
      <c r="E274" s="1">
        <v>42</v>
      </c>
      <c r="F274" s="1" t="str">
        <f t="shared" si="9"/>
        <v>Senior</v>
      </c>
      <c r="G274" s="1" t="s">
        <v>11</v>
      </c>
      <c r="H274" s="40"/>
    </row>
    <row r="275" spans="1:8" ht="12.75">
      <c r="A275" t="s">
        <v>104</v>
      </c>
      <c r="B275" t="s">
        <v>78</v>
      </c>
      <c r="C275" s="16" t="str">
        <f t="shared" si="8"/>
        <v>Alex Cooper</v>
      </c>
      <c r="D275" s="1" t="s">
        <v>51</v>
      </c>
      <c r="E275" s="1">
        <v>15</v>
      </c>
      <c r="F275" s="1" t="str">
        <f t="shared" si="9"/>
        <v>U18</v>
      </c>
      <c r="G275" s="1" t="s">
        <v>11</v>
      </c>
      <c r="H275" s="40"/>
    </row>
    <row r="276" spans="1:8" ht="12.75">
      <c r="A276" t="s">
        <v>17</v>
      </c>
      <c r="B276" t="s">
        <v>30</v>
      </c>
      <c r="C276" s="16" t="str">
        <f t="shared" si="8"/>
        <v>Avery Turner</v>
      </c>
      <c r="D276" s="1" t="s">
        <v>51</v>
      </c>
      <c r="E276" s="1">
        <v>17</v>
      </c>
      <c r="F276" s="1" t="str">
        <f t="shared" si="9"/>
        <v>U18</v>
      </c>
      <c r="G276" s="1" t="s">
        <v>11</v>
      </c>
      <c r="H276" s="40"/>
    </row>
    <row r="277" spans="1:8" ht="12.75">
      <c r="A277" s="1" t="s">
        <v>222</v>
      </c>
      <c r="B277" t="s">
        <v>9</v>
      </c>
      <c r="C277" s="1" t="str">
        <f t="shared" si="8"/>
        <v>Amiruz Johnson</v>
      </c>
      <c r="D277" s="1" t="s">
        <v>47</v>
      </c>
      <c r="E277" s="1">
        <v>51</v>
      </c>
      <c r="F277" s="1" t="str">
        <f t="shared" si="9"/>
        <v>Senior</v>
      </c>
      <c r="G277" s="1" t="s">
        <v>11</v>
      </c>
      <c r="H277" s="40"/>
    </row>
    <row r="278" spans="1:8" ht="12.75">
      <c r="A278" s="1" t="s">
        <v>223</v>
      </c>
      <c r="C278" s="1" t="str">
        <f t="shared" si="8"/>
        <v xml:space="preserve">sukhwinder </v>
      </c>
      <c r="D278" s="1" t="s">
        <v>67</v>
      </c>
      <c r="E278" s="1">
        <v>35</v>
      </c>
      <c r="F278" s="1" t="str">
        <f t="shared" si="9"/>
        <v>Adult</v>
      </c>
      <c r="G278" s="1" t="s">
        <v>11</v>
      </c>
      <c r="H278" s="40"/>
    </row>
  </sheetData>
  <autoFilter ref="A1:H278" xr:uid="{00000000-0001-0000-0000-000000000000}"/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O278"/>
  <sheetViews>
    <sheetView topLeftCell="A147" workbookViewId="0">
      <selection activeCell="D2" sqref="D2:D260"/>
    </sheetView>
  </sheetViews>
  <sheetFormatPr defaultColWidth="12.5703125" defaultRowHeight="15.75" customHeight="1"/>
  <cols>
    <col min="1" max="1" width="23.5703125" bestFit="1" customWidth="1"/>
    <col min="2" max="2" width="59.5703125" bestFit="1" customWidth="1"/>
    <col min="3" max="3" width="112.42578125" customWidth="1"/>
    <col min="4" max="4" width="48.42578125" customWidth="1"/>
    <col min="5" max="5" width="7.7109375" bestFit="1" customWidth="1"/>
    <col min="6" max="6" width="8.140625" bestFit="1" customWidth="1"/>
    <col min="7" max="7" width="5.5703125" bestFit="1" customWidth="1"/>
    <col min="8" max="8" width="10.5703125" bestFit="1" customWidth="1"/>
    <col min="9" max="9" width="9.140625" hidden="1" customWidth="1"/>
    <col min="10" max="10" width="15.42578125" bestFit="1" customWidth="1"/>
    <col min="11" max="11" width="16.7109375" bestFit="1" customWidth="1"/>
    <col min="12" max="12" width="18.140625" bestFit="1" customWidth="1"/>
    <col min="13" max="13" width="5.7109375" bestFit="1" customWidth="1"/>
  </cols>
  <sheetData>
    <row r="1" spans="1:15" ht="12.75">
      <c r="A1" s="7" t="s">
        <v>2</v>
      </c>
      <c r="B1" s="7" t="s">
        <v>224</v>
      </c>
      <c r="C1" s="7" t="s">
        <v>225</v>
      </c>
      <c r="D1" s="7" t="s">
        <v>7</v>
      </c>
      <c r="E1" s="7" t="s">
        <v>226</v>
      </c>
      <c r="F1" s="7" t="s">
        <v>227</v>
      </c>
      <c r="G1" s="7" t="s">
        <v>228</v>
      </c>
      <c r="H1" s="7" t="s">
        <v>229</v>
      </c>
      <c r="I1" s="7" t="s">
        <v>230</v>
      </c>
      <c r="J1" t="s">
        <v>231</v>
      </c>
      <c r="N1" s="1" t="s">
        <v>0</v>
      </c>
      <c r="O1" s="1" t="s">
        <v>1</v>
      </c>
    </row>
    <row r="2" spans="1:15" ht="12.75">
      <c r="A2" s="15" t="str">
        <f>CONCATENATE(N2, " ", O2)</f>
        <v>Casey Johnson</v>
      </c>
      <c r="B2" t="str">
        <f>VLOOKUP(A2, Members!C:D, 2, FALSE)</f>
        <v>Aspirations, M2 Summer , Mens 4, Mens 5</v>
      </c>
      <c r="C2" s="1" t="s">
        <v>232</v>
      </c>
      <c r="D2" s="1" t="s">
        <v>12</v>
      </c>
      <c r="E2" s="1" t="s">
        <v>233</v>
      </c>
      <c r="F2" s="1">
        <v>30</v>
      </c>
      <c r="G2" s="1">
        <v>30</v>
      </c>
      <c r="H2" s="2">
        <v>45550</v>
      </c>
      <c r="I2" s="1" t="s">
        <v>234</v>
      </c>
      <c r="J2" t="str">
        <f>IF(OR(ISBLANK(I2), I2=""), "Unpaid", I2)</f>
        <v>Paid</v>
      </c>
      <c r="N2" t="s">
        <v>8</v>
      </c>
      <c r="O2" t="s">
        <v>9</v>
      </c>
    </row>
    <row r="3" spans="1:15" ht="12.75">
      <c r="A3" s="15" t="str">
        <f t="shared" ref="A3:A66" si="0">CONCATENATE(N3, " ", O3)</f>
        <v>Morgan Johnson</v>
      </c>
      <c r="B3" t="str">
        <f>VLOOKUP(A3, Members!C:D, 2, FALSE)</f>
        <v>Aspirations, M2 Summer , Mens 4, Mens 5</v>
      </c>
      <c r="C3" s="1" t="s">
        <v>235</v>
      </c>
      <c r="D3" s="1" t="s">
        <v>12</v>
      </c>
      <c r="E3" s="1" t="s">
        <v>233</v>
      </c>
      <c r="F3" s="1">
        <v>30</v>
      </c>
      <c r="G3" s="1">
        <v>30</v>
      </c>
      <c r="H3" s="2">
        <v>45550</v>
      </c>
      <c r="I3" s="1" t="s">
        <v>234</v>
      </c>
      <c r="J3" t="str">
        <f t="shared" ref="J3:J66" si="1">IF(OR(ISBLANK(I3), I3=""), "Unpaid", I3)</f>
        <v>Paid</v>
      </c>
      <c r="N3" t="s">
        <v>13</v>
      </c>
      <c r="O3" t="s">
        <v>9</v>
      </c>
    </row>
    <row r="4" spans="1:15" ht="12.75">
      <c r="A4" s="15" t="str">
        <f t="shared" si="0"/>
        <v>Riley Johnson</v>
      </c>
      <c r="B4" t="str">
        <f>VLOOKUP(A4, Members!C:D, 2, FALSE)</f>
        <v>M2 Summer , Mens 4, Mens 5</v>
      </c>
      <c r="C4" s="1" t="s">
        <v>236</v>
      </c>
      <c r="D4" s="1" t="s">
        <v>16</v>
      </c>
      <c r="E4" s="1" t="s">
        <v>233</v>
      </c>
      <c r="F4" s="1">
        <v>150</v>
      </c>
      <c r="G4" s="1">
        <v>150</v>
      </c>
      <c r="H4" s="2">
        <v>45550</v>
      </c>
      <c r="I4" s="1" t="s">
        <v>234</v>
      </c>
      <c r="J4" t="str">
        <f t="shared" si="1"/>
        <v>Paid</v>
      </c>
      <c r="N4" t="s">
        <v>14</v>
      </c>
      <c r="O4" t="s">
        <v>9</v>
      </c>
    </row>
    <row r="5" spans="1:15" ht="12.75">
      <c r="A5" s="15" t="str">
        <f t="shared" si="0"/>
        <v>Avery Johnson</v>
      </c>
      <c r="B5" t="str">
        <f>VLOOKUP(A5, Members!C:D, 2, FALSE)</f>
        <v>Sunday Training</v>
      </c>
      <c r="C5" s="1" t="s">
        <v>237</v>
      </c>
      <c r="D5" s="23" t="s">
        <v>12</v>
      </c>
      <c r="E5" s="23" t="s">
        <v>233</v>
      </c>
      <c r="F5" s="23">
        <v>30</v>
      </c>
      <c r="G5" s="23">
        <v>30</v>
      </c>
      <c r="H5" s="23" t="s">
        <v>238</v>
      </c>
      <c r="I5" s="23" t="str">
        <f>IF(I2="", "Unpaid", I2)</f>
        <v>Paid</v>
      </c>
      <c r="J5" t="str">
        <f t="shared" si="1"/>
        <v>Paid</v>
      </c>
      <c r="N5" t="s">
        <v>17</v>
      </c>
      <c r="O5" t="s">
        <v>9</v>
      </c>
    </row>
    <row r="6" spans="1:15" ht="12.75">
      <c r="A6" s="15" t="str">
        <f t="shared" si="0"/>
        <v>Avery Wright</v>
      </c>
      <c r="B6" t="str">
        <f>VLOOKUP(A6, Members!C:D, 2, FALSE)</f>
        <v>Mens 1, Mens 2</v>
      </c>
      <c r="C6" s="1" t="s">
        <v>239</v>
      </c>
      <c r="D6" s="29" t="s">
        <v>12</v>
      </c>
      <c r="E6" s="30" t="s">
        <v>233</v>
      </c>
      <c r="F6" s="30">
        <v>30</v>
      </c>
      <c r="G6" s="30">
        <v>30</v>
      </c>
      <c r="H6" s="30" t="s">
        <v>238</v>
      </c>
      <c r="I6" s="31" t="s">
        <v>234</v>
      </c>
      <c r="J6" t="str">
        <f t="shared" si="1"/>
        <v>Paid</v>
      </c>
      <c r="N6" t="s">
        <v>17</v>
      </c>
      <c r="O6" t="s">
        <v>20</v>
      </c>
    </row>
    <row r="7" spans="1:15" ht="12.75">
      <c r="A7" s="15" t="str">
        <f t="shared" si="0"/>
        <v>Riley Lee</v>
      </c>
      <c r="B7" t="str">
        <f>VLOOKUP(A7, Members!C:D, 2, FALSE)</f>
        <v>Sunday Training</v>
      </c>
      <c r="C7" s="1" t="s">
        <v>237</v>
      </c>
      <c r="D7" s="23" t="s">
        <v>16</v>
      </c>
      <c r="E7" s="23" t="s">
        <v>233</v>
      </c>
      <c r="F7" s="23">
        <v>150</v>
      </c>
      <c r="G7" s="23">
        <v>150</v>
      </c>
      <c r="H7" s="23" t="s">
        <v>238</v>
      </c>
      <c r="I7" s="23" t="str">
        <f>IF(I4="", "Unpaid", I4)</f>
        <v>Paid</v>
      </c>
      <c r="J7" t="str">
        <f t="shared" si="1"/>
        <v>Paid</v>
      </c>
      <c r="N7" t="s">
        <v>14</v>
      </c>
      <c r="O7" t="s">
        <v>22</v>
      </c>
    </row>
    <row r="8" spans="1:15" ht="12.75">
      <c r="A8" s="15" t="str">
        <f t="shared" si="0"/>
        <v>Ahsan Lee</v>
      </c>
      <c r="B8" t="str">
        <f>VLOOKUP(A8, Members!C:D, 2, FALSE)</f>
        <v>Sunday Training</v>
      </c>
      <c r="C8" s="1" t="s">
        <v>237</v>
      </c>
      <c r="D8" s="23"/>
      <c r="E8" s="23"/>
      <c r="F8" s="23">
        <v>0</v>
      </c>
      <c r="G8" s="23">
        <v>0</v>
      </c>
      <c r="H8" s="23"/>
      <c r="I8" s="23"/>
      <c r="J8" t="str">
        <f t="shared" si="1"/>
        <v>Unpaid</v>
      </c>
      <c r="N8" s="1" t="s">
        <v>23</v>
      </c>
      <c r="O8" t="s">
        <v>22</v>
      </c>
    </row>
    <row r="9" spans="1:15" ht="12.75">
      <c r="A9" s="15" t="str">
        <f t="shared" si="0"/>
        <v>Morgan Lee</v>
      </c>
      <c r="B9" t="str">
        <f>VLOOKUP(A9, Members!C:D, 2, FALSE)</f>
        <v>Mens 1</v>
      </c>
      <c r="C9" s="1" t="s">
        <v>240</v>
      </c>
      <c r="D9" s="29" t="s">
        <v>25</v>
      </c>
      <c r="E9" s="30" t="s">
        <v>241</v>
      </c>
      <c r="F9" s="30">
        <v>0</v>
      </c>
      <c r="G9" s="30">
        <v>0</v>
      </c>
      <c r="H9" s="32">
        <v>45607</v>
      </c>
      <c r="I9" s="31" t="s">
        <v>234</v>
      </c>
      <c r="J9" t="str">
        <f t="shared" si="1"/>
        <v>Paid</v>
      </c>
      <c r="K9" s="13"/>
      <c r="L9" s="13"/>
      <c r="M9" s="14"/>
      <c r="N9" t="s">
        <v>13</v>
      </c>
      <c r="O9" t="s">
        <v>22</v>
      </c>
    </row>
    <row r="10" spans="1:15" ht="12.75">
      <c r="A10" s="15" t="str">
        <f t="shared" si="0"/>
        <v>Hamza Lee</v>
      </c>
      <c r="B10" t="str">
        <f>VLOOKUP(A10, Members!C:D, 2, FALSE)</f>
        <v>Sunday Training</v>
      </c>
      <c r="C10" s="1" t="s">
        <v>237</v>
      </c>
      <c r="D10" s="23"/>
      <c r="E10" s="23"/>
      <c r="F10" s="23">
        <v>0</v>
      </c>
      <c r="G10" s="23">
        <v>0</v>
      </c>
      <c r="H10" s="23"/>
      <c r="I10" s="23"/>
      <c r="J10" t="str">
        <f t="shared" si="1"/>
        <v>Unpaid</v>
      </c>
      <c r="L10" s="14"/>
      <c r="M10" s="14"/>
      <c r="N10" s="1" t="s">
        <v>26</v>
      </c>
      <c r="O10" t="s">
        <v>22</v>
      </c>
    </row>
    <row r="11" spans="1:15" ht="12.75">
      <c r="A11" s="15" t="str">
        <f t="shared" si="0"/>
        <v>Rahemeen Lee</v>
      </c>
      <c r="B11" t="str">
        <f>VLOOKUP(A11, Members!C:D, 2, FALSE)</f>
        <v>Ladies 1</v>
      </c>
      <c r="C11" s="1" t="s">
        <v>242</v>
      </c>
      <c r="D11" s="33"/>
      <c r="E11" s="34"/>
      <c r="F11" s="34">
        <v>0</v>
      </c>
      <c r="G11" s="34">
        <v>0</v>
      </c>
      <c r="H11" s="34"/>
      <c r="I11" s="35"/>
      <c r="J11" t="str">
        <f t="shared" si="1"/>
        <v>Unpaid</v>
      </c>
      <c r="K11" s="14"/>
      <c r="L11" s="14"/>
      <c r="M11" s="14"/>
      <c r="N11" s="1" t="s">
        <v>27</v>
      </c>
      <c r="O11" t="s">
        <v>22</v>
      </c>
    </row>
    <row r="12" spans="1:15" ht="12.75">
      <c r="A12" s="15" t="str">
        <f t="shared" si="0"/>
        <v>Drew Turner</v>
      </c>
      <c r="B12" t="str">
        <f>VLOOKUP(A12, Members!C:D, 2, FALSE)</f>
        <v>M2 Summer , Mens 5</v>
      </c>
      <c r="C12" s="1" t="s">
        <v>243</v>
      </c>
      <c r="D12" s="19" t="s">
        <v>25</v>
      </c>
      <c r="E12" s="20" t="s">
        <v>241</v>
      </c>
      <c r="F12" s="20">
        <v>0</v>
      </c>
      <c r="G12" s="20">
        <v>0</v>
      </c>
      <c r="H12" s="22">
        <v>45607</v>
      </c>
      <c r="I12" s="21" t="s">
        <v>234</v>
      </c>
      <c r="J12" t="str">
        <f t="shared" si="1"/>
        <v>Paid</v>
      </c>
      <c r="K12" s="14"/>
      <c r="L12" s="14"/>
      <c r="M12" s="14"/>
      <c r="N12" t="s">
        <v>29</v>
      </c>
      <c r="O12" t="s">
        <v>30</v>
      </c>
    </row>
    <row r="13" spans="1:15" ht="12.75">
      <c r="A13" s="15" t="str">
        <f t="shared" si="0"/>
        <v>Clare Johnson</v>
      </c>
      <c r="B13" t="str">
        <f>VLOOKUP(A13, Members!C:D, 2, FALSE)</f>
        <v>Ladies 2, Summer</v>
      </c>
      <c r="C13" s="1" t="s">
        <v>244</v>
      </c>
      <c r="D13" s="19"/>
      <c r="E13" s="20"/>
      <c r="F13" s="20">
        <v>0</v>
      </c>
      <c r="G13" s="20">
        <v>0</v>
      </c>
      <c r="H13" s="20"/>
      <c r="I13" s="21"/>
      <c r="J13" t="str">
        <f t="shared" si="1"/>
        <v>Unpaid</v>
      </c>
      <c r="N13" s="1" t="s">
        <v>32</v>
      </c>
      <c r="O13" t="s">
        <v>9</v>
      </c>
    </row>
    <row r="14" spans="1:15" ht="12.75">
      <c r="A14" s="15" t="str">
        <f t="shared" si="0"/>
        <v>Cameron Parker</v>
      </c>
      <c r="B14" t="str">
        <f>VLOOKUP(A14, Members!C:D, 2, FALSE)</f>
        <v>Mens 1, Mens 2</v>
      </c>
      <c r="C14" s="1" t="s">
        <v>239</v>
      </c>
      <c r="D14" s="19" t="s">
        <v>36</v>
      </c>
      <c r="E14" s="20" t="s">
        <v>241</v>
      </c>
      <c r="F14" s="20">
        <v>0</v>
      </c>
      <c r="G14" s="20">
        <v>0</v>
      </c>
      <c r="H14" s="20" t="s">
        <v>245</v>
      </c>
      <c r="I14" s="21" t="s">
        <v>234</v>
      </c>
      <c r="J14" t="str">
        <f t="shared" si="1"/>
        <v>Paid</v>
      </c>
      <c r="N14" t="s">
        <v>34</v>
      </c>
      <c r="O14" t="s">
        <v>35</v>
      </c>
    </row>
    <row r="15" spans="1:15" ht="12.75">
      <c r="A15" s="15" t="str">
        <f t="shared" si="0"/>
        <v>Avery Turner</v>
      </c>
      <c r="B15" t="str">
        <f>VLOOKUP(A15, Members!C:D, 2, FALSE)</f>
        <v>Ladies 2, Summer</v>
      </c>
      <c r="C15" s="1" t="s">
        <v>244</v>
      </c>
      <c r="D15" s="19" t="s">
        <v>37</v>
      </c>
      <c r="E15" s="20" t="s">
        <v>233</v>
      </c>
      <c r="F15" s="20">
        <v>75</v>
      </c>
      <c r="G15" s="20">
        <v>75</v>
      </c>
      <c r="H15" s="20" t="s">
        <v>245</v>
      </c>
      <c r="I15" s="21" t="s">
        <v>234</v>
      </c>
      <c r="J15" t="str">
        <f t="shared" si="1"/>
        <v>Paid</v>
      </c>
      <c r="N15" t="s">
        <v>17</v>
      </c>
      <c r="O15" t="s">
        <v>30</v>
      </c>
    </row>
    <row r="16" spans="1:15" ht="12.75">
      <c r="A16" s="15" t="str">
        <f t="shared" si="0"/>
        <v>Taylor Bennett</v>
      </c>
      <c r="B16" t="str">
        <f>VLOOKUP(A16, Members!C:D, 2, FALSE)</f>
        <v>Aspirations, M2 Summer , Mens 4, Sunday Training</v>
      </c>
      <c r="C16" s="1" t="s">
        <v>246</v>
      </c>
      <c r="D16" s="19" t="s">
        <v>41</v>
      </c>
      <c r="E16" s="20" t="s">
        <v>233</v>
      </c>
      <c r="F16" s="20">
        <v>60</v>
      </c>
      <c r="G16" s="20">
        <v>60</v>
      </c>
      <c r="H16" s="20" t="s">
        <v>247</v>
      </c>
      <c r="I16" s="21" t="s">
        <v>234</v>
      </c>
      <c r="J16" t="str">
        <f t="shared" si="1"/>
        <v>Paid</v>
      </c>
      <c r="N16" t="s">
        <v>38</v>
      </c>
      <c r="O16" t="s">
        <v>39</v>
      </c>
    </row>
    <row r="17" spans="1:15" ht="12.75">
      <c r="A17" s="15" t="str">
        <f t="shared" si="0"/>
        <v>Jordan Lee</v>
      </c>
      <c r="B17" t="str">
        <f>VLOOKUP(A17, Members!C:D, 2, FALSE)</f>
        <v>M2 Summer , Mens 3</v>
      </c>
      <c r="C17" s="1" t="s">
        <v>248</v>
      </c>
      <c r="D17" s="25" t="s">
        <v>25</v>
      </c>
      <c r="E17" s="26" t="s">
        <v>241</v>
      </c>
      <c r="F17" s="26">
        <v>0</v>
      </c>
      <c r="G17" s="26">
        <v>0</v>
      </c>
      <c r="H17" s="26" t="s">
        <v>249</v>
      </c>
      <c r="I17" s="27" t="s">
        <v>234</v>
      </c>
      <c r="J17" t="str">
        <f t="shared" si="1"/>
        <v>Paid</v>
      </c>
      <c r="N17" t="s">
        <v>42</v>
      </c>
      <c r="O17" t="s">
        <v>22</v>
      </c>
    </row>
    <row r="18" spans="1:15" ht="12.75">
      <c r="A18" s="15" t="str">
        <f t="shared" si="0"/>
        <v>Casey Lee</v>
      </c>
      <c r="B18" t="str">
        <f>VLOOKUP(A18, Members!C:D, 2, FALSE)</f>
        <v>Sunday Training</v>
      </c>
      <c r="C18" s="1" t="s">
        <v>237</v>
      </c>
      <c r="D18" s="23" t="s">
        <v>44</v>
      </c>
      <c r="E18" s="23" t="s">
        <v>233</v>
      </c>
      <c r="F18" s="23">
        <v>60</v>
      </c>
      <c r="G18" s="23">
        <v>60</v>
      </c>
      <c r="H18" s="23" t="s">
        <v>245</v>
      </c>
      <c r="I18" s="23" t="s">
        <v>234</v>
      </c>
      <c r="J18" t="str">
        <f t="shared" si="1"/>
        <v>Paid</v>
      </c>
      <c r="N18" t="s">
        <v>8</v>
      </c>
      <c r="O18" t="s">
        <v>22</v>
      </c>
    </row>
    <row r="19" spans="1:15" ht="12.75">
      <c r="A19" s="15" t="str">
        <f t="shared" si="0"/>
        <v>Morgan Turner</v>
      </c>
      <c r="B19" t="str">
        <f>VLOOKUP(A19, Members!C:D, 2, FALSE)</f>
        <v>Sunday Training</v>
      </c>
      <c r="C19" s="1" t="s">
        <v>237</v>
      </c>
      <c r="D19" s="23" t="s">
        <v>12</v>
      </c>
      <c r="E19" s="23" t="s">
        <v>233</v>
      </c>
      <c r="F19" s="23">
        <v>30</v>
      </c>
      <c r="G19" s="23">
        <v>30</v>
      </c>
      <c r="H19" s="23" t="s">
        <v>238</v>
      </c>
      <c r="I19" s="23" t="s">
        <v>234</v>
      </c>
      <c r="J19" t="str">
        <f t="shared" si="1"/>
        <v>Paid</v>
      </c>
      <c r="N19" t="s">
        <v>13</v>
      </c>
      <c r="O19" t="s">
        <v>30</v>
      </c>
    </row>
    <row r="20" spans="1:15" ht="12.75">
      <c r="A20" s="15" t="str">
        <f t="shared" si="0"/>
        <v>Morgan Turner</v>
      </c>
      <c r="B20" t="str">
        <f>VLOOKUP(A20, Members!C:D, 2, FALSE)</f>
        <v>Sunday Training</v>
      </c>
      <c r="C20" s="1" t="s">
        <v>237</v>
      </c>
      <c r="D20" s="23" t="s">
        <v>45</v>
      </c>
      <c r="E20" s="23" t="s">
        <v>233</v>
      </c>
      <c r="F20" s="23">
        <v>75</v>
      </c>
      <c r="G20" s="23">
        <v>75</v>
      </c>
      <c r="H20" s="23" t="s">
        <v>245</v>
      </c>
      <c r="I20" s="23" t="s">
        <v>234</v>
      </c>
      <c r="J20" t="str">
        <f t="shared" si="1"/>
        <v>Paid</v>
      </c>
      <c r="N20" t="s">
        <v>13</v>
      </c>
      <c r="O20" t="s">
        <v>30</v>
      </c>
    </row>
    <row r="21" spans="1:15" ht="12.75">
      <c r="A21" s="15" t="str">
        <f t="shared" si="0"/>
        <v>Pavan Turner</v>
      </c>
      <c r="B21" t="str">
        <f>VLOOKUP(A21, Members!C:D, 2, FALSE)</f>
        <v>Social</v>
      </c>
      <c r="C21" s="1" t="s">
        <v>250</v>
      </c>
      <c r="D21" s="33"/>
      <c r="E21" s="34"/>
      <c r="F21" s="34">
        <v>0</v>
      </c>
      <c r="G21" s="34">
        <v>0</v>
      </c>
      <c r="H21" s="34"/>
      <c r="I21" s="35"/>
      <c r="J21" t="str">
        <f t="shared" si="1"/>
        <v>Unpaid</v>
      </c>
      <c r="N21" s="1" t="s">
        <v>46</v>
      </c>
      <c r="O21" t="s">
        <v>30</v>
      </c>
    </row>
    <row r="22" spans="1:15" ht="12.75">
      <c r="A22" s="15" t="str">
        <f t="shared" si="0"/>
        <v>Daya Lee</v>
      </c>
      <c r="B22" t="str">
        <f>VLOOKUP(A22, Members!C:D, 2, FALSE)</f>
        <v>Mens 1, Mens 2</v>
      </c>
      <c r="C22" s="1" t="s">
        <v>251</v>
      </c>
      <c r="D22" s="25"/>
      <c r="E22" s="26"/>
      <c r="F22" s="26">
        <v>0</v>
      </c>
      <c r="G22" s="26">
        <v>0</v>
      </c>
      <c r="H22" s="26"/>
      <c r="I22" s="27"/>
      <c r="J22" t="str">
        <f t="shared" si="1"/>
        <v>Unpaid</v>
      </c>
      <c r="N22" s="1" t="s">
        <v>48</v>
      </c>
      <c r="O22" t="s">
        <v>22</v>
      </c>
    </row>
    <row r="23" spans="1:15" ht="12.75">
      <c r="A23" s="15" t="str">
        <f t="shared" si="0"/>
        <v>Abbas Walker</v>
      </c>
      <c r="B23" t="str">
        <f>VLOOKUP(A23, Members!C:D, 2, FALSE)</f>
        <v>Aspirations</v>
      </c>
      <c r="C23" s="1" t="s">
        <v>51</v>
      </c>
      <c r="D23" s="23"/>
      <c r="E23" s="23"/>
      <c r="F23" s="23">
        <v>0</v>
      </c>
      <c r="G23" s="23">
        <v>0</v>
      </c>
      <c r="H23" s="23"/>
      <c r="I23" s="23"/>
      <c r="J23" t="str">
        <f t="shared" si="1"/>
        <v>Unpaid</v>
      </c>
      <c r="N23" s="1" t="s">
        <v>49</v>
      </c>
      <c r="O23" t="s">
        <v>50</v>
      </c>
    </row>
    <row r="24" spans="1:15" ht="12.75">
      <c r="A24" s="15" t="str">
        <f t="shared" si="0"/>
        <v>Cameron Walker</v>
      </c>
      <c r="B24" t="str">
        <f>VLOOKUP(A24, Members!C:D, 2, FALSE)</f>
        <v>Aspirations</v>
      </c>
      <c r="C24" s="1" t="s">
        <v>51</v>
      </c>
      <c r="D24" s="23" t="s">
        <v>52</v>
      </c>
      <c r="E24" s="23" t="s">
        <v>233</v>
      </c>
      <c r="F24" s="23">
        <v>100</v>
      </c>
      <c r="G24" s="23">
        <v>100</v>
      </c>
      <c r="H24" s="23" t="s">
        <v>245</v>
      </c>
      <c r="I24" s="23" t="s">
        <v>234</v>
      </c>
      <c r="J24" t="str">
        <f t="shared" si="1"/>
        <v>Paid</v>
      </c>
      <c r="N24" t="s">
        <v>34</v>
      </c>
      <c r="O24" t="s">
        <v>50</v>
      </c>
    </row>
    <row r="25" spans="1:15" ht="12.75">
      <c r="A25" s="15" t="str">
        <f t="shared" si="0"/>
        <v>Riley Smith</v>
      </c>
      <c r="B25" t="str">
        <f>VLOOKUP(A25, Members!C:D, 2, FALSE)</f>
        <v>Aspirations, M2 Summer , Mens 5, Sunday Training</v>
      </c>
      <c r="C25" s="1" t="s">
        <v>252</v>
      </c>
      <c r="D25" s="33" t="s">
        <v>37</v>
      </c>
      <c r="E25" s="34" t="s">
        <v>233</v>
      </c>
      <c r="F25" s="34">
        <v>75</v>
      </c>
      <c r="G25" s="34">
        <v>75</v>
      </c>
      <c r="H25" s="36">
        <v>45607</v>
      </c>
      <c r="I25" s="35" t="s">
        <v>234</v>
      </c>
      <c r="J25" t="str">
        <f t="shared" si="1"/>
        <v>Paid</v>
      </c>
      <c r="N25" t="s">
        <v>14</v>
      </c>
      <c r="O25" t="s">
        <v>53</v>
      </c>
    </row>
    <row r="26" spans="1:15" ht="12.75">
      <c r="A26" s="15" t="str">
        <f t="shared" si="0"/>
        <v>Avraj Bennett</v>
      </c>
      <c r="B26" t="str">
        <f>VLOOKUP(A26, Members!C:D, 2, FALSE)</f>
        <v>Mens 1</v>
      </c>
      <c r="C26" s="1" t="s">
        <v>253</v>
      </c>
      <c r="D26" s="25"/>
      <c r="E26" s="26"/>
      <c r="F26" s="26">
        <v>0</v>
      </c>
      <c r="G26" s="26">
        <v>0</v>
      </c>
      <c r="H26" s="26"/>
      <c r="I26" s="27"/>
      <c r="J26" t="str">
        <f t="shared" si="1"/>
        <v>Unpaid</v>
      </c>
      <c r="N26" s="1" t="s">
        <v>55</v>
      </c>
      <c r="O26" t="s">
        <v>39</v>
      </c>
    </row>
    <row r="27" spans="1:15" ht="12.75">
      <c r="A27" s="15" t="str">
        <f t="shared" si="0"/>
        <v>Guvraj Bennett</v>
      </c>
      <c r="B27" t="str">
        <f>VLOOKUP(A27, Members!C:D, 2, FALSE)</f>
        <v>M2 Summer , Social</v>
      </c>
      <c r="C27" s="1" t="s">
        <v>254</v>
      </c>
      <c r="D27" s="23"/>
      <c r="E27" s="23"/>
      <c r="F27" s="23">
        <v>0</v>
      </c>
      <c r="G27" s="23">
        <v>0</v>
      </c>
      <c r="H27" s="23"/>
      <c r="I27" s="23"/>
      <c r="J27" t="str">
        <f t="shared" si="1"/>
        <v>Unpaid</v>
      </c>
      <c r="N27" s="1" t="s">
        <v>56</v>
      </c>
      <c r="O27" t="s">
        <v>39</v>
      </c>
    </row>
    <row r="28" spans="1:15" ht="12.75">
      <c r="A28" s="15" t="str">
        <f t="shared" si="0"/>
        <v>david Lee</v>
      </c>
      <c r="B28" t="str">
        <f>VLOOKUP(A28, Members!C:D, 2, FALSE)</f>
        <v>Aspirations</v>
      </c>
      <c r="C28" s="1" t="s">
        <v>255</v>
      </c>
      <c r="D28" s="33" t="s">
        <v>59</v>
      </c>
      <c r="E28" s="34" t="s">
        <v>241</v>
      </c>
      <c r="F28" s="34">
        <v>30</v>
      </c>
      <c r="G28" s="34">
        <v>30</v>
      </c>
      <c r="H28" s="36">
        <v>45482</v>
      </c>
      <c r="I28" s="35" t="s">
        <v>234</v>
      </c>
      <c r="J28" t="str">
        <f t="shared" si="1"/>
        <v>Paid</v>
      </c>
      <c r="N28" s="1" t="s">
        <v>58</v>
      </c>
      <c r="O28" t="s">
        <v>22</v>
      </c>
    </row>
    <row r="29" spans="1:15" ht="12.75">
      <c r="A29" s="15" t="str">
        <f t="shared" si="0"/>
        <v>florianne Lee</v>
      </c>
      <c r="B29" t="str">
        <f>VLOOKUP(A29, Members!C:D, 2, FALSE)</f>
        <v>Aspirations</v>
      </c>
      <c r="C29" s="1" t="s">
        <v>256</v>
      </c>
      <c r="D29" s="25" t="s">
        <v>25</v>
      </c>
      <c r="E29" s="26" t="s">
        <v>241</v>
      </c>
      <c r="F29" s="26">
        <v>0</v>
      </c>
      <c r="G29" s="26">
        <v>0</v>
      </c>
      <c r="H29" s="28">
        <v>45607</v>
      </c>
      <c r="I29" s="27" t="s">
        <v>234</v>
      </c>
      <c r="J29" t="str">
        <f t="shared" si="1"/>
        <v>Paid</v>
      </c>
      <c r="N29" s="1" t="s">
        <v>60</v>
      </c>
      <c r="O29" t="s">
        <v>22</v>
      </c>
    </row>
    <row r="30" spans="1:15" ht="12.75">
      <c r="A30" s="15" t="str">
        <f t="shared" si="0"/>
        <v>Taylor Wright</v>
      </c>
      <c r="B30" t="str">
        <f>VLOOKUP(A30, Members!C:D, 2, FALSE)</f>
        <v>Mens 2, Mens 3</v>
      </c>
      <c r="C30" s="1" t="s">
        <v>18</v>
      </c>
      <c r="D30" s="23"/>
      <c r="E30" s="23"/>
      <c r="F30" s="23">
        <v>0</v>
      </c>
      <c r="G30" s="23">
        <v>0</v>
      </c>
      <c r="H30" s="23"/>
      <c r="I30" s="23"/>
      <c r="J30" t="str">
        <f t="shared" si="1"/>
        <v>Unpaid</v>
      </c>
      <c r="N30" t="s">
        <v>38</v>
      </c>
      <c r="O30" t="s">
        <v>20</v>
      </c>
    </row>
    <row r="31" spans="1:15" ht="12.75">
      <c r="A31" s="15" t="str">
        <f t="shared" si="0"/>
        <v>Drew Wright</v>
      </c>
      <c r="B31" t="str">
        <f>VLOOKUP(A31, Members!C:D, 2, FALSE)</f>
        <v>Aspirations, Mens 2</v>
      </c>
      <c r="C31" s="1" t="s">
        <v>51</v>
      </c>
      <c r="D31" s="23" t="s">
        <v>37</v>
      </c>
      <c r="E31" s="23" t="s">
        <v>233</v>
      </c>
      <c r="F31" s="23">
        <v>75</v>
      </c>
      <c r="G31" s="23">
        <v>75</v>
      </c>
      <c r="H31" s="23" t="s">
        <v>238</v>
      </c>
      <c r="I31" s="23" t="s">
        <v>234</v>
      </c>
      <c r="J31" t="str">
        <f t="shared" si="1"/>
        <v>Paid</v>
      </c>
      <c r="N31" t="s">
        <v>29</v>
      </c>
      <c r="O31" t="s">
        <v>20</v>
      </c>
    </row>
    <row r="32" spans="1:15" ht="12.75">
      <c r="A32" s="15" t="str">
        <f t="shared" si="0"/>
        <v>dilveer Turner</v>
      </c>
      <c r="B32" t="str">
        <f>VLOOKUP(A32, Members!C:D, 2, FALSE)</f>
        <v>Sunday Training</v>
      </c>
      <c r="C32" s="1" t="s">
        <v>237</v>
      </c>
      <c r="D32" s="23" t="s">
        <v>37</v>
      </c>
      <c r="E32" s="23" t="s">
        <v>233</v>
      </c>
      <c r="F32" s="23">
        <v>75</v>
      </c>
      <c r="G32" s="23">
        <v>75</v>
      </c>
      <c r="H32" s="23" t="s">
        <v>238</v>
      </c>
      <c r="I32" s="23" t="s">
        <v>234</v>
      </c>
      <c r="J32" t="str">
        <f t="shared" si="1"/>
        <v>Paid</v>
      </c>
      <c r="N32" s="1" t="s">
        <v>63</v>
      </c>
      <c r="O32" t="s">
        <v>30</v>
      </c>
    </row>
    <row r="33" spans="1:15" ht="12.75">
      <c r="A33" s="15" t="str">
        <f t="shared" si="0"/>
        <v>Riley Smith</v>
      </c>
      <c r="B33" t="str">
        <f>VLOOKUP(A33, Members!C:D, 2, FALSE)</f>
        <v>Aspirations, M2 Summer , Mens 5, Sunday Training</v>
      </c>
      <c r="C33" s="1" t="s">
        <v>257</v>
      </c>
      <c r="D33" s="33"/>
      <c r="E33" s="34"/>
      <c r="F33" s="34">
        <v>0</v>
      </c>
      <c r="G33" s="34">
        <v>0</v>
      </c>
      <c r="H33" s="34"/>
      <c r="I33" s="35"/>
      <c r="J33" t="str">
        <f t="shared" si="1"/>
        <v>Unpaid</v>
      </c>
      <c r="N33" t="s">
        <v>14</v>
      </c>
      <c r="O33" t="s">
        <v>53</v>
      </c>
    </row>
    <row r="34" spans="1:15" ht="12.75">
      <c r="A34" s="15" t="str">
        <f t="shared" si="0"/>
        <v>Morgan Turner</v>
      </c>
      <c r="B34" t="str">
        <f>VLOOKUP(A34, Members!C:D, 2, FALSE)</f>
        <v>Sunday Training</v>
      </c>
      <c r="C34" s="1" t="s">
        <v>258</v>
      </c>
      <c r="D34" s="19"/>
      <c r="E34" s="20"/>
      <c r="F34" s="20">
        <v>0</v>
      </c>
      <c r="G34" s="20">
        <v>0</v>
      </c>
      <c r="H34" s="20"/>
      <c r="I34" s="21"/>
      <c r="J34" t="str">
        <f t="shared" si="1"/>
        <v>Unpaid</v>
      </c>
      <c r="N34" t="s">
        <v>13</v>
      </c>
      <c r="O34" t="s">
        <v>30</v>
      </c>
    </row>
    <row r="35" spans="1:15" ht="12.75">
      <c r="A35" s="15" t="str">
        <f t="shared" si="0"/>
        <v>Angad Turner</v>
      </c>
      <c r="B35" t="str">
        <f>VLOOKUP(A35, Members!C:D, 2, FALSE)</f>
        <v>Aspirations, M2 Summer , Mens 3, Sunday Training</v>
      </c>
      <c r="C35" s="1" t="s">
        <v>258</v>
      </c>
      <c r="D35" s="19"/>
      <c r="E35" s="20"/>
      <c r="F35" s="20">
        <v>0</v>
      </c>
      <c r="G35" s="20">
        <v>0</v>
      </c>
      <c r="H35" s="20"/>
      <c r="I35" s="21"/>
      <c r="J35" t="str">
        <f t="shared" si="1"/>
        <v>Unpaid</v>
      </c>
      <c r="N35" s="1" t="s">
        <v>64</v>
      </c>
      <c r="O35" t="s">
        <v>30</v>
      </c>
    </row>
    <row r="36" spans="1:15" ht="12.75">
      <c r="A36" s="15" t="str">
        <f t="shared" si="0"/>
        <v>Mandeep Smith</v>
      </c>
      <c r="B36" t="str">
        <f>VLOOKUP(A36, Members!C:D, 2, FALSE)</f>
        <v>M2 Summer , Mens 3, Mens 4</v>
      </c>
      <c r="C36" s="1" t="s">
        <v>242</v>
      </c>
      <c r="D36" s="19" t="s">
        <v>12</v>
      </c>
      <c r="E36" s="20" t="s">
        <v>233</v>
      </c>
      <c r="F36" s="20">
        <v>30</v>
      </c>
      <c r="G36" s="20">
        <v>30</v>
      </c>
      <c r="H36" s="22">
        <v>45482</v>
      </c>
      <c r="I36" s="21" t="s">
        <v>234</v>
      </c>
      <c r="J36" t="str">
        <f t="shared" si="1"/>
        <v>Paid</v>
      </c>
      <c r="N36" s="1" t="s">
        <v>66</v>
      </c>
      <c r="O36" t="s">
        <v>53</v>
      </c>
    </row>
    <row r="37" spans="1:15" ht="12.75">
      <c r="A37" s="15" t="str">
        <f t="shared" si="0"/>
        <v>Ratan Smith</v>
      </c>
      <c r="B37" t="str">
        <f>VLOOKUP(A37, Members!C:D, 2, FALSE)</f>
        <v>M2 Summer , Mens 3, Mens 4</v>
      </c>
      <c r="C37" s="1" t="s">
        <v>259</v>
      </c>
      <c r="D37" s="19" t="s">
        <v>37</v>
      </c>
      <c r="E37" s="20"/>
      <c r="F37" s="20">
        <v>30</v>
      </c>
      <c r="G37" s="20">
        <v>0</v>
      </c>
      <c r="H37" s="20" t="s">
        <v>249</v>
      </c>
      <c r="I37" s="21" t="s">
        <v>260</v>
      </c>
      <c r="J37" t="str">
        <f t="shared" si="1"/>
        <v>Assigned</v>
      </c>
      <c r="N37" s="1" t="s">
        <v>68</v>
      </c>
      <c r="O37" t="s">
        <v>53</v>
      </c>
    </row>
    <row r="38" spans="1:15" ht="12.75">
      <c r="A38" s="15" t="str">
        <f t="shared" si="0"/>
        <v>Jamie Evans</v>
      </c>
      <c r="B38" t="str">
        <f>VLOOKUP(A38, Members!C:D, 2, FALSE)</f>
        <v>Ladies 1</v>
      </c>
      <c r="C38" s="1" t="s">
        <v>261</v>
      </c>
      <c r="D38" s="25" t="s">
        <v>37</v>
      </c>
      <c r="E38" s="26" t="s">
        <v>233</v>
      </c>
      <c r="F38" s="26">
        <v>30</v>
      </c>
      <c r="G38" s="26">
        <v>30</v>
      </c>
      <c r="H38" s="26" t="s">
        <v>238</v>
      </c>
      <c r="I38" s="27" t="s">
        <v>234</v>
      </c>
      <c r="J38" t="str">
        <f t="shared" si="1"/>
        <v>Paid</v>
      </c>
      <c r="N38" t="s">
        <v>69</v>
      </c>
      <c r="O38" t="s">
        <v>70</v>
      </c>
    </row>
    <row r="39" spans="1:15" ht="12.75">
      <c r="A39" s="15" t="str">
        <f t="shared" si="0"/>
        <v>Finn Lee</v>
      </c>
      <c r="B39" t="str">
        <f>VLOOKUP(A39, Members!C:D, 2, FALSE)</f>
        <v>Aspirations</v>
      </c>
      <c r="C39" s="1" t="s">
        <v>262</v>
      </c>
      <c r="D39" s="23" t="s">
        <v>36</v>
      </c>
      <c r="E39" s="23" t="s">
        <v>241</v>
      </c>
      <c r="F39" s="23">
        <v>0</v>
      </c>
      <c r="G39" s="23">
        <v>0</v>
      </c>
      <c r="H39" s="23" t="s">
        <v>263</v>
      </c>
      <c r="I39" s="23" t="s">
        <v>234</v>
      </c>
      <c r="J39" t="str">
        <f t="shared" si="1"/>
        <v>Paid</v>
      </c>
      <c r="N39" s="1" t="s">
        <v>71</v>
      </c>
      <c r="O39" t="s">
        <v>22</v>
      </c>
    </row>
    <row r="40" spans="1:15" ht="12.75">
      <c r="A40" s="15" t="str">
        <f t="shared" si="0"/>
        <v>Drew Lee</v>
      </c>
      <c r="B40" t="str">
        <f>VLOOKUP(A40, Members!C:D, 2, FALSE)</f>
        <v>Ladies 2, Summer</v>
      </c>
      <c r="C40" s="1" t="s">
        <v>239</v>
      </c>
      <c r="D40" s="33" t="s">
        <v>72</v>
      </c>
      <c r="E40" s="34" t="s">
        <v>233</v>
      </c>
      <c r="F40" s="34">
        <v>20</v>
      </c>
      <c r="G40" s="34">
        <v>20</v>
      </c>
      <c r="H40" s="34" t="s">
        <v>245</v>
      </c>
      <c r="I40" s="35" t="s">
        <v>234</v>
      </c>
      <c r="J40" t="str">
        <f t="shared" si="1"/>
        <v>Paid</v>
      </c>
      <c r="N40" t="s">
        <v>29</v>
      </c>
      <c r="O40" t="s">
        <v>22</v>
      </c>
    </row>
    <row r="41" spans="1:15" ht="12.75">
      <c r="A41" s="15" t="str">
        <f t="shared" si="0"/>
        <v>Casey Smith</v>
      </c>
      <c r="B41" t="str">
        <f>VLOOKUP(A41, Members!C:D, 2, FALSE)</f>
        <v>M2 Summer , Mens 3, Mens 4</v>
      </c>
      <c r="C41" s="1" t="s">
        <v>264</v>
      </c>
      <c r="D41" s="25" t="s">
        <v>73</v>
      </c>
      <c r="E41" s="26" t="s">
        <v>233</v>
      </c>
      <c r="F41" s="26">
        <v>5</v>
      </c>
      <c r="G41" s="26">
        <v>5</v>
      </c>
      <c r="H41" s="26" t="s">
        <v>265</v>
      </c>
      <c r="I41" s="27" t="s">
        <v>234</v>
      </c>
      <c r="J41" t="str">
        <f t="shared" si="1"/>
        <v>Paid</v>
      </c>
      <c r="N41" t="s">
        <v>8</v>
      </c>
      <c r="O41" t="s">
        <v>53</v>
      </c>
    </row>
    <row r="42" spans="1:15" ht="12.75">
      <c r="A42" s="15" t="str">
        <f t="shared" si="0"/>
        <v>Cameron Parker</v>
      </c>
      <c r="B42" t="str">
        <f>VLOOKUP(A42, Members!C:D, 2, FALSE)</f>
        <v>Mens 1, Mens 2</v>
      </c>
      <c r="C42" s="1" t="s">
        <v>77</v>
      </c>
      <c r="D42" s="23"/>
      <c r="E42" s="23"/>
      <c r="F42" s="23">
        <v>0</v>
      </c>
      <c r="G42" s="23">
        <v>0</v>
      </c>
      <c r="H42" s="23"/>
      <c r="I42" s="23"/>
      <c r="J42" t="str">
        <f t="shared" si="1"/>
        <v>Unpaid</v>
      </c>
      <c r="N42" t="s">
        <v>34</v>
      </c>
      <c r="O42" t="s">
        <v>35</v>
      </c>
    </row>
    <row r="43" spans="1:15" ht="12.75">
      <c r="A43" s="15" t="str">
        <f t="shared" si="0"/>
        <v>Drew Lee</v>
      </c>
      <c r="B43" t="str">
        <f>VLOOKUP(A43, Members!C:D, 2, FALSE)</f>
        <v>Ladies 2, Summer</v>
      </c>
      <c r="C43" s="1" t="s">
        <v>266</v>
      </c>
      <c r="D43" s="29" t="s">
        <v>16</v>
      </c>
      <c r="E43" s="30" t="s">
        <v>233</v>
      </c>
      <c r="F43" s="30">
        <v>150</v>
      </c>
      <c r="G43" s="30">
        <v>150</v>
      </c>
      <c r="H43" s="32">
        <v>45607</v>
      </c>
      <c r="I43" s="31" t="s">
        <v>234</v>
      </c>
      <c r="J43" t="str">
        <f t="shared" si="1"/>
        <v>Paid</v>
      </c>
      <c r="N43" t="s">
        <v>29</v>
      </c>
      <c r="O43" t="s">
        <v>22</v>
      </c>
    </row>
    <row r="44" spans="1:15" ht="12.75">
      <c r="A44" s="15" t="str">
        <f t="shared" si="0"/>
        <v>Avery Lee</v>
      </c>
      <c r="B44" t="str">
        <f>VLOOKUP(A44, Members!C:D, 2, FALSE)</f>
        <v>Ladies 1, Ladies 2, Summer</v>
      </c>
      <c r="C44" s="1" t="s">
        <v>267</v>
      </c>
      <c r="D44" s="23" t="s">
        <v>52</v>
      </c>
      <c r="E44" s="23" t="s">
        <v>233</v>
      </c>
      <c r="F44" s="23">
        <v>100</v>
      </c>
      <c r="G44" s="23">
        <v>100</v>
      </c>
      <c r="H44" s="23" t="s">
        <v>245</v>
      </c>
      <c r="I44" s="23" t="s">
        <v>234</v>
      </c>
      <c r="J44" t="str">
        <f t="shared" si="1"/>
        <v>Paid</v>
      </c>
      <c r="N44" t="s">
        <v>17</v>
      </c>
      <c r="O44" t="s">
        <v>22</v>
      </c>
    </row>
    <row r="45" spans="1:15" ht="12.75">
      <c r="A45" s="15" t="str">
        <f t="shared" si="0"/>
        <v>Sukhjot Walker</v>
      </c>
      <c r="B45" t="str">
        <f>VLOOKUP(A45, Members!C:D, 2, FALSE)</f>
        <v>Badgers, Sunday Training</v>
      </c>
      <c r="C45" s="1" t="s">
        <v>268</v>
      </c>
      <c r="D45" s="29"/>
      <c r="E45" s="30"/>
      <c r="F45" s="30">
        <v>0</v>
      </c>
      <c r="G45" s="30">
        <v>0</v>
      </c>
      <c r="H45" s="30"/>
      <c r="I45" s="31"/>
      <c r="J45" t="str">
        <f t="shared" si="1"/>
        <v>Unpaid</v>
      </c>
      <c r="N45" s="1" t="s">
        <v>76</v>
      </c>
      <c r="O45" t="s">
        <v>50</v>
      </c>
    </row>
    <row r="46" spans="1:15" ht="12.75">
      <c r="A46" s="15" t="str">
        <f t="shared" si="0"/>
        <v>Riley Cooper</v>
      </c>
      <c r="B46" t="str">
        <f>VLOOKUP(A46, Members!C:D, 2, FALSE)</f>
        <v>Aspirations, Badgers, Sunday Training</v>
      </c>
      <c r="C46" s="1" t="s">
        <v>269</v>
      </c>
      <c r="D46" s="23" t="s">
        <v>59</v>
      </c>
      <c r="E46" s="23" t="s">
        <v>241</v>
      </c>
      <c r="F46" s="23">
        <v>30</v>
      </c>
      <c r="G46" s="23">
        <v>30</v>
      </c>
      <c r="H46" s="24">
        <v>45482</v>
      </c>
      <c r="I46" s="23" t="s">
        <v>234</v>
      </c>
      <c r="J46" t="str">
        <f t="shared" si="1"/>
        <v>Paid</v>
      </c>
      <c r="N46" t="s">
        <v>14</v>
      </c>
      <c r="O46" t="s">
        <v>78</v>
      </c>
    </row>
    <row r="47" spans="1:15" ht="12.75">
      <c r="A47" s="15" t="str">
        <f t="shared" si="0"/>
        <v>Taylor Cooper</v>
      </c>
      <c r="B47" t="str">
        <f>VLOOKUP(A47, Members!C:D, 2, FALSE)</f>
        <v>Aspirations, Sunday Training</v>
      </c>
      <c r="C47" s="1" t="s">
        <v>270</v>
      </c>
      <c r="D47" s="29"/>
      <c r="E47" s="30"/>
      <c r="F47" s="30">
        <v>0</v>
      </c>
      <c r="G47" s="30">
        <v>0</v>
      </c>
      <c r="H47" s="30"/>
      <c r="I47" s="31"/>
      <c r="J47" t="str">
        <f t="shared" si="1"/>
        <v>Unpaid</v>
      </c>
      <c r="N47" t="s">
        <v>38</v>
      </c>
      <c r="O47" t="s">
        <v>78</v>
      </c>
    </row>
    <row r="48" spans="1:15" ht="12.75">
      <c r="A48" s="15" t="str">
        <f t="shared" si="0"/>
        <v>Ethan Bennett</v>
      </c>
      <c r="B48" t="str">
        <f>VLOOKUP(A48, Members!C:D, 2, FALSE)</f>
        <v>Badgers, Sunday Training</v>
      </c>
      <c r="C48" s="1" t="s">
        <v>271</v>
      </c>
      <c r="D48" s="23" t="s">
        <v>59</v>
      </c>
      <c r="E48" s="23" t="s">
        <v>241</v>
      </c>
      <c r="F48" s="23">
        <v>30</v>
      </c>
      <c r="G48" s="23">
        <v>30</v>
      </c>
      <c r="H48" s="23" t="s">
        <v>272</v>
      </c>
      <c r="I48" s="23" t="s">
        <v>234</v>
      </c>
      <c r="J48" t="str">
        <f t="shared" si="1"/>
        <v>Paid</v>
      </c>
      <c r="N48" s="1" t="s">
        <v>81</v>
      </c>
      <c r="O48" t="s">
        <v>39</v>
      </c>
    </row>
    <row r="49" spans="1:15" ht="12.75">
      <c r="A49" s="15" t="str">
        <f t="shared" si="0"/>
        <v>Riley Cooper</v>
      </c>
      <c r="B49" t="str">
        <f>VLOOKUP(A49, Members!C:D, 2, FALSE)</f>
        <v>Aspirations, Badgers, Sunday Training</v>
      </c>
      <c r="C49" s="1" t="s">
        <v>237</v>
      </c>
      <c r="D49" s="23"/>
      <c r="E49" s="23"/>
      <c r="F49" s="23">
        <v>0</v>
      </c>
      <c r="G49" s="23">
        <v>0</v>
      </c>
      <c r="H49" s="23"/>
      <c r="I49" s="23"/>
      <c r="J49" t="str">
        <f t="shared" si="1"/>
        <v>Unpaid</v>
      </c>
      <c r="N49" t="s">
        <v>14</v>
      </c>
      <c r="O49" t="s">
        <v>78</v>
      </c>
    </row>
    <row r="50" spans="1:15" ht="12.75">
      <c r="A50" s="15" t="str">
        <f t="shared" si="0"/>
        <v>Finley Wright</v>
      </c>
      <c r="B50" t="str">
        <f>VLOOKUP(A50, Members!C:D, 2, FALSE)</f>
        <v>Aspirations</v>
      </c>
      <c r="C50" s="1" t="s">
        <v>237</v>
      </c>
      <c r="D50" s="23" t="s">
        <v>16</v>
      </c>
      <c r="E50" s="23" t="s">
        <v>233</v>
      </c>
      <c r="F50" s="23">
        <v>150</v>
      </c>
      <c r="G50" s="23">
        <v>150</v>
      </c>
      <c r="H50" s="23" t="s">
        <v>238</v>
      </c>
      <c r="I50" s="23" t="s">
        <v>234</v>
      </c>
      <c r="J50" t="str">
        <f t="shared" si="1"/>
        <v>Paid</v>
      </c>
      <c r="N50" s="1" t="s">
        <v>83</v>
      </c>
      <c r="O50" t="s">
        <v>20</v>
      </c>
    </row>
    <row r="51" spans="1:15" ht="12.75">
      <c r="A51" s="15" t="str">
        <f t="shared" si="0"/>
        <v>Gurpreet Parker</v>
      </c>
      <c r="B51" t="str">
        <f>VLOOKUP(A51, Members!C:D, 2, FALSE)</f>
        <v>M2 Summer , Mens 4, Sunday Training</v>
      </c>
      <c r="C51" s="1" t="s">
        <v>266</v>
      </c>
      <c r="D51" s="29"/>
      <c r="E51" s="30"/>
      <c r="F51" s="30">
        <v>0</v>
      </c>
      <c r="G51" s="30">
        <v>0</v>
      </c>
      <c r="H51" s="30"/>
      <c r="I51" s="31"/>
      <c r="J51" t="str">
        <f t="shared" si="1"/>
        <v>Unpaid</v>
      </c>
      <c r="N51" s="1" t="s">
        <v>84</v>
      </c>
      <c r="O51" t="s">
        <v>35</v>
      </c>
    </row>
    <row r="52" spans="1:15" ht="12.75">
      <c r="A52" s="15" t="str">
        <f t="shared" si="0"/>
        <v>Casey Parker</v>
      </c>
      <c r="B52" t="str">
        <f>VLOOKUP(A52, Members!C:D, 2, FALSE)</f>
        <v>M2 Summer , Mens 5</v>
      </c>
      <c r="C52" s="1" t="s">
        <v>267</v>
      </c>
      <c r="D52" s="23"/>
      <c r="E52" s="23"/>
      <c r="F52" s="23">
        <v>0</v>
      </c>
      <c r="G52" s="23">
        <v>0</v>
      </c>
      <c r="H52" s="23"/>
      <c r="I52" s="23"/>
      <c r="J52" t="str">
        <f t="shared" si="1"/>
        <v>Unpaid</v>
      </c>
      <c r="N52" t="s">
        <v>8</v>
      </c>
      <c r="O52" t="s">
        <v>35</v>
      </c>
    </row>
    <row r="53" spans="1:15" ht="12.75">
      <c r="A53" s="15" t="str">
        <f t="shared" si="0"/>
        <v>Nihal Parker</v>
      </c>
      <c r="B53" t="str">
        <f>VLOOKUP(A53, Members!C:D, 2, FALSE)</f>
        <v>Sunday Training</v>
      </c>
      <c r="C53" s="1" t="s">
        <v>273</v>
      </c>
      <c r="D53" s="23"/>
      <c r="E53" s="23"/>
      <c r="F53" s="23">
        <v>0</v>
      </c>
      <c r="G53" s="23">
        <v>0</v>
      </c>
      <c r="H53" s="23"/>
      <c r="I53" s="23"/>
      <c r="J53" t="str">
        <f t="shared" si="1"/>
        <v>Unpaid</v>
      </c>
      <c r="N53" s="1" t="s">
        <v>86</v>
      </c>
      <c r="O53" t="s">
        <v>35</v>
      </c>
    </row>
    <row r="54" spans="1:15" ht="12.75">
      <c r="A54" s="15" t="str">
        <f t="shared" si="0"/>
        <v>Cameron Parker</v>
      </c>
      <c r="B54" t="str">
        <f>VLOOKUP(A54, Members!C:D, 2, FALSE)</f>
        <v>Mens 1, Mens 2</v>
      </c>
      <c r="C54" s="1" t="s">
        <v>274</v>
      </c>
      <c r="D54" s="23" t="s">
        <v>59</v>
      </c>
      <c r="E54" s="23" t="s">
        <v>233</v>
      </c>
      <c r="F54" s="23">
        <v>30</v>
      </c>
      <c r="G54" s="23">
        <v>30</v>
      </c>
      <c r="H54" s="24">
        <v>45482</v>
      </c>
      <c r="I54" s="23" t="s">
        <v>234</v>
      </c>
      <c r="J54" t="str">
        <f t="shared" si="1"/>
        <v>Paid</v>
      </c>
      <c r="N54" t="s">
        <v>34</v>
      </c>
      <c r="O54" t="s">
        <v>35</v>
      </c>
    </row>
    <row r="55" spans="1:15" ht="12.75">
      <c r="A55" s="15" t="str">
        <f t="shared" si="0"/>
        <v>Rohanpreet Walker</v>
      </c>
      <c r="B55" t="str">
        <f>VLOOKUP(A55, Members!C:D, 2, FALSE)</f>
        <v>Aspirations, Badgers, Sunday Training</v>
      </c>
      <c r="C55" s="1" t="s">
        <v>275</v>
      </c>
      <c r="D55" s="33"/>
      <c r="E55" s="34"/>
      <c r="F55" s="34">
        <v>0</v>
      </c>
      <c r="G55" s="34">
        <v>0</v>
      </c>
      <c r="H55" s="34"/>
      <c r="I55" s="35"/>
      <c r="J55" t="str">
        <f t="shared" si="1"/>
        <v>Unpaid</v>
      </c>
      <c r="N55" s="1" t="s">
        <v>87</v>
      </c>
      <c r="O55" t="s">
        <v>50</v>
      </c>
    </row>
    <row r="56" spans="1:15" ht="12.75">
      <c r="A56" s="15" t="str">
        <f t="shared" si="0"/>
        <v>Sukhmani Parker</v>
      </c>
      <c r="B56" t="str">
        <f>VLOOKUP(A56, Members!C:D, 2, FALSE)</f>
        <v>Aspirations, Sunday Training</v>
      </c>
      <c r="C56" s="1" t="s">
        <v>276</v>
      </c>
      <c r="D56" s="19"/>
      <c r="E56" s="20"/>
      <c r="F56" s="20">
        <v>0</v>
      </c>
      <c r="G56" s="20">
        <v>0</v>
      </c>
      <c r="H56" s="20"/>
      <c r="I56" s="21"/>
      <c r="J56" t="str">
        <f t="shared" si="1"/>
        <v>Unpaid</v>
      </c>
      <c r="N56" s="1" t="s">
        <v>88</v>
      </c>
      <c r="O56" t="s">
        <v>35</v>
      </c>
    </row>
    <row r="57" spans="1:15" ht="12.75">
      <c r="A57" s="15" t="str">
        <f t="shared" si="0"/>
        <v>Avaran Parker</v>
      </c>
      <c r="B57" t="str">
        <f>VLOOKUP(A57, Members!C:D, 2, FALSE)</f>
        <v>Aspirations</v>
      </c>
      <c r="C57" s="1" t="s">
        <v>277</v>
      </c>
      <c r="D57" s="19"/>
      <c r="E57" s="20"/>
      <c r="F57" s="20">
        <v>0</v>
      </c>
      <c r="G57" s="20">
        <v>0</v>
      </c>
      <c r="H57" s="20"/>
      <c r="I57" s="21"/>
      <c r="J57" t="str">
        <f t="shared" si="1"/>
        <v>Unpaid</v>
      </c>
      <c r="N57" s="1" t="s">
        <v>89</v>
      </c>
      <c r="O57" t="s">
        <v>35</v>
      </c>
    </row>
    <row r="58" spans="1:15" ht="12.75">
      <c r="A58" s="15" t="str">
        <f t="shared" si="0"/>
        <v>Jaeveer Parker</v>
      </c>
      <c r="B58" t="str">
        <f>VLOOKUP(A58, Members!C:D, 2, FALSE)</f>
        <v>Aspirations</v>
      </c>
      <c r="C58" s="1" t="s">
        <v>278</v>
      </c>
      <c r="D58" s="19" t="s">
        <v>16</v>
      </c>
      <c r="E58" s="20" t="s">
        <v>233</v>
      </c>
      <c r="F58" s="20">
        <v>150</v>
      </c>
      <c r="G58" s="20">
        <v>150</v>
      </c>
      <c r="H58" s="20" t="s">
        <v>238</v>
      </c>
      <c r="I58" s="21" t="s">
        <v>234</v>
      </c>
      <c r="J58" t="str">
        <f t="shared" si="1"/>
        <v>Paid</v>
      </c>
      <c r="N58" s="1" t="s">
        <v>90</v>
      </c>
      <c r="O58" t="s">
        <v>35</v>
      </c>
    </row>
    <row r="59" spans="1:15" ht="12.75">
      <c r="A59" s="15" t="str">
        <f t="shared" si="0"/>
        <v>Pierre Lee</v>
      </c>
      <c r="B59" t="str">
        <f>VLOOKUP(A59, Members!C:D, 2, FALSE)</f>
        <v>Mens 2</v>
      </c>
      <c r="C59" s="1" t="s">
        <v>279</v>
      </c>
      <c r="D59" s="19" t="s">
        <v>16</v>
      </c>
      <c r="E59" s="20" t="s">
        <v>233</v>
      </c>
      <c r="F59" s="20">
        <v>150</v>
      </c>
      <c r="G59" s="20">
        <v>150</v>
      </c>
      <c r="H59" s="20" t="s">
        <v>238</v>
      </c>
      <c r="I59" s="21" t="s">
        <v>234</v>
      </c>
      <c r="J59" t="str">
        <f t="shared" si="1"/>
        <v>Paid</v>
      </c>
      <c r="N59" s="1" t="s">
        <v>91</v>
      </c>
      <c r="O59" t="s">
        <v>22</v>
      </c>
    </row>
    <row r="60" spans="1:15" ht="12.75">
      <c r="A60" s="15" t="str">
        <f t="shared" si="0"/>
        <v>Jordan Johnson</v>
      </c>
      <c r="B60" t="str">
        <f>VLOOKUP(A60, Members!C:D, 2, FALSE)</f>
        <v>M2 Summer , Mens 4, Social</v>
      </c>
      <c r="C60" s="1" t="s">
        <v>280</v>
      </c>
      <c r="D60" s="19" t="s">
        <v>25</v>
      </c>
      <c r="E60" s="20" t="s">
        <v>241</v>
      </c>
      <c r="F60" s="20">
        <v>0</v>
      </c>
      <c r="G60" s="20">
        <v>0</v>
      </c>
      <c r="H60" s="22">
        <v>45607</v>
      </c>
      <c r="I60" s="21" t="s">
        <v>234</v>
      </c>
      <c r="J60" t="str">
        <f t="shared" si="1"/>
        <v>Paid</v>
      </c>
      <c r="N60" t="s">
        <v>42</v>
      </c>
      <c r="O60" t="s">
        <v>9</v>
      </c>
    </row>
    <row r="61" spans="1:15" ht="12.75">
      <c r="A61" s="15" t="str">
        <f t="shared" si="0"/>
        <v>Steve Walker</v>
      </c>
      <c r="B61" t="str">
        <f>VLOOKUP(A61, Members!C:D, 2, FALSE)</f>
        <v>Mens 5</v>
      </c>
      <c r="C61" s="1" t="s">
        <v>281</v>
      </c>
      <c r="D61" s="25" t="s">
        <v>16</v>
      </c>
      <c r="E61" s="26" t="s">
        <v>233</v>
      </c>
      <c r="F61" s="26">
        <v>150</v>
      </c>
      <c r="G61" s="26">
        <v>150</v>
      </c>
      <c r="H61" s="26" t="s">
        <v>238</v>
      </c>
      <c r="I61" s="27" t="s">
        <v>234</v>
      </c>
      <c r="J61" t="str">
        <f t="shared" si="1"/>
        <v>Paid</v>
      </c>
      <c r="N61" s="1" t="s">
        <v>94</v>
      </c>
      <c r="O61" t="s">
        <v>50</v>
      </c>
    </row>
    <row r="62" spans="1:15" ht="12.75">
      <c r="A62" s="15" t="str">
        <f t="shared" si="0"/>
        <v>Amarjit Lee</v>
      </c>
      <c r="B62" t="str">
        <f>VLOOKUP(A62, Members!C:D, 2, FALSE)</f>
        <v>Aspirations, M2 Summer , Mens 1, Mens 3</v>
      </c>
      <c r="C62" s="1" t="s">
        <v>282</v>
      </c>
      <c r="D62" s="23" t="s">
        <v>25</v>
      </c>
      <c r="E62" s="23" t="s">
        <v>241</v>
      </c>
      <c r="F62" s="23">
        <v>0</v>
      </c>
      <c r="G62" s="23">
        <v>0</v>
      </c>
      <c r="H62" s="24">
        <v>45607</v>
      </c>
      <c r="I62" s="23" t="s">
        <v>234</v>
      </c>
      <c r="J62" t="str">
        <f t="shared" si="1"/>
        <v>Paid</v>
      </c>
      <c r="N62" s="1" t="s">
        <v>96</v>
      </c>
      <c r="O62" t="s">
        <v>22</v>
      </c>
    </row>
    <row r="63" spans="1:15" ht="12.75">
      <c r="A63" s="15" t="str">
        <f t="shared" si="0"/>
        <v>Jagjit Lee</v>
      </c>
      <c r="B63" t="str">
        <f>VLOOKUP(A63, Members!C:D, 2, FALSE)</f>
        <v>Aspirations, Mens 1, Mens 2</v>
      </c>
      <c r="C63" s="1" t="s">
        <v>51</v>
      </c>
      <c r="D63" s="23" t="s">
        <v>37</v>
      </c>
      <c r="E63" s="23" t="s">
        <v>233</v>
      </c>
      <c r="F63" s="23">
        <v>75</v>
      </c>
      <c r="G63" s="23">
        <v>75</v>
      </c>
      <c r="H63" s="23" t="s">
        <v>238</v>
      </c>
      <c r="I63" s="23" t="s">
        <v>234</v>
      </c>
      <c r="J63" t="str">
        <f t="shared" si="1"/>
        <v>Paid</v>
      </c>
      <c r="N63" s="1" t="s">
        <v>98</v>
      </c>
      <c r="O63" t="s">
        <v>22</v>
      </c>
    </row>
    <row r="64" spans="1:15" ht="12.75">
      <c r="A64" s="15" t="str">
        <f t="shared" si="0"/>
        <v>Casey Lee</v>
      </c>
      <c r="B64" t="str">
        <f>VLOOKUP(A64, Members!C:D, 2, FALSE)</f>
        <v>Sunday Training</v>
      </c>
      <c r="C64" s="1" t="s">
        <v>283</v>
      </c>
      <c r="D64" s="33" t="s">
        <v>16</v>
      </c>
      <c r="E64" s="34" t="s">
        <v>233</v>
      </c>
      <c r="F64" s="34">
        <v>150</v>
      </c>
      <c r="G64" s="34">
        <v>150</v>
      </c>
      <c r="H64" s="36">
        <v>45482</v>
      </c>
      <c r="I64" s="35" t="s">
        <v>234</v>
      </c>
      <c r="J64" t="str">
        <f t="shared" si="1"/>
        <v>Paid</v>
      </c>
      <c r="N64" t="s">
        <v>8</v>
      </c>
      <c r="O64" t="s">
        <v>22</v>
      </c>
    </row>
    <row r="65" spans="1:15" ht="12.75">
      <c r="A65" s="15" t="str">
        <f t="shared" si="0"/>
        <v>Jordan Lee</v>
      </c>
      <c r="B65" t="str">
        <f>VLOOKUP(A65, Members!C:D, 2, FALSE)</f>
        <v>M2 Summer , Mens 3</v>
      </c>
      <c r="C65" s="1" t="s">
        <v>246</v>
      </c>
      <c r="D65" s="19"/>
      <c r="E65" s="20"/>
      <c r="F65" s="20">
        <v>0</v>
      </c>
      <c r="G65" s="20">
        <v>0</v>
      </c>
      <c r="H65" s="20"/>
      <c r="I65" s="21"/>
      <c r="J65" t="str">
        <f t="shared" si="1"/>
        <v>Unpaid</v>
      </c>
      <c r="N65" t="s">
        <v>42</v>
      </c>
      <c r="O65" t="s">
        <v>22</v>
      </c>
    </row>
    <row r="66" spans="1:15" ht="12.75">
      <c r="A66" s="15" t="str">
        <f t="shared" si="0"/>
        <v>Jamie Lee</v>
      </c>
      <c r="B66" t="str">
        <f>VLOOKUP(A66, Members!C:D, 2, FALSE)</f>
        <v>Aspirations, Mens 2, Mens 3</v>
      </c>
      <c r="C66" s="1" t="s">
        <v>284</v>
      </c>
      <c r="D66" s="25"/>
      <c r="E66" s="26"/>
      <c r="F66" s="26">
        <v>0</v>
      </c>
      <c r="G66" s="26">
        <v>0</v>
      </c>
      <c r="H66" s="26"/>
      <c r="I66" s="27"/>
      <c r="J66" t="str">
        <f t="shared" si="1"/>
        <v>Unpaid</v>
      </c>
      <c r="N66" t="s">
        <v>69</v>
      </c>
      <c r="O66" t="s">
        <v>22</v>
      </c>
    </row>
    <row r="67" spans="1:15" ht="12.75">
      <c r="A67" s="15" t="str">
        <f t="shared" ref="A67:A130" si="2">CONCATENATE(N67, " ", O67)</f>
        <v>Avery Lee</v>
      </c>
      <c r="B67" t="str">
        <f>VLOOKUP(A67, Members!C:D, 2, FALSE)</f>
        <v>Ladies 1, Ladies 2, Summer</v>
      </c>
      <c r="C67" s="1" t="s">
        <v>237</v>
      </c>
      <c r="D67" s="23" t="s">
        <v>37</v>
      </c>
      <c r="E67" s="23" t="s">
        <v>233</v>
      </c>
      <c r="F67" s="23">
        <v>75</v>
      </c>
      <c r="G67" s="23">
        <v>75</v>
      </c>
      <c r="H67" s="23" t="s">
        <v>249</v>
      </c>
      <c r="I67" s="23" t="s">
        <v>234</v>
      </c>
      <c r="J67" t="str">
        <f t="shared" ref="J67:J130" si="3">IF(OR(ISBLANK(I67), I67=""), "Unpaid", I67)</f>
        <v>Paid</v>
      </c>
      <c r="N67" t="s">
        <v>17</v>
      </c>
      <c r="O67" t="s">
        <v>22</v>
      </c>
    </row>
    <row r="68" spans="1:15" ht="12.75">
      <c r="A68" s="15" t="str">
        <f t="shared" si="2"/>
        <v>Jamie Lee</v>
      </c>
      <c r="B68" t="str">
        <f>VLOOKUP(A68, Members!C:D, 2, FALSE)</f>
        <v>Aspirations, Mens 2, Mens 3</v>
      </c>
      <c r="C68" s="1" t="s">
        <v>252</v>
      </c>
      <c r="D68" s="33" t="s">
        <v>12</v>
      </c>
      <c r="E68" s="34" t="s">
        <v>233</v>
      </c>
      <c r="F68" s="34">
        <v>30</v>
      </c>
      <c r="G68" s="34">
        <v>30</v>
      </c>
      <c r="H68" s="36">
        <v>45482</v>
      </c>
      <c r="I68" s="35" t="s">
        <v>234</v>
      </c>
      <c r="J68" t="str">
        <f t="shared" si="3"/>
        <v>Paid</v>
      </c>
      <c r="N68" t="s">
        <v>69</v>
      </c>
      <c r="O68" t="s">
        <v>22</v>
      </c>
    </row>
    <row r="69" spans="1:15" ht="12.75">
      <c r="A69" s="15" t="str">
        <f t="shared" si="2"/>
        <v>Alex Cooper</v>
      </c>
      <c r="B69" t="str">
        <f>VLOOKUP(A69, Members!C:D, 2, FALSE)</f>
        <v>Aspirations</v>
      </c>
      <c r="C69" s="1" t="s">
        <v>285</v>
      </c>
      <c r="D69" s="25" t="s">
        <v>37</v>
      </c>
      <c r="E69" s="26" t="s">
        <v>233</v>
      </c>
      <c r="F69" s="26">
        <v>75</v>
      </c>
      <c r="G69" s="26">
        <v>75</v>
      </c>
      <c r="H69" s="28">
        <v>45482</v>
      </c>
      <c r="I69" s="27" t="s">
        <v>234</v>
      </c>
      <c r="J69" t="str">
        <f t="shared" si="3"/>
        <v>Paid</v>
      </c>
      <c r="N69" t="s">
        <v>104</v>
      </c>
      <c r="O69" t="s">
        <v>78</v>
      </c>
    </row>
    <row r="70" spans="1:15" ht="12.75">
      <c r="A70" s="15" t="str">
        <f t="shared" si="2"/>
        <v>Jordan Smith</v>
      </c>
      <c r="B70" t="str">
        <f>VLOOKUP(A70, Members!C:D, 2, FALSE)</f>
        <v>Mens 2, Mens 3</v>
      </c>
      <c r="C70" s="1" t="s">
        <v>244</v>
      </c>
      <c r="D70" s="23"/>
      <c r="E70" s="23"/>
      <c r="F70" s="23">
        <v>0</v>
      </c>
      <c r="G70" s="23">
        <v>0</v>
      </c>
      <c r="H70" s="23"/>
      <c r="I70" s="23"/>
      <c r="J70" t="str">
        <f t="shared" si="3"/>
        <v>Unpaid</v>
      </c>
      <c r="N70" t="s">
        <v>42</v>
      </c>
      <c r="O70" t="s">
        <v>53</v>
      </c>
    </row>
    <row r="71" spans="1:15" ht="12.75">
      <c r="A71" s="15" t="str">
        <f t="shared" si="2"/>
        <v>Govind Johnson</v>
      </c>
      <c r="B71" t="str">
        <f>VLOOKUP(A71, Members!C:D, 2, FALSE)</f>
        <v>Aspirations, M2 Summer , Mens 4, Sunday Training</v>
      </c>
      <c r="C71" s="1" t="s">
        <v>258</v>
      </c>
      <c r="D71" s="33" t="s">
        <v>59</v>
      </c>
      <c r="E71" s="34" t="s">
        <v>233</v>
      </c>
      <c r="F71" s="34">
        <v>30</v>
      </c>
      <c r="G71" s="34">
        <v>30</v>
      </c>
      <c r="H71" s="36">
        <v>45482</v>
      </c>
      <c r="I71" s="35" t="s">
        <v>234</v>
      </c>
      <c r="J71" t="str">
        <f t="shared" si="3"/>
        <v>Paid</v>
      </c>
      <c r="N71" s="1" t="s">
        <v>105</v>
      </c>
      <c r="O71" t="s">
        <v>9</v>
      </c>
    </row>
    <row r="72" spans="1:15" ht="12.75">
      <c r="A72" s="15" t="str">
        <f t="shared" si="2"/>
        <v>Narayan Johnson</v>
      </c>
      <c r="B72" t="str">
        <f>VLOOKUP(A72, Members!C:D, 2, FALSE)</f>
        <v>Aspirations, M2 Summer , Mens 3, Sunday Training</v>
      </c>
      <c r="C72" s="1" t="s">
        <v>264</v>
      </c>
      <c r="D72" s="19" t="s">
        <v>16</v>
      </c>
      <c r="E72" s="20" t="s">
        <v>233</v>
      </c>
      <c r="F72" s="20">
        <v>150</v>
      </c>
      <c r="G72" s="20">
        <v>150</v>
      </c>
      <c r="H72" s="20" t="s">
        <v>238</v>
      </c>
      <c r="I72" s="21" t="s">
        <v>234</v>
      </c>
      <c r="J72" t="str">
        <f t="shared" si="3"/>
        <v>Paid</v>
      </c>
      <c r="N72" s="1" t="s">
        <v>106</v>
      </c>
      <c r="O72" t="s">
        <v>9</v>
      </c>
    </row>
    <row r="73" spans="1:15" ht="12.75">
      <c r="A73" s="15" t="str">
        <f t="shared" si="2"/>
        <v>Morgan Johnson</v>
      </c>
      <c r="B73" t="str">
        <f>VLOOKUP(A73, Members!C:D, 2, FALSE)</f>
        <v>Aspirations, M2 Summer , Mens 4, Mens 5</v>
      </c>
      <c r="C73" s="1" t="s">
        <v>264</v>
      </c>
      <c r="D73" s="25"/>
      <c r="E73" s="26"/>
      <c r="F73" s="26">
        <v>0</v>
      </c>
      <c r="G73" s="26">
        <v>0</v>
      </c>
      <c r="H73" s="26"/>
      <c r="I73" s="27"/>
      <c r="J73" t="str">
        <f t="shared" si="3"/>
        <v>Unpaid</v>
      </c>
      <c r="N73" t="s">
        <v>13</v>
      </c>
      <c r="O73" t="s">
        <v>9</v>
      </c>
    </row>
    <row r="74" spans="1:15" ht="12.75">
      <c r="A74" s="15" t="str">
        <f t="shared" si="2"/>
        <v>Casey Evans</v>
      </c>
      <c r="B74" t="str">
        <f>VLOOKUP(A74, Members!C:D, 2, FALSE)</f>
        <v>Aspirations, M2 Summer , Mens 5, Sunday Training</v>
      </c>
      <c r="C74" s="1" t="s">
        <v>286</v>
      </c>
      <c r="D74" s="23" t="s">
        <v>37</v>
      </c>
      <c r="E74" s="23" t="s">
        <v>233</v>
      </c>
      <c r="F74" s="23">
        <v>75</v>
      </c>
      <c r="G74" s="23">
        <v>75</v>
      </c>
      <c r="H74" s="23" t="s">
        <v>238</v>
      </c>
      <c r="I74" s="23" t="s">
        <v>234</v>
      </c>
      <c r="J74" t="str">
        <f t="shared" si="3"/>
        <v>Paid</v>
      </c>
      <c r="N74" t="s">
        <v>8</v>
      </c>
      <c r="O74" t="s">
        <v>70</v>
      </c>
    </row>
    <row r="75" spans="1:15" ht="12.75">
      <c r="A75" s="15" t="str">
        <f t="shared" si="2"/>
        <v>Drew Lee</v>
      </c>
      <c r="B75" t="str">
        <f>VLOOKUP(A75, Members!C:D, 2, FALSE)</f>
        <v>Ladies 2, Summer</v>
      </c>
      <c r="C75" s="1" t="s">
        <v>251</v>
      </c>
      <c r="D75" s="33" t="s">
        <v>52</v>
      </c>
      <c r="E75" s="34" t="s">
        <v>233</v>
      </c>
      <c r="F75" s="34">
        <v>100</v>
      </c>
      <c r="G75" s="34">
        <v>100</v>
      </c>
      <c r="H75" s="34" t="s">
        <v>247</v>
      </c>
      <c r="I75" s="35" t="s">
        <v>234</v>
      </c>
      <c r="J75" t="str">
        <f t="shared" si="3"/>
        <v>Paid</v>
      </c>
      <c r="N75" t="s">
        <v>29</v>
      </c>
      <c r="O75" t="s">
        <v>22</v>
      </c>
    </row>
    <row r="76" spans="1:15" ht="12.75">
      <c r="A76" s="15" t="str">
        <f t="shared" si="2"/>
        <v>Alix Smith</v>
      </c>
      <c r="B76" t="str">
        <f>VLOOKUP(A76, Members!C:D, 2, FALSE)</f>
        <v>Ladies 2, Summer</v>
      </c>
      <c r="C76" s="1" t="s">
        <v>236</v>
      </c>
      <c r="D76" s="19" t="s">
        <v>52</v>
      </c>
      <c r="E76" s="20" t="s">
        <v>233</v>
      </c>
      <c r="F76" s="20">
        <v>100</v>
      </c>
      <c r="G76" s="20">
        <v>100</v>
      </c>
      <c r="H76" s="20" t="s">
        <v>263</v>
      </c>
      <c r="I76" s="21" t="s">
        <v>234</v>
      </c>
      <c r="J76" t="str">
        <f t="shared" si="3"/>
        <v>Paid</v>
      </c>
      <c r="N76" s="1" t="s">
        <v>108</v>
      </c>
      <c r="O76" t="s">
        <v>53</v>
      </c>
    </row>
    <row r="77" spans="1:15" ht="12.75">
      <c r="A77" s="15" t="str">
        <f t="shared" si="2"/>
        <v>Drew Wright</v>
      </c>
      <c r="B77" t="str">
        <f>VLOOKUP(A77, Members!C:D, 2, FALSE)</f>
        <v>Aspirations, Mens 2</v>
      </c>
      <c r="C77" s="1" t="s">
        <v>244</v>
      </c>
      <c r="D77" s="19"/>
      <c r="E77" s="20"/>
      <c r="F77" s="20">
        <v>0</v>
      </c>
      <c r="G77" s="20">
        <v>0</v>
      </c>
      <c r="H77" s="20"/>
      <c r="I77" s="21"/>
      <c r="J77" t="str">
        <f t="shared" si="3"/>
        <v>Unpaid</v>
      </c>
      <c r="N77" t="s">
        <v>29</v>
      </c>
      <c r="O77" t="s">
        <v>20</v>
      </c>
    </row>
    <row r="78" spans="1:15" ht="12.75">
      <c r="A78" s="15" t="str">
        <f t="shared" si="2"/>
        <v>Avery Parker</v>
      </c>
      <c r="B78" t="str">
        <f>VLOOKUP(A78, Members!C:D, 2, FALSE)</f>
        <v>Ladies 1, Ladies 2, Summer</v>
      </c>
      <c r="C78" s="1" t="s">
        <v>287</v>
      </c>
      <c r="D78" s="25" t="s">
        <v>12</v>
      </c>
      <c r="E78" s="26" t="s">
        <v>233</v>
      </c>
      <c r="F78" s="26">
        <v>30</v>
      </c>
      <c r="G78" s="26">
        <v>30</v>
      </c>
      <c r="H78" s="28">
        <v>45607</v>
      </c>
      <c r="I78" s="27" t="s">
        <v>234</v>
      </c>
      <c r="J78" t="str">
        <f t="shared" si="3"/>
        <v>Paid</v>
      </c>
      <c r="N78" t="s">
        <v>17</v>
      </c>
      <c r="O78" t="s">
        <v>35</v>
      </c>
    </row>
    <row r="79" spans="1:15" ht="12.75">
      <c r="A79" s="15" t="str">
        <f t="shared" si="2"/>
        <v>Stacey Turner</v>
      </c>
      <c r="B79" t="str">
        <f>VLOOKUP(A79, Members!C:D, 2, FALSE)</f>
        <v>Ladies 1, Ladies 2, Summer</v>
      </c>
      <c r="C79" s="1" t="s">
        <v>237</v>
      </c>
      <c r="D79" s="23" t="s">
        <v>45</v>
      </c>
      <c r="E79" s="23" t="s">
        <v>233</v>
      </c>
      <c r="F79" s="23">
        <v>75</v>
      </c>
      <c r="G79" s="23">
        <v>75</v>
      </c>
      <c r="H79" s="23" t="s">
        <v>238</v>
      </c>
      <c r="I79" s="23" t="s">
        <v>234</v>
      </c>
      <c r="J79" t="str">
        <f t="shared" si="3"/>
        <v>Paid</v>
      </c>
      <c r="N79" s="1" t="s">
        <v>109</v>
      </c>
      <c r="O79" t="s">
        <v>30</v>
      </c>
    </row>
    <row r="80" spans="1:15" ht="12.75">
      <c r="A80" s="15" t="str">
        <f t="shared" si="2"/>
        <v>Cameron Parker</v>
      </c>
      <c r="B80" t="str">
        <f>VLOOKUP(A80, Members!C:D, 2, FALSE)</f>
        <v>Mens 1, Mens 2</v>
      </c>
      <c r="C80" s="1" t="s">
        <v>288</v>
      </c>
      <c r="D80" s="33" t="s">
        <v>36</v>
      </c>
      <c r="E80" s="34" t="s">
        <v>241</v>
      </c>
      <c r="F80" s="34">
        <v>0</v>
      </c>
      <c r="G80" s="34">
        <v>0</v>
      </c>
      <c r="H80" s="34" t="s">
        <v>245</v>
      </c>
      <c r="I80" s="35" t="s">
        <v>234</v>
      </c>
      <c r="J80" t="str">
        <f t="shared" si="3"/>
        <v>Paid</v>
      </c>
      <c r="N80" t="s">
        <v>34</v>
      </c>
      <c r="O80" t="s">
        <v>35</v>
      </c>
    </row>
    <row r="81" spans="1:15" ht="12.75">
      <c r="A81" s="15" t="str">
        <f t="shared" si="2"/>
        <v>Casey Evans</v>
      </c>
      <c r="B81" t="str">
        <f>VLOOKUP(A81, Members!C:D, 2, FALSE)</f>
        <v>Aspirations, M2 Summer , Mens 5, Sunday Training</v>
      </c>
      <c r="C81" s="1" t="s">
        <v>289</v>
      </c>
      <c r="D81" s="19" t="s">
        <v>111</v>
      </c>
      <c r="E81" s="20" t="s">
        <v>241</v>
      </c>
      <c r="F81" s="20">
        <v>0</v>
      </c>
      <c r="G81" s="20">
        <v>0</v>
      </c>
      <c r="H81" s="20" t="s">
        <v>272</v>
      </c>
      <c r="I81" s="21" t="s">
        <v>234</v>
      </c>
      <c r="J81" t="str">
        <f t="shared" si="3"/>
        <v>Paid</v>
      </c>
      <c r="N81" t="s">
        <v>8</v>
      </c>
      <c r="O81" t="s">
        <v>70</v>
      </c>
    </row>
    <row r="82" spans="1:15" ht="12.75">
      <c r="A82" s="15" t="str">
        <f t="shared" si="2"/>
        <v>Avery Turner</v>
      </c>
      <c r="B82" t="str">
        <f>VLOOKUP(A82, Members!C:D, 2, FALSE)</f>
        <v>Ladies 2, Summer</v>
      </c>
      <c r="C82" s="1" t="s">
        <v>252</v>
      </c>
      <c r="D82" s="19"/>
      <c r="E82" s="20"/>
      <c r="F82" s="20">
        <v>0</v>
      </c>
      <c r="G82" s="20">
        <v>0</v>
      </c>
      <c r="H82" s="20"/>
      <c r="I82" s="21"/>
      <c r="J82" t="str">
        <f t="shared" si="3"/>
        <v>Unpaid</v>
      </c>
      <c r="N82" t="s">
        <v>17</v>
      </c>
      <c r="O82" t="s">
        <v>30</v>
      </c>
    </row>
    <row r="83" spans="1:15" ht="12.75">
      <c r="A83" s="15" t="str">
        <f t="shared" si="2"/>
        <v>Athsari Turner</v>
      </c>
      <c r="B83" t="str">
        <f>VLOOKUP(A83, Members!C:D, 2, FALSE)</f>
        <v>Ladies 2, Summer</v>
      </c>
      <c r="C83" s="1" t="s">
        <v>286</v>
      </c>
      <c r="D83" s="19" t="s">
        <v>16</v>
      </c>
      <c r="E83" s="20" t="s">
        <v>233</v>
      </c>
      <c r="F83" s="20">
        <v>150</v>
      </c>
      <c r="G83" s="20">
        <v>150</v>
      </c>
      <c r="H83" s="20" t="s">
        <v>249</v>
      </c>
      <c r="I83" s="21" t="s">
        <v>234</v>
      </c>
      <c r="J83" t="str">
        <f t="shared" si="3"/>
        <v>Paid</v>
      </c>
      <c r="N83" s="1" t="s">
        <v>112</v>
      </c>
      <c r="O83" t="s">
        <v>30</v>
      </c>
    </row>
    <row r="84" spans="1:15" ht="12.75">
      <c r="A84" s="15" t="str">
        <f t="shared" si="2"/>
        <v>Cameron Turner</v>
      </c>
      <c r="B84" t="str">
        <f>VLOOKUP(A84, Members!C:D, 2, FALSE)</f>
        <v>Badgers</v>
      </c>
      <c r="C84" s="1" t="s">
        <v>290</v>
      </c>
      <c r="D84" s="25" t="s">
        <v>12</v>
      </c>
      <c r="E84" s="26" t="s">
        <v>233</v>
      </c>
      <c r="F84" s="26">
        <v>30</v>
      </c>
      <c r="G84" s="26">
        <v>30</v>
      </c>
      <c r="H84" s="28">
        <v>45422</v>
      </c>
      <c r="I84" s="27" t="s">
        <v>234</v>
      </c>
      <c r="J84" t="str">
        <f t="shared" si="3"/>
        <v>Paid</v>
      </c>
      <c r="N84" t="s">
        <v>34</v>
      </c>
      <c r="O84" t="s">
        <v>30</v>
      </c>
    </row>
    <row r="85" spans="1:15" ht="12.75">
      <c r="A85" s="15" t="str">
        <f t="shared" si="2"/>
        <v>Jamie Evans</v>
      </c>
      <c r="B85" t="str">
        <f>VLOOKUP(A85, Members!C:D, 2, FALSE)</f>
        <v>Ladies 1</v>
      </c>
      <c r="C85" s="1" t="s">
        <v>237</v>
      </c>
      <c r="D85" s="23" t="s">
        <v>59</v>
      </c>
      <c r="E85" s="23" t="s">
        <v>233</v>
      </c>
      <c r="F85" s="23">
        <v>30</v>
      </c>
      <c r="G85" s="23">
        <v>30</v>
      </c>
      <c r="H85" s="24">
        <v>45482</v>
      </c>
      <c r="I85" s="23" t="s">
        <v>234</v>
      </c>
      <c r="J85" t="str">
        <f t="shared" si="3"/>
        <v>Paid</v>
      </c>
      <c r="N85" t="s">
        <v>69</v>
      </c>
      <c r="O85" t="s">
        <v>70</v>
      </c>
    </row>
    <row r="86" spans="1:15" ht="12.75">
      <c r="A86" s="15" t="str">
        <f t="shared" si="2"/>
        <v>Morgan Evans</v>
      </c>
      <c r="B86" t="str">
        <f>VLOOKUP(A86, Members!C:D, 2, FALSE)</f>
        <v>M2 Summer , Mens 4</v>
      </c>
      <c r="C86" s="1" t="s">
        <v>264</v>
      </c>
      <c r="D86" s="33" t="s">
        <v>72</v>
      </c>
      <c r="E86" s="34" t="s">
        <v>233</v>
      </c>
      <c r="F86" s="34">
        <v>20</v>
      </c>
      <c r="G86" s="34">
        <v>20</v>
      </c>
      <c r="H86" s="34" t="s">
        <v>245</v>
      </c>
      <c r="I86" s="35" t="s">
        <v>234</v>
      </c>
      <c r="J86" t="str">
        <f t="shared" si="3"/>
        <v>Paid</v>
      </c>
      <c r="N86" t="s">
        <v>13</v>
      </c>
      <c r="O86" t="s">
        <v>70</v>
      </c>
    </row>
    <row r="87" spans="1:15" ht="12.75">
      <c r="A87" s="15" t="str">
        <f t="shared" si="2"/>
        <v>Casey Turner</v>
      </c>
      <c r="B87" t="str">
        <f>VLOOKUP(A87, Members!C:D, 2, FALSE)</f>
        <v>M2 Summer , Mens 4</v>
      </c>
      <c r="C87" s="1" t="s">
        <v>291</v>
      </c>
      <c r="D87" s="25" t="s">
        <v>44</v>
      </c>
      <c r="E87" s="26" t="s">
        <v>233</v>
      </c>
      <c r="F87" s="26">
        <v>60</v>
      </c>
      <c r="G87" s="26">
        <v>60</v>
      </c>
      <c r="H87" s="26" t="s">
        <v>249</v>
      </c>
      <c r="I87" s="27" t="s">
        <v>234</v>
      </c>
      <c r="J87" t="str">
        <f t="shared" si="3"/>
        <v>Paid</v>
      </c>
      <c r="N87" t="s">
        <v>8</v>
      </c>
      <c r="O87" t="s">
        <v>30</v>
      </c>
    </row>
    <row r="88" spans="1:15" ht="12.75">
      <c r="A88" s="15" t="str">
        <f t="shared" si="2"/>
        <v>prabhjot Parker</v>
      </c>
      <c r="B88" t="str">
        <f>VLOOKUP(A88, Members!C:D, 2, FALSE)</f>
        <v>Aspirations, M2 Summer , Mens 5, Sunday Training</v>
      </c>
      <c r="C88" s="1" t="s">
        <v>95</v>
      </c>
      <c r="D88" s="23"/>
      <c r="E88" s="23"/>
      <c r="F88" s="23">
        <v>0</v>
      </c>
      <c r="G88" s="23">
        <v>0</v>
      </c>
      <c r="H88" s="23"/>
      <c r="I88" s="23"/>
      <c r="J88" t="str">
        <f t="shared" si="3"/>
        <v>Unpaid</v>
      </c>
      <c r="N88" s="1" t="s">
        <v>115</v>
      </c>
      <c r="O88" t="s">
        <v>35</v>
      </c>
    </row>
    <row r="89" spans="1:15" ht="12.75">
      <c r="A89" s="15" t="str">
        <f t="shared" si="2"/>
        <v>Alex Turner</v>
      </c>
      <c r="B89" t="str">
        <f>VLOOKUP(A89, Members!C:D, 2, FALSE)</f>
        <v>Summer</v>
      </c>
      <c r="C89" s="1" t="s">
        <v>268</v>
      </c>
      <c r="D89" s="23" t="s">
        <v>52</v>
      </c>
      <c r="E89" s="23" t="s">
        <v>233</v>
      </c>
      <c r="F89" s="23">
        <v>100</v>
      </c>
      <c r="G89" s="23">
        <v>100</v>
      </c>
      <c r="H89" s="23" t="s">
        <v>245</v>
      </c>
      <c r="I89" s="23" t="s">
        <v>234</v>
      </c>
      <c r="J89" t="str">
        <f t="shared" si="3"/>
        <v>Paid</v>
      </c>
      <c r="N89" t="s">
        <v>104</v>
      </c>
      <c r="O89" t="s">
        <v>30</v>
      </c>
    </row>
    <row r="90" spans="1:15" ht="12.75">
      <c r="A90" s="15" t="str">
        <f t="shared" si="2"/>
        <v>Jamie Bennett</v>
      </c>
      <c r="B90" t="str">
        <f>VLOOKUP(A90, Members!C:D, 2, FALSE)</f>
        <v>Ladies 2, Summer</v>
      </c>
      <c r="C90" s="1" t="s">
        <v>292</v>
      </c>
      <c r="D90" s="33" t="s">
        <v>45</v>
      </c>
      <c r="E90" s="34" t="s">
        <v>233</v>
      </c>
      <c r="F90" s="34">
        <v>75</v>
      </c>
      <c r="G90" s="34">
        <v>75</v>
      </c>
      <c r="H90" s="34" t="s">
        <v>238</v>
      </c>
      <c r="I90" s="35" t="s">
        <v>234</v>
      </c>
      <c r="J90" t="str">
        <f t="shared" si="3"/>
        <v>Paid</v>
      </c>
      <c r="N90" t="s">
        <v>69</v>
      </c>
      <c r="O90" t="s">
        <v>39</v>
      </c>
    </row>
    <row r="91" spans="1:15" ht="12.75">
      <c r="A91" s="15" t="str">
        <f t="shared" si="2"/>
        <v>Drew Bennett</v>
      </c>
      <c r="B91" t="str">
        <f>VLOOKUP(A91, Members!C:D, 2, FALSE)</f>
        <v>Sunday Training</v>
      </c>
      <c r="C91" s="1" t="s">
        <v>293</v>
      </c>
      <c r="D91" s="19"/>
      <c r="E91" s="20"/>
      <c r="F91" s="20">
        <v>0</v>
      </c>
      <c r="G91" s="20">
        <v>0</v>
      </c>
      <c r="H91" s="20"/>
      <c r="I91" s="21"/>
      <c r="J91" t="str">
        <f t="shared" si="3"/>
        <v>Unpaid</v>
      </c>
      <c r="N91" t="s">
        <v>29</v>
      </c>
      <c r="O91" t="s">
        <v>39</v>
      </c>
    </row>
    <row r="92" spans="1:15" ht="12.75">
      <c r="A92" s="15" t="str">
        <f t="shared" si="2"/>
        <v>Cameron Cooper</v>
      </c>
      <c r="B92" t="str">
        <f>VLOOKUP(A92, Members!C:D, 2, FALSE)</f>
        <v>Ladies 1, Ladies 2, Summer</v>
      </c>
      <c r="C92" s="1" t="s">
        <v>294</v>
      </c>
      <c r="D92" s="25"/>
      <c r="E92" s="26"/>
      <c r="F92" s="26">
        <v>0</v>
      </c>
      <c r="G92" s="26">
        <v>0</v>
      </c>
      <c r="H92" s="26"/>
      <c r="I92" s="27"/>
      <c r="J92" t="str">
        <f t="shared" si="3"/>
        <v>Unpaid</v>
      </c>
      <c r="N92" t="s">
        <v>34</v>
      </c>
      <c r="O92" t="s">
        <v>78</v>
      </c>
    </row>
    <row r="93" spans="1:15" ht="12.75">
      <c r="A93" s="15" t="str">
        <f t="shared" si="2"/>
        <v>Jordan Bennett</v>
      </c>
      <c r="B93" t="str">
        <f>VLOOKUP(A93, Members!C:D, 2, FALSE)</f>
        <v>M2 Summer , Mens 5</v>
      </c>
      <c r="C93" s="1" t="s">
        <v>240</v>
      </c>
      <c r="D93" s="23" t="s">
        <v>36</v>
      </c>
      <c r="E93" s="23" t="s">
        <v>241</v>
      </c>
      <c r="F93" s="23">
        <v>0</v>
      </c>
      <c r="G93" s="23">
        <v>0</v>
      </c>
      <c r="H93" s="23" t="s">
        <v>245</v>
      </c>
      <c r="I93" s="23" t="s">
        <v>234</v>
      </c>
      <c r="J93" t="str">
        <f t="shared" si="3"/>
        <v>Paid</v>
      </c>
      <c r="N93" t="s">
        <v>42</v>
      </c>
      <c r="O93" t="s">
        <v>39</v>
      </c>
    </row>
    <row r="94" spans="1:15" ht="12.75">
      <c r="A94" s="15" t="str">
        <f t="shared" si="2"/>
        <v>veer Cooper</v>
      </c>
      <c r="B94" t="str">
        <f>VLOOKUP(A94, Members!C:D, 2, FALSE)</f>
        <v>Aspirations</v>
      </c>
      <c r="C94" s="1" t="s">
        <v>240</v>
      </c>
      <c r="D94" s="23" t="s">
        <v>73</v>
      </c>
      <c r="E94" s="23" t="s">
        <v>233</v>
      </c>
      <c r="F94" s="23">
        <v>5</v>
      </c>
      <c r="G94" s="23">
        <v>5</v>
      </c>
      <c r="H94" s="23" t="s">
        <v>249</v>
      </c>
      <c r="I94" s="23" t="s">
        <v>234</v>
      </c>
      <c r="J94" t="str">
        <f t="shared" si="3"/>
        <v>Paid</v>
      </c>
      <c r="N94" s="1" t="s">
        <v>116</v>
      </c>
      <c r="O94" t="s">
        <v>78</v>
      </c>
    </row>
    <row r="95" spans="1:15" ht="12.75">
      <c r="A95" s="15" t="str">
        <f t="shared" si="2"/>
        <v>Archie Cooper</v>
      </c>
      <c r="B95" t="str">
        <f>VLOOKUP(A95, Members!C:D, 2, FALSE)</f>
        <v>Aspirations</v>
      </c>
      <c r="C95" s="1" t="s">
        <v>295</v>
      </c>
      <c r="D95" s="33" t="s">
        <v>52</v>
      </c>
      <c r="E95" s="34" t="s">
        <v>233</v>
      </c>
      <c r="F95" s="34">
        <v>100</v>
      </c>
      <c r="G95" s="34">
        <v>100</v>
      </c>
      <c r="H95" s="34" t="s">
        <v>245</v>
      </c>
      <c r="I95" s="35" t="s">
        <v>234</v>
      </c>
      <c r="J95" t="str">
        <f t="shared" si="3"/>
        <v>Paid</v>
      </c>
      <c r="N95" s="1" t="s">
        <v>117</v>
      </c>
      <c r="O95" t="s">
        <v>78</v>
      </c>
    </row>
    <row r="96" spans="1:15" ht="12.75">
      <c r="A96" s="15" t="str">
        <f t="shared" si="2"/>
        <v>Bonnie Cooper</v>
      </c>
      <c r="B96" t="str">
        <f>VLOOKUP(A96, Members!C:D, 2, FALSE)</f>
        <v>Aspirations</v>
      </c>
      <c r="C96" s="1" t="s">
        <v>244</v>
      </c>
      <c r="D96" s="25"/>
      <c r="E96" s="26"/>
      <c r="F96" s="26">
        <v>0</v>
      </c>
      <c r="G96" s="26">
        <v>0</v>
      </c>
      <c r="H96" s="26"/>
      <c r="I96" s="27"/>
      <c r="J96" t="str">
        <f t="shared" si="3"/>
        <v>Unpaid</v>
      </c>
      <c r="N96" s="1" t="s">
        <v>118</v>
      </c>
      <c r="O96" t="s">
        <v>78</v>
      </c>
    </row>
    <row r="97" spans="1:15" ht="12.75">
      <c r="A97" s="15" t="str">
        <f t="shared" si="2"/>
        <v>Hugo Cooper</v>
      </c>
      <c r="B97" t="str">
        <f>VLOOKUP(A97, Members!C:D, 2, FALSE)</f>
        <v>Aspirations</v>
      </c>
      <c r="C97" s="1" t="s">
        <v>296</v>
      </c>
      <c r="D97" s="23"/>
      <c r="E97" s="23"/>
      <c r="F97" s="23">
        <v>0</v>
      </c>
      <c r="G97" s="23">
        <v>0</v>
      </c>
      <c r="H97" s="23"/>
      <c r="I97" s="23"/>
      <c r="J97" t="str">
        <f t="shared" si="3"/>
        <v>Unpaid</v>
      </c>
      <c r="N97" s="1" t="s">
        <v>119</v>
      </c>
      <c r="O97" t="s">
        <v>78</v>
      </c>
    </row>
    <row r="98" spans="1:15" ht="12.75">
      <c r="A98" s="15" t="str">
        <f t="shared" si="2"/>
        <v>Inderpal Evans</v>
      </c>
      <c r="B98" t="str">
        <f>VLOOKUP(A98, Members!C:D, 2, FALSE)</f>
        <v>M2 Summer , Mens 5</v>
      </c>
      <c r="C98" s="1" t="s">
        <v>295</v>
      </c>
      <c r="D98" s="33" t="s">
        <v>16</v>
      </c>
      <c r="E98" s="34" t="s">
        <v>233</v>
      </c>
      <c r="F98" s="34">
        <v>150</v>
      </c>
      <c r="G98" s="34">
        <v>150</v>
      </c>
      <c r="H98" s="36">
        <v>45607</v>
      </c>
      <c r="I98" s="35" t="s">
        <v>234</v>
      </c>
      <c r="J98" t="str">
        <f t="shared" si="3"/>
        <v>Paid</v>
      </c>
      <c r="N98" s="1" t="s">
        <v>120</v>
      </c>
      <c r="O98" t="s">
        <v>70</v>
      </c>
    </row>
    <row r="99" spans="1:15" ht="12.75">
      <c r="A99" s="15" t="str">
        <f t="shared" si="2"/>
        <v>Drew Evans</v>
      </c>
      <c r="B99" t="str">
        <f>VLOOKUP(A99, Members!C:D, 2, FALSE)</f>
        <v>Badgers, Sunday Training</v>
      </c>
      <c r="C99" s="1" t="s">
        <v>240</v>
      </c>
      <c r="D99" s="25" t="s">
        <v>52</v>
      </c>
      <c r="E99" s="26" t="s">
        <v>233</v>
      </c>
      <c r="F99" s="26">
        <v>100</v>
      </c>
      <c r="G99" s="26">
        <v>100</v>
      </c>
      <c r="H99" s="28">
        <v>45394</v>
      </c>
      <c r="I99" s="27" t="s">
        <v>234</v>
      </c>
      <c r="J99" t="str">
        <f t="shared" si="3"/>
        <v>Paid</v>
      </c>
      <c r="N99" t="s">
        <v>29</v>
      </c>
      <c r="O99" t="s">
        <v>70</v>
      </c>
    </row>
    <row r="100" spans="1:15" ht="12.75">
      <c r="A100" s="15" t="str">
        <f t="shared" si="2"/>
        <v>Taylor Wright</v>
      </c>
      <c r="B100" t="str">
        <f>VLOOKUP(A100, Members!C:D, 2, FALSE)</f>
        <v>Mens 2, Mens 3</v>
      </c>
      <c r="C100" s="1" t="s">
        <v>237</v>
      </c>
      <c r="D100" s="23"/>
      <c r="E100" s="23"/>
      <c r="F100" s="23">
        <v>0</v>
      </c>
      <c r="G100" s="23">
        <v>0</v>
      </c>
      <c r="H100" s="23"/>
      <c r="I100" s="23"/>
      <c r="J100" t="str">
        <f t="shared" si="3"/>
        <v>Unpaid</v>
      </c>
      <c r="N100" t="s">
        <v>38</v>
      </c>
      <c r="O100" t="s">
        <v>20</v>
      </c>
    </row>
    <row r="101" spans="1:15" ht="12.75">
      <c r="A101" s="15" t="str">
        <f t="shared" si="2"/>
        <v>Connor Turner</v>
      </c>
      <c r="B101" t="str">
        <f>VLOOKUP(A101, Members!C:D, 2, FALSE)</f>
        <v>M2 Summer , Mens 3</v>
      </c>
      <c r="C101" s="1" t="s">
        <v>264</v>
      </c>
      <c r="D101" s="23" t="s">
        <v>25</v>
      </c>
      <c r="E101" s="23" t="s">
        <v>241</v>
      </c>
      <c r="F101" s="23">
        <v>0</v>
      </c>
      <c r="G101" s="23">
        <v>0</v>
      </c>
      <c r="H101" s="24">
        <v>45607</v>
      </c>
      <c r="I101" s="23" t="s">
        <v>234</v>
      </c>
      <c r="J101" t="str">
        <f t="shared" si="3"/>
        <v>Paid</v>
      </c>
      <c r="N101" s="1" t="s">
        <v>121</v>
      </c>
      <c r="O101" t="s">
        <v>30</v>
      </c>
    </row>
    <row r="102" spans="1:15" ht="12.75">
      <c r="A102" s="15" t="str">
        <f t="shared" si="2"/>
        <v>Sharndeep Evans</v>
      </c>
      <c r="B102" t="str">
        <f>VLOOKUP(A102, Members!C:D, 2, FALSE)</f>
        <v>Ladies 2, Summer</v>
      </c>
      <c r="C102" s="1" t="s">
        <v>297</v>
      </c>
      <c r="D102" s="33" t="s">
        <v>25</v>
      </c>
      <c r="E102" s="34" t="s">
        <v>241</v>
      </c>
      <c r="F102" s="34">
        <v>0</v>
      </c>
      <c r="G102" s="34">
        <v>0</v>
      </c>
      <c r="H102" s="36">
        <v>45607</v>
      </c>
      <c r="I102" s="35" t="s">
        <v>234</v>
      </c>
      <c r="J102" t="str">
        <f t="shared" si="3"/>
        <v>Paid</v>
      </c>
      <c r="N102" s="1" t="s">
        <v>122</v>
      </c>
      <c r="O102" t="s">
        <v>70</v>
      </c>
    </row>
    <row r="103" spans="1:15" ht="12.75">
      <c r="A103" s="15" t="str">
        <f t="shared" si="2"/>
        <v>Jamie Lee</v>
      </c>
      <c r="B103" t="str">
        <f>VLOOKUP(A103, Members!C:D, 2, FALSE)</f>
        <v>Aspirations, Mens 2, Mens 3</v>
      </c>
      <c r="C103" s="1" t="s">
        <v>298</v>
      </c>
      <c r="D103" s="19"/>
      <c r="E103" s="20"/>
      <c r="F103" s="20">
        <v>0</v>
      </c>
      <c r="G103" s="20">
        <v>0</v>
      </c>
      <c r="H103" s="20"/>
      <c r="I103" s="21"/>
      <c r="J103" t="str">
        <f t="shared" si="3"/>
        <v>Unpaid</v>
      </c>
      <c r="N103" t="s">
        <v>69</v>
      </c>
      <c r="O103" t="s">
        <v>22</v>
      </c>
    </row>
    <row r="104" spans="1:15" ht="12.75">
      <c r="A104" s="15" t="str">
        <f t="shared" si="2"/>
        <v>Jamie Turner</v>
      </c>
      <c r="B104" t="str">
        <f>VLOOKUP(A104, Members!C:D, 2, FALSE)</f>
        <v>Mens 1</v>
      </c>
      <c r="C104" s="1" t="s">
        <v>299</v>
      </c>
      <c r="D104" s="25"/>
      <c r="E104" s="26"/>
      <c r="F104" s="26">
        <v>0</v>
      </c>
      <c r="G104" s="26">
        <v>0</v>
      </c>
      <c r="H104" s="26"/>
      <c r="I104" s="27"/>
      <c r="J104" t="str">
        <f t="shared" si="3"/>
        <v>Unpaid</v>
      </c>
      <c r="N104" t="s">
        <v>69</v>
      </c>
      <c r="O104" t="s">
        <v>30</v>
      </c>
    </row>
    <row r="105" spans="1:15" ht="12.75">
      <c r="A105" s="15" t="str">
        <f t="shared" si="2"/>
        <v>Riley Parker</v>
      </c>
      <c r="B105" t="str">
        <f>VLOOKUP(A105, Members!C:D, 2, FALSE)</f>
        <v>Mens 1</v>
      </c>
      <c r="C105" s="1" t="s">
        <v>286</v>
      </c>
      <c r="D105" s="23" t="s">
        <v>37</v>
      </c>
      <c r="E105" s="23" t="s">
        <v>233</v>
      </c>
      <c r="F105" s="23">
        <v>75</v>
      </c>
      <c r="G105" s="23">
        <v>75</v>
      </c>
      <c r="H105" s="23" t="s">
        <v>238</v>
      </c>
      <c r="I105" s="23" t="s">
        <v>234</v>
      </c>
      <c r="J105" t="str">
        <f t="shared" si="3"/>
        <v>Paid</v>
      </c>
      <c r="N105" t="s">
        <v>14</v>
      </c>
      <c r="O105" t="s">
        <v>35</v>
      </c>
    </row>
    <row r="106" spans="1:15" ht="12.75">
      <c r="A106" s="15" t="str">
        <f t="shared" si="2"/>
        <v>Ummul Lee</v>
      </c>
      <c r="B106" t="str">
        <f>VLOOKUP(A106, Members!C:D, 2, FALSE)</f>
        <v>Ladies 2, Summer</v>
      </c>
      <c r="C106" s="1" t="s">
        <v>286</v>
      </c>
      <c r="D106" s="23" t="s">
        <v>41</v>
      </c>
      <c r="E106" s="23" t="s">
        <v>233</v>
      </c>
      <c r="F106" s="23">
        <v>60</v>
      </c>
      <c r="G106" s="23">
        <v>60</v>
      </c>
      <c r="H106" s="23" t="s">
        <v>245</v>
      </c>
      <c r="I106" s="23" t="s">
        <v>234</v>
      </c>
      <c r="J106" t="str">
        <f t="shared" si="3"/>
        <v>Paid</v>
      </c>
      <c r="N106" s="1" t="s">
        <v>123</v>
      </c>
      <c r="O106" t="s">
        <v>22</v>
      </c>
    </row>
    <row r="107" spans="1:15" ht="12.75">
      <c r="A107" s="15" t="str">
        <f t="shared" si="2"/>
        <v>wasim Smith</v>
      </c>
      <c r="B107" t="str">
        <f>VLOOKUP(A107, Members!C:D, 2, FALSE)</f>
        <v>Mens 3</v>
      </c>
      <c r="C107" s="1" t="s">
        <v>237</v>
      </c>
      <c r="D107" s="23" t="s">
        <v>126</v>
      </c>
      <c r="E107" s="23" t="s">
        <v>233</v>
      </c>
      <c r="F107" s="23">
        <v>30</v>
      </c>
      <c r="G107" s="23">
        <v>30</v>
      </c>
      <c r="H107" s="23" t="s">
        <v>245</v>
      </c>
      <c r="I107" s="23" t="s">
        <v>234</v>
      </c>
      <c r="J107" t="str">
        <f t="shared" si="3"/>
        <v>Paid</v>
      </c>
      <c r="N107" s="1" t="s">
        <v>124</v>
      </c>
      <c r="O107" t="s">
        <v>53</v>
      </c>
    </row>
    <row r="108" spans="1:15" ht="12.75">
      <c r="A108" s="15" t="str">
        <f t="shared" si="2"/>
        <v>Jordan Walker</v>
      </c>
      <c r="B108" t="str">
        <f>VLOOKUP(A108, Members!C:D, 2, FALSE)</f>
        <v>Mens 1</v>
      </c>
      <c r="C108" s="1" t="s">
        <v>300</v>
      </c>
      <c r="D108" s="23"/>
      <c r="E108" s="23"/>
      <c r="F108" s="23">
        <v>0</v>
      </c>
      <c r="G108" s="23">
        <v>0</v>
      </c>
      <c r="H108" s="23"/>
      <c r="I108" s="23"/>
      <c r="J108" t="str">
        <f t="shared" si="3"/>
        <v>Unpaid</v>
      </c>
      <c r="N108" t="s">
        <v>42</v>
      </c>
      <c r="O108" t="s">
        <v>50</v>
      </c>
    </row>
    <row r="109" spans="1:15" ht="12.75">
      <c r="A109" s="15" t="str">
        <f t="shared" si="2"/>
        <v>Taylor Johnson</v>
      </c>
      <c r="B109" t="str">
        <f>VLOOKUP(A109, Members!C:D, 2, FALSE)</f>
        <v>Mens 1</v>
      </c>
      <c r="C109" s="1" t="s">
        <v>237</v>
      </c>
      <c r="D109" s="23"/>
      <c r="E109" s="23"/>
      <c r="F109" s="23">
        <v>0</v>
      </c>
      <c r="G109" s="23">
        <v>0</v>
      </c>
      <c r="H109" s="23"/>
      <c r="I109" s="23"/>
      <c r="J109" t="str">
        <f t="shared" si="3"/>
        <v>Unpaid</v>
      </c>
      <c r="N109" t="s">
        <v>38</v>
      </c>
      <c r="O109" t="s">
        <v>9</v>
      </c>
    </row>
    <row r="110" spans="1:15" ht="12.75">
      <c r="A110" s="15" t="str">
        <f t="shared" si="2"/>
        <v>Jay Singh Cooper</v>
      </c>
      <c r="B110" t="str">
        <f>VLOOKUP(A110, Members!C:D, 2, FALSE)</f>
        <v>Sunday Training</v>
      </c>
      <c r="C110" s="1" t="s">
        <v>264</v>
      </c>
      <c r="D110" s="29"/>
      <c r="E110" s="30"/>
      <c r="F110" s="30">
        <v>0</v>
      </c>
      <c r="G110" s="30">
        <v>0</v>
      </c>
      <c r="H110" s="30"/>
      <c r="I110" s="31"/>
      <c r="J110" t="str">
        <f t="shared" si="3"/>
        <v>Unpaid</v>
      </c>
      <c r="N110" s="1" t="s">
        <v>127</v>
      </c>
      <c r="O110" t="s">
        <v>78</v>
      </c>
    </row>
    <row r="111" spans="1:15" ht="12.75">
      <c r="A111" s="15" t="str">
        <f t="shared" si="2"/>
        <v>Taylor Bennett</v>
      </c>
      <c r="B111" t="str">
        <f>VLOOKUP(A111, Members!C:D, 2, FALSE)</f>
        <v>Aspirations, M2 Summer , Mens 4, Sunday Training</v>
      </c>
      <c r="C111" s="1" t="s">
        <v>271</v>
      </c>
      <c r="D111" s="23"/>
      <c r="E111" s="23"/>
      <c r="F111" s="23">
        <v>0</v>
      </c>
      <c r="G111" s="23">
        <v>0</v>
      </c>
      <c r="H111" s="23"/>
      <c r="I111" s="23"/>
      <c r="J111" t="str">
        <f t="shared" si="3"/>
        <v>Unpaid</v>
      </c>
      <c r="N111" t="s">
        <v>38</v>
      </c>
      <c r="O111" t="s">
        <v>39</v>
      </c>
    </row>
    <row r="112" spans="1:15" ht="12.75">
      <c r="A112" s="15" t="str">
        <f t="shared" si="2"/>
        <v>Jordan Bennett</v>
      </c>
      <c r="B112" t="str">
        <f>VLOOKUP(A112, Members!C:D, 2, FALSE)</f>
        <v>M2 Summer , Mens 5</v>
      </c>
      <c r="C112" s="1" t="s">
        <v>282</v>
      </c>
      <c r="D112" s="23"/>
      <c r="E112" s="23"/>
      <c r="F112" s="23">
        <v>0</v>
      </c>
      <c r="G112" s="23">
        <v>0</v>
      </c>
      <c r="H112" s="23"/>
      <c r="I112" s="23"/>
      <c r="J112" t="str">
        <f t="shared" si="3"/>
        <v>Unpaid</v>
      </c>
      <c r="N112" t="s">
        <v>42</v>
      </c>
      <c r="O112" t="s">
        <v>39</v>
      </c>
    </row>
    <row r="113" spans="1:15" ht="12.75">
      <c r="A113" s="15" t="str">
        <f t="shared" si="2"/>
        <v>Vinaypreet Bennett</v>
      </c>
      <c r="B113" t="str">
        <f>VLOOKUP(A113, Members!C:D, 2, FALSE)</f>
        <v>Ladies 1, Ladies 2, Summer</v>
      </c>
      <c r="C113" s="1" t="s">
        <v>243</v>
      </c>
      <c r="D113" s="23" t="s">
        <v>41</v>
      </c>
      <c r="E113" s="23" t="s">
        <v>233</v>
      </c>
      <c r="F113" s="23">
        <v>60</v>
      </c>
      <c r="G113" s="23">
        <v>60</v>
      </c>
      <c r="H113" s="23" t="s">
        <v>245</v>
      </c>
      <c r="I113" s="23" t="s">
        <v>234</v>
      </c>
      <c r="J113" t="str">
        <f t="shared" si="3"/>
        <v>Paid</v>
      </c>
      <c r="N113" s="1" t="s">
        <v>129</v>
      </c>
      <c r="O113" t="s">
        <v>39</v>
      </c>
    </row>
    <row r="114" spans="1:15" ht="12.75">
      <c r="A114" s="15" t="str">
        <f t="shared" si="2"/>
        <v>Ste Wright</v>
      </c>
      <c r="B114" t="str">
        <f>VLOOKUP(A114, Members!C:D, 2, FALSE)</f>
        <v>M2 Summer</v>
      </c>
      <c r="C114" s="1" t="s">
        <v>301</v>
      </c>
      <c r="D114" s="29"/>
      <c r="E114" s="30"/>
      <c r="F114" s="30">
        <v>0</v>
      </c>
      <c r="G114" s="30">
        <v>0</v>
      </c>
      <c r="H114" s="30"/>
      <c r="I114" s="31"/>
      <c r="J114" t="str">
        <f t="shared" si="3"/>
        <v>Unpaid</v>
      </c>
      <c r="N114" s="1" t="s">
        <v>130</v>
      </c>
      <c r="O114" t="s">
        <v>20</v>
      </c>
    </row>
    <row r="115" spans="1:15" ht="12.75">
      <c r="A115" s="15" t="str">
        <f t="shared" si="2"/>
        <v>Kara Johnson</v>
      </c>
      <c r="B115" t="str">
        <f>VLOOKUP(A115, Members!C:D, 2, FALSE)</f>
        <v>Ladies 1, Ladies 2, Summer , Sunday Training</v>
      </c>
      <c r="C115" s="1" t="s">
        <v>239</v>
      </c>
      <c r="D115" s="23"/>
      <c r="E115" s="23"/>
      <c r="F115" s="23">
        <v>0</v>
      </c>
      <c r="G115" s="23">
        <v>0</v>
      </c>
      <c r="H115" s="23"/>
      <c r="I115" s="23"/>
      <c r="J115" t="str">
        <f t="shared" si="3"/>
        <v>Unpaid</v>
      </c>
      <c r="N115" s="1" t="s">
        <v>132</v>
      </c>
      <c r="O115" t="s">
        <v>9</v>
      </c>
    </row>
    <row r="116" spans="1:15" ht="12.75">
      <c r="A116" s="15" t="str">
        <f t="shared" si="2"/>
        <v>Riley Cooper</v>
      </c>
      <c r="B116" t="str">
        <f>VLOOKUP(A116, Members!C:D, 2, FALSE)</f>
        <v>Aspirations, Badgers, Sunday Training</v>
      </c>
      <c r="C116" s="1" t="s">
        <v>51</v>
      </c>
      <c r="D116" s="23"/>
      <c r="E116" s="23"/>
      <c r="F116" s="23">
        <v>0</v>
      </c>
      <c r="G116" s="23">
        <v>0</v>
      </c>
      <c r="H116" s="23"/>
      <c r="I116" s="23"/>
      <c r="J116" t="str">
        <f t="shared" si="3"/>
        <v>Unpaid</v>
      </c>
      <c r="N116" t="s">
        <v>14</v>
      </c>
      <c r="O116" t="s">
        <v>78</v>
      </c>
    </row>
    <row r="117" spans="1:15" ht="12.75">
      <c r="A117" s="15" t="str">
        <f t="shared" si="2"/>
        <v>Alex Cooper</v>
      </c>
      <c r="B117" t="str">
        <f>VLOOKUP(A117, Members!C:D, 2, FALSE)</f>
        <v>Aspirations</v>
      </c>
      <c r="C117" s="1" t="s">
        <v>51</v>
      </c>
      <c r="D117" s="23" t="s">
        <v>37</v>
      </c>
      <c r="E117" s="23" t="s">
        <v>233</v>
      </c>
      <c r="F117" s="23">
        <v>75</v>
      </c>
      <c r="G117" s="23">
        <v>75</v>
      </c>
      <c r="H117" s="23" t="s">
        <v>238</v>
      </c>
      <c r="I117" s="23" t="s">
        <v>234</v>
      </c>
      <c r="J117" t="str">
        <f t="shared" si="3"/>
        <v>Paid</v>
      </c>
      <c r="N117" t="s">
        <v>104</v>
      </c>
      <c r="O117" t="s">
        <v>78</v>
      </c>
    </row>
    <row r="118" spans="1:15" ht="12.75">
      <c r="A118" s="15" t="str">
        <f t="shared" si="2"/>
        <v>Alex Evans</v>
      </c>
      <c r="B118" t="str">
        <f>VLOOKUP(A118, Members!C:D, 2, FALSE)</f>
        <v>Sunday Training</v>
      </c>
      <c r="C118" s="1" t="s">
        <v>264</v>
      </c>
      <c r="D118" s="33"/>
      <c r="E118" s="34"/>
      <c r="F118" s="34">
        <v>0</v>
      </c>
      <c r="G118" s="34">
        <v>0</v>
      </c>
      <c r="H118" s="34"/>
      <c r="I118" s="35"/>
      <c r="J118" t="str">
        <f t="shared" si="3"/>
        <v>Unpaid</v>
      </c>
      <c r="N118" t="s">
        <v>104</v>
      </c>
      <c r="O118" t="s">
        <v>70</v>
      </c>
    </row>
    <row r="119" spans="1:15" ht="12.75">
      <c r="A119" s="15" t="str">
        <f t="shared" si="2"/>
        <v>Dharm Evans</v>
      </c>
      <c r="B119" t="str">
        <f>VLOOKUP(A119, Members!C:D, 2, FALSE)</f>
        <v>Sunday Training</v>
      </c>
      <c r="C119" s="1" t="s">
        <v>286</v>
      </c>
      <c r="D119" s="25"/>
      <c r="E119" s="26"/>
      <c r="F119" s="26">
        <v>0</v>
      </c>
      <c r="G119" s="26">
        <v>0</v>
      </c>
      <c r="H119" s="26"/>
      <c r="I119" s="27"/>
      <c r="J119" t="str">
        <f t="shared" si="3"/>
        <v>Unpaid</v>
      </c>
      <c r="N119" s="1" t="s">
        <v>134</v>
      </c>
      <c r="O119" t="s">
        <v>70</v>
      </c>
    </row>
    <row r="120" spans="1:15" ht="12.75">
      <c r="A120" s="15" t="str">
        <f t="shared" si="2"/>
        <v>Sehaj Evans</v>
      </c>
      <c r="B120" t="str">
        <f>VLOOKUP(A120, Members!C:D, 2, FALSE)</f>
        <v>Sunday Training</v>
      </c>
      <c r="C120" s="1" t="s">
        <v>237</v>
      </c>
      <c r="D120" s="23"/>
      <c r="E120" s="23"/>
      <c r="F120" s="23">
        <v>0</v>
      </c>
      <c r="G120" s="23">
        <v>0</v>
      </c>
      <c r="H120" s="23"/>
      <c r="I120" s="23"/>
      <c r="J120" t="str">
        <f t="shared" si="3"/>
        <v>Unpaid</v>
      </c>
      <c r="N120" s="1" t="s">
        <v>135</v>
      </c>
      <c r="O120" t="s">
        <v>70</v>
      </c>
    </row>
    <row r="121" spans="1:15" ht="12.75">
      <c r="A121" s="15" t="str">
        <f t="shared" si="2"/>
        <v>Vahreena Evans</v>
      </c>
      <c r="B121" t="str">
        <f>VLOOKUP(A121, Members!C:D, 2, FALSE)</f>
        <v>Ladies 1, Ladies 2, Summer</v>
      </c>
      <c r="C121" s="1" t="s">
        <v>237</v>
      </c>
      <c r="D121" s="23" t="s">
        <v>52</v>
      </c>
      <c r="E121" s="23" t="s">
        <v>233</v>
      </c>
      <c r="F121" s="23">
        <v>100</v>
      </c>
      <c r="G121" s="23">
        <v>100</v>
      </c>
      <c r="H121" s="23" t="s">
        <v>245</v>
      </c>
      <c r="I121" s="23" t="s">
        <v>234</v>
      </c>
      <c r="J121" t="str">
        <f t="shared" si="3"/>
        <v>Paid</v>
      </c>
      <c r="N121" s="1" t="s">
        <v>136</v>
      </c>
      <c r="O121" t="s">
        <v>70</v>
      </c>
    </row>
    <row r="122" spans="1:15" ht="12.75">
      <c r="A122" s="15" t="str">
        <f t="shared" si="2"/>
        <v>Aayan Evans</v>
      </c>
      <c r="B122" t="str">
        <f>VLOOKUP(A122, Members!C:D, 2, FALSE)</f>
        <v>M2 Summer , Mens 5</v>
      </c>
      <c r="C122" s="1" t="s">
        <v>266</v>
      </c>
      <c r="D122" s="33" t="s">
        <v>36</v>
      </c>
      <c r="E122" s="34" t="s">
        <v>241</v>
      </c>
      <c r="F122" s="34">
        <v>0</v>
      </c>
      <c r="G122" s="34">
        <v>0</v>
      </c>
      <c r="H122" s="34" t="s">
        <v>245</v>
      </c>
      <c r="I122" s="35" t="s">
        <v>234</v>
      </c>
      <c r="J122" t="str">
        <f t="shared" si="3"/>
        <v>Paid</v>
      </c>
      <c r="N122" s="1" t="s">
        <v>137</v>
      </c>
      <c r="O122" t="s">
        <v>70</v>
      </c>
    </row>
    <row r="123" spans="1:15" ht="12.75">
      <c r="A123" s="15" t="str">
        <f t="shared" si="2"/>
        <v>katie Evans</v>
      </c>
      <c r="B123">
        <f>VLOOKUP(A123, Members!C:D, 2, FALSE)</f>
        <v>0</v>
      </c>
      <c r="C123" s="1" t="s">
        <v>302</v>
      </c>
      <c r="D123" s="25"/>
      <c r="E123" s="26"/>
      <c r="F123" s="26">
        <v>0</v>
      </c>
      <c r="G123" s="26">
        <v>0</v>
      </c>
      <c r="H123" s="26"/>
      <c r="I123" s="27"/>
      <c r="J123" t="str">
        <f t="shared" si="3"/>
        <v>Unpaid</v>
      </c>
      <c r="N123" s="1" t="s">
        <v>138</v>
      </c>
      <c r="O123" t="s">
        <v>70</v>
      </c>
    </row>
    <row r="124" spans="1:15" ht="12.75">
      <c r="A124" s="15" t="str">
        <f t="shared" si="2"/>
        <v>Jordan Wright</v>
      </c>
      <c r="B124" t="str">
        <f>VLOOKUP(A124, Members!C:D, 2, FALSE)</f>
        <v>M2 Summer , Mens 5</v>
      </c>
      <c r="C124" s="1" t="s">
        <v>303</v>
      </c>
      <c r="D124" s="23"/>
      <c r="E124" s="23"/>
      <c r="F124" s="23">
        <v>0</v>
      </c>
      <c r="G124" s="23">
        <v>0</v>
      </c>
      <c r="H124" s="23"/>
      <c r="I124" s="23"/>
      <c r="J124" t="str">
        <f t="shared" si="3"/>
        <v>Unpaid</v>
      </c>
      <c r="N124" t="s">
        <v>42</v>
      </c>
      <c r="O124" t="s">
        <v>20</v>
      </c>
    </row>
    <row r="125" spans="1:15" ht="12.75">
      <c r="A125" s="15" t="str">
        <f t="shared" si="2"/>
        <v>Taran Wright</v>
      </c>
      <c r="B125" t="str">
        <f>VLOOKUP(A125, Members!C:D, 2, FALSE)</f>
        <v>Aspirations, M2 Summer , Mens 3</v>
      </c>
      <c r="C125" s="1" t="s">
        <v>304</v>
      </c>
      <c r="D125" s="29" t="s">
        <v>59</v>
      </c>
      <c r="E125" s="30" t="s">
        <v>233</v>
      </c>
      <c r="F125" s="30">
        <v>30</v>
      </c>
      <c r="G125" s="30">
        <v>30</v>
      </c>
      <c r="H125" s="30" t="s">
        <v>238</v>
      </c>
      <c r="I125" s="31" t="s">
        <v>234</v>
      </c>
      <c r="J125" t="str">
        <f t="shared" si="3"/>
        <v>Paid</v>
      </c>
      <c r="N125" s="1" t="s">
        <v>139</v>
      </c>
      <c r="O125" t="s">
        <v>20</v>
      </c>
    </row>
    <row r="126" spans="1:15" ht="12.75">
      <c r="A126" s="15" t="str">
        <f t="shared" si="2"/>
        <v>Raajan Bennett</v>
      </c>
      <c r="B126" t="str">
        <f>VLOOKUP(A126, Members!C:D, 2, FALSE)</f>
        <v>Mens 1, Mens 2</v>
      </c>
      <c r="C126" s="1" t="s">
        <v>305</v>
      </c>
      <c r="D126" s="23" t="s">
        <v>59</v>
      </c>
      <c r="E126" s="23" t="s">
        <v>233</v>
      </c>
      <c r="F126" s="23">
        <v>30</v>
      </c>
      <c r="G126" s="23">
        <v>30</v>
      </c>
      <c r="H126" s="24">
        <v>45482</v>
      </c>
      <c r="I126" s="23" t="s">
        <v>234</v>
      </c>
      <c r="J126" t="str">
        <f t="shared" si="3"/>
        <v>Paid</v>
      </c>
      <c r="N126" s="1" t="s">
        <v>141</v>
      </c>
      <c r="O126" t="s">
        <v>39</v>
      </c>
    </row>
    <row r="127" spans="1:15" ht="12.75">
      <c r="A127" s="15" t="str">
        <f t="shared" si="2"/>
        <v>Charles Smith</v>
      </c>
      <c r="B127" t="str">
        <f>VLOOKUP(A127, Members!C:D, 2, FALSE)</f>
        <v>Aspirations</v>
      </c>
      <c r="C127" s="1" t="s">
        <v>79</v>
      </c>
      <c r="D127" s="29"/>
      <c r="E127" s="30"/>
      <c r="F127" s="30">
        <v>0</v>
      </c>
      <c r="G127" s="30">
        <v>0</v>
      </c>
      <c r="H127" s="30"/>
      <c r="I127" s="31"/>
      <c r="J127" t="str">
        <f t="shared" si="3"/>
        <v>Unpaid</v>
      </c>
      <c r="N127" s="1" t="s">
        <v>142</v>
      </c>
      <c r="O127" t="s">
        <v>53</v>
      </c>
    </row>
    <row r="128" spans="1:15" ht="12.75">
      <c r="A128" s="15" t="str">
        <f t="shared" si="2"/>
        <v>Casey Smith</v>
      </c>
      <c r="B128" t="str">
        <f>VLOOKUP(A128, Members!C:D, 2, FALSE)</f>
        <v>M2 Summer , Mens 3, Mens 4</v>
      </c>
      <c r="C128" s="1" t="s">
        <v>305</v>
      </c>
      <c r="D128" s="23" t="s">
        <v>16</v>
      </c>
      <c r="E128" s="23" t="s">
        <v>233</v>
      </c>
      <c r="F128" s="23">
        <v>150</v>
      </c>
      <c r="G128" s="23">
        <v>150</v>
      </c>
      <c r="H128" s="23" t="s">
        <v>238</v>
      </c>
      <c r="I128" s="23" t="s">
        <v>234</v>
      </c>
      <c r="J128" t="str">
        <f t="shared" si="3"/>
        <v>Paid</v>
      </c>
      <c r="N128" t="s">
        <v>8</v>
      </c>
      <c r="O128" t="s">
        <v>53</v>
      </c>
    </row>
    <row r="129" spans="1:15" ht="12.75">
      <c r="A129" s="15" t="str">
        <f t="shared" si="2"/>
        <v>Sophie Bennett</v>
      </c>
      <c r="B129" t="str">
        <f>VLOOKUP(A129, Members!C:D, 2, FALSE)</f>
        <v>Ladies 1, Ladies 2, Summer</v>
      </c>
      <c r="C129" s="1" t="s">
        <v>240</v>
      </c>
      <c r="D129" s="29"/>
      <c r="E129" s="30"/>
      <c r="F129" s="30">
        <v>0</v>
      </c>
      <c r="G129" s="30">
        <v>0</v>
      </c>
      <c r="H129" s="30"/>
      <c r="I129" s="31"/>
      <c r="J129" t="str">
        <f t="shared" si="3"/>
        <v>Unpaid</v>
      </c>
      <c r="N129" s="1" t="s">
        <v>143</v>
      </c>
      <c r="O129" t="s">
        <v>39</v>
      </c>
    </row>
    <row r="130" spans="1:15" ht="12.75">
      <c r="A130" s="15" t="str">
        <f t="shared" si="2"/>
        <v>Anuki Parker</v>
      </c>
      <c r="B130" t="str">
        <f>VLOOKUP(A130, Members!C:D, 2, FALSE)</f>
        <v>Summer</v>
      </c>
      <c r="C130" s="1" t="s">
        <v>243</v>
      </c>
      <c r="D130" s="23" t="s">
        <v>59</v>
      </c>
      <c r="E130" s="23" t="s">
        <v>241</v>
      </c>
      <c r="F130" s="23">
        <v>30</v>
      </c>
      <c r="G130" s="23">
        <v>30</v>
      </c>
      <c r="H130" s="24">
        <v>45482</v>
      </c>
      <c r="I130" s="23" t="s">
        <v>234</v>
      </c>
      <c r="J130" t="str">
        <f t="shared" si="3"/>
        <v>Paid</v>
      </c>
      <c r="N130" s="1" t="s">
        <v>144</v>
      </c>
      <c r="O130" t="s">
        <v>35</v>
      </c>
    </row>
    <row r="131" spans="1:15" ht="12.75">
      <c r="A131" s="15" t="str">
        <f t="shared" ref="A131:A194" si="4">CONCATENATE(N131, " ", O131)</f>
        <v>Aadam Walker</v>
      </c>
      <c r="B131" t="str">
        <f>VLOOKUP(A131, Members!C:D, 2, FALSE)</f>
        <v>Aspirations, Sunday Training</v>
      </c>
      <c r="C131" s="1" t="s">
        <v>266</v>
      </c>
      <c r="D131" s="33"/>
      <c r="E131" s="34"/>
      <c r="F131" s="34">
        <v>0</v>
      </c>
      <c r="G131" s="34">
        <v>0</v>
      </c>
      <c r="H131" s="34"/>
      <c r="I131" s="35"/>
      <c r="J131" t="str">
        <f t="shared" ref="J131:J194" si="5">IF(OR(ISBLANK(I131), I131=""), "Unpaid", I131)</f>
        <v>Unpaid</v>
      </c>
      <c r="N131" s="1" t="s">
        <v>145</v>
      </c>
      <c r="O131" t="s">
        <v>50</v>
      </c>
    </row>
    <row r="132" spans="1:15" ht="12.75">
      <c r="A132" s="15" t="str">
        <f t="shared" si="4"/>
        <v>Jordan Walker</v>
      </c>
      <c r="B132" t="str">
        <f>VLOOKUP(A132, Members!C:D, 2, FALSE)</f>
        <v>Mens 1</v>
      </c>
      <c r="C132" s="1" t="s">
        <v>306</v>
      </c>
      <c r="D132" s="19" t="s">
        <v>16</v>
      </c>
      <c r="E132" s="20" t="s">
        <v>233</v>
      </c>
      <c r="F132" s="20">
        <v>150</v>
      </c>
      <c r="G132" s="20">
        <v>150</v>
      </c>
      <c r="H132" s="22">
        <v>45607</v>
      </c>
      <c r="I132" s="21" t="s">
        <v>234</v>
      </c>
      <c r="J132" t="str">
        <f t="shared" si="5"/>
        <v>Paid</v>
      </c>
      <c r="N132" t="s">
        <v>42</v>
      </c>
      <c r="O132" t="s">
        <v>50</v>
      </c>
    </row>
    <row r="133" spans="1:15" ht="12.75">
      <c r="A133" s="15" t="str">
        <f t="shared" si="4"/>
        <v>Avery Walker</v>
      </c>
      <c r="B133" t="str">
        <f>VLOOKUP(A133, Members!C:D, 2, FALSE)</f>
        <v>Aspirations, Badgers, Sunday Training</v>
      </c>
      <c r="C133" s="1" t="s">
        <v>235</v>
      </c>
      <c r="D133" s="25"/>
      <c r="E133" s="26"/>
      <c r="F133" s="26">
        <v>0</v>
      </c>
      <c r="G133" s="26">
        <v>0</v>
      </c>
      <c r="H133" s="26"/>
      <c r="I133" s="27"/>
      <c r="J133" t="str">
        <f t="shared" si="5"/>
        <v>Unpaid</v>
      </c>
      <c r="N133" t="s">
        <v>17</v>
      </c>
      <c r="O133" t="s">
        <v>50</v>
      </c>
    </row>
    <row r="134" spans="1:15" ht="12.75">
      <c r="A134" s="15" t="str">
        <f t="shared" si="4"/>
        <v>Aneel Smith</v>
      </c>
      <c r="B134" t="str">
        <f>VLOOKUP(A134, Members!C:D, 2, FALSE)</f>
        <v>Aspirations, Badgers</v>
      </c>
      <c r="C134" s="1" t="s">
        <v>244</v>
      </c>
      <c r="D134" s="23" t="s">
        <v>59</v>
      </c>
      <c r="E134" s="23" t="s">
        <v>233</v>
      </c>
      <c r="F134" s="23">
        <v>30</v>
      </c>
      <c r="G134" s="23">
        <v>30</v>
      </c>
      <c r="H134" s="23" t="s">
        <v>238</v>
      </c>
      <c r="I134" s="23" t="s">
        <v>234</v>
      </c>
      <c r="J134" t="str">
        <f t="shared" si="5"/>
        <v>Paid</v>
      </c>
      <c r="N134" s="1" t="s">
        <v>146</v>
      </c>
      <c r="O134" t="s">
        <v>53</v>
      </c>
    </row>
    <row r="135" spans="1:15" ht="12.75">
      <c r="A135" s="15" t="str">
        <f t="shared" si="4"/>
        <v>Jaspal Smith</v>
      </c>
      <c r="B135" t="str">
        <f>VLOOKUP(A135, Members!C:D, 2, FALSE)</f>
        <v>M2 Summer , Mens 4</v>
      </c>
      <c r="C135" s="1" t="s">
        <v>266</v>
      </c>
      <c r="D135" s="33" t="s">
        <v>59</v>
      </c>
      <c r="E135" s="34" t="s">
        <v>233</v>
      </c>
      <c r="F135" s="34">
        <v>30</v>
      </c>
      <c r="G135" s="34">
        <v>30</v>
      </c>
      <c r="H135" s="34" t="s">
        <v>238</v>
      </c>
      <c r="I135" s="35" t="s">
        <v>234</v>
      </c>
      <c r="J135" t="str">
        <f t="shared" si="5"/>
        <v>Paid</v>
      </c>
      <c r="N135" s="1" t="s">
        <v>148</v>
      </c>
      <c r="O135" t="s">
        <v>53</v>
      </c>
    </row>
    <row r="136" spans="1:15" ht="12.75">
      <c r="A136" s="15" t="str">
        <f t="shared" si="4"/>
        <v>Avery Walker</v>
      </c>
      <c r="B136" t="str">
        <f>VLOOKUP(A136, Members!C:D, 2, FALSE)</f>
        <v>Aspirations, Badgers, Sunday Training</v>
      </c>
      <c r="C136" s="1" t="s">
        <v>307</v>
      </c>
      <c r="D136" s="19" t="s">
        <v>37</v>
      </c>
      <c r="E136" s="20" t="s">
        <v>233</v>
      </c>
      <c r="F136" s="20">
        <v>75</v>
      </c>
      <c r="G136" s="20">
        <v>75</v>
      </c>
      <c r="H136" s="20" t="s">
        <v>238</v>
      </c>
      <c r="I136" s="21" t="s">
        <v>234</v>
      </c>
      <c r="J136" t="str">
        <f t="shared" si="5"/>
        <v>Paid</v>
      </c>
      <c r="N136" t="s">
        <v>17</v>
      </c>
      <c r="O136" t="s">
        <v>50</v>
      </c>
    </row>
    <row r="137" spans="1:15" ht="12.75">
      <c r="A137" s="15" t="str">
        <f t="shared" si="4"/>
        <v>Casey Evans</v>
      </c>
      <c r="B137" t="str">
        <f>VLOOKUP(A137, Members!C:D, 2, FALSE)</f>
        <v>Aspirations, M2 Summer , Mens 5, Sunday Training</v>
      </c>
      <c r="C137" s="1" t="s">
        <v>308</v>
      </c>
      <c r="D137" s="25"/>
      <c r="E137" s="26"/>
      <c r="F137" s="26">
        <v>0</v>
      </c>
      <c r="G137" s="26">
        <v>0</v>
      </c>
      <c r="H137" s="26"/>
      <c r="I137" s="27"/>
      <c r="J137" t="str">
        <f t="shared" si="5"/>
        <v>Unpaid</v>
      </c>
      <c r="N137" t="s">
        <v>8</v>
      </c>
      <c r="O137" t="s">
        <v>70</v>
      </c>
    </row>
    <row r="138" spans="1:15" ht="12.75">
      <c r="A138" s="15" t="str">
        <f t="shared" si="4"/>
        <v>Rajveer Lee</v>
      </c>
      <c r="B138" t="str">
        <f>VLOOKUP(A138, Members!C:D, 2, FALSE)</f>
        <v>Aspirations, Badgers, Sunday Training</v>
      </c>
      <c r="C138" s="1" t="s">
        <v>309</v>
      </c>
      <c r="D138" s="23" t="s">
        <v>59</v>
      </c>
      <c r="E138" s="23" t="s">
        <v>233</v>
      </c>
      <c r="F138" s="23">
        <v>30</v>
      </c>
      <c r="G138" s="23">
        <v>30</v>
      </c>
      <c r="H138" s="24">
        <v>45482</v>
      </c>
      <c r="I138" s="23" t="s">
        <v>234</v>
      </c>
      <c r="J138" t="str">
        <f t="shared" si="5"/>
        <v>Paid</v>
      </c>
      <c r="N138" s="1" t="s">
        <v>149</v>
      </c>
      <c r="O138" t="s">
        <v>22</v>
      </c>
    </row>
    <row r="139" spans="1:15" ht="12.75">
      <c r="A139" s="15" t="str">
        <f t="shared" si="4"/>
        <v>Taylor Parker</v>
      </c>
      <c r="B139" t="str">
        <f>VLOOKUP(A139, Members!C:D, 2, FALSE)</f>
        <v>M2 Summer , Mens 4</v>
      </c>
      <c r="C139" s="1" t="s">
        <v>309</v>
      </c>
      <c r="D139" s="29" t="s">
        <v>16</v>
      </c>
      <c r="E139" s="30" t="s">
        <v>233</v>
      </c>
      <c r="F139" s="30">
        <v>150</v>
      </c>
      <c r="G139" s="30">
        <v>150</v>
      </c>
      <c r="H139" s="30" t="s">
        <v>265</v>
      </c>
      <c r="I139" s="31" t="s">
        <v>234</v>
      </c>
      <c r="J139" t="str">
        <f t="shared" si="5"/>
        <v>Paid</v>
      </c>
      <c r="N139" t="s">
        <v>38</v>
      </c>
      <c r="O139" t="s">
        <v>35</v>
      </c>
    </row>
    <row r="140" spans="1:15" ht="12.75">
      <c r="A140" s="15" t="str">
        <f t="shared" si="4"/>
        <v>saihej Parker</v>
      </c>
      <c r="B140" t="str">
        <f>VLOOKUP(A140, Members!C:D, 2, FALSE)</f>
        <v>Mens 1</v>
      </c>
      <c r="C140" s="1" t="s">
        <v>310</v>
      </c>
      <c r="D140" s="23" t="s">
        <v>12</v>
      </c>
      <c r="E140" s="23" t="s">
        <v>233</v>
      </c>
      <c r="F140" s="23">
        <v>30</v>
      </c>
      <c r="G140" s="23">
        <v>30</v>
      </c>
      <c r="H140" s="24">
        <v>45424</v>
      </c>
      <c r="I140" s="23" t="s">
        <v>234</v>
      </c>
      <c r="J140" t="str">
        <f t="shared" si="5"/>
        <v>Paid</v>
      </c>
      <c r="N140" s="1" t="s">
        <v>150</v>
      </c>
      <c r="O140" t="s">
        <v>35</v>
      </c>
    </row>
    <row r="141" spans="1:15" ht="12.75">
      <c r="A141" s="15" t="str">
        <f t="shared" si="4"/>
        <v>Jordan Cooper</v>
      </c>
      <c r="B141" t="str">
        <f>VLOOKUP(A141, Members!C:D, 2, FALSE)</f>
        <v>M2 Summer , Mens 5</v>
      </c>
      <c r="C141" s="1" t="s">
        <v>311</v>
      </c>
      <c r="D141" s="23"/>
      <c r="E141" s="23"/>
      <c r="F141" s="23">
        <v>0</v>
      </c>
      <c r="G141" s="23">
        <v>0</v>
      </c>
      <c r="H141" s="23"/>
      <c r="I141" s="23"/>
      <c r="J141" t="str">
        <f t="shared" si="5"/>
        <v>Unpaid</v>
      </c>
      <c r="N141" t="s">
        <v>42</v>
      </c>
      <c r="O141" t="s">
        <v>78</v>
      </c>
    </row>
    <row r="142" spans="1:15" ht="12.75">
      <c r="A142" s="15" t="str">
        <f t="shared" si="4"/>
        <v>Karam Singh Lee</v>
      </c>
      <c r="B142" t="str">
        <f>VLOOKUP(A142, Members!C:D, 2, FALSE)</f>
        <v>Aspirations, Badgers, Sunday Training</v>
      </c>
      <c r="C142" s="1" t="s">
        <v>312</v>
      </c>
      <c r="D142" s="29" t="s">
        <v>12</v>
      </c>
      <c r="E142" s="30" t="s">
        <v>233</v>
      </c>
      <c r="F142" s="30">
        <v>30</v>
      </c>
      <c r="G142" s="30">
        <v>30</v>
      </c>
      <c r="H142" s="32">
        <v>45718</v>
      </c>
      <c r="I142" s="31" t="s">
        <v>234</v>
      </c>
      <c r="J142" t="str">
        <f t="shared" si="5"/>
        <v>Paid</v>
      </c>
      <c r="N142" s="1" t="s">
        <v>151</v>
      </c>
      <c r="O142" t="s">
        <v>22</v>
      </c>
    </row>
    <row r="143" spans="1:15" ht="12.75">
      <c r="A143" s="15" t="str">
        <f t="shared" si="4"/>
        <v>Jamie Lee</v>
      </c>
      <c r="B143" t="str">
        <f>VLOOKUP(A143, Members!C:D, 2, FALSE)</f>
        <v>Aspirations, Mens 2, Mens 3</v>
      </c>
      <c r="C143" s="1" t="s">
        <v>267</v>
      </c>
      <c r="D143" s="23"/>
      <c r="E143" s="23"/>
      <c r="F143" s="23">
        <v>0</v>
      </c>
      <c r="G143" s="23">
        <v>0</v>
      </c>
      <c r="H143" s="23"/>
      <c r="I143" s="23"/>
      <c r="J143" t="str">
        <f t="shared" si="5"/>
        <v>Unpaid</v>
      </c>
      <c r="N143" t="s">
        <v>69</v>
      </c>
      <c r="O143" t="s">
        <v>22</v>
      </c>
    </row>
    <row r="144" spans="1:15" ht="12.75">
      <c r="A144" s="15" t="str">
        <f t="shared" si="4"/>
        <v>kishan Cooper</v>
      </c>
      <c r="B144" t="str">
        <f>VLOOKUP(A144, Members!C:D, 2, FALSE)</f>
        <v>Aspirations, M2 Summer , Mens 4, Mens 5</v>
      </c>
      <c r="C144" s="1" t="s">
        <v>313</v>
      </c>
      <c r="D144" s="33"/>
      <c r="E144" s="34"/>
      <c r="F144" s="34">
        <v>0</v>
      </c>
      <c r="G144" s="34">
        <v>0</v>
      </c>
      <c r="H144" s="34"/>
      <c r="I144" s="35"/>
      <c r="J144" t="str">
        <f t="shared" si="5"/>
        <v>Unpaid</v>
      </c>
      <c r="N144" s="1" t="s">
        <v>152</v>
      </c>
      <c r="O144" t="s">
        <v>78</v>
      </c>
    </row>
    <row r="145" spans="1:15" ht="12.75">
      <c r="A145" s="15" t="str">
        <f t="shared" si="4"/>
        <v>Morgan Lee</v>
      </c>
      <c r="B145" t="str">
        <f>VLOOKUP(A145, Members!C:D, 2, FALSE)</f>
        <v>Mens 1</v>
      </c>
      <c r="C145" s="1" t="s">
        <v>266</v>
      </c>
      <c r="D145" s="19" t="s">
        <v>37</v>
      </c>
      <c r="E145" s="20" t="s">
        <v>233</v>
      </c>
      <c r="F145" s="20">
        <v>30</v>
      </c>
      <c r="G145" s="20">
        <v>30</v>
      </c>
      <c r="H145" s="20" t="s">
        <v>245</v>
      </c>
      <c r="I145" s="21" t="s">
        <v>234</v>
      </c>
      <c r="J145" t="str">
        <f t="shared" si="5"/>
        <v>Paid</v>
      </c>
      <c r="N145" t="s">
        <v>13</v>
      </c>
      <c r="O145" t="s">
        <v>22</v>
      </c>
    </row>
    <row r="146" spans="1:15" ht="12.75">
      <c r="A146" s="15" t="str">
        <f t="shared" si="4"/>
        <v>Casey Lee</v>
      </c>
      <c r="B146" t="str">
        <f>VLOOKUP(A146, Members!C:D, 2, FALSE)</f>
        <v>Sunday Training</v>
      </c>
      <c r="C146" s="1" t="s">
        <v>264</v>
      </c>
      <c r="D146" s="19"/>
      <c r="E146" s="20"/>
      <c r="F146" s="20">
        <v>0</v>
      </c>
      <c r="G146" s="20">
        <v>0</v>
      </c>
      <c r="H146" s="20"/>
      <c r="I146" s="21"/>
      <c r="J146" t="str">
        <f t="shared" si="5"/>
        <v>Unpaid</v>
      </c>
      <c r="N146" t="s">
        <v>8</v>
      </c>
      <c r="O146" t="s">
        <v>22</v>
      </c>
    </row>
    <row r="147" spans="1:15" ht="12.75">
      <c r="A147" s="15" t="str">
        <f t="shared" si="4"/>
        <v>Alex Lee</v>
      </c>
      <c r="B147" t="str">
        <f>VLOOKUP(A147, Members!C:D, 2, FALSE)</f>
        <v>Mens 2, Mens 3</v>
      </c>
      <c r="C147" s="1" t="s">
        <v>268</v>
      </c>
      <c r="D147" s="25" t="s">
        <v>16</v>
      </c>
      <c r="E147" s="26" t="s">
        <v>233</v>
      </c>
      <c r="F147" s="26">
        <v>150</v>
      </c>
      <c r="G147" s="26">
        <v>150</v>
      </c>
      <c r="H147" s="26" t="s">
        <v>238</v>
      </c>
      <c r="I147" s="27" t="s">
        <v>234</v>
      </c>
      <c r="J147" t="str">
        <f t="shared" si="5"/>
        <v>Paid</v>
      </c>
      <c r="N147" t="s">
        <v>104</v>
      </c>
      <c r="O147" t="s">
        <v>22</v>
      </c>
    </row>
    <row r="148" spans="1:15" ht="12.75">
      <c r="A148" s="15" t="str">
        <f t="shared" si="4"/>
        <v>Sukhdeep Lee</v>
      </c>
      <c r="B148" t="str">
        <f>VLOOKUP(A148, Members!C:D, 2, FALSE)</f>
        <v>Aspirations, M2 Summer , Mens 3, Mens 4</v>
      </c>
      <c r="C148" s="1" t="s">
        <v>47</v>
      </c>
      <c r="D148" s="23" t="s">
        <v>59</v>
      </c>
      <c r="E148" s="23" t="s">
        <v>241</v>
      </c>
      <c r="F148" s="23">
        <v>30</v>
      </c>
      <c r="G148" s="23">
        <v>30</v>
      </c>
      <c r="H148" s="24">
        <v>45482</v>
      </c>
      <c r="I148" s="23" t="s">
        <v>234</v>
      </c>
      <c r="J148" t="str">
        <f t="shared" si="5"/>
        <v>Paid</v>
      </c>
      <c r="N148" s="1" t="s">
        <v>153</v>
      </c>
      <c r="O148" t="s">
        <v>22</v>
      </c>
    </row>
    <row r="149" spans="1:15" ht="12.75">
      <c r="A149" s="15" t="str">
        <f t="shared" si="4"/>
        <v>Cameron Wright</v>
      </c>
      <c r="B149" t="str">
        <f>VLOOKUP(A149, Members!C:D, 2, FALSE)</f>
        <v>Aspirations, Mens 2</v>
      </c>
      <c r="C149" s="1" t="s">
        <v>314</v>
      </c>
      <c r="D149" s="23" t="s">
        <v>41</v>
      </c>
      <c r="E149" s="23" t="s">
        <v>233</v>
      </c>
      <c r="F149" s="23">
        <v>60</v>
      </c>
      <c r="G149" s="23">
        <v>60</v>
      </c>
      <c r="H149" s="23" t="s">
        <v>245</v>
      </c>
      <c r="I149" s="23" t="s">
        <v>234</v>
      </c>
      <c r="J149" t="str">
        <f t="shared" si="5"/>
        <v>Paid</v>
      </c>
      <c r="N149" t="s">
        <v>34</v>
      </c>
      <c r="O149" t="s">
        <v>20</v>
      </c>
    </row>
    <row r="150" spans="1:15" ht="12.75">
      <c r="A150" s="15" t="str">
        <f t="shared" si="4"/>
        <v>Alex Wright</v>
      </c>
      <c r="B150" t="str">
        <f>VLOOKUP(A150, Members!C:D, 2, FALSE)</f>
        <v>Aspirations, Mens 2</v>
      </c>
      <c r="C150" s="1" t="s">
        <v>315</v>
      </c>
      <c r="D150" s="23" t="s">
        <v>59</v>
      </c>
      <c r="E150" s="23" t="s">
        <v>233</v>
      </c>
      <c r="F150" s="23">
        <v>30</v>
      </c>
      <c r="G150" s="23">
        <v>30</v>
      </c>
      <c r="H150" s="23" t="s">
        <v>272</v>
      </c>
      <c r="I150" s="23" t="s">
        <v>234</v>
      </c>
      <c r="J150" t="str">
        <f t="shared" si="5"/>
        <v>Paid</v>
      </c>
      <c r="N150" t="s">
        <v>104</v>
      </c>
      <c r="O150" t="s">
        <v>20</v>
      </c>
    </row>
    <row r="151" spans="1:15" ht="12.75">
      <c r="A151" s="15" t="str">
        <f t="shared" si="4"/>
        <v>Alex Evans</v>
      </c>
      <c r="B151" t="str">
        <f>VLOOKUP(A151, Members!C:D, 2, FALSE)</f>
        <v>Sunday Training</v>
      </c>
      <c r="C151" s="1" t="s">
        <v>51</v>
      </c>
      <c r="D151" s="23"/>
      <c r="E151" s="23"/>
      <c r="F151" s="23">
        <v>0</v>
      </c>
      <c r="G151" s="23">
        <v>0</v>
      </c>
      <c r="H151" s="23"/>
      <c r="I151" s="23"/>
      <c r="J151" t="str">
        <f t="shared" si="5"/>
        <v>Unpaid</v>
      </c>
      <c r="N151" t="s">
        <v>104</v>
      </c>
      <c r="O151" t="s">
        <v>70</v>
      </c>
    </row>
    <row r="152" spans="1:15" ht="12.75">
      <c r="A152" s="15" t="str">
        <f t="shared" si="4"/>
        <v>Jordan Evans</v>
      </c>
      <c r="B152">
        <f>VLOOKUP(A152, Members!C:D, 2, FALSE)</f>
        <v>0</v>
      </c>
      <c r="C152" s="1" t="s">
        <v>51</v>
      </c>
      <c r="D152" s="23"/>
      <c r="E152" s="23"/>
      <c r="F152" s="23">
        <v>0</v>
      </c>
      <c r="G152" s="23">
        <v>0</v>
      </c>
      <c r="H152" s="23"/>
      <c r="I152" s="23"/>
      <c r="J152" t="str">
        <f t="shared" si="5"/>
        <v>Unpaid</v>
      </c>
      <c r="N152" t="s">
        <v>42</v>
      </c>
      <c r="O152" t="s">
        <v>70</v>
      </c>
    </row>
    <row r="153" spans="1:15" ht="12.75">
      <c r="A153" s="15" t="str">
        <f t="shared" si="4"/>
        <v>Riley Walker</v>
      </c>
      <c r="B153" t="str">
        <f>VLOOKUP(A153, Members!C:D, 2, FALSE)</f>
        <v>M2 Summer , Mens 3, Mens 4, Mens 5</v>
      </c>
      <c r="C153" s="1" t="s">
        <v>51</v>
      </c>
      <c r="D153" s="23"/>
      <c r="E153" s="23"/>
      <c r="F153" s="23">
        <v>0</v>
      </c>
      <c r="G153" s="23">
        <v>0</v>
      </c>
      <c r="H153" s="23"/>
      <c r="I153" s="23"/>
      <c r="J153" t="str">
        <f t="shared" si="5"/>
        <v>Unpaid</v>
      </c>
      <c r="N153" t="s">
        <v>14</v>
      </c>
      <c r="O153" t="s">
        <v>50</v>
      </c>
    </row>
    <row r="154" spans="1:15" ht="12.75">
      <c r="A154" s="15" t="str">
        <f t="shared" si="4"/>
        <v>Amar Lee</v>
      </c>
      <c r="B154" t="str">
        <f>VLOOKUP(A154, Members!C:D, 2, FALSE)</f>
        <v>Aspirations, Sunday Training</v>
      </c>
      <c r="C154" s="1" t="s">
        <v>316</v>
      </c>
      <c r="D154" s="33"/>
      <c r="E154" s="34"/>
      <c r="F154" s="34">
        <v>0</v>
      </c>
      <c r="G154" s="34">
        <v>0</v>
      </c>
      <c r="H154" s="34"/>
      <c r="I154" s="35"/>
      <c r="J154" t="str">
        <f t="shared" si="5"/>
        <v>Unpaid</v>
      </c>
      <c r="N154" s="1" t="s">
        <v>155</v>
      </c>
      <c r="O154" t="s">
        <v>22</v>
      </c>
    </row>
    <row r="155" spans="1:15" ht="12.75">
      <c r="A155" s="15" t="str">
        <f t="shared" si="4"/>
        <v>Amardeep Lee</v>
      </c>
      <c r="B155" t="str">
        <f>VLOOKUP(A155, Members!C:D, 2, FALSE)</f>
        <v>Mens 5</v>
      </c>
      <c r="C155" s="1" t="s">
        <v>317</v>
      </c>
      <c r="D155" s="25"/>
      <c r="E155" s="26"/>
      <c r="F155" s="26">
        <v>0</v>
      </c>
      <c r="G155" s="26">
        <v>0</v>
      </c>
      <c r="H155" s="26"/>
      <c r="I155" s="27"/>
      <c r="J155" t="str">
        <f t="shared" si="5"/>
        <v>Unpaid</v>
      </c>
      <c r="N155" s="1" t="s">
        <v>156</v>
      </c>
      <c r="O155" t="s">
        <v>22</v>
      </c>
    </row>
    <row r="156" spans="1:15" ht="12.75">
      <c r="A156" s="15" t="str">
        <f t="shared" si="4"/>
        <v>Cameron Lee</v>
      </c>
      <c r="B156" t="str">
        <f>VLOOKUP(A156, Members!C:D, 2, FALSE)</f>
        <v>Aspirations, Badgers, Sunday Training</v>
      </c>
      <c r="C156" s="1" t="s">
        <v>318</v>
      </c>
      <c r="D156" s="23"/>
      <c r="E156" s="23"/>
      <c r="F156" s="23">
        <v>0</v>
      </c>
      <c r="G156" s="23">
        <v>0</v>
      </c>
      <c r="H156" s="23"/>
      <c r="I156" s="23"/>
      <c r="J156" t="str">
        <f t="shared" si="5"/>
        <v>Unpaid</v>
      </c>
      <c r="N156" t="s">
        <v>34</v>
      </c>
      <c r="O156" t="s">
        <v>22</v>
      </c>
    </row>
    <row r="157" spans="1:15" ht="12.75">
      <c r="A157" s="15" t="str">
        <f t="shared" si="4"/>
        <v>Gurcharan Lee</v>
      </c>
      <c r="B157" t="str">
        <f>VLOOKUP(A157, Members!C:D, 2, FALSE)</f>
        <v>Ladies 1, Ladies 2, Summer</v>
      </c>
      <c r="C157" s="1" t="s">
        <v>51</v>
      </c>
      <c r="D157" s="23" t="s">
        <v>16</v>
      </c>
      <c r="E157" s="23" t="s">
        <v>233</v>
      </c>
      <c r="F157" s="23">
        <v>150</v>
      </c>
      <c r="G157" s="23">
        <v>150</v>
      </c>
      <c r="H157" s="23" t="s">
        <v>245</v>
      </c>
      <c r="I157" s="23" t="s">
        <v>234</v>
      </c>
      <c r="J157" t="str">
        <f t="shared" si="5"/>
        <v>Paid</v>
      </c>
      <c r="N157" s="1" t="s">
        <v>157</v>
      </c>
      <c r="O157" t="s">
        <v>22</v>
      </c>
    </row>
    <row r="158" spans="1:15" ht="12.75">
      <c r="A158" s="15" t="str">
        <f t="shared" si="4"/>
        <v>Casey Lee</v>
      </c>
      <c r="B158" t="str">
        <f>VLOOKUP(A158, Members!C:D, 2, FALSE)</f>
        <v>Sunday Training</v>
      </c>
      <c r="C158" s="1" t="s">
        <v>244</v>
      </c>
      <c r="D158" s="29" t="s">
        <v>25</v>
      </c>
      <c r="E158" s="30" t="s">
        <v>241</v>
      </c>
      <c r="F158" s="30">
        <v>0</v>
      </c>
      <c r="G158" s="30">
        <v>0</v>
      </c>
      <c r="H158" s="32">
        <v>45607</v>
      </c>
      <c r="I158" s="31" t="s">
        <v>234</v>
      </c>
      <c r="J158" t="str">
        <f t="shared" si="5"/>
        <v>Paid</v>
      </c>
      <c r="N158" t="s">
        <v>8</v>
      </c>
      <c r="O158" t="s">
        <v>22</v>
      </c>
    </row>
    <row r="159" spans="1:15" ht="12.75">
      <c r="A159" s="15" t="str">
        <f t="shared" si="4"/>
        <v>Casey Lee</v>
      </c>
      <c r="B159" t="str">
        <f>VLOOKUP(A159, Members!C:D, 2, FALSE)</f>
        <v>Sunday Training</v>
      </c>
      <c r="C159" s="1" t="s">
        <v>51</v>
      </c>
      <c r="D159" s="23"/>
      <c r="E159" s="23"/>
      <c r="F159" s="23">
        <v>0</v>
      </c>
      <c r="G159" s="23">
        <v>0</v>
      </c>
      <c r="H159" s="23"/>
      <c r="I159" s="23"/>
      <c r="J159" t="str">
        <f t="shared" si="5"/>
        <v>Unpaid</v>
      </c>
      <c r="N159" t="s">
        <v>8</v>
      </c>
      <c r="O159" t="s">
        <v>22</v>
      </c>
    </row>
    <row r="160" spans="1:15" ht="12.75">
      <c r="A160" s="15" t="str">
        <f t="shared" si="4"/>
        <v>Jamie Lee</v>
      </c>
      <c r="B160" t="str">
        <f>VLOOKUP(A160, Members!C:D, 2, FALSE)</f>
        <v>Aspirations, Mens 2, Mens 3</v>
      </c>
      <c r="C160" s="1" t="s">
        <v>92</v>
      </c>
      <c r="D160" s="33"/>
      <c r="E160" s="34"/>
      <c r="F160" s="34">
        <v>0</v>
      </c>
      <c r="G160" s="34">
        <v>0</v>
      </c>
      <c r="H160" s="34"/>
      <c r="I160" s="35"/>
      <c r="J160" t="str">
        <f t="shared" si="5"/>
        <v>Unpaid</v>
      </c>
      <c r="N160" t="s">
        <v>69</v>
      </c>
      <c r="O160" t="s">
        <v>22</v>
      </c>
    </row>
    <row r="161" spans="1:15" ht="12.75">
      <c r="A161" s="15" t="str">
        <f t="shared" si="4"/>
        <v>Morgan Lee</v>
      </c>
      <c r="B161" t="str">
        <f>VLOOKUP(A161, Members!C:D, 2, FALSE)</f>
        <v>Mens 1</v>
      </c>
      <c r="C161" s="1" t="s">
        <v>252</v>
      </c>
      <c r="D161" s="25" t="s">
        <v>159</v>
      </c>
      <c r="E161" s="26" t="s">
        <v>233</v>
      </c>
      <c r="F161" s="26">
        <v>5</v>
      </c>
      <c r="G161" s="26">
        <v>5</v>
      </c>
      <c r="H161" s="28">
        <v>45636</v>
      </c>
      <c r="I161" s="27" t="s">
        <v>234</v>
      </c>
      <c r="J161" t="str">
        <f t="shared" si="5"/>
        <v>Paid</v>
      </c>
      <c r="N161" t="s">
        <v>13</v>
      </c>
      <c r="O161" t="s">
        <v>22</v>
      </c>
    </row>
    <row r="162" spans="1:15" ht="12.75">
      <c r="A162" s="15" t="str">
        <f t="shared" si="4"/>
        <v>Drew Smith</v>
      </c>
      <c r="B162" t="str">
        <f>VLOOKUP(A162, Members!C:D, 2, FALSE)</f>
        <v>Aspirations</v>
      </c>
      <c r="C162" s="1" t="s">
        <v>237</v>
      </c>
      <c r="D162" s="23"/>
      <c r="E162" s="23"/>
      <c r="F162" s="23">
        <v>0</v>
      </c>
      <c r="G162" s="23">
        <v>0</v>
      </c>
      <c r="H162" s="23"/>
      <c r="I162" s="23"/>
      <c r="J162" t="str">
        <f t="shared" si="5"/>
        <v>Unpaid</v>
      </c>
      <c r="N162" s="1" t="s">
        <v>29</v>
      </c>
      <c r="O162" t="s">
        <v>53</v>
      </c>
    </row>
    <row r="163" spans="1:15" ht="12.75">
      <c r="A163" s="15" t="str">
        <f t="shared" si="4"/>
        <v>James Walker</v>
      </c>
      <c r="B163" t="str">
        <f>VLOOKUP(A163, Members!C:D, 2, FALSE)</f>
        <v>Aspirations</v>
      </c>
      <c r="C163" s="1" t="s">
        <v>319</v>
      </c>
      <c r="D163" s="29" t="s">
        <v>16</v>
      </c>
      <c r="E163" s="30" t="s">
        <v>233</v>
      </c>
      <c r="F163" s="30">
        <v>150</v>
      </c>
      <c r="G163" s="30">
        <v>150</v>
      </c>
      <c r="H163" s="30" t="s">
        <v>320</v>
      </c>
      <c r="I163" s="31" t="s">
        <v>234</v>
      </c>
      <c r="J163" t="str">
        <f t="shared" si="5"/>
        <v>Paid</v>
      </c>
      <c r="N163" s="1" t="s">
        <v>160</v>
      </c>
      <c r="O163" t="s">
        <v>50</v>
      </c>
    </row>
    <row r="164" spans="1:15" ht="12.75">
      <c r="A164" s="15" t="str">
        <f t="shared" si="4"/>
        <v>Axel Parker</v>
      </c>
      <c r="B164" t="str">
        <f>VLOOKUP(A164, Members!C:D, 2, FALSE)</f>
        <v>Aspirations</v>
      </c>
      <c r="C164" s="1" t="s">
        <v>18</v>
      </c>
      <c r="D164" s="23" t="s">
        <v>59</v>
      </c>
      <c r="E164" s="23" t="s">
        <v>233</v>
      </c>
      <c r="F164" s="23">
        <v>30</v>
      </c>
      <c r="G164" s="23">
        <v>30</v>
      </c>
      <c r="H164" s="24">
        <v>45482</v>
      </c>
      <c r="I164" s="23" t="s">
        <v>234</v>
      </c>
      <c r="J164" t="str">
        <f t="shared" si="5"/>
        <v>Paid</v>
      </c>
      <c r="N164" s="1" t="s">
        <v>161</v>
      </c>
      <c r="O164" t="s">
        <v>35</v>
      </c>
    </row>
    <row r="165" spans="1:15" ht="12.75">
      <c r="A165" s="15" t="str">
        <f t="shared" si="4"/>
        <v>Gunnar Parker</v>
      </c>
      <c r="B165" t="str">
        <f>VLOOKUP(A165, Members!C:D, 2, FALSE)</f>
        <v>Aspirations</v>
      </c>
      <c r="C165" s="1" t="s">
        <v>305</v>
      </c>
      <c r="D165" s="23"/>
      <c r="E165" s="23"/>
      <c r="F165" s="23">
        <v>0</v>
      </c>
      <c r="G165" s="23">
        <v>0</v>
      </c>
      <c r="H165" s="23"/>
      <c r="I165" s="23"/>
      <c r="J165" t="str">
        <f t="shared" si="5"/>
        <v>Unpaid</v>
      </c>
      <c r="N165" s="1" t="s">
        <v>162</v>
      </c>
      <c r="O165" t="s">
        <v>35</v>
      </c>
    </row>
    <row r="166" spans="1:15" ht="12.75">
      <c r="A166" s="15" t="str">
        <f t="shared" si="4"/>
        <v>Ravdeep Wright</v>
      </c>
      <c r="B166" t="str">
        <f>VLOOKUP(A166, Members!C:D, 2, FALSE)</f>
        <v>Mens 2, Mens 3</v>
      </c>
      <c r="C166" s="1" t="s">
        <v>321</v>
      </c>
      <c r="D166" s="33" t="s">
        <v>59</v>
      </c>
      <c r="E166" s="34" t="s">
        <v>233</v>
      </c>
      <c r="F166" s="34">
        <v>30</v>
      </c>
      <c r="G166" s="34">
        <v>30</v>
      </c>
      <c r="H166" s="36">
        <v>45482</v>
      </c>
      <c r="I166" s="35" t="s">
        <v>234</v>
      </c>
      <c r="J166" t="str">
        <f t="shared" si="5"/>
        <v>Paid</v>
      </c>
      <c r="N166" s="1" t="s">
        <v>163</v>
      </c>
      <c r="O166" t="s">
        <v>20</v>
      </c>
    </row>
    <row r="167" spans="1:15" ht="12.75">
      <c r="A167" s="15" t="str">
        <f t="shared" si="4"/>
        <v>Irfan Parker</v>
      </c>
      <c r="B167" t="str">
        <f>VLOOKUP(A167, Members!C:D, 2, FALSE)</f>
        <v>Aspirations, Mens 1</v>
      </c>
      <c r="C167" s="1" t="s">
        <v>322</v>
      </c>
      <c r="D167" s="25"/>
      <c r="E167" s="26"/>
      <c r="F167" s="26">
        <v>0</v>
      </c>
      <c r="G167" s="26">
        <v>0</v>
      </c>
      <c r="H167" s="26"/>
      <c r="I167" s="27"/>
      <c r="J167" t="str">
        <f t="shared" si="5"/>
        <v>Unpaid</v>
      </c>
      <c r="N167" s="1" t="s">
        <v>164</v>
      </c>
      <c r="O167" t="s">
        <v>35</v>
      </c>
    </row>
    <row r="168" spans="1:15" ht="12.75">
      <c r="A168" s="15" t="str">
        <f t="shared" si="4"/>
        <v>Ian Evans</v>
      </c>
      <c r="B168" t="str">
        <f>VLOOKUP(A168, Members!C:D, 2, FALSE)</f>
        <v>M2 Summer , Mens 2, Mens 4, Mens 5</v>
      </c>
      <c r="C168" s="1" t="s">
        <v>237</v>
      </c>
      <c r="D168" s="23"/>
      <c r="E168" s="23"/>
      <c r="F168" s="23">
        <v>0</v>
      </c>
      <c r="G168" s="23">
        <v>0</v>
      </c>
      <c r="H168" s="23"/>
      <c r="I168" s="23"/>
      <c r="J168" t="str">
        <f t="shared" si="5"/>
        <v>Unpaid</v>
      </c>
      <c r="N168" s="1" t="s">
        <v>165</v>
      </c>
      <c r="O168" t="s">
        <v>70</v>
      </c>
    </row>
    <row r="169" spans="1:15" ht="12.75">
      <c r="A169" s="15" t="str">
        <f t="shared" si="4"/>
        <v>Morgan Parker</v>
      </c>
      <c r="B169" t="str">
        <f>VLOOKUP(A169, Members!C:D, 2, FALSE)</f>
        <v>Aspirations</v>
      </c>
      <c r="C169" s="1" t="s">
        <v>237</v>
      </c>
      <c r="D169" s="23" t="s">
        <v>52</v>
      </c>
      <c r="E169" s="23" t="s">
        <v>233</v>
      </c>
      <c r="F169" s="23">
        <v>100</v>
      </c>
      <c r="G169" s="23">
        <v>100</v>
      </c>
      <c r="H169" s="23" t="s">
        <v>245</v>
      </c>
      <c r="I169" s="23" t="s">
        <v>234</v>
      </c>
      <c r="J169" t="str">
        <f t="shared" si="5"/>
        <v>Paid</v>
      </c>
      <c r="N169" t="s">
        <v>13</v>
      </c>
      <c r="O169" t="s">
        <v>35</v>
      </c>
    </row>
    <row r="170" spans="1:15" ht="12.75">
      <c r="A170" s="15" t="str">
        <f t="shared" si="4"/>
        <v>Morgan Parker</v>
      </c>
      <c r="B170" t="str">
        <f>VLOOKUP(A170, Members!C:D, 2, FALSE)</f>
        <v>Aspirations</v>
      </c>
      <c r="C170" s="1" t="s">
        <v>244</v>
      </c>
      <c r="D170" s="29" t="s">
        <v>167</v>
      </c>
      <c r="E170" s="30" t="s">
        <v>233</v>
      </c>
      <c r="F170" s="30">
        <v>10</v>
      </c>
      <c r="G170" s="30">
        <v>10</v>
      </c>
      <c r="H170" s="32">
        <v>45547</v>
      </c>
      <c r="I170" s="31" t="s">
        <v>234</v>
      </c>
      <c r="J170" t="str">
        <f t="shared" si="5"/>
        <v>Paid</v>
      </c>
      <c r="N170" t="s">
        <v>13</v>
      </c>
      <c r="O170" t="s">
        <v>35</v>
      </c>
    </row>
    <row r="171" spans="1:15" ht="12.75">
      <c r="A171" s="15" t="str">
        <f t="shared" si="4"/>
        <v>JACK Bennett</v>
      </c>
      <c r="B171" t="str">
        <f>VLOOKUP(A171, Members!C:D, 2, FALSE)</f>
        <v>Aspirations</v>
      </c>
      <c r="C171" s="1" t="s">
        <v>237</v>
      </c>
      <c r="D171" s="23"/>
      <c r="E171" s="23"/>
      <c r="F171" s="23">
        <v>0</v>
      </c>
      <c r="G171" s="23">
        <v>0</v>
      </c>
      <c r="H171" s="23"/>
      <c r="I171" s="23"/>
      <c r="J171" t="str">
        <f t="shared" si="5"/>
        <v>Unpaid</v>
      </c>
      <c r="N171" s="1" t="s">
        <v>168</v>
      </c>
      <c r="O171" t="s">
        <v>39</v>
      </c>
    </row>
    <row r="172" spans="1:15" ht="12.75">
      <c r="A172" s="15" t="str">
        <f t="shared" si="4"/>
        <v>Janak Walker</v>
      </c>
      <c r="B172" t="str">
        <f>VLOOKUP(A172, Members!C:D, 2, FALSE)</f>
        <v>Mens 2</v>
      </c>
      <c r="C172" s="1" t="s">
        <v>237</v>
      </c>
      <c r="D172" s="23"/>
      <c r="E172" s="23"/>
      <c r="F172" s="23">
        <v>0</v>
      </c>
      <c r="G172" s="23">
        <v>0</v>
      </c>
      <c r="H172" s="23"/>
      <c r="I172" s="23"/>
      <c r="J172" t="str">
        <f t="shared" si="5"/>
        <v>Unpaid</v>
      </c>
      <c r="N172" s="1" t="s">
        <v>169</v>
      </c>
      <c r="O172" t="s">
        <v>50</v>
      </c>
    </row>
    <row r="173" spans="1:15" ht="12.75">
      <c r="A173" s="15" t="str">
        <f t="shared" si="4"/>
        <v>Cameron Parker</v>
      </c>
      <c r="B173" t="str">
        <f>VLOOKUP(A173, Members!C:D, 2, FALSE)</f>
        <v>Mens 1, Mens 2</v>
      </c>
      <c r="C173" s="1" t="s">
        <v>239</v>
      </c>
      <c r="D173" s="33" t="s">
        <v>159</v>
      </c>
      <c r="E173" s="34" t="s">
        <v>233</v>
      </c>
      <c r="F173" s="34">
        <v>5</v>
      </c>
      <c r="G173" s="34">
        <v>5</v>
      </c>
      <c r="H173" s="36">
        <v>45636</v>
      </c>
      <c r="I173" s="35" t="s">
        <v>234</v>
      </c>
      <c r="J173" t="str">
        <f t="shared" si="5"/>
        <v>Paid</v>
      </c>
      <c r="N173" t="s">
        <v>34</v>
      </c>
      <c r="O173" t="s">
        <v>35</v>
      </c>
    </row>
    <row r="174" spans="1:15" ht="12.75">
      <c r="A174" s="15" t="str">
        <f t="shared" si="4"/>
        <v>Dhiyaan Parker</v>
      </c>
      <c r="B174" t="str">
        <f>VLOOKUP(A174, Members!C:D, 2, FALSE)</f>
        <v>Sunday Training</v>
      </c>
      <c r="C174" s="1" t="s">
        <v>301</v>
      </c>
      <c r="D174" s="25"/>
      <c r="E174" s="26"/>
      <c r="F174" s="26">
        <v>0</v>
      </c>
      <c r="G174" s="26">
        <v>0</v>
      </c>
      <c r="H174" s="26"/>
      <c r="I174" s="27"/>
      <c r="J174" t="str">
        <f t="shared" si="5"/>
        <v>Unpaid</v>
      </c>
      <c r="N174" s="1" t="s">
        <v>170</v>
      </c>
      <c r="O174" t="s">
        <v>35</v>
      </c>
    </row>
    <row r="175" spans="1:15" ht="12.75">
      <c r="A175" s="15" t="str">
        <f t="shared" si="4"/>
        <v>Cameron Lee</v>
      </c>
      <c r="B175" t="str">
        <f>VLOOKUP(A175, Members!C:D, 2, FALSE)</f>
        <v>Aspirations, Badgers, Sunday Training</v>
      </c>
      <c r="C175" s="1" t="s">
        <v>47</v>
      </c>
      <c r="D175" s="23"/>
      <c r="E175" s="23"/>
      <c r="F175" s="23">
        <v>0</v>
      </c>
      <c r="G175" s="23">
        <v>0</v>
      </c>
      <c r="H175" s="23"/>
      <c r="I175" s="23"/>
      <c r="J175" t="str">
        <f t="shared" si="5"/>
        <v>Unpaid</v>
      </c>
      <c r="N175" t="s">
        <v>34</v>
      </c>
      <c r="O175" t="s">
        <v>22</v>
      </c>
    </row>
    <row r="176" spans="1:15" ht="12.75">
      <c r="A176" s="15" t="str">
        <f t="shared" si="4"/>
        <v>Cameron Evans</v>
      </c>
      <c r="B176" t="str">
        <f>VLOOKUP(A176, Members!C:D, 2, FALSE)</f>
        <v>Sunday Training</v>
      </c>
      <c r="C176" s="1" t="s">
        <v>268</v>
      </c>
      <c r="D176" s="23" t="s">
        <v>16</v>
      </c>
      <c r="E176" s="23" t="s">
        <v>233</v>
      </c>
      <c r="F176" s="23">
        <v>150</v>
      </c>
      <c r="G176" s="23">
        <v>150</v>
      </c>
      <c r="H176" s="24">
        <v>45607</v>
      </c>
      <c r="I176" s="23" t="s">
        <v>234</v>
      </c>
      <c r="J176" t="str">
        <f t="shared" si="5"/>
        <v>Paid</v>
      </c>
      <c r="N176" t="s">
        <v>34</v>
      </c>
      <c r="O176" t="s">
        <v>70</v>
      </c>
    </row>
    <row r="177" spans="1:15" ht="12.75">
      <c r="A177" s="15" t="str">
        <f t="shared" si="4"/>
        <v>Saurav Smith</v>
      </c>
      <c r="B177" t="str">
        <f>VLOOKUP(A177, Members!C:D, 2, FALSE)</f>
        <v>Aspirations</v>
      </c>
      <c r="C177" s="1" t="s">
        <v>237</v>
      </c>
      <c r="D177" s="23" t="s">
        <v>37</v>
      </c>
      <c r="E177" s="23" t="s">
        <v>233</v>
      </c>
      <c r="F177" s="23">
        <v>75</v>
      </c>
      <c r="G177" s="23">
        <v>75</v>
      </c>
      <c r="H177" s="23" t="s">
        <v>245</v>
      </c>
      <c r="I177" s="23" t="s">
        <v>234</v>
      </c>
      <c r="J177" t="str">
        <f t="shared" si="5"/>
        <v>Paid</v>
      </c>
      <c r="N177" s="1" t="s">
        <v>172</v>
      </c>
      <c r="O177" t="s">
        <v>53</v>
      </c>
    </row>
    <row r="178" spans="1:15" ht="12.75">
      <c r="A178" s="15" t="str">
        <f t="shared" si="4"/>
        <v>Ashish Walker</v>
      </c>
      <c r="B178" t="str">
        <f>VLOOKUP(A178, Members!C:D, 2, FALSE)</f>
        <v>M2 Summer , Mens 4</v>
      </c>
      <c r="C178" s="1" t="s">
        <v>237</v>
      </c>
      <c r="D178" s="23"/>
      <c r="E178" s="23"/>
      <c r="F178" s="23">
        <v>0</v>
      </c>
      <c r="G178" s="23">
        <v>0</v>
      </c>
      <c r="H178" s="23"/>
      <c r="I178" s="23"/>
      <c r="J178" t="str">
        <f t="shared" si="5"/>
        <v>Unpaid</v>
      </c>
      <c r="N178" s="1" t="s">
        <v>173</v>
      </c>
      <c r="O178" t="s">
        <v>50</v>
      </c>
    </row>
    <row r="179" spans="1:15" ht="12.75">
      <c r="A179" s="15" t="str">
        <f t="shared" si="4"/>
        <v>Casey Lee</v>
      </c>
      <c r="B179" t="str">
        <f>VLOOKUP(A179, Members!C:D, 2, FALSE)</f>
        <v>Sunday Training</v>
      </c>
      <c r="C179" s="1" t="s">
        <v>323</v>
      </c>
      <c r="D179" s="23"/>
      <c r="E179" s="23"/>
      <c r="F179" s="23">
        <v>0</v>
      </c>
      <c r="G179" s="23">
        <v>0</v>
      </c>
      <c r="H179" s="23"/>
      <c r="I179" s="23"/>
      <c r="J179" t="str">
        <f t="shared" si="5"/>
        <v>Unpaid</v>
      </c>
      <c r="N179" t="s">
        <v>8</v>
      </c>
      <c r="O179" t="s">
        <v>22</v>
      </c>
    </row>
    <row r="180" spans="1:15" ht="12.75">
      <c r="A180" s="15" t="str">
        <f t="shared" si="4"/>
        <v>Gurmej Johnson</v>
      </c>
      <c r="B180" t="str">
        <f>VLOOKUP(A180, Members!C:D, 2, FALSE)</f>
        <v>Mens 3</v>
      </c>
      <c r="C180" s="1" t="s">
        <v>237</v>
      </c>
      <c r="D180" s="23"/>
      <c r="E180" s="23"/>
      <c r="F180" s="23">
        <v>0</v>
      </c>
      <c r="G180" s="23">
        <v>0</v>
      </c>
      <c r="H180" s="23"/>
      <c r="I180" s="23"/>
      <c r="J180" t="str">
        <f t="shared" si="5"/>
        <v>Unpaid</v>
      </c>
      <c r="N180" s="1" t="s">
        <v>174</v>
      </c>
      <c r="O180" t="s">
        <v>9</v>
      </c>
    </row>
    <row r="181" spans="1:15" ht="12.75">
      <c r="A181" s="15" t="str">
        <f t="shared" si="4"/>
        <v>Naraya Johnson</v>
      </c>
      <c r="B181" t="str">
        <f>VLOOKUP(A181, Members!C:D, 2, FALSE)</f>
        <v>Sunday Training</v>
      </c>
      <c r="C181" s="1" t="s">
        <v>324</v>
      </c>
      <c r="D181" s="29"/>
      <c r="E181" s="30"/>
      <c r="F181" s="30">
        <v>0</v>
      </c>
      <c r="G181" s="30">
        <v>0</v>
      </c>
      <c r="H181" s="30"/>
      <c r="I181" s="31"/>
      <c r="J181" t="str">
        <f t="shared" si="5"/>
        <v>Unpaid</v>
      </c>
      <c r="N181" s="1" t="s">
        <v>175</v>
      </c>
      <c r="O181" t="s">
        <v>9</v>
      </c>
    </row>
    <row r="182" spans="1:15" ht="12.75">
      <c r="A182" s="15" t="str">
        <f t="shared" si="4"/>
        <v>Avery Johnson</v>
      </c>
      <c r="B182" t="str">
        <f>VLOOKUP(A182, Members!C:D, 2, FALSE)</f>
        <v>Sunday Training</v>
      </c>
      <c r="C182" s="1" t="s">
        <v>325</v>
      </c>
      <c r="D182" s="23"/>
      <c r="E182" s="23"/>
      <c r="F182" s="23">
        <v>0</v>
      </c>
      <c r="G182" s="23">
        <v>0</v>
      </c>
      <c r="H182" s="23"/>
      <c r="I182" s="23"/>
      <c r="J182" t="str">
        <f t="shared" si="5"/>
        <v>Unpaid</v>
      </c>
      <c r="N182" t="s">
        <v>17</v>
      </c>
      <c r="O182" t="s">
        <v>9</v>
      </c>
    </row>
    <row r="183" spans="1:15" ht="12.75">
      <c r="A183" s="15" t="str">
        <f t="shared" si="4"/>
        <v>Riley Wright</v>
      </c>
      <c r="B183" t="str">
        <f>VLOOKUP(A183, Members!C:D, 2, FALSE)</f>
        <v>Ladies 2, Summer</v>
      </c>
      <c r="C183" s="1" t="s">
        <v>243</v>
      </c>
      <c r="D183" s="33"/>
      <c r="E183" s="34"/>
      <c r="F183" s="34">
        <v>0</v>
      </c>
      <c r="G183" s="34">
        <v>0</v>
      </c>
      <c r="H183" s="34"/>
      <c r="I183" s="35"/>
      <c r="J183" t="str">
        <f t="shared" si="5"/>
        <v>Unpaid</v>
      </c>
      <c r="N183" t="s">
        <v>14</v>
      </c>
      <c r="O183" t="s">
        <v>20</v>
      </c>
    </row>
    <row r="184" spans="1:15" ht="12.75">
      <c r="A184" s="15" t="str">
        <f t="shared" si="4"/>
        <v>Jasmine Kaur Bennett</v>
      </c>
      <c r="B184" t="str">
        <f>VLOOKUP(A184, Members!C:D, 2, FALSE)</f>
        <v>Sunday Training</v>
      </c>
      <c r="C184" s="1" t="s">
        <v>326</v>
      </c>
      <c r="D184" s="19" t="s">
        <v>36</v>
      </c>
      <c r="E184" s="20" t="s">
        <v>241</v>
      </c>
      <c r="F184" s="20">
        <v>0</v>
      </c>
      <c r="G184" s="20">
        <v>0</v>
      </c>
      <c r="H184" s="20" t="s">
        <v>249</v>
      </c>
      <c r="I184" s="21" t="s">
        <v>234</v>
      </c>
      <c r="J184" t="str">
        <f t="shared" si="5"/>
        <v>Paid</v>
      </c>
      <c r="N184" s="1" t="s">
        <v>176</v>
      </c>
      <c r="O184" t="s">
        <v>39</v>
      </c>
    </row>
    <row r="185" spans="1:15" ht="12.75">
      <c r="A185" s="15" t="str">
        <f t="shared" si="4"/>
        <v>Karina Bennett</v>
      </c>
      <c r="B185" t="str">
        <f>VLOOKUP(A185, Members!C:D, 2, FALSE)</f>
        <v>Sunday Training</v>
      </c>
      <c r="C185" s="1" t="s">
        <v>264</v>
      </c>
      <c r="D185" s="19"/>
      <c r="E185" s="20"/>
      <c r="F185" s="20">
        <v>0</v>
      </c>
      <c r="G185" s="20">
        <v>0</v>
      </c>
      <c r="H185" s="20"/>
      <c r="I185" s="21"/>
      <c r="J185" t="str">
        <f t="shared" si="5"/>
        <v>Unpaid</v>
      </c>
      <c r="N185" s="1" t="s">
        <v>177</v>
      </c>
      <c r="O185" t="s">
        <v>39</v>
      </c>
    </row>
    <row r="186" spans="1:15" ht="12.75">
      <c r="A186" s="15" t="str">
        <f t="shared" si="4"/>
        <v>Morgan Smith</v>
      </c>
      <c r="B186" t="str">
        <f>VLOOKUP(A186, Members!C:D, 2, FALSE)</f>
        <v>Mens 1, Mens 2</v>
      </c>
      <c r="C186" s="1" t="s">
        <v>244</v>
      </c>
      <c r="D186" s="19" t="s">
        <v>45</v>
      </c>
      <c r="E186" s="20" t="s">
        <v>233</v>
      </c>
      <c r="F186" s="20">
        <v>75</v>
      </c>
      <c r="G186" s="20">
        <v>75</v>
      </c>
      <c r="H186" s="20" t="s">
        <v>320</v>
      </c>
      <c r="I186" s="21" t="s">
        <v>234</v>
      </c>
      <c r="J186" t="str">
        <f t="shared" si="5"/>
        <v>Paid</v>
      </c>
      <c r="N186" t="s">
        <v>13</v>
      </c>
      <c r="O186" t="s">
        <v>53</v>
      </c>
    </row>
    <row r="187" spans="1:15" ht="12.75">
      <c r="A187" s="15" t="str">
        <f t="shared" si="4"/>
        <v>Nitin Bennett</v>
      </c>
      <c r="B187" t="str">
        <f>VLOOKUP(A187, Members!C:D, 2, FALSE)</f>
        <v>Aspirations, M2 Summer , Mens 3</v>
      </c>
      <c r="C187" s="1" t="s">
        <v>264</v>
      </c>
      <c r="D187" s="25" t="s">
        <v>167</v>
      </c>
      <c r="E187" s="26" t="s">
        <v>233</v>
      </c>
      <c r="F187" s="26">
        <v>10</v>
      </c>
      <c r="G187" s="26">
        <v>10</v>
      </c>
      <c r="H187" s="28">
        <v>45544</v>
      </c>
      <c r="I187" s="27" t="s">
        <v>234</v>
      </c>
      <c r="J187" t="str">
        <f t="shared" si="5"/>
        <v>Paid</v>
      </c>
      <c r="N187" s="1" t="s">
        <v>178</v>
      </c>
      <c r="O187" t="s">
        <v>39</v>
      </c>
    </row>
    <row r="188" spans="1:15" ht="12.75">
      <c r="A188" s="15" t="str">
        <f t="shared" si="4"/>
        <v>Nav Parker</v>
      </c>
      <c r="B188" t="str">
        <f>VLOOKUP(A188, Members!C:D, 2, FALSE)</f>
        <v>Social</v>
      </c>
      <c r="C188" s="1" t="s">
        <v>51</v>
      </c>
      <c r="D188" s="23" t="s">
        <v>52</v>
      </c>
      <c r="E188" s="23" t="s">
        <v>233</v>
      </c>
      <c r="F188" s="23">
        <v>100</v>
      </c>
      <c r="G188" s="23">
        <v>100</v>
      </c>
      <c r="H188" s="23" t="s">
        <v>245</v>
      </c>
      <c r="I188" s="23" t="s">
        <v>234</v>
      </c>
      <c r="J188" t="str">
        <f t="shared" si="5"/>
        <v>Paid</v>
      </c>
      <c r="N188" s="1" t="s">
        <v>179</v>
      </c>
      <c r="O188" t="s">
        <v>35</v>
      </c>
    </row>
    <row r="189" spans="1:15" ht="12.75">
      <c r="A189" s="15" t="str">
        <f t="shared" si="4"/>
        <v>Taylor Evans</v>
      </c>
      <c r="B189" t="str">
        <f>VLOOKUP(A189, Members!C:D, 2, FALSE)</f>
        <v>Badgers, Sunday Training</v>
      </c>
      <c r="C189" s="1" t="s">
        <v>264</v>
      </c>
      <c r="D189" s="29" t="s">
        <v>44</v>
      </c>
      <c r="E189" s="30" t="s">
        <v>233</v>
      </c>
      <c r="F189" s="30">
        <v>60</v>
      </c>
      <c r="G189" s="30">
        <v>60</v>
      </c>
      <c r="H189" s="30" t="s">
        <v>245</v>
      </c>
      <c r="I189" s="31" t="s">
        <v>234</v>
      </c>
      <c r="J189" t="str">
        <f t="shared" si="5"/>
        <v>Paid</v>
      </c>
      <c r="N189" t="s">
        <v>38</v>
      </c>
      <c r="O189" t="s">
        <v>70</v>
      </c>
    </row>
    <row r="190" spans="1:15" ht="12.75">
      <c r="A190" s="15" t="str">
        <f t="shared" si="4"/>
        <v>Alex Evans</v>
      </c>
      <c r="B190" t="str">
        <f>VLOOKUP(A190, Members!C:D, 2, FALSE)</f>
        <v>Sunday Training</v>
      </c>
      <c r="C190" s="1" t="s">
        <v>267</v>
      </c>
      <c r="D190" s="23" t="s">
        <v>72</v>
      </c>
      <c r="E190" s="23" t="s">
        <v>233</v>
      </c>
      <c r="F190" s="23">
        <v>20</v>
      </c>
      <c r="G190" s="23">
        <v>20</v>
      </c>
      <c r="H190" s="23" t="s">
        <v>245</v>
      </c>
      <c r="I190" s="23" t="s">
        <v>234</v>
      </c>
      <c r="J190" t="str">
        <f t="shared" si="5"/>
        <v>Paid</v>
      </c>
      <c r="N190" t="s">
        <v>104</v>
      </c>
      <c r="O190" t="s">
        <v>70</v>
      </c>
    </row>
    <row r="191" spans="1:15" ht="12.75">
      <c r="A191" s="15" t="str">
        <f t="shared" si="4"/>
        <v>Taran Evans</v>
      </c>
      <c r="B191" t="str">
        <f>VLOOKUP(A191, Members!C:D, 2, FALSE)</f>
        <v>Sunday Training</v>
      </c>
      <c r="C191" s="1" t="s">
        <v>266</v>
      </c>
      <c r="D191" s="29"/>
      <c r="E191" s="30"/>
      <c r="F191" s="30">
        <v>0</v>
      </c>
      <c r="G191" s="30">
        <v>0</v>
      </c>
      <c r="H191" s="30"/>
      <c r="I191" s="31"/>
      <c r="J191" t="str">
        <f t="shared" si="5"/>
        <v>Unpaid</v>
      </c>
      <c r="N191" s="1" t="s">
        <v>139</v>
      </c>
      <c r="O191" t="s">
        <v>70</v>
      </c>
    </row>
    <row r="192" spans="1:15" ht="12.75">
      <c r="A192" s="15" t="str">
        <f t="shared" si="4"/>
        <v>Harveer Singh Evans</v>
      </c>
      <c r="B192" t="str">
        <f>VLOOKUP(A192, Members!C:D, 2, FALSE)</f>
        <v>M2 Summer</v>
      </c>
      <c r="C192" s="1" t="s">
        <v>240</v>
      </c>
      <c r="D192" s="23" t="s">
        <v>52</v>
      </c>
      <c r="E192" s="23" t="s">
        <v>233</v>
      </c>
      <c r="F192" s="23">
        <v>100</v>
      </c>
      <c r="G192" s="23">
        <v>100</v>
      </c>
      <c r="H192" s="23" t="s">
        <v>245</v>
      </c>
      <c r="I192" s="23" t="s">
        <v>234</v>
      </c>
      <c r="J192" t="str">
        <f t="shared" si="5"/>
        <v>Paid</v>
      </c>
      <c r="N192" s="1" t="s">
        <v>180</v>
      </c>
      <c r="O192" t="s">
        <v>70</v>
      </c>
    </row>
    <row r="193" spans="1:15" ht="12.75">
      <c r="A193" s="15" t="str">
        <f t="shared" si="4"/>
        <v>Jovan Singh Johnson</v>
      </c>
      <c r="B193" t="str">
        <f>VLOOKUP(A193, Members!C:D, 2, FALSE)</f>
        <v>Aspirations, Sunday Training</v>
      </c>
      <c r="C193" s="1" t="s">
        <v>305</v>
      </c>
      <c r="D193" s="33"/>
      <c r="E193" s="34"/>
      <c r="F193" s="34">
        <v>0</v>
      </c>
      <c r="G193" s="34">
        <v>0</v>
      </c>
      <c r="H193" s="34"/>
      <c r="I193" s="35"/>
      <c r="J193" t="str">
        <f t="shared" si="5"/>
        <v>Unpaid</v>
      </c>
      <c r="N193" s="1" t="s">
        <v>181</v>
      </c>
      <c r="O193" t="s">
        <v>9</v>
      </c>
    </row>
    <row r="194" spans="1:15" ht="12.75">
      <c r="A194" s="15" t="str">
        <f t="shared" si="4"/>
        <v>Rasika Cooper</v>
      </c>
      <c r="B194" t="str">
        <f>VLOOKUP(A194, Members!C:D, 2, FALSE)</f>
        <v>Ladies 2</v>
      </c>
      <c r="C194" s="1" t="s">
        <v>327</v>
      </c>
      <c r="D194" s="25" t="s">
        <v>59</v>
      </c>
      <c r="E194" s="26" t="s">
        <v>233</v>
      </c>
      <c r="F194" s="26">
        <v>30</v>
      </c>
      <c r="G194" s="26">
        <v>30</v>
      </c>
      <c r="H194" s="26" t="s">
        <v>238</v>
      </c>
      <c r="I194" s="27" t="s">
        <v>234</v>
      </c>
      <c r="J194" t="str">
        <f t="shared" si="5"/>
        <v>Paid</v>
      </c>
      <c r="N194" s="1" t="s">
        <v>182</v>
      </c>
      <c r="O194" t="s">
        <v>78</v>
      </c>
    </row>
    <row r="195" spans="1:15" ht="12.75">
      <c r="A195" s="15" t="str">
        <f t="shared" ref="A195:A258" si="6">CONCATENATE(N195, " ", O195)</f>
        <v>Ali Wright</v>
      </c>
      <c r="B195">
        <f>VLOOKUP(A195, Members!C:D, 2, FALSE)</f>
        <v>0</v>
      </c>
      <c r="C195" s="1" t="s">
        <v>147</v>
      </c>
      <c r="D195" s="23"/>
      <c r="E195" s="23"/>
      <c r="F195" s="23">
        <v>0</v>
      </c>
      <c r="G195" s="23">
        <v>0</v>
      </c>
      <c r="H195" s="23"/>
      <c r="I195" s="23"/>
      <c r="J195" t="str">
        <f t="shared" ref="J195:J258" si="7">IF(OR(ISBLANK(I195), I195=""), "Unpaid", I195)</f>
        <v>Unpaid</v>
      </c>
      <c r="N195" s="1" t="s">
        <v>184</v>
      </c>
      <c r="O195" t="s">
        <v>20</v>
      </c>
    </row>
    <row r="196" spans="1:15" ht="12.75">
      <c r="A196" s="15" t="str">
        <f t="shared" si="6"/>
        <v>Peter Bennett</v>
      </c>
      <c r="B196" t="str">
        <f>VLOOKUP(A196, Members!C:D, 2, FALSE)</f>
        <v>M2 Summer , Mens 5</v>
      </c>
      <c r="C196" s="1" t="s">
        <v>328</v>
      </c>
      <c r="D196" s="33" t="s">
        <v>16</v>
      </c>
      <c r="E196" s="34" t="s">
        <v>233</v>
      </c>
      <c r="F196" s="34">
        <v>150</v>
      </c>
      <c r="G196" s="34">
        <v>150</v>
      </c>
      <c r="H196" s="34" t="s">
        <v>238</v>
      </c>
      <c r="I196" s="35" t="s">
        <v>234</v>
      </c>
      <c r="J196" t="str">
        <f t="shared" si="7"/>
        <v>Paid</v>
      </c>
      <c r="N196" s="1" t="s">
        <v>185</v>
      </c>
      <c r="O196" t="s">
        <v>39</v>
      </c>
    </row>
    <row r="197" spans="1:15" ht="12.75">
      <c r="A197" s="15" t="str">
        <f t="shared" si="6"/>
        <v>Avery Turner</v>
      </c>
      <c r="B197" t="str">
        <f>VLOOKUP(A197, Members!C:D, 2, FALSE)</f>
        <v>Ladies 2, Summer</v>
      </c>
      <c r="C197" s="1" t="s">
        <v>329</v>
      </c>
      <c r="D197" s="19" t="s">
        <v>12</v>
      </c>
      <c r="E197" s="20" t="s">
        <v>241</v>
      </c>
      <c r="F197" s="20">
        <v>30</v>
      </c>
      <c r="G197" s="20">
        <v>30</v>
      </c>
      <c r="H197" s="20" t="s">
        <v>238</v>
      </c>
      <c r="I197" s="21" t="s">
        <v>234</v>
      </c>
      <c r="J197" t="str">
        <f t="shared" si="7"/>
        <v>Paid</v>
      </c>
      <c r="N197" t="s">
        <v>17</v>
      </c>
      <c r="O197" t="s">
        <v>30</v>
      </c>
    </row>
    <row r="198" spans="1:15" ht="12.75">
      <c r="A198" s="15" t="str">
        <f t="shared" si="6"/>
        <v>Jamie Turner</v>
      </c>
      <c r="B198" t="str">
        <f>VLOOKUP(A198, Members!C:D, 2, FALSE)</f>
        <v>Mens 1</v>
      </c>
      <c r="C198" s="1" t="s">
        <v>330</v>
      </c>
      <c r="D198" s="19"/>
      <c r="E198" s="20"/>
      <c r="F198" s="20">
        <v>0</v>
      </c>
      <c r="G198" s="20">
        <v>0</v>
      </c>
      <c r="H198" s="20"/>
      <c r="I198" s="21"/>
      <c r="J198" t="str">
        <f t="shared" si="7"/>
        <v>Unpaid</v>
      </c>
      <c r="N198" s="1" t="s">
        <v>69</v>
      </c>
      <c r="O198" t="s">
        <v>30</v>
      </c>
    </row>
    <row r="199" spans="1:15" ht="12.75">
      <c r="A199" s="15" t="str">
        <f t="shared" si="6"/>
        <v>Cameron Parker</v>
      </c>
      <c r="B199" t="str">
        <f>VLOOKUP(A199, Members!C:D, 2, FALSE)</f>
        <v>Mens 1, Mens 2</v>
      </c>
      <c r="C199" s="1" t="s">
        <v>240</v>
      </c>
      <c r="D199" s="19" t="s">
        <v>41</v>
      </c>
      <c r="E199" s="20" t="s">
        <v>233</v>
      </c>
      <c r="F199" s="20">
        <v>60</v>
      </c>
      <c r="G199" s="20">
        <v>60</v>
      </c>
      <c r="H199" s="20" t="s">
        <v>245</v>
      </c>
      <c r="I199" s="21" t="s">
        <v>234</v>
      </c>
      <c r="J199" t="str">
        <f t="shared" si="7"/>
        <v>Paid</v>
      </c>
      <c r="N199" t="s">
        <v>34</v>
      </c>
      <c r="O199" t="s">
        <v>35</v>
      </c>
    </row>
    <row r="200" spans="1:15" ht="12.75">
      <c r="A200" s="15" t="str">
        <f t="shared" si="6"/>
        <v>Riley Smith</v>
      </c>
      <c r="B200" t="str">
        <f>VLOOKUP(A200, Members!C:D, 2, FALSE)</f>
        <v>Aspirations, M2 Summer , Mens 5, Sunday Training</v>
      </c>
      <c r="C200" s="1" t="s">
        <v>243</v>
      </c>
      <c r="D200" s="19" t="s">
        <v>16</v>
      </c>
      <c r="E200" s="20" t="s">
        <v>233</v>
      </c>
      <c r="F200" s="20">
        <v>75</v>
      </c>
      <c r="G200" s="20">
        <v>75</v>
      </c>
      <c r="H200" s="20" t="s">
        <v>249</v>
      </c>
      <c r="I200" s="21" t="s">
        <v>234</v>
      </c>
      <c r="J200" t="str">
        <f t="shared" si="7"/>
        <v>Paid</v>
      </c>
      <c r="N200" t="s">
        <v>14</v>
      </c>
      <c r="O200" t="s">
        <v>53</v>
      </c>
    </row>
    <row r="201" spans="1:15" ht="12.75">
      <c r="A201" s="15" t="str">
        <f t="shared" si="6"/>
        <v>Morgan Parker</v>
      </c>
      <c r="B201" t="str">
        <f>VLOOKUP(A201, Members!C:D, 2, FALSE)</f>
        <v>Aspirations</v>
      </c>
      <c r="C201" s="1" t="s">
        <v>244</v>
      </c>
      <c r="D201" s="19" t="s">
        <v>41</v>
      </c>
      <c r="E201" s="20" t="s">
        <v>233</v>
      </c>
      <c r="F201" s="20">
        <v>60</v>
      </c>
      <c r="G201" s="20">
        <v>60</v>
      </c>
      <c r="H201" s="20" t="s">
        <v>245</v>
      </c>
      <c r="I201" s="21" t="s">
        <v>234</v>
      </c>
      <c r="J201" t="str">
        <f t="shared" si="7"/>
        <v>Paid</v>
      </c>
      <c r="N201" t="s">
        <v>13</v>
      </c>
      <c r="O201" t="s">
        <v>35</v>
      </c>
    </row>
    <row r="202" spans="1:15" ht="12.75">
      <c r="A202" s="15" t="str">
        <f t="shared" si="6"/>
        <v>Taylor Johnson</v>
      </c>
      <c r="B202" t="str">
        <f>VLOOKUP(A202, Members!C:D, 2, FALSE)</f>
        <v>Mens 1</v>
      </c>
      <c r="C202" s="1" t="s">
        <v>243</v>
      </c>
      <c r="D202" s="19" t="s">
        <v>25</v>
      </c>
      <c r="E202" s="20" t="s">
        <v>241</v>
      </c>
      <c r="F202" s="20">
        <v>0</v>
      </c>
      <c r="G202" s="20">
        <v>0</v>
      </c>
      <c r="H202" s="22">
        <v>45607</v>
      </c>
      <c r="I202" s="21" t="s">
        <v>234</v>
      </c>
      <c r="J202" t="str">
        <f t="shared" si="7"/>
        <v>Paid</v>
      </c>
      <c r="N202" t="s">
        <v>38</v>
      </c>
      <c r="O202" t="s">
        <v>9</v>
      </c>
    </row>
    <row r="203" spans="1:15" ht="12.75">
      <c r="A203" s="15" t="str">
        <f t="shared" si="6"/>
        <v>Jamie Bennett</v>
      </c>
      <c r="B203" t="str">
        <f>VLOOKUP(A203, Members!C:D, 2, FALSE)</f>
        <v>Ladies 2, Summer</v>
      </c>
      <c r="C203" s="1" t="s">
        <v>331</v>
      </c>
      <c r="D203" s="25" t="s">
        <v>16</v>
      </c>
      <c r="E203" s="26" t="s">
        <v>233</v>
      </c>
      <c r="F203" s="26">
        <v>75</v>
      </c>
      <c r="G203" s="26">
        <v>75</v>
      </c>
      <c r="H203" s="26" t="s">
        <v>245</v>
      </c>
      <c r="I203" s="27" t="s">
        <v>234</v>
      </c>
      <c r="J203" t="str">
        <f t="shared" si="7"/>
        <v>Paid</v>
      </c>
      <c r="N203" t="s">
        <v>69</v>
      </c>
      <c r="O203" t="s">
        <v>39</v>
      </c>
    </row>
    <row r="204" spans="1:15" ht="12.75">
      <c r="A204" s="15" t="str">
        <f t="shared" si="6"/>
        <v>Nayan Singh Bennett</v>
      </c>
      <c r="B204" t="str">
        <f>VLOOKUP(A204, Members!C:D, 2, FALSE)</f>
        <v>Aspirations, Badgers, Sunday Training</v>
      </c>
      <c r="C204" s="1" t="s">
        <v>332</v>
      </c>
      <c r="D204" s="23" t="s">
        <v>52</v>
      </c>
      <c r="E204" s="23" t="s">
        <v>233</v>
      </c>
      <c r="F204" s="23">
        <v>100</v>
      </c>
      <c r="G204" s="23">
        <v>100</v>
      </c>
      <c r="H204" s="23" t="s">
        <v>245</v>
      </c>
      <c r="I204" s="23" t="s">
        <v>234</v>
      </c>
      <c r="J204" t="str">
        <f t="shared" si="7"/>
        <v>Paid</v>
      </c>
      <c r="N204" s="1" t="s">
        <v>186</v>
      </c>
      <c r="O204" t="s">
        <v>39</v>
      </c>
    </row>
    <row r="205" spans="1:15" ht="12.75">
      <c r="A205" s="15" t="str">
        <f t="shared" si="6"/>
        <v>Morgan Bennett</v>
      </c>
      <c r="B205" t="str">
        <f>VLOOKUP(A205, Members!C:D, 2, FALSE)</f>
        <v>Mens 1</v>
      </c>
      <c r="C205" s="1" t="s">
        <v>240</v>
      </c>
      <c r="D205" s="33" t="s">
        <v>16</v>
      </c>
      <c r="E205" s="34" t="s">
        <v>233</v>
      </c>
      <c r="F205" s="34">
        <v>150</v>
      </c>
      <c r="G205" s="34">
        <v>150</v>
      </c>
      <c r="H205" s="34" t="s">
        <v>245</v>
      </c>
      <c r="I205" s="35" t="s">
        <v>234</v>
      </c>
      <c r="J205" t="str">
        <f t="shared" si="7"/>
        <v>Paid</v>
      </c>
      <c r="N205" t="s">
        <v>13</v>
      </c>
      <c r="O205" t="s">
        <v>39</v>
      </c>
    </row>
    <row r="206" spans="1:15" ht="12.75">
      <c r="A206" s="15" t="str">
        <f t="shared" si="6"/>
        <v>Rikki Walker</v>
      </c>
      <c r="B206" t="str">
        <f>VLOOKUP(A206, Members!C:D, 2, FALSE)</f>
        <v>M2 Summer , Mens 4</v>
      </c>
      <c r="C206" s="1" t="s">
        <v>333</v>
      </c>
      <c r="D206" s="19" t="s">
        <v>45</v>
      </c>
      <c r="E206" s="20" t="s">
        <v>233</v>
      </c>
      <c r="F206" s="20">
        <v>75</v>
      </c>
      <c r="G206" s="20">
        <v>75</v>
      </c>
      <c r="H206" s="20" t="s">
        <v>238</v>
      </c>
      <c r="I206" s="21" t="s">
        <v>234</v>
      </c>
      <c r="J206" t="str">
        <f t="shared" si="7"/>
        <v>Paid</v>
      </c>
      <c r="N206" s="1" t="s">
        <v>187</v>
      </c>
      <c r="O206" t="s">
        <v>50</v>
      </c>
    </row>
    <row r="207" spans="1:15" ht="12.75">
      <c r="A207" s="15" t="str">
        <f t="shared" si="6"/>
        <v>Avery Walker</v>
      </c>
      <c r="B207" t="str">
        <f>VLOOKUP(A207, Members!C:D, 2, FALSE)</f>
        <v>Aspirations, Badgers, Sunday Training</v>
      </c>
      <c r="C207" s="1" t="s">
        <v>21</v>
      </c>
      <c r="D207" s="25"/>
      <c r="E207" s="26"/>
      <c r="F207" s="26">
        <v>0</v>
      </c>
      <c r="G207" s="26">
        <v>0</v>
      </c>
      <c r="H207" s="26"/>
      <c r="I207" s="27"/>
      <c r="J207" t="str">
        <f t="shared" si="7"/>
        <v>Unpaid</v>
      </c>
      <c r="N207" t="s">
        <v>17</v>
      </c>
      <c r="O207" t="s">
        <v>50</v>
      </c>
    </row>
    <row r="208" spans="1:15" ht="12.75">
      <c r="A208" s="15" t="str">
        <f t="shared" si="6"/>
        <v>armaan Wright</v>
      </c>
      <c r="B208" t="str">
        <f>VLOOKUP(A208, Members!C:D, 2, FALSE)</f>
        <v>Aspirations, Badgers, Sunday Training</v>
      </c>
      <c r="C208" s="1" t="s">
        <v>334</v>
      </c>
      <c r="D208" s="23" t="s">
        <v>25</v>
      </c>
      <c r="E208" s="23" t="s">
        <v>241</v>
      </c>
      <c r="F208" s="23">
        <v>0</v>
      </c>
      <c r="G208" s="23">
        <v>0</v>
      </c>
      <c r="H208" s="24">
        <v>45607</v>
      </c>
      <c r="I208" s="23" t="s">
        <v>234</v>
      </c>
      <c r="J208" t="str">
        <f t="shared" si="7"/>
        <v>Paid</v>
      </c>
      <c r="N208" s="1" t="s">
        <v>189</v>
      </c>
      <c r="O208" t="s">
        <v>20</v>
      </c>
    </row>
    <row r="209" spans="1:15" ht="12.75">
      <c r="A209" s="15" t="str">
        <f t="shared" si="6"/>
        <v>Cameron Turner</v>
      </c>
      <c r="B209" t="str">
        <f>VLOOKUP(A209, Members!C:D, 2, FALSE)</f>
        <v>Badgers</v>
      </c>
      <c r="C209" s="1" t="s">
        <v>237</v>
      </c>
      <c r="D209" s="23" t="s">
        <v>37</v>
      </c>
      <c r="E209" s="23" t="s">
        <v>233</v>
      </c>
      <c r="F209" s="23">
        <v>75</v>
      </c>
      <c r="G209" s="23">
        <v>75</v>
      </c>
      <c r="H209" s="23" t="s">
        <v>245</v>
      </c>
      <c r="I209" s="23" t="s">
        <v>234</v>
      </c>
      <c r="J209" t="str">
        <f t="shared" si="7"/>
        <v>Paid</v>
      </c>
      <c r="N209" t="s">
        <v>34</v>
      </c>
      <c r="O209" t="s">
        <v>30</v>
      </c>
    </row>
    <row r="210" spans="1:15" ht="12.75">
      <c r="A210" s="15" t="str">
        <f t="shared" si="6"/>
        <v>Alex Lee</v>
      </c>
      <c r="B210" t="str">
        <f>VLOOKUP(A210, Members!C:D, 2, FALSE)</f>
        <v>Mens 2, Mens 3</v>
      </c>
      <c r="C210" s="1" t="s">
        <v>237</v>
      </c>
      <c r="D210" s="23" t="s">
        <v>12</v>
      </c>
      <c r="E210" s="23" t="s">
        <v>233</v>
      </c>
      <c r="F210" s="23">
        <v>75</v>
      </c>
      <c r="G210" s="23">
        <v>75</v>
      </c>
      <c r="H210" s="24">
        <v>45607</v>
      </c>
      <c r="I210" s="23" t="s">
        <v>234</v>
      </c>
      <c r="J210" t="str">
        <f t="shared" si="7"/>
        <v>Paid</v>
      </c>
      <c r="N210" t="s">
        <v>104</v>
      </c>
      <c r="O210" t="s">
        <v>22</v>
      </c>
    </row>
    <row r="211" spans="1:15" ht="12.75">
      <c r="A211" s="15" t="str">
        <f t="shared" si="6"/>
        <v>Rajpreet Turner</v>
      </c>
      <c r="B211" t="str">
        <f>VLOOKUP(A211, Members!C:D, 2, FALSE)</f>
        <v>Ladies 1, Ladies 2, Summer , Sunday Training</v>
      </c>
      <c r="C211" s="1" t="s">
        <v>335</v>
      </c>
      <c r="D211" s="33"/>
      <c r="E211" s="34"/>
      <c r="F211" s="34">
        <v>0</v>
      </c>
      <c r="G211" s="34">
        <v>0</v>
      </c>
      <c r="H211" s="34"/>
      <c r="I211" s="35"/>
      <c r="J211" t="str">
        <f t="shared" si="7"/>
        <v>Unpaid</v>
      </c>
      <c r="N211" s="1" t="s">
        <v>192</v>
      </c>
      <c r="O211" t="s">
        <v>30</v>
      </c>
    </row>
    <row r="212" spans="1:15" ht="12.75">
      <c r="A212" s="15" t="str">
        <f t="shared" si="6"/>
        <v>Taylor Smith</v>
      </c>
      <c r="B212" t="str">
        <f>VLOOKUP(A212, Members!C:D, 2, FALSE)</f>
        <v>Mens 1</v>
      </c>
      <c r="C212" s="1" t="s">
        <v>266</v>
      </c>
      <c r="D212" s="19"/>
      <c r="E212" s="20"/>
      <c r="F212" s="20">
        <v>0</v>
      </c>
      <c r="G212" s="20">
        <v>0</v>
      </c>
      <c r="H212" s="20"/>
      <c r="I212" s="21"/>
      <c r="J212" t="str">
        <f t="shared" si="7"/>
        <v>Unpaid</v>
      </c>
      <c r="N212" t="s">
        <v>38</v>
      </c>
      <c r="O212" t="s">
        <v>53</v>
      </c>
    </row>
    <row r="213" spans="1:15" ht="12.75">
      <c r="A213" s="15" t="str">
        <f t="shared" si="6"/>
        <v>Jordan Johnson</v>
      </c>
      <c r="B213" t="str">
        <f>VLOOKUP(A213, Members!C:D, 2, FALSE)</f>
        <v>M2 Summer , Mens 4, Social</v>
      </c>
      <c r="C213" s="1" t="s">
        <v>336</v>
      </c>
      <c r="D213" s="19"/>
      <c r="E213" s="20"/>
      <c r="F213" s="20">
        <v>0</v>
      </c>
      <c r="G213" s="20">
        <v>0</v>
      </c>
      <c r="H213" s="20"/>
      <c r="I213" s="21"/>
      <c r="J213" t="str">
        <f t="shared" si="7"/>
        <v>Unpaid</v>
      </c>
      <c r="N213" t="s">
        <v>42</v>
      </c>
      <c r="O213" t="s">
        <v>9</v>
      </c>
    </row>
    <row r="214" spans="1:15" ht="12.75">
      <c r="A214" s="15" t="str">
        <f t="shared" si="6"/>
        <v>Cameron Johnson</v>
      </c>
      <c r="B214" t="str">
        <f>VLOOKUP(A214, Members!C:D, 2, FALSE)</f>
        <v>Ladies 2, Summer</v>
      </c>
      <c r="C214" s="1" t="s">
        <v>337</v>
      </c>
      <c r="D214" s="25" t="s">
        <v>16</v>
      </c>
      <c r="E214" s="26" t="s">
        <v>233</v>
      </c>
      <c r="F214" s="26">
        <v>150</v>
      </c>
      <c r="G214" s="26">
        <v>150</v>
      </c>
      <c r="H214" s="26" t="s">
        <v>238</v>
      </c>
      <c r="I214" s="27" t="s">
        <v>234</v>
      </c>
      <c r="J214" t="str">
        <f t="shared" si="7"/>
        <v>Paid</v>
      </c>
      <c r="N214" t="s">
        <v>34</v>
      </c>
      <c r="O214" t="s">
        <v>9</v>
      </c>
    </row>
    <row r="215" spans="1:15" ht="12.75">
      <c r="A215" s="15" t="str">
        <f t="shared" si="6"/>
        <v>Cameron Johnson</v>
      </c>
      <c r="B215" t="str">
        <f>VLOOKUP(A215, Members!C:D, 2, FALSE)</f>
        <v>Ladies 2, Summer</v>
      </c>
      <c r="C215" s="1" t="s">
        <v>237</v>
      </c>
      <c r="D215" s="23" t="s">
        <v>59</v>
      </c>
      <c r="E215" s="23" t="s">
        <v>233</v>
      </c>
      <c r="F215" s="23">
        <v>30</v>
      </c>
      <c r="G215" s="23">
        <v>30</v>
      </c>
      <c r="H215" s="24">
        <v>45482</v>
      </c>
      <c r="I215" s="23" t="s">
        <v>234</v>
      </c>
      <c r="J215" t="str">
        <f t="shared" si="7"/>
        <v>Paid</v>
      </c>
      <c r="N215" t="s">
        <v>34</v>
      </c>
      <c r="O215" t="s">
        <v>9</v>
      </c>
    </row>
    <row r="216" spans="1:15" ht="12.75">
      <c r="A216" s="15" t="str">
        <f t="shared" si="6"/>
        <v>Casey Lee</v>
      </c>
      <c r="B216" t="str">
        <f>VLOOKUP(A216, Members!C:D, 2, FALSE)</f>
        <v>Sunday Training</v>
      </c>
      <c r="C216" s="1" t="s">
        <v>243</v>
      </c>
      <c r="D216" s="33" t="s">
        <v>12</v>
      </c>
      <c r="E216" s="34" t="s">
        <v>233</v>
      </c>
      <c r="F216" s="34">
        <v>30</v>
      </c>
      <c r="G216" s="34">
        <v>30</v>
      </c>
      <c r="H216" s="34" t="s">
        <v>238</v>
      </c>
      <c r="I216" s="35" t="s">
        <v>234</v>
      </c>
      <c r="J216" t="str">
        <f t="shared" si="7"/>
        <v>Paid</v>
      </c>
      <c r="N216" t="s">
        <v>8</v>
      </c>
      <c r="O216" t="s">
        <v>22</v>
      </c>
    </row>
    <row r="217" spans="1:15" ht="12.75">
      <c r="A217" s="15" t="str">
        <f t="shared" si="6"/>
        <v>Drew Turner</v>
      </c>
      <c r="B217" t="str">
        <f>VLOOKUP(A217, Members!C:D, 2, FALSE)</f>
        <v>M2 Summer , Mens 5</v>
      </c>
      <c r="C217" s="1" t="s">
        <v>268</v>
      </c>
      <c r="D217" s="19" t="s">
        <v>25</v>
      </c>
      <c r="E217" s="20" t="s">
        <v>241</v>
      </c>
      <c r="F217" s="20">
        <v>0</v>
      </c>
      <c r="G217" s="20">
        <v>0</v>
      </c>
      <c r="H217" s="22">
        <v>45607</v>
      </c>
      <c r="I217" s="21" t="s">
        <v>234</v>
      </c>
      <c r="J217" t="str">
        <f t="shared" si="7"/>
        <v>Paid</v>
      </c>
      <c r="N217" t="s">
        <v>29</v>
      </c>
      <c r="O217" t="s">
        <v>30</v>
      </c>
    </row>
    <row r="218" spans="1:15" ht="12.75">
      <c r="A218" s="15" t="str">
        <f t="shared" si="6"/>
        <v>Jordan Lee</v>
      </c>
      <c r="B218" t="str">
        <f>VLOOKUP(A218, Members!C:D, 2, FALSE)</f>
        <v>M2 Summer , Mens 3</v>
      </c>
      <c r="C218" s="1" t="s">
        <v>338</v>
      </c>
      <c r="D218" s="19"/>
      <c r="E218" s="20"/>
      <c r="F218" s="20">
        <v>0</v>
      </c>
      <c r="G218" s="20">
        <v>0</v>
      </c>
      <c r="H218" s="20"/>
      <c r="I218" s="21"/>
      <c r="J218" t="str">
        <f t="shared" si="7"/>
        <v>Unpaid</v>
      </c>
      <c r="N218" t="s">
        <v>42</v>
      </c>
      <c r="O218" t="s">
        <v>22</v>
      </c>
    </row>
    <row r="219" spans="1:15" ht="12.75">
      <c r="A219" s="15" t="str">
        <f t="shared" si="6"/>
        <v>Jordan Lee</v>
      </c>
      <c r="B219" t="str">
        <f>VLOOKUP(A219, Members!C:D, 2, FALSE)</f>
        <v>M2 Summer , Mens 3</v>
      </c>
      <c r="C219" s="1" t="s">
        <v>339</v>
      </c>
      <c r="D219" s="25" t="s">
        <v>37</v>
      </c>
      <c r="E219" s="26" t="s">
        <v>233</v>
      </c>
      <c r="F219" s="26">
        <v>75</v>
      </c>
      <c r="G219" s="26">
        <v>75</v>
      </c>
      <c r="H219" s="26" t="s">
        <v>245</v>
      </c>
      <c r="I219" s="27" t="s">
        <v>234</v>
      </c>
      <c r="J219" t="str">
        <f t="shared" si="7"/>
        <v>Paid</v>
      </c>
      <c r="N219" t="s">
        <v>42</v>
      </c>
      <c r="O219" t="s">
        <v>22</v>
      </c>
    </row>
    <row r="220" spans="1:15" ht="12.75">
      <c r="A220" s="15" t="str">
        <f t="shared" si="6"/>
        <v>jeevan Wright</v>
      </c>
      <c r="B220" t="str">
        <f>VLOOKUP(A220, Members!C:D, 2, FALSE)</f>
        <v>Mens 1, Mens 2</v>
      </c>
      <c r="C220" s="1" t="s">
        <v>47</v>
      </c>
      <c r="D220" s="23" t="s">
        <v>59</v>
      </c>
      <c r="E220" s="23" t="s">
        <v>233</v>
      </c>
      <c r="F220" s="23">
        <v>30</v>
      </c>
      <c r="G220" s="23">
        <v>30</v>
      </c>
      <c r="H220" s="23" t="s">
        <v>238</v>
      </c>
      <c r="I220" s="23" t="s">
        <v>234</v>
      </c>
      <c r="J220" t="str">
        <f t="shared" si="7"/>
        <v>Paid</v>
      </c>
      <c r="N220" s="1" t="s">
        <v>193</v>
      </c>
      <c r="O220" t="s">
        <v>20</v>
      </c>
    </row>
    <row r="221" spans="1:15" ht="12.75">
      <c r="A221" s="15" t="str">
        <f t="shared" si="6"/>
        <v>Jeevan Lee</v>
      </c>
      <c r="B221" t="str">
        <f>VLOOKUP(A221, Members!C:D, 2, FALSE)</f>
        <v>Mens 2</v>
      </c>
      <c r="C221" s="1" t="s">
        <v>258</v>
      </c>
      <c r="D221" s="29" t="s">
        <v>126</v>
      </c>
      <c r="E221" s="30" t="s">
        <v>233</v>
      </c>
      <c r="F221" s="30">
        <v>30</v>
      </c>
      <c r="G221" s="30">
        <v>30</v>
      </c>
      <c r="H221" s="30" t="s">
        <v>245</v>
      </c>
      <c r="I221" s="31" t="s">
        <v>234</v>
      </c>
      <c r="J221" t="str">
        <f t="shared" si="7"/>
        <v>Paid</v>
      </c>
      <c r="N221" s="1" t="s">
        <v>194</v>
      </c>
      <c r="O221" t="s">
        <v>22</v>
      </c>
    </row>
    <row r="222" spans="1:15" ht="12.75">
      <c r="A222" s="15" t="str">
        <f t="shared" si="6"/>
        <v>Morgan Wright</v>
      </c>
      <c r="B222" t="str">
        <f>VLOOKUP(A222, Members!C:D, 2, FALSE)</f>
        <v>Sunday Training</v>
      </c>
      <c r="C222" s="1" t="s">
        <v>240</v>
      </c>
      <c r="D222" s="23" t="s">
        <v>45</v>
      </c>
      <c r="E222" s="23" t="s">
        <v>233</v>
      </c>
      <c r="F222" s="23">
        <v>75</v>
      </c>
      <c r="G222" s="23">
        <v>75</v>
      </c>
      <c r="H222" s="23" t="s">
        <v>238</v>
      </c>
      <c r="I222" s="23" t="s">
        <v>234</v>
      </c>
      <c r="J222" t="str">
        <f t="shared" si="7"/>
        <v>Paid</v>
      </c>
      <c r="N222" t="s">
        <v>13</v>
      </c>
      <c r="O222" t="s">
        <v>20</v>
      </c>
    </row>
    <row r="223" spans="1:15" ht="12.75">
      <c r="A223" s="15" t="str">
        <f t="shared" si="6"/>
        <v>Jamie Lee</v>
      </c>
      <c r="B223" t="str">
        <f>VLOOKUP(A223, Members!C:D, 2, FALSE)</f>
        <v>Aspirations, Mens 2, Mens 3</v>
      </c>
      <c r="C223" s="1" t="s">
        <v>340</v>
      </c>
      <c r="D223" s="33"/>
      <c r="E223" s="34"/>
      <c r="F223" s="34">
        <v>0</v>
      </c>
      <c r="G223" s="34">
        <v>0</v>
      </c>
      <c r="H223" s="34"/>
      <c r="I223" s="35"/>
      <c r="J223" t="str">
        <f t="shared" si="7"/>
        <v>Unpaid</v>
      </c>
      <c r="N223" t="s">
        <v>69</v>
      </c>
      <c r="O223" t="s">
        <v>22</v>
      </c>
    </row>
    <row r="224" spans="1:15" ht="12.75">
      <c r="A224" s="15" t="str">
        <f t="shared" si="6"/>
        <v>Karampreet Lee</v>
      </c>
      <c r="B224" t="str">
        <f>VLOOKUP(A224, Members!C:D, 2, FALSE)</f>
        <v>Aspirations, M2 Summer , Mens 3</v>
      </c>
      <c r="C224" s="1" t="s">
        <v>257</v>
      </c>
      <c r="D224" s="19" t="s">
        <v>37</v>
      </c>
      <c r="E224" s="20" t="s">
        <v>233</v>
      </c>
      <c r="F224" s="20">
        <v>75</v>
      </c>
      <c r="G224" s="20">
        <v>75</v>
      </c>
      <c r="H224" s="20" t="s">
        <v>245</v>
      </c>
      <c r="I224" s="21" t="s">
        <v>234</v>
      </c>
      <c r="J224" t="str">
        <f t="shared" si="7"/>
        <v>Paid</v>
      </c>
      <c r="N224" s="1" t="s">
        <v>195</v>
      </c>
      <c r="O224" t="s">
        <v>22</v>
      </c>
    </row>
    <row r="225" spans="1:15" ht="12.75">
      <c r="A225" s="15" t="str">
        <f t="shared" si="6"/>
        <v>Kian Lee</v>
      </c>
      <c r="B225" t="str">
        <f>VLOOKUP(A225, Members!C:D, 2, FALSE)</f>
        <v>Aspirations, Badgers, Sunday Training</v>
      </c>
      <c r="C225" s="1" t="s">
        <v>341</v>
      </c>
      <c r="D225" s="19"/>
      <c r="E225" s="20"/>
      <c r="F225" s="20">
        <v>0</v>
      </c>
      <c r="G225" s="20">
        <v>0</v>
      </c>
      <c r="H225" s="20"/>
      <c r="I225" s="21"/>
      <c r="J225" t="str">
        <f t="shared" si="7"/>
        <v>Unpaid</v>
      </c>
      <c r="N225" s="1" t="s">
        <v>196</v>
      </c>
      <c r="O225" t="s">
        <v>22</v>
      </c>
    </row>
    <row r="226" spans="1:15" ht="12.75">
      <c r="A226" s="15" t="str">
        <f t="shared" si="6"/>
        <v>Kyle Lee</v>
      </c>
      <c r="B226" t="str">
        <f>VLOOKUP(A226, Members!C:D, 2, FALSE)</f>
        <v>Aspirations, M2 Summer , Mens 3, Mens 4, Mens 5, Sunday Training</v>
      </c>
      <c r="C226" s="1" t="s">
        <v>240</v>
      </c>
      <c r="D226" s="25" t="s">
        <v>126</v>
      </c>
      <c r="E226" s="26" t="s">
        <v>233</v>
      </c>
      <c r="F226" s="26">
        <v>30</v>
      </c>
      <c r="G226" s="26">
        <v>30</v>
      </c>
      <c r="H226" s="28">
        <v>45482</v>
      </c>
      <c r="I226" s="27" t="s">
        <v>234</v>
      </c>
      <c r="J226" t="str">
        <f t="shared" si="7"/>
        <v>Paid</v>
      </c>
      <c r="N226" s="1" t="s">
        <v>197</v>
      </c>
      <c r="O226" t="s">
        <v>22</v>
      </c>
    </row>
    <row r="227" spans="1:15" ht="12.75">
      <c r="A227" s="15" t="str">
        <f t="shared" si="6"/>
        <v>Morgan Lee</v>
      </c>
      <c r="B227" t="str">
        <f>VLOOKUP(A227, Members!C:D, 2, FALSE)</f>
        <v>Mens 1</v>
      </c>
      <c r="C227" s="1" t="s">
        <v>244</v>
      </c>
      <c r="D227" s="23" t="s">
        <v>12</v>
      </c>
      <c r="E227" s="23" t="s">
        <v>233</v>
      </c>
      <c r="F227" s="23">
        <v>30</v>
      </c>
      <c r="G227" s="23">
        <v>30</v>
      </c>
      <c r="H227" s="24">
        <v>45482</v>
      </c>
      <c r="I227" s="23" t="s">
        <v>234</v>
      </c>
      <c r="J227" t="str">
        <f t="shared" si="7"/>
        <v>Paid</v>
      </c>
      <c r="N227" t="s">
        <v>13</v>
      </c>
      <c r="O227" t="s">
        <v>22</v>
      </c>
    </row>
    <row r="228" spans="1:15" ht="12.75">
      <c r="A228" s="15" t="str">
        <f t="shared" si="6"/>
        <v>Morgan Lee</v>
      </c>
      <c r="B228" t="str">
        <f>VLOOKUP(A228, Members!C:D, 2, FALSE)</f>
        <v>Mens 1</v>
      </c>
      <c r="C228" s="1" t="s">
        <v>240</v>
      </c>
      <c r="D228" s="33" t="s">
        <v>16</v>
      </c>
      <c r="E228" s="34" t="s">
        <v>233</v>
      </c>
      <c r="F228" s="34">
        <v>150</v>
      </c>
      <c r="G228" s="34">
        <v>150</v>
      </c>
      <c r="H228" s="34" t="s">
        <v>238</v>
      </c>
      <c r="I228" s="35" t="s">
        <v>234</v>
      </c>
      <c r="J228" t="str">
        <f t="shared" si="7"/>
        <v>Paid</v>
      </c>
      <c r="N228" t="s">
        <v>13</v>
      </c>
      <c r="O228" t="s">
        <v>22</v>
      </c>
    </row>
    <row r="229" spans="1:15" ht="12.75">
      <c r="A229" s="15" t="str">
        <f t="shared" si="6"/>
        <v>Drew Smith</v>
      </c>
      <c r="B229" t="str">
        <f>VLOOKUP(A229, Members!C:D, 2, FALSE)</f>
        <v>Aspirations</v>
      </c>
      <c r="C229" s="1" t="s">
        <v>319</v>
      </c>
      <c r="D229" s="19" t="s">
        <v>25</v>
      </c>
      <c r="E229" s="20" t="s">
        <v>241</v>
      </c>
      <c r="F229" s="20">
        <v>0</v>
      </c>
      <c r="G229" s="20">
        <v>0</v>
      </c>
      <c r="H229" s="22">
        <v>45607</v>
      </c>
      <c r="I229" s="21" t="s">
        <v>234</v>
      </c>
      <c r="J229" t="str">
        <f t="shared" si="7"/>
        <v>Paid</v>
      </c>
      <c r="N229" t="s">
        <v>29</v>
      </c>
      <c r="O229" t="s">
        <v>53</v>
      </c>
    </row>
    <row r="230" spans="1:15" ht="12.75">
      <c r="A230" s="15" t="str">
        <f t="shared" si="6"/>
        <v>Cameron Smith</v>
      </c>
      <c r="B230" t="str">
        <f>VLOOKUP(A230, Members!C:D, 2, FALSE)</f>
        <v>Badgers, Sunday Training</v>
      </c>
      <c r="C230" s="1" t="s">
        <v>342</v>
      </c>
      <c r="D230" s="19"/>
      <c r="E230" s="20"/>
      <c r="F230" s="20">
        <v>0</v>
      </c>
      <c r="G230" s="20">
        <v>0</v>
      </c>
      <c r="H230" s="20"/>
      <c r="I230" s="21"/>
      <c r="J230" t="str">
        <f t="shared" si="7"/>
        <v>Unpaid</v>
      </c>
      <c r="N230" t="s">
        <v>34</v>
      </c>
      <c r="O230" t="s">
        <v>53</v>
      </c>
    </row>
    <row r="231" spans="1:15" ht="12.75">
      <c r="A231" s="15" t="str">
        <f t="shared" si="6"/>
        <v>Milveen Smith</v>
      </c>
      <c r="B231" t="str">
        <f>VLOOKUP(A231, Members!C:D, 2, FALSE)</f>
        <v>Aspirations, Ladies 2, Summer , Sunday Training</v>
      </c>
      <c r="C231" s="1" t="s">
        <v>343</v>
      </c>
      <c r="D231" s="19" t="s">
        <v>25</v>
      </c>
      <c r="E231" s="20" t="s">
        <v>241</v>
      </c>
      <c r="F231" s="20">
        <v>0</v>
      </c>
      <c r="G231" s="20">
        <v>0</v>
      </c>
      <c r="H231" s="22">
        <v>45607</v>
      </c>
      <c r="I231" s="21" t="s">
        <v>234</v>
      </c>
      <c r="J231" t="str">
        <f t="shared" si="7"/>
        <v>Paid</v>
      </c>
      <c r="N231" s="1" t="s">
        <v>200</v>
      </c>
      <c r="O231" t="s">
        <v>53</v>
      </c>
    </row>
    <row r="232" spans="1:15" ht="12.75">
      <c r="A232" s="15" t="str">
        <f t="shared" si="6"/>
        <v>Taylor Smith</v>
      </c>
      <c r="B232" t="str">
        <f>VLOOKUP(A232, Members!C:D, 2, FALSE)</f>
        <v>Mens 1</v>
      </c>
      <c r="C232" s="1" t="s">
        <v>344</v>
      </c>
      <c r="D232" s="25" t="s">
        <v>59</v>
      </c>
      <c r="E232" s="26" t="s">
        <v>233</v>
      </c>
      <c r="F232" s="26">
        <v>30</v>
      </c>
      <c r="G232" s="26">
        <v>30</v>
      </c>
      <c r="H232" s="28">
        <v>45482</v>
      </c>
      <c r="I232" s="27" t="s">
        <v>234</v>
      </c>
      <c r="J232" t="str">
        <f t="shared" si="7"/>
        <v>Paid</v>
      </c>
      <c r="N232" t="s">
        <v>38</v>
      </c>
      <c r="O232" t="s">
        <v>53</v>
      </c>
    </row>
    <row r="233" spans="1:15" ht="12.75">
      <c r="A233" s="15" t="str">
        <f t="shared" si="6"/>
        <v>Taylor Smith</v>
      </c>
      <c r="B233" t="str">
        <f>VLOOKUP(A233, Members!C:D, 2, FALSE)</f>
        <v>Mens 1</v>
      </c>
      <c r="C233" s="1" t="s">
        <v>237</v>
      </c>
      <c r="D233" s="23" t="s">
        <v>45</v>
      </c>
      <c r="E233" s="23" t="s">
        <v>233</v>
      </c>
      <c r="F233" s="23">
        <v>75</v>
      </c>
      <c r="G233" s="23">
        <v>75</v>
      </c>
      <c r="H233" s="23" t="s">
        <v>238</v>
      </c>
      <c r="I233" s="23" t="s">
        <v>234</v>
      </c>
      <c r="J233" t="str">
        <f t="shared" si="7"/>
        <v>Paid</v>
      </c>
      <c r="N233" t="s">
        <v>38</v>
      </c>
      <c r="O233" t="s">
        <v>53</v>
      </c>
    </row>
    <row r="234" spans="1:15" ht="12.75">
      <c r="A234" s="15" t="str">
        <f t="shared" si="6"/>
        <v>Morgan Turner</v>
      </c>
      <c r="B234" t="str">
        <f>VLOOKUP(A234, Members!C:D, 2, FALSE)</f>
        <v>Sunday Training</v>
      </c>
      <c r="C234" s="1" t="s">
        <v>266</v>
      </c>
      <c r="D234" s="29" t="s">
        <v>167</v>
      </c>
      <c r="E234" s="30" t="s">
        <v>233</v>
      </c>
      <c r="F234" s="30">
        <v>10</v>
      </c>
      <c r="G234" s="30">
        <v>10</v>
      </c>
      <c r="H234" s="30" t="s">
        <v>345</v>
      </c>
      <c r="I234" s="31" t="s">
        <v>234</v>
      </c>
      <c r="J234" t="str">
        <f t="shared" si="7"/>
        <v>Paid</v>
      </c>
      <c r="N234" t="s">
        <v>13</v>
      </c>
      <c r="O234" t="s">
        <v>30</v>
      </c>
    </row>
    <row r="235" spans="1:15" ht="12.75">
      <c r="A235" s="15" t="str">
        <f t="shared" si="6"/>
        <v>Casey Walker</v>
      </c>
      <c r="B235" t="str">
        <f>VLOOKUP(A235, Members!C:D, 2, FALSE)</f>
        <v>Mens 1</v>
      </c>
      <c r="C235" s="1" t="s">
        <v>237</v>
      </c>
      <c r="D235" s="23" t="s">
        <v>167</v>
      </c>
      <c r="E235" s="23" t="s">
        <v>233</v>
      </c>
      <c r="F235" s="23">
        <v>10</v>
      </c>
      <c r="G235" s="23">
        <v>10</v>
      </c>
      <c r="H235" s="23" t="s">
        <v>345</v>
      </c>
      <c r="I235" s="23" t="s">
        <v>234</v>
      </c>
      <c r="J235" t="str">
        <f t="shared" si="7"/>
        <v>Paid</v>
      </c>
      <c r="N235" t="s">
        <v>8</v>
      </c>
      <c r="O235" t="s">
        <v>50</v>
      </c>
    </row>
    <row r="236" spans="1:15" ht="12.75">
      <c r="A236" s="15" t="str">
        <f t="shared" si="6"/>
        <v>Gagan Turner</v>
      </c>
      <c r="B236" t="str">
        <f>VLOOKUP(A236, Members!C:D, 2, FALSE)</f>
        <v>Aspirations, Badgers, Summer , Sunday Training</v>
      </c>
      <c r="C236" s="1" t="s">
        <v>237</v>
      </c>
      <c r="D236" s="23"/>
      <c r="E236" s="23"/>
      <c r="F236" s="23">
        <v>0</v>
      </c>
      <c r="G236" s="23">
        <v>0</v>
      </c>
      <c r="H236" s="23"/>
      <c r="I236" s="23"/>
      <c r="J236" t="str">
        <f t="shared" si="7"/>
        <v>Unpaid</v>
      </c>
      <c r="N236" s="1" t="s">
        <v>202</v>
      </c>
      <c r="O236" t="s">
        <v>30</v>
      </c>
    </row>
    <row r="237" spans="1:15" ht="12.75">
      <c r="A237" s="15" t="str">
        <f t="shared" si="6"/>
        <v>Jordan Turner</v>
      </c>
      <c r="B237" t="str">
        <f>VLOOKUP(A237, Members!C:D, 2, FALSE)</f>
        <v>Aspirations, M2 Summer , Mens 3, Sunday Training</v>
      </c>
      <c r="C237" s="1" t="s">
        <v>237</v>
      </c>
      <c r="D237" s="23" t="s">
        <v>59</v>
      </c>
      <c r="E237" s="23" t="s">
        <v>241</v>
      </c>
      <c r="F237" s="23">
        <v>15</v>
      </c>
      <c r="G237" s="23">
        <v>15</v>
      </c>
      <c r="H237" s="24">
        <v>45780</v>
      </c>
      <c r="I237" s="23" t="s">
        <v>234</v>
      </c>
      <c r="J237" t="str">
        <f t="shared" si="7"/>
        <v>Paid</v>
      </c>
      <c r="N237" t="s">
        <v>42</v>
      </c>
      <c r="O237" t="s">
        <v>30</v>
      </c>
    </row>
    <row r="238" spans="1:15" ht="12.75">
      <c r="A238" s="15" t="str">
        <f t="shared" si="6"/>
        <v>Gurmukh Turner</v>
      </c>
      <c r="B238" t="str">
        <f>VLOOKUP(A238, Members!C:D, 2, FALSE)</f>
        <v>M2 Summer , Mens 3, Sunday Training</v>
      </c>
      <c r="C238" s="1" t="s">
        <v>346</v>
      </c>
      <c r="D238" s="33"/>
      <c r="E238" s="34"/>
      <c r="F238" s="34">
        <v>0</v>
      </c>
      <c r="G238" s="34">
        <v>0</v>
      </c>
      <c r="H238" s="34"/>
      <c r="I238" s="35"/>
      <c r="J238" t="str">
        <f t="shared" si="7"/>
        <v>Unpaid</v>
      </c>
      <c r="N238" s="1" t="s">
        <v>204</v>
      </c>
      <c r="O238" t="s">
        <v>30</v>
      </c>
    </row>
    <row r="239" spans="1:15" ht="12.75">
      <c r="A239" s="15" t="str">
        <f t="shared" si="6"/>
        <v>Alex Bennett</v>
      </c>
      <c r="B239" t="str">
        <f>VLOOKUP(A239, Members!C:D, 2, FALSE)</f>
        <v>Mens 1</v>
      </c>
      <c r="C239" s="1" t="s">
        <v>252</v>
      </c>
      <c r="D239" s="19"/>
      <c r="E239" s="20"/>
      <c r="F239" s="20">
        <v>0</v>
      </c>
      <c r="G239" s="20">
        <v>0</v>
      </c>
      <c r="H239" s="20"/>
      <c r="I239" s="21"/>
      <c r="J239" t="str">
        <f t="shared" si="7"/>
        <v>Unpaid</v>
      </c>
      <c r="N239" t="s">
        <v>104</v>
      </c>
      <c r="O239" t="s">
        <v>39</v>
      </c>
    </row>
    <row r="240" spans="1:15" ht="12.75">
      <c r="A240" s="15" t="str">
        <f t="shared" si="6"/>
        <v>Morgan Smith</v>
      </c>
      <c r="B240" t="str">
        <f>VLOOKUP(A240, Members!C:D, 2, FALSE)</f>
        <v>Mens 1, Mens 2</v>
      </c>
      <c r="C240" s="1" t="s">
        <v>347</v>
      </c>
      <c r="D240" s="25"/>
      <c r="E240" s="26"/>
      <c r="F240" s="26">
        <v>0</v>
      </c>
      <c r="G240" s="26">
        <v>0</v>
      </c>
      <c r="H240" s="26"/>
      <c r="I240" s="27"/>
      <c r="J240" t="str">
        <f t="shared" si="7"/>
        <v>Unpaid</v>
      </c>
      <c r="N240" t="s">
        <v>13</v>
      </c>
      <c r="O240" t="s">
        <v>53</v>
      </c>
    </row>
    <row r="241" spans="1:15" ht="12.75">
      <c r="A241" s="15" t="str">
        <f t="shared" si="6"/>
        <v>Casey Parker</v>
      </c>
      <c r="B241" t="str">
        <f>VLOOKUP(A241, Members!C:D, 2, FALSE)</f>
        <v>M2 Summer , Mens 5</v>
      </c>
      <c r="C241" s="1" t="s">
        <v>237</v>
      </c>
      <c r="D241" s="23" t="s">
        <v>37</v>
      </c>
      <c r="E241" s="23" t="s">
        <v>233</v>
      </c>
      <c r="F241" s="23">
        <v>75</v>
      </c>
      <c r="G241" s="23">
        <v>75</v>
      </c>
      <c r="H241" s="23" t="s">
        <v>245</v>
      </c>
      <c r="I241" s="23" t="s">
        <v>234</v>
      </c>
      <c r="J241" t="str">
        <f t="shared" si="7"/>
        <v>Paid</v>
      </c>
      <c r="N241" t="s">
        <v>8</v>
      </c>
      <c r="O241" t="s">
        <v>35</v>
      </c>
    </row>
    <row r="242" spans="1:15" ht="12.75">
      <c r="A242" s="15" t="str">
        <f t="shared" si="6"/>
        <v>Jamie Evans</v>
      </c>
      <c r="B242" t="str">
        <f>VLOOKUP(A242, Members!C:D, 2, FALSE)</f>
        <v>Ladies 1</v>
      </c>
      <c r="C242" s="1" t="s">
        <v>348</v>
      </c>
      <c r="D242" s="33" t="s">
        <v>59</v>
      </c>
      <c r="E242" s="34" t="s">
        <v>233</v>
      </c>
      <c r="F242" s="34">
        <v>30</v>
      </c>
      <c r="G242" s="34">
        <v>30</v>
      </c>
      <c r="H242" s="34" t="s">
        <v>349</v>
      </c>
      <c r="I242" s="35" t="s">
        <v>234</v>
      </c>
      <c r="J242" t="str">
        <f t="shared" si="7"/>
        <v>Paid</v>
      </c>
      <c r="N242" t="s">
        <v>69</v>
      </c>
      <c r="O242" t="s">
        <v>70</v>
      </c>
    </row>
    <row r="243" spans="1:15" ht="12.75">
      <c r="A243" s="15" t="str">
        <f t="shared" si="6"/>
        <v>SJ Evans</v>
      </c>
      <c r="B243" t="str">
        <f>VLOOKUP(A243, Members!C:D, 2, FALSE)</f>
        <v>Aspirations, M2 Summer , Mens 3, Mens 5, Sunday Training</v>
      </c>
      <c r="C243" s="1" t="s">
        <v>347</v>
      </c>
      <c r="D243" s="19" t="s">
        <v>37</v>
      </c>
      <c r="E243" s="20" t="s">
        <v>233</v>
      </c>
      <c r="F243" s="20">
        <v>150</v>
      </c>
      <c r="G243" s="20">
        <v>150</v>
      </c>
      <c r="H243" s="20" t="s">
        <v>265</v>
      </c>
      <c r="I243" s="21" t="s">
        <v>234</v>
      </c>
      <c r="J243" t="str">
        <f t="shared" si="7"/>
        <v>Paid</v>
      </c>
      <c r="N243" s="1" t="s">
        <v>205</v>
      </c>
      <c r="O243" t="s">
        <v>70</v>
      </c>
    </row>
    <row r="244" spans="1:15" ht="12.75">
      <c r="A244" s="15" t="str">
        <f t="shared" si="6"/>
        <v>Cameron Evans</v>
      </c>
      <c r="B244" t="str">
        <f>VLOOKUP(A244, Members!C:D, 2, FALSE)</f>
        <v>Sunday Training</v>
      </c>
      <c r="C244" s="1" t="s">
        <v>316</v>
      </c>
      <c r="D244" s="19"/>
      <c r="E244" s="20"/>
      <c r="F244" s="20">
        <v>0</v>
      </c>
      <c r="G244" s="20">
        <v>0</v>
      </c>
      <c r="H244" s="20"/>
      <c r="I244" s="21"/>
      <c r="J244" t="str">
        <f t="shared" si="7"/>
        <v>Unpaid</v>
      </c>
      <c r="N244" t="s">
        <v>34</v>
      </c>
      <c r="O244" t="s">
        <v>70</v>
      </c>
    </row>
    <row r="245" spans="1:15" ht="12.75">
      <c r="A245" s="15" t="str">
        <f t="shared" si="6"/>
        <v>Cameron Evans</v>
      </c>
      <c r="B245" t="str">
        <f>VLOOKUP(A245, Members!C:D, 2, FALSE)</f>
        <v>Sunday Training</v>
      </c>
      <c r="C245" s="1" t="s">
        <v>264</v>
      </c>
      <c r="D245" s="19" t="s">
        <v>16</v>
      </c>
      <c r="E245" s="20" t="s">
        <v>233</v>
      </c>
      <c r="F245" s="20">
        <v>150</v>
      </c>
      <c r="G245" s="20">
        <v>150</v>
      </c>
      <c r="H245" s="20" t="s">
        <v>245</v>
      </c>
      <c r="I245" s="21" t="s">
        <v>234</v>
      </c>
      <c r="J245" t="str">
        <f t="shared" si="7"/>
        <v>Paid</v>
      </c>
      <c r="N245" t="s">
        <v>34</v>
      </c>
      <c r="O245" t="s">
        <v>70</v>
      </c>
    </row>
    <row r="246" spans="1:15" ht="12.75">
      <c r="A246" s="15" t="str">
        <f t="shared" si="6"/>
        <v>Jamie Evans</v>
      </c>
      <c r="B246" t="str">
        <f>VLOOKUP(A246, Members!C:D, 2, FALSE)</f>
        <v>Ladies 1</v>
      </c>
      <c r="C246" s="1" t="s">
        <v>350</v>
      </c>
      <c r="D246" s="19" t="s">
        <v>37</v>
      </c>
      <c r="E246" s="20" t="s">
        <v>233</v>
      </c>
      <c r="F246" s="20">
        <v>75</v>
      </c>
      <c r="G246" s="20">
        <v>75</v>
      </c>
      <c r="H246" s="20" t="s">
        <v>265</v>
      </c>
      <c r="I246" s="21" t="s">
        <v>234</v>
      </c>
      <c r="J246" t="str">
        <f t="shared" si="7"/>
        <v>Paid</v>
      </c>
      <c r="N246" t="s">
        <v>69</v>
      </c>
      <c r="O246" t="s">
        <v>70</v>
      </c>
    </row>
    <row r="247" spans="1:15" ht="12.75">
      <c r="A247" s="15" t="str">
        <f t="shared" si="6"/>
        <v>Drew Bennett</v>
      </c>
      <c r="B247" t="str">
        <f>VLOOKUP(A247, Members!C:D, 2, FALSE)</f>
        <v>Sunday Training</v>
      </c>
      <c r="C247" s="1" t="s">
        <v>264</v>
      </c>
      <c r="D247" s="19" t="s">
        <v>37</v>
      </c>
      <c r="E247" s="20" t="s">
        <v>233</v>
      </c>
      <c r="F247" s="20">
        <v>75</v>
      </c>
      <c r="G247" s="20">
        <v>75</v>
      </c>
      <c r="H247" s="20" t="s">
        <v>245</v>
      </c>
      <c r="I247" s="21" t="s">
        <v>234</v>
      </c>
      <c r="J247" t="str">
        <f t="shared" si="7"/>
        <v>Paid</v>
      </c>
      <c r="N247" t="s">
        <v>29</v>
      </c>
      <c r="O247" t="s">
        <v>39</v>
      </c>
    </row>
    <row r="248" spans="1:15" ht="12.75">
      <c r="A248" s="15" t="str">
        <f t="shared" si="6"/>
        <v>Morgan Bennett</v>
      </c>
      <c r="B248" t="str">
        <f>VLOOKUP(A248, Members!C:D, 2, FALSE)</f>
        <v>Mens 1</v>
      </c>
      <c r="C248" s="1" t="s">
        <v>295</v>
      </c>
      <c r="D248" s="19" t="s">
        <v>126</v>
      </c>
      <c r="E248" s="20" t="s">
        <v>233</v>
      </c>
      <c r="F248" s="20">
        <v>30</v>
      </c>
      <c r="G248" s="20">
        <v>30</v>
      </c>
      <c r="H248" s="20" t="s">
        <v>245</v>
      </c>
      <c r="I248" s="21" t="s">
        <v>234</v>
      </c>
      <c r="J248" t="str">
        <f t="shared" si="7"/>
        <v>Paid</v>
      </c>
      <c r="N248" t="s">
        <v>13</v>
      </c>
      <c r="O248" t="s">
        <v>39</v>
      </c>
    </row>
    <row r="249" spans="1:15" ht="12.75">
      <c r="A249" s="15" t="str">
        <f t="shared" si="6"/>
        <v>Giaan Cooper</v>
      </c>
      <c r="B249" t="str">
        <f>VLOOKUP(A249, Members!C:D, 2, FALSE)</f>
        <v>Sunday Training</v>
      </c>
      <c r="C249" s="1" t="s">
        <v>351</v>
      </c>
      <c r="D249" s="25" t="s">
        <v>45</v>
      </c>
      <c r="E249" s="26" t="s">
        <v>233</v>
      </c>
      <c r="F249" s="26">
        <v>75</v>
      </c>
      <c r="G249" s="26">
        <v>75</v>
      </c>
      <c r="H249" s="26" t="s">
        <v>249</v>
      </c>
      <c r="I249" s="27" t="s">
        <v>234</v>
      </c>
      <c r="J249" t="str">
        <f t="shared" si="7"/>
        <v>Paid</v>
      </c>
      <c r="N249" s="1" t="s">
        <v>209</v>
      </c>
      <c r="O249" t="s">
        <v>78</v>
      </c>
    </row>
    <row r="250" spans="1:15" ht="12.75">
      <c r="A250" s="15" t="str">
        <f t="shared" si="6"/>
        <v>Morgan Cooper</v>
      </c>
      <c r="B250" t="str">
        <f>VLOOKUP(A250, Members!C:D, 2, FALSE)</f>
        <v>Sunday Training</v>
      </c>
      <c r="C250" s="1" t="s">
        <v>237</v>
      </c>
      <c r="D250" s="23" t="s">
        <v>41</v>
      </c>
      <c r="E250" s="23"/>
      <c r="F250" s="23">
        <v>60</v>
      </c>
      <c r="G250" s="23">
        <v>0</v>
      </c>
      <c r="H250" s="23" t="s">
        <v>245</v>
      </c>
      <c r="I250" s="23" t="s">
        <v>260</v>
      </c>
      <c r="J250" t="str">
        <f t="shared" si="7"/>
        <v>Assigned</v>
      </c>
      <c r="N250" t="s">
        <v>13</v>
      </c>
      <c r="O250" t="s">
        <v>78</v>
      </c>
    </row>
    <row r="251" spans="1:15" ht="12.75">
      <c r="A251" s="15" t="str">
        <f t="shared" si="6"/>
        <v>Harpreet Parker</v>
      </c>
      <c r="B251" t="str">
        <f>VLOOKUP(A251, Members!C:D, 2, FALSE)</f>
        <v>M2 Summer , Mens 3, Mens 4</v>
      </c>
      <c r="C251" s="1" t="s">
        <v>237</v>
      </c>
      <c r="D251" s="23" t="s">
        <v>25</v>
      </c>
      <c r="E251" s="23" t="s">
        <v>241</v>
      </c>
      <c r="F251" s="23">
        <v>0</v>
      </c>
      <c r="G251" s="23">
        <v>0</v>
      </c>
      <c r="H251" s="24">
        <v>45607</v>
      </c>
      <c r="I251" s="23" t="s">
        <v>234</v>
      </c>
      <c r="J251" t="str">
        <f t="shared" si="7"/>
        <v>Paid</v>
      </c>
      <c r="N251" s="1" t="s">
        <v>210</v>
      </c>
      <c r="O251" t="s">
        <v>35</v>
      </c>
    </row>
    <row r="252" spans="1:15" ht="12.75">
      <c r="A252" s="15" t="str">
        <f t="shared" si="6"/>
        <v>chayden Bennett</v>
      </c>
      <c r="B252" t="str">
        <f>VLOOKUP(A252, Members!C:D, 2, FALSE)</f>
        <v>Aspirations, M2 Summer , Mens 5, Sunday Training</v>
      </c>
      <c r="C252" s="1" t="s">
        <v>18</v>
      </c>
      <c r="D252" s="23" t="s">
        <v>167</v>
      </c>
      <c r="E252" s="23" t="s">
        <v>233</v>
      </c>
      <c r="F252" s="23">
        <v>10</v>
      </c>
      <c r="G252" s="23">
        <v>10</v>
      </c>
      <c r="H252" s="24">
        <v>45485</v>
      </c>
      <c r="I252" s="23" t="s">
        <v>234</v>
      </c>
      <c r="J252" t="str">
        <f t="shared" si="7"/>
        <v>Paid</v>
      </c>
      <c r="N252" s="1" t="s">
        <v>211</v>
      </c>
      <c r="O252" t="s">
        <v>39</v>
      </c>
    </row>
    <row r="253" spans="1:15" ht="12.75">
      <c r="A253" s="15" t="str">
        <f t="shared" si="6"/>
        <v>Abhijeet Cooper</v>
      </c>
      <c r="B253" t="str">
        <f>VLOOKUP(A253, Members!C:D, 2, FALSE)</f>
        <v>Mens 2</v>
      </c>
      <c r="C253" s="1" t="s">
        <v>18</v>
      </c>
      <c r="D253" s="23"/>
      <c r="E253" s="23"/>
      <c r="F253" s="23">
        <v>0</v>
      </c>
      <c r="G253" s="23">
        <v>0</v>
      </c>
      <c r="H253" s="23"/>
      <c r="I253" s="23"/>
      <c r="J253" t="str">
        <f t="shared" si="7"/>
        <v>Unpaid</v>
      </c>
      <c r="N253" s="1" t="s">
        <v>212</v>
      </c>
      <c r="O253" t="s">
        <v>78</v>
      </c>
    </row>
    <row r="254" spans="1:15" ht="12.75">
      <c r="A254" s="15" t="str">
        <f t="shared" si="6"/>
        <v>Jordan Cooper</v>
      </c>
      <c r="B254" t="str">
        <f>VLOOKUP(A254, Members!C:D, 2, FALSE)</f>
        <v>M2 Summer , Mens 5</v>
      </c>
      <c r="C254" s="1" t="s">
        <v>352</v>
      </c>
      <c r="D254" s="29"/>
      <c r="E254" s="30"/>
      <c r="F254" s="30">
        <v>0</v>
      </c>
      <c r="G254" s="30">
        <v>0</v>
      </c>
      <c r="H254" s="30"/>
      <c r="I254" s="31"/>
      <c r="J254" t="str">
        <f t="shared" si="7"/>
        <v>Unpaid</v>
      </c>
      <c r="N254" t="s">
        <v>42</v>
      </c>
      <c r="O254" t="s">
        <v>78</v>
      </c>
    </row>
    <row r="255" spans="1:15" ht="12.75">
      <c r="A255" s="15" t="str">
        <f t="shared" si="6"/>
        <v>Navdeep Cooper</v>
      </c>
      <c r="B255" t="str">
        <f>VLOOKUP(A255, Members!C:D, 2, FALSE)</f>
        <v>M2 Summer</v>
      </c>
      <c r="C255" s="1" t="s">
        <v>353</v>
      </c>
      <c r="D255" s="23"/>
      <c r="E255" s="23"/>
      <c r="F255" s="23">
        <v>0</v>
      </c>
      <c r="G255" s="23">
        <v>0</v>
      </c>
      <c r="H255" s="23"/>
      <c r="I255" s="23"/>
      <c r="J255" t="str">
        <f t="shared" si="7"/>
        <v>Unpaid</v>
      </c>
      <c r="N255" s="1" t="s">
        <v>213</v>
      </c>
      <c r="O255" t="s">
        <v>78</v>
      </c>
    </row>
    <row r="256" spans="1:15" ht="12.75">
      <c r="A256" s="15" t="str">
        <f t="shared" si="6"/>
        <v>Jordan Bennett</v>
      </c>
      <c r="B256" t="str">
        <f>VLOOKUP(A256, Members!C:D, 2, FALSE)</f>
        <v>M2 Summer , Mens 5</v>
      </c>
      <c r="C256" s="1" t="s">
        <v>266</v>
      </c>
      <c r="D256" s="33"/>
      <c r="E256" s="34"/>
      <c r="F256" s="34">
        <v>0</v>
      </c>
      <c r="G256" s="34">
        <v>0</v>
      </c>
      <c r="H256" s="34"/>
      <c r="I256" s="35"/>
      <c r="J256" t="str">
        <f t="shared" si="7"/>
        <v>Unpaid</v>
      </c>
      <c r="N256" t="s">
        <v>42</v>
      </c>
      <c r="O256" t="s">
        <v>39</v>
      </c>
    </row>
    <row r="257" spans="1:15" ht="12.75">
      <c r="A257" s="15" t="str">
        <f t="shared" si="6"/>
        <v>Jamie Wright</v>
      </c>
      <c r="B257" t="str">
        <f>VLOOKUP(A257, Members!C:D, 2, FALSE)</f>
        <v>Mens 2</v>
      </c>
      <c r="C257" s="1" t="s">
        <v>264</v>
      </c>
      <c r="D257" s="25" t="s">
        <v>167</v>
      </c>
      <c r="E257" s="26" t="s">
        <v>233</v>
      </c>
      <c r="F257" s="26">
        <v>10</v>
      </c>
      <c r="G257" s="26">
        <v>10</v>
      </c>
      <c r="H257" s="26" t="s">
        <v>245</v>
      </c>
      <c r="I257" s="27" t="s">
        <v>234</v>
      </c>
      <c r="J257" t="str">
        <f t="shared" si="7"/>
        <v>Paid</v>
      </c>
      <c r="N257" t="s">
        <v>69</v>
      </c>
      <c r="O257" t="s">
        <v>20</v>
      </c>
    </row>
    <row r="258" spans="1:15" ht="12.75">
      <c r="A258" s="15" t="str">
        <f t="shared" si="6"/>
        <v>Sanraj Singh Wright</v>
      </c>
      <c r="B258" t="str">
        <f>VLOOKUP(A258, Members!C:D, 2, FALSE)</f>
        <v>Mens 2, Mens 3</v>
      </c>
      <c r="C258" s="1" t="s">
        <v>261</v>
      </c>
      <c r="D258" s="23"/>
      <c r="E258" s="23"/>
      <c r="F258" s="23">
        <v>0</v>
      </c>
      <c r="G258" s="23">
        <v>0</v>
      </c>
      <c r="H258" s="23"/>
      <c r="I258" s="23"/>
      <c r="J258" t="str">
        <f t="shared" si="7"/>
        <v>Unpaid</v>
      </c>
      <c r="N258" s="1" t="s">
        <v>214</v>
      </c>
      <c r="O258" t="s">
        <v>20</v>
      </c>
    </row>
    <row r="259" spans="1:15" ht="12.75">
      <c r="A259" s="15" t="str">
        <f t="shared" ref="A259:A262" si="8">CONCATENATE(N259, " ", O259)</f>
        <v>Drew Bennett</v>
      </c>
      <c r="B259" t="str">
        <f>VLOOKUP(A259, Members!C:D, 2, FALSE)</f>
        <v>Sunday Training</v>
      </c>
      <c r="C259" s="1" t="s">
        <v>51</v>
      </c>
      <c r="D259" s="23" t="s">
        <v>59</v>
      </c>
      <c r="E259" s="23" t="s">
        <v>233</v>
      </c>
      <c r="F259" s="23">
        <v>30</v>
      </c>
      <c r="G259" s="23">
        <v>30</v>
      </c>
      <c r="H259" s="24">
        <v>45482</v>
      </c>
      <c r="I259" s="23" t="s">
        <v>234</v>
      </c>
      <c r="J259" t="str">
        <f t="shared" ref="J259:J262" si="9">IF(OR(ISBLANK(I259), I259=""), "Unpaid", I259)</f>
        <v>Paid</v>
      </c>
      <c r="N259" t="s">
        <v>29</v>
      </c>
      <c r="O259" t="s">
        <v>39</v>
      </c>
    </row>
    <row r="260" spans="1:15" ht="12.75">
      <c r="A260" s="15" t="str">
        <f t="shared" si="8"/>
        <v>Drew Bennett</v>
      </c>
      <c r="B260" t="str">
        <f>VLOOKUP(A260, Members!C:D, 2, FALSE)</f>
        <v>Sunday Training</v>
      </c>
      <c r="C260" s="1" t="s">
        <v>51</v>
      </c>
      <c r="D260" s="23" t="s">
        <v>52</v>
      </c>
      <c r="E260" s="23" t="s">
        <v>233</v>
      </c>
      <c r="F260" s="23">
        <v>100</v>
      </c>
      <c r="G260" s="23">
        <v>100</v>
      </c>
      <c r="H260" s="24">
        <v>45332</v>
      </c>
      <c r="I260" s="23" t="s">
        <v>234</v>
      </c>
      <c r="J260" t="str">
        <f t="shared" si="9"/>
        <v>Paid</v>
      </c>
      <c r="N260" t="s">
        <v>29</v>
      </c>
      <c r="O260" t="s">
        <v>39</v>
      </c>
    </row>
    <row r="261" spans="1:15" ht="12.75">
      <c r="A261" s="15" t="str">
        <f t="shared" si="8"/>
        <v>Taylor Smith</v>
      </c>
      <c r="B261" t="str">
        <f>VLOOKUP(A261, Members!C:D, 2, FALSE)</f>
        <v>Mens 1</v>
      </c>
      <c r="C261" s="1" t="s">
        <v>354</v>
      </c>
      <c r="F261" s="1">
        <v>0</v>
      </c>
      <c r="G261" s="1">
        <v>0</v>
      </c>
      <c r="J261" t="str">
        <f t="shared" si="9"/>
        <v>Unpaid</v>
      </c>
      <c r="N261" t="s">
        <v>38</v>
      </c>
      <c r="O261" t="s">
        <v>53</v>
      </c>
    </row>
    <row r="262" spans="1:15" ht="12.75">
      <c r="A262" s="15" t="str">
        <f t="shared" si="8"/>
        <v>Cameron Smith</v>
      </c>
      <c r="B262" t="str">
        <f>VLOOKUP(A262, Members!C:D, 2, FALSE)</f>
        <v>Badgers, Sunday Training</v>
      </c>
      <c r="C262" s="1" t="s">
        <v>355</v>
      </c>
      <c r="F262" s="1">
        <v>0</v>
      </c>
      <c r="G262" s="1">
        <v>0</v>
      </c>
      <c r="J262" t="str">
        <f t="shared" si="9"/>
        <v>Unpaid</v>
      </c>
      <c r="N262" t="s">
        <v>34</v>
      </c>
      <c r="O262" t="s">
        <v>53</v>
      </c>
    </row>
    <row r="263" spans="1:15" ht="15.75" customHeight="1">
      <c r="N263" t="s">
        <v>34</v>
      </c>
      <c r="O263" t="s">
        <v>30</v>
      </c>
    </row>
    <row r="264" spans="1:15" ht="15.75" customHeight="1">
      <c r="N264" t="s">
        <v>69</v>
      </c>
      <c r="O264" t="s">
        <v>78</v>
      </c>
    </row>
    <row r="265" spans="1:15" ht="15.75" customHeight="1">
      <c r="N265" t="s">
        <v>69</v>
      </c>
      <c r="O265" t="s">
        <v>78</v>
      </c>
    </row>
    <row r="266" spans="1:15" ht="15.75" customHeight="1">
      <c r="N266" s="1" t="s">
        <v>215</v>
      </c>
      <c r="O266" t="s">
        <v>9</v>
      </c>
    </row>
    <row r="267" spans="1:15" ht="15.75" customHeight="1">
      <c r="N267" s="1" t="s">
        <v>216</v>
      </c>
      <c r="O267" t="s">
        <v>9</v>
      </c>
    </row>
    <row r="268" spans="1:15" ht="15.75" customHeight="1">
      <c r="N268" t="s">
        <v>34</v>
      </c>
      <c r="O268" t="s">
        <v>35</v>
      </c>
    </row>
    <row r="269" spans="1:15" ht="15.75" customHeight="1">
      <c r="N269" s="1" t="s">
        <v>217</v>
      </c>
      <c r="O269" t="s">
        <v>35</v>
      </c>
    </row>
    <row r="270" spans="1:15" ht="15.75" customHeight="1">
      <c r="N270" s="1" t="s">
        <v>218</v>
      </c>
      <c r="O270" t="s">
        <v>35</v>
      </c>
    </row>
    <row r="271" spans="1:15" ht="15.75" customHeight="1">
      <c r="N271" s="1" t="s">
        <v>219</v>
      </c>
      <c r="O271" t="s">
        <v>70</v>
      </c>
    </row>
    <row r="272" spans="1:15" ht="15.75" customHeight="1">
      <c r="N272" s="1" t="s">
        <v>220</v>
      </c>
      <c r="O272" t="s">
        <v>30</v>
      </c>
    </row>
    <row r="273" spans="14:15" ht="15.75" customHeight="1">
      <c r="N273" t="s">
        <v>69</v>
      </c>
      <c r="O273" t="s">
        <v>53</v>
      </c>
    </row>
    <row r="274" spans="14:15" ht="15.75" customHeight="1">
      <c r="N274" s="1" t="s">
        <v>221</v>
      </c>
      <c r="O274" t="s">
        <v>30</v>
      </c>
    </row>
    <row r="275" spans="14:15" ht="15.75" customHeight="1">
      <c r="N275" t="s">
        <v>104</v>
      </c>
      <c r="O275" t="s">
        <v>78</v>
      </c>
    </row>
    <row r="276" spans="14:15" ht="15.75" customHeight="1">
      <c r="N276" t="s">
        <v>17</v>
      </c>
      <c r="O276" t="s">
        <v>30</v>
      </c>
    </row>
    <row r="277" spans="14:15" ht="15.75" customHeight="1">
      <c r="N277" s="1" t="s">
        <v>222</v>
      </c>
      <c r="O277" t="s">
        <v>9</v>
      </c>
    </row>
    <row r="278" spans="14:15" ht="15.75" customHeight="1">
      <c r="N278" s="1" t="s">
        <v>223</v>
      </c>
    </row>
  </sheetData>
  <autoFilter ref="A1:M262" xr:uid="{00000000-0001-0000-0100-000000000000}"/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4175"/>
  <sheetViews>
    <sheetView topLeftCell="I84" workbookViewId="0">
      <selection activeCell="C1" sqref="C1:C1048576"/>
    </sheetView>
  </sheetViews>
  <sheetFormatPr defaultColWidth="12.5703125" defaultRowHeight="15.75" customHeight="1"/>
  <cols>
    <col min="1" max="1" width="10.42578125" style="5" bestFit="1" customWidth="1"/>
    <col min="2" max="2" width="16.42578125" bestFit="1" customWidth="1"/>
    <col min="3" max="3" width="11.5703125" style="5" bestFit="1" customWidth="1"/>
    <col min="4" max="5" width="14.140625" customWidth="1"/>
    <col min="6" max="6" width="14.42578125" bestFit="1" customWidth="1"/>
    <col min="7" max="7" width="13.85546875" bestFit="1" customWidth="1"/>
    <col min="8" max="8" width="23.5703125" bestFit="1" customWidth="1"/>
    <col min="9" max="9" width="162.5703125" bestFit="1" customWidth="1"/>
    <col min="10" max="10" width="20.85546875" customWidth="1"/>
    <col min="11" max="11" width="7.85546875" bestFit="1" customWidth="1"/>
    <col min="12" max="12" width="15.7109375" customWidth="1"/>
    <col min="13" max="13" width="7.5703125" bestFit="1" customWidth="1"/>
    <col min="14" max="14" width="9.5703125" bestFit="1" customWidth="1"/>
    <col min="15" max="15" width="10.5703125" bestFit="1" customWidth="1"/>
    <col min="16" max="16" width="4.7109375" bestFit="1" customWidth="1"/>
    <col min="17" max="17" width="11" bestFit="1" customWidth="1"/>
  </cols>
  <sheetData>
    <row r="1" spans="1:17" ht="12.75">
      <c r="A1" s="4" t="s">
        <v>356</v>
      </c>
      <c r="B1" s="1" t="s">
        <v>357</v>
      </c>
      <c r="C1" s="4" t="s">
        <v>358</v>
      </c>
      <c r="D1" s="1" t="s">
        <v>359</v>
      </c>
      <c r="E1" s="1" t="s">
        <v>360</v>
      </c>
      <c r="F1" s="1" t="s">
        <v>361</v>
      </c>
      <c r="G1" s="1" t="s">
        <v>362</v>
      </c>
      <c r="H1" s="1" t="s">
        <v>363</v>
      </c>
      <c r="I1" s="1" t="s">
        <v>364</v>
      </c>
      <c r="J1" s="1" t="s">
        <v>360</v>
      </c>
      <c r="K1" s="1" t="s">
        <v>226</v>
      </c>
      <c r="L1" s="1" t="s">
        <v>365</v>
      </c>
      <c r="M1" s="1" t="s">
        <v>227</v>
      </c>
      <c r="N1" s="1" t="s">
        <v>366</v>
      </c>
      <c r="O1" s="1" t="s">
        <v>367</v>
      </c>
      <c r="P1" s="1" t="s">
        <v>368</v>
      </c>
      <c r="Q1" s="1" t="s">
        <v>369</v>
      </c>
    </row>
    <row r="2" spans="1:17" ht="12.75">
      <c r="A2" s="4">
        <v>45353</v>
      </c>
      <c r="B2" s="18">
        <f>IF(AND(ISNUMBER(--LEFT(A2,10)), ISNUMBER(--LEFT(C2,10))), --LEFT(C2,10) - --LEFT(A2,10), "")</f>
        <v>30.354099999996834</v>
      </c>
      <c r="C2" s="4">
        <v>45383.354166666664</v>
      </c>
      <c r="D2" s="16">
        <f>YEAR(C2)</f>
        <v>2024</v>
      </c>
      <c r="E2" s="1" t="str">
        <f>TEXT(C2, "mmmm yyyy")</f>
        <v>April 2024</v>
      </c>
      <c r="F2" s="3" t="str">
        <f ca="1">IF(C2&gt;=TODAY()-365, "Last 12 Months", "After 12 Months")</f>
        <v>After 12 Months</v>
      </c>
      <c r="G2" s="1" t="s">
        <v>370</v>
      </c>
      <c r="H2" s="1" t="s">
        <v>371</v>
      </c>
      <c r="I2" s="1" t="s">
        <v>372</v>
      </c>
      <c r="J2" s="8">
        <f>EOMONTH(C2, 0)</f>
        <v>45412</v>
      </c>
      <c r="K2" s="1" t="s">
        <v>373</v>
      </c>
      <c r="L2" s="1" t="str">
        <f>IF(ISNUMBER(SEARCH("Social subscription",I2)),"Social Sub",IF(OR(ISNUMBER(SEARCH("Mens",I2)),ISNUMBER(SEARCH("Ladies",I2))),"Match Fees",IF(OR(ISNUMBER(SEARCH("Badgers",I2)),ISNUMBER(SEARCH("Match Fee",I2))),"Match Fees",IF(OR(ISNUMBER(SEARCH("Training",I2)),ISNUMBER(SEARCH("Aspirations",I2))),"Training Fee",""))))</f>
        <v>Match Fees</v>
      </c>
      <c r="M2" s="1">
        <v>5</v>
      </c>
      <c r="N2" s="1">
        <v>0.17</v>
      </c>
      <c r="O2" s="1">
        <v>0.05</v>
      </c>
      <c r="P2" s="1">
        <v>0</v>
      </c>
      <c r="Q2" s="1">
        <v>4.78</v>
      </c>
    </row>
    <row r="3" spans="1:17" ht="12.75">
      <c r="A3" s="4">
        <v>45366</v>
      </c>
      <c r="B3" s="18">
        <f>IF(AND(ISNUMBER(--LEFT(A3,10)), ISNUMBER(--LEFT(C3,10))), --LEFT(C3,10) - --LEFT(A3,10), "")</f>
        <v>17.354099999996834</v>
      </c>
      <c r="C3" s="4">
        <v>45383.354166666664</v>
      </c>
      <c r="D3" s="16">
        <f>YEAR(C3)</f>
        <v>2024</v>
      </c>
      <c r="E3" s="1" t="str">
        <f t="shared" ref="E3:E66" si="0">TEXT(C3, "mmmm yyyy")</f>
        <v>April 2024</v>
      </c>
      <c r="F3" s="3" t="str">
        <f ca="1">IF(C3&gt;=TODAY()-365, "Last 12 Months", "After 12 Months")</f>
        <v>After 12 Months</v>
      </c>
      <c r="G3" s="1" t="s">
        <v>374</v>
      </c>
      <c r="H3" s="1" t="s">
        <v>371</v>
      </c>
      <c r="I3" s="1" t="s">
        <v>375</v>
      </c>
      <c r="J3" s="8">
        <f>EOMONTH(C3, 0)</f>
        <v>45412</v>
      </c>
      <c r="K3" s="1" t="s">
        <v>373</v>
      </c>
      <c r="L3" s="1" t="str">
        <f>IF(ISNUMBER(SEARCH("Social subscription",I3)),"Social Sub",IF(OR(ISNUMBER(SEARCH("Mens",I3)),ISNUMBER(SEARCH("Ladies",I3))),"Match Fees",IF(OR(ISNUMBER(SEARCH("Badgers",I3)),ISNUMBER(SEARCH("Match Fee",I3))),"Match Fees",IF(OR(ISNUMBER(SEARCH("Training",I3)),ISNUMBER(SEARCH("Aspirations",I3))),"Training Fee",""))))</f>
        <v>Match Fees</v>
      </c>
      <c r="M3" s="1">
        <v>5</v>
      </c>
      <c r="N3" s="1">
        <v>0.18</v>
      </c>
      <c r="O3" s="1">
        <v>0.05</v>
      </c>
      <c r="P3" s="1">
        <v>0</v>
      </c>
      <c r="Q3" s="1">
        <v>4.7699999999999996</v>
      </c>
    </row>
    <row r="4" spans="1:17" ht="12.75">
      <c r="A4" s="4">
        <v>45352</v>
      </c>
      <c r="B4" s="18">
        <f>IF(AND(ISNUMBER(--LEFT(A4,10)), ISNUMBER(--LEFT(C4,10))), --LEFT(C4,10) - --LEFT(A4,10), "")</f>
        <v>31.354800000000978</v>
      </c>
      <c r="C4" s="4">
        <v>45383.354861111111</v>
      </c>
      <c r="D4" s="16">
        <f>YEAR(C4)</f>
        <v>2024</v>
      </c>
      <c r="E4" s="1" t="str">
        <f t="shared" si="0"/>
        <v>April 2024</v>
      </c>
      <c r="F4" s="3" t="str">
        <f ca="1">IF(C4&gt;=TODAY()-365, "Last 12 Months", "After 12 Months")</f>
        <v>After 12 Months</v>
      </c>
      <c r="G4" s="1" t="s">
        <v>376</v>
      </c>
      <c r="H4" s="1" t="s">
        <v>377</v>
      </c>
      <c r="I4" s="1" t="s">
        <v>378</v>
      </c>
      <c r="J4" s="8">
        <f>EOMONTH(C4, 0)</f>
        <v>45412</v>
      </c>
      <c r="K4" s="1" t="s">
        <v>373</v>
      </c>
      <c r="L4" s="1" t="str">
        <f>IF(ISNUMBER(SEARCH("Social subscription",I4)),"Social Sub",IF(OR(ISNUMBER(SEARCH("Mens",I4)),ISNUMBER(SEARCH("Ladies",I4))),"Match Fees",IF(OR(ISNUMBER(SEARCH("Badgers",I4)),ISNUMBER(SEARCH("Match Fee",I4))),"Match Fees",IF(OR(ISNUMBER(SEARCH("Training",I4)),ISNUMBER(SEARCH("Aspirations",I4))),"Training Fee",""))))</f>
        <v>Match Fees</v>
      </c>
      <c r="M4" s="1">
        <v>10</v>
      </c>
      <c r="N4" s="1">
        <v>0.22</v>
      </c>
      <c r="O4" s="1">
        <v>0.1</v>
      </c>
      <c r="P4" s="1">
        <v>0</v>
      </c>
      <c r="Q4" s="1">
        <v>9.68</v>
      </c>
    </row>
    <row r="5" spans="1:17" ht="12.75">
      <c r="A5" s="4">
        <v>45359</v>
      </c>
      <c r="B5" s="18">
        <f>IF(AND(ISNUMBER(--LEFT(A5,10)), ISNUMBER(--LEFT(C5,10))), --LEFT(C5,10) - --LEFT(A5,10), "")</f>
        <v>24.354800000000978</v>
      </c>
      <c r="C5" s="4">
        <v>45383.354861111111</v>
      </c>
      <c r="D5" s="16">
        <f>YEAR(C5)</f>
        <v>2024</v>
      </c>
      <c r="E5" s="1" t="str">
        <f t="shared" si="0"/>
        <v>April 2024</v>
      </c>
      <c r="F5" s="3" t="str">
        <f ca="1">IF(C5&gt;=TODAY()-365, "Last 12 Months", "After 12 Months")</f>
        <v>After 12 Months</v>
      </c>
      <c r="G5" s="1" t="s">
        <v>379</v>
      </c>
      <c r="H5" s="1" t="s">
        <v>377</v>
      </c>
      <c r="I5" s="1" t="s">
        <v>380</v>
      </c>
      <c r="J5" s="8">
        <f>EOMONTH(C5, 0)</f>
        <v>45412</v>
      </c>
      <c r="K5" s="1" t="s">
        <v>373</v>
      </c>
      <c r="L5" s="1" t="str">
        <f>IF(ISNUMBER(SEARCH("Social subscription",I5)),"Social Sub",IF(OR(ISNUMBER(SEARCH("Mens",I5)),ISNUMBER(SEARCH("Ladies",I5))),"Match Fees",IF(OR(ISNUMBER(SEARCH("Badgers",I5)),ISNUMBER(SEARCH("Match Fee",I5))),"Match Fees",IF(OR(ISNUMBER(SEARCH("Training",I5)),ISNUMBER(SEARCH("Aspirations",I5))),"Training Fee",""))))</f>
        <v>Match Fees</v>
      </c>
      <c r="M5" s="1">
        <v>10</v>
      </c>
      <c r="N5" s="1">
        <v>0.22</v>
      </c>
      <c r="O5" s="1">
        <v>0.1</v>
      </c>
      <c r="P5" s="1">
        <v>0</v>
      </c>
      <c r="Q5" s="1">
        <v>9.68</v>
      </c>
    </row>
    <row r="6" spans="1:17" ht="12.75">
      <c r="A6" s="4">
        <v>45366</v>
      </c>
      <c r="B6" s="18">
        <f>IF(AND(ISNUMBER(--LEFT(A6,10)), ISNUMBER(--LEFT(C6,10))), --LEFT(C6,10) - --LEFT(A6,10), "")</f>
        <v>17.354800000000978</v>
      </c>
      <c r="C6" s="4">
        <v>45383.354861111111</v>
      </c>
      <c r="D6" s="16">
        <f>YEAR(C6)</f>
        <v>2024</v>
      </c>
      <c r="E6" s="1" t="str">
        <f t="shared" si="0"/>
        <v>April 2024</v>
      </c>
      <c r="F6" s="3" t="str">
        <f ca="1">IF(C6&gt;=TODAY()-365, "Last 12 Months", "After 12 Months")</f>
        <v>After 12 Months</v>
      </c>
      <c r="G6" s="1" t="s">
        <v>381</v>
      </c>
      <c r="H6" s="1" t="s">
        <v>377</v>
      </c>
      <c r="I6" s="1" t="s">
        <v>382</v>
      </c>
      <c r="J6" s="8">
        <f>EOMONTH(C6, 0)</f>
        <v>45412</v>
      </c>
      <c r="K6" s="1" t="s">
        <v>373</v>
      </c>
      <c r="L6" s="1" t="str">
        <f>IF(ISNUMBER(SEARCH("Social subscription",I6)),"Social Sub",IF(OR(ISNUMBER(SEARCH("Mens",I6)),ISNUMBER(SEARCH("Ladies",I6))),"Match Fees",IF(OR(ISNUMBER(SEARCH("Badgers",I6)),ISNUMBER(SEARCH("Match Fee",I6))),"Match Fees",IF(OR(ISNUMBER(SEARCH("Training",I6)),ISNUMBER(SEARCH("Aspirations",I6))),"Training Fee",""))))</f>
        <v>Match Fees</v>
      </c>
      <c r="M6" s="1">
        <v>10</v>
      </c>
      <c r="N6" s="1">
        <v>0.21</v>
      </c>
      <c r="O6" s="1">
        <v>0.1</v>
      </c>
      <c r="P6" s="1">
        <v>0</v>
      </c>
      <c r="Q6" s="1">
        <v>9.69</v>
      </c>
    </row>
    <row r="7" spans="1:17" ht="12.75">
      <c r="A7" s="4">
        <v>45353</v>
      </c>
      <c r="B7" s="18">
        <f>IF(AND(ISNUMBER(--LEFT(A7,10)), ISNUMBER(--LEFT(C7,10))), --LEFT(C7,10) - --LEFT(A7,10), "")</f>
        <v>30.354800000000978</v>
      </c>
      <c r="C7" s="4">
        <v>45383.354861111111</v>
      </c>
      <c r="D7" s="16">
        <f>YEAR(C7)</f>
        <v>2024</v>
      </c>
      <c r="E7" s="1" t="str">
        <f t="shared" si="0"/>
        <v>April 2024</v>
      </c>
      <c r="F7" s="3" t="str">
        <f ca="1">IF(C7&gt;=TODAY()-365, "Last 12 Months", "After 12 Months")</f>
        <v>After 12 Months</v>
      </c>
      <c r="G7" s="1" t="s">
        <v>383</v>
      </c>
      <c r="H7" s="1" t="s">
        <v>384</v>
      </c>
      <c r="I7" s="1" t="s">
        <v>385</v>
      </c>
      <c r="J7" s="8">
        <f>EOMONTH(C7, 0)</f>
        <v>45412</v>
      </c>
      <c r="K7" s="1" t="s">
        <v>373</v>
      </c>
      <c r="L7" s="1" t="str">
        <f>IF(ISNUMBER(SEARCH("Social subscription",I7)),"Social Sub",IF(OR(ISNUMBER(SEARCH("Mens",I7)),ISNUMBER(SEARCH("Ladies",I7))),"Match Fees",IF(OR(ISNUMBER(SEARCH("Badgers",I7)),ISNUMBER(SEARCH("Match Fee",I7))),"Match Fees",IF(OR(ISNUMBER(SEARCH("Training",I7)),ISNUMBER(SEARCH("Aspirations",I7))),"Training Fee",""))))</f>
        <v>Match Fees</v>
      </c>
      <c r="M7" s="1">
        <v>5</v>
      </c>
      <c r="N7" s="1">
        <v>0.12</v>
      </c>
      <c r="O7" s="1">
        <v>0.05</v>
      </c>
      <c r="P7" s="1">
        <v>0</v>
      </c>
      <c r="Q7" s="1">
        <v>4.83</v>
      </c>
    </row>
    <row r="8" spans="1:17" ht="12.75">
      <c r="A8" s="4">
        <v>45360</v>
      </c>
      <c r="B8" s="18">
        <f>IF(AND(ISNUMBER(--LEFT(A8,10)), ISNUMBER(--LEFT(C8,10))), --LEFT(C8,10) - --LEFT(A8,10), "")</f>
        <v>23.354800000000978</v>
      </c>
      <c r="C8" s="4">
        <v>45383.354861111111</v>
      </c>
      <c r="D8" s="16">
        <f>YEAR(C8)</f>
        <v>2024</v>
      </c>
      <c r="E8" s="1" t="str">
        <f t="shared" si="0"/>
        <v>April 2024</v>
      </c>
      <c r="F8" s="3" t="str">
        <f ca="1">IF(C8&gt;=TODAY()-365, "Last 12 Months", "After 12 Months")</f>
        <v>After 12 Months</v>
      </c>
      <c r="G8" s="1" t="s">
        <v>386</v>
      </c>
      <c r="H8" s="1" t="s">
        <v>384</v>
      </c>
      <c r="I8" s="1" t="s">
        <v>387</v>
      </c>
      <c r="J8" s="8">
        <f>EOMONTH(C8, 0)</f>
        <v>45412</v>
      </c>
      <c r="K8" s="1" t="s">
        <v>373</v>
      </c>
      <c r="L8" s="1" t="str">
        <f>IF(ISNUMBER(SEARCH("Social subscription",I8)),"Social Sub",IF(OR(ISNUMBER(SEARCH("Mens",I8)),ISNUMBER(SEARCH("Ladies",I8))),"Match Fees",IF(OR(ISNUMBER(SEARCH("Badgers",I8)),ISNUMBER(SEARCH("Match Fee",I8))),"Match Fees",IF(OR(ISNUMBER(SEARCH("Training",I8)),ISNUMBER(SEARCH("Aspirations",I8))),"Training Fee",""))))</f>
        <v>Match Fees</v>
      </c>
      <c r="M8" s="1">
        <v>5</v>
      </c>
      <c r="N8" s="1">
        <v>0.12</v>
      </c>
      <c r="O8" s="1">
        <v>0.05</v>
      </c>
      <c r="P8" s="1">
        <v>0</v>
      </c>
      <c r="Q8" s="1">
        <v>4.83</v>
      </c>
    </row>
    <row r="9" spans="1:17" ht="12.75">
      <c r="A9" s="4">
        <v>45367</v>
      </c>
      <c r="B9" s="18">
        <f>IF(AND(ISNUMBER(--LEFT(A9,10)), ISNUMBER(--LEFT(C9,10))), --LEFT(C9,10) - --LEFT(A9,10), "")</f>
        <v>16.354800000000978</v>
      </c>
      <c r="C9" s="4">
        <v>45383.354861111111</v>
      </c>
      <c r="D9" s="16">
        <f>YEAR(C9)</f>
        <v>2024</v>
      </c>
      <c r="E9" s="1" t="str">
        <f t="shared" si="0"/>
        <v>April 2024</v>
      </c>
      <c r="F9" s="3" t="str">
        <f ca="1">IF(C9&gt;=TODAY()-365, "Last 12 Months", "After 12 Months")</f>
        <v>After 12 Months</v>
      </c>
      <c r="G9" s="1" t="s">
        <v>388</v>
      </c>
      <c r="H9" s="1" t="s">
        <v>384</v>
      </c>
      <c r="I9" s="1" t="s">
        <v>389</v>
      </c>
      <c r="J9" s="8">
        <f>EOMONTH(C9, 0)</f>
        <v>45412</v>
      </c>
      <c r="K9" s="1" t="s">
        <v>373</v>
      </c>
      <c r="L9" s="1" t="str">
        <f>IF(ISNUMBER(SEARCH("Social subscription",I9)),"Social Sub",IF(OR(ISNUMBER(SEARCH("Mens",I9)),ISNUMBER(SEARCH("Ladies",I9))),"Match Fees",IF(OR(ISNUMBER(SEARCH("Badgers",I9)),ISNUMBER(SEARCH("Match Fee",I9))),"Match Fees",IF(OR(ISNUMBER(SEARCH("Training",I9)),ISNUMBER(SEARCH("Aspirations",I9))),"Training Fee",""))))</f>
        <v>Match Fees</v>
      </c>
      <c r="M9" s="1">
        <v>5</v>
      </c>
      <c r="N9" s="1">
        <v>0.12</v>
      </c>
      <c r="O9" s="1">
        <v>0.05</v>
      </c>
      <c r="P9" s="1">
        <v>0</v>
      </c>
      <c r="Q9" s="1">
        <v>4.83</v>
      </c>
    </row>
    <row r="10" spans="1:17" ht="12.75">
      <c r="A10" s="4">
        <v>45376</v>
      </c>
      <c r="B10" s="18">
        <f>IF(AND(ISNUMBER(--LEFT(A10,10)), ISNUMBER(--LEFT(C10,10))), --LEFT(C10,10) - --LEFT(A10,10), "")</f>
        <v>7.3548000000009779</v>
      </c>
      <c r="C10" s="4">
        <v>45383.354861111111</v>
      </c>
      <c r="D10" s="16">
        <f>YEAR(C10)</f>
        <v>2024</v>
      </c>
      <c r="E10" s="1" t="str">
        <f t="shared" si="0"/>
        <v>April 2024</v>
      </c>
      <c r="F10" s="3" t="str">
        <f ca="1">IF(C10&gt;=TODAY()-365, "Last 12 Months", "After 12 Months")</f>
        <v>After 12 Months</v>
      </c>
      <c r="G10" s="1" t="s">
        <v>390</v>
      </c>
      <c r="H10" s="1" t="s">
        <v>384</v>
      </c>
      <c r="I10" s="1" t="s">
        <v>391</v>
      </c>
      <c r="J10" s="8">
        <f>EOMONTH(C10, 0)</f>
        <v>45412</v>
      </c>
      <c r="K10" s="1" t="s">
        <v>373</v>
      </c>
      <c r="L10" s="1" t="str">
        <f>IF(ISNUMBER(SEARCH("Social subscription",I10)),"Social Sub",IF(OR(ISNUMBER(SEARCH("Mens",I10)),ISNUMBER(SEARCH("Ladies",I10))),"Match Fees",IF(OR(ISNUMBER(SEARCH("Badgers",I10)),ISNUMBER(SEARCH("Match Fee",I10))),"Match Fees",IF(OR(ISNUMBER(SEARCH("Training",I10)),ISNUMBER(SEARCH("Aspirations",I10))),"Training Fee",""))))</f>
        <v>Match Fees</v>
      </c>
      <c r="M10" s="1">
        <v>5</v>
      </c>
      <c r="N10" s="1">
        <v>0.14000000000000001</v>
      </c>
      <c r="O10" s="1">
        <v>0.05</v>
      </c>
      <c r="P10" s="1">
        <v>0</v>
      </c>
      <c r="Q10" s="1">
        <v>4.8099999999999996</v>
      </c>
    </row>
    <row r="11" spans="1:17" ht="12.75">
      <c r="A11" s="4">
        <v>45353</v>
      </c>
      <c r="B11" s="18">
        <f>IF(AND(ISNUMBER(--LEFT(A11,10)), ISNUMBER(--LEFT(C11,10))), --LEFT(C11,10) - --LEFT(A11,10), "")</f>
        <v>30.354800000000978</v>
      </c>
      <c r="C11" s="4">
        <v>45383.354861111111</v>
      </c>
      <c r="D11" s="16">
        <f>YEAR(C11)</f>
        <v>2024</v>
      </c>
      <c r="E11" s="1" t="str">
        <f t="shared" si="0"/>
        <v>April 2024</v>
      </c>
      <c r="F11" s="3" t="str">
        <f ca="1">IF(C11&gt;=TODAY()-365, "Last 12 Months", "After 12 Months")</f>
        <v>After 12 Months</v>
      </c>
      <c r="G11" s="1" t="s">
        <v>392</v>
      </c>
      <c r="H11" s="1" t="s">
        <v>393</v>
      </c>
      <c r="I11" s="1" t="s">
        <v>394</v>
      </c>
      <c r="J11" s="8">
        <f>EOMONTH(C11, 0)</f>
        <v>45412</v>
      </c>
      <c r="K11" s="1" t="s">
        <v>373</v>
      </c>
      <c r="L11" s="1" t="str">
        <f>IF(ISNUMBER(SEARCH("Social subscription",I11)),"Social Sub",IF(OR(ISNUMBER(SEARCH("Mens",I11)),ISNUMBER(SEARCH("Ladies",I11))),"Match Fees",IF(OR(ISNUMBER(SEARCH("Badgers",I11)),ISNUMBER(SEARCH("Match Fee",I11))),"Match Fees",IF(OR(ISNUMBER(SEARCH("Training",I11)),ISNUMBER(SEARCH("Aspirations",I11))),"Training Fee",""))))</f>
        <v>Match Fees</v>
      </c>
      <c r="M11" s="1">
        <v>5</v>
      </c>
      <c r="N11" s="1">
        <v>0.17</v>
      </c>
      <c r="O11" s="1">
        <v>0.05</v>
      </c>
      <c r="P11" s="1">
        <v>0</v>
      </c>
      <c r="Q11" s="1">
        <v>4.78</v>
      </c>
    </row>
    <row r="12" spans="1:17" ht="12.75">
      <c r="A12" s="4">
        <v>45360</v>
      </c>
      <c r="B12" s="18">
        <f>IF(AND(ISNUMBER(--LEFT(A12,10)), ISNUMBER(--LEFT(C12,10))), --LEFT(C12,10) - --LEFT(A12,10), "")</f>
        <v>23.354800000000978</v>
      </c>
      <c r="C12" s="4">
        <v>45383.354861111111</v>
      </c>
      <c r="D12" s="16">
        <f>YEAR(C12)</f>
        <v>2024</v>
      </c>
      <c r="E12" s="1" t="str">
        <f t="shared" si="0"/>
        <v>April 2024</v>
      </c>
      <c r="F12" s="3" t="str">
        <f ca="1">IF(C12&gt;=TODAY()-365, "Last 12 Months", "After 12 Months")</f>
        <v>After 12 Months</v>
      </c>
      <c r="G12" s="1" t="s">
        <v>395</v>
      </c>
      <c r="H12" s="1" t="s">
        <v>393</v>
      </c>
      <c r="I12" s="1" t="s">
        <v>396</v>
      </c>
      <c r="J12" s="8">
        <f>EOMONTH(C12, 0)</f>
        <v>45412</v>
      </c>
      <c r="K12" s="1" t="s">
        <v>373</v>
      </c>
      <c r="L12" s="1" t="str">
        <f>IF(ISNUMBER(SEARCH("Social subscription",I12)),"Social Sub",IF(OR(ISNUMBER(SEARCH("Mens",I12)),ISNUMBER(SEARCH("Ladies",I12))),"Match Fees",IF(OR(ISNUMBER(SEARCH("Badgers",I12)),ISNUMBER(SEARCH("Match Fee",I12))),"Match Fees",IF(OR(ISNUMBER(SEARCH("Training",I12)),ISNUMBER(SEARCH("Aspirations",I12))),"Training Fee",""))))</f>
        <v>Match Fees</v>
      </c>
      <c r="M12" s="1">
        <v>5</v>
      </c>
      <c r="N12" s="1">
        <v>0.18</v>
      </c>
      <c r="O12" s="1">
        <v>0.05</v>
      </c>
      <c r="P12" s="1">
        <v>0</v>
      </c>
      <c r="Q12" s="1">
        <v>4.7699999999999996</v>
      </c>
    </row>
    <row r="13" spans="1:17" ht="12.75">
      <c r="A13" s="4">
        <v>45353</v>
      </c>
      <c r="B13" s="18">
        <f>IF(AND(ISNUMBER(--LEFT(A13,10)), ISNUMBER(--LEFT(C13,10))), --LEFT(C13,10) - --LEFT(A13,10), "")</f>
        <v>30.354800000000978</v>
      </c>
      <c r="C13" s="4">
        <v>45383.354861111111</v>
      </c>
      <c r="D13" s="16">
        <f>YEAR(C13)</f>
        <v>2024</v>
      </c>
      <c r="E13" s="1" t="str">
        <f t="shared" si="0"/>
        <v>April 2024</v>
      </c>
      <c r="F13" s="3" t="str">
        <f ca="1">IF(C13&gt;=TODAY()-365, "Last 12 Months", "After 12 Months")</f>
        <v>After 12 Months</v>
      </c>
      <c r="G13" s="1" t="s">
        <v>397</v>
      </c>
      <c r="H13" s="1" t="s">
        <v>398</v>
      </c>
      <c r="I13" s="1" t="s">
        <v>399</v>
      </c>
      <c r="J13" s="8">
        <f>EOMONTH(C13, 0)</f>
        <v>45412</v>
      </c>
      <c r="K13" s="1" t="s">
        <v>373</v>
      </c>
      <c r="L13" s="1" t="str">
        <f>IF(ISNUMBER(SEARCH("Social subscription",I13)),"Social Sub",IF(OR(ISNUMBER(SEARCH("Mens",I13)),ISNUMBER(SEARCH("Ladies",I13))),"Match Fees",IF(OR(ISNUMBER(SEARCH("Badgers",I13)),ISNUMBER(SEARCH("Match Fee",I13))),"Match Fees",IF(OR(ISNUMBER(SEARCH("Training",I13)),ISNUMBER(SEARCH("Aspirations",I13))),"Training Fee",""))))</f>
        <v>Match Fees</v>
      </c>
      <c r="M13" s="1">
        <v>3</v>
      </c>
      <c r="N13" s="1">
        <v>7.0000000000000007E-2</v>
      </c>
      <c r="O13" s="1">
        <v>0.05</v>
      </c>
      <c r="P13" s="1">
        <v>0</v>
      </c>
      <c r="Q13" s="1">
        <v>2.88</v>
      </c>
    </row>
    <row r="14" spans="1:17" ht="12.75">
      <c r="A14" s="4">
        <v>45360</v>
      </c>
      <c r="B14" s="18">
        <f>IF(AND(ISNUMBER(--LEFT(A14,10)), ISNUMBER(--LEFT(C14,10))), --LEFT(C14,10) - --LEFT(A14,10), "")</f>
        <v>23.354800000000978</v>
      </c>
      <c r="C14" s="4">
        <v>45383.354861111111</v>
      </c>
      <c r="D14" s="16">
        <f>YEAR(C14)</f>
        <v>2024</v>
      </c>
      <c r="E14" s="1" t="str">
        <f t="shared" si="0"/>
        <v>April 2024</v>
      </c>
      <c r="F14" s="3" t="str">
        <f ca="1">IF(C14&gt;=TODAY()-365, "Last 12 Months", "After 12 Months")</f>
        <v>After 12 Months</v>
      </c>
      <c r="G14" s="1" t="s">
        <v>400</v>
      </c>
      <c r="H14" s="1" t="s">
        <v>398</v>
      </c>
      <c r="I14" s="1" t="s">
        <v>401</v>
      </c>
      <c r="J14" s="8">
        <f>EOMONTH(C14, 0)</f>
        <v>45412</v>
      </c>
      <c r="K14" s="1" t="s">
        <v>373</v>
      </c>
      <c r="L14" s="1" t="str">
        <f>IF(ISNUMBER(SEARCH("Social subscription",I14)),"Social Sub",IF(OR(ISNUMBER(SEARCH("Mens",I14)),ISNUMBER(SEARCH("Ladies",I14))),"Match Fees",IF(OR(ISNUMBER(SEARCH("Badgers",I14)),ISNUMBER(SEARCH("Match Fee",I14))),"Match Fees",IF(OR(ISNUMBER(SEARCH("Training",I14)),ISNUMBER(SEARCH("Aspirations",I14))),"Training Fee",""))))</f>
        <v>Match Fees</v>
      </c>
      <c r="M14" s="1">
        <v>3</v>
      </c>
      <c r="N14" s="1">
        <v>7.0000000000000007E-2</v>
      </c>
      <c r="O14" s="1">
        <v>0.05</v>
      </c>
      <c r="P14" s="1">
        <v>0</v>
      </c>
      <c r="Q14" s="1">
        <v>2.88</v>
      </c>
    </row>
    <row r="15" spans="1:17" ht="12.75">
      <c r="A15" s="4">
        <v>45366</v>
      </c>
      <c r="B15" s="18">
        <f>IF(AND(ISNUMBER(--LEFT(A15,10)), ISNUMBER(--LEFT(C15,10))), --LEFT(C15,10) - --LEFT(A15,10), "")</f>
        <v>17.354800000000978</v>
      </c>
      <c r="C15" s="4">
        <v>45383.354861111111</v>
      </c>
      <c r="D15" s="16">
        <f>YEAR(C15)</f>
        <v>2024</v>
      </c>
      <c r="E15" s="1" t="str">
        <f t="shared" si="0"/>
        <v>April 2024</v>
      </c>
      <c r="F15" s="3" t="str">
        <f ca="1">IF(C15&gt;=TODAY()-365, "Last 12 Months", "After 12 Months")</f>
        <v>After 12 Months</v>
      </c>
      <c r="G15" s="1" t="s">
        <v>402</v>
      </c>
      <c r="H15" s="1" t="s">
        <v>403</v>
      </c>
      <c r="I15" s="1" t="s">
        <v>382</v>
      </c>
      <c r="J15" s="8">
        <f>EOMONTH(C15, 0)</f>
        <v>45412</v>
      </c>
      <c r="K15" s="1" t="s">
        <v>373</v>
      </c>
      <c r="L15" s="1" t="str">
        <f>IF(ISNUMBER(SEARCH("Social subscription",I15)),"Social Sub",IF(OR(ISNUMBER(SEARCH("Mens",I15)),ISNUMBER(SEARCH("Ladies",I15))),"Match Fees",IF(OR(ISNUMBER(SEARCH("Badgers",I15)),ISNUMBER(SEARCH("Match Fee",I15))),"Match Fees",IF(OR(ISNUMBER(SEARCH("Training",I15)),ISNUMBER(SEARCH("Aspirations",I15))),"Training Fee",""))))</f>
        <v>Match Fees</v>
      </c>
      <c r="M15" s="1">
        <v>10</v>
      </c>
      <c r="N15" s="1">
        <v>0.24</v>
      </c>
      <c r="O15" s="1">
        <v>0.1</v>
      </c>
      <c r="P15" s="1">
        <v>0</v>
      </c>
      <c r="Q15" s="1">
        <v>9.66</v>
      </c>
    </row>
    <row r="16" spans="1:17" ht="12.75">
      <c r="A16" s="4">
        <v>45366</v>
      </c>
      <c r="B16" s="18">
        <f>IF(AND(ISNUMBER(--LEFT(A16,10)), ISNUMBER(--LEFT(C16,10))), --LEFT(C16,10) - --LEFT(A16,10), "")</f>
        <v>17.354800000000978</v>
      </c>
      <c r="C16" s="4">
        <v>45383.354861111111</v>
      </c>
      <c r="D16" s="16">
        <f>YEAR(C16)</f>
        <v>2024</v>
      </c>
      <c r="E16" s="1" t="str">
        <f t="shared" si="0"/>
        <v>April 2024</v>
      </c>
      <c r="F16" s="3" t="str">
        <f ca="1">IF(C16&gt;=TODAY()-365, "Last 12 Months", "After 12 Months")</f>
        <v>After 12 Months</v>
      </c>
      <c r="G16" s="1" t="s">
        <v>404</v>
      </c>
      <c r="H16" s="1" t="s">
        <v>398</v>
      </c>
      <c r="I16" s="1" t="s">
        <v>405</v>
      </c>
      <c r="J16" s="8">
        <f>EOMONTH(C16, 0)</f>
        <v>45412</v>
      </c>
      <c r="K16" s="1" t="s">
        <v>373</v>
      </c>
      <c r="L16" s="1" t="str">
        <f>IF(ISNUMBER(SEARCH("Social subscription",I16)),"Social Sub",IF(OR(ISNUMBER(SEARCH("Mens",I16)),ISNUMBER(SEARCH("Ladies",I16))),"Match Fees",IF(OR(ISNUMBER(SEARCH("Badgers",I16)),ISNUMBER(SEARCH("Match Fee",I16))),"Match Fees",IF(OR(ISNUMBER(SEARCH("Training",I16)),ISNUMBER(SEARCH("Aspirations",I16))),"Training Fee",""))))</f>
        <v>Match Fees</v>
      </c>
      <c r="M16" s="1">
        <v>3</v>
      </c>
      <c r="N16" s="1">
        <v>7.0000000000000007E-2</v>
      </c>
      <c r="O16" s="1">
        <v>0.05</v>
      </c>
      <c r="P16" s="1">
        <v>0</v>
      </c>
      <c r="Q16" s="1">
        <v>2.88</v>
      </c>
    </row>
    <row r="17" spans="1:17" ht="12.75">
      <c r="A17" s="4">
        <v>45374</v>
      </c>
      <c r="B17" s="18">
        <f>IF(AND(ISNUMBER(--LEFT(A17,10)), ISNUMBER(--LEFT(C17,10))), --LEFT(C17,10) - --LEFT(A17,10), "")</f>
        <v>9.3548000000009779</v>
      </c>
      <c r="C17" s="4">
        <v>45383.354861111111</v>
      </c>
      <c r="D17" s="16">
        <f>YEAR(C17)</f>
        <v>2024</v>
      </c>
      <c r="E17" s="1" t="str">
        <f t="shared" si="0"/>
        <v>April 2024</v>
      </c>
      <c r="F17" s="3" t="str">
        <f ca="1">IF(C17&gt;=TODAY()-365, "Last 12 Months", "After 12 Months")</f>
        <v>After 12 Months</v>
      </c>
      <c r="G17" s="1" t="s">
        <v>406</v>
      </c>
      <c r="H17" s="1" t="s">
        <v>398</v>
      </c>
      <c r="I17" s="1" t="s">
        <v>407</v>
      </c>
      <c r="J17" s="8">
        <f>EOMONTH(C17, 0)</f>
        <v>45412</v>
      </c>
      <c r="K17" s="1" t="s">
        <v>373</v>
      </c>
      <c r="L17" s="1" t="str">
        <f>IF(ISNUMBER(SEARCH("Social subscription",I17)),"Social Sub",IF(OR(ISNUMBER(SEARCH("Mens",I17)),ISNUMBER(SEARCH("Ladies",I17))),"Match Fees",IF(OR(ISNUMBER(SEARCH("Badgers",I17)),ISNUMBER(SEARCH("Match Fee",I17))),"Match Fees",IF(OR(ISNUMBER(SEARCH("Training",I17)),ISNUMBER(SEARCH("Aspirations",I17))),"Training Fee",""))))</f>
        <v>Match Fees</v>
      </c>
      <c r="M17" s="1">
        <v>3</v>
      </c>
      <c r="N17" s="1">
        <v>0.08</v>
      </c>
      <c r="O17" s="1">
        <v>0.05</v>
      </c>
      <c r="P17" s="1">
        <v>0</v>
      </c>
      <c r="Q17" s="1">
        <v>2.87</v>
      </c>
    </row>
    <row r="18" spans="1:17" ht="12.75">
      <c r="A18" s="4">
        <v>45318</v>
      </c>
      <c r="B18" s="18">
        <f>IF(AND(ISNUMBER(--LEFT(A18,10)), ISNUMBER(--LEFT(C18,10))), --LEFT(C18,10) - --LEFT(A18,10), "")</f>
        <v>65.354800000000978</v>
      </c>
      <c r="C18" s="4">
        <v>45383.354861111111</v>
      </c>
      <c r="D18" s="16">
        <f>YEAR(C18)</f>
        <v>2024</v>
      </c>
      <c r="E18" s="1" t="str">
        <f t="shared" si="0"/>
        <v>April 2024</v>
      </c>
      <c r="F18" s="3" t="str">
        <f ca="1">IF(C18&gt;=TODAY()-365, "Last 12 Months", "After 12 Months")</f>
        <v>After 12 Months</v>
      </c>
      <c r="G18" s="1" t="s">
        <v>408</v>
      </c>
      <c r="H18" s="1" t="s">
        <v>409</v>
      </c>
      <c r="I18" s="1" t="s">
        <v>410</v>
      </c>
      <c r="J18" s="8">
        <f>EOMONTH(C18, 0)</f>
        <v>45412</v>
      </c>
      <c r="K18" s="1" t="s">
        <v>373</v>
      </c>
      <c r="L18" s="1" t="str">
        <f>IF(ISNUMBER(SEARCH("Social subscription",I18)),"Social Sub",IF(OR(ISNUMBER(SEARCH("Mens",I18)),ISNUMBER(SEARCH("Ladies",I18))),"Match Fees",IF(OR(ISNUMBER(SEARCH("Badgers",I18)),ISNUMBER(SEARCH("Match Fee",I18))),"Match Fees",IF(OR(ISNUMBER(SEARCH("Training",I18)),ISNUMBER(SEARCH("Aspirations",I18))),"Training Fee",""))))</f>
        <v>Match Fees</v>
      </c>
      <c r="M18" s="1">
        <v>3</v>
      </c>
      <c r="N18" s="1">
        <v>0.09</v>
      </c>
      <c r="O18" s="1">
        <v>0.05</v>
      </c>
      <c r="P18" s="1">
        <v>0</v>
      </c>
      <c r="Q18" s="1">
        <v>2.86</v>
      </c>
    </row>
    <row r="19" spans="1:17" ht="12.75">
      <c r="A19" s="4">
        <v>45340</v>
      </c>
      <c r="B19" s="18">
        <f>IF(AND(ISNUMBER(--LEFT(A19,10)), ISNUMBER(--LEFT(C19,10))), --LEFT(C19,10) - --LEFT(A19,10), "")</f>
        <v>43.354800000000978</v>
      </c>
      <c r="C19" s="4">
        <v>45383.354861111111</v>
      </c>
      <c r="D19" s="16">
        <f>YEAR(C19)</f>
        <v>2024</v>
      </c>
      <c r="E19" s="1" t="str">
        <f t="shared" si="0"/>
        <v>April 2024</v>
      </c>
      <c r="F19" s="3" t="str">
        <f ca="1">IF(C19&gt;=TODAY()-365, "Last 12 Months", "After 12 Months")</f>
        <v>After 12 Months</v>
      </c>
      <c r="G19" s="1" t="s">
        <v>411</v>
      </c>
      <c r="H19" s="1" t="s">
        <v>409</v>
      </c>
      <c r="I19" s="1" t="s">
        <v>412</v>
      </c>
      <c r="J19" s="8">
        <f>EOMONTH(C19, 0)</f>
        <v>45412</v>
      </c>
      <c r="K19" s="1" t="s">
        <v>373</v>
      </c>
      <c r="L19" s="1" t="str">
        <f>IF(ISNUMBER(SEARCH("Social subscription",I19)),"Social Sub",IF(OR(ISNUMBER(SEARCH("Mens",I19)),ISNUMBER(SEARCH("Ladies",I19))),"Match Fees",IF(OR(ISNUMBER(SEARCH("Badgers",I19)),ISNUMBER(SEARCH("Match Fee",I19))),"Match Fees",IF(OR(ISNUMBER(SEARCH("Training",I19)),ISNUMBER(SEARCH("Aspirations",I19))),"Training Fee",""))))</f>
        <v>Training Fee</v>
      </c>
      <c r="M19" s="1">
        <v>3</v>
      </c>
      <c r="N19" s="1">
        <v>0.09</v>
      </c>
      <c r="O19" s="1">
        <v>0.05</v>
      </c>
      <c r="P19" s="1">
        <v>0</v>
      </c>
      <c r="Q19" s="1">
        <v>2.86</v>
      </c>
    </row>
    <row r="20" spans="1:17" ht="12.75">
      <c r="A20" s="4">
        <v>45346</v>
      </c>
      <c r="B20" s="18">
        <f>IF(AND(ISNUMBER(--LEFT(A20,10)), ISNUMBER(--LEFT(C20,10))), --LEFT(C20,10) - --LEFT(A20,10), "")</f>
        <v>37.354800000000978</v>
      </c>
      <c r="C20" s="4">
        <v>45383.354861111111</v>
      </c>
      <c r="D20" s="16">
        <f>YEAR(C20)</f>
        <v>2024</v>
      </c>
      <c r="E20" s="1" t="str">
        <f t="shared" si="0"/>
        <v>April 2024</v>
      </c>
      <c r="F20" s="3" t="str">
        <f ca="1">IF(C20&gt;=TODAY()-365, "Last 12 Months", "After 12 Months")</f>
        <v>After 12 Months</v>
      </c>
      <c r="G20" s="1" t="s">
        <v>413</v>
      </c>
      <c r="H20" s="1" t="s">
        <v>409</v>
      </c>
      <c r="I20" s="1" t="s">
        <v>414</v>
      </c>
      <c r="J20" s="8">
        <f>EOMONTH(C20, 0)</f>
        <v>45412</v>
      </c>
      <c r="K20" s="1" t="s">
        <v>373</v>
      </c>
      <c r="L20" s="1" t="str">
        <f>IF(ISNUMBER(SEARCH("Social subscription",I20)),"Social Sub",IF(OR(ISNUMBER(SEARCH("Mens",I20)),ISNUMBER(SEARCH("Ladies",I20))),"Match Fees",IF(OR(ISNUMBER(SEARCH("Badgers",I20)),ISNUMBER(SEARCH("Match Fee",I20))),"Match Fees",IF(OR(ISNUMBER(SEARCH("Training",I20)),ISNUMBER(SEARCH("Aspirations",I20))),"Training Fee",""))))</f>
        <v>Match Fees</v>
      </c>
      <c r="M20" s="1">
        <v>3</v>
      </c>
      <c r="N20" s="1">
        <v>0.09</v>
      </c>
      <c r="O20" s="1">
        <v>0.05</v>
      </c>
      <c r="P20" s="1">
        <v>0</v>
      </c>
      <c r="Q20" s="1">
        <v>2.86</v>
      </c>
    </row>
    <row r="21" spans="1:17" ht="12.75">
      <c r="A21" s="4">
        <v>45353</v>
      </c>
      <c r="B21" s="18">
        <f>IF(AND(ISNUMBER(--LEFT(A21,10)), ISNUMBER(--LEFT(C21,10))), --LEFT(C21,10) - --LEFT(A21,10), "")</f>
        <v>30.354800000000978</v>
      </c>
      <c r="C21" s="4">
        <v>45383.354861111111</v>
      </c>
      <c r="D21" s="16">
        <f>YEAR(C21)</f>
        <v>2024</v>
      </c>
      <c r="E21" s="1" t="str">
        <f t="shared" si="0"/>
        <v>April 2024</v>
      </c>
      <c r="F21" s="3" t="str">
        <f ca="1">IF(C21&gt;=TODAY()-365, "Last 12 Months", "After 12 Months")</f>
        <v>After 12 Months</v>
      </c>
      <c r="G21" s="1" t="s">
        <v>415</v>
      </c>
      <c r="H21" s="1" t="s">
        <v>409</v>
      </c>
      <c r="I21" s="1" t="s">
        <v>416</v>
      </c>
      <c r="J21" s="8">
        <f>EOMONTH(C21, 0)</f>
        <v>45412</v>
      </c>
      <c r="K21" s="1" t="s">
        <v>373</v>
      </c>
      <c r="L21" s="1" t="str">
        <f>IF(ISNUMBER(SEARCH("Social subscription",I21)),"Social Sub",IF(OR(ISNUMBER(SEARCH("Mens",I21)),ISNUMBER(SEARCH("Ladies",I21))),"Match Fees",IF(OR(ISNUMBER(SEARCH("Badgers",I21)),ISNUMBER(SEARCH("Match Fee",I21))),"Match Fees",IF(OR(ISNUMBER(SEARCH("Training",I21)),ISNUMBER(SEARCH("Aspirations",I21))),"Training Fee",""))))</f>
        <v>Match Fees</v>
      </c>
      <c r="M21" s="1">
        <v>3</v>
      </c>
      <c r="N21" s="1">
        <v>0.09</v>
      </c>
      <c r="O21" s="1">
        <v>0.05</v>
      </c>
      <c r="P21" s="1">
        <v>0</v>
      </c>
      <c r="Q21" s="1">
        <v>2.86</v>
      </c>
    </row>
    <row r="22" spans="1:17" ht="12.75">
      <c r="A22" s="4">
        <v>45367</v>
      </c>
      <c r="B22" s="18">
        <f>IF(AND(ISNUMBER(--LEFT(A22,10)), ISNUMBER(--LEFT(C22,10))), --LEFT(C22,10) - --LEFT(A22,10), "")</f>
        <v>16.354800000000978</v>
      </c>
      <c r="C22" s="4">
        <v>45383.354861111111</v>
      </c>
      <c r="D22" s="16">
        <f>YEAR(C22)</f>
        <v>2024</v>
      </c>
      <c r="E22" s="1" t="str">
        <f t="shared" si="0"/>
        <v>April 2024</v>
      </c>
      <c r="F22" s="3" t="str">
        <f ca="1">IF(C22&gt;=TODAY()-365, "Last 12 Months", "After 12 Months")</f>
        <v>After 12 Months</v>
      </c>
      <c r="G22" s="1" t="s">
        <v>417</v>
      </c>
      <c r="H22" s="1" t="s">
        <v>409</v>
      </c>
      <c r="I22" s="1" t="s">
        <v>418</v>
      </c>
      <c r="J22" s="8">
        <f>EOMONTH(C22, 0)</f>
        <v>45412</v>
      </c>
      <c r="K22" s="1" t="s">
        <v>373</v>
      </c>
      <c r="L22" s="1" t="str">
        <f>IF(ISNUMBER(SEARCH("Social subscription",I22)),"Social Sub",IF(OR(ISNUMBER(SEARCH("Mens",I22)),ISNUMBER(SEARCH("Ladies",I22))),"Match Fees",IF(OR(ISNUMBER(SEARCH("Badgers",I22)),ISNUMBER(SEARCH("Match Fee",I22))),"Match Fees",IF(OR(ISNUMBER(SEARCH("Training",I22)),ISNUMBER(SEARCH("Aspirations",I22))),"Training Fee",""))))</f>
        <v>Match Fees</v>
      </c>
      <c r="M22" s="1">
        <v>3</v>
      </c>
      <c r="N22" s="1">
        <v>7.0000000000000007E-2</v>
      </c>
      <c r="O22" s="1">
        <v>0.05</v>
      </c>
      <c r="P22" s="1">
        <v>0</v>
      </c>
      <c r="Q22" s="1">
        <v>2.88</v>
      </c>
    </row>
    <row r="23" spans="1:17" ht="12.75">
      <c r="A23" s="4">
        <v>45353</v>
      </c>
      <c r="B23" s="18">
        <f>IF(AND(ISNUMBER(--LEFT(A23,10)), ISNUMBER(--LEFT(C23,10))), --LEFT(C23,10) - --LEFT(A23,10), "")</f>
        <v>30.354800000000978</v>
      </c>
      <c r="C23" s="4">
        <v>45383.354861111111</v>
      </c>
      <c r="D23" s="16">
        <f>YEAR(C23)</f>
        <v>2024</v>
      </c>
      <c r="E23" s="1" t="str">
        <f t="shared" si="0"/>
        <v>April 2024</v>
      </c>
      <c r="F23" s="3" t="str">
        <f ca="1">IF(C23&gt;=TODAY()-365, "Last 12 Months", "After 12 Months")</f>
        <v>After 12 Months</v>
      </c>
      <c r="G23" s="1" t="s">
        <v>419</v>
      </c>
      <c r="H23" s="1" t="s">
        <v>420</v>
      </c>
      <c r="I23" s="1" t="s">
        <v>421</v>
      </c>
      <c r="J23" s="8">
        <f>EOMONTH(C23, 0)</f>
        <v>45412</v>
      </c>
      <c r="K23" s="1" t="s">
        <v>373</v>
      </c>
      <c r="L23" s="1" t="str">
        <f>IF(ISNUMBER(SEARCH("Social subscription",I23)),"Social Sub",IF(OR(ISNUMBER(SEARCH("Mens",I23)),ISNUMBER(SEARCH("Ladies",I23))),"Match Fees",IF(OR(ISNUMBER(SEARCH("Badgers",I23)),ISNUMBER(SEARCH("Match Fee",I23))),"Match Fees",IF(OR(ISNUMBER(SEARCH("Training",I23)),ISNUMBER(SEARCH("Aspirations",I23))),"Training Fee",""))))</f>
        <v>Match Fees</v>
      </c>
      <c r="M23" s="1">
        <v>3</v>
      </c>
      <c r="N23" s="1">
        <v>0.11</v>
      </c>
      <c r="O23" s="1">
        <v>0.05</v>
      </c>
      <c r="P23" s="1">
        <v>0</v>
      </c>
      <c r="Q23" s="1">
        <v>2.84</v>
      </c>
    </row>
    <row r="24" spans="1:17" ht="12.75">
      <c r="A24" s="4">
        <v>45375</v>
      </c>
      <c r="B24" s="18">
        <f>IF(AND(ISNUMBER(--LEFT(A24,10)), ISNUMBER(--LEFT(C24,10))), --LEFT(C24,10) - --LEFT(A24,10), "")</f>
        <v>8.3548000000009779</v>
      </c>
      <c r="C24" s="4">
        <v>45383.354861111111</v>
      </c>
      <c r="D24" s="16">
        <f>YEAR(C24)</f>
        <v>2024</v>
      </c>
      <c r="E24" s="1" t="str">
        <f t="shared" si="0"/>
        <v>April 2024</v>
      </c>
      <c r="F24" s="3" t="str">
        <f ca="1">IF(C24&gt;=TODAY()-365, "Last 12 Months", "After 12 Months")</f>
        <v>After 12 Months</v>
      </c>
      <c r="G24" s="1" t="s">
        <v>422</v>
      </c>
      <c r="H24" s="1" t="s">
        <v>420</v>
      </c>
      <c r="I24" s="1" t="s">
        <v>423</v>
      </c>
      <c r="J24" s="8">
        <f>EOMONTH(C24, 0)</f>
        <v>45412</v>
      </c>
      <c r="K24" s="1" t="s">
        <v>373</v>
      </c>
      <c r="L24" s="1" t="str">
        <f>IF(ISNUMBER(SEARCH("Social subscription",I24)),"Social Sub",IF(OR(ISNUMBER(SEARCH("Mens",I24)),ISNUMBER(SEARCH("Ladies",I24))),"Match Fees",IF(OR(ISNUMBER(SEARCH("Badgers",I24)),ISNUMBER(SEARCH("Match Fee",I24))),"Match Fees",IF(OR(ISNUMBER(SEARCH("Training",I24)),ISNUMBER(SEARCH("Aspirations",I24))),"Training Fee",""))))</f>
        <v>Training Fee</v>
      </c>
      <c r="M24" s="1">
        <v>3</v>
      </c>
      <c r="N24" s="1">
        <v>0.11</v>
      </c>
      <c r="O24" s="1">
        <v>0.05</v>
      </c>
      <c r="P24" s="1">
        <v>0</v>
      </c>
      <c r="Q24" s="1">
        <v>2.84</v>
      </c>
    </row>
    <row r="25" spans="1:17" ht="12.75">
      <c r="A25" s="4">
        <v>45375</v>
      </c>
      <c r="B25" s="18">
        <f>IF(AND(ISNUMBER(--LEFT(A25,10)), ISNUMBER(--LEFT(C25,10))), --LEFT(C25,10) - --LEFT(A25,10), "")</f>
        <v>8.3548000000009779</v>
      </c>
      <c r="C25" s="4">
        <v>45383.354861111111</v>
      </c>
      <c r="D25" s="16">
        <f>YEAR(C25)</f>
        <v>2024</v>
      </c>
      <c r="E25" s="1" t="str">
        <f t="shared" si="0"/>
        <v>April 2024</v>
      </c>
      <c r="F25" s="3" t="str">
        <f ca="1">IF(C25&gt;=TODAY()-365, "Last 12 Months", "After 12 Months")</f>
        <v>After 12 Months</v>
      </c>
      <c r="G25" s="1" t="s">
        <v>424</v>
      </c>
      <c r="H25" s="1" t="s">
        <v>425</v>
      </c>
      <c r="I25" s="1" t="s">
        <v>423</v>
      </c>
      <c r="J25" s="8">
        <f>EOMONTH(C25, 0)</f>
        <v>45412</v>
      </c>
      <c r="K25" s="1" t="s">
        <v>373</v>
      </c>
      <c r="L25" s="1" t="str">
        <f>IF(ISNUMBER(SEARCH("Social subscription",I25)),"Social Sub",IF(OR(ISNUMBER(SEARCH("Mens",I25)),ISNUMBER(SEARCH("Ladies",I25))),"Match Fees",IF(OR(ISNUMBER(SEARCH("Badgers",I25)),ISNUMBER(SEARCH("Match Fee",I25))),"Match Fees",IF(OR(ISNUMBER(SEARCH("Training",I25)),ISNUMBER(SEARCH("Aspirations",I25))),"Training Fee",""))))</f>
        <v>Training Fee</v>
      </c>
      <c r="M25" s="1">
        <v>3</v>
      </c>
      <c r="N25" s="1">
        <v>0.12</v>
      </c>
      <c r="O25" s="1">
        <v>0.05</v>
      </c>
      <c r="P25" s="1">
        <v>0</v>
      </c>
      <c r="Q25" s="1">
        <v>2.83</v>
      </c>
    </row>
    <row r="26" spans="1:17" ht="12.75">
      <c r="A26" s="4">
        <v>45332</v>
      </c>
      <c r="B26" s="18">
        <f>IF(AND(ISNUMBER(--LEFT(A26,10)), ISNUMBER(--LEFT(C26,10))), --LEFT(C26,10) - --LEFT(A26,10), "")</f>
        <v>51.888099999996484</v>
      </c>
      <c r="C26" s="4">
        <v>45383.888194444444</v>
      </c>
      <c r="D26" s="16">
        <f>YEAR(C26)</f>
        <v>2024</v>
      </c>
      <c r="E26" s="1" t="str">
        <f t="shared" si="0"/>
        <v>April 2024</v>
      </c>
      <c r="F26" s="3" t="str">
        <f ca="1">IF(C26&gt;=TODAY()-365, "Last 12 Months", "After 12 Months")</f>
        <v>After 12 Months</v>
      </c>
      <c r="G26" s="1" t="s">
        <v>426</v>
      </c>
      <c r="H26" s="1" t="s">
        <v>427</v>
      </c>
      <c r="I26" s="1" t="s">
        <v>428</v>
      </c>
      <c r="J26" s="8">
        <f>EOMONTH(C26, 0)</f>
        <v>45412</v>
      </c>
      <c r="K26" s="1" t="s">
        <v>233</v>
      </c>
      <c r="L26" s="1" t="str">
        <f>IF(ISNUMBER(SEARCH("Social subscription",I26)),"Social Sub",IF(OR(ISNUMBER(SEARCH("Mens",I26)),ISNUMBER(SEARCH("Ladies",I26))),"Match Fees",IF(OR(ISNUMBER(SEARCH("Badgers",I26)),ISNUMBER(SEARCH("Match Fee",I26))),"Match Fees",IF(OR(ISNUMBER(SEARCH("Training",I26)),ISNUMBER(SEARCH("Aspirations",I26))),"Training Fee",""))))</f>
        <v>Match Fees</v>
      </c>
      <c r="M26" s="1">
        <v>5</v>
      </c>
      <c r="N26" s="1">
        <v>0</v>
      </c>
      <c r="O26" s="1">
        <v>0</v>
      </c>
      <c r="P26" s="1">
        <v>0</v>
      </c>
      <c r="Q26" s="1">
        <v>5</v>
      </c>
    </row>
    <row r="27" spans="1:17" ht="12.75">
      <c r="A27" s="4">
        <v>45360</v>
      </c>
      <c r="B27" s="18">
        <f>IF(AND(ISNUMBER(--LEFT(A27,10)), ISNUMBER(--LEFT(C27,10))), --LEFT(C27,10) - --LEFT(A27,10), "")</f>
        <v>23.888099999996484</v>
      </c>
      <c r="C27" s="4">
        <v>45383.888194444444</v>
      </c>
      <c r="D27" s="16">
        <f>YEAR(C27)</f>
        <v>2024</v>
      </c>
      <c r="E27" s="1" t="str">
        <f t="shared" si="0"/>
        <v>April 2024</v>
      </c>
      <c r="F27" s="3" t="str">
        <f ca="1">IF(C27&gt;=TODAY()-365, "Last 12 Months", "After 12 Months")</f>
        <v>After 12 Months</v>
      </c>
      <c r="G27" s="1" t="s">
        <v>429</v>
      </c>
      <c r="H27" s="1" t="s">
        <v>427</v>
      </c>
      <c r="I27" s="1" t="s">
        <v>430</v>
      </c>
      <c r="J27" s="8">
        <f>EOMONTH(C27, 0)</f>
        <v>45412</v>
      </c>
      <c r="K27" s="1" t="s">
        <v>233</v>
      </c>
      <c r="L27" s="1" t="str">
        <f>IF(ISNUMBER(SEARCH("Social subscription",I27)),"Social Sub",IF(OR(ISNUMBER(SEARCH("Mens",I27)),ISNUMBER(SEARCH("Ladies",I27))),"Match Fees",IF(OR(ISNUMBER(SEARCH("Badgers",I27)),ISNUMBER(SEARCH("Match Fee",I27))),"Match Fees",IF(OR(ISNUMBER(SEARCH("Training",I27)),ISNUMBER(SEARCH("Aspirations",I27))),"Training Fee",""))))</f>
        <v>Match Fees</v>
      </c>
      <c r="M27" s="1">
        <v>5</v>
      </c>
      <c r="N27" s="1">
        <v>0</v>
      </c>
      <c r="O27" s="1">
        <v>0</v>
      </c>
      <c r="P27" s="1">
        <v>0</v>
      </c>
      <c r="Q27" s="1">
        <v>5</v>
      </c>
    </row>
    <row r="28" spans="1:17" ht="12.75">
      <c r="A28" s="4">
        <v>45367</v>
      </c>
      <c r="B28" s="18">
        <f>IF(AND(ISNUMBER(--LEFT(A28,10)), ISNUMBER(--LEFT(C28,10))), --LEFT(C28,10) - --LEFT(A28,10), "")</f>
        <v>16.888099999996484</v>
      </c>
      <c r="C28" s="4">
        <v>45383.888194444444</v>
      </c>
      <c r="D28" s="16">
        <f>YEAR(C28)</f>
        <v>2024</v>
      </c>
      <c r="E28" s="1" t="str">
        <f t="shared" si="0"/>
        <v>April 2024</v>
      </c>
      <c r="F28" s="3" t="str">
        <f ca="1">IF(C28&gt;=TODAY()-365, "Last 12 Months", "After 12 Months")</f>
        <v>After 12 Months</v>
      </c>
      <c r="G28" s="1" t="s">
        <v>431</v>
      </c>
      <c r="H28" s="1" t="s">
        <v>427</v>
      </c>
      <c r="I28" s="1" t="s">
        <v>432</v>
      </c>
      <c r="J28" s="8">
        <f>EOMONTH(C28, 0)</f>
        <v>45412</v>
      </c>
      <c r="K28" s="1" t="s">
        <v>233</v>
      </c>
      <c r="L28" s="1" t="str">
        <f>IF(ISNUMBER(SEARCH("Social subscription",I28)),"Social Sub",IF(OR(ISNUMBER(SEARCH("Mens",I28)),ISNUMBER(SEARCH("Ladies",I28))),"Match Fees",IF(OR(ISNUMBER(SEARCH("Badgers",I28)),ISNUMBER(SEARCH("Match Fee",I28))),"Match Fees",IF(OR(ISNUMBER(SEARCH("Training",I28)),ISNUMBER(SEARCH("Aspirations",I28))),"Training Fee",""))))</f>
        <v>Match Fees</v>
      </c>
      <c r="M28" s="1">
        <v>5</v>
      </c>
      <c r="N28" s="1">
        <v>0</v>
      </c>
      <c r="O28" s="1">
        <v>0</v>
      </c>
      <c r="P28" s="1">
        <v>0</v>
      </c>
      <c r="Q28" s="1">
        <v>5</v>
      </c>
    </row>
    <row r="29" spans="1:17" ht="12.75">
      <c r="A29" s="4">
        <v>45375</v>
      </c>
      <c r="B29" s="18">
        <f>IF(AND(ISNUMBER(--LEFT(A29,10)), ISNUMBER(--LEFT(C29,10))), --LEFT(C29,10) - --LEFT(A29,10), "")</f>
        <v>8.8894999999974971</v>
      </c>
      <c r="C29" s="4">
        <v>45383.88958333333</v>
      </c>
      <c r="D29" s="16">
        <f>YEAR(C29)</f>
        <v>2024</v>
      </c>
      <c r="E29" s="1" t="str">
        <f t="shared" si="0"/>
        <v>April 2024</v>
      </c>
      <c r="F29" s="3" t="str">
        <f ca="1">IF(C29&gt;=TODAY()-365, "Last 12 Months", "After 12 Months")</f>
        <v>After 12 Months</v>
      </c>
      <c r="G29" s="1" t="s">
        <v>433</v>
      </c>
      <c r="H29" s="1" t="s">
        <v>434</v>
      </c>
      <c r="I29" s="1" t="s">
        <v>435</v>
      </c>
      <c r="J29" s="8">
        <f>EOMONTH(C29, 0)</f>
        <v>45412</v>
      </c>
      <c r="K29" s="1" t="s">
        <v>233</v>
      </c>
      <c r="L29" s="1" t="str">
        <f>IF(ISNUMBER(SEARCH("Social subscription",I29)),"Social Sub",IF(OR(ISNUMBER(SEARCH("Mens",I29)),ISNUMBER(SEARCH("Ladies",I29))),"Match Fees",IF(OR(ISNUMBER(SEARCH("Badgers",I29)),ISNUMBER(SEARCH("Match Fee",I29))),"Match Fees",IF(OR(ISNUMBER(SEARCH("Training",I29)),ISNUMBER(SEARCH("Aspirations",I29))),"Training Fee",""))))</f>
        <v>Match Fees</v>
      </c>
      <c r="M29" s="1">
        <v>10</v>
      </c>
      <c r="N29" s="1">
        <v>0</v>
      </c>
      <c r="O29" s="1">
        <v>0</v>
      </c>
      <c r="P29" s="1">
        <v>0</v>
      </c>
      <c r="Q29" s="1">
        <v>10</v>
      </c>
    </row>
    <row r="30" spans="1:17" ht="12.75">
      <c r="A30" s="4">
        <v>45311</v>
      </c>
      <c r="B30" s="18">
        <f>IF(AND(ISNUMBER(--LEFT(A30,10)), ISNUMBER(--LEFT(C30,10))), --LEFT(C30,10) - --LEFT(A30,10), "")</f>
        <v>72.90060000000085</v>
      </c>
      <c r="C30" s="4">
        <v>45383.900694444441</v>
      </c>
      <c r="D30" s="16">
        <f>YEAR(C30)</f>
        <v>2024</v>
      </c>
      <c r="E30" s="1" t="str">
        <f t="shared" si="0"/>
        <v>April 2024</v>
      </c>
      <c r="F30" s="3" t="str">
        <f ca="1">IF(C30&gt;=TODAY()-365, "Last 12 Months", "After 12 Months")</f>
        <v>After 12 Months</v>
      </c>
      <c r="G30" s="1" t="s">
        <v>436</v>
      </c>
      <c r="H30" s="1" t="s">
        <v>393</v>
      </c>
      <c r="I30" s="1" t="s">
        <v>437</v>
      </c>
      <c r="J30" s="8">
        <f>EOMONTH(C30, 0)</f>
        <v>45412</v>
      </c>
      <c r="K30" s="1" t="s">
        <v>233</v>
      </c>
      <c r="L30" s="1" t="str">
        <f>IF(ISNUMBER(SEARCH("Social subscription",I30)),"Social Sub",IF(OR(ISNUMBER(SEARCH("Mens",I30)),ISNUMBER(SEARCH("Ladies",I30))),"Match Fees",IF(OR(ISNUMBER(SEARCH("Badgers",I30)),ISNUMBER(SEARCH("Match Fee",I30))),"Match Fees",IF(OR(ISNUMBER(SEARCH("Training",I30)),ISNUMBER(SEARCH("Aspirations",I30))),"Training Fee",""))))</f>
        <v>Match Fees</v>
      </c>
      <c r="M30" s="1">
        <v>5</v>
      </c>
      <c r="N30" s="1">
        <v>0</v>
      </c>
      <c r="O30" s="1">
        <v>0</v>
      </c>
      <c r="P30" s="1">
        <v>0</v>
      </c>
      <c r="Q30" s="1">
        <v>5</v>
      </c>
    </row>
    <row r="31" spans="1:17" ht="12.75">
      <c r="A31" s="4">
        <v>45346</v>
      </c>
      <c r="B31" s="18">
        <f>IF(AND(ISNUMBER(--LEFT(A31,10)), ISNUMBER(--LEFT(C31,10))), --LEFT(C31,10) - --LEFT(A31,10), "")</f>
        <v>37.90060000000085</v>
      </c>
      <c r="C31" s="4">
        <v>45383.900694444441</v>
      </c>
      <c r="D31" s="16">
        <f>YEAR(C31)</f>
        <v>2024</v>
      </c>
      <c r="E31" s="1" t="str">
        <f t="shared" si="0"/>
        <v>April 2024</v>
      </c>
      <c r="F31" s="3" t="str">
        <f ca="1">IF(C31&gt;=TODAY()-365, "Last 12 Months", "After 12 Months")</f>
        <v>After 12 Months</v>
      </c>
      <c r="G31" s="1" t="s">
        <v>438</v>
      </c>
      <c r="H31" s="1" t="s">
        <v>393</v>
      </c>
      <c r="I31" s="1" t="s">
        <v>439</v>
      </c>
      <c r="J31" s="8">
        <f>EOMONTH(C31, 0)</f>
        <v>45412</v>
      </c>
      <c r="K31" s="1" t="s">
        <v>233</v>
      </c>
      <c r="L31" s="1" t="str">
        <f>IF(ISNUMBER(SEARCH("Social subscription",I31)),"Social Sub",IF(OR(ISNUMBER(SEARCH("Mens",I31)),ISNUMBER(SEARCH("Ladies",I31))),"Match Fees",IF(OR(ISNUMBER(SEARCH("Badgers",I31)),ISNUMBER(SEARCH("Match Fee",I31))),"Match Fees",IF(OR(ISNUMBER(SEARCH("Training",I31)),ISNUMBER(SEARCH("Aspirations",I31))),"Training Fee",""))))</f>
        <v>Match Fees</v>
      </c>
      <c r="M31" s="1">
        <v>5</v>
      </c>
      <c r="N31" s="1">
        <v>0</v>
      </c>
      <c r="O31" s="1">
        <v>0</v>
      </c>
      <c r="P31" s="1">
        <v>0</v>
      </c>
      <c r="Q31" s="1">
        <v>5</v>
      </c>
    </row>
    <row r="32" spans="1:17" ht="12.75">
      <c r="A32" s="4">
        <v>45354</v>
      </c>
      <c r="B32" s="18">
        <f>IF(AND(ISNUMBER(--LEFT(A32,10)), ISNUMBER(--LEFT(C32,10))), --LEFT(C32,10) - --LEFT(A32,10), "")</f>
        <v>29.90060000000085</v>
      </c>
      <c r="C32" s="4">
        <v>45383.900694444441</v>
      </c>
      <c r="D32" s="16">
        <f>YEAR(C32)</f>
        <v>2024</v>
      </c>
      <c r="E32" s="1" t="str">
        <f t="shared" si="0"/>
        <v>April 2024</v>
      </c>
      <c r="F32" s="3" t="str">
        <f ca="1">IF(C32&gt;=TODAY()-365, "Last 12 Months", "After 12 Months")</f>
        <v>After 12 Months</v>
      </c>
      <c r="G32" s="1" t="s">
        <v>440</v>
      </c>
      <c r="H32" s="1" t="s">
        <v>393</v>
      </c>
      <c r="I32" s="1" t="s">
        <v>441</v>
      </c>
      <c r="J32" s="8">
        <f>EOMONTH(C32, 0)</f>
        <v>45412</v>
      </c>
      <c r="K32" s="1" t="s">
        <v>233</v>
      </c>
      <c r="L32" s="1" t="str">
        <f>IF(ISNUMBER(SEARCH("Social subscription",I32)),"Social Sub",IF(OR(ISNUMBER(SEARCH("Mens",I32)),ISNUMBER(SEARCH("Ladies",I32))),"Match Fees",IF(OR(ISNUMBER(SEARCH("Badgers",I32)),ISNUMBER(SEARCH("Match Fee",I32))),"Match Fees",IF(OR(ISNUMBER(SEARCH("Training",I32)),ISNUMBER(SEARCH("Aspirations",I32))),"Training Fee",""))))</f>
        <v>Match Fees</v>
      </c>
      <c r="M32" s="1">
        <v>5</v>
      </c>
      <c r="N32" s="1">
        <v>0</v>
      </c>
      <c r="O32" s="1">
        <v>0</v>
      </c>
      <c r="P32" s="1">
        <v>0</v>
      </c>
      <c r="Q32" s="1">
        <v>5</v>
      </c>
    </row>
    <row r="33" spans="1:17" ht="12.75">
      <c r="A33" s="4">
        <v>45354</v>
      </c>
      <c r="B33" s="18">
        <f>IF(AND(ISNUMBER(--LEFT(A33,10)), ISNUMBER(--LEFT(C33,10))), --LEFT(C33,10) - --LEFT(A33,10), "")</f>
        <v>29.986799999998766</v>
      </c>
      <c r="C33" s="4">
        <v>45383.986805555556</v>
      </c>
      <c r="D33" s="16">
        <f>YEAR(C33)</f>
        <v>2024</v>
      </c>
      <c r="E33" s="1" t="str">
        <f t="shared" si="0"/>
        <v>April 2024</v>
      </c>
      <c r="F33" s="3" t="str">
        <f ca="1">IF(C33&gt;=TODAY()-365, "Last 12 Months", "After 12 Months")</f>
        <v>After 12 Months</v>
      </c>
      <c r="G33" s="1" t="s">
        <v>442</v>
      </c>
      <c r="H33" s="1" t="s">
        <v>443</v>
      </c>
      <c r="I33" s="1" t="s">
        <v>441</v>
      </c>
      <c r="J33" s="8">
        <f>EOMONTH(C33, 0)</f>
        <v>45412</v>
      </c>
      <c r="K33" s="1" t="s">
        <v>233</v>
      </c>
      <c r="L33" s="1" t="str">
        <f>IF(ISNUMBER(SEARCH("Social subscription",I33)),"Social Sub",IF(OR(ISNUMBER(SEARCH("Mens",I33)),ISNUMBER(SEARCH("Ladies",I33))),"Match Fees",IF(OR(ISNUMBER(SEARCH("Badgers",I33)),ISNUMBER(SEARCH("Match Fee",I33))),"Match Fees",IF(OR(ISNUMBER(SEARCH("Training",I33)),ISNUMBER(SEARCH("Aspirations",I33))),"Training Fee",""))))</f>
        <v>Match Fees</v>
      </c>
      <c r="M33" s="1">
        <v>5</v>
      </c>
      <c r="N33" s="1">
        <v>0</v>
      </c>
      <c r="O33" s="1">
        <v>0</v>
      </c>
      <c r="P33" s="1">
        <v>0</v>
      </c>
      <c r="Q33" s="1">
        <v>5</v>
      </c>
    </row>
    <row r="34" spans="1:17" ht="12.75">
      <c r="A34" s="4">
        <v>45353</v>
      </c>
      <c r="B34" s="18">
        <f>IF(AND(ISNUMBER(--LEFT(A34,10)), ISNUMBER(--LEFT(C34,10))), --LEFT(C34,10) - --LEFT(A34,10), "")</f>
        <v>31.354800000000978</v>
      </c>
      <c r="C34" s="4">
        <v>45384.354861111111</v>
      </c>
      <c r="D34" s="16">
        <f>YEAR(C34)</f>
        <v>2024</v>
      </c>
      <c r="E34" s="1" t="str">
        <f t="shared" si="0"/>
        <v>April 2024</v>
      </c>
      <c r="F34" s="3" t="str">
        <f ca="1">IF(C34&gt;=TODAY()-365, "Last 12 Months", "After 12 Months")</f>
        <v>After 12 Months</v>
      </c>
      <c r="G34" s="1" t="s">
        <v>444</v>
      </c>
      <c r="H34" s="1" t="s">
        <v>445</v>
      </c>
      <c r="I34" s="1" t="s">
        <v>378</v>
      </c>
      <c r="J34" s="8">
        <f>EOMONTH(C34, 0)</f>
        <v>45412</v>
      </c>
      <c r="K34" s="1" t="s">
        <v>373</v>
      </c>
      <c r="L34" s="1" t="str">
        <f>IF(ISNUMBER(SEARCH("Social subscription",I34)),"Social Sub",IF(OR(ISNUMBER(SEARCH("Mens",I34)),ISNUMBER(SEARCH("Ladies",I34))),"Match Fees",IF(OR(ISNUMBER(SEARCH("Badgers",I34)),ISNUMBER(SEARCH("Match Fee",I34))),"Match Fees",IF(OR(ISNUMBER(SEARCH("Training",I34)),ISNUMBER(SEARCH("Aspirations",I34))),"Training Fee",""))))</f>
        <v>Match Fees</v>
      </c>
      <c r="M34" s="1">
        <v>10</v>
      </c>
      <c r="N34" s="1">
        <v>0.22</v>
      </c>
      <c r="O34" s="1">
        <v>0.1</v>
      </c>
      <c r="P34" s="1">
        <v>0</v>
      </c>
      <c r="Q34" s="1">
        <v>9.68</v>
      </c>
    </row>
    <row r="35" spans="1:17" ht="12.75">
      <c r="A35" s="4">
        <v>45359</v>
      </c>
      <c r="B35" s="18">
        <f>IF(AND(ISNUMBER(--LEFT(A35,10)), ISNUMBER(--LEFT(C35,10))), --LEFT(C35,10) - --LEFT(A35,10), "")</f>
        <v>25.354800000000978</v>
      </c>
      <c r="C35" s="4">
        <v>45384.354861111111</v>
      </c>
      <c r="D35" s="16">
        <f>YEAR(C35)</f>
        <v>2024</v>
      </c>
      <c r="E35" s="1" t="str">
        <f t="shared" si="0"/>
        <v>April 2024</v>
      </c>
      <c r="F35" s="3" t="str">
        <f ca="1">IF(C35&gt;=TODAY()-365, "Last 12 Months", "After 12 Months")</f>
        <v>After 12 Months</v>
      </c>
      <c r="G35" s="1" t="s">
        <v>446</v>
      </c>
      <c r="H35" s="1" t="s">
        <v>445</v>
      </c>
      <c r="I35" s="1" t="s">
        <v>380</v>
      </c>
      <c r="J35" s="8">
        <f>EOMONTH(C35, 0)</f>
        <v>45412</v>
      </c>
      <c r="K35" s="1" t="s">
        <v>373</v>
      </c>
      <c r="L35" s="1" t="str">
        <f>IF(ISNUMBER(SEARCH("Social subscription",I35)),"Social Sub",IF(OR(ISNUMBER(SEARCH("Mens",I35)),ISNUMBER(SEARCH("Ladies",I35))),"Match Fees",IF(OR(ISNUMBER(SEARCH("Badgers",I35)),ISNUMBER(SEARCH("Match Fee",I35))),"Match Fees",IF(OR(ISNUMBER(SEARCH("Training",I35)),ISNUMBER(SEARCH("Aspirations",I35))),"Training Fee",""))))</f>
        <v>Match Fees</v>
      </c>
      <c r="M35" s="1">
        <v>10</v>
      </c>
      <c r="N35" s="1">
        <v>0.22</v>
      </c>
      <c r="O35" s="1">
        <v>0.1</v>
      </c>
      <c r="P35" s="1">
        <v>0</v>
      </c>
      <c r="Q35" s="1">
        <v>9.68</v>
      </c>
    </row>
    <row r="36" spans="1:17" ht="12.75">
      <c r="A36" s="4">
        <v>45366</v>
      </c>
      <c r="B36" s="18">
        <f>IF(AND(ISNUMBER(--LEFT(A36,10)), ISNUMBER(--LEFT(C36,10))), --LEFT(C36,10) - --LEFT(A36,10), "")</f>
        <v>18.354800000000978</v>
      </c>
      <c r="C36" s="4">
        <v>45384.354861111111</v>
      </c>
      <c r="D36" s="16">
        <f>YEAR(C36)</f>
        <v>2024</v>
      </c>
      <c r="E36" s="1" t="str">
        <f t="shared" si="0"/>
        <v>April 2024</v>
      </c>
      <c r="F36" s="3" t="str">
        <f ca="1">IF(C36&gt;=TODAY()-365, "Last 12 Months", "After 12 Months")</f>
        <v>After 12 Months</v>
      </c>
      <c r="G36" s="1" t="s">
        <v>447</v>
      </c>
      <c r="H36" s="1" t="s">
        <v>445</v>
      </c>
      <c r="I36" s="1" t="s">
        <v>382</v>
      </c>
      <c r="J36" s="8">
        <f>EOMONTH(C36, 0)</f>
        <v>45412</v>
      </c>
      <c r="K36" s="1" t="s">
        <v>373</v>
      </c>
      <c r="L36" s="1" t="str">
        <f>IF(ISNUMBER(SEARCH("Social subscription",I36)),"Social Sub",IF(OR(ISNUMBER(SEARCH("Mens",I36)),ISNUMBER(SEARCH("Ladies",I36))),"Match Fees",IF(OR(ISNUMBER(SEARCH("Badgers",I36)),ISNUMBER(SEARCH("Match Fee",I36))),"Match Fees",IF(OR(ISNUMBER(SEARCH("Training",I36)),ISNUMBER(SEARCH("Aspirations",I36))),"Training Fee",""))))</f>
        <v>Match Fees</v>
      </c>
      <c r="M36" s="1">
        <v>10</v>
      </c>
      <c r="N36" s="1">
        <v>0.21</v>
      </c>
      <c r="O36" s="1">
        <v>0.1</v>
      </c>
      <c r="P36" s="1">
        <v>0</v>
      </c>
      <c r="Q36" s="1">
        <v>9.69</v>
      </c>
    </row>
    <row r="37" spans="1:17" ht="12.75">
      <c r="A37" s="4">
        <v>45354</v>
      </c>
      <c r="B37" s="18">
        <f>IF(AND(ISNUMBER(--LEFT(A37,10)), ISNUMBER(--LEFT(C37,10))), --LEFT(C37,10) - --LEFT(A37,10), "")</f>
        <v>30.354800000000978</v>
      </c>
      <c r="C37" s="4">
        <v>45384.354861111111</v>
      </c>
      <c r="D37" s="16">
        <f>YEAR(C37)</f>
        <v>2024</v>
      </c>
      <c r="E37" s="1" t="str">
        <f t="shared" si="0"/>
        <v>April 2024</v>
      </c>
      <c r="F37" s="3" t="str">
        <f ca="1">IF(C37&gt;=TODAY()-365, "Last 12 Months", "After 12 Months")</f>
        <v>After 12 Months</v>
      </c>
      <c r="G37" s="1" t="s">
        <v>448</v>
      </c>
      <c r="H37" s="1" t="s">
        <v>449</v>
      </c>
      <c r="I37" s="1" t="s">
        <v>450</v>
      </c>
      <c r="J37" s="8">
        <f>EOMONTH(C37, 0)</f>
        <v>45412</v>
      </c>
      <c r="K37" s="1" t="s">
        <v>373</v>
      </c>
      <c r="L37" s="1" t="str">
        <f>IF(ISNUMBER(SEARCH("Social subscription",I37)),"Social Sub",IF(OR(ISNUMBER(SEARCH("Mens",I37)),ISNUMBER(SEARCH("Ladies",I37))),"Match Fees",IF(OR(ISNUMBER(SEARCH("Badgers",I37)),ISNUMBER(SEARCH("Match Fee",I37))),"Match Fees",IF(OR(ISNUMBER(SEARCH("Training",I37)),ISNUMBER(SEARCH("Aspirations",I37))),"Training Fee",""))))</f>
        <v>Training Fee</v>
      </c>
      <c r="M37" s="1">
        <v>3</v>
      </c>
      <c r="N37" s="1">
        <v>0.11</v>
      </c>
      <c r="O37" s="1">
        <v>0.05</v>
      </c>
      <c r="P37" s="1">
        <v>0</v>
      </c>
      <c r="Q37" s="1">
        <v>2.84</v>
      </c>
    </row>
    <row r="38" spans="1:17" ht="12.75">
      <c r="A38" s="4">
        <v>45356</v>
      </c>
      <c r="B38" s="18">
        <f>IF(AND(ISNUMBER(--LEFT(A38,10)), ISNUMBER(--LEFT(C38,10))), --LEFT(C38,10) - --LEFT(A38,10), "")</f>
        <v>28.354800000000978</v>
      </c>
      <c r="C38" s="4">
        <v>45384.354861111111</v>
      </c>
      <c r="D38" s="16">
        <f>YEAR(C38)</f>
        <v>2024</v>
      </c>
      <c r="E38" s="1" t="str">
        <f t="shared" si="0"/>
        <v>April 2024</v>
      </c>
      <c r="F38" s="3" t="str">
        <f ca="1">IF(C38&gt;=TODAY()-365, "Last 12 Months", "After 12 Months")</f>
        <v>After 12 Months</v>
      </c>
      <c r="G38" s="1" t="s">
        <v>451</v>
      </c>
      <c r="H38" s="1" t="s">
        <v>449</v>
      </c>
      <c r="I38" s="1" t="s">
        <v>452</v>
      </c>
      <c r="J38" s="8">
        <f>EOMONTH(C38, 0)</f>
        <v>45412</v>
      </c>
      <c r="K38" s="1" t="s">
        <v>373</v>
      </c>
      <c r="L38" s="1" t="str">
        <f>IF(ISNUMBER(SEARCH("Social subscription",I38)),"Social Sub",IF(OR(ISNUMBER(SEARCH("Mens",I38)),ISNUMBER(SEARCH("Ladies",I38))),"Match Fees",IF(OR(ISNUMBER(SEARCH("Badgers",I38)),ISNUMBER(SEARCH("Match Fee",I38))),"Match Fees",IF(OR(ISNUMBER(SEARCH("Training",I38)),ISNUMBER(SEARCH("Aspirations",I38))),"Training Fee",""))))</f>
        <v>Match Fees</v>
      </c>
      <c r="M38" s="1">
        <v>3</v>
      </c>
      <c r="N38" s="1">
        <v>0.11</v>
      </c>
      <c r="O38" s="1">
        <v>0.05</v>
      </c>
      <c r="P38" s="1">
        <v>0</v>
      </c>
      <c r="Q38" s="1">
        <v>2.84</v>
      </c>
    </row>
    <row r="39" spans="1:17" ht="12.75">
      <c r="A39" s="4">
        <v>45375</v>
      </c>
      <c r="B39" s="18">
        <f>IF(AND(ISNUMBER(--LEFT(A39,10)), ISNUMBER(--LEFT(C39,10))), --LEFT(C39,10) - --LEFT(A39,10), "")</f>
        <v>9.3548000000009779</v>
      </c>
      <c r="C39" s="4">
        <v>45384.354861111111</v>
      </c>
      <c r="D39" s="16">
        <f>YEAR(C39)</f>
        <v>2024</v>
      </c>
      <c r="E39" s="1" t="str">
        <f t="shared" si="0"/>
        <v>April 2024</v>
      </c>
      <c r="F39" s="3" t="str">
        <f ca="1">IF(C39&gt;=TODAY()-365, "Last 12 Months", "After 12 Months")</f>
        <v>After 12 Months</v>
      </c>
      <c r="G39" s="1" t="s">
        <v>453</v>
      </c>
      <c r="H39" s="1" t="s">
        <v>449</v>
      </c>
      <c r="I39" s="1" t="s">
        <v>454</v>
      </c>
      <c r="J39" s="8">
        <f>EOMONTH(C39, 0)</f>
        <v>45412</v>
      </c>
      <c r="K39" s="1" t="s">
        <v>373</v>
      </c>
      <c r="L39" s="1" t="str">
        <f>IF(ISNUMBER(SEARCH("Social subscription",I39)),"Social Sub",IF(OR(ISNUMBER(SEARCH("Mens",I39)),ISNUMBER(SEARCH("Ladies",I39))),"Match Fees",IF(OR(ISNUMBER(SEARCH("Badgers",I39)),ISNUMBER(SEARCH("Match Fee",I39))),"Match Fees",IF(OR(ISNUMBER(SEARCH("Training",I39)),ISNUMBER(SEARCH("Aspirations",I39))),"Training Fee",""))))</f>
        <v>Match Fees</v>
      </c>
      <c r="M39" s="1">
        <v>3</v>
      </c>
      <c r="N39" s="1">
        <v>0.12</v>
      </c>
      <c r="O39" s="1">
        <v>0.05</v>
      </c>
      <c r="P39" s="1">
        <v>0</v>
      </c>
      <c r="Q39" s="1">
        <v>2.83</v>
      </c>
    </row>
    <row r="40" spans="1:17" ht="12.75">
      <c r="A40" s="4">
        <v>45340</v>
      </c>
      <c r="B40" s="18">
        <f>IF(AND(ISNUMBER(--LEFT(A40,10)), ISNUMBER(--LEFT(C40,10))), --LEFT(C40,10) - --LEFT(A40,10), "")</f>
        <v>44.354800000000978</v>
      </c>
      <c r="C40" s="4">
        <v>45384.354861111111</v>
      </c>
      <c r="D40" s="16">
        <f>YEAR(C40)</f>
        <v>2024</v>
      </c>
      <c r="E40" s="1" t="str">
        <f t="shared" si="0"/>
        <v>April 2024</v>
      </c>
      <c r="F40" s="3" t="str">
        <f ca="1">IF(C40&gt;=TODAY()-365, "Last 12 Months", "After 12 Months")</f>
        <v>After 12 Months</v>
      </c>
      <c r="G40" s="1" t="s">
        <v>455</v>
      </c>
      <c r="H40" s="1" t="s">
        <v>456</v>
      </c>
      <c r="I40" s="1" t="s">
        <v>457</v>
      </c>
      <c r="J40" s="8">
        <f>EOMONTH(C40, 0)</f>
        <v>45412</v>
      </c>
      <c r="K40" s="1" t="s">
        <v>373</v>
      </c>
      <c r="L40" s="1" t="str">
        <f>IF(ISNUMBER(SEARCH("Social subscription",I40)),"Social Sub",IF(OR(ISNUMBER(SEARCH("Mens",I40)),ISNUMBER(SEARCH("Ladies",I40))),"Match Fees",IF(OR(ISNUMBER(SEARCH("Badgers",I40)),ISNUMBER(SEARCH("Match Fee",I40))),"Match Fees",IF(OR(ISNUMBER(SEARCH("Training",I40)),ISNUMBER(SEARCH("Aspirations",I40))),"Training Fee",""))))</f>
        <v>Training Fee</v>
      </c>
      <c r="M40" s="1">
        <v>3</v>
      </c>
      <c r="N40" s="1">
        <v>0.11</v>
      </c>
      <c r="O40" s="1">
        <v>0.05</v>
      </c>
      <c r="P40" s="1">
        <v>0</v>
      </c>
      <c r="Q40" s="1">
        <v>2.84</v>
      </c>
    </row>
    <row r="41" spans="1:17" ht="12.75">
      <c r="A41" s="4">
        <v>45354</v>
      </c>
      <c r="B41" s="18">
        <f>IF(AND(ISNUMBER(--LEFT(A41,10)), ISNUMBER(--LEFT(C41,10))), --LEFT(C41,10) - --LEFT(A41,10), "")</f>
        <v>30.354800000000978</v>
      </c>
      <c r="C41" s="4">
        <v>45384.354861111111</v>
      </c>
      <c r="D41" s="16">
        <f>YEAR(C41)</f>
        <v>2024</v>
      </c>
      <c r="E41" s="1" t="str">
        <f t="shared" si="0"/>
        <v>April 2024</v>
      </c>
      <c r="F41" s="3" t="str">
        <f ca="1">IF(C41&gt;=TODAY()-365, "Last 12 Months", "After 12 Months")</f>
        <v>After 12 Months</v>
      </c>
      <c r="G41" s="1" t="s">
        <v>458</v>
      </c>
      <c r="H41" s="1" t="s">
        <v>456</v>
      </c>
      <c r="I41" s="1" t="s">
        <v>459</v>
      </c>
      <c r="J41" s="8">
        <f>EOMONTH(C41, 0)</f>
        <v>45412</v>
      </c>
      <c r="K41" s="1" t="s">
        <v>373</v>
      </c>
      <c r="L41" s="1" t="str">
        <f>IF(ISNUMBER(SEARCH("Social subscription",I41)),"Social Sub",IF(OR(ISNUMBER(SEARCH("Mens",I41)),ISNUMBER(SEARCH("Ladies",I41))),"Match Fees",IF(OR(ISNUMBER(SEARCH("Badgers",I41)),ISNUMBER(SEARCH("Match Fee",I41))),"Match Fees",IF(OR(ISNUMBER(SEARCH("Training",I41)),ISNUMBER(SEARCH("Aspirations",I41))),"Training Fee",""))))</f>
        <v>Training Fee</v>
      </c>
      <c r="M41" s="1">
        <v>3</v>
      </c>
      <c r="N41" s="1">
        <v>0.11</v>
      </c>
      <c r="O41" s="1">
        <v>0.05</v>
      </c>
      <c r="P41" s="1">
        <v>0</v>
      </c>
      <c r="Q41" s="1">
        <v>2.84</v>
      </c>
    </row>
    <row r="42" spans="1:17" ht="12.75">
      <c r="A42" s="4">
        <v>45368</v>
      </c>
      <c r="B42" s="18">
        <f>IF(AND(ISNUMBER(--LEFT(A42,10)), ISNUMBER(--LEFT(C42,10))), --LEFT(C42,10) - --LEFT(A42,10), "")</f>
        <v>16.354800000000978</v>
      </c>
      <c r="C42" s="4">
        <v>45384.354861111111</v>
      </c>
      <c r="D42" s="16">
        <f>YEAR(C42)</f>
        <v>2024</v>
      </c>
      <c r="E42" s="1" t="str">
        <f t="shared" si="0"/>
        <v>April 2024</v>
      </c>
      <c r="F42" s="3" t="str">
        <f ca="1">IF(C42&gt;=TODAY()-365, "Last 12 Months", "After 12 Months")</f>
        <v>After 12 Months</v>
      </c>
      <c r="G42" s="1" t="s">
        <v>460</v>
      </c>
      <c r="H42" s="1" t="s">
        <v>456</v>
      </c>
      <c r="I42" s="1" t="s">
        <v>461</v>
      </c>
      <c r="J42" s="8">
        <f>EOMONTH(C42, 0)</f>
        <v>45412</v>
      </c>
      <c r="K42" s="1" t="s">
        <v>373</v>
      </c>
      <c r="L42" s="1" t="str">
        <f>IF(ISNUMBER(SEARCH("Social subscription",I42)),"Social Sub",IF(OR(ISNUMBER(SEARCH("Mens",I42)),ISNUMBER(SEARCH("Ladies",I42))),"Match Fees",IF(OR(ISNUMBER(SEARCH("Badgers",I42)),ISNUMBER(SEARCH("Match Fee",I42))),"Match Fees",IF(OR(ISNUMBER(SEARCH("Training",I42)),ISNUMBER(SEARCH("Aspirations",I42))),"Training Fee",""))))</f>
        <v>Training Fee</v>
      </c>
      <c r="M42" s="1">
        <v>3</v>
      </c>
      <c r="N42" s="1">
        <v>0.12</v>
      </c>
      <c r="O42" s="1">
        <v>0.05</v>
      </c>
      <c r="P42" s="1">
        <v>0</v>
      </c>
      <c r="Q42" s="1">
        <v>2.83</v>
      </c>
    </row>
    <row r="43" spans="1:17" ht="12.75">
      <c r="A43" s="4">
        <v>45354</v>
      </c>
      <c r="B43" s="18">
        <f>IF(AND(ISNUMBER(--LEFT(A43,10)), ISNUMBER(--LEFT(C43,10))), --LEFT(C43,10) - --LEFT(A43,10), "")</f>
        <v>30.354800000000978</v>
      </c>
      <c r="C43" s="4">
        <v>45384.354861111111</v>
      </c>
      <c r="D43" s="16">
        <f>YEAR(C43)</f>
        <v>2024</v>
      </c>
      <c r="E43" s="1" t="str">
        <f t="shared" si="0"/>
        <v>April 2024</v>
      </c>
      <c r="F43" s="3" t="str">
        <f ca="1">IF(C43&gt;=TODAY()-365, "Last 12 Months", "After 12 Months")</f>
        <v>After 12 Months</v>
      </c>
      <c r="G43" s="1" t="s">
        <v>462</v>
      </c>
      <c r="H43" s="1" t="s">
        <v>463</v>
      </c>
      <c r="I43" s="1" t="s">
        <v>464</v>
      </c>
      <c r="J43" s="8">
        <f>EOMONTH(C43, 0)</f>
        <v>45412</v>
      </c>
      <c r="K43" s="1" t="s">
        <v>373</v>
      </c>
      <c r="L43" s="1" t="str">
        <f>IF(ISNUMBER(SEARCH("Social subscription",I43)),"Social Sub",IF(OR(ISNUMBER(SEARCH("Mens",I43)),ISNUMBER(SEARCH("Ladies",I43))),"Match Fees",IF(OR(ISNUMBER(SEARCH("Badgers",I43)),ISNUMBER(SEARCH("Match Fee",I43))),"Match Fees",IF(OR(ISNUMBER(SEARCH("Training",I43)),ISNUMBER(SEARCH("Aspirations",I43))),"Training Fee",""))))</f>
        <v>Training Fee</v>
      </c>
      <c r="M43" s="1">
        <v>3</v>
      </c>
      <c r="N43" s="1">
        <v>7.0000000000000007E-2</v>
      </c>
      <c r="O43" s="1">
        <v>0.05</v>
      </c>
      <c r="P43" s="1">
        <v>0</v>
      </c>
      <c r="Q43" s="1">
        <v>2.88</v>
      </c>
    </row>
    <row r="44" spans="1:17" ht="12.75">
      <c r="A44" s="4">
        <v>45354</v>
      </c>
      <c r="B44" s="18">
        <f>IF(AND(ISNUMBER(--LEFT(A44,10)), ISNUMBER(--LEFT(C44,10))), --LEFT(C44,10) - --LEFT(A44,10), "")</f>
        <v>30.354800000000978</v>
      </c>
      <c r="C44" s="4">
        <v>45384.354861111111</v>
      </c>
      <c r="D44" s="16">
        <f>YEAR(C44)</f>
        <v>2024</v>
      </c>
      <c r="E44" s="1" t="str">
        <f t="shared" si="0"/>
        <v>April 2024</v>
      </c>
      <c r="F44" s="3" t="str">
        <f ca="1">IF(C44&gt;=TODAY()-365, "Last 12 Months", "After 12 Months")</f>
        <v>After 12 Months</v>
      </c>
      <c r="G44" s="1" t="s">
        <v>465</v>
      </c>
      <c r="H44" s="1" t="s">
        <v>466</v>
      </c>
      <c r="I44" s="1" t="s">
        <v>464</v>
      </c>
      <c r="J44" s="8">
        <f>EOMONTH(C44, 0)</f>
        <v>45412</v>
      </c>
      <c r="K44" s="1" t="s">
        <v>373</v>
      </c>
      <c r="L44" s="1" t="str">
        <f>IF(ISNUMBER(SEARCH("Social subscription",I44)),"Social Sub",IF(OR(ISNUMBER(SEARCH("Mens",I44)),ISNUMBER(SEARCH("Ladies",I44))),"Match Fees",IF(OR(ISNUMBER(SEARCH("Badgers",I44)),ISNUMBER(SEARCH("Match Fee",I44))),"Match Fees",IF(OR(ISNUMBER(SEARCH("Training",I44)),ISNUMBER(SEARCH("Aspirations",I44))),"Training Fee",""))))</f>
        <v>Training Fee</v>
      </c>
      <c r="M44" s="1">
        <v>3</v>
      </c>
      <c r="N44" s="1">
        <v>7.0000000000000007E-2</v>
      </c>
      <c r="O44" s="1">
        <v>0.05</v>
      </c>
      <c r="P44" s="1">
        <v>0</v>
      </c>
      <c r="Q44" s="1">
        <v>2.88</v>
      </c>
    </row>
    <row r="45" spans="1:17" ht="12.75">
      <c r="A45" s="4">
        <v>45362</v>
      </c>
      <c r="B45" s="18">
        <f>IF(AND(ISNUMBER(--LEFT(A45,10)), ISNUMBER(--LEFT(C45,10))), --LEFT(C45,10) - --LEFT(A45,10), "")</f>
        <v>22.354800000000978</v>
      </c>
      <c r="C45" s="4">
        <v>45384.354861111111</v>
      </c>
      <c r="D45" s="16">
        <f>YEAR(C45)</f>
        <v>2024</v>
      </c>
      <c r="E45" s="1" t="str">
        <f t="shared" si="0"/>
        <v>April 2024</v>
      </c>
      <c r="F45" s="3" t="str">
        <f ca="1">IF(C45&gt;=TODAY()-365, "Last 12 Months", "After 12 Months")</f>
        <v>After 12 Months</v>
      </c>
      <c r="G45" s="1" t="s">
        <v>467</v>
      </c>
      <c r="H45" s="1" t="s">
        <v>463</v>
      </c>
      <c r="I45" s="1" t="s">
        <v>468</v>
      </c>
      <c r="J45" s="8">
        <f>EOMONTH(C45, 0)</f>
        <v>45412</v>
      </c>
      <c r="K45" s="1" t="s">
        <v>373</v>
      </c>
      <c r="L45" s="1" t="str">
        <f>IF(ISNUMBER(SEARCH("Social subscription",I45)),"Social Sub",IF(OR(ISNUMBER(SEARCH("Mens",I45)),ISNUMBER(SEARCH("Ladies",I45))),"Match Fees",IF(OR(ISNUMBER(SEARCH("Badgers",I45)),ISNUMBER(SEARCH("Match Fee",I45))),"Match Fees",IF(OR(ISNUMBER(SEARCH("Training",I45)),ISNUMBER(SEARCH("Aspirations",I45))),"Training Fee",""))))</f>
        <v>Training Fee</v>
      </c>
      <c r="M45" s="1">
        <v>3</v>
      </c>
      <c r="N45" s="1">
        <v>7.0000000000000007E-2</v>
      </c>
      <c r="O45" s="1">
        <v>0.05</v>
      </c>
      <c r="P45" s="1">
        <v>0</v>
      </c>
      <c r="Q45" s="1">
        <v>2.88</v>
      </c>
    </row>
    <row r="46" spans="1:17" ht="12.75">
      <c r="A46" s="4">
        <v>45362</v>
      </c>
      <c r="B46" s="18">
        <f>IF(AND(ISNUMBER(--LEFT(A46,10)), ISNUMBER(--LEFT(C46,10))), --LEFT(C46,10) - --LEFT(A46,10), "")</f>
        <v>22.354800000000978</v>
      </c>
      <c r="C46" s="4">
        <v>45384.354861111111</v>
      </c>
      <c r="D46" s="16">
        <f>YEAR(C46)</f>
        <v>2024</v>
      </c>
      <c r="E46" s="1" t="str">
        <f t="shared" si="0"/>
        <v>April 2024</v>
      </c>
      <c r="F46" s="3" t="str">
        <f ca="1">IF(C46&gt;=TODAY()-365, "Last 12 Months", "After 12 Months")</f>
        <v>After 12 Months</v>
      </c>
      <c r="G46" s="1" t="s">
        <v>469</v>
      </c>
      <c r="H46" s="1" t="s">
        <v>466</v>
      </c>
      <c r="I46" s="1" t="s">
        <v>468</v>
      </c>
      <c r="J46" s="8">
        <f>EOMONTH(C46, 0)</f>
        <v>45412</v>
      </c>
      <c r="K46" s="1" t="s">
        <v>373</v>
      </c>
      <c r="L46" s="1" t="str">
        <f>IF(ISNUMBER(SEARCH("Social subscription",I46)),"Social Sub",IF(OR(ISNUMBER(SEARCH("Mens",I46)),ISNUMBER(SEARCH("Ladies",I46))),"Match Fees",IF(OR(ISNUMBER(SEARCH("Badgers",I46)),ISNUMBER(SEARCH("Match Fee",I46))),"Match Fees",IF(OR(ISNUMBER(SEARCH("Training",I46)),ISNUMBER(SEARCH("Aspirations",I46))),"Training Fee",""))))</f>
        <v>Training Fee</v>
      </c>
      <c r="M46" s="1">
        <v>3</v>
      </c>
      <c r="N46" s="1">
        <v>7.0000000000000007E-2</v>
      </c>
      <c r="O46" s="1">
        <v>0.05</v>
      </c>
      <c r="P46" s="1">
        <v>0</v>
      </c>
      <c r="Q46" s="1">
        <v>2.88</v>
      </c>
    </row>
    <row r="47" spans="1:17" ht="12.75">
      <c r="A47" s="4">
        <v>45367</v>
      </c>
      <c r="B47" s="18">
        <f>IF(AND(ISNUMBER(--LEFT(A47,10)), ISNUMBER(--LEFT(C47,10))), --LEFT(C47,10) - --LEFT(A47,10), "")</f>
        <v>17.354800000000978</v>
      </c>
      <c r="C47" s="4">
        <v>45384.354861111111</v>
      </c>
      <c r="D47" s="16">
        <f>YEAR(C47)</f>
        <v>2024</v>
      </c>
      <c r="E47" s="1" t="str">
        <f t="shared" si="0"/>
        <v>April 2024</v>
      </c>
      <c r="F47" s="3" t="str">
        <f ca="1">IF(C47&gt;=TODAY()-365, "Last 12 Months", "After 12 Months")</f>
        <v>After 12 Months</v>
      </c>
      <c r="G47" s="1" t="s">
        <v>470</v>
      </c>
      <c r="H47" s="1" t="s">
        <v>463</v>
      </c>
      <c r="I47" s="1" t="s">
        <v>471</v>
      </c>
      <c r="J47" s="8">
        <f>EOMONTH(C47, 0)</f>
        <v>45412</v>
      </c>
      <c r="K47" s="1" t="s">
        <v>373</v>
      </c>
      <c r="L47" s="1" t="str">
        <f>IF(ISNUMBER(SEARCH("Social subscription",I47)),"Social Sub",IF(OR(ISNUMBER(SEARCH("Mens",I47)),ISNUMBER(SEARCH("Ladies",I47))),"Match Fees",IF(OR(ISNUMBER(SEARCH("Badgers",I47)),ISNUMBER(SEARCH("Match Fee",I47))),"Match Fees",IF(OR(ISNUMBER(SEARCH("Training",I47)),ISNUMBER(SEARCH("Aspirations",I47))),"Training Fee",""))))</f>
        <v>Match Fees</v>
      </c>
      <c r="M47" s="1">
        <v>3</v>
      </c>
      <c r="N47" s="1">
        <v>7.0000000000000007E-2</v>
      </c>
      <c r="O47" s="1">
        <v>0.05</v>
      </c>
      <c r="P47" s="1">
        <v>0</v>
      </c>
      <c r="Q47" s="1">
        <v>2.88</v>
      </c>
    </row>
    <row r="48" spans="1:17" ht="12.75">
      <c r="A48" s="4">
        <v>45367</v>
      </c>
      <c r="B48" s="18">
        <f>IF(AND(ISNUMBER(--LEFT(A48,10)), ISNUMBER(--LEFT(C48,10))), --LEFT(C48,10) - --LEFT(A48,10), "")</f>
        <v>17.354800000000978</v>
      </c>
      <c r="C48" s="4">
        <v>45384.354861111111</v>
      </c>
      <c r="D48" s="16">
        <f>YEAR(C48)</f>
        <v>2024</v>
      </c>
      <c r="E48" s="1" t="str">
        <f t="shared" si="0"/>
        <v>April 2024</v>
      </c>
      <c r="F48" s="3" t="str">
        <f ca="1">IF(C48&gt;=TODAY()-365, "Last 12 Months", "After 12 Months")</f>
        <v>After 12 Months</v>
      </c>
      <c r="G48" s="1" t="s">
        <v>472</v>
      </c>
      <c r="H48" s="1" t="s">
        <v>473</v>
      </c>
      <c r="I48" s="1" t="s">
        <v>471</v>
      </c>
      <c r="J48" s="8">
        <f>EOMONTH(C48, 0)</f>
        <v>45412</v>
      </c>
      <c r="K48" s="1" t="s">
        <v>373</v>
      </c>
      <c r="L48" s="1" t="str">
        <f>IF(ISNUMBER(SEARCH("Social subscription",I48)),"Social Sub",IF(OR(ISNUMBER(SEARCH("Mens",I48)),ISNUMBER(SEARCH("Ladies",I48))),"Match Fees",IF(OR(ISNUMBER(SEARCH("Badgers",I48)),ISNUMBER(SEARCH("Match Fee",I48))),"Match Fees",IF(OR(ISNUMBER(SEARCH("Training",I48)),ISNUMBER(SEARCH("Aspirations",I48))),"Training Fee",""))))</f>
        <v>Match Fees</v>
      </c>
      <c r="M48" s="1">
        <v>3</v>
      </c>
      <c r="N48" s="1">
        <v>7.0000000000000007E-2</v>
      </c>
      <c r="O48" s="1">
        <v>0.05</v>
      </c>
      <c r="P48" s="1">
        <v>0</v>
      </c>
      <c r="Q48" s="1">
        <v>2.88</v>
      </c>
    </row>
    <row r="49" spans="1:17" ht="12.75">
      <c r="A49" s="4">
        <v>45375</v>
      </c>
      <c r="B49" s="18">
        <f>IF(AND(ISNUMBER(--LEFT(A49,10)), ISNUMBER(--LEFT(C49,10))), --LEFT(C49,10) - --LEFT(A49,10), "")</f>
        <v>9.3548000000009779</v>
      </c>
      <c r="C49" s="4">
        <v>45384.354861111111</v>
      </c>
      <c r="D49" s="16">
        <f>YEAR(C49)</f>
        <v>2024</v>
      </c>
      <c r="E49" s="1" t="str">
        <f t="shared" si="0"/>
        <v>April 2024</v>
      </c>
      <c r="F49" s="3" t="str">
        <f ca="1">IF(C49&gt;=TODAY()-365, "Last 12 Months", "After 12 Months")</f>
        <v>After 12 Months</v>
      </c>
      <c r="G49" s="1" t="s">
        <v>474</v>
      </c>
      <c r="H49" s="1" t="s">
        <v>473</v>
      </c>
      <c r="I49" s="1" t="s">
        <v>475</v>
      </c>
      <c r="J49" s="8">
        <f>EOMONTH(C49, 0)</f>
        <v>45412</v>
      </c>
      <c r="K49" s="1" t="s">
        <v>373</v>
      </c>
      <c r="L49" s="1" t="str">
        <f>IF(ISNUMBER(SEARCH("Social subscription",I49)),"Social Sub",IF(OR(ISNUMBER(SEARCH("Mens",I49)),ISNUMBER(SEARCH("Ladies",I49))),"Match Fees",IF(OR(ISNUMBER(SEARCH("Badgers",I49)),ISNUMBER(SEARCH("Match Fee",I49))),"Match Fees",IF(OR(ISNUMBER(SEARCH("Training",I49)),ISNUMBER(SEARCH("Aspirations",I49))),"Training Fee",""))))</f>
        <v>Match Fees</v>
      </c>
      <c r="M49" s="1">
        <v>3</v>
      </c>
      <c r="N49" s="1">
        <v>0.1</v>
      </c>
      <c r="O49" s="1">
        <v>0.05</v>
      </c>
      <c r="P49" s="1">
        <v>0</v>
      </c>
      <c r="Q49" s="1">
        <v>2.85</v>
      </c>
    </row>
    <row r="50" spans="1:17" ht="12.75">
      <c r="A50" s="4">
        <v>45353</v>
      </c>
      <c r="B50" s="18">
        <f>IF(AND(ISNUMBER(--LEFT(A50,10)), ISNUMBER(--LEFT(C50,10))), --LEFT(C50,10) - --LEFT(A50,10), "")</f>
        <v>31.354800000000978</v>
      </c>
      <c r="C50" s="4">
        <v>45384.354861111111</v>
      </c>
      <c r="D50" s="16">
        <f>YEAR(C50)</f>
        <v>2024</v>
      </c>
      <c r="E50" s="1" t="str">
        <f t="shared" si="0"/>
        <v>April 2024</v>
      </c>
      <c r="F50" s="3" t="str">
        <f ca="1">IF(C50&gt;=TODAY()-365, "Last 12 Months", "After 12 Months")</f>
        <v>After 12 Months</v>
      </c>
      <c r="G50" s="1" t="s">
        <v>476</v>
      </c>
      <c r="H50" s="1" t="s">
        <v>477</v>
      </c>
      <c r="I50" s="1" t="s">
        <v>478</v>
      </c>
      <c r="J50" s="8">
        <f>EOMONTH(C50, 0)</f>
        <v>45412</v>
      </c>
      <c r="K50" s="1" t="s">
        <v>373</v>
      </c>
      <c r="L50" s="1" t="str">
        <f>IF(ISNUMBER(SEARCH("Social subscription",I50)),"Social Sub",IF(OR(ISNUMBER(SEARCH("Mens",I50)),ISNUMBER(SEARCH("Ladies",I50))),"Match Fees",IF(OR(ISNUMBER(SEARCH("Badgers",I50)),ISNUMBER(SEARCH("Match Fee",I50))),"Match Fees",IF(OR(ISNUMBER(SEARCH("Training",I50)),ISNUMBER(SEARCH("Aspirations",I50))),"Training Fee",""))))</f>
        <v>Match Fees</v>
      </c>
      <c r="M50" s="1">
        <v>3</v>
      </c>
      <c r="N50" s="1">
        <v>0.09</v>
      </c>
      <c r="O50" s="1">
        <v>0.05</v>
      </c>
      <c r="P50" s="1">
        <v>0</v>
      </c>
      <c r="Q50" s="1">
        <v>2.86</v>
      </c>
    </row>
    <row r="51" spans="1:17" ht="12.75">
      <c r="A51" s="4">
        <v>45354</v>
      </c>
      <c r="B51" s="18">
        <f>IF(AND(ISNUMBER(--LEFT(A51,10)), ISNUMBER(--LEFT(C51,10))), --LEFT(C51,10) - --LEFT(A51,10), "")</f>
        <v>30.354800000000978</v>
      </c>
      <c r="C51" s="4">
        <v>45384.354861111111</v>
      </c>
      <c r="D51" s="16">
        <f>YEAR(C51)</f>
        <v>2024</v>
      </c>
      <c r="E51" s="1" t="str">
        <f t="shared" si="0"/>
        <v>April 2024</v>
      </c>
      <c r="F51" s="3" t="str">
        <f ca="1">IF(C51&gt;=TODAY()-365, "Last 12 Months", "After 12 Months")</f>
        <v>After 12 Months</v>
      </c>
      <c r="G51" s="1" t="s">
        <v>479</v>
      </c>
      <c r="H51" s="1" t="s">
        <v>477</v>
      </c>
      <c r="I51" s="1" t="s">
        <v>480</v>
      </c>
      <c r="J51" s="8">
        <f>EOMONTH(C51, 0)</f>
        <v>45412</v>
      </c>
      <c r="K51" s="1" t="s">
        <v>373</v>
      </c>
      <c r="L51" s="1" t="str">
        <f>IF(ISNUMBER(SEARCH("Social subscription",I51)),"Social Sub",IF(OR(ISNUMBER(SEARCH("Mens",I51)),ISNUMBER(SEARCH("Ladies",I51))),"Match Fees",IF(OR(ISNUMBER(SEARCH("Badgers",I51)),ISNUMBER(SEARCH("Match Fee",I51))),"Match Fees",IF(OR(ISNUMBER(SEARCH("Training",I51)),ISNUMBER(SEARCH("Aspirations",I51))),"Training Fee",""))))</f>
        <v>Training Fee</v>
      </c>
      <c r="M51" s="1">
        <v>3</v>
      </c>
      <c r="N51" s="1">
        <v>0.09</v>
      </c>
      <c r="O51" s="1">
        <v>0.05</v>
      </c>
      <c r="P51" s="1">
        <v>0</v>
      </c>
      <c r="Q51" s="1">
        <v>2.86</v>
      </c>
    </row>
    <row r="52" spans="1:17" ht="12.75">
      <c r="A52" s="4">
        <v>45362</v>
      </c>
      <c r="B52" s="18">
        <f>IF(AND(ISNUMBER(--LEFT(A52,10)), ISNUMBER(--LEFT(C52,10))), --LEFT(C52,10) - --LEFT(A52,10), "")</f>
        <v>22.354800000000978</v>
      </c>
      <c r="C52" s="4">
        <v>45384.354861111111</v>
      </c>
      <c r="D52" s="16">
        <f>YEAR(C52)</f>
        <v>2024</v>
      </c>
      <c r="E52" s="1" t="str">
        <f t="shared" si="0"/>
        <v>April 2024</v>
      </c>
      <c r="F52" s="3" t="str">
        <f ca="1">IF(C52&gt;=TODAY()-365, "Last 12 Months", "After 12 Months")</f>
        <v>After 12 Months</v>
      </c>
      <c r="G52" s="1" t="s">
        <v>481</v>
      </c>
      <c r="H52" s="1" t="s">
        <v>477</v>
      </c>
      <c r="I52" s="1" t="s">
        <v>482</v>
      </c>
      <c r="J52" s="8">
        <f>EOMONTH(C52, 0)</f>
        <v>45412</v>
      </c>
      <c r="K52" s="1" t="s">
        <v>373</v>
      </c>
      <c r="L52" s="1" t="str">
        <f>IF(ISNUMBER(SEARCH("Social subscription",I52)),"Social Sub",IF(OR(ISNUMBER(SEARCH("Mens",I52)),ISNUMBER(SEARCH("Ladies",I52))),"Match Fees",IF(OR(ISNUMBER(SEARCH("Badgers",I52)),ISNUMBER(SEARCH("Match Fee",I52))),"Match Fees",IF(OR(ISNUMBER(SEARCH("Training",I52)),ISNUMBER(SEARCH("Aspirations",I52))),"Training Fee",""))))</f>
        <v>Training Fee</v>
      </c>
      <c r="M52" s="1">
        <v>3</v>
      </c>
      <c r="N52" s="1">
        <v>0.09</v>
      </c>
      <c r="O52" s="1">
        <v>0.05</v>
      </c>
      <c r="P52" s="1">
        <v>0</v>
      </c>
      <c r="Q52" s="1">
        <v>2.86</v>
      </c>
    </row>
    <row r="53" spans="1:17" ht="12.75">
      <c r="A53" s="4">
        <v>45367</v>
      </c>
      <c r="B53" s="18">
        <f>IF(AND(ISNUMBER(--LEFT(A53,10)), ISNUMBER(--LEFT(C53,10))), --LEFT(C53,10) - --LEFT(A53,10), "")</f>
        <v>17.354800000000978</v>
      </c>
      <c r="C53" s="4">
        <v>45384.354861111111</v>
      </c>
      <c r="D53" s="16">
        <f>YEAR(C53)</f>
        <v>2024</v>
      </c>
      <c r="E53" s="1" t="str">
        <f t="shared" si="0"/>
        <v>April 2024</v>
      </c>
      <c r="F53" s="3" t="str">
        <f ca="1">IF(C53&gt;=TODAY()-365, "Last 12 Months", "After 12 Months")</f>
        <v>After 12 Months</v>
      </c>
      <c r="G53" s="1" t="s">
        <v>483</v>
      </c>
      <c r="H53" s="1" t="s">
        <v>477</v>
      </c>
      <c r="I53" s="1" t="s">
        <v>484</v>
      </c>
      <c r="J53" s="8">
        <f>EOMONTH(C53, 0)</f>
        <v>45412</v>
      </c>
      <c r="K53" s="1" t="s">
        <v>373</v>
      </c>
      <c r="L53" s="1" t="str">
        <f>IF(ISNUMBER(SEARCH("Social subscription",I53)),"Social Sub",IF(OR(ISNUMBER(SEARCH("Mens",I53)),ISNUMBER(SEARCH("Ladies",I53))),"Match Fees",IF(OR(ISNUMBER(SEARCH("Badgers",I53)),ISNUMBER(SEARCH("Match Fee",I53))),"Match Fees",IF(OR(ISNUMBER(SEARCH("Training",I53)),ISNUMBER(SEARCH("Aspirations",I53))),"Training Fee",""))))</f>
        <v>Match Fees</v>
      </c>
      <c r="M53" s="1">
        <v>3</v>
      </c>
      <c r="N53" s="1">
        <v>0.09</v>
      </c>
      <c r="O53" s="1">
        <v>0.05</v>
      </c>
      <c r="P53" s="1">
        <v>0</v>
      </c>
      <c r="Q53" s="1">
        <v>2.86</v>
      </c>
    </row>
    <row r="54" spans="1:17" ht="12.75">
      <c r="A54" s="4">
        <v>45368</v>
      </c>
      <c r="B54" s="18">
        <f>IF(AND(ISNUMBER(--LEFT(A54,10)), ISNUMBER(--LEFT(C54,10))), --LEFT(C54,10) - --LEFT(A54,10), "")</f>
        <v>16.354800000000978</v>
      </c>
      <c r="C54" s="4">
        <v>45384.354861111111</v>
      </c>
      <c r="D54" s="16">
        <f>YEAR(C54)</f>
        <v>2024</v>
      </c>
      <c r="E54" s="1" t="str">
        <f t="shared" si="0"/>
        <v>April 2024</v>
      </c>
      <c r="F54" s="3" t="str">
        <f ca="1">IF(C54&gt;=TODAY()-365, "Last 12 Months", "After 12 Months")</f>
        <v>After 12 Months</v>
      </c>
      <c r="G54" s="1" t="s">
        <v>485</v>
      </c>
      <c r="H54" s="1" t="s">
        <v>477</v>
      </c>
      <c r="I54" s="1" t="s">
        <v>486</v>
      </c>
      <c r="J54" s="8">
        <f>EOMONTH(C54, 0)</f>
        <v>45412</v>
      </c>
      <c r="K54" s="1" t="s">
        <v>373</v>
      </c>
      <c r="L54" s="1" t="str">
        <f>IF(ISNUMBER(SEARCH("Social subscription",I54)),"Social Sub",IF(OR(ISNUMBER(SEARCH("Mens",I54)),ISNUMBER(SEARCH("Ladies",I54))),"Match Fees",IF(OR(ISNUMBER(SEARCH("Badgers",I54)),ISNUMBER(SEARCH("Match Fee",I54))),"Match Fees",IF(OR(ISNUMBER(SEARCH("Training",I54)),ISNUMBER(SEARCH("Aspirations",I54))),"Training Fee",""))))</f>
        <v>Training Fee</v>
      </c>
      <c r="M54" s="1">
        <v>3</v>
      </c>
      <c r="N54" s="1">
        <v>7.0000000000000007E-2</v>
      </c>
      <c r="O54" s="1">
        <v>0.05</v>
      </c>
      <c r="P54" s="1">
        <v>0</v>
      </c>
      <c r="Q54" s="1">
        <v>2.88</v>
      </c>
    </row>
    <row r="55" spans="1:17" ht="12.75">
      <c r="A55" s="4">
        <v>45353</v>
      </c>
      <c r="B55" s="18">
        <f>IF(AND(ISNUMBER(--LEFT(A55,10)), ISNUMBER(--LEFT(C55,10))), --LEFT(C55,10) - --LEFT(A55,10), "")</f>
        <v>31.354800000000978</v>
      </c>
      <c r="C55" s="4">
        <v>45384.354861111111</v>
      </c>
      <c r="D55" s="16">
        <f>YEAR(C55)</f>
        <v>2024</v>
      </c>
      <c r="E55" s="1" t="str">
        <f t="shared" si="0"/>
        <v>April 2024</v>
      </c>
      <c r="F55" s="3" t="str">
        <f ca="1">IF(C55&gt;=TODAY()-365, "Last 12 Months", "After 12 Months")</f>
        <v>After 12 Months</v>
      </c>
      <c r="G55" s="1" t="s">
        <v>487</v>
      </c>
      <c r="H55" s="1" t="s">
        <v>488</v>
      </c>
      <c r="I55" s="1" t="s">
        <v>489</v>
      </c>
      <c r="J55" s="8">
        <f>EOMONTH(C55, 0)</f>
        <v>45412</v>
      </c>
      <c r="K55" s="1" t="s">
        <v>373</v>
      </c>
      <c r="L55" s="1" t="str">
        <f>IF(ISNUMBER(SEARCH("Social subscription",I55)),"Social Sub",IF(OR(ISNUMBER(SEARCH("Mens",I55)),ISNUMBER(SEARCH("Ladies",I55))),"Match Fees",IF(OR(ISNUMBER(SEARCH("Badgers",I55)),ISNUMBER(SEARCH("Match Fee",I55))),"Match Fees",IF(OR(ISNUMBER(SEARCH("Training",I55)),ISNUMBER(SEARCH("Aspirations",I55))),"Training Fee",""))))</f>
        <v>Match Fees</v>
      </c>
      <c r="M55" s="1">
        <v>10</v>
      </c>
      <c r="N55" s="1">
        <v>0.2</v>
      </c>
      <c r="O55" s="1">
        <v>0.1</v>
      </c>
      <c r="P55" s="1">
        <v>0</v>
      </c>
      <c r="Q55" s="1">
        <v>9.6999999999999993</v>
      </c>
    </row>
    <row r="56" spans="1:17" ht="12.75">
      <c r="A56" s="4">
        <v>45361</v>
      </c>
      <c r="B56" s="18">
        <f>IF(AND(ISNUMBER(--LEFT(A56,10)), ISNUMBER(--LEFT(C56,10))), --LEFT(C56,10) - --LEFT(A56,10), "")</f>
        <v>23.354800000000978</v>
      </c>
      <c r="C56" s="4">
        <v>45384.354861111111</v>
      </c>
      <c r="D56" s="16">
        <f>YEAR(C56)</f>
        <v>2024</v>
      </c>
      <c r="E56" s="1" t="str">
        <f t="shared" si="0"/>
        <v>April 2024</v>
      </c>
      <c r="F56" s="3" t="str">
        <f ca="1">IF(C56&gt;=TODAY()-365, "Last 12 Months", "After 12 Months")</f>
        <v>After 12 Months</v>
      </c>
      <c r="G56" s="1" t="s">
        <v>490</v>
      </c>
      <c r="H56" s="1" t="s">
        <v>488</v>
      </c>
      <c r="I56" s="1" t="s">
        <v>491</v>
      </c>
      <c r="J56" s="8">
        <f>EOMONTH(C56, 0)</f>
        <v>45412</v>
      </c>
      <c r="K56" s="1" t="s">
        <v>373</v>
      </c>
      <c r="L56" s="1" t="str">
        <f>IF(ISNUMBER(SEARCH("Social subscription",I56)),"Social Sub",IF(OR(ISNUMBER(SEARCH("Mens",I56)),ISNUMBER(SEARCH("Ladies",I56))),"Match Fees",IF(OR(ISNUMBER(SEARCH("Badgers",I56)),ISNUMBER(SEARCH("Match Fee",I56))),"Match Fees",IF(OR(ISNUMBER(SEARCH("Training",I56)),ISNUMBER(SEARCH("Aspirations",I56))),"Training Fee",""))))</f>
        <v>Match Fees</v>
      </c>
      <c r="M56" s="1">
        <v>10</v>
      </c>
      <c r="N56" s="1">
        <v>0.2</v>
      </c>
      <c r="O56" s="1">
        <v>0.1</v>
      </c>
      <c r="P56" s="1">
        <v>0</v>
      </c>
      <c r="Q56" s="1">
        <v>9.6999999999999993</v>
      </c>
    </row>
    <row r="57" spans="1:17" ht="12.75">
      <c r="A57" s="4">
        <v>45367</v>
      </c>
      <c r="B57" s="18">
        <f>IF(AND(ISNUMBER(--LEFT(A57,10)), ISNUMBER(--LEFT(C57,10))), --LEFT(C57,10) - --LEFT(A57,10), "")</f>
        <v>17.354800000000978</v>
      </c>
      <c r="C57" s="4">
        <v>45384.354861111111</v>
      </c>
      <c r="D57" s="16">
        <f>YEAR(C57)</f>
        <v>2024</v>
      </c>
      <c r="E57" s="1" t="str">
        <f t="shared" si="0"/>
        <v>April 2024</v>
      </c>
      <c r="F57" s="3" t="str">
        <f ca="1">IF(C57&gt;=TODAY()-365, "Last 12 Months", "After 12 Months")</f>
        <v>After 12 Months</v>
      </c>
      <c r="G57" s="1" t="s">
        <v>492</v>
      </c>
      <c r="H57" s="1" t="s">
        <v>488</v>
      </c>
      <c r="I57" s="1" t="s">
        <v>493</v>
      </c>
      <c r="J57" s="8">
        <f>EOMONTH(C57, 0)</f>
        <v>45412</v>
      </c>
      <c r="K57" s="1" t="s">
        <v>373</v>
      </c>
      <c r="L57" s="1" t="str">
        <f>IF(ISNUMBER(SEARCH("Social subscription",I57)),"Social Sub",IF(OR(ISNUMBER(SEARCH("Mens",I57)),ISNUMBER(SEARCH("Ladies",I57))),"Match Fees",IF(OR(ISNUMBER(SEARCH("Badgers",I57)),ISNUMBER(SEARCH("Match Fee",I57))),"Match Fees",IF(OR(ISNUMBER(SEARCH("Training",I57)),ISNUMBER(SEARCH("Aspirations",I57))),"Training Fee",""))))</f>
        <v>Match Fees</v>
      </c>
      <c r="M57" s="1">
        <v>10</v>
      </c>
      <c r="N57" s="1">
        <v>0.2</v>
      </c>
      <c r="O57" s="1">
        <v>0.1</v>
      </c>
      <c r="P57" s="1">
        <v>0</v>
      </c>
      <c r="Q57" s="1">
        <v>9.6999999999999993</v>
      </c>
    </row>
    <row r="58" spans="1:17" ht="12.75">
      <c r="A58" s="4">
        <v>45374</v>
      </c>
      <c r="B58" s="18">
        <f>IF(AND(ISNUMBER(--LEFT(A58,10)), ISNUMBER(--LEFT(C58,10))), --LEFT(C58,10) - --LEFT(A58,10), "")</f>
        <v>10.354800000000978</v>
      </c>
      <c r="C58" s="4">
        <v>45384.354861111111</v>
      </c>
      <c r="D58" s="16">
        <f>YEAR(C58)</f>
        <v>2024</v>
      </c>
      <c r="E58" s="1" t="str">
        <f t="shared" si="0"/>
        <v>April 2024</v>
      </c>
      <c r="F58" s="3" t="str">
        <f ca="1">IF(C58&gt;=TODAY()-365, "Last 12 Months", "After 12 Months")</f>
        <v>After 12 Months</v>
      </c>
      <c r="G58" s="1" t="s">
        <v>494</v>
      </c>
      <c r="H58" s="1" t="s">
        <v>488</v>
      </c>
      <c r="I58" s="1" t="s">
        <v>495</v>
      </c>
      <c r="J58" s="8">
        <f>EOMONTH(C58, 0)</f>
        <v>45412</v>
      </c>
      <c r="K58" s="1" t="s">
        <v>373</v>
      </c>
      <c r="L58" s="1" t="str">
        <f>IF(ISNUMBER(SEARCH("Social subscription",I58)),"Social Sub",IF(OR(ISNUMBER(SEARCH("Mens",I58)),ISNUMBER(SEARCH("Ladies",I58))),"Match Fees",IF(OR(ISNUMBER(SEARCH("Badgers",I58)),ISNUMBER(SEARCH("Match Fee",I58))),"Match Fees",IF(OR(ISNUMBER(SEARCH("Training",I58)),ISNUMBER(SEARCH("Aspirations",I58))),"Training Fee",""))))</f>
        <v>Match Fees</v>
      </c>
      <c r="M58" s="1">
        <v>10</v>
      </c>
      <c r="N58" s="1">
        <v>0.2</v>
      </c>
      <c r="O58" s="1">
        <v>0.1</v>
      </c>
      <c r="P58" s="1">
        <v>0</v>
      </c>
      <c r="Q58" s="1">
        <v>9.6999999999999993</v>
      </c>
    </row>
    <row r="59" spans="1:17" ht="12.75">
      <c r="A59" s="4">
        <v>45326</v>
      </c>
      <c r="B59" s="18">
        <f>IF(AND(ISNUMBER(--LEFT(A59,10)), ISNUMBER(--LEFT(C59,10))), --LEFT(C59,10) - --LEFT(A59,10), "")</f>
        <v>58.354800000000978</v>
      </c>
      <c r="C59" s="4">
        <v>45384.354861111111</v>
      </c>
      <c r="D59" s="16">
        <f>YEAR(C59)</f>
        <v>2024</v>
      </c>
      <c r="E59" s="1" t="str">
        <f t="shared" si="0"/>
        <v>April 2024</v>
      </c>
      <c r="F59" s="3" t="str">
        <f ca="1">IF(C59&gt;=TODAY()-365, "Last 12 Months", "After 12 Months")</f>
        <v>After 12 Months</v>
      </c>
      <c r="G59" s="1" t="s">
        <v>496</v>
      </c>
      <c r="H59" s="1" t="s">
        <v>497</v>
      </c>
      <c r="I59" s="1" t="s">
        <v>498</v>
      </c>
      <c r="J59" s="8">
        <f>EOMONTH(C59, 0)</f>
        <v>45412</v>
      </c>
      <c r="K59" s="1" t="s">
        <v>373</v>
      </c>
      <c r="L59" s="1" t="str">
        <f>IF(ISNUMBER(SEARCH("Social subscription",I59)),"Social Sub",IF(OR(ISNUMBER(SEARCH("Mens",I59)),ISNUMBER(SEARCH("Ladies",I59))),"Match Fees",IF(OR(ISNUMBER(SEARCH("Badgers",I59)),ISNUMBER(SEARCH("Match Fee",I59))),"Match Fees",IF(OR(ISNUMBER(SEARCH("Training",I59)),ISNUMBER(SEARCH("Aspirations",I59))),"Training Fee",""))))</f>
        <v>Training Fee</v>
      </c>
      <c r="M59" s="1">
        <v>3</v>
      </c>
      <c r="N59" s="1">
        <v>7.0000000000000007E-2</v>
      </c>
      <c r="O59" s="1">
        <v>0.05</v>
      </c>
      <c r="P59" s="1">
        <v>0</v>
      </c>
      <c r="Q59" s="1">
        <v>2.88</v>
      </c>
    </row>
    <row r="60" spans="1:17" ht="12.75">
      <c r="A60" s="4">
        <v>45340</v>
      </c>
      <c r="B60" s="18">
        <f>IF(AND(ISNUMBER(--LEFT(A60,10)), ISNUMBER(--LEFT(C60,10))), --LEFT(C60,10) - --LEFT(A60,10), "")</f>
        <v>44.354800000000978</v>
      </c>
      <c r="C60" s="4">
        <v>45384.354861111111</v>
      </c>
      <c r="D60" s="16">
        <f>YEAR(C60)</f>
        <v>2024</v>
      </c>
      <c r="E60" s="1" t="str">
        <f t="shared" si="0"/>
        <v>April 2024</v>
      </c>
      <c r="F60" s="3" t="str">
        <f ca="1">IF(C60&gt;=TODAY()-365, "Last 12 Months", "After 12 Months")</f>
        <v>After 12 Months</v>
      </c>
      <c r="G60" s="1" t="s">
        <v>499</v>
      </c>
      <c r="H60" s="1" t="s">
        <v>497</v>
      </c>
      <c r="I60" s="1" t="s">
        <v>500</v>
      </c>
      <c r="J60" s="8">
        <f>EOMONTH(C60, 0)</f>
        <v>45412</v>
      </c>
      <c r="K60" s="1" t="s">
        <v>373</v>
      </c>
      <c r="L60" s="1" t="str">
        <f>IF(ISNUMBER(SEARCH("Social subscription",I60)),"Social Sub",IF(OR(ISNUMBER(SEARCH("Mens",I60)),ISNUMBER(SEARCH("Ladies",I60))),"Match Fees",IF(OR(ISNUMBER(SEARCH("Badgers",I60)),ISNUMBER(SEARCH("Match Fee",I60))),"Match Fees",IF(OR(ISNUMBER(SEARCH("Training",I60)),ISNUMBER(SEARCH("Aspirations",I60))),"Training Fee",""))))</f>
        <v>Training Fee</v>
      </c>
      <c r="M60" s="1">
        <v>3</v>
      </c>
      <c r="N60" s="1">
        <v>7.0000000000000007E-2</v>
      </c>
      <c r="O60" s="1">
        <v>0.05</v>
      </c>
      <c r="P60" s="1">
        <v>0</v>
      </c>
      <c r="Q60" s="1">
        <v>2.88</v>
      </c>
    </row>
    <row r="61" spans="1:17" ht="12.75">
      <c r="A61" s="4">
        <v>45347</v>
      </c>
      <c r="B61" s="18">
        <f>IF(AND(ISNUMBER(--LEFT(A61,10)), ISNUMBER(--LEFT(C61,10))), --LEFT(C61,10) - --LEFT(A61,10), "")</f>
        <v>37.354800000000978</v>
      </c>
      <c r="C61" s="4">
        <v>45384.354861111111</v>
      </c>
      <c r="D61" s="16">
        <f>YEAR(C61)</f>
        <v>2024</v>
      </c>
      <c r="E61" s="1" t="str">
        <f t="shared" si="0"/>
        <v>April 2024</v>
      </c>
      <c r="F61" s="3" t="str">
        <f ca="1">IF(C61&gt;=TODAY()-365, "Last 12 Months", "After 12 Months")</f>
        <v>After 12 Months</v>
      </c>
      <c r="G61" s="1" t="s">
        <v>501</v>
      </c>
      <c r="H61" s="1" t="s">
        <v>497</v>
      </c>
      <c r="I61" s="1" t="s">
        <v>502</v>
      </c>
      <c r="J61" s="8">
        <f>EOMONTH(C61, 0)</f>
        <v>45412</v>
      </c>
      <c r="K61" s="1" t="s">
        <v>373</v>
      </c>
      <c r="L61" s="1" t="str">
        <f>IF(ISNUMBER(SEARCH("Social subscription",I61)),"Social Sub",IF(OR(ISNUMBER(SEARCH("Mens",I61)),ISNUMBER(SEARCH("Ladies",I61))),"Match Fees",IF(OR(ISNUMBER(SEARCH("Badgers",I61)),ISNUMBER(SEARCH("Match Fee",I61))),"Match Fees",IF(OR(ISNUMBER(SEARCH("Training",I61)),ISNUMBER(SEARCH("Aspirations",I61))),"Training Fee",""))))</f>
        <v>Training Fee</v>
      </c>
      <c r="M61" s="1">
        <v>3</v>
      </c>
      <c r="N61" s="1">
        <v>7.0000000000000007E-2</v>
      </c>
      <c r="O61" s="1">
        <v>0.05</v>
      </c>
      <c r="P61" s="1">
        <v>0</v>
      </c>
      <c r="Q61" s="1">
        <v>2.88</v>
      </c>
    </row>
    <row r="62" spans="1:17" ht="12.75">
      <c r="A62" s="4">
        <v>45353</v>
      </c>
      <c r="B62" s="18">
        <f>IF(AND(ISNUMBER(--LEFT(A62,10)), ISNUMBER(--LEFT(C62,10))), --LEFT(C62,10) - --LEFT(A62,10), "")</f>
        <v>31.354800000000978</v>
      </c>
      <c r="C62" s="4">
        <v>45384.354861111111</v>
      </c>
      <c r="D62" s="16">
        <f>YEAR(C62)</f>
        <v>2024</v>
      </c>
      <c r="E62" s="1" t="str">
        <f t="shared" si="0"/>
        <v>April 2024</v>
      </c>
      <c r="F62" s="3" t="str">
        <f ca="1">IF(C62&gt;=TODAY()-365, "Last 12 Months", "After 12 Months")</f>
        <v>After 12 Months</v>
      </c>
      <c r="G62" s="1" t="s">
        <v>503</v>
      </c>
      <c r="H62" s="1" t="s">
        <v>497</v>
      </c>
      <c r="I62" s="1" t="s">
        <v>504</v>
      </c>
      <c r="J62" s="8">
        <f>EOMONTH(C62, 0)</f>
        <v>45412</v>
      </c>
      <c r="K62" s="1" t="s">
        <v>373</v>
      </c>
      <c r="L62" s="1" t="str">
        <f>IF(ISNUMBER(SEARCH("Social subscription",I62)),"Social Sub",IF(OR(ISNUMBER(SEARCH("Mens",I62)),ISNUMBER(SEARCH("Ladies",I62))),"Match Fees",IF(OR(ISNUMBER(SEARCH("Badgers",I62)),ISNUMBER(SEARCH("Match Fee",I62))),"Match Fees",IF(OR(ISNUMBER(SEARCH("Training",I62)),ISNUMBER(SEARCH("Aspirations",I62))),"Training Fee",""))))</f>
        <v>Match Fees</v>
      </c>
      <c r="M62" s="1">
        <v>3</v>
      </c>
      <c r="N62" s="1">
        <v>7.0000000000000007E-2</v>
      </c>
      <c r="O62" s="1">
        <v>0.05</v>
      </c>
      <c r="P62" s="1">
        <v>0</v>
      </c>
      <c r="Q62" s="1">
        <v>2.88</v>
      </c>
    </row>
    <row r="63" spans="1:17" ht="12.75">
      <c r="A63" s="4">
        <v>45354</v>
      </c>
      <c r="B63" s="18">
        <f>IF(AND(ISNUMBER(--LEFT(A63,10)), ISNUMBER(--LEFT(C63,10))), --LEFT(C63,10) - --LEFT(A63,10), "")</f>
        <v>30.354800000000978</v>
      </c>
      <c r="C63" s="4">
        <v>45384.354861111111</v>
      </c>
      <c r="D63" s="16">
        <f>YEAR(C63)</f>
        <v>2024</v>
      </c>
      <c r="E63" s="1" t="str">
        <f t="shared" si="0"/>
        <v>April 2024</v>
      </c>
      <c r="F63" s="3" t="str">
        <f ca="1">IF(C63&gt;=TODAY()-365, "Last 12 Months", "After 12 Months")</f>
        <v>After 12 Months</v>
      </c>
      <c r="G63" s="1" t="s">
        <v>505</v>
      </c>
      <c r="H63" s="1" t="s">
        <v>497</v>
      </c>
      <c r="I63" s="1" t="s">
        <v>506</v>
      </c>
      <c r="J63" s="8">
        <f>EOMONTH(C63, 0)</f>
        <v>45412</v>
      </c>
      <c r="K63" s="1" t="s">
        <v>373</v>
      </c>
      <c r="L63" s="1" t="str">
        <f>IF(ISNUMBER(SEARCH("Social subscription",I63)),"Social Sub",IF(OR(ISNUMBER(SEARCH("Mens",I63)),ISNUMBER(SEARCH("Ladies",I63))),"Match Fees",IF(OR(ISNUMBER(SEARCH("Badgers",I63)),ISNUMBER(SEARCH("Match Fee",I63))),"Match Fees",IF(OR(ISNUMBER(SEARCH("Training",I63)),ISNUMBER(SEARCH("Aspirations",I63))),"Training Fee",""))))</f>
        <v>Training Fee</v>
      </c>
      <c r="M63" s="1">
        <v>3</v>
      </c>
      <c r="N63" s="1">
        <v>7.0000000000000007E-2</v>
      </c>
      <c r="O63" s="1">
        <v>0.05</v>
      </c>
      <c r="P63" s="1">
        <v>0</v>
      </c>
      <c r="Q63" s="1">
        <v>2.88</v>
      </c>
    </row>
    <row r="64" spans="1:17" ht="12.75">
      <c r="A64" s="4">
        <v>45362</v>
      </c>
      <c r="B64" s="18">
        <f>IF(AND(ISNUMBER(--LEFT(A64,10)), ISNUMBER(--LEFT(C64,10))), --LEFT(C64,10) - --LEFT(A64,10), "")</f>
        <v>22.354800000000978</v>
      </c>
      <c r="C64" s="4">
        <v>45384.354861111111</v>
      </c>
      <c r="D64" s="16">
        <f>YEAR(C64)</f>
        <v>2024</v>
      </c>
      <c r="E64" s="1" t="str">
        <f t="shared" si="0"/>
        <v>April 2024</v>
      </c>
      <c r="F64" s="3" t="str">
        <f ca="1">IF(C64&gt;=TODAY()-365, "Last 12 Months", "After 12 Months")</f>
        <v>After 12 Months</v>
      </c>
      <c r="G64" s="1" t="s">
        <v>507</v>
      </c>
      <c r="H64" s="1" t="s">
        <v>497</v>
      </c>
      <c r="I64" s="1" t="s">
        <v>508</v>
      </c>
      <c r="J64" s="8">
        <f>EOMONTH(C64, 0)</f>
        <v>45412</v>
      </c>
      <c r="K64" s="1" t="s">
        <v>373</v>
      </c>
      <c r="L64" s="1" t="str">
        <f>IF(ISNUMBER(SEARCH("Social subscription",I64)),"Social Sub",IF(OR(ISNUMBER(SEARCH("Mens",I64)),ISNUMBER(SEARCH("Ladies",I64))),"Match Fees",IF(OR(ISNUMBER(SEARCH("Badgers",I64)),ISNUMBER(SEARCH("Match Fee",I64))),"Match Fees",IF(OR(ISNUMBER(SEARCH("Training",I64)),ISNUMBER(SEARCH("Aspirations",I64))),"Training Fee",""))))</f>
        <v>Training Fee</v>
      </c>
      <c r="M64" s="1">
        <v>3</v>
      </c>
      <c r="N64" s="1">
        <v>7.0000000000000007E-2</v>
      </c>
      <c r="O64" s="1">
        <v>0.05</v>
      </c>
      <c r="P64" s="1">
        <v>0</v>
      </c>
      <c r="Q64" s="1">
        <v>2.88</v>
      </c>
    </row>
    <row r="65" spans="1:17" ht="12.75">
      <c r="A65" s="4">
        <v>45367</v>
      </c>
      <c r="B65" s="18">
        <f>IF(AND(ISNUMBER(--LEFT(A65,10)), ISNUMBER(--LEFT(C65,10))), --LEFT(C65,10) - --LEFT(A65,10), "")</f>
        <v>17.354800000000978</v>
      </c>
      <c r="C65" s="4">
        <v>45384.354861111111</v>
      </c>
      <c r="D65" s="16">
        <f>YEAR(C65)</f>
        <v>2024</v>
      </c>
      <c r="E65" s="1" t="str">
        <f t="shared" si="0"/>
        <v>April 2024</v>
      </c>
      <c r="F65" s="3" t="str">
        <f ca="1">IF(C65&gt;=TODAY()-365, "Last 12 Months", "After 12 Months")</f>
        <v>After 12 Months</v>
      </c>
      <c r="G65" s="1" t="s">
        <v>509</v>
      </c>
      <c r="H65" s="1" t="s">
        <v>497</v>
      </c>
      <c r="I65" s="1" t="s">
        <v>510</v>
      </c>
      <c r="J65" s="8">
        <f>EOMONTH(C65, 0)</f>
        <v>45412</v>
      </c>
      <c r="K65" s="1" t="s">
        <v>373</v>
      </c>
      <c r="L65" s="1" t="str">
        <f>IF(ISNUMBER(SEARCH("Social subscription",I65)),"Social Sub",IF(OR(ISNUMBER(SEARCH("Mens",I65)),ISNUMBER(SEARCH("Ladies",I65))),"Match Fees",IF(OR(ISNUMBER(SEARCH("Badgers",I65)),ISNUMBER(SEARCH("Match Fee",I65))),"Match Fees",IF(OR(ISNUMBER(SEARCH("Training",I65)),ISNUMBER(SEARCH("Aspirations",I65))),"Training Fee",""))))</f>
        <v>Match Fees</v>
      </c>
      <c r="M65" s="1">
        <v>3</v>
      </c>
      <c r="N65" s="1">
        <v>7.0000000000000007E-2</v>
      </c>
      <c r="O65" s="1">
        <v>0.05</v>
      </c>
      <c r="P65" s="1">
        <v>0</v>
      </c>
      <c r="Q65" s="1">
        <v>2.88</v>
      </c>
    </row>
    <row r="66" spans="1:17" ht="12.75">
      <c r="A66" s="4">
        <v>45368</v>
      </c>
      <c r="B66" s="18">
        <f>IF(AND(ISNUMBER(--LEFT(A66,10)), ISNUMBER(--LEFT(C66,10))), --LEFT(C66,10) - --LEFT(A66,10), "")</f>
        <v>16.354800000000978</v>
      </c>
      <c r="C66" s="4">
        <v>45384.354861111111</v>
      </c>
      <c r="D66" s="16">
        <f>YEAR(C66)</f>
        <v>2024</v>
      </c>
      <c r="E66" s="1" t="str">
        <f t="shared" si="0"/>
        <v>April 2024</v>
      </c>
      <c r="F66" s="3" t="str">
        <f ca="1">IF(C66&gt;=TODAY()-365, "Last 12 Months", "After 12 Months")</f>
        <v>After 12 Months</v>
      </c>
      <c r="G66" s="1" t="s">
        <v>511</v>
      </c>
      <c r="H66" s="1" t="s">
        <v>497</v>
      </c>
      <c r="I66" s="1" t="s">
        <v>512</v>
      </c>
      <c r="J66" s="8">
        <f>EOMONTH(C66, 0)</f>
        <v>45412</v>
      </c>
      <c r="K66" s="1" t="s">
        <v>373</v>
      </c>
      <c r="L66" s="1" t="str">
        <f>IF(ISNUMBER(SEARCH("Social subscription",I66)),"Social Sub",IF(OR(ISNUMBER(SEARCH("Mens",I66)),ISNUMBER(SEARCH("Ladies",I66))),"Match Fees",IF(OR(ISNUMBER(SEARCH("Badgers",I66)),ISNUMBER(SEARCH("Match Fee",I66))),"Match Fees",IF(OR(ISNUMBER(SEARCH("Training",I66)),ISNUMBER(SEARCH("Aspirations",I66))),"Training Fee",""))))</f>
        <v>Training Fee</v>
      </c>
      <c r="M66" s="1">
        <v>3</v>
      </c>
      <c r="N66" s="1">
        <v>7.0000000000000007E-2</v>
      </c>
      <c r="O66" s="1">
        <v>0.05</v>
      </c>
      <c r="P66" s="1">
        <v>0</v>
      </c>
      <c r="Q66" s="1">
        <v>2.88</v>
      </c>
    </row>
    <row r="67" spans="1:17" ht="12.75">
      <c r="A67" s="4">
        <v>45312</v>
      </c>
      <c r="B67" s="18">
        <f>IF(AND(ISNUMBER(--LEFT(A67,10)), ISNUMBER(--LEFT(C67,10))), --LEFT(C67,10) - --LEFT(A67,10), "")</f>
        <v>72.354800000000978</v>
      </c>
      <c r="C67" s="4">
        <v>45384.354861111111</v>
      </c>
      <c r="D67" s="16">
        <f>YEAR(C67)</f>
        <v>2024</v>
      </c>
      <c r="E67" s="1" t="str">
        <f t="shared" ref="E67:E130" si="1">TEXT(C67, "mmmm yyyy")</f>
        <v>April 2024</v>
      </c>
      <c r="F67" s="3" t="str">
        <f ca="1">IF(C67&gt;=TODAY()-365, "Last 12 Months", "After 12 Months")</f>
        <v>After 12 Months</v>
      </c>
      <c r="G67" s="1" t="s">
        <v>513</v>
      </c>
      <c r="H67" s="1" t="s">
        <v>514</v>
      </c>
      <c r="I67" s="1" t="s">
        <v>515</v>
      </c>
      <c r="J67" s="8">
        <f>EOMONTH(C67, 0)</f>
        <v>45412</v>
      </c>
      <c r="K67" s="1" t="s">
        <v>373</v>
      </c>
      <c r="L67" s="1" t="str">
        <f>IF(ISNUMBER(SEARCH("Social subscription",I67)),"Social Sub",IF(OR(ISNUMBER(SEARCH("Mens",I67)),ISNUMBER(SEARCH("Ladies",I67))),"Match Fees",IF(OR(ISNUMBER(SEARCH("Badgers",I67)),ISNUMBER(SEARCH("Match Fee",I67))),"Match Fees",IF(OR(ISNUMBER(SEARCH("Training",I67)),ISNUMBER(SEARCH("Aspirations",I67))),"Training Fee",""))))</f>
        <v>Training Fee</v>
      </c>
      <c r="M67" s="1">
        <v>3</v>
      </c>
      <c r="N67" s="1">
        <v>7.0000000000000007E-2</v>
      </c>
      <c r="O67" s="1">
        <v>0.05</v>
      </c>
      <c r="P67" s="1">
        <v>0</v>
      </c>
      <c r="Q67" s="1">
        <v>2.88</v>
      </c>
    </row>
    <row r="68" spans="1:17" ht="12.75">
      <c r="A68" s="4">
        <v>45312</v>
      </c>
      <c r="B68" s="18">
        <f>IF(AND(ISNUMBER(--LEFT(A68,10)), ISNUMBER(--LEFT(C68,10))), --LEFT(C68,10) - --LEFT(A68,10), "")</f>
        <v>72.354800000000978</v>
      </c>
      <c r="C68" s="4">
        <v>45384.354861111111</v>
      </c>
      <c r="D68" s="16">
        <f>YEAR(C68)</f>
        <v>2024</v>
      </c>
      <c r="E68" s="1" t="str">
        <f t="shared" si="1"/>
        <v>April 2024</v>
      </c>
      <c r="F68" s="3" t="str">
        <f ca="1">IF(C68&gt;=TODAY()-365, "Last 12 Months", "After 12 Months")</f>
        <v>After 12 Months</v>
      </c>
      <c r="G68" s="1" t="s">
        <v>516</v>
      </c>
      <c r="H68" s="1" t="s">
        <v>517</v>
      </c>
      <c r="I68" s="1" t="s">
        <v>515</v>
      </c>
      <c r="J68" s="8">
        <f>EOMONTH(C68, 0)</f>
        <v>45412</v>
      </c>
      <c r="K68" s="1" t="s">
        <v>373</v>
      </c>
      <c r="L68" s="1" t="str">
        <f>IF(ISNUMBER(SEARCH("Social subscription",I68)),"Social Sub",IF(OR(ISNUMBER(SEARCH("Mens",I68)),ISNUMBER(SEARCH("Ladies",I68))),"Match Fees",IF(OR(ISNUMBER(SEARCH("Badgers",I68)),ISNUMBER(SEARCH("Match Fee",I68))),"Match Fees",IF(OR(ISNUMBER(SEARCH("Training",I68)),ISNUMBER(SEARCH("Aspirations",I68))),"Training Fee",""))))</f>
        <v>Training Fee</v>
      </c>
      <c r="M68" s="1">
        <v>3</v>
      </c>
      <c r="N68" s="1">
        <v>7.0000000000000007E-2</v>
      </c>
      <c r="O68" s="1">
        <v>0.05</v>
      </c>
      <c r="P68" s="1">
        <v>0</v>
      </c>
      <c r="Q68" s="1">
        <v>2.88</v>
      </c>
    </row>
    <row r="69" spans="1:17" ht="12.75">
      <c r="A69" s="4">
        <v>45319</v>
      </c>
      <c r="B69" s="18">
        <f>IF(AND(ISNUMBER(--LEFT(A69,10)), ISNUMBER(--LEFT(C69,10))), --LEFT(C69,10) - --LEFT(A69,10), "")</f>
        <v>65.354800000000978</v>
      </c>
      <c r="C69" s="4">
        <v>45384.354861111111</v>
      </c>
      <c r="D69" s="16">
        <f>YEAR(C69)</f>
        <v>2024</v>
      </c>
      <c r="E69" s="1" t="str">
        <f t="shared" si="1"/>
        <v>April 2024</v>
      </c>
      <c r="F69" s="3" t="str">
        <f ca="1">IF(C69&gt;=TODAY()-365, "Last 12 Months", "After 12 Months")</f>
        <v>After 12 Months</v>
      </c>
      <c r="G69" s="1" t="s">
        <v>518</v>
      </c>
      <c r="H69" s="1" t="s">
        <v>514</v>
      </c>
      <c r="I69" s="1" t="s">
        <v>519</v>
      </c>
      <c r="J69" s="8">
        <f>EOMONTH(C69, 0)</f>
        <v>45412</v>
      </c>
      <c r="K69" s="1" t="s">
        <v>373</v>
      </c>
      <c r="L69" s="1" t="str">
        <f>IF(ISNUMBER(SEARCH("Social subscription",I69)),"Social Sub",IF(OR(ISNUMBER(SEARCH("Mens",I69)),ISNUMBER(SEARCH("Ladies",I69))),"Match Fees",IF(OR(ISNUMBER(SEARCH("Badgers",I69)),ISNUMBER(SEARCH("Match Fee",I69))),"Match Fees",IF(OR(ISNUMBER(SEARCH("Training",I69)),ISNUMBER(SEARCH("Aspirations",I69))),"Training Fee",""))))</f>
        <v>Training Fee</v>
      </c>
      <c r="M69" s="1">
        <v>3</v>
      </c>
      <c r="N69" s="1">
        <v>7.0000000000000007E-2</v>
      </c>
      <c r="O69" s="1">
        <v>0.05</v>
      </c>
      <c r="P69" s="1">
        <v>0</v>
      </c>
      <c r="Q69" s="1">
        <v>2.88</v>
      </c>
    </row>
    <row r="70" spans="1:17" ht="12.75">
      <c r="A70" s="4">
        <v>45319</v>
      </c>
      <c r="B70" s="18">
        <f>IF(AND(ISNUMBER(--LEFT(A70,10)), ISNUMBER(--LEFT(C70,10))), --LEFT(C70,10) - --LEFT(A70,10), "")</f>
        <v>65.354800000000978</v>
      </c>
      <c r="C70" s="4">
        <v>45384.354861111111</v>
      </c>
      <c r="D70" s="16">
        <f>YEAR(C70)</f>
        <v>2024</v>
      </c>
      <c r="E70" s="1" t="str">
        <f t="shared" si="1"/>
        <v>April 2024</v>
      </c>
      <c r="F70" s="3" t="str">
        <f ca="1">IF(C70&gt;=TODAY()-365, "Last 12 Months", "After 12 Months")</f>
        <v>After 12 Months</v>
      </c>
      <c r="G70" s="1" t="s">
        <v>520</v>
      </c>
      <c r="H70" s="1" t="s">
        <v>517</v>
      </c>
      <c r="I70" s="1" t="s">
        <v>519</v>
      </c>
      <c r="J70" s="8">
        <f>EOMONTH(C70, 0)</f>
        <v>45412</v>
      </c>
      <c r="K70" s="1" t="s">
        <v>373</v>
      </c>
      <c r="L70" s="1" t="str">
        <f>IF(ISNUMBER(SEARCH("Social subscription",I70)),"Social Sub",IF(OR(ISNUMBER(SEARCH("Mens",I70)),ISNUMBER(SEARCH("Ladies",I70))),"Match Fees",IF(OR(ISNUMBER(SEARCH("Badgers",I70)),ISNUMBER(SEARCH("Match Fee",I70))),"Match Fees",IF(OR(ISNUMBER(SEARCH("Training",I70)),ISNUMBER(SEARCH("Aspirations",I70))),"Training Fee",""))))</f>
        <v>Training Fee</v>
      </c>
      <c r="M70" s="1">
        <v>3</v>
      </c>
      <c r="N70" s="1">
        <v>7.0000000000000007E-2</v>
      </c>
      <c r="O70" s="1">
        <v>0.05</v>
      </c>
      <c r="P70" s="1">
        <v>0</v>
      </c>
      <c r="Q70" s="1">
        <v>2.88</v>
      </c>
    </row>
    <row r="71" spans="1:17" ht="12.75">
      <c r="A71" s="4">
        <v>45347</v>
      </c>
      <c r="B71" s="18">
        <f>IF(AND(ISNUMBER(--LEFT(A71,10)), ISNUMBER(--LEFT(C71,10))), --LEFT(C71,10) - --LEFT(A71,10), "")</f>
        <v>37.354800000000978</v>
      </c>
      <c r="C71" s="4">
        <v>45384.354861111111</v>
      </c>
      <c r="D71" s="16">
        <f>YEAR(C71)</f>
        <v>2024</v>
      </c>
      <c r="E71" s="1" t="str">
        <f t="shared" si="1"/>
        <v>April 2024</v>
      </c>
      <c r="F71" s="3" t="str">
        <f ca="1">IF(C71&gt;=TODAY()-365, "Last 12 Months", "After 12 Months")</f>
        <v>After 12 Months</v>
      </c>
      <c r="G71" s="1" t="s">
        <v>521</v>
      </c>
      <c r="H71" s="1" t="s">
        <v>514</v>
      </c>
      <c r="I71" s="1" t="s">
        <v>522</v>
      </c>
      <c r="J71" s="8">
        <f>EOMONTH(C71, 0)</f>
        <v>45412</v>
      </c>
      <c r="K71" s="1" t="s">
        <v>373</v>
      </c>
      <c r="L71" s="1" t="str">
        <f>IF(ISNUMBER(SEARCH("Social subscription",I71)),"Social Sub",IF(OR(ISNUMBER(SEARCH("Mens",I71)),ISNUMBER(SEARCH("Ladies",I71))),"Match Fees",IF(OR(ISNUMBER(SEARCH("Badgers",I71)),ISNUMBER(SEARCH("Match Fee",I71))),"Match Fees",IF(OR(ISNUMBER(SEARCH("Training",I71)),ISNUMBER(SEARCH("Aspirations",I71))),"Training Fee",""))))</f>
        <v>Training Fee</v>
      </c>
      <c r="M71" s="1">
        <v>3</v>
      </c>
      <c r="N71" s="1">
        <v>7.0000000000000007E-2</v>
      </c>
      <c r="O71" s="1">
        <v>0.05</v>
      </c>
      <c r="P71" s="1">
        <v>0</v>
      </c>
      <c r="Q71" s="1">
        <v>2.88</v>
      </c>
    </row>
    <row r="72" spans="1:17" ht="12.75">
      <c r="A72" s="4">
        <v>45347</v>
      </c>
      <c r="B72" s="18">
        <f>IF(AND(ISNUMBER(--LEFT(A72,10)), ISNUMBER(--LEFT(C72,10))), --LEFT(C72,10) - --LEFT(A72,10), "")</f>
        <v>37.354800000000978</v>
      </c>
      <c r="C72" s="4">
        <v>45384.354861111111</v>
      </c>
      <c r="D72" s="16">
        <f>YEAR(C72)</f>
        <v>2024</v>
      </c>
      <c r="E72" s="1" t="str">
        <f t="shared" si="1"/>
        <v>April 2024</v>
      </c>
      <c r="F72" s="3" t="str">
        <f ca="1">IF(C72&gt;=TODAY()-365, "Last 12 Months", "After 12 Months")</f>
        <v>After 12 Months</v>
      </c>
      <c r="G72" s="1" t="s">
        <v>523</v>
      </c>
      <c r="H72" s="1" t="s">
        <v>517</v>
      </c>
      <c r="I72" s="1" t="s">
        <v>522</v>
      </c>
      <c r="J72" s="8">
        <f>EOMONTH(C72, 0)</f>
        <v>45412</v>
      </c>
      <c r="K72" s="1" t="s">
        <v>373</v>
      </c>
      <c r="L72" s="1" t="str">
        <f>IF(ISNUMBER(SEARCH("Social subscription",I72)),"Social Sub",IF(OR(ISNUMBER(SEARCH("Mens",I72)),ISNUMBER(SEARCH("Ladies",I72))),"Match Fees",IF(OR(ISNUMBER(SEARCH("Badgers",I72)),ISNUMBER(SEARCH("Match Fee",I72))),"Match Fees",IF(OR(ISNUMBER(SEARCH("Training",I72)),ISNUMBER(SEARCH("Aspirations",I72))),"Training Fee",""))))</f>
        <v>Training Fee</v>
      </c>
      <c r="M72" s="1">
        <v>3</v>
      </c>
      <c r="N72" s="1">
        <v>7.0000000000000007E-2</v>
      </c>
      <c r="O72" s="1">
        <v>0.05</v>
      </c>
      <c r="P72" s="1">
        <v>0</v>
      </c>
      <c r="Q72" s="1">
        <v>2.88</v>
      </c>
    </row>
    <row r="73" spans="1:17" ht="12.75">
      <c r="A73" s="4">
        <v>45354</v>
      </c>
      <c r="B73" s="18">
        <f>IF(AND(ISNUMBER(--LEFT(A73,10)), ISNUMBER(--LEFT(C73,10))), --LEFT(C73,10) - --LEFT(A73,10), "")</f>
        <v>30.354800000000978</v>
      </c>
      <c r="C73" s="4">
        <v>45384.354861111111</v>
      </c>
      <c r="D73" s="16">
        <f>YEAR(C73)</f>
        <v>2024</v>
      </c>
      <c r="E73" s="1" t="str">
        <f t="shared" si="1"/>
        <v>April 2024</v>
      </c>
      <c r="F73" s="3" t="str">
        <f ca="1">IF(C73&gt;=TODAY()-365, "Last 12 Months", "After 12 Months")</f>
        <v>After 12 Months</v>
      </c>
      <c r="G73" s="1" t="s">
        <v>524</v>
      </c>
      <c r="H73" s="1" t="s">
        <v>514</v>
      </c>
      <c r="I73" s="1" t="s">
        <v>525</v>
      </c>
      <c r="J73" s="8">
        <f>EOMONTH(C73, 0)</f>
        <v>45412</v>
      </c>
      <c r="K73" s="1" t="s">
        <v>373</v>
      </c>
      <c r="L73" s="1" t="str">
        <f>IF(ISNUMBER(SEARCH("Social subscription",I73)),"Social Sub",IF(OR(ISNUMBER(SEARCH("Mens",I73)),ISNUMBER(SEARCH("Ladies",I73))),"Match Fees",IF(OR(ISNUMBER(SEARCH("Badgers",I73)),ISNUMBER(SEARCH("Match Fee",I73))),"Match Fees",IF(OR(ISNUMBER(SEARCH("Training",I73)),ISNUMBER(SEARCH("Aspirations",I73))),"Training Fee",""))))</f>
        <v>Training Fee</v>
      </c>
      <c r="M73" s="1">
        <v>3</v>
      </c>
      <c r="N73" s="1">
        <v>7.0000000000000007E-2</v>
      </c>
      <c r="O73" s="1">
        <v>0.05</v>
      </c>
      <c r="P73" s="1">
        <v>0</v>
      </c>
      <c r="Q73" s="1">
        <v>2.88</v>
      </c>
    </row>
    <row r="74" spans="1:17" ht="12.75">
      <c r="A74" s="4">
        <v>45354</v>
      </c>
      <c r="B74" s="18">
        <f>IF(AND(ISNUMBER(--LEFT(A74,10)), ISNUMBER(--LEFT(C74,10))), --LEFT(C74,10) - --LEFT(A74,10), "")</f>
        <v>30.354800000000978</v>
      </c>
      <c r="C74" s="4">
        <v>45384.354861111111</v>
      </c>
      <c r="D74" s="16">
        <f>YEAR(C74)</f>
        <v>2024</v>
      </c>
      <c r="E74" s="1" t="str">
        <f t="shared" si="1"/>
        <v>April 2024</v>
      </c>
      <c r="F74" s="3" t="str">
        <f ca="1">IF(C74&gt;=TODAY()-365, "Last 12 Months", "After 12 Months")</f>
        <v>After 12 Months</v>
      </c>
      <c r="G74" s="1" t="s">
        <v>526</v>
      </c>
      <c r="H74" s="1" t="s">
        <v>517</v>
      </c>
      <c r="I74" s="1" t="s">
        <v>525</v>
      </c>
      <c r="J74" s="8">
        <f>EOMONTH(C74, 0)</f>
        <v>45412</v>
      </c>
      <c r="K74" s="1" t="s">
        <v>373</v>
      </c>
      <c r="L74" s="1" t="str">
        <f>IF(ISNUMBER(SEARCH("Social subscription",I74)),"Social Sub",IF(OR(ISNUMBER(SEARCH("Mens",I74)),ISNUMBER(SEARCH("Ladies",I74))),"Match Fees",IF(OR(ISNUMBER(SEARCH("Badgers",I74)),ISNUMBER(SEARCH("Match Fee",I74))),"Match Fees",IF(OR(ISNUMBER(SEARCH("Training",I74)),ISNUMBER(SEARCH("Aspirations",I74))),"Training Fee",""))))</f>
        <v>Training Fee</v>
      </c>
      <c r="M74" s="1">
        <v>3</v>
      </c>
      <c r="N74" s="1">
        <v>7.0000000000000007E-2</v>
      </c>
      <c r="O74" s="1">
        <v>0.05</v>
      </c>
      <c r="P74" s="1">
        <v>0</v>
      </c>
      <c r="Q74" s="1">
        <v>2.88</v>
      </c>
    </row>
    <row r="75" spans="1:17" ht="12.75">
      <c r="A75" s="4">
        <v>45354</v>
      </c>
      <c r="B75" s="18">
        <f>IF(AND(ISNUMBER(--LEFT(A75,10)), ISNUMBER(--LEFT(C75,10))), --LEFT(C75,10) - --LEFT(A75,10), "")</f>
        <v>30.354800000000978</v>
      </c>
      <c r="C75" s="4">
        <v>45384.354861111111</v>
      </c>
      <c r="D75" s="16">
        <f>YEAR(C75)</f>
        <v>2024</v>
      </c>
      <c r="E75" s="1" t="str">
        <f t="shared" si="1"/>
        <v>April 2024</v>
      </c>
      <c r="F75" s="3" t="str">
        <f ca="1">IF(C75&gt;=TODAY()-365, "Last 12 Months", "After 12 Months")</f>
        <v>After 12 Months</v>
      </c>
      <c r="G75" s="1" t="s">
        <v>527</v>
      </c>
      <c r="H75" s="1" t="s">
        <v>528</v>
      </c>
      <c r="I75" s="1" t="s">
        <v>529</v>
      </c>
      <c r="J75" s="8">
        <f>EOMONTH(C75, 0)</f>
        <v>45412</v>
      </c>
      <c r="K75" s="1" t="s">
        <v>373</v>
      </c>
      <c r="L75" s="1" t="str">
        <f>IF(ISNUMBER(SEARCH("Social subscription",I75)),"Social Sub",IF(OR(ISNUMBER(SEARCH("Mens",I75)),ISNUMBER(SEARCH("Ladies",I75))),"Match Fees",IF(OR(ISNUMBER(SEARCH("Badgers",I75)),ISNUMBER(SEARCH("Match Fee",I75))),"Match Fees",IF(OR(ISNUMBER(SEARCH("Training",I75)),ISNUMBER(SEARCH("Aspirations",I75))),"Training Fee",""))))</f>
        <v>Match Fees</v>
      </c>
      <c r="M75" s="1">
        <v>5</v>
      </c>
      <c r="N75" s="1">
        <v>0.17</v>
      </c>
      <c r="O75" s="1">
        <v>0.05</v>
      </c>
      <c r="P75" s="1">
        <v>0</v>
      </c>
      <c r="Q75" s="1">
        <v>4.78</v>
      </c>
    </row>
    <row r="76" spans="1:17" ht="12.75">
      <c r="A76" s="4">
        <v>45375</v>
      </c>
      <c r="B76" s="18">
        <f>IF(AND(ISNUMBER(--LEFT(A76,10)), ISNUMBER(--LEFT(C76,10))), --LEFT(C76,10) - --LEFT(A76,10), "")</f>
        <v>9.3548000000009779</v>
      </c>
      <c r="C76" s="4">
        <v>45384.354861111111</v>
      </c>
      <c r="D76" s="16">
        <f>YEAR(C76)</f>
        <v>2024</v>
      </c>
      <c r="E76" s="1" t="str">
        <f t="shared" si="1"/>
        <v>April 2024</v>
      </c>
      <c r="F76" s="3" t="str">
        <f ca="1">IF(C76&gt;=TODAY()-365, "Last 12 Months", "After 12 Months")</f>
        <v>After 12 Months</v>
      </c>
      <c r="G76" s="1" t="s">
        <v>530</v>
      </c>
      <c r="H76" s="1" t="s">
        <v>528</v>
      </c>
      <c r="I76" s="1" t="s">
        <v>531</v>
      </c>
      <c r="J76" s="8">
        <f>EOMONTH(C76, 0)</f>
        <v>45412</v>
      </c>
      <c r="K76" s="1" t="s">
        <v>373</v>
      </c>
      <c r="L76" s="1" t="str">
        <f>IF(ISNUMBER(SEARCH("Social subscription",I76)),"Social Sub",IF(OR(ISNUMBER(SEARCH("Mens",I76)),ISNUMBER(SEARCH("Ladies",I76))),"Match Fees",IF(OR(ISNUMBER(SEARCH("Badgers",I76)),ISNUMBER(SEARCH("Match Fee",I76))),"Match Fees",IF(OR(ISNUMBER(SEARCH("Training",I76)),ISNUMBER(SEARCH("Aspirations",I76))),"Training Fee",""))))</f>
        <v>Match Fees</v>
      </c>
      <c r="M76" s="1">
        <v>5</v>
      </c>
      <c r="N76" s="1">
        <v>0.18</v>
      </c>
      <c r="O76" s="1">
        <v>0.05</v>
      </c>
      <c r="P76" s="1">
        <v>0</v>
      </c>
      <c r="Q76" s="1">
        <v>4.7699999999999996</v>
      </c>
    </row>
    <row r="77" spans="1:17" ht="12.75">
      <c r="A77" s="4">
        <v>45375</v>
      </c>
      <c r="B77" s="18">
        <f>IF(AND(ISNUMBER(--LEFT(A77,10)), ISNUMBER(--LEFT(C77,10))), --LEFT(C77,10) - --LEFT(A77,10), "")</f>
        <v>9.397900000003574</v>
      </c>
      <c r="C77" s="4">
        <v>45384.397916666669</v>
      </c>
      <c r="D77" s="16">
        <f>YEAR(C77)</f>
        <v>2024</v>
      </c>
      <c r="E77" s="1" t="str">
        <f t="shared" si="1"/>
        <v>April 2024</v>
      </c>
      <c r="F77" s="3" t="str">
        <f ca="1">IF(C77&gt;=TODAY()-365, "Last 12 Months", "After 12 Months")</f>
        <v>After 12 Months</v>
      </c>
      <c r="G77" s="1" t="s">
        <v>532</v>
      </c>
      <c r="H77" s="1" t="s">
        <v>533</v>
      </c>
      <c r="I77" s="1" t="s">
        <v>534</v>
      </c>
      <c r="J77" s="8">
        <f>EOMONTH(C77, 0)</f>
        <v>45412</v>
      </c>
      <c r="K77" s="1" t="s">
        <v>233</v>
      </c>
      <c r="L77" s="1" t="str">
        <f>IF(ISNUMBER(SEARCH("Social subscription",I77)),"Social Sub",IF(OR(ISNUMBER(SEARCH("Mens",I77)),ISNUMBER(SEARCH("Ladies",I77))),"Match Fees",IF(OR(ISNUMBER(SEARCH("Badgers",I77)),ISNUMBER(SEARCH("Match Fee",I77))),"Match Fees",IF(OR(ISNUMBER(SEARCH("Training",I77)),ISNUMBER(SEARCH("Aspirations",I77))),"Training Fee",""))))</f>
        <v>Match Fees</v>
      </c>
      <c r="M77" s="1">
        <v>5</v>
      </c>
      <c r="N77" s="1">
        <v>0</v>
      </c>
      <c r="O77" s="1">
        <v>0</v>
      </c>
      <c r="P77" s="1">
        <v>0</v>
      </c>
      <c r="Q77" s="1">
        <v>5</v>
      </c>
    </row>
    <row r="78" spans="1:17" ht="12.75">
      <c r="A78" s="4">
        <v>45332</v>
      </c>
      <c r="B78" s="18">
        <f>IF(AND(ISNUMBER(--LEFT(A78,10)), ISNUMBER(--LEFT(C78,10))), --LEFT(C78,10) - --LEFT(A78,10), "")</f>
        <v>52.397900000003574</v>
      </c>
      <c r="C78" s="4">
        <v>45384.397916666669</v>
      </c>
      <c r="D78" s="16">
        <f>YEAR(C78)</f>
        <v>2024</v>
      </c>
      <c r="E78" s="1" t="str">
        <f t="shared" si="1"/>
        <v>April 2024</v>
      </c>
      <c r="F78" s="3" t="str">
        <f ca="1">IF(C78&gt;=TODAY()-365, "Last 12 Months", "After 12 Months")</f>
        <v>After 12 Months</v>
      </c>
      <c r="G78" s="1" t="s">
        <v>535</v>
      </c>
      <c r="H78" s="1" t="s">
        <v>536</v>
      </c>
      <c r="I78" s="1" t="s">
        <v>537</v>
      </c>
      <c r="J78" s="8">
        <f>EOMONTH(C78, 0)</f>
        <v>45412</v>
      </c>
      <c r="K78" s="1" t="s">
        <v>233</v>
      </c>
      <c r="L78" s="1" t="str">
        <f>IF(ISNUMBER(SEARCH("Social subscription",I78)),"Social Sub",IF(OR(ISNUMBER(SEARCH("Mens",I78)),ISNUMBER(SEARCH("Ladies",I78))),"Match Fees",IF(OR(ISNUMBER(SEARCH("Badgers",I78)),ISNUMBER(SEARCH("Match Fee",I78))),"Match Fees",IF(OR(ISNUMBER(SEARCH("Training",I78)),ISNUMBER(SEARCH("Aspirations",I78))),"Training Fee",""))))</f>
        <v>Match Fees</v>
      </c>
      <c r="M78" s="1">
        <v>5</v>
      </c>
      <c r="N78" s="1">
        <v>0</v>
      </c>
      <c r="O78" s="1">
        <v>0</v>
      </c>
      <c r="P78" s="1">
        <v>0</v>
      </c>
      <c r="Q78" s="1">
        <v>5</v>
      </c>
    </row>
    <row r="79" spans="1:17" ht="12.75">
      <c r="A79" s="4">
        <v>45346</v>
      </c>
      <c r="B79" s="18">
        <f>IF(AND(ISNUMBER(--LEFT(A79,10)), ISNUMBER(--LEFT(C79,10))), --LEFT(C79,10) - --LEFT(A79,10), "")</f>
        <v>38.397900000003574</v>
      </c>
      <c r="C79" s="4">
        <v>45384.397916666669</v>
      </c>
      <c r="D79" s="16">
        <f>YEAR(C79)</f>
        <v>2024</v>
      </c>
      <c r="E79" s="1" t="str">
        <f t="shared" si="1"/>
        <v>April 2024</v>
      </c>
      <c r="F79" s="3" t="str">
        <f ca="1">IF(C79&gt;=TODAY()-365, "Last 12 Months", "After 12 Months")</f>
        <v>After 12 Months</v>
      </c>
      <c r="G79" s="1" t="s">
        <v>538</v>
      </c>
      <c r="H79" s="1" t="s">
        <v>536</v>
      </c>
      <c r="I79" s="1" t="s">
        <v>439</v>
      </c>
      <c r="J79" s="8">
        <f>EOMONTH(C79, 0)</f>
        <v>45412</v>
      </c>
      <c r="K79" s="1" t="s">
        <v>233</v>
      </c>
      <c r="L79" s="1" t="str">
        <f>IF(ISNUMBER(SEARCH("Social subscription",I79)),"Social Sub",IF(OR(ISNUMBER(SEARCH("Mens",I79)),ISNUMBER(SEARCH("Ladies",I79))),"Match Fees",IF(OR(ISNUMBER(SEARCH("Badgers",I79)),ISNUMBER(SEARCH("Match Fee",I79))),"Match Fees",IF(OR(ISNUMBER(SEARCH("Training",I79)),ISNUMBER(SEARCH("Aspirations",I79))),"Training Fee",""))))</f>
        <v>Match Fees</v>
      </c>
      <c r="M79" s="1">
        <v>5</v>
      </c>
      <c r="N79" s="1">
        <v>0</v>
      </c>
      <c r="O79" s="1">
        <v>0</v>
      </c>
      <c r="P79" s="1">
        <v>0</v>
      </c>
      <c r="Q79" s="1">
        <v>5</v>
      </c>
    </row>
    <row r="80" spans="1:17" ht="12.75">
      <c r="A80" s="4">
        <v>45354</v>
      </c>
      <c r="B80" s="18">
        <f>IF(AND(ISNUMBER(--LEFT(A80,10)), ISNUMBER(--LEFT(C80,10))), --LEFT(C80,10) - --LEFT(A80,10), "")</f>
        <v>30.397900000003574</v>
      </c>
      <c r="C80" s="4">
        <v>45384.397916666669</v>
      </c>
      <c r="D80" s="16">
        <f>YEAR(C80)</f>
        <v>2024</v>
      </c>
      <c r="E80" s="1" t="str">
        <f t="shared" si="1"/>
        <v>April 2024</v>
      </c>
      <c r="F80" s="3" t="str">
        <f ca="1">IF(C80&gt;=TODAY()-365, "Last 12 Months", "After 12 Months")</f>
        <v>After 12 Months</v>
      </c>
      <c r="G80" s="1" t="s">
        <v>539</v>
      </c>
      <c r="H80" s="1" t="s">
        <v>536</v>
      </c>
      <c r="I80" s="1" t="s">
        <v>441</v>
      </c>
      <c r="J80" s="8">
        <f>EOMONTH(C80, 0)</f>
        <v>45412</v>
      </c>
      <c r="K80" s="1" t="s">
        <v>233</v>
      </c>
      <c r="L80" s="1" t="str">
        <f>IF(ISNUMBER(SEARCH("Social subscription",I80)),"Social Sub",IF(OR(ISNUMBER(SEARCH("Mens",I80)),ISNUMBER(SEARCH("Ladies",I80))),"Match Fees",IF(OR(ISNUMBER(SEARCH("Badgers",I80)),ISNUMBER(SEARCH("Match Fee",I80))),"Match Fees",IF(OR(ISNUMBER(SEARCH("Training",I80)),ISNUMBER(SEARCH("Aspirations",I80))),"Training Fee",""))))</f>
        <v>Match Fees</v>
      </c>
      <c r="M80" s="1">
        <v>5</v>
      </c>
      <c r="N80" s="1">
        <v>0</v>
      </c>
      <c r="O80" s="1">
        <v>0</v>
      </c>
      <c r="P80" s="1">
        <v>0</v>
      </c>
      <c r="Q80" s="1">
        <v>5</v>
      </c>
    </row>
    <row r="81" spans="1:17" ht="12.75">
      <c r="A81" s="4">
        <v>45360</v>
      </c>
      <c r="B81" s="18">
        <f>IF(AND(ISNUMBER(--LEFT(A81,10)), ISNUMBER(--LEFT(C81,10))), --LEFT(C81,10) - --LEFT(A81,10), "")</f>
        <v>24.397900000003574</v>
      </c>
      <c r="C81" s="4">
        <v>45384.397916666669</v>
      </c>
      <c r="D81" s="16">
        <f>YEAR(C81)</f>
        <v>2024</v>
      </c>
      <c r="E81" s="1" t="str">
        <f t="shared" si="1"/>
        <v>April 2024</v>
      </c>
      <c r="F81" s="3" t="str">
        <f ca="1">IF(C81&gt;=TODAY()-365, "Last 12 Months", "After 12 Months")</f>
        <v>After 12 Months</v>
      </c>
      <c r="G81" s="1" t="s">
        <v>540</v>
      </c>
      <c r="H81" s="1" t="s">
        <v>536</v>
      </c>
      <c r="I81" s="1" t="s">
        <v>541</v>
      </c>
      <c r="J81" s="8">
        <f>EOMONTH(C81, 0)</f>
        <v>45412</v>
      </c>
      <c r="K81" s="1" t="s">
        <v>233</v>
      </c>
      <c r="L81" s="1" t="str">
        <f>IF(ISNUMBER(SEARCH("Social subscription",I81)),"Social Sub",IF(OR(ISNUMBER(SEARCH("Mens",I81)),ISNUMBER(SEARCH("Ladies",I81))),"Match Fees",IF(OR(ISNUMBER(SEARCH("Badgers",I81)),ISNUMBER(SEARCH("Match Fee",I81))),"Match Fees",IF(OR(ISNUMBER(SEARCH("Training",I81)),ISNUMBER(SEARCH("Aspirations",I81))),"Training Fee",""))))</f>
        <v>Match Fees</v>
      </c>
      <c r="M81" s="1">
        <v>5</v>
      </c>
      <c r="N81" s="1">
        <v>0</v>
      </c>
      <c r="O81" s="1">
        <v>0</v>
      </c>
      <c r="P81" s="1">
        <v>0</v>
      </c>
      <c r="Q81" s="1">
        <v>5</v>
      </c>
    </row>
    <row r="82" spans="1:17" ht="12.75">
      <c r="A82" s="4">
        <v>45325</v>
      </c>
      <c r="B82" s="18">
        <f>IF(AND(ISNUMBER(--LEFT(A82,10)), ISNUMBER(--LEFT(C82,10))), --LEFT(C82,10) - --LEFT(A82,10), "")</f>
        <v>59.720099999998638</v>
      </c>
      <c r="C82" s="4">
        <v>45384.720138888886</v>
      </c>
      <c r="D82" s="16">
        <f>YEAR(C82)</f>
        <v>2024</v>
      </c>
      <c r="E82" s="1" t="str">
        <f t="shared" si="1"/>
        <v>April 2024</v>
      </c>
      <c r="F82" s="3" t="str">
        <f ca="1">IF(C82&gt;=TODAY()-365, "Last 12 Months", "After 12 Months")</f>
        <v>After 12 Months</v>
      </c>
      <c r="G82" s="1" t="s">
        <v>542</v>
      </c>
      <c r="H82" s="1" t="s">
        <v>543</v>
      </c>
      <c r="I82" s="1" t="s">
        <v>544</v>
      </c>
      <c r="J82" s="8">
        <f>EOMONTH(C82, 0)</f>
        <v>45412</v>
      </c>
      <c r="K82" s="1" t="s">
        <v>233</v>
      </c>
      <c r="L82" s="1" t="str">
        <f>IF(ISNUMBER(SEARCH("Social subscription",I82)),"Social Sub",IF(OR(ISNUMBER(SEARCH("Mens",I82)),ISNUMBER(SEARCH("Ladies",I82))),"Match Fees",IF(OR(ISNUMBER(SEARCH("Badgers",I82)),ISNUMBER(SEARCH("Match Fee",I82))),"Match Fees",IF(OR(ISNUMBER(SEARCH("Training",I82)),ISNUMBER(SEARCH("Aspirations",I82))),"Training Fee",""))))</f>
        <v>Match Fees</v>
      </c>
      <c r="M82" s="1">
        <v>3</v>
      </c>
      <c r="N82" s="1">
        <v>0</v>
      </c>
      <c r="O82" s="1">
        <v>0</v>
      </c>
      <c r="P82" s="1">
        <v>0</v>
      </c>
      <c r="Q82" s="1">
        <v>3</v>
      </c>
    </row>
    <row r="83" spans="1:17" ht="12.75">
      <c r="A83" s="4">
        <v>45332</v>
      </c>
      <c r="B83" s="18">
        <f>IF(AND(ISNUMBER(--LEFT(A83,10)), ISNUMBER(--LEFT(C83,10))), --LEFT(C83,10) - --LEFT(A83,10), "")</f>
        <v>52.720099999998638</v>
      </c>
      <c r="C83" s="4">
        <v>45384.720138888886</v>
      </c>
      <c r="D83" s="16">
        <f>YEAR(C83)</f>
        <v>2024</v>
      </c>
      <c r="E83" s="1" t="str">
        <f t="shared" si="1"/>
        <v>April 2024</v>
      </c>
      <c r="F83" s="3" t="str">
        <f ca="1">IF(C83&gt;=TODAY()-365, "Last 12 Months", "After 12 Months")</f>
        <v>After 12 Months</v>
      </c>
      <c r="G83" s="1" t="s">
        <v>545</v>
      </c>
      <c r="H83" s="1" t="s">
        <v>543</v>
      </c>
      <c r="I83" s="1" t="s">
        <v>546</v>
      </c>
      <c r="J83" s="8">
        <f>EOMONTH(C83, 0)</f>
        <v>45412</v>
      </c>
      <c r="K83" s="1" t="s">
        <v>233</v>
      </c>
      <c r="L83" s="1" t="str">
        <f>IF(ISNUMBER(SEARCH("Social subscription",I83)),"Social Sub",IF(OR(ISNUMBER(SEARCH("Mens",I83)),ISNUMBER(SEARCH("Ladies",I83))),"Match Fees",IF(OR(ISNUMBER(SEARCH("Badgers",I83)),ISNUMBER(SEARCH("Match Fee",I83))),"Match Fees",IF(OR(ISNUMBER(SEARCH("Training",I83)),ISNUMBER(SEARCH("Aspirations",I83))),"Training Fee",""))))</f>
        <v>Match Fees</v>
      </c>
      <c r="M83" s="1">
        <v>3</v>
      </c>
      <c r="N83" s="1">
        <v>0</v>
      </c>
      <c r="O83" s="1">
        <v>0</v>
      </c>
      <c r="P83" s="1">
        <v>0</v>
      </c>
      <c r="Q83" s="1">
        <v>3</v>
      </c>
    </row>
    <row r="84" spans="1:17" ht="12.75">
      <c r="A84" s="4">
        <v>45340</v>
      </c>
      <c r="B84" s="18">
        <f>IF(AND(ISNUMBER(--LEFT(A84,10)), ISNUMBER(--LEFT(C84,10))), --LEFT(C84,10) - --LEFT(A84,10), "")</f>
        <v>44.720099999998638</v>
      </c>
      <c r="C84" s="4">
        <v>45384.720138888886</v>
      </c>
      <c r="D84" s="16">
        <f>YEAR(C84)</f>
        <v>2024</v>
      </c>
      <c r="E84" s="1" t="str">
        <f t="shared" si="1"/>
        <v>April 2024</v>
      </c>
      <c r="F84" s="3" t="str">
        <f ca="1">IF(C84&gt;=TODAY()-365, "Last 12 Months", "After 12 Months")</f>
        <v>After 12 Months</v>
      </c>
      <c r="G84" s="1" t="s">
        <v>547</v>
      </c>
      <c r="H84" s="1" t="s">
        <v>543</v>
      </c>
      <c r="I84" s="1" t="s">
        <v>548</v>
      </c>
      <c r="J84" s="8">
        <f>EOMONTH(C84, 0)</f>
        <v>45412</v>
      </c>
      <c r="K84" s="1" t="s">
        <v>233</v>
      </c>
      <c r="L84" s="1" t="str">
        <f>IF(ISNUMBER(SEARCH("Social subscription",I84)),"Social Sub",IF(OR(ISNUMBER(SEARCH("Mens",I84)),ISNUMBER(SEARCH("Ladies",I84))),"Match Fees",IF(OR(ISNUMBER(SEARCH("Badgers",I84)),ISNUMBER(SEARCH("Match Fee",I84))),"Match Fees",IF(OR(ISNUMBER(SEARCH("Training",I84)),ISNUMBER(SEARCH("Aspirations",I84))),"Training Fee",""))))</f>
        <v>Match Fees</v>
      </c>
      <c r="M84" s="1">
        <v>3</v>
      </c>
      <c r="N84" s="1">
        <v>0</v>
      </c>
      <c r="O84" s="1">
        <v>0</v>
      </c>
      <c r="P84" s="1">
        <v>0</v>
      </c>
      <c r="Q84" s="1">
        <v>3</v>
      </c>
    </row>
    <row r="85" spans="1:17" ht="12.75">
      <c r="A85" s="4">
        <v>45367</v>
      </c>
      <c r="B85" s="18">
        <f>IF(AND(ISNUMBER(--LEFT(A85,10)), ISNUMBER(--LEFT(C85,10))), --LEFT(C85,10) - --LEFT(A85,10), "")</f>
        <v>17.720099999998638</v>
      </c>
      <c r="C85" s="4">
        <v>45384.720138888886</v>
      </c>
      <c r="D85" s="16">
        <f>YEAR(C85)</f>
        <v>2024</v>
      </c>
      <c r="E85" s="1" t="str">
        <f t="shared" si="1"/>
        <v>April 2024</v>
      </c>
      <c r="F85" s="3" t="str">
        <f ca="1">IF(C85&gt;=TODAY()-365, "Last 12 Months", "After 12 Months")</f>
        <v>After 12 Months</v>
      </c>
      <c r="G85" s="1" t="s">
        <v>549</v>
      </c>
      <c r="H85" s="1" t="s">
        <v>543</v>
      </c>
      <c r="I85" s="1" t="s">
        <v>550</v>
      </c>
      <c r="J85" s="8">
        <f>EOMONTH(C85, 0)</f>
        <v>45412</v>
      </c>
      <c r="K85" s="1" t="s">
        <v>233</v>
      </c>
      <c r="L85" s="1" t="str">
        <f>IF(ISNUMBER(SEARCH("Social subscription",I85)),"Social Sub",IF(OR(ISNUMBER(SEARCH("Mens",I85)),ISNUMBER(SEARCH("Ladies",I85))),"Match Fees",IF(OR(ISNUMBER(SEARCH("Badgers",I85)),ISNUMBER(SEARCH("Match Fee",I85))),"Match Fees",IF(OR(ISNUMBER(SEARCH("Training",I85)),ISNUMBER(SEARCH("Aspirations",I85))),"Training Fee",""))))</f>
        <v>Match Fees</v>
      </c>
      <c r="M85" s="1">
        <v>3</v>
      </c>
      <c r="N85" s="1">
        <v>0</v>
      </c>
      <c r="O85" s="1">
        <v>0</v>
      </c>
      <c r="P85" s="1">
        <v>0</v>
      </c>
      <c r="Q85" s="1">
        <v>3</v>
      </c>
    </row>
    <row r="86" spans="1:17" ht="12.75">
      <c r="A86" s="4">
        <v>45375</v>
      </c>
      <c r="B86" s="18">
        <f>IF(AND(ISNUMBER(--LEFT(A86,10)), ISNUMBER(--LEFT(C86,10))), --LEFT(C86,10) - --LEFT(A86,10), "")</f>
        <v>9.7200999999986379</v>
      </c>
      <c r="C86" s="4">
        <v>45384.720138888886</v>
      </c>
      <c r="D86" s="16">
        <f>YEAR(C86)</f>
        <v>2024</v>
      </c>
      <c r="E86" s="1" t="str">
        <f t="shared" si="1"/>
        <v>April 2024</v>
      </c>
      <c r="F86" s="3" t="str">
        <f ca="1">IF(C86&gt;=TODAY()-365, "Last 12 Months", "After 12 Months")</f>
        <v>After 12 Months</v>
      </c>
      <c r="G86" s="1" t="s">
        <v>551</v>
      </c>
      <c r="H86" s="1" t="s">
        <v>543</v>
      </c>
      <c r="I86" s="1" t="s">
        <v>552</v>
      </c>
      <c r="J86" s="8">
        <f>EOMONTH(C86, 0)</f>
        <v>45412</v>
      </c>
      <c r="K86" s="1" t="s">
        <v>233</v>
      </c>
      <c r="L86" s="1" t="str">
        <f>IF(ISNUMBER(SEARCH("Social subscription",I86)),"Social Sub",IF(OR(ISNUMBER(SEARCH("Mens",I86)),ISNUMBER(SEARCH("Ladies",I86))),"Match Fees",IF(OR(ISNUMBER(SEARCH("Badgers",I86)),ISNUMBER(SEARCH("Match Fee",I86))),"Match Fees",IF(OR(ISNUMBER(SEARCH("Training",I86)),ISNUMBER(SEARCH("Aspirations",I86))),"Training Fee",""))))</f>
        <v>Match Fees</v>
      </c>
      <c r="M86" s="1">
        <v>3</v>
      </c>
      <c r="N86" s="1">
        <v>0</v>
      </c>
      <c r="O86" s="1">
        <v>0</v>
      </c>
      <c r="P86" s="1">
        <v>0</v>
      </c>
      <c r="Q86" s="1">
        <v>3</v>
      </c>
    </row>
    <row r="87" spans="1:17" ht="12.75">
      <c r="A87" s="4">
        <v>45360</v>
      </c>
      <c r="B87" s="18">
        <f>IF(AND(ISNUMBER(--LEFT(A87,10)), ISNUMBER(--LEFT(C87,10))), --LEFT(C87,10) - --LEFT(A87,10), "")</f>
        <v>24.789499999998952</v>
      </c>
      <c r="C87" s="4">
        <v>45384.789583333331</v>
      </c>
      <c r="D87" s="16">
        <f>YEAR(C87)</f>
        <v>2024</v>
      </c>
      <c r="E87" s="1" t="str">
        <f t="shared" si="1"/>
        <v>April 2024</v>
      </c>
      <c r="F87" s="3" t="str">
        <f ca="1">IF(C87&gt;=TODAY()-365, "Last 12 Months", "After 12 Months")</f>
        <v>After 12 Months</v>
      </c>
      <c r="G87" s="1" t="s">
        <v>553</v>
      </c>
      <c r="H87" s="1" t="s">
        <v>393</v>
      </c>
      <c r="I87" s="1" t="s">
        <v>554</v>
      </c>
      <c r="J87" s="8">
        <f>EOMONTH(C87, 0)</f>
        <v>45412</v>
      </c>
      <c r="K87" s="1" t="s">
        <v>233</v>
      </c>
      <c r="L87" s="1" t="str">
        <f>IF(ISNUMBER(SEARCH("Social subscription",I87)),"Social Sub",IF(OR(ISNUMBER(SEARCH("Mens",I87)),ISNUMBER(SEARCH("Ladies",I87))),"Match Fees",IF(OR(ISNUMBER(SEARCH("Badgers",I87)),ISNUMBER(SEARCH("Match Fee",I87))),"Match Fees",IF(OR(ISNUMBER(SEARCH("Training",I87)),ISNUMBER(SEARCH("Aspirations",I87))),"Training Fee",""))))</f>
        <v>Match Fees</v>
      </c>
      <c r="M87" s="1">
        <v>10</v>
      </c>
      <c r="N87" s="1">
        <v>0</v>
      </c>
      <c r="O87" s="1">
        <v>0</v>
      </c>
      <c r="P87" s="1">
        <v>0</v>
      </c>
      <c r="Q87" s="1">
        <v>10</v>
      </c>
    </row>
    <row r="88" spans="1:17" ht="12.75">
      <c r="A88" s="4">
        <v>45375</v>
      </c>
      <c r="B88" s="18">
        <f>IF(AND(ISNUMBER(--LEFT(A88,10)), ISNUMBER(--LEFT(C88,10))), --LEFT(C88,10) - --LEFT(A88,10), "")</f>
        <v>9.7894999999989523</v>
      </c>
      <c r="C88" s="4">
        <v>45384.789583333331</v>
      </c>
      <c r="D88" s="16">
        <f>YEAR(C88)</f>
        <v>2024</v>
      </c>
      <c r="E88" s="1" t="str">
        <f t="shared" si="1"/>
        <v>April 2024</v>
      </c>
      <c r="F88" s="3" t="str">
        <f ca="1">IF(C88&gt;=TODAY()-365, "Last 12 Months", "After 12 Months")</f>
        <v>After 12 Months</v>
      </c>
      <c r="G88" s="1" t="s">
        <v>555</v>
      </c>
      <c r="H88" s="1" t="s">
        <v>393</v>
      </c>
      <c r="I88" s="1" t="s">
        <v>435</v>
      </c>
      <c r="J88" s="8">
        <f>EOMONTH(C88, 0)</f>
        <v>45412</v>
      </c>
      <c r="K88" s="1" t="s">
        <v>233</v>
      </c>
      <c r="L88" s="1" t="str">
        <f>IF(ISNUMBER(SEARCH("Social subscription",I88)),"Social Sub",IF(OR(ISNUMBER(SEARCH("Mens",I88)),ISNUMBER(SEARCH("Ladies",I88))),"Match Fees",IF(OR(ISNUMBER(SEARCH("Badgers",I88)),ISNUMBER(SEARCH("Match Fee",I88))),"Match Fees",IF(OR(ISNUMBER(SEARCH("Training",I88)),ISNUMBER(SEARCH("Aspirations",I88))),"Training Fee",""))))</f>
        <v>Match Fees</v>
      </c>
      <c r="M88" s="1">
        <v>10</v>
      </c>
      <c r="N88" s="1">
        <v>0</v>
      </c>
      <c r="O88" s="1">
        <v>0</v>
      </c>
      <c r="P88" s="1">
        <v>0</v>
      </c>
      <c r="Q88" s="1">
        <v>10</v>
      </c>
    </row>
    <row r="89" spans="1:17" ht="12.75">
      <c r="A89" s="4">
        <v>45383</v>
      </c>
      <c r="B89" s="18">
        <f>IF(AND(ISNUMBER(--LEFT(A89,10)), ISNUMBER(--LEFT(C89,10))), --LEFT(C89,10) - --LEFT(A89,10), "")</f>
        <v>1.8755999999993946</v>
      </c>
      <c r="C89" s="4">
        <v>45384.875694444447</v>
      </c>
      <c r="D89" s="16">
        <f>YEAR(C89)</f>
        <v>2024</v>
      </c>
      <c r="E89" s="1" t="str">
        <f t="shared" si="1"/>
        <v>April 2024</v>
      </c>
      <c r="F89" s="3" t="str">
        <f ca="1">IF(C89&gt;=TODAY()-365, "Last 12 Months", "After 12 Months")</f>
        <v>After 12 Months</v>
      </c>
      <c r="G89" s="1" t="s">
        <v>556</v>
      </c>
      <c r="H89" s="1" t="s">
        <v>557</v>
      </c>
      <c r="I89" s="1" t="s">
        <v>558</v>
      </c>
      <c r="J89" s="8">
        <f>EOMONTH(C89, 0)</f>
        <v>45412</v>
      </c>
      <c r="K89" s="1" t="s">
        <v>233</v>
      </c>
      <c r="L89" s="1" t="str">
        <f>IF(ISNUMBER(SEARCH("Social subscription",I89)),"Social Sub",IF(OR(ISNUMBER(SEARCH("Mens",I89)),ISNUMBER(SEARCH("Ladies",I89))),"Match Fees",IF(OR(ISNUMBER(SEARCH("Badgers",I89)),ISNUMBER(SEARCH("Match Fee",I89))),"Match Fees",IF(OR(ISNUMBER(SEARCH("Training",I89)),ISNUMBER(SEARCH("Aspirations",I89))),"Training Fee",""))))</f>
        <v>Social Sub</v>
      </c>
      <c r="M89" s="1">
        <v>10</v>
      </c>
      <c r="N89" s="1">
        <v>0</v>
      </c>
      <c r="O89" s="1">
        <v>0</v>
      </c>
      <c r="P89" s="1">
        <v>0</v>
      </c>
      <c r="Q89" s="1">
        <v>10</v>
      </c>
    </row>
    <row r="90" spans="1:17" ht="12.75">
      <c r="A90" s="4">
        <v>45346</v>
      </c>
      <c r="B90" s="18">
        <f>IF(AND(ISNUMBER(--LEFT(A90,10)), ISNUMBER(--LEFT(C90,10))), --LEFT(C90,10) - --LEFT(A90,10), "")</f>
        <v>39.354800000000978</v>
      </c>
      <c r="C90" s="4">
        <v>45385.354861111111</v>
      </c>
      <c r="D90" s="16">
        <f>YEAR(C90)</f>
        <v>2024</v>
      </c>
      <c r="E90" s="1" t="str">
        <f t="shared" si="1"/>
        <v>April 2024</v>
      </c>
      <c r="F90" s="3" t="str">
        <f ca="1">IF(C90&gt;=TODAY()-365, "Last 12 Months", "After 12 Months")</f>
        <v>After 12 Months</v>
      </c>
      <c r="G90" s="1" t="s">
        <v>559</v>
      </c>
      <c r="H90" s="1" t="s">
        <v>560</v>
      </c>
      <c r="I90" s="1" t="s">
        <v>561</v>
      </c>
      <c r="J90" s="8">
        <f>EOMONTH(C90, 0)</f>
        <v>45412</v>
      </c>
      <c r="K90" s="1" t="s">
        <v>373</v>
      </c>
      <c r="L90" s="1" t="str">
        <f>IF(ISNUMBER(SEARCH("Social subscription",I90)),"Social Sub",IF(OR(ISNUMBER(SEARCH("Mens",I90)),ISNUMBER(SEARCH("Ladies",I90))),"Match Fees",IF(OR(ISNUMBER(SEARCH("Badgers",I90)),ISNUMBER(SEARCH("Match Fee",I90))),"Match Fees",IF(OR(ISNUMBER(SEARCH("Training",I90)),ISNUMBER(SEARCH("Aspirations",I90))),"Training Fee",""))))</f>
        <v>Match Fees</v>
      </c>
      <c r="M90" s="1">
        <v>3</v>
      </c>
      <c r="N90" s="1">
        <v>0.09</v>
      </c>
      <c r="O90" s="1">
        <v>0.05</v>
      </c>
      <c r="P90" s="1">
        <v>0</v>
      </c>
      <c r="Q90" s="1">
        <v>2.86</v>
      </c>
    </row>
    <row r="91" spans="1:17" ht="12.75">
      <c r="A91" s="4">
        <v>45353</v>
      </c>
      <c r="B91" s="18">
        <f>IF(AND(ISNUMBER(--LEFT(A91,10)), ISNUMBER(--LEFT(C91,10))), --LEFT(C91,10) - --LEFT(A91,10), "")</f>
        <v>32.354800000000978</v>
      </c>
      <c r="C91" s="4">
        <v>45385.354861111111</v>
      </c>
      <c r="D91" s="16">
        <f>YEAR(C91)</f>
        <v>2024</v>
      </c>
      <c r="E91" s="1" t="str">
        <f t="shared" si="1"/>
        <v>April 2024</v>
      </c>
      <c r="F91" s="3" t="str">
        <f ca="1">IF(C91&gt;=TODAY()-365, "Last 12 Months", "After 12 Months")</f>
        <v>After 12 Months</v>
      </c>
      <c r="G91" s="1" t="s">
        <v>562</v>
      </c>
      <c r="H91" s="1" t="s">
        <v>560</v>
      </c>
      <c r="I91" s="1" t="s">
        <v>563</v>
      </c>
      <c r="J91" s="8">
        <f>EOMONTH(C91, 0)</f>
        <v>45412</v>
      </c>
      <c r="K91" s="1" t="s">
        <v>373</v>
      </c>
      <c r="L91" s="1" t="str">
        <f>IF(ISNUMBER(SEARCH("Social subscription",I91)),"Social Sub",IF(OR(ISNUMBER(SEARCH("Mens",I91)),ISNUMBER(SEARCH("Ladies",I91))),"Match Fees",IF(OR(ISNUMBER(SEARCH("Badgers",I91)),ISNUMBER(SEARCH("Match Fee",I91))),"Match Fees",IF(OR(ISNUMBER(SEARCH("Training",I91)),ISNUMBER(SEARCH("Aspirations",I91))),"Training Fee",""))))</f>
        <v>Match Fees</v>
      </c>
      <c r="M91" s="1">
        <v>3</v>
      </c>
      <c r="N91" s="1">
        <v>0.09</v>
      </c>
      <c r="O91" s="1">
        <v>0.05</v>
      </c>
      <c r="P91" s="1">
        <v>0</v>
      </c>
      <c r="Q91" s="1">
        <v>2.86</v>
      </c>
    </row>
    <row r="92" spans="1:17" ht="12.75">
      <c r="A92" s="4">
        <v>45354</v>
      </c>
      <c r="B92" s="18">
        <f>IF(AND(ISNUMBER(--LEFT(A92,10)), ISNUMBER(--LEFT(C92,10))), --LEFT(C92,10) - --LEFT(A92,10), "")</f>
        <v>31.354800000000978</v>
      </c>
      <c r="C92" s="4">
        <v>45385.354861111111</v>
      </c>
      <c r="D92" s="16">
        <f>YEAR(C92)</f>
        <v>2024</v>
      </c>
      <c r="E92" s="1" t="str">
        <f t="shared" si="1"/>
        <v>April 2024</v>
      </c>
      <c r="F92" s="3" t="str">
        <f ca="1">IF(C92&gt;=TODAY()-365, "Last 12 Months", "After 12 Months")</f>
        <v>After 12 Months</v>
      </c>
      <c r="G92" s="1" t="s">
        <v>564</v>
      </c>
      <c r="H92" s="1" t="s">
        <v>560</v>
      </c>
      <c r="I92" s="1" t="s">
        <v>565</v>
      </c>
      <c r="J92" s="8">
        <f>EOMONTH(C92, 0)</f>
        <v>45412</v>
      </c>
      <c r="K92" s="1" t="s">
        <v>373</v>
      </c>
      <c r="L92" s="1" t="str">
        <f>IF(ISNUMBER(SEARCH("Social subscription",I92)),"Social Sub",IF(OR(ISNUMBER(SEARCH("Mens",I92)),ISNUMBER(SEARCH("Ladies",I92))),"Match Fees",IF(OR(ISNUMBER(SEARCH("Badgers",I92)),ISNUMBER(SEARCH("Match Fee",I92))),"Match Fees",IF(OR(ISNUMBER(SEARCH("Training",I92)),ISNUMBER(SEARCH("Aspirations",I92))),"Training Fee",""))))</f>
        <v>Training Fee</v>
      </c>
      <c r="M92" s="1">
        <v>3</v>
      </c>
      <c r="N92" s="1">
        <v>0.09</v>
      </c>
      <c r="O92" s="1">
        <v>0.05</v>
      </c>
      <c r="P92" s="1">
        <v>0</v>
      </c>
      <c r="Q92" s="1">
        <v>2.86</v>
      </c>
    </row>
    <row r="93" spans="1:17" ht="12.75">
      <c r="A93" s="4">
        <v>45367</v>
      </c>
      <c r="B93" s="18">
        <f>IF(AND(ISNUMBER(--LEFT(A93,10)), ISNUMBER(--LEFT(C93,10))), --LEFT(C93,10) - --LEFT(A93,10), "")</f>
        <v>18.354800000000978</v>
      </c>
      <c r="C93" s="4">
        <v>45385.354861111111</v>
      </c>
      <c r="D93" s="16">
        <f>YEAR(C93)</f>
        <v>2024</v>
      </c>
      <c r="E93" s="1" t="str">
        <f t="shared" si="1"/>
        <v>April 2024</v>
      </c>
      <c r="F93" s="3" t="str">
        <f ca="1">IF(C93&gt;=TODAY()-365, "Last 12 Months", "After 12 Months")</f>
        <v>After 12 Months</v>
      </c>
      <c r="G93" s="1" t="s">
        <v>566</v>
      </c>
      <c r="H93" s="1" t="s">
        <v>560</v>
      </c>
      <c r="I93" s="1" t="s">
        <v>567</v>
      </c>
      <c r="J93" s="8">
        <f>EOMONTH(C93, 0)</f>
        <v>45412</v>
      </c>
      <c r="K93" s="1" t="s">
        <v>373</v>
      </c>
      <c r="L93" s="1" t="str">
        <f>IF(ISNUMBER(SEARCH("Social subscription",I93)),"Social Sub",IF(OR(ISNUMBER(SEARCH("Mens",I93)),ISNUMBER(SEARCH("Ladies",I93))),"Match Fees",IF(OR(ISNUMBER(SEARCH("Badgers",I93)),ISNUMBER(SEARCH("Match Fee",I93))),"Match Fees",IF(OR(ISNUMBER(SEARCH("Training",I93)),ISNUMBER(SEARCH("Aspirations",I93))),"Training Fee",""))))</f>
        <v>Match Fees</v>
      </c>
      <c r="M93" s="1">
        <v>3</v>
      </c>
      <c r="N93" s="1">
        <v>0.09</v>
      </c>
      <c r="O93" s="1">
        <v>0.05</v>
      </c>
      <c r="P93" s="1">
        <v>0</v>
      </c>
      <c r="Q93" s="1">
        <v>2.86</v>
      </c>
    </row>
    <row r="94" spans="1:17" ht="12.75">
      <c r="A94" s="4">
        <v>45368</v>
      </c>
      <c r="B94" s="18">
        <f>IF(AND(ISNUMBER(--LEFT(A94,10)), ISNUMBER(--LEFT(C94,10))), --LEFT(C94,10) - --LEFT(A94,10), "")</f>
        <v>17.354800000000978</v>
      </c>
      <c r="C94" s="4">
        <v>45385.354861111111</v>
      </c>
      <c r="D94" s="16">
        <f>YEAR(C94)</f>
        <v>2024</v>
      </c>
      <c r="E94" s="1" t="str">
        <f t="shared" si="1"/>
        <v>April 2024</v>
      </c>
      <c r="F94" s="3" t="str">
        <f ca="1">IF(C94&gt;=TODAY()-365, "Last 12 Months", "After 12 Months")</f>
        <v>After 12 Months</v>
      </c>
      <c r="G94" s="1" t="s">
        <v>568</v>
      </c>
      <c r="H94" s="1" t="s">
        <v>560</v>
      </c>
      <c r="I94" s="1" t="s">
        <v>569</v>
      </c>
      <c r="J94" s="8">
        <f>EOMONTH(C94, 0)</f>
        <v>45412</v>
      </c>
      <c r="K94" s="1" t="s">
        <v>373</v>
      </c>
      <c r="L94" s="1" t="str">
        <f>IF(ISNUMBER(SEARCH("Social subscription",I94)),"Social Sub",IF(OR(ISNUMBER(SEARCH("Mens",I94)),ISNUMBER(SEARCH("Ladies",I94))),"Match Fees",IF(OR(ISNUMBER(SEARCH("Badgers",I94)),ISNUMBER(SEARCH("Match Fee",I94))),"Match Fees",IF(OR(ISNUMBER(SEARCH("Training",I94)),ISNUMBER(SEARCH("Aspirations",I94))),"Training Fee",""))))</f>
        <v>Training Fee</v>
      </c>
      <c r="M94" s="1">
        <v>3</v>
      </c>
      <c r="N94" s="1">
        <v>7.0000000000000007E-2</v>
      </c>
      <c r="O94" s="1">
        <v>0.05</v>
      </c>
      <c r="P94" s="1">
        <v>0</v>
      </c>
      <c r="Q94" s="1">
        <v>2.88</v>
      </c>
    </row>
    <row r="95" spans="1:17" ht="12.75">
      <c r="A95" s="4">
        <v>45325</v>
      </c>
      <c r="B95" s="18">
        <f>IF(AND(ISNUMBER(--LEFT(A95,10)), ISNUMBER(--LEFT(C95,10))), --LEFT(C95,10) - --LEFT(A95,10), "")</f>
        <v>61.354800000000978</v>
      </c>
      <c r="C95" s="4">
        <v>45386.354861111111</v>
      </c>
      <c r="D95" s="16">
        <f>YEAR(C95)</f>
        <v>2024</v>
      </c>
      <c r="E95" s="1" t="str">
        <f t="shared" si="1"/>
        <v>April 2024</v>
      </c>
      <c r="F95" s="3" t="str">
        <f ca="1">IF(C95&gt;=TODAY()-365, "Last 12 Months", "After 12 Months")</f>
        <v>After 12 Months</v>
      </c>
      <c r="G95" s="1" t="s">
        <v>570</v>
      </c>
      <c r="H95" s="1" t="s">
        <v>571</v>
      </c>
      <c r="I95" s="1" t="s">
        <v>572</v>
      </c>
      <c r="J95" s="8">
        <f>EOMONTH(C95, 0)</f>
        <v>45412</v>
      </c>
      <c r="K95" s="1" t="s">
        <v>373</v>
      </c>
      <c r="L95" s="1" t="str">
        <f>IF(ISNUMBER(SEARCH("Social subscription",I95)),"Social Sub",IF(OR(ISNUMBER(SEARCH("Mens",I95)),ISNUMBER(SEARCH("Ladies",I95))),"Match Fees",IF(OR(ISNUMBER(SEARCH("Badgers",I95)),ISNUMBER(SEARCH("Match Fee",I95))),"Match Fees",IF(OR(ISNUMBER(SEARCH("Training",I95)),ISNUMBER(SEARCH("Aspirations",I95))),"Training Fee",""))))</f>
        <v>Match Fees</v>
      </c>
      <c r="M95" s="1">
        <v>3</v>
      </c>
      <c r="N95" s="1">
        <v>0.06</v>
      </c>
      <c r="O95" s="1">
        <v>0.05</v>
      </c>
      <c r="P95" s="1">
        <v>0</v>
      </c>
      <c r="Q95" s="1">
        <v>2.89</v>
      </c>
    </row>
    <row r="96" spans="1:17" ht="12.75">
      <c r="A96" s="4">
        <v>45332</v>
      </c>
      <c r="B96" s="18">
        <f>IF(AND(ISNUMBER(--LEFT(A96,10)), ISNUMBER(--LEFT(C96,10))), --LEFT(C96,10) - --LEFT(A96,10), "")</f>
        <v>54.354800000000978</v>
      </c>
      <c r="C96" s="4">
        <v>45386.354861111111</v>
      </c>
      <c r="D96" s="16">
        <f>YEAR(C96)</f>
        <v>2024</v>
      </c>
      <c r="E96" s="1" t="str">
        <f t="shared" si="1"/>
        <v>April 2024</v>
      </c>
      <c r="F96" s="3" t="str">
        <f ca="1">IF(C96&gt;=TODAY()-365, "Last 12 Months", "After 12 Months")</f>
        <v>After 12 Months</v>
      </c>
      <c r="G96" s="1" t="s">
        <v>573</v>
      </c>
      <c r="H96" s="1" t="s">
        <v>574</v>
      </c>
      <c r="I96" s="1" t="s">
        <v>575</v>
      </c>
      <c r="J96" s="8">
        <f>EOMONTH(C96, 0)</f>
        <v>45412</v>
      </c>
      <c r="K96" s="1" t="s">
        <v>373</v>
      </c>
      <c r="L96" s="1" t="str">
        <f>IF(ISNUMBER(SEARCH("Social subscription",I96)),"Social Sub",IF(OR(ISNUMBER(SEARCH("Mens",I96)),ISNUMBER(SEARCH("Ladies",I96))),"Match Fees",IF(OR(ISNUMBER(SEARCH("Badgers",I96)),ISNUMBER(SEARCH("Match Fee",I96))),"Match Fees",IF(OR(ISNUMBER(SEARCH("Training",I96)),ISNUMBER(SEARCH("Aspirations",I96))),"Training Fee",""))))</f>
        <v>Match Fees</v>
      </c>
      <c r="M96" s="1">
        <v>3</v>
      </c>
      <c r="N96" s="1">
        <v>0.06</v>
      </c>
      <c r="O96" s="1">
        <v>0.05</v>
      </c>
      <c r="P96" s="1">
        <v>0</v>
      </c>
      <c r="Q96" s="1">
        <v>2.89</v>
      </c>
    </row>
    <row r="97" spans="1:17" ht="12.75">
      <c r="A97" s="4">
        <v>45333</v>
      </c>
      <c r="B97" s="18">
        <f>IF(AND(ISNUMBER(--LEFT(A97,10)), ISNUMBER(--LEFT(C97,10))), --LEFT(C97,10) - --LEFT(A97,10), "")</f>
        <v>53.354800000000978</v>
      </c>
      <c r="C97" s="4">
        <v>45386.354861111111</v>
      </c>
      <c r="D97" s="16">
        <f>YEAR(C97)</f>
        <v>2024</v>
      </c>
      <c r="E97" s="1" t="str">
        <f t="shared" si="1"/>
        <v>April 2024</v>
      </c>
      <c r="F97" s="3" t="str">
        <f ca="1">IF(C97&gt;=TODAY()-365, "Last 12 Months", "After 12 Months")</f>
        <v>After 12 Months</v>
      </c>
      <c r="G97" s="1" t="s">
        <v>576</v>
      </c>
      <c r="H97" s="1" t="s">
        <v>571</v>
      </c>
      <c r="I97" s="1" t="s">
        <v>575</v>
      </c>
      <c r="J97" s="8">
        <f>EOMONTH(C97, 0)</f>
        <v>45412</v>
      </c>
      <c r="K97" s="1" t="s">
        <v>373</v>
      </c>
      <c r="L97" s="1" t="str">
        <f>IF(ISNUMBER(SEARCH("Social subscription",I97)),"Social Sub",IF(OR(ISNUMBER(SEARCH("Mens",I97)),ISNUMBER(SEARCH("Ladies",I97))),"Match Fees",IF(OR(ISNUMBER(SEARCH("Badgers",I97)),ISNUMBER(SEARCH("Match Fee",I97))),"Match Fees",IF(OR(ISNUMBER(SEARCH("Training",I97)),ISNUMBER(SEARCH("Aspirations",I97))),"Training Fee",""))))</f>
        <v>Match Fees</v>
      </c>
      <c r="M97" s="1">
        <v>3</v>
      </c>
      <c r="N97" s="1">
        <v>0.06</v>
      </c>
      <c r="O97" s="1">
        <v>0.05</v>
      </c>
      <c r="P97" s="1">
        <v>0</v>
      </c>
      <c r="Q97" s="1">
        <v>2.89</v>
      </c>
    </row>
    <row r="98" spans="1:17" ht="12.75">
      <c r="A98" s="4">
        <v>45346</v>
      </c>
      <c r="B98" s="18">
        <f>IF(AND(ISNUMBER(--LEFT(A98,10)), ISNUMBER(--LEFT(C98,10))), --LEFT(C98,10) - --LEFT(A98,10), "")</f>
        <v>40.354800000000978</v>
      </c>
      <c r="C98" s="4">
        <v>45386.354861111111</v>
      </c>
      <c r="D98" s="16">
        <f>YEAR(C98)</f>
        <v>2024</v>
      </c>
      <c r="E98" s="1" t="str">
        <f t="shared" si="1"/>
        <v>April 2024</v>
      </c>
      <c r="F98" s="3" t="str">
        <f ca="1">IF(C98&gt;=TODAY()-365, "Last 12 Months", "After 12 Months")</f>
        <v>After 12 Months</v>
      </c>
      <c r="G98" s="1" t="s">
        <v>577</v>
      </c>
      <c r="H98" s="1" t="s">
        <v>574</v>
      </c>
      <c r="I98" s="1" t="s">
        <v>578</v>
      </c>
      <c r="J98" s="8">
        <f>EOMONTH(C98, 0)</f>
        <v>45412</v>
      </c>
      <c r="K98" s="1" t="s">
        <v>373</v>
      </c>
      <c r="L98" s="1" t="str">
        <f>IF(ISNUMBER(SEARCH("Social subscription",I98)),"Social Sub",IF(OR(ISNUMBER(SEARCH("Mens",I98)),ISNUMBER(SEARCH("Ladies",I98))),"Match Fees",IF(OR(ISNUMBER(SEARCH("Badgers",I98)),ISNUMBER(SEARCH("Match Fee",I98))),"Match Fees",IF(OR(ISNUMBER(SEARCH("Training",I98)),ISNUMBER(SEARCH("Aspirations",I98))),"Training Fee",""))))</f>
        <v>Match Fees</v>
      </c>
      <c r="M98" s="1">
        <v>3</v>
      </c>
      <c r="N98" s="1">
        <v>0.06</v>
      </c>
      <c r="O98" s="1">
        <v>0.05</v>
      </c>
      <c r="P98" s="1">
        <v>0</v>
      </c>
      <c r="Q98" s="1">
        <v>2.89</v>
      </c>
    </row>
    <row r="99" spans="1:17" ht="12.75">
      <c r="A99" s="4">
        <v>45346</v>
      </c>
      <c r="B99" s="18">
        <f>IF(AND(ISNUMBER(--LEFT(A99,10)), ISNUMBER(--LEFT(C99,10))), --LEFT(C99,10) - --LEFT(A99,10), "")</f>
        <v>40.354800000000978</v>
      </c>
      <c r="C99" s="4">
        <v>45386.354861111111</v>
      </c>
      <c r="D99" s="16">
        <f>YEAR(C99)</f>
        <v>2024</v>
      </c>
      <c r="E99" s="1" t="str">
        <f t="shared" si="1"/>
        <v>April 2024</v>
      </c>
      <c r="F99" s="3" t="str">
        <f ca="1">IF(C99&gt;=TODAY()-365, "Last 12 Months", "After 12 Months")</f>
        <v>After 12 Months</v>
      </c>
      <c r="G99" s="1" t="s">
        <v>579</v>
      </c>
      <c r="H99" s="1" t="s">
        <v>571</v>
      </c>
      <c r="I99" s="1" t="s">
        <v>580</v>
      </c>
      <c r="J99" s="8">
        <f>EOMONTH(C99, 0)</f>
        <v>45412</v>
      </c>
      <c r="K99" s="1" t="s">
        <v>373</v>
      </c>
      <c r="L99" s="1" t="str">
        <f>IF(ISNUMBER(SEARCH("Social subscription",I99)),"Social Sub",IF(OR(ISNUMBER(SEARCH("Mens",I99)),ISNUMBER(SEARCH("Ladies",I99))),"Match Fees",IF(OR(ISNUMBER(SEARCH("Badgers",I99)),ISNUMBER(SEARCH("Match Fee",I99))),"Match Fees",IF(OR(ISNUMBER(SEARCH("Training",I99)),ISNUMBER(SEARCH("Aspirations",I99))),"Training Fee",""))))</f>
        <v>Match Fees</v>
      </c>
      <c r="M99" s="1">
        <v>3</v>
      </c>
      <c r="N99" s="1">
        <v>0.06</v>
      </c>
      <c r="O99" s="1">
        <v>0.05</v>
      </c>
      <c r="P99" s="1">
        <v>0</v>
      </c>
      <c r="Q99" s="1">
        <v>2.89</v>
      </c>
    </row>
    <row r="100" spans="1:17" ht="12.75">
      <c r="A100" s="4">
        <v>45353</v>
      </c>
      <c r="B100" s="18">
        <f>IF(AND(ISNUMBER(--LEFT(A100,10)), ISNUMBER(--LEFT(C100,10))), --LEFT(C100,10) - --LEFT(A100,10), "")</f>
        <v>33.354800000000978</v>
      </c>
      <c r="C100" s="4">
        <v>45386.354861111111</v>
      </c>
      <c r="D100" s="16">
        <f>YEAR(C100)</f>
        <v>2024</v>
      </c>
      <c r="E100" s="1" t="str">
        <f t="shared" si="1"/>
        <v>April 2024</v>
      </c>
      <c r="F100" s="3" t="str">
        <f ca="1">IF(C100&gt;=TODAY()-365, "Last 12 Months", "After 12 Months")</f>
        <v>After 12 Months</v>
      </c>
      <c r="G100" s="1" t="s">
        <v>581</v>
      </c>
      <c r="H100" s="1" t="s">
        <v>571</v>
      </c>
      <c r="I100" s="1" t="s">
        <v>582</v>
      </c>
      <c r="J100" s="8">
        <f>EOMONTH(C100, 0)</f>
        <v>45412</v>
      </c>
      <c r="K100" s="1" t="s">
        <v>373</v>
      </c>
      <c r="L100" s="1" t="str">
        <f>IF(ISNUMBER(SEARCH("Social subscription",I100)),"Social Sub",IF(OR(ISNUMBER(SEARCH("Mens",I100)),ISNUMBER(SEARCH("Ladies",I100))),"Match Fees",IF(OR(ISNUMBER(SEARCH("Badgers",I100)),ISNUMBER(SEARCH("Match Fee",I100))),"Match Fees",IF(OR(ISNUMBER(SEARCH("Training",I100)),ISNUMBER(SEARCH("Aspirations",I100))),"Training Fee",""))))</f>
        <v>Match Fees</v>
      </c>
      <c r="M100" s="1">
        <v>3</v>
      </c>
      <c r="N100" s="1">
        <v>0.06</v>
      </c>
      <c r="O100" s="1">
        <v>0.05</v>
      </c>
      <c r="P100" s="1">
        <v>0</v>
      </c>
      <c r="Q100" s="1">
        <v>2.89</v>
      </c>
    </row>
    <row r="101" spans="1:17" ht="12.75">
      <c r="A101" s="4">
        <v>45354</v>
      </c>
      <c r="B101" s="18">
        <f>IF(AND(ISNUMBER(--LEFT(A101,10)), ISNUMBER(--LEFT(C101,10))), --LEFT(C101,10) - --LEFT(A101,10), "")</f>
        <v>32.354800000000978</v>
      </c>
      <c r="C101" s="4">
        <v>45386.354861111111</v>
      </c>
      <c r="D101" s="16">
        <f>YEAR(C101)</f>
        <v>2024</v>
      </c>
      <c r="E101" s="1" t="str">
        <f t="shared" si="1"/>
        <v>April 2024</v>
      </c>
      <c r="F101" s="3" t="str">
        <f ca="1">IF(C101&gt;=TODAY()-365, "Last 12 Months", "After 12 Months")</f>
        <v>After 12 Months</v>
      </c>
      <c r="G101" s="1" t="s">
        <v>583</v>
      </c>
      <c r="H101" s="1" t="s">
        <v>574</v>
      </c>
      <c r="I101" s="1" t="s">
        <v>582</v>
      </c>
      <c r="J101" s="8">
        <f>EOMONTH(C101, 0)</f>
        <v>45412</v>
      </c>
      <c r="K101" s="1" t="s">
        <v>373</v>
      </c>
      <c r="L101" s="1" t="str">
        <f>IF(ISNUMBER(SEARCH("Social subscription",I101)),"Social Sub",IF(OR(ISNUMBER(SEARCH("Mens",I101)),ISNUMBER(SEARCH("Ladies",I101))),"Match Fees",IF(OR(ISNUMBER(SEARCH("Badgers",I101)),ISNUMBER(SEARCH("Match Fee",I101))),"Match Fees",IF(OR(ISNUMBER(SEARCH("Training",I101)),ISNUMBER(SEARCH("Aspirations",I101))),"Training Fee",""))))</f>
        <v>Match Fees</v>
      </c>
      <c r="M101" s="1">
        <v>3</v>
      </c>
      <c r="N101" s="1">
        <v>0.06</v>
      </c>
      <c r="O101" s="1">
        <v>0.05</v>
      </c>
      <c r="P101" s="1">
        <v>0</v>
      </c>
      <c r="Q101" s="1">
        <v>2.89</v>
      </c>
    </row>
    <row r="102" spans="1:17" ht="12.75">
      <c r="A102" s="4">
        <v>45360</v>
      </c>
      <c r="B102" s="18">
        <f>IF(AND(ISNUMBER(--LEFT(A102,10)), ISNUMBER(--LEFT(C102,10))), --LEFT(C102,10) - --LEFT(A102,10), "")</f>
        <v>26.354800000000978</v>
      </c>
      <c r="C102" s="4">
        <v>45386.354861111111</v>
      </c>
      <c r="D102" s="16">
        <f>YEAR(C102)</f>
        <v>2024</v>
      </c>
      <c r="E102" s="1" t="str">
        <f t="shared" si="1"/>
        <v>April 2024</v>
      </c>
      <c r="F102" s="3" t="str">
        <f ca="1">IF(C102&gt;=TODAY()-365, "Last 12 Months", "After 12 Months")</f>
        <v>After 12 Months</v>
      </c>
      <c r="G102" s="1" t="s">
        <v>584</v>
      </c>
      <c r="H102" s="1" t="s">
        <v>571</v>
      </c>
      <c r="I102" s="1" t="s">
        <v>585</v>
      </c>
      <c r="J102" s="8">
        <f>EOMONTH(C102, 0)</f>
        <v>45412</v>
      </c>
      <c r="K102" s="1" t="s">
        <v>373</v>
      </c>
      <c r="L102" s="1" t="str">
        <f>IF(ISNUMBER(SEARCH("Social subscription",I102)),"Social Sub",IF(OR(ISNUMBER(SEARCH("Mens",I102)),ISNUMBER(SEARCH("Ladies",I102))),"Match Fees",IF(OR(ISNUMBER(SEARCH("Badgers",I102)),ISNUMBER(SEARCH("Match Fee",I102))),"Match Fees",IF(OR(ISNUMBER(SEARCH("Training",I102)),ISNUMBER(SEARCH("Aspirations",I102))),"Training Fee",""))))</f>
        <v>Match Fees</v>
      </c>
      <c r="M102" s="1">
        <v>3</v>
      </c>
      <c r="N102" s="1">
        <v>0.06</v>
      </c>
      <c r="O102" s="1">
        <v>0.05</v>
      </c>
      <c r="P102" s="1">
        <v>0</v>
      </c>
      <c r="Q102" s="1">
        <v>2.89</v>
      </c>
    </row>
    <row r="103" spans="1:17" ht="12.75">
      <c r="A103" s="4">
        <v>45360</v>
      </c>
      <c r="B103" s="18">
        <f>IF(AND(ISNUMBER(--LEFT(A103,10)), ISNUMBER(--LEFT(C103,10))), --LEFT(C103,10) - --LEFT(A103,10), "")</f>
        <v>26.354800000000978</v>
      </c>
      <c r="C103" s="4">
        <v>45386.354861111111</v>
      </c>
      <c r="D103" s="16">
        <f>YEAR(C103)</f>
        <v>2024</v>
      </c>
      <c r="E103" s="1" t="str">
        <f t="shared" si="1"/>
        <v>April 2024</v>
      </c>
      <c r="F103" s="3" t="str">
        <f ca="1">IF(C103&gt;=TODAY()-365, "Last 12 Months", "After 12 Months")</f>
        <v>After 12 Months</v>
      </c>
      <c r="G103" s="1" t="s">
        <v>586</v>
      </c>
      <c r="H103" s="1" t="s">
        <v>574</v>
      </c>
      <c r="I103" s="1" t="s">
        <v>585</v>
      </c>
      <c r="J103" s="8">
        <f>EOMONTH(C103, 0)</f>
        <v>45412</v>
      </c>
      <c r="K103" s="1" t="s">
        <v>373</v>
      </c>
      <c r="L103" s="1" t="str">
        <f>IF(ISNUMBER(SEARCH("Social subscription",I103)),"Social Sub",IF(OR(ISNUMBER(SEARCH("Mens",I103)),ISNUMBER(SEARCH("Ladies",I103))),"Match Fees",IF(OR(ISNUMBER(SEARCH("Badgers",I103)),ISNUMBER(SEARCH("Match Fee",I103))),"Match Fees",IF(OR(ISNUMBER(SEARCH("Training",I103)),ISNUMBER(SEARCH("Aspirations",I103))),"Training Fee",""))))</f>
        <v>Match Fees</v>
      </c>
      <c r="M103" s="1">
        <v>3</v>
      </c>
      <c r="N103" s="1">
        <v>0.06</v>
      </c>
      <c r="O103" s="1">
        <v>0.05</v>
      </c>
      <c r="P103" s="1">
        <v>0</v>
      </c>
      <c r="Q103" s="1">
        <v>2.89</v>
      </c>
    </row>
    <row r="104" spans="1:17" ht="12.75">
      <c r="A104" s="4">
        <v>45366</v>
      </c>
      <c r="B104" s="18">
        <f>IF(AND(ISNUMBER(--LEFT(A104,10)), ISNUMBER(--LEFT(C104,10))), --LEFT(C104,10) - --LEFT(A104,10), "")</f>
        <v>20.354800000000978</v>
      </c>
      <c r="C104" s="4">
        <v>45386.354861111111</v>
      </c>
      <c r="D104" s="16">
        <f>YEAR(C104)</f>
        <v>2024</v>
      </c>
      <c r="E104" s="1" t="str">
        <f t="shared" si="1"/>
        <v>April 2024</v>
      </c>
      <c r="F104" s="3" t="str">
        <f ca="1">IF(C104&gt;=TODAY()-365, "Last 12 Months", "After 12 Months")</f>
        <v>After 12 Months</v>
      </c>
      <c r="G104" s="1" t="s">
        <v>587</v>
      </c>
      <c r="H104" s="1" t="s">
        <v>571</v>
      </c>
      <c r="I104" s="1" t="s">
        <v>588</v>
      </c>
      <c r="J104" s="8">
        <f>EOMONTH(C104, 0)</f>
        <v>45412</v>
      </c>
      <c r="K104" s="1" t="s">
        <v>373</v>
      </c>
      <c r="L104" s="1" t="str">
        <f>IF(ISNUMBER(SEARCH("Social subscription",I104)),"Social Sub",IF(OR(ISNUMBER(SEARCH("Mens",I104)),ISNUMBER(SEARCH("Ladies",I104))),"Match Fees",IF(OR(ISNUMBER(SEARCH("Badgers",I104)),ISNUMBER(SEARCH("Match Fee",I104))),"Match Fees",IF(OR(ISNUMBER(SEARCH("Training",I104)),ISNUMBER(SEARCH("Aspirations",I104))),"Training Fee",""))))</f>
        <v>Match Fees</v>
      </c>
      <c r="M104" s="1">
        <v>3</v>
      </c>
      <c r="N104" s="1">
        <v>0.06</v>
      </c>
      <c r="O104" s="1">
        <v>0.05</v>
      </c>
      <c r="P104" s="1">
        <v>0</v>
      </c>
      <c r="Q104" s="1">
        <v>2.89</v>
      </c>
    </row>
    <row r="105" spans="1:17" ht="12.75">
      <c r="A105" s="4">
        <v>45366</v>
      </c>
      <c r="B105" s="18">
        <f>IF(AND(ISNUMBER(--LEFT(A105,10)), ISNUMBER(--LEFT(C105,10))), --LEFT(C105,10) - --LEFT(A105,10), "")</f>
        <v>20.354800000000978</v>
      </c>
      <c r="C105" s="4">
        <v>45386.354861111111</v>
      </c>
      <c r="D105" s="16">
        <f>YEAR(C105)</f>
        <v>2024</v>
      </c>
      <c r="E105" s="1" t="str">
        <f t="shared" si="1"/>
        <v>April 2024</v>
      </c>
      <c r="F105" s="3" t="str">
        <f ca="1">IF(C105&gt;=TODAY()-365, "Last 12 Months", "After 12 Months")</f>
        <v>After 12 Months</v>
      </c>
      <c r="G105" s="1" t="s">
        <v>589</v>
      </c>
      <c r="H105" s="1" t="s">
        <v>574</v>
      </c>
      <c r="I105" s="1" t="s">
        <v>588</v>
      </c>
      <c r="J105" s="8">
        <f>EOMONTH(C105, 0)</f>
        <v>45412</v>
      </c>
      <c r="K105" s="1" t="s">
        <v>373</v>
      </c>
      <c r="L105" s="1" t="str">
        <f>IF(ISNUMBER(SEARCH("Social subscription",I105)),"Social Sub",IF(OR(ISNUMBER(SEARCH("Mens",I105)),ISNUMBER(SEARCH("Ladies",I105))),"Match Fees",IF(OR(ISNUMBER(SEARCH("Badgers",I105)),ISNUMBER(SEARCH("Match Fee",I105))),"Match Fees",IF(OR(ISNUMBER(SEARCH("Training",I105)),ISNUMBER(SEARCH("Aspirations",I105))),"Training Fee",""))))</f>
        <v>Match Fees</v>
      </c>
      <c r="M105" s="1">
        <v>3</v>
      </c>
      <c r="N105" s="1">
        <v>0.06</v>
      </c>
      <c r="O105" s="1">
        <v>0.05</v>
      </c>
      <c r="P105" s="1">
        <v>0</v>
      </c>
      <c r="Q105" s="1">
        <v>2.89</v>
      </c>
    </row>
    <row r="106" spans="1:17" ht="12.75">
      <c r="A106" s="4">
        <v>45374</v>
      </c>
      <c r="B106" s="18">
        <f>IF(AND(ISNUMBER(--LEFT(A106,10)), ISNUMBER(--LEFT(C106,10))), --LEFT(C106,10) - --LEFT(A106,10), "")</f>
        <v>12.354800000000978</v>
      </c>
      <c r="C106" s="4">
        <v>45386.354861111111</v>
      </c>
      <c r="D106" s="16">
        <f>YEAR(C106)</f>
        <v>2024</v>
      </c>
      <c r="E106" s="1" t="str">
        <f t="shared" si="1"/>
        <v>April 2024</v>
      </c>
      <c r="F106" s="3" t="str">
        <f ca="1">IF(C106&gt;=TODAY()-365, "Last 12 Months", "After 12 Months")</f>
        <v>After 12 Months</v>
      </c>
      <c r="G106" s="1" t="s">
        <v>590</v>
      </c>
      <c r="H106" s="1" t="s">
        <v>571</v>
      </c>
      <c r="I106" s="1" t="s">
        <v>591</v>
      </c>
      <c r="J106" s="8">
        <f>EOMONTH(C106, 0)</f>
        <v>45412</v>
      </c>
      <c r="K106" s="1" t="s">
        <v>373</v>
      </c>
      <c r="L106" s="1" t="str">
        <f>IF(ISNUMBER(SEARCH("Social subscription",I106)),"Social Sub",IF(OR(ISNUMBER(SEARCH("Mens",I106)),ISNUMBER(SEARCH("Ladies",I106))),"Match Fees",IF(OR(ISNUMBER(SEARCH("Badgers",I106)),ISNUMBER(SEARCH("Match Fee",I106))),"Match Fees",IF(OR(ISNUMBER(SEARCH("Training",I106)),ISNUMBER(SEARCH("Aspirations",I106))),"Training Fee",""))))</f>
        <v>Match Fees</v>
      </c>
      <c r="M106" s="1">
        <v>3</v>
      </c>
      <c r="N106" s="1">
        <v>0.08</v>
      </c>
      <c r="O106" s="1">
        <v>0.05</v>
      </c>
      <c r="P106" s="1">
        <v>0</v>
      </c>
      <c r="Q106" s="1">
        <v>2.87</v>
      </c>
    </row>
    <row r="107" spans="1:17" ht="12.75">
      <c r="A107" s="4">
        <v>45353</v>
      </c>
      <c r="B107" s="18">
        <f>IF(AND(ISNUMBER(--LEFT(A107,10)), ISNUMBER(--LEFT(C107,10))), --LEFT(C107,10) - --LEFT(A107,10), "")</f>
        <v>34.354800000000978</v>
      </c>
      <c r="C107" s="4">
        <v>45387.354861111111</v>
      </c>
      <c r="D107" s="16">
        <f>YEAR(C107)</f>
        <v>2024</v>
      </c>
      <c r="E107" s="1" t="str">
        <f t="shared" si="1"/>
        <v>April 2024</v>
      </c>
      <c r="F107" s="3" t="str">
        <f ca="1">IF(C107&gt;=TODAY()-365, "Last 12 Months", "After 12 Months")</f>
        <v>After 12 Months</v>
      </c>
      <c r="G107" s="1" t="s">
        <v>592</v>
      </c>
      <c r="H107" s="1" t="s">
        <v>593</v>
      </c>
      <c r="I107" s="1" t="s">
        <v>594</v>
      </c>
      <c r="J107" s="8">
        <f>EOMONTH(C107, 0)</f>
        <v>45412</v>
      </c>
      <c r="K107" s="1" t="s">
        <v>373</v>
      </c>
      <c r="L107" s="1" t="str">
        <f>IF(ISNUMBER(SEARCH("Social subscription",I107)),"Social Sub",IF(OR(ISNUMBER(SEARCH("Mens",I107)),ISNUMBER(SEARCH("Ladies",I107))),"Match Fees",IF(OR(ISNUMBER(SEARCH("Badgers",I107)),ISNUMBER(SEARCH("Match Fee",I107))),"Match Fees",IF(OR(ISNUMBER(SEARCH("Training",I107)),ISNUMBER(SEARCH("Aspirations",I107))),"Training Fee",""))))</f>
        <v>Match Fees</v>
      </c>
      <c r="M107" s="1">
        <v>3</v>
      </c>
      <c r="N107" s="1">
        <v>7.0000000000000007E-2</v>
      </c>
      <c r="O107" s="1">
        <v>0.05</v>
      </c>
      <c r="P107" s="1">
        <v>0</v>
      </c>
      <c r="Q107" s="1">
        <v>2.88</v>
      </c>
    </row>
    <row r="108" spans="1:17" ht="12.75">
      <c r="A108" s="4">
        <v>45354</v>
      </c>
      <c r="B108" s="18">
        <f>IF(AND(ISNUMBER(--LEFT(A108,10)), ISNUMBER(--LEFT(C108,10))), --LEFT(C108,10) - --LEFT(A108,10), "")</f>
        <v>33.354800000000978</v>
      </c>
      <c r="C108" s="4">
        <v>45387.354861111111</v>
      </c>
      <c r="D108" s="16">
        <f>YEAR(C108)</f>
        <v>2024</v>
      </c>
      <c r="E108" s="1" t="str">
        <f t="shared" si="1"/>
        <v>April 2024</v>
      </c>
      <c r="F108" s="3" t="str">
        <f ca="1">IF(C108&gt;=TODAY()-365, "Last 12 Months", "After 12 Months")</f>
        <v>After 12 Months</v>
      </c>
      <c r="G108" s="1" t="s">
        <v>595</v>
      </c>
      <c r="H108" s="1" t="s">
        <v>596</v>
      </c>
      <c r="I108" s="1" t="s">
        <v>597</v>
      </c>
      <c r="J108" s="8">
        <f>EOMONTH(C108, 0)</f>
        <v>45412</v>
      </c>
      <c r="K108" s="1" t="s">
        <v>373</v>
      </c>
      <c r="L108" s="1" t="str">
        <f>IF(ISNUMBER(SEARCH("Social subscription",I108)),"Social Sub",IF(OR(ISNUMBER(SEARCH("Mens",I108)),ISNUMBER(SEARCH("Ladies",I108))),"Match Fees",IF(OR(ISNUMBER(SEARCH("Badgers",I108)),ISNUMBER(SEARCH("Match Fee",I108))),"Match Fees",IF(OR(ISNUMBER(SEARCH("Training",I108)),ISNUMBER(SEARCH("Aspirations",I108))),"Training Fee",""))))</f>
        <v>Training Fee</v>
      </c>
      <c r="M108" s="1">
        <v>3</v>
      </c>
      <c r="N108" s="1">
        <v>7.0000000000000007E-2</v>
      </c>
      <c r="O108" s="1">
        <v>0.05</v>
      </c>
      <c r="P108" s="1">
        <v>0</v>
      </c>
      <c r="Q108" s="1">
        <v>2.88</v>
      </c>
    </row>
    <row r="109" spans="1:17" ht="12.75">
      <c r="A109" s="4">
        <v>45354</v>
      </c>
      <c r="B109" s="18">
        <f>IF(AND(ISNUMBER(--LEFT(A109,10)), ISNUMBER(--LEFT(C109,10))), --LEFT(C109,10) - --LEFT(A109,10), "")</f>
        <v>33.354800000000978</v>
      </c>
      <c r="C109" s="4">
        <v>45387.354861111111</v>
      </c>
      <c r="D109" s="16">
        <f>YEAR(C109)</f>
        <v>2024</v>
      </c>
      <c r="E109" s="1" t="str">
        <f t="shared" si="1"/>
        <v>April 2024</v>
      </c>
      <c r="F109" s="3" t="str">
        <f ca="1">IF(C109&gt;=TODAY()-365, "Last 12 Months", "After 12 Months")</f>
        <v>After 12 Months</v>
      </c>
      <c r="G109" s="1" t="s">
        <v>598</v>
      </c>
      <c r="H109" s="1" t="s">
        <v>593</v>
      </c>
      <c r="I109" s="1" t="s">
        <v>597</v>
      </c>
      <c r="J109" s="8">
        <f>EOMONTH(C109, 0)</f>
        <v>45412</v>
      </c>
      <c r="K109" s="1" t="s">
        <v>373</v>
      </c>
      <c r="L109" s="1" t="str">
        <f>IF(ISNUMBER(SEARCH("Social subscription",I109)),"Social Sub",IF(OR(ISNUMBER(SEARCH("Mens",I109)),ISNUMBER(SEARCH("Ladies",I109))),"Match Fees",IF(OR(ISNUMBER(SEARCH("Badgers",I109)),ISNUMBER(SEARCH("Match Fee",I109))),"Match Fees",IF(OR(ISNUMBER(SEARCH("Training",I109)),ISNUMBER(SEARCH("Aspirations",I109))),"Training Fee",""))))</f>
        <v>Training Fee</v>
      </c>
      <c r="M109" s="1">
        <v>3</v>
      </c>
      <c r="N109" s="1">
        <v>7.0000000000000007E-2</v>
      </c>
      <c r="O109" s="1">
        <v>0.05</v>
      </c>
      <c r="P109" s="1">
        <v>0</v>
      </c>
      <c r="Q109" s="1">
        <v>2.88</v>
      </c>
    </row>
    <row r="110" spans="1:17" ht="12.75">
      <c r="A110" s="4">
        <v>45359</v>
      </c>
      <c r="B110" s="18">
        <f>IF(AND(ISNUMBER(--LEFT(A110,10)), ISNUMBER(--LEFT(C110,10))), --LEFT(C110,10) - --LEFT(A110,10), "")</f>
        <v>28.354800000000978</v>
      </c>
      <c r="C110" s="4">
        <v>45387.354861111111</v>
      </c>
      <c r="D110" s="16">
        <f>YEAR(C110)</f>
        <v>2024</v>
      </c>
      <c r="E110" s="1" t="str">
        <f t="shared" si="1"/>
        <v>April 2024</v>
      </c>
      <c r="F110" s="3" t="str">
        <f ca="1">IF(C110&gt;=TODAY()-365, "Last 12 Months", "After 12 Months")</f>
        <v>After 12 Months</v>
      </c>
      <c r="G110" s="1" t="s">
        <v>599</v>
      </c>
      <c r="H110" s="1" t="s">
        <v>593</v>
      </c>
      <c r="I110" s="1" t="s">
        <v>600</v>
      </c>
      <c r="J110" s="8">
        <f>EOMONTH(C110, 0)</f>
        <v>45412</v>
      </c>
      <c r="K110" s="1" t="s">
        <v>373</v>
      </c>
      <c r="L110" s="1" t="str">
        <f>IF(ISNUMBER(SEARCH("Social subscription",I110)),"Social Sub",IF(OR(ISNUMBER(SEARCH("Mens",I110)),ISNUMBER(SEARCH("Ladies",I110))),"Match Fees",IF(OR(ISNUMBER(SEARCH("Badgers",I110)),ISNUMBER(SEARCH("Match Fee",I110))),"Match Fees",IF(OR(ISNUMBER(SEARCH("Training",I110)),ISNUMBER(SEARCH("Aspirations",I110))),"Training Fee",""))))</f>
        <v>Match Fees</v>
      </c>
      <c r="M110" s="1">
        <v>3</v>
      </c>
      <c r="N110" s="1">
        <v>7.0000000000000007E-2</v>
      </c>
      <c r="O110" s="1">
        <v>0.05</v>
      </c>
      <c r="P110" s="1">
        <v>0</v>
      </c>
      <c r="Q110" s="1">
        <v>2.88</v>
      </c>
    </row>
    <row r="111" spans="1:17" ht="12.75">
      <c r="A111" s="4">
        <v>45367</v>
      </c>
      <c r="B111" s="18">
        <f>IF(AND(ISNUMBER(--LEFT(A111,10)), ISNUMBER(--LEFT(C111,10))), --LEFT(C111,10) - --LEFT(A111,10), "")</f>
        <v>20.354800000000978</v>
      </c>
      <c r="C111" s="4">
        <v>45387.354861111111</v>
      </c>
      <c r="D111" s="16">
        <f>YEAR(C111)</f>
        <v>2024</v>
      </c>
      <c r="E111" s="1" t="str">
        <f t="shared" si="1"/>
        <v>April 2024</v>
      </c>
      <c r="F111" s="3" t="str">
        <f ca="1">IF(C111&gt;=TODAY()-365, "Last 12 Months", "After 12 Months")</f>
        <v>After 12 Months</v>
      </c>
      <c r="G111" s="1" t="s">
        <v>601</v>
      </c>
      <c r="H111" s="1" t="s">
        <v>593</v>
      </c>
      <c r="I111" s="1" t="s">
        <v>602</v>
      </c>
      <c r="J111" s="8">
        <f>EOMONTH(C111, 0)</f>
        <v>45412</v>
      </c>
      <c r="K111" s="1" t="s">
        <v>373</v>
      </c>
      <c r="L111" s="1" t="str">
        <f>IF(ISNUMBER(SEARCH("Social subscription",I111)),"Social Sub",IF(OR(ISNUMBER(SEARCH("Mens",I111)),ISNUMBER(SEARCH("Ladies",I111))),"Match Fees",IF(OR(ISNUMBER(SEARCH("Badgers",I111)),ISNUMBER(SEARCH("Match Fee",I111))),"Match Fees",IF(OR(ISNUMBER(SEARCH("Training",I111)),ISNUMBER(SEARCH("Aspirations",I111))),"Training Fee",""))))</f>
        <v>Match Fees</v>
      </c>
      <c r="M111" s="1">
        <v>3</v>
      </c>
      <c r="N111" s="1">
        <v>7.0000000000000007E-2</v>
      </c>
      <c r="O111" s="1">
        <v>0.05</v>
      </c>
      <c r="P111" s="1">
        <v>0</v>
      </c>
      <c r="Q111" s="1">
        <v>2.88</v>
      </c>
    </row>
    <row r="112" spans="1:17" ht="12.75">
      <c r="A112" s="4">
        <v>45368</v>
      </c>
      <c r="B112" s="18">
        <f>IF(AND(ISNUMBER(--LEFT(A112,10)), ISNUMBER(--LEFT(C112,10))), --LEFT(C112,10) - --LEFT(A112,10), "")</f>
        <v>19.354800000000978</v>
      </c>
      <c r="C112" s="4">
        <v>45387.354861111111</v>
      </c>
      <c r="D112" s="16">
        <f>YEAR(C112)</f>
        <v>2024</v>
      </c>
      <c r="E112" s="1" t="str">
        <f t="shared" si="1"/>
        <v>April 2024</v>
      </c>
      <c r="F112" s="3" t="str">
        <f ca="1">IF(C112&gt;=TODAY()-365, "Last 12 Months", "After 12 Months")</f>
        <v>After 12 Months</v>
      </c>
      <c r="G112" s="1" t="s">
        <v>603</v>
      </c>
      <c r="H112" s="1" t="s">
        <v>596</v>
      </c>
      <c r="I112" s="1" t="s">
        <v>604</v>
      </c>
      <c r="J112" s="8">
        <f>EOMONTH(C112, 0)</f>
        <v>45412</v>
      </c>
      <c r="K112" s="1" t="s">
        <v>373</v>
      </c>
      <c r="L112" s="1" t="str">
        <f>IF(ISNUMBER(SEARCH("Social subscription",I112)),"Social Sub",IF(OR(ISNUMBER(SEARCH("Mens",I112)),ISNUMBER(SEARCH("Ladies",I112))),"Match Fees",IF(OR(ISNUMBER(SEARCH("Badgers",I112)),ISNUMBER(SEARCH("Match Fee",I112))),"Match Fees",IF(OR(ISNUMBER(SEARCH("Training",I112)),ISNUMBER(SEARCH("Aspirations",I112))),"Training Fee",""))))</f>
        <v>Training Fee</v>
      </c>
      <c r="M112" s="1">
        <v>3</v>
      </c>
      <c r="N112" s="1">
        <v>7.0000000000000007E-2</v>
      </c>
      <c r="O112" s="1">
        <v>0.05</v>
      </c>
      <c r="P112" s="1">
        <v>0</v>
      </c>
      <c r="Q112" s="1">
        <v>2.88</v>
      </c>
    </row>
    <row r="113" spans="1:17" ht="12.75">
      <c r="A113" s="4">
        <v>45368</v>
      </c>
      <c r="B113" s="18">
        <f>IF(AND(ISNUMBER(--LEFT(A113,10)), ISNUMBER(--LEFT(C113,10))), --LEFT(C113,10) - --LEFT(A113,10), "")</f>
        <v>19.354800000000978</v>
      </c>
      <c r="C113" s="4">
        <v>45387.354861111111</v>
      </c>
      <c r="D113" s="16">
        <f>YEAR(C113)</f>
        <v>2024</v>
      </c>
      <c r="E113" s="1" t="str">
        <f t="shared" si="1"/>
        <v>April 2024</v>
      </c>
      <c r="F113" s="3" t="str">
        <f ca="1">IF(C113&gt;=TODAY()-365, "Last 12 Months", "After 12 Months")</f>
        <v>After 12 Months</v>
      </c>
      <c r="G113" s="1" t="s">
        <v>605</v>
      </c>
      <c r="H113" s="1" t="s">
        <v>593</v>
      </c>
      <c r="I113" s="1" t="s">
        <v>604</v>
      </c>
      <c r="J113" s="8">
        <f>EOMONTH(C113, 0)</f>
        <v>45412</v>
      </c>
      <c r="K113" s="1" t="s">
        <v>373</v>
      </c>
      <c r="L113" s="1" t="str">
        <f>IF(ISNUMBER(SEARCH("Social subscription",I113)),"Social Sub",IF(OR(ISNUMBER(SEARCH("Mens",I113)),ISNUMBER(SEARCH("Ladies",I113))),"Match Fees",IF(OR(ISNUMBER(SEARCH("Badgers",I113)),ISNUMBER(SEARCH("Match Fee",I113))),"Match Fees",IF(OR(ISNUMBER(SEARCH("Training",I113)),ISNUMBER(SEARCH("Aspirations",I113))),"Training Fee",""))))</f>
        <v>Training Fee</v>
      </c>
      <c r="M113" s="1">
        <v>3</v>
      </c>
      <c r="N113" s="1">
        <v>7.0000000000000007E-2</v>
      </c>
      <c r="O113" s="1">
        <v>0.05</v>
      </c>
      <c r="P113" s="1">
        <v>0</v>
      </c>
      <c r="Q113" s="1">
        <v>2.88</v>
      </c>
    </row>
    <row r="114" spans="1:17" ht="12.75">
      <c r="A114" s="4">
        <v>45375</v>
      </c>
      <c r="B114" s="18">
        <f>IF(AND(ISNUMBER(--LEFT(A114,10)), ISNUMBER(--LEFT(C114,10))), --LEFT(C114,10) - --LEFT(A114,10), "")</f>
        <v>12.354800000000978</v>
      </c>
      <c r="C114" s="4">
        <v>45387.354861111111</v>
      </c>
      <c r="D114" s="16">
        <f>YEAR(C114)</f>
        <v>2024</v>
      </c>
      <c r="E114" s="1" t="str">
        <f t="shared" si="1"/>
        <v>April 2024</v>
      </c>
      <c r="F114" s="3" t="str">
        <f ca="1">IF(C114&gt;=TODAY()-365, "Last 12 Months", "After 12 Months")</f>
        <v>After 12 Months</v>
      </c>
      <c r="G114" s="1" t="s">
        <v>606</v>
      </c>
      <c r="H114" s="1" t="s">
        <v>596</v>
      </c>
      <c r="I114" s="1" t="s">
        <v>607</v>
      </c>
      <c r="J114" s="8">
        <f>EOMONTH(C114, 0)</f>
        <v>45412</v>
      </c>
      <c r="K114" s="1" t="s">
        <v>373</v>
      </c>
      <c r="L114" s="1" t="str">
        <f>IF(ISNUMBER(SEARCH("Social subscription",I114)),"Social Sub",IF(OR(ISNUMBER(SEARCH("Mens",I114)),ISNUMBER(SEARCH("Ladies",I114))),"Match Fees",IF(OR(ISNUMBER(SEARCH("Badgers",I114)),ISNUMBER(SEARCH("Match Fee",I114))),"Match Fees",IF(OR(ISNUMBER(SEARCH("Training",I114)),ISNUMBER(SEARCH("Aspirations",I114))),"Training Fee",""))))</f>
        <v>Training Fee</v>
      </c>
      <c r="M114" s="1">
        <v>3</v>
      </c>
      <c r="N114" s="1">
        <v>7.0000000000000007E-2</v>
      </c>
      <c r="O114" s="1">
        <v>0.05</v>
      </c>
      <c r="P114" s="1">
        <v>0</v>
      </c>
      <c r="Q114" s="1">
        <v>2.88</v>
      </c>
    </row>
    <row r="115" spans="1:17" ht="12.75">
      <c r="A115" s="4">
        <v>45375</v>
      </c>
      <c r="B115" s="18">
        <f>IF(AND(ISNUMBER(--LEFT(A115,10)), ISNUMBER(--LEFT(C115,10))), --LEFT(C115,10) - --LEFT(A115,10), "")</f>
        <v>12.354800000000978</v>
      </c>
      <c r="C115" s="4">
        <v>45387.354861111111</v>
      </c>
      <c r="D115" s="16">
        <f>YEAR(C115)</f>
        <v>2024</v>
      </c>
      <c r="E115" s="1" t="str">
        <f t="shared" si="1"/>
        <v>April 2024</v>
      </c>
      <c r="F115" s="3" t="str">
        <f ca="1">IF(C115&gt;=TODAY()-365, "Last 12 Months", "After 12 Months")</f>
        <v>After 12 Months</v>
      </c>
      <c r="G115" s="1" t="s">
        <v>608</v>
      </c>
      <c r="H115" s="1" t="s">
        <v>593</v>
      </c>
      <c r="I115" s="1" t="s">
        <v>607</v>
      </c>
      <c r="J115" s="8">
        <f>EOMONTH(C115, 0)</f>
        <v>45412</v>
      </c>
      <c r="K115" s="1" t="s">
        <v>373</v>
      </c>
      <c r="L115" s="1" t="str">
        <f>IF(ISNUMBER(SEARCH("Social subscription",I115)),"Social Sub",IF(OR(ISNUMBER(SEARCH("Mens",I115)),ISNUMBER(SEARCH("Ladies",I115))),"Match Fees",IF(OR(ISNUMBER(SEARCH("Badgers",I115)),ISNUMBER(SEARCH("Match Fee",I115))),"Match Fees",IF(OR(ISNUMBER(SEARCH("Training",I115)),ISNUMBER(SEARCH("Aspirations",I115))),"Training Fee",""))))</f>
        <v>Training Fee</v>
      </c>
      <c r="M115" s="1">
        <v>3</v>
      </c>
      <c r="N115" s="1">
        <v>0.05</v>
      </c>
      <c r="O115" s="1">
        <v>0.05</v>
      </c>
      <c r="P115" s="1">
        <v>0</v>
      </c>
      <c r="Q115" s="1">
        <v>2.9</v>
      </c>
    </row>
    <row r="116" spans="1:17" ht="12.75">
      <c r="A116" s="4">
        <v>45389</v>
      </c>
      <c r="B116" s="18">
        <f>IF(AND(ISNUMBER(--LEFT(A116,10)), ISNUMBER(--LEFT(C116,10))), --LEFT(C116,10) - --LEFT(A116,10), "")</f>
        <v>0.42500000000291038</v>
      </c>
      <c r="C116" s="4">
        <v>45389.425000000003</v>
      </c>
      <c r="D116" s="16">
        <f>YEAR(C116)</f>
        <v>2024</v>
      </c>
      <c r="E116" s="1" t="str">
        <f t="shared" si="1"/>
        <v>April 2024</v>
      </c>
      <c r="F116" s="3" t="str">
        <f ca="1">IF(C116&gt;=TODAY()-365, "Last 12 Months", "After 12 Months")</f>
        <v>After 12 Months</v>
      </c>
      <c r="G116" s="1" t="s">
        <v>609</v>
      </c>
      <c r="H116" s="1" t="s">
        <v>610</v>
      </c>
      <c r="I116" s="1" t="s">
        <v>611</v>
      </c>
      <c r="J116" s="8">
        <f>EOMONTH(C116, 0)</f>
        <v>45412</v>
      </c>
      <c r="K116" s="1" t="s">
        <v>241</v>
      </c>
      <c r="L116" s="1" t="str">
        <f>IF(ISNUMBER(SEARCH("Social subscription",I116)),"Social Sub",IF(OR(ISNUMBER(SEARCH("Mens",I116)),ISNUMBER(SEARCH("Ladies",I116))),"Match Fees",IF(OR(ISNUMBER(SEARCH("Badgers",I116)),ISNUMBER(SEARCH("Match Fee",I116))),"Match Fees",IF(OR(ISNUMBER(SEARCH("Training",I116)),ISNUMBER(SEARCH("Aspirations",I116))),"Training Fee",""))))</f>
        <v>Training Fee</v>
      </c>
      <c r="M116" s="1">
        <v>3</v>
      </c>
      <c r="N116" s="1">
        <v>0</v>
      </c>
      <c r="O116" s="1">
        <v>0</v>
      </c>
      <c r="P116" s="1">
        <v>0</v>
      </c>
      <c r="Q116" s="1">
        <v>3</v>
      </c>
    </row>
    <row r="117" spans="1:17" ht="12.75">
      <c r="A117" s="4">
        <v>45389</v>
      </c>
      <c r="B117" s="18">
        <f>IF(AND(ISNUMBER(--LEFT(A117,10)), ISNUMBER(--LEFT(C117,10))), --LEFT(C117,10) - --LEFT(A117,10), "")</f>
        <v>0.42500000000291038</v>
      </c>
      <c r="C117" s="4">
        <v>45389.425000000003</v>
      </c>
      <c r="D117" s="16">
        <f>YEAR(C117)</f>
        <v>2024</v>
      </c>
      <c r="E117" s="1" t="str">
        <f t="shared" si="1"/>
        <v>April 2024</v>
      </c>
      <c r="F117" s="3" t="str">
        <f ca="1">IF(C117&gt;=TODAY()-365, "Last 12 Months", "After 12 Months")</f>
        <v>After 12 Months</v>
      </c>
      <c r="G117" s="1" t="s">
        <v>612</v>
      </c>
      <c r="H117" s="1" t="s">
        <v>613</v>
      </c>
      <c r="I117" s="1" t="s">
        <v>611</v>
      </c>
      <c r="J117" s="8">
        <f>EOMONTH(C117, 0)</f>
        <v>45412</v>
      </c>
      <c r="K117" s="1" t="s">
        <v>241</v>
      </c>
      <c r="L117" s="1" t="str">
        <f>IF(ISNUMBER(SEARCH("Social subscription",I117)),"Social Sub",IF(OR(ISNUMBER(SEARCH("Mens",I117)),ISNUMBER(SEARCH("Ladies",I117))),"Match Fees",IF(OR(ISNUMBER(SEARCH("Badgers",I117)),ISNUMBER(SEARCH("Match Fee",I117))),"Match Fees",IF(OR(ISNUMBER(SEARCH("Training",I117)),ISNUMBER(SEARCH("Aspirations",I117))),"Training Fee",""))))</f>
        <v>Training Fee</v>
      </c>
      <c r="M117" s="1">
        <v>3</v>
      </c>
      <c r="N117" s="1">
        <v>0</v>
      </c>
      <c r="O117" s="1">
        <v>0</v>
      </c>
      <c r="P117" s="1">
        <v>0</v>
      </c>
      <c r="Q117" s="1">
        <v>3</v>
      </c>
    </row>
    <row r="118" spans="1:17" ht="12.75">
      <c r="A118" s="4">
        <v>45389</v>
      </c>
      <c r="B118" s="18">
        <f>IF(AND(ISNUMBER(--LEFT(A118,10)), ISNUMBER(--LEFT(C118,10))), --LEFT(C118,10) - --LEFT(A118,10), "")</f>
        <v>0.42560000000230502</v>
      </c>
      <c r="C118" s="4">
        <v>45389.425694444442</v>
      </c>
      <c r="D118" s="16">
        <f>YEAR(C118)</f>
        <v>2024</v>
      </c>
      <c r="E118" s="1" t="str">
        <f t="shared" si="1"/>
        <v>April 2024</v>
      </c>
      <c r="F118" s="3" t="str">
        <f ca="1">IF(C118&gt;=TODAY()-365, "Last 12 Months", "After 12 Months")</f>
        <v>After 12 Months</v>
      </c>
      <c r="G118" s="1" t="s">
        <v>614</v>
      </c>
      <c r="H118" s="1" t="s">
        <v>615</v>
      </c>
      <c r="I118" s="1" t="s">
        <v>611</v>
      </c>
      <c r="J118" s="8">
        <f>EOMONTH(C118, 0)</f>
        <v>45412</v>
      </c>
      <c r="K118" s="1" t="s">
        <v>241</v>
      </c>
      <c r="L118" s="1" t="str">
        <f>IF(ISNUMBER(SEARCH("Social subscription",I118)),"Social Sub",IF(OR(ISNUMBER(SEARCH("Mens",I118)),ISNUMBER(SEARCH("Ladies",I118))),"Match Fees",IF(OR(ISNUMBER(SEARCH("Badgers",I118)),ISNUMBER(SEARCH("Match Fee",I118))),"Match Fees",IF(OR(ISNUMBER(SEARCH("Training",I118)),ISNUMBER(SEARCH("Aspirations",I118))),"Training Fee",""))))</f>
        <v>Training Fee</v>
      </c>
      <c r="M118" s="1">
        <v>3</v>
      </c>
      <c r="N118" s="1">
        <v>0</v>
      </c>
      <c r="O118" s="1">
        <v>0</v>
      </c>
      <c r="P118" s="1">
        <v>0</v>
      </c>
      <c r="Q118" s="1">
        <v>3</v>
      </c>
    </row>
    <row r="119" spans="1:17" ht="12.75">
      <c r="A119" s="4">
        <v>45389</v>
      </c>
      <c r="B119" s="18">
        <f>IF(AND(ISNUMBER(--LEFT(A119,10)), ISNUMBER(--LEFT(C119,10))), --LEFT(C119,10) - --LEFT(A119,10), "")</f>
        <v>0.42560000000230502</v>
      </c>
      <c r="C119" s="4">
        <v>45389.425694444442</v>
      </c>
      <c r="D119" s="16">
        <f>YEAR(C119)</f>
        <v>2024</v>
      </c>
      <c r="E119" s="1" t="str">
        <f t="shared" si="1"/>
        <v>April 2024</v>
      </c>
      <c r="F119" s="3" t="str">
        <f ca="1">IF(C119&gt;=TODAY()-365, "Last 12 Months", "After 12 Months")</f>
        <v>After 12 Months</v>
      </c>
      <c r="G119" s="1" t="s">
        <v>616</v>
      </c>
      <c r="H119" s="1" t="s">
        <v>617</v>
      </c>
      <c r="I119" s="1" t="s">
        <v>611</v>
      </c>
      <c r="J119" s="8">
        <f>EOMONTH(C119, 0)</f>
        <v>45412</v>
      </c>
      <c r="K119" s="1" t="s">
        <v>241</v>
      </c>
      <c r="L119" s="1" t="str">
        <f>IF(ISNUMBER(SEARCH("Social subscription",I119)),"Social Sub",IF(OR(ISNUMBER(SEARCH("Mens",I119)),ISNUMBER(SEARCH("Ladies",I119))),"Match Fees",IF(OR(ISNUMBER(SEARCH("Badgers",I119)),ISNUMBER(SEARCH("Match Fee",I119))),"Match Fees",IF(OR(ISNUMBER(SEARCH("Training",I119)),ISNUMBER(SEARCH("Aspirations",I119))),"Training Fee",""))))</f>
        <v>Training Fee</v>
      </c>
      <c r="M119" s="1">
        <v>3</v>
      </c>
      <c r="N119" s="1">
        <v>0</v>
      </c>
      <c r="O119" s="1">
        <v>0</v>
      </c>
      <c r="P119" s="1">
        <v>0</v>
      </c>
      <c r="Q119" s="1">
        <v>3</v>
      </c>
    </row>
    <row r="120" spans="1:17" ht="12.75">
      <c r="A120" s="4">
        <v>45375</v>
      </c>
      <c r="B120" s="18">
        <f>IF(AND(ISNUMBER(--LEFT(A120,10)), ISNUMBER(--LEFT(C120,10))), --LEFT(C120,10) - --LEFT(A120,10), "")</f>
        <v>14.439500000000407</v>
      </c>
      <c r="C120" s="4">
        <v>45389.439583333333</v>
      </c>
      <c r="D120" s="16">
        <f>YEAR(C120)</f>
        <v>2024</v>
      </c>
      <c r="E120" s="1" t="str">
        <f t="shared" si="1"/>
        <v>April 2024</v>
      </c>
      <c r="F120" s="3" t="str">
        <f ca="1">IF(C120&gt;=TODAY()-365, "Last 12 Months", "After 12 Months")</f>
        <v>After 12 Months</v>
      </c>
      <c r="G120" s="1" t="s">
        <v>618</v>
      </c>
      <c r="H120" s="1" t="s">
        <v>610</v>
      </c>
      <c r="I120" s="1" t="s">
        <v>619</v>
      </c>
      <c r="J120" s="8">
        <f>EOMONTH(C120, 0)</f>
        <v>45412</v>
      </c>
      <c r="K120" s="1" t="s">
        <v>241</v>
      </c>
      <c r="L120" s="1" t="str">
        <f>IF(ISNUMBER(SEARCH("Social subscription",I120)),"Social Sub",IF(OR(ISNUMBER(SEARCH("Mens",I120)),ISNUMBER(SEARCH("Ladies",I120))),"Match Fees",IF(OR(ISNUMBER(SEARCH("Badgers",I120)),ISNUMBER(SEARCH("Match Fee",I120))),"Match Fees",IF(OR(ISNUMBER(SEARCH("Training",I120)),ISNUMBER(SEARCH("Aspirations",I120))),"Training Fee",""))))</f>
        <v>Training Fee</v>
      </c>
      <c r="M120" s="1">
        <v>3</v>
      </c>
      <c r="N120" s="1">
        <v>0</v>
      </c>
      <c r="O120" s="1">
        <v>0</v>
      </c>
      <c r="P120" s="1">
        <v>0</v>
      </c>
      <c r="Q120" s="1">
        <v>3</v>
      </c>
    </row>
    <row r="121" spans="1:17" ht="12.75">
      <c r="A121" s="4">
        <v>45375</v>
      </c>
      <c r="B121" s="18">
        <f>IF(AND(ISNUMBER(--LEFT(A121,10)), ISNUMBER(--LEFT(C121,10))), --LEFT(C121,10) - --LEFT(A121,10), "")</f>
        <v>14.439500000000407</v>
      </c>
      <c r="C121" s="4">
        <v>45389.439583333333</v>
      </c>
      <c r="D121" s="16">
        <f>YEAR(C121)</f>
        <v>2024</v>
      </c>
      <c r="E121" s="1" t="str">
        <f t="shared" si="1"/>
        <v>April 2024</v>
      </c>
      <c r="F121" s="3" t="str">
        <f ca="1">IF(C121&gt;=TODAY()-365, "Last 12 Months", "After 12 Months")</f>
        <v>After 12 Months</v>
      </c>
      <c r="G121" s="1" t="s">
        <v>620</v>
      </c>
      <c r="H121" s="1" t="s">
        <v>613</v>
      </c>
      <c r="I121" s="1" t="s">
        <v>619</v>
      </c>
      <c r="J121" s="8">
        <f>EOMONTH(C121, 0)</f>
        <v>45412</v>
      </c>
      <c r="K121" s="1" t="s">
        <v>241</v>
      </c>
      <c r="L121" s="1" t="str">
        <f>IF(ISNUMBER(SEARCH("Social subscription",I121)),"Social Sub",IF(OR(ISNUMBER(SEARCH("Mens",I121)),ISNUMBER(SEARCH("Ladies",I121))),"Match Fees",IF(OR(ISNUMBER(SEARCH("Badgers",I121)),ISNUMBER(SEARCH("Match Fee",I121))),"Match Fees",IF(OR(ISNUMBER(SEARCH("Training",I121)),ISNUMBER(SEARCH("Aspirations",I121))),"Training Fee",""))))</f>
        <v>Training Fee</v>
      </c>
      <c r="M121" s="1">
        <v>3</v>
      </c>
      <c r="N121" s="1">
        <v>0</v>
      </c>
      <c r="O121" s="1">
        <v>0</v>
      </c>
      <c r="P121" s="1">
        <v>0</v>
      </c>
      <c r="Q121" s="1">
        <v>3</v>
      </c>
    </row>
    <row r="122" spans="1:17" ht="12.75">
      <c r="A122" s="4">
        <v>45360</v>
      </c>
      <c r="B122" s="18">
        <f>IF(AND(ISNUMBER(--LEFT(A122,10)), ISNUMBER(--LEFT(C122,10))), --LEFT(C122,10) - --LEFT(A122,10), "")</f>
        <v>30.354800000000978</v>
      </c>
      <c r="C122" s="4">
        <v>45390.354861111111</v>
      </c>
      <c r="D122" s="16">
        <f>YEAR(C122)</f>
        <v>2024</v>
      </c>
      <c r="E122" s="1" t="str">
        <f t="shared" si="1"/>
        <v>April 2024</v>
      </c>
      <c r="F122" s="3" t="str">
        <f ca="1">IF(C122&gt;=TODAY()-365, "Last 12 Months", "After 12 Months")</f>
        <v>After 12 Months</v>
      </c>
      <c r="G122" s="1" t="s">
        <v>621</v>
      </c>
      <c r="H122" s="1" t="s">
        <v>622</v>
      </c>
      <c r="I122" s="1" t="s">
        <v>623</v>
      </c>
      <c r="J122" s="8">
        <f>EOMONTH(C122, 0)</f>
        <v>45412</v>
      </c>
      <c r="K122" s="1" t="s">
        <v>373</v>
      </c>
      <c r="L122" s="1" t="str">
        <f>IF(ISNUMBER(SEARCH("Social subscription",I122)),"Social Sub",IF(OR(ISNUMBER(SEARCH("Mens",I122)),ISNUMBER(SEARCH("Ladies",I122))),"Match Fees",IF(OR(ISNUMBER(SEARCH("Badgers",I122)),ISNUMBER(SEARCH("Match Fee",I122))),"Match Fees",IF(OR(ISNUMBER(SEARCH("Training",I122)),ISNUMBER(SEARCH("Aspirations",I122))),"Training Fee",""))))</f>
        <v>Match Fees</v>
      </c>
      <c r="M122" s="1">
        <v>10</v>
      </c>
      <c r="N122" s="1">
        <v>0.22</v>
      </c>
      <c r="O122" s="1">
        <v>0.1</v>
      </c>
      <c r="P122" s="1">
        <v>0</v>
      </c>
      <c r="Q122" s="1">
        <v>9.68</v>
      </c>
    </row>
    <row r="123" spans="1:17" ht="12.75">
      <c r="A123" s="4">
        <v>45366</v>
      </c>
      <c r="B123" s="18">
        <f>IF(AND(ISNUMBER(--LEFT(A123,10)), ISNUMBER(--LEFT(C123,10))), --LEFT(C123,10) - --LEFT(A123,10), "")</f>
        <v>24.354800000000978</v>
      </c>
      <c r="C123" s="4">
        <v>45390.354861111111</v>
      </c>
      <c r="D123" s="16">
        <f>YEAR(C123)</f>
        <v>2024</v>
      </c>
      <c r="E123" s="1" t="str">
        <f t="shared" si="1"/>
        <v>April 2024</v>
      </c>
      <c r="F123" s="3" t="str">
        <f ca="1">IF(C123&gt;=TODAY()-365, "Last 12 Months", "After 12 Months")</f>
        <v>After 12 Months</v>
      </c>
      <c r="G123" s="1" t="s">
        <v>624</v>
      </c>
      <c r="H123" s="1" t="s">
        <v>622</v>
      </c>
      <c r="I123" s="1" t="s">
        <v>625</v>
      </c>
      <c r="J123" s="8">
        <f>EOMONTH(C123, 0)</f>
        <v>45412</v>
      </c>
      <c r="K123" s="1" t="s">
        <v>373</v>
      </c>
      <c r="L123" s="1" t="str">
        <f>IF(ISNUMBER(SEARCH("Social subscription",I123)),"Social Sub",IF(OR(ISNUMBER(SEARCH("Mens",I123)),ISNUMBER(SEARCH("Ladies",I123))),"Match Fees",IF(OR(ISNUMBER(SEARCH("Badgers",I123)),ISNUMBER(SEARCH("Match Fee",I123))),"Match Fees",IF(OR(ISNUMBER(SEARCH("Training",I123)),ISNUMBER(SEARCH("Aspirations",I123))),"Training Fee",""))))</f>
        <v>Match Fees</v>
      </c>
      <c r="M123" s="1">
        <v>10</v>
      </c>
      <c r="N123" s="1">
        <v>0.22</v>
      </c>
      <c r="O123" s="1">
        <v>0.1</v>
      </c>
      <c r="P123" s="1">
        <v>0</v>
      </c>
      <c r="Q123" s="1">
        <v>9.68</v>
      </c>
    </row>
    <row r="124" spans="1:17" ht="12.75">
      <c r="A124" s="4">
        <v>45374</v>
      </c>
      <c r="B124" s="18">
        <f>IF(AND(ISNUMBER(--LEFT(A124,10)), ISNUMBER(--LEFT(C124,10))), --LEFT(C124,10) - --LEFT(A124,10), "")</f>
        <v>16.354800000000978</v>
      </c>
      <c r="C124" s="4">
        <v>45390.354861111111</v>
      </c>
      <c r="D124" s="16">
        <f>YEAR(C124)</f>
        <v>2024</v>
      </c>
      <c r="E124" s="1" t="str">
        <f t="shared" si="1"/>
        <v>April 2024</v>
      </c>
      <c r="F124" s="3" t="str">
        <f ca="1">IF(C124&gt;=TODAY()-365, "Last 12 Months", "After 12 Months")</f>
        <v>After 12 Months</v>
      </c>
      <c r="G124" s="1" t="s">
        <v>626</v>
      </c>
      <c r="H124" s="1" t="s">
        <v>622</v>
      </c>
      <c r="I124" s="1" t="s">
        <v>495</v>
      </c>
      <c r="J124" s="8">
        <f>EOMONTH(C124, 0)</f>
        <v>45412</v>
      </c>
      <c r="K124" s="1" t="s">
        <v>373</v>
      </c>
      <c r="L124" s="1" t="str">
        <f>IF(ISNUMBER(SEARCH("Social subscription",I124)),"Social Sub",IF(OR(ISNUMBER(SEARCH("Mens",I124)),ISNUMBER(SEARCH("Ladies",I124))),"Match Fees",IF(OR(ISNUMBER(SEARCH("Badgers",I124)),ISNUMBER(SEARCH("Match Fee",I124))),"Match Fees",IF(OR(ISNUMBER(SEARCH("Training",I124)),ISNUMBER(SEARCH("Aspirations",I124))),"Training Fee",""))))</f>
        <v>Match Fees</v>
      </c>
      <c r="M124" s="1">
        <v>10</v>
      </c>
      <c r="N124" s="1">
        <v>0.21</v>
      </c>
      <c r="O124" s="1">
        <v>0.1</v>
      </c>
      <c r="P124" s="1">
        <v>0</v>
      </c>
      <c r="Q124" s="1">
        <v>9.69</v>
      </c>
    </row>
    <row r="125" spans="1:17" ht="12.75">
      <c r="A125" s="4">
        <v>45360</v>
      </c>
      <c r="B125" s="18">
        <f>IF(AND(ISNUMBER(--LEFT(A125,10)), ISNUMBER(--LEFT(C125,10))), --LEFT(C125,10) - --LEFT(A125,10), "")</f>
        <v>30.354800000000978</v>
      </c>
      <c r="C125" s="4">
        <v>45390.354861111111</v>
      </c>
      <c r="D125" s="16">
        <f>YEAR(C125)</f>
        <v>2024</v>
      </c>
      <c r="E125" s="1" t="str">
        <f t="shared" si="1"/>
        <v>April 2024</v>
      </c>
      <c r="F125" s="3" t="str">
        <f ca="1">IF(C125&gt;=TODAY()-365, "Last 12 Months", "After 12 Months")</f>
        <v>After 12 Months</v>
      </c>
      <c r="G125" s="1" t="s">
        <v>627</v>
      </c>
      <c r="H125" s="1" t="s">
        <v>393</v>
      </c>
      <c r="I125" s="1" t="s">
        <v>628</v>
      </c>
      <c r="J125" s="8">
        <f>EOMONTH(C125, 0)</f>
        <v>45412</v>
      </c>
      <c r="K125" s="1" t="s">
        <v>373</v>
      </c>
      <c r="L125" s="1" t="str">
        <f>IF(ISNUMBER(SEARCH("Social subscription",I125)),"Social Sub",IF(OR(ISNUMBER(SEARCH("Mens",I125)),ISNUMBER(SEARCH("Ladies",I125))),"Match Fees",IF(OR(ISNUMBER(SEARCH("Badgers",I125)),ISNUMBER(SEARCH("Match Fee",I125))),"Match Fees",IF(OR(ISNUMBER(SEARCH("Training",I125)),ISNUMBER(SEARCH("Aspirations",I125))),"Training Fee",""))))</f>
        <v>Match Fees</v>
      </c>
      <c r="M125" s="1">
        <v>10</v>
      </c>
      <c r="N125" s="1">
        <v>0.25</v>
      </c>
      <c r="O125" s="1">
        <v>0.1</v>
      </c>
      <c r="P125" s="1">
        <v>0</v>
      </c>
      <c r="Q125" s="1">
        <v>9.65</v>
      </c>
    </row>
    <row r="126" spans="1:17" ht="12.75">
      <c r="A126" s="4">
        <v>45375</v>
      </c>
      <c r="B126" s="18">
        <f>IF(AND(ISNUMBER(--LEFT(A126,10)), ISNUMBER(--LEFT(C126,10))), --LEFT(C126,10) - --LEFT(A126,10), "")</f>
        <v>15.354800000000978</v>
      </c>
      <c r="C126" s="4">
        <v>45390.354861111111</v>
      </c>
      <c r="D126" s="16">
        <f>YEAR(C126)</f>
        <v>2024</v>
      </c>
      <c r="E126" s="1" t="str">
        <f t="shared" si="1"/>
        <v>April 2024</v>
      </c>
      <c r="F126" s="3" t="str">
        <f ca="1">IF(C126&gt;=TODAY()-365, "Last 12 Months", "After 12 Months")</f>
        <v>After 12 Months</v>
      </c>
      <c r="G126" s="1" t="s">
        <v>629</v>
      </c>
      <c r="H126" s="1" t="s">
        <v>393</v>
      </c>
      <c r="I126" s="1" t="s">
        <v>630</v>
      </c>
      <c r="J126" s="8">
        <f>EOMONTH(C126, 0)</f>
        <v>45412</v>
      </c>
      <c r="K126" s="1" t="s">
        <v>373</v>
      </c>
      <c r="L126" s="1" t="str">
        <f>IF(ISNUMBER(SEARCH("Social subscription",I126)),"Social Sub",IF(OR(ISNUMBER(SEARCH("Mens",I126)),ISNUMBER(SEARCH("Ladies",I126))),"Match Fees",IF(OR(ISNUMBER(SEARCH("Badgers",I126)),ISNUMBER(SEARCH("Match Fee",I126))),"Match Fees",IF(OR(ISNUMBER(SEARCH("Training",I126)),ISNUMBER(SEARCH("Aspirations",I126))),"Training Fee",""))))</f>
        <v>Match Fees</v>
      </c>
      <c r="M126" s="1">
        <v>10</v>
      </c>
      <c r="N126" s="1">
        <v>0.25</v>
      </c>
      <c r="O126" s="1">
        <v>0.1</v>
      </c>
      <c r="P126" s="1">
        <v>0</v>
      </c>
      <c r="Q126" s="1">
        <v>9.65</v>
      </c>
    </row>
    <row r="127" spans="1:17" ht="12.75">
      <c r="A127" s="4">
        <v>45360</v>
      </c>
      <c r="B127" s="18">
        <f>IF(AND(ISNUMBER(--LEFT(A127,10)), ISNUMBER(--LEFT(C127,10))), --LEFT(C127,10) - --LEFT(A127,10), "")</f>
        <v>30.354800000000978</v>
      </c>
      <c r="C127" s="4">
        <v>45390.354861111111</v>
      </c>
      <c r="D127" s="16">
        <f>YEAR(C127)</f>
        <v>2024</v>
      </c>
      <c r="E127" s="1" t="str">
        <f t="shared" si="1"/>
        <v>April 2024</v>
      </c>
      <c r="F127" s="3" t="str">
        <f ca="1">IF(C127&gt;=TODAY()-365, "Last 12 Months", "After 12 Months")</f>
        <v>After 12 Months</v>
      </c>
      <c r="G127" s="1" t="s">
        <v>631</v>
      </c>
      <c r="H127" s="1" t="s">
        <v>632</v>
      </c>
      <c r="I127" s="1" t="s">
        <v>633</v>
      </c>
      <c r="J127" s="8">
        <f>EOMONTH(C127, 0)</f>
        <v>45412</v>
      </c>
      <c r="K127" s="1" t="s">
        <v>373</v>
      </c>
      <c r="L127" s="1" t="str">
        <f>IF(ISNUMBER(SEARCH("Social subscription",I127)),"Social Sub",IF(OR(ISNUMBER(SEARCH("Mens",I127)),ISNUMBER(SEARCH("Ladies",I127))),"Match Fees",IF(OR(ISNUMBER(SEARCH("Badgers",I127)),ISNUMBER(SEARCH("Match Fee",I127))),"Match Fees",IF(OR(ISNUMBER(SEARCH("Training",I127)),ISNUMBER(SEARCH("Aspirations",I127))),"Training Fee",""))))</f>
        <v>Match Fees</v>
      </c>
      <c r="M127" s="1">
        <v>5</v>
      </c>
      <c r="N127" s="1">
        <v>0.17</v>
      </c>
      <c r="O127" s="1">
        <v>0.05</v>
      </c>
      <c r="P127" s="1">
        <v>0</v>
      </c>
      <c r="Q127" s="1">
        <v>4.78</v>
      </c>
    </row>
    <row r="128" spans="1:17" ht="12.75">
      <c r="A128" s="4">
        <v>45375</v>
      </c>
      <c r="B128" s="18">
        <f>IF(AND(ISNUMBER(--LEFT(A128,10)), ISNUMBER(--LEFT(C128,10))), --LEFT(C128,10) - --LEFT(A128,10), "")</f>
        <v>15.354800000000978</v>
      </c>
      <c r="C128" s="4">
        <v>45390.354861111111</v>
      </c>
      <c r="D128" s="16">
        <f>YEAR(C128)</f>
        <v>2024</v>
      </c>
      <c r="E128" s="1" t="str">
        <f t="shared" si="1"/>
        <v>April 2024</v>
      </c>
      <c r="F128" s="3" t="str">
        <f ca="1">IF(C128&gt;=TODAY()-365, "Last 12 Months", "After 12 Months")</f>
        <v>After 12 Months</v>
      </c>
      <c r="G128" s="1" t="s">
        <v>634</v>
      </c>
      <c r="H128" s="1" t="s">
        <v>632</v>
      </c>
      <c r="I128" s="1" t="s">
        <v>635</v>
      </c>
      <c r="J128" s="8">
        <f>EOMONTH(C128, 0)</f>
        <v>45412</v>
      </c>
      <c r="K128" s="1" t="s">
        <v>373</v>
      </c>
      <c r="L128" s="1" t="str">
        <f>IF(ISNUMBER(SEARCH("Social subscription",I128)),"Social Sub",IF(OR(ISNUMBER(SEARCH("Mens",I128)),ISNUMBER(SEARCH("Ladies",I128))),"Match Fees",IF(OR(ISNUMBER(SEARCH("Badgers",I128)),ISNUMBER(SEARCH("Match Fee",I128))),"Match Fees",IF(OR(ISNUMBER(SEARCH("Training",I128)),ISNUMBER(SEARCH("Aspirations",I128))),"Training Fee",""))))</f>
        <v>Match Fees</v>
      </c>
      <c r="M128" s="1">
        <v>5</v>
      </c>
      <c r="N128" s="1">
        <v>0.18</v>
      </c>
      <c r="O128" s="1">
        <v>0.05</v>
      </c>
      <c r="P128" s="1">
        <v>0</v>
      </c>
      <c r="Q128" s="1">
        <v>4.7699999999999996</v>
      </c>
    </row>
    <row r="129" spans="1:17" ht="12.75">
      <c r="A129" s="4">
        <v>45366</v>
      </c>
      <c r="B129" s="18">
        <f>IF(AND(ISNUMBER(--LEFT(A129,10)), ISNUMBER(--LEFT(C129,10))), --LEFT(C129,10) - --LEFT(A129,10), "")</f>
        <v>30.354800000000978</v>
      </c>
      <c r="C129" s="4">
        <v>45396.354861111111</v>
      </c>
      <c r="D129" s="16">
        <f>YEAR(C129)</f>
        <v>2024</v>
      </c>
      <c r="E129" s="1" t="str">
        <f t="shared" si="1"/>
        <v>April 2024</v>
      </c>
      <c r="F129" s="3" t="str">
        <f ca="1">IF(C129&gt;=TODAY()-365, "Last 12 Months", "After 12 Months")</f>
        <v>After 12 Months</v>
      </c>
      <c r="G129" s="1" t="s">
        <v>636</v>
      </c>
      <c r="H129" s="1" t="s">
        <v>637</v>
      </c>
      <c r="I129" s="1" t="s">
        <v>625</v>
      </c>
      <c r="J129" s="8">
        <f>EOMONTH(C129, 0)</f>
        <v>45412</v>
      </c>
      <c r="K129" s="1" t="s">
        <v>373</v>
      </c>
      <c r="L129" s="1" t="str">
        <f>IF(ISNUMBER(SEARCH("Social subscription",I129)),"Social Sub",IF(OR(ISNUMBER(SEARCH("Mens",I129)),ISNUMBER(SEARCH("Ladies",I129))),"Match Fees",IF(OR(ISNUMBER(SEARCH("Badgers",I129)),ISNUMBER(SEARCH("Match Fee",I129))),"Match Fees",IF(OR(ISNUMBER(SEARCH("Training",I129)),ISNUMBER(SEARCH("Aspirations",I129))),"Training Fee",""))))</f>
        <v>Match Fees</v>
      </c>
      <c r="M129" s="1">
        <v>10</v>
      </c>
      <c r="N129" s="1">
        <v>0.35</v>
      </c>
      <c r="O129" s="1">
        <v>0.1</v>
      </c>
      <c r="P129" s="1">
        <v>0</v>
      </c>
      <c r="Q129" s="1">
        <v>9.5500000000000007</v>
      </c>
    </row>
    <row r="130" spans="1:17" ht="12.75">
      <c r="A130" s="4">
        <v>45366</v>
      </c>
      <c r="B130" s="18">
        <f>IF(AND(ISNUMBER(--LEFT(A130,10)), ISNUMBER(--LEFT(C130,10))), --LEFT(C130,10) - --LEFT(A130,10), "")</f>
        <v>31.355499999997846</v>
      </c>
      <c r="C130" s="4">
        <v>45397.355555555558</v>
      </c>
      <c r="D130" s="16">
        <f>YEAR(C130)</f>
        <v>2024</v>
      </c>
      <c r="E130" s="1" t="str">
        <f t="shared" si="1"/>
        <v>April 2024</v>
      </c>
      <c r="F130" s="3" t="str">
        <f ca="1">IF(C130&gt;=TODAY()-365, "Last 12 Months", "After 12 Months")</f>
        <v>After 12 Months</v>
      </c>
      <c r="G130" s="1" t="s">
        <v>638</v>
      </c>
      <c r="H130" s="1" t="s">
        <v>639</v>
      </c>
      <c r="I130" s="1" t="s">
        <v>640</v>
      </c>
      <c r="J130" s="8">
        <f>EOMONTH(C130, 0)</f>
        <v>45412</v>
      </c>
      <c r="K130" s="1" t="s">
        <v>373</v>
      </c>
      <c r="L130" s="1" t="str">
        <f>IF(ISNUMBER(SEARCH("Social subscription",I130)),"Social Sub",IF(OR(ISNUMBER(SEARCH("Mens",I130)),ISNUMBER(SEARCH("Ladies",I130))),"Match Fees",IF(OR(ISNUMBER(SEARCH("Badgers",I130)),ISNUMBER(SEARCH("Match Fee",I130))),"Match Fees",IF(OR(ISNUMBER(SEARCH("Training",I130)),ISNUMBER(SEARCH("Aspirations",I130))),"Training Fee",""))))</f>
        <v>Match Fees</v>
      </c>
      <c r="M130" s="1">
        <v>5</v>
      </c>
      <c r="N130" s="1">
        <v>0.12</v>
      </c>
      <c r="O130" s="1">
        <v>0.05</v>
      </c>
      <c r="P130" s="1">
        <v>0</v>
      </c>
      <c r="Q130" s="1">
        <v>4.83</v>
      </c>
    </row>
    <row r="131" spans="1:17" ht="12.75">
      <c r="A131" s="4">
        <v>45368</v>
      </c>
      <c r="B131" s="18">
        <f>IF(AND(ISNUMBER(--LEFT(A131,10)), ISNUMBER(--LEFT(C131,10))), --LEFT(C131,10) - --LEFT(A131,10), "")</f>
        <v>29.355499999997846</v>
      </c>
      <c r="C131" s="4">
        <v>45397.355555555558</v>
      </c>
      <c r="D131" s="16">
        <f>YEAR(C131)</f>
        <v>2024</v>
      </c>
      <c r="E131" s="1" t="str">
        <f t="shared" ref="E131:E194" si="2">TEXT(C131, "mmmm yyyy")</f>
        <v>April 2024</v>
      </c>
      <c r="F131" s="3" t="str">
        <f ca="1">IF(C131&gt;=TODAY()-365, "Last 12 Months", "After 12 Months")</f>
        <v>After 12 Months</v>
      </c>
      <c r="G131" s="1" t="s">
        <v>641</v>
      </c>
      <c r="H131" s="1" t="s">
        <v>642</v>
      </c>
      <c r="I131" s="1" t="s">
        <v>643</v>
      </c>
      <c r="J131" s="8">
        <f>EOMONTH(C131, 0)</f>
        <v>45412</v>
      </c>
      <c r="K131" s="1" t="s">
        <v>373</v>
      </c>
      <c r="L131" s="1" t="str">
        <f>IF(ISNUMBER(SEARCH("Social subscription",I131)),"Social Sub",IF(OR(ISNUMBER(SEARCH("Mens",I131)),ISNUMBER(SEARCH("Ladies",I131))),"Match Fees",IF(OR(ISNUMBER(SEARCH("Badgers",I131)),ISNUMBER(SEARCH("Match Fee",I131))),"Match Fees",IF(OR(ISNUMBER(SEARCH("Training",I131)),ISNUMBER(SEARCH("Aspirations",I131))),"Training Fee",""))))</f>
        <v>Training Fee</v>
      </c>
      <c r="M131" s="1">
        <v>3</v>
      </c>
      <c r="N131" s="1">
        <v>7.0000000000000007E-2</v>
      </c>
      <c r="O131" s="1">
        <v>0.05</v>
      </c>
      <c r="P131" s="1">
        <v>0</v>
      </c>
      <c r="Q131" s="1">
        <v>2.88</v>
      </c>
    </row>
    <row r="132" spans="1:17" ht="12.75">
      <c r="A132" s="4">
        <v>45374</v>
      </c>
      <c r="B132" s="18">
        <f>IF(AND(ISNUMBER(--LEFT(A132,10)), ISNUMBER(--LEFT(C132,10))), --LEFT(C132,10) - --LEFT(A132,10), "")</f>
        <v>23.355499999997846</v>
      </c>
      <c r="C132" s="4">
        <v>45397.355555555558</v>
      </c>
      <c r="D132" s="16">
        <f>YEAR(C132)</f>
        <v>2024</v>
      </c>
      <c r="E132" s="1" t="str">
        <f t="shared" si="2"/>
        <v>April 2024</v>
      </c>
      <c r="F132" s="3" t="str">
        <f ca="1">IF(C132&gt;=TODAY()-365, "Last 12 Months", "After 12 Months")</f>
        <v>After 12 Months</v>
      </c>
      <c r="G132" s="1" t="s">
        <v>644</v>
      </c>
      <c r="H132" s="1" t="s">
        <v>639</v>
      </c>
      <c r="I132" s="1" t="s">
        <v>495</v>
      </c>
      <c r="J132" s="8">
        <f>EOMONTH(C132, 0)</f>
        <v>45412</v>
      </c>
      <c r="K132" s="1" t="s">
        <v>373</v>
      </c>
      <c r="L132" s="1" t="str">
        <f>IF(ISNUMBER(SEARCH("Social subscription",I132)),"Social Sub",IF(OR(ISNUMBER(SEARCH("Mens",I132)),ISNUMBER(SEARCH("Ladies",I132))),"Match Fees",IF(OR(ISNUMBER(SEARCH("Badgers",I132)),ISNUMBER(SEARCH("Match Fee",I132))),"Match Fees",IF(OR(ISNUMBER(SEARCH("Training",I132)),ISNUMBER(SEARCH("Aspirations",I132))),"Training Fee",""))))</f>
        <v>Match Fees</v>
      </c>
      <c r="M132" s="1">
        <v>10</v>
      </c>
      <c r="N132" s="1">
        <v>0.25</v>
      </c>
      <c r="O132" s="1">
        <v>0.1</v>
      </c>
      <c r="P132" s="1">
        <v>0</v>
      </c>
      <c r="Q132" s="1">
        <v>9.65</v>
      </c>
    </row>
    <row r="133" spans="1:17" ht="12.75">
      <c r="A133" s="4">
        <v>45375</v>
      </c>
      <c r="B133" s="18">
        <f>IF(AND(ISNUMBER(--LEFT(A133,10)), ISNUMBER(--LEFT(C133,10))), --LEFT(C133,10) - --LEFT(A133,10), "")</f>
        <v>22.355499999997846</v>
      </c>
      <c r="C133" s="4">
        <v>45397.355555555558</v>
      </c>
      <c r="D133" s="16">
        <f>YEAR(C133)</f>
        <v>2024</v>
      </c>
      <c r="E133" s="1" t="str">
        <f t="shared" si="2"/>
        <v>April 2024</v>
      </c>
      <c r="F133" s="3" t="str">
        <f ca="1">IF(C133&gt;=TODAY()-365, "Last 12 Months", "After 12 Months")</f>
        <v>After 12 Months</v>
      </c>
      <c r="G133" s="1" t="s">
        <v>645</v>
      </c>
      <c r="H133" s="1" t="s">
        <v>642</v>
      </c>
      <c r="I133" s="1" t="s">
        <v>646</v>
      </c>
      <c r="J133" s="8">
        <f>EOMONTH(C133, 0)</f>
        <v>45412</v>
      </c>
      <c r="K133" s="1" t="s">
        <v>373</v>
      </c>
      <c r="L133" s="1" t="str">
        <f>IF(ISNUMBER(SEARCH("Social subscription",I133)),"Social Sub",IF(OR(ISNUMBER(SEARCH("Mens",I133)),ISNUMBER(SEARCH("Ladies",I133))),"Match Fees",IF(OR(ISNUMBER(SEARCH("Badgers",I133)),ISNUMBER(SEARCH("Match Fee",I133))),"Match Fees",IF(OR(ISNUMBER(SEARCH("Training",I133)),ISNUMBER(SEARCH("Aspirations",I133))),"Training Fee",""))))</f>
        <v>Training Fee</v>
      </c>
      <c r="M133" s="1">
        <v>3</v>
      </c>
      <c r="N133" s="1">
        <v>0.08</v>
      </c>
      <c r="O133" s="1">
        <v>0.05</v>
      </c>
      <c r="P133" s="1">
        <v>0</v>
      </c>
      <c r="Q133" s="1">
        <v>2.87</v>
      </c>
    </row>
    <row r="134" spans="1:17" ht="12.75">
      <c r="A134" s="4">
        <v>45366</v>
      </c>
      <c r="B134" s="18">
        <f>IF(AND(ISNUMBER(--LEFT(A134,10)), ISNUMBER(--LEFT(C134,10))), --LEFT(C134,10) - --LEFT(A134,10), "")</f>
        <v>31.355499999997846</v>
      </c>
      <c r="C134" s="4">
        <v>45397.355555555558</v>
      </c>
      <c r="D134" s="16">
        <f>YEAR(C134)</f>
        <v>2024</v>
      </c>
      <c r="E134" s="1" t="str">
        <f t="shared" si="2"/>
        <v>April 2024</v>
      </c>
      <c r="F134" s="3" t="str">
        <f ca="1">IF(C134&gt;=TODAY()-365, "Last 12 Months", "After 12 Months")</f>
        <v>After 12 Months</v>
      </c>
      <c r="G134" s="1" t="s">
        <v>647</v>
      </c>
      <c r="H134" s="1" t="s">
        <v>648</v>
      </c>
      <c r="I134" s="1" t="s">
        <v>382</v>
      </c>
      <c r="J134" s="8">
        <f>EOMONTH(C134, 0)</f>
        <v>45412</v>
      </c>
      <c r="K134" s="1" t="s">
        <v>373</v>
      </c>
      <c r="L134" s="1" t="str">
        <f>IF(ISNUMBER(SEARCH("Social subscription",I134)),"Social Sub",IF(OR(ISNUMBER(SEARCH("Mens",I134)),ISNUMBER(SEARCH("Ladies",I134))),"Match Fees",IF(OR(ISNUMBER(SEARCH("Badgers",I134)),ISNUMBER(SEARCH("Match Fee",I134))),"Match Fees",IF(OR(ISNUMBER(SEARCH("Training",I134)),ISNUMBER(SEARCH("Aspirations",I134))),"Training Fee",""))))</f>
        <v>Match Fees</v>
      </c>
      <c r="M134" s="1">
        <v>10</v>
      </c>
      <c r="N134" s="1">
        <v>0.22</v>
      </c>
      <c r="O134" s="1">
        <v>0.1</v>
      </c>
      <c r="P134" s="1">
        <v>0</v>
      </c>
      <c r="Q134" s="1">
        <v>9.68</v>
      </c>
    </row>
    <row r="135" spans="1:17" ht="12.75">
      <c r="A135" s="4">
        <v>45367</v>
      </c>
      <c r="B135" s="18">
        <f>IF(AND(ISNUMBER(--LEFT(A135,10)), ISNUMBER(--LEFT(C135,10))), --LEFT(C135,10) - --LEFT(A135,10), "")</f>
        <v>30.355499999997846</v>
      </c>
      <c r="C135" s="4">
        <v>45397.355555555558</v>
      </c>
      <c r="D135" s="16">
        <f>YEAR(C135)</f>
        <v>2024</v>
      </c>
      <c r="E135" s="1" t="str">
        <f t="shared" si="2"/>
        <v>April 2024</v>
      </c>
      <c r="F135" s="3" t="str">
        <f ca="1">IF(C135&gt;=TODAY()-365, "Last 12 Months", "After 12 Months")</f>
        <v>After 12 Months</v>
      </c>
      <c r="G135" s="1" t="s">
        <v>649</v>
      </c>
      <c r="H135" s="1" t="s">
        <v>650</v>
      </c>
      <c r="I135" s="1" t="s">
        <v>651</v>
      </c>
      <c r="J135" s="8">
        <f>EOMONTH(C135, 0)</f>
        <v>45412</v>
      </c>
      <c r="K135" s="1" t="s">
        <v>373</v>
      </c>
      <c r="L135" s="1" t="str">
        <f>IF(ISNUMBER(SEARCH("Social subscription",I135)),"Social Sub",IF(OR(ISNUMBER(SEARCH("Mens",I135)),ISNUMBER(SEARCH("Ladies",I135))),"Match Fees",IF(OR(ISNUMBER(SEARCH("Badgers",I135)),ISNUMBER(SEARCH("Match Fee",I135))),"Match Fees",IF(OR(ISNUMBER(SEARCH("Training",I135)),ISNUMBER(SEARCH("Aspirations",I135))),"Training Fee",""))))</f>
        <v>Match Fees</v>
      </c>
      <c r="M135" s="1">
        <v>3</v>
      </c>
      <c r="N135" s="1">
        <v>7.0000000000000007E-2</v>
      </c>
      <c r="O135" s="1">
        <v>0.05</v>
      </c>
      <c r="P135" s="1">
        <v>0</v>
      </c>
      <c r="Q135" s="1">
        <v>2.88</v>
      </c>
    </row>
    <row r="136" spans="1:17" ht="12.75">
      <c r="A136" s="4">
        <v>45367</v>
      </c>
      <c r="B136" s="18">
        <f>IF(AND(ISNUMBER(--LEFT(A136,10)), ISNUMBER(--LEFT(C136,10))), --LEFT(C136,10) - --LEFT(A136,10), "")</f>
        <v>30.355499999997846</v>
      </c>
      <c r="C136" s="4">
        <v>45397.355555555558</v>
      </c>
      <c r="D136" s="16">
        <f>YEAR(C136)</f>
        <v>2024</v>
      </c>
      <c r="E136" s="1" t="str">
        <f t="shared" si="2"/>
        <v>April 2024</v>
      </c>
      <c r="F136" s="3" t="str">
        <f ca="1">IF(C136&gt;=TODAY()-365, "Last 12 Months", "After 12 Months")</f>
        <v>After 12 Months</v>
      </c>
      <c r="G136" s="1" t="s">
        <v>652</v>
      </c>
      <c r="H136" s="1" t="s">
        <v>393</v>
      </c>
      <c r="I136" s="1" t="s">
        <v>653</v>
      </c>
      <c r="J136" s="8">
        <f>EOMONTH(C136, 0)</f>
        <v>45412</v>
      </c>
      <c r="K136" s="1" t="s">
        <v>373</v>
      </c>
      <c r="L136" s="1" t="str">
        <f>IF(ISNUMBER(SEARCH("Social subscription",I136)),"Social Sub",IF(OR(ISNUMBER(SEARCH("Mens",I136)),ISNUMBER(SEARCH("Ladies",I136))),"Match Fees",IF(OR(ISNUMBER(SEARCH("Badgers",I136)),ISNUMBER(SEARCH("Match Fee",I136))),"Match Fees",IF(OR(ISNUMBER(SEARCH("Training",I136)),ISNUMBER(SEARCH("Aspirations",I136))),"Training Fee",""))))</f>
        <v>Match Fees</v>
      </c>
      <c r="M136" s="1">
        <v>5</v>
      </c>
      <c r="N136" s="1">
        <v>0.11</v>
      </c>
      <c r="O136" s="1">
        <v>0.05</v>
      </c>
      <c r="P136" s="1">
        <v>0</v>
      </c>
      <c r="Q136" s="1">
        <v>4.84</v>
      </c>
    </row>
    <row r="137" spans="1:17" ht="12.75">
      <c r="A137" s="4">
        <v>45374</v>
      </c>
      <c r="B137" s="18">
        <f>IF(AND(ISNUMBER(--LEFT(A137,10)), ISNUMBER(--LEFT(C137,10))), --LEFT(C137,10) - --LEFT(A137,10), "")</f>
        <v>23.355499999997846</v>
      </c>
      <c r="C137" s="4">
        <v>45397.355555555558</v>
      </c>
      <c r="D137" s="16">
        <f>YEAR(C137)</f>
        <v>2024</v>
      </c>
      <c r="E137" s="1" t="str">
        <f t="shared" si="2"/>
        <v>April 2024</v>
      </c>
      <c r="F137" s="3" t="str">
        <f ca="1">IF(C137&gt;=TODAY()-365, "Last 12 Months", "After 12 Months")</f>
        <v>After 12 Months</v>
      </c>
      <c r="G137" s="1" t="s">
        <v>654</v>
      </c>
      <c r="H137" s="1" t="s">
        <v>393</v>
      </c>
      <c r="I137" s="1" t="s">
        <v>655</v>
      </c>
      <c r="J137" s="8">
        <f>EOMONTH(C137, 0)</f>
        <v>45412</v>
      </c>
      <c r="K137" s="1" t="s">
        <v>373</v>
      </c>
      <c r="L137" s="1" t="str">
        <f>IF(ISNUMBER(SEARCH("Social subscription",I137)),"Social Sub",IF(OR(ISNUMBER(SEARCH("Mens",I137)),ISNUMBER(SEARCH("Ladies",I137))),"Match Fees",IF(OR(ISNUMBER(SEARCH("Badgers",I137)),ISNUMBER(SEARCH("Match Fee",I137))),"Match Fees",IF(OR(ISNUMBER(SEARCH("Training",I137)),ISNUMBER(SEARCH("Aspirations",I137))),"Training Fee",""))))</f>
        <v>Match Fees</v>
      </c>
      <c r="M137" s="1">
        <v>5</v>
      </c>
      <c r="N137" s="1">
        <v>0.11</v>
      </c>
      <c r="O137" s="1">
        <v>0.05</v>
      </c>
      <c r="P137" s="1">
        <v>0</v>
      </c>
      <c r="Q137" s="1">
        <v>4.84</v>
      </c>
    </row>
    <row r="138" spans="1:17" ht="12.75">
      <c r="A138" s="4">
        <v>45376</v>
      </c>
      <c r="B138" s="18">
        <f>IF(AND(ISNUMBER(--LEFT(A138,10)), ISNUMBER(--LEFT(C138,10))), --LEFT(C138,10) - --LEFT(A138,10), "")</f>
        <v>21.355499999997846</v>
      </c>
      <c r="C138" s="4">
        <v>45397.355555555558</v>
      </c>
      <c r="D138" s="16">
        <f>YEAR(C138)</f>
        <v>2024</v>
      </c>
      <c r="E138" s="1" t="str">
        <f t="shared" si="2"/>
        <v>April 2024</v>
      </c>
      <c r="F138" s="3" t="str">
        <f ca="1">IF(C138&gt;=TODAY()-365, "Last 12 Months", "After 12 Months")</f>
        <v>After 12 Months</v>
      </c>
      <c r="G138" s="1" t="s">
        <v>656</v>
      </c>
      <c r="H138" s="1" t="s">
        <v>650</v>
      </c>
      <c r="I138" s="1" t="s">
        <v>657</v>
      </c>
      <c r="J138" s="8">
        <f>EOMONTH(C138, 0)</f>
        <v>45412</v>
      </c>
      <c r="K138" s="1" t="s">
        <v>373</v>
      </c>
      <c r="L138" s="1" t="str">
        <f>IF(ISNUMBER(SEARCH("Social subscription",I138)),"Social Sub",IF(OR(ISNUMBER(SEARCH("Mens",I138)),ISNUMBER(SEARCH("Ladies",I138))),"Match Fees",IF(OR(ISNUMBER(SEARCH("Badgers",I138)),ISNUMBER(SEARCH("Match Fee",I138))),"Match Fees",IF(OR(ISNUMBER(SEARCH("Training",I138)),ISNUMBER(SEARCH("Aspirations",I138))),"Training Fee",""))))</f>
        <v>Match Fees</v>
      </c>
      <c r="M138" s="1">
        <v>3</v>
      </c>
      <c r="N138" s="1">
        <v>7.0000000000000007E-2</v>
      </c>
      <c r="O138" s="1">
        <v>0.05</v>
      </c>
      <c r="P138" s="1">
        <v>0</v>
      </c>
      <c r="Q138" s="1">
        <v>2.88</v>
      </c>
    </row>
    <row r="139" spans="1:17" ht="12.75">
      <c r="A139" s="4">
        <v>45389</v>
      </c>
      <c r="B139" s="18">
        <f>IF(AND(ISNUMBER(--LEFT(A139,10)), ISNUMBER(--LEFT(C139,10))), --LEFT(C139,10) - --LEFT(A139,10), "")</f>
        <v>8.3554999999978463</v>
      </c>
      <c r="C139" s="4">
        <v>45397.355555555558</v>
      </c>
      <c r="D139" s="16">
        <f>YEAR(C139)</f>
        <v>2024</v>
      </c>
      <c r="E139" s="1" t="str">
        <f t="shared" si="2"/>
        <v>April 2024</v>
      </c>
      <c r="F139" s="3" t="str">
        <f ca="1">IF(C139&gt;=TODAY()-365, "Last 12 Months", "After 12 Months")</f>
        <v>After 12 Months</v>
      </c>
      <c r="G139" s="1" t="s">
        <v>658</v>
      </c>
      <c r="H139" s="1" t="s">
        <v>650</v>
      </c>
      <c r="I139" s="1" t="s">
        <v>659</v>
      </c>
      <c r="J139" s="8">
        <f>EOMONTH(C139, 0)</f>
        <v>45412</v>
      </c>
      <c r="K139" s="1" t="s">
        <v>373</v>
      </c>
      <c r="L139" s="1" t="str">
        <f>IF(ISNUMBER(SEARCH("Social subscription",I139)),"Social Sub",IF(OR(ISNUMBER(SEARCH("Mens",I139)),ISNUMBER(SEARCH("Ladies",I139))),"Match Fees",IF(OR(ISNUMBER(SEARCH("Badgers",I139)),ISNUMBER(SEARCH("Match Fee",I139))),"Match Fees",IF(OR(ISNUMBER(SEARCH("Training",I139)),ISNUMBER(SEARCH("Aspirations",I139))),"Training Fee",""))))</f>
        <v>Training Fee</v>
      </c>
      <c r="M139" s="1">
        <v>3</v>
      </c>
      <c r="N139" s="1">
        <v>0.06</v>
      </c>
      <c r="O139" s="1">
        <v>0.05</v>
      </c>
      <c r="P139" s="1">
        <v>0</v>
      </c>
      <c r="Q139" s="1">
        <v>2.89</v>
      </c>
    </row>
    <row r="140" spans="1:17" ht="12.75">
      <c r="A140" s="4">
        <v>45367</v>
      </c>
      <c r="B140" s="18">
        <f>IF(AND(ISNUMBER(--LEFT(A140,10)), ISNUMBER(--LEFT(C140,10))), --LEFT(C140,10) - --LEFT(A140,10), "")</f>
        <v>30.355499999997846</v>
      </c>
      <c r="C140" s="4">
        <v>45397.355555555558</v>
      </c>
      <c r="D140" s="16">
        <f>YEAR(C140)</f>
        <v>2024</v>
      </c>
      <c r="E140" s="1" t="str">
        <f t="shared" si="2"/>
        <v>April 2024</v>
      </c>
      <c r="F140" s="3" t="str">
        <f ca="1">IF(C140&gt;=TODAY()-365, "Last 12 Months", "After 12 Months")</f>
        <v>After 12 Months</v>
      </c>
      <c r="G140" s="1" t="s">
        <v>660</v>
      </c>
      <c r="H140" s="1" t="s">
        <v>661</v>
      </c>
      <c r="I140" s="1" t="s">
        <v>662</v>
      </c>
      <c r="J140" s="8">
        <f>EOMONTH(C140, 0)</f>
        <v>45412</v>
      </c>
      <c r="K140" s="1" t="s">
        <v>373</v>
      </c>
      <c r="L140" s="1" t="str">
        <f>IF(ISNUMBER(SEARCH("Social subscription",I140)),"Social Sub",IF(OR(ISNUMBER(SEARCH("Mens",I140)),ISNUMBER(SEARCH("Ladies",I140))),"Match Fees",IF(OR(ISNUMBER(SEARCH("Badgers",I140)),ISNUMBER(SEARCH("Match Fee",I140))),"Match Fees",IF(OR(ISNUMBER(SEARCH("Training",I140)),ISNUMBER(SEARCH("Aspirations",I140))),"Training Fee",""))))</f>
        <v>Match Fees</v>
      </c>
      <c r="M140" s="1">
        <v>3</v>
      </c>
      <c r="N140" s="1">
        <v>0.11</v>
      </c>
      <c r="O140" s="1">
        <v>0.05</v>
      </c>
      <c r="P140" s="1">
        <v>0</v>
      </c>
      <c r="Q140" s="1">
        <v>2.84</v>
      </c>
    </row>
    <row r="141" spans="1:17" ht="12.75">
      <c r="A141" s="4">
        <v>45375</v>
      </c>
      <c r="B141" s="18">
        <f>IF(AND(ISNUMBER(--LEFT(A141,10)), ISNUMBER(--LEFT(C141,10))), --LEFT(C141,10) - --LEFT(A141,10), "")</f>
        <v>22.355499999997846</v>
      </c>
      <c r="C141" s="4">
        <v>45397.355555555558</v>
      </c>
      <c r="D141" s="16">
        <f>YEAR(C141)</f>
        <v>2024</v>
      </c>
      <c r="E141" s="1" t="str">
        <f t="shared" si="2"/>
        <v>April 2024</v>
      </c>
      <c r="F141" s="3" t="str">
        <f ca="1">IF(C141&gt;=TODAY()-365, "Last 12 Months", "After 12 Months")</f>
        <v>After 12 Months</v>
      </c>
      <c r="G141" s="1" t="s">
        <v>663</v>
      </c>
      <c r="H141" s="1" t="s">
        <v>661</v>
      </c>
      <c r="I141" s="1" t="s">
        <v>664</v>
      </c>
      <c r="J141" s="8">
        <f>EOMONTH(C141, 0)</f>
        <v>45412</v>
      </c>
      <c r="K141" s="1" t="s">
        <v>373</v>
      </c>
      <c r="L141" s="1" t="str">
        <f>IF(ISNUMBER(SEARCH("Social subscription",I141)),"Social Sub",IF(OR(ISNUMBER(SEARCH("Mens",I141)),ISNUMBER(SEARCH("Ladies",I141))),"Match Fees",IF(OR(ISNUMBER(SEARCH("Badgers",I141)),ISNUMBER(SEARCH("Match Fee",I141))),"Match Fees",IF(OR(ISNUMBER(SEARCH("Training",I141)),ISNUMBER(SEARCH("Aspirations",I141))),"Training Fee",""))))</f>
        <v>Training Fee</v>
      </c>
      <c r="M141" s="1">
        <v>3</v>
      </c>
      <c r="N141" s="1">
        <v>0.11</v>
      </c>
      <c r="O141" s="1">
        <v>0.05</v>
      </c>
      <c r="P141" s="1">
        <v>0</v>
      </c>
      <c r="Q141" s="1">
        <v>2.84</v>
      </c>
    </row>
    <row r="142" spans="1:17" ht="12.75">
      <c r="A142" s="4">
        <v>45389</v>
      </c>
      <c r="B142" s="18">
        <f>IF(AND(ISNUMBER(--LEFT(A142,10)), ISNUMBER(--LEFT(C142,10))), --LEFT(C142,10) - --LEFT(A142,10), "")</f>
        <v>8.3554999999978463</v>
      </c>
      <c r="C142" s="4">
        <v>45397.355555555558</v>
      </c>
      <c r="D142" s="16">
        <f>YEAR(C142)</f>
        <v>2024</v>
      </c>
      <c r="E142" s="1" t="str">
        <f t="shared" si="2"/>
        <v>April 2024</v>
      </c>
      <c r="F142" s="3" t="str">
        <f ca="1">IF(C142&gt;=TODAY()-365, "Last 12 Months", "After 12 Months")</f>
        <v>After 12 Months</v>
      </c>
      <c r="G142" s="1" t="s">
        <v>665</v>
      </c>
      <c r="H142" s="1" t="s">
        <v>661</v>
      </c>
      <c r="I142" s="1" t="s">
        <v>666</v>
      </c>
      <c r="J142" s="8">
        <f>EOMONTH(C142, 0)</f>
        <v>45412</v>
      </c>
      <c r="K142" s="1" t="s">
        <v>373</v>
      </c>
      <c r="L142" s="1" t="str">
        <f>IF(ISNUMBER(SEARCH("Social subscription",I142)),"Social Sub",IF(OR(ISNUMBER(SEARCH("Mens",I142)),ISNUMBER(SEARCH("Ladies",I142))),"Match Fees",IF(OR(ISNUMBER(SEARCH("Badgers",I142)),ISNUMBER(SEARCH("Match Fee",I142))),"Match Fees",IF(OR(ISNUMBER(SEARCH("Training",I142)),ISNUMBER(SEARCH("Aspirations",I142))),"Training Fee",""))))</f>
        <v>Training Fee</v>
      </c>
      <c r="M142" s="1">
        <v>3</v>
      </c>
      <c r="N142" s="1">
        <v>0.12</v>
      </c>
      <c r="O142" s="1">
        <v>0.05</v>
      </c>
      <c r="P142" s="1">
        <v>0</v>
      </c>
      <c r="Q142" s="1">
        <v>2.83</v>
      </c>
    </row>
    <row r="143" spans="1:17" ht="12.75">
      <c r="A143" s="4">
        <v>45332</v>
      </c>
      <c r="B143" s="18">
        <f>IF(AND(ISNUMBER(--LEFT(A143,10)), ISNUMBER(--LEFT(C143,10))), --LEFT(C143,10) - --LEFT(A143,10), "")</f>
        <v>66.354800000000978</v>
      </c>
      <c r="C143" s="4">
        <v>45398.354861111111</v>
      </c>
      <c r="D143" s="16">
        <f>YEAR(C143)</f>
        <v>2024</v>
      </c>
      <c r="E143" s="1" t="str">
        <f t="shared" si="2"/>
        <v>April 2024</v>
      </c>
      <c r="F143" s="3" t="str">
        <f ca="1">IF(C143&gt;=TODAY()-365, "Last 12 Months", "After 12 Months")</f>
        <v>After 12 Months</v>
      </c>
      <c r="G143" s="1" t="s">
        <v>667</v>
      </c>
      <c r="H143" s="1" t="s">
        <v>668</v>
      </c>
      <c r="I143" s="1" t="s">
        <v>669</v>
      </c>
      <c r="J143" s="8">
        <f>EOMONTH(C143, 0)</f>
        <v>45412</v>
      </c>
      <c r="K143" s="1" t="s">
        <v>373</v>
      </c>
      <c r="L143" s="1" t="str">
        <f>IF(ISNUMBER(SEARCH("Social subscription",I143)),"Social Sub",IF(OR(ISNUMBER(SEARCH("Mens",I143)),ISNUMBER(SEARCH("Ladies",I143))),"Match Fees",IF(OR(ISNUMBER(SEARCH("Badgers",I143)),ISNUMBER(SEARCH("Match Fee",I143))),"Match Fees",IF(OR(ISNUMBER(SEARCH("Training",I143)),ISNUMBER(SEARCH("Aspirations",I143))),"Training Fee",""))))</f>
        <v>Match Fees</v>
      </c>
      <c r="M143" s="1">
        <v>10</v>
      </c>
      <c r="N143" s="1">
        <v>0.2</v>
      </c>
      <c r="O143" s="1">
        <v>0.1</v>
      </c>
      <c r="P143" s="1">
        <v>0</v>
      </c>
      <c r="Q143" s="1">
        <v>9.6999999999999993</v>
      </c>
    </row>
    <row r="144" spans="1:17" ht="12.75">
      <c r="A144" s="4">
        <v>45346</v>
      </c>
      <c r="B144" s="18">
        <f>IF(AND(ISNUMBER(--LEFT(A144,10)), ISNUMBER(--LEFT(C144,10))), --LEFT(C144,10) - --LEFT(A144,10), "")</f>
        <v>52.354800000000978</v>
      </c>
      <c r="C144" s="4">
        <v>45398.354861111111</v>
      </c>
      <c r="D144" s="16">
        <f>YEAR(C144)</f>
        <v>2024</v>
      </c>
      <c r="E144" s="1" t="str">
        <f t="shared" si="2"/>
        <v>April 2024</v>
      </c>
      <c r="F144" s="3" t="str">
        <f ca="1">IF(C144&gt;=TODAY()-365, "Last 12 Months", "After 12 Months")</f>
        <v>After 12 Months</v>
      </c>
      <c r="G144" s="1" t="s">
        <v>670</v>
      </c>
      <c r="H144" s="1" t="s">
        <v>668</v>
      </c>
      <c r="I144" s="1" t="s">
        <v>671</v>
      </c>
      <c r="J144" s="8">
        <f>EOMONTH(C144, 0)</f>
        <v>45412</v>
      </c>
      <c r="K144" s="1" t="s">
        <v>373</v>
      </c>
      <c r="L144" s="1" t="str">
        <f>IF(ISNUMBER(SEARCH("Social subscription",I144)),"Social Sub",IF(OR(ISNUMBER(SEARCH("Mens",I144)),ISNUMBER(SEARCH("Ladies",I144))),"Match Fees",IF(OR(ISNUMBER(SEARCH("Badgers",I144)),ISNUMBER(SEARCH("Match Fee",I144))),"Match Fees",IF(OR(ISNUMBER(SEARCH("Training",I144)),ISNUMBER(SEARCH("Aspirations",I144))),"Training Fee",""))))</f>
        <v>Match Fees</v>
      </c>
      <c r="M144" s="1">
        <v>10</v>
      </c>
      <c r="N144" s="1">
        <v>0.2</v>
      </c>
      <c r="O144" s="1">
        <v>0.1</v>
      </c>
      <c r="P144" s="1">
        <v>0</v>
      </c>
      <c r="Q144" s="1">
        <v>9.6999999999999993</v>
      </c>
    </row>
    <row r="145" spans="1:17" ht="12.75">
      <c r="A145" s="4">
        <v>45360</v>
      </c>
      <c r="B145" s="18">
        <f>IF(AND(ISNUMBER(--LEFT(A145,10)), ISNUMBER(--LEFT(C145,10))), --LEFT(C145,10) - --LEFT(A145,10), "")</f>
        <v>38.354800000000978</v>
      </c>
      <c r="C145" s="4">
        <v>45398.354861111111</v>
      </c>
      <c r="D145" s="16">
        <f>YEAR(C145)</f>
        <v>2024</v>
      </c>
      <c r="E145" s="1" t="str">
        <f t="shared" si="2"/>
        <v>April 2024</v>
      </c>
      <c r="F145" s="3" t="str">
        <f ca="1">IF(C145&gt;=TODAY()-365, "Last 12 Months", "After 12 Months")</f>
        <v>After 12 Months</v>
      </c>
      <c r="G145" s="1" t="s">
        <v>672</v>
      </c>
      <c r="H145" s="1" t="s">
        <v>668</v>
      </c>
      <c r="I145" s="1" t="s">
        <v>673</v>
      </c>
      <c r="J145" s="8">
        <f>EOMONTH(C145, 0)</f>
        <v>45412</v>
      </c>
      <c r="K145" s="1" t="s">
        <v>373</v>
      </c>
      <c r="L145" s="1" t="str">
        <f>IF(ISNUMBER(SEARCH("Social subscription",I145)),"Social Sub",IF(OR(ISNUMBER(SEARCH("Mens",I145)),ISNUMBER(SEARCH("Ladies",I145))),"Match Fees",IF(OR(ISNUMBER(SEARCH("Badgers",I145)),ISNUMBER(SEARCH("Match Fee",I145))),"Match Fees",IF(OR(ISNUMBER(SEARCH("Training",I145)),ISNUMBER(SEARCH("Aspirations",I145))),"Training Fee",""))))</f>
        <v>Match Fees</v>
      </c>
      <c r="M145" s="1">
        <v>10</v>
      </c>
      <c r="N145" s="1">
        <v>0.2</v>
      </c>
      <c r="O145" s="1">
        <v>0.1</v>
      </c>
      <c r="P145" s="1">
        <v>0</v>
      </c>
      <c r="Q145" s="1">
        <v>9.6999999999999993</v>
      </c>
    </row>
    <row r="146" spans="1:17" ht="12.75">
      <c r="A146" s="4">
        <v>45374</v>
      </c>
      <c r="B146" s="18">
        <f>IF(AND(ISNUMBER(--LEFT(A146,10)), ISNUMBER(--LEFT(C146,10))), --LEFT(C146,10) - --LEFT(A146,10), "")</f>
        <v>24.354800000000978</v>
      </c>
      <c r="C146" s="4">
        <v>45398.354861111111</v>
      </c>
      <c r="D146" s="16">
        <f>YEAR(C146)</f>
        <v>2024</v>
      </c>
      <c r="E146" s="1" t="str">
        <f t="shared" si="2"/>
        <v>April 2024</v>
      </c>
      <c r="F146" s="3" t="str">
        <f ca="1">IF(C146&gt;=TODAY()-365, "Last 12 Months", "After 12 Months")</f>
        <v>After 12 Months</v>
      </c>
      <c r="G146" s="1" t="s">
        <v>674</v>
      </c>
      <c r="H146" s="1" t="s">
        <v>668</v>
      </c>
      <c r="I146" s="1" t="s">
        <v>675</v>
      </c>
      <c r="J146" s="8">
        <f>EOMONTH(C146, 0)</f>
        <v>45412</v>
      </c>
      <c r="K146" s="1" t="s">
        <v>373</v>
      </c>
      <c r="L146" s="1" t="str">
        <f>IF(ISNUMBER(SEARCH("Social subscription",I146)),"Social Sub",IF(OR(ISNUMBER(SEARCH("Mens",I146)),ISNUMBER(SEARCH("Ladies",I146))),"Match Fees",IF(OR(ISNUMBER(SEARCH("Badgers",I146)),ISNUMBER(SEARCH("Match Fee",I146))),"Match Fees",IF(OR(ISNUMBER(SEARCH("Training",I146)),ISNUMBER(SEARCH("Aspirations",I146))),"Training Fee",""))))</f>
        <v>Match Fees</v>
      </c>
      <c r="M146" s="1">
        <v>10</v>
      </c>
      <c r="N146" s="1">
        <v>0.2</v>
      </c>
      <c r="O146" s="1">
        <v>0.1</v>
      </c>
      <c r="P146" s="1">
        <v>0</v>
      </c>
      <c r="Q146" s="1">
        <v>9.6999999999999993</v>
      </c>
    </row>
    <row r="147" spans="1:17" ht="12.75">
      <c r="A147" s="4">
        <v>45368</v>
      </c>
      <c r="B147" s="18">
        <f>IF(AND(ISNUMBER(--LEFT(A147,10)), ISNUMBER(--LEFT(C147,10))), --LEFT(C147,10) - --LEFT(A147,10), "")</f>
        <v>30.354800000000978</v>
      </c>
      <c r="C147" s="4">
        <v>45398.354861111111</v>
      </c>
      <c r="D147" s="16">
        <f>YEAR(C147)</f>
        <v>2024</v>
      </c>
      <c r="E147" s="1" t="str">
        <f t="shared" si="2"/>
        <v>April 2024</v>
      </c>
      <c r="F147" s="3" t="str">
        <f ca="1">IF(C147&gt;=TODAY()-365, "Last 12 Months", "After 12 Months")</f>
        <v>After 12 Months</v>
      </c>
      <c r="G147" s="1" t="s">
        <v>676</v>
      </c>
      <c r="H147" s="1" t="s">
        <v>677</v>
      </c>
      <c r="I147" s="1" t="s">
        <v>678</v>
      </c>
      <c r="J147" s="8">
        <f>EOMONTH(C147, 0)</f>
        <v>45412</v>
      </c>
      <c r="K147" s="1" t="s">
        <v>373</v>
      </c>
      <c r="L147" s="1" t="str">
        <f>IF(ISNUMBER(SEARCH("Social subscription",I147)),"Social Sub",IF(OR(ISNUMBER(SEARCH("Mens",I147)),ISNUMBER(SEARCH("Ladies",I147))),"Match Fees",IF(OR(ISNUMBER(SEARCH("Badgers",I147)),ISNUMBER(SEARCH("Match Fee",I147))),"Match Fees",IF(OR(ISNUMBER(SEARCH("Training",I147)),ISNUMBER(SEARCH("Aspirations",I147))),"Training Fee",""))))</f>
        <v>Training Fee</v>
      </c>
      <c r="M147" s="1">
        <v>3</v>
      </c>
      <c r="N147" s="1">
        <v>0.1</v>
      </c>
      <c r="O147" s="1">
        <v>0.05</v>
      </c>
      <c r="P147" s="1">
        <v>0</v>
      </c>
      <c r="Q147" s="1">
        <v>2.85</v>
      </c>
    </row>
    <row r="148" spans="1:17" ht="12.75">
      <c r="A148" s="4">
        <v>45386</v>
      </c>
      <c r="B148" s="18">
        <f>IF(AND(ISNUMBER(--LEFT(A148,10)), ISNUMBER(--LEFT(C148,10))), --LEFT(C148,10) - --LEFT(A148,10), "")</f>
        <v>12.354800000000978</v>
      </c>
      <c r="C148" s="4">
        <v>45398.354861111111</v>
      </c>
      <c r="D148" s="16">
        <f>YEAR(C148)</f>
        <v>2024</v>
      </c>
      <c r="E148" s="1" t="str">
        <f t="shared" si="2"/>
        <v>April 2024</v>
      </c>
      <c r="F148" s="3" t="str">
        <f ca="1">IF(C148&gt;=TODAY()-365, "Last 12 Months", "After 12 Months")</f>
        <v>After 12 Months</v>
      </c>
      <c r="G148" s="1" t="s">
        <v>679</v>
      </c>
      <c r="H148" s="1" t="s">
        <v>677</v>
      </c>
      <c r="I148" s="1" t="s">
        <v>680</v>
      </c>
      <c r="J148" s="8">
        <f>EOMONTH(C148, 0)</f>
        <v>45412</v>
      </c>
      <c r="K148" s="1" t="s">
        <v>373</v>
      </c>
      <c r="L148" s="1" t="str">
        <f>IF(ISNUMBER(SEARCH("Social subscription",I148)),"Social Sub",IF(OR(ISNUMBER(SEARCH("Mens",I148)),ISNUMBER(SEARCH("Ladies",I148))),"Match Fees",IF(OR(ISNUMBER(SEARCH("Badgers",I148)),ISNUMBER(SEARCH("Match Fee",I148))),"Match Fees",IF(OR(ISNUMBER(SEARCH("Training",I148)),ISNUMBER(SEARCH("Aspirations",I148))),"Training Fee",""))))</f>
        <v>Training Fee</v>
      </c>
      <c r="M148" s="1">
        <v>3</v>
      </c>
      <c r="N148" s="1">
        <v>0.1</v>
      </c>
      <c r="O148" s="1">
        <v>0.05</v>
      </c>
      <c r="P148" s="1">
        <v>0</v>
      </c>
      <c r="Q148" s="1">
        <v>2.85</v>
      </c>
    </row>
    <row r="149" spans="1:17" ht="12.75">
      <c r="A149" s="4">
        <v>45393</v>
      </c>
      <c r="B149" s="18">
        <f>IF(AND(ISNUMBER(--LEFT(A149,10)), ISNUMBER(--LEFT(C149,10))), --LEFT(C149,10) - --LEFT(A149,10), "")</f>
        <v>5.3548000000009779</v>
      </c>
      <c r="C149" s="4">
        <v>45398.354861111111</v>
      </c>
      <c r="D149" s="16">
        <f>YEAR(C149)</f>
        <v>2024</v>
      </c>
      <c r="E149" s="1" t="str">
        <f t="shared" si="2"/>
        <v>April 2024</v>
      </c>
      <c r="F149" s="3" t="str">
        <f ca="1">IF(C149&gt;=TODAY()-365, "Last 12 Months", "After 12 Months")</f>
        <v>After 12 Months</v>
      </c>
      <c r="G149" s="1" t="s">
        <v>681</v>
      </c>
      <c r="H149" s="1" t="s">
        <v>677</v>
      </c>
      <c r="I149" s="1" t="s">
        <v>682</v>
      </c>
      <c r="J149" s="8">
        <f>EOMONTH(C149, 0)</f>
        <v>45412</v>
      </c>
      <c r="K149" s="1" t="s">
        <v>373</v>
      </c>
      <c r="L149" s="1" t="str">
        <f>IF(ISNUMBER(SEARCH("Social subscription",I149)),"Social Sub",IF(OR(ISNUMBER(SEARCH("Mens",I149)),ISNUMBER(SEARCH("Ladies",I149))),"Match Fees",IF(OR(ISNUMBER(SEARCH("Badgers",I149)),ISNUMBER(SEARCH("Match Fee",I149))),"Match Fees",IF(OR(ISNUMBER(SEARCH("Training",I149)),ISNUMBER(SEARCH("Aspirations",I149))),"Training Fee",""))))</f>
        <v>Training Fee</v>
      </c>
      <c r="M149" s="1">
        <v>3</v>
      </c>
      <c r="N149" s="1">
        <v>0.08</v>
      </c>
      <c r="O149" s="1">
        <v>0.05</v>
      </c>
      <c r="P149" s="1">
        <v>0</v>
      </c>
      <c r="Q149" s="1">
        <v>2.87</v>
      </c>
    </row>
    <row r="150" spans="1:17" ht="12.75">
      <c r="A150" s="4">
        <v>45367</v>
      </c>
      <c r="B150" s="18">
        <f>IF(AND(ISNUMBER(--LEFT(A150,10)), ISNUMBER(--LEFT(C150,10))), --LEFT(C150,10) - --LEFT(A150,10), "")</f>
        <v>31.354800000000978</v>
      </c>
      <c r="C150" s="4">
        <v>45398.354861111111</v>
      </c>
      <c r="D150" s="16">
        <f>YEAR(C150)</f>
        <v>2024</v>
      </c>
      <c r="E150" s="1" t="str">
        <f t="shared" si="2"/>
        <v>April 2024</v>
      </c>
      <c r="F150" s="3" t="str">
        <f ca="1">IF(C150&gt;=TODAY()-365, "Last 12 Months", "After 12 Months")</f>
        <v>After 12 Months</v>
      </c>
      <c r="G150" s="1" t="s">
        <v>683</v>
      </c>
      <c r="H150" s="1" t="s">
        <v>684</v>
      </c>
      <c r="I150" s="1" t="s">
        <v>685</v>
      </c>
      <c r="J150" s="8">
        <f>EOMONTH(C150, 0)</f>
        <v>45412</v>
      </c>
      <c r="K150" s="1" t="s">
        <v>373</v>
      </c>
      <c r="L150" s="1" t="str">
        <f>IF(ISNUMBER(SEARCH("Social subscription",I150)),"Social Sub",IF(OR(ISNUMBER(SEARCH("Mens",I150)),ISNUMBER(SEARCH("Ladies",I150))),"Match Fees",IF(OR(ISNUMBER(SEARCH("Badgers",I150)),ISNUMBER(SEARCH("Match Fee",I150))),"Match Fees",IF(OR(ISNUMBER(SEARCH("Training",I150)),ISNUMBER(SEARCH("Aspirations",I150))),"Training Fee",""))))</f>
        <v>Match Fees</v>
      </c>
      <c r="M150" s="1">
        <v>3</v>
      </c>
      <c r="N150" s="1">
        <v>0.1</v>
      </c>
      <c r="O150" s="1">
        <v>0.05</v>
      </c>
      <c r="P150" s="1">
        <v>0</v>
      </c>
      <c r="Q150" s="1">
        <v>2.85</v>
      </c>
    </row>
    <row r="151" spans="1:17" ht="12.75">
      <c r="A151" s="4">
        <v>45318</v>
      </c>
      <c r="B151" s="18">
        <f>IF(AND(ISNUMBER(--LEFT(A151,10)), ISNUMBER(--LEFT(C151,10))), --LEFT(C151,10) - --LEFT(A151,10), "")</f>
        <v>81.354800000000978</v>
      </c>
      <c r="C151" s="4">
        <v>45399.354861111111</v>
      </c>
      <c r="D151" s="16">
        <f>YEAR(C151)</f>
        <v>2024</v>
      </c>
      <c r="E151" s="1" t="str">
        <f t="shared" si="2"/>
        <v>April 2024</v>
      </c>
      <c r="F151" s="3" t="str">
        <f ca="1">IF(C151&gt;=TODAY()-365, "Last 12 Months", "After 12 Months")</f>
        <v>After 12 Months</v>
      </c>
      <c r="G151" s="1" t="s">
        <v>686</v>
      </c>
      <c r="H151" s="1" t="s">
        <v>687</v>
      </c>
      <c r="I151" s="1" t="s">
        <v>688</v>
      </c>
      <c r="J151" s="8">
        <f>EOMONTH(C151, 0)</f>
        <v>45412</v>
      </c>
      <c r="K151" s="1" t="s">
        <v>373</v>
      </c>
      <c r="L151" s="1" t="str">
        <f>IF(ISNUMBER(SEARCH("Social subscription",I151)),"Social Sub",IF(OR(ISNUMBER(SEARCH("Mens",I151)),ISNUMBER(SEARCH("Ladies",I151))),"Match Fees",IF(OR(ISNUMBER(SEARCH("Badgers",I151)),ISNUMBER(SEARCH("Match Fee",I151))),"Match Fees",IF(OR(ISNUMBER(SEARCH("Training",I151)),ISNUMBER(SEARCH("Aspirations",I151))),"Training Fee",""))))</f>
        <v>Match Fees</v>
      </c>
      <c r="M151" s="1">
        <v>5</v>
      </c>
      <c r="N151" s="1">
        <v>0.12</v>
      </c>
      <c r="O151" s="1">
        <v>0.05</v>
      </c>
      <c r="P151" s="1">
        <v>0</v>
      </c>
      <c r="Q151" s="1">
        <v>4.83</v>
      </c>
    </row>
    <row r="152" spans="1:17" ht="12.75">
      <c r="A152" s="4">
        <v>45325</v>
      </c>
      <c r="B152" s="18">
        <f>IF(AND(ISNUMBER(--LEFT(A152,10)), ISNUMBER(--LEFT(C152,10))), --LEFT(C152,10) - --LEFT(A152,10), "")</f>
        <v>74.354800000000978</v>
      </c>
      <c r="C152" s="4">
        <v>45399.354861111111</v>
      </c>
      <c r="D152" s="16">
        <f>YEAR(C152)</f>
        <v>2024</v>
      </c>
      <c r="E152" s="1" t="str">
        <f t="shared" si="2"/>
        <v>April 2024</v>
      </c>
      <c r="F152" s="3" t="str">
        <f ca="1">IF(C152&gt;=TODAY()-365, "Last 12 Months", "After 12 Months")</f>
        <v>After 12 Months</v>
      </c>
      <c r="G152" s="1" t="s">
        <v>689</v>
      </c>
      <c r="H152" s="1" t="s">
        <v>687</v>
      </c>
      <c r="I152" s="1" t="s">
        <v>690</v>
      </c>
      <c r="J152" s="8">
        <f>EOMONTH(C152, 0)</f>
        <v>45412</v>
      </c>
      <c r="K152" s="1" t="s">
        <v>373</v>
      </c>
      <c r="L152" s="1" t="str">
        <f>IF(ISNUMBER(SEARCH("Social subscription",I152)),"Social Sub",IF(OR(ISNUMBER(SEARCH("Mens",I152)),ISNUMBER(SEARCH("Ladies",I152))),"Match Fees",IF(OR(ISNUMBER(SEARCH("Badgers",I152)),ISNUMBER(SEARCH("Match Fee",I152))),"Match Fees",IF(OR(ISNUMBER(SEARCH("Training",I152)),ISNUMBER(SEARCH("Aspirations",I152))),"Training Fee",""))))</f>
        <v>Match Fees</v>
      </c>
      <c r="M152" s="1">
        <v>5</v>
      </c>
      <c r="N152" s="1">
        <v>0.12</v>
      </c>
      <c r="O152" s="1">
        <v>0.05</v>
      </c>
      <c r="P152" s="1">
        <v>0</v>
      </c>
      <c r="Q152" s="1">
        <v>4.83</v>
      </c>
    </row>
    <row r="153" spans="1:17" ht="12.75">
      <c r="A153" s="4">
        <v>45332</v>
      </c>
      <c r="B153" s="18">
        <f>IF(AND(ISNUMBER(--LEFT(A153,10)), ISNUMBER(--LEFT(C153,10))), --LEFT(C153,10) - --LEFT(A153,10), "")</f>
        <v>67.354800000000978</v>
      </c>
      <c r="C153" s="4">
        <v>45399.354861111111</v>
      </c>
      <c r="D153" s="16">
        <f>YEAR(C153)</f>
        <v>2024</v>
      </c>
      <c r="E153" s="1" t="str">
        <f t="shared" si="2"/>
        <v>April 2024</v>
      </c>
      <c r="F153" s="3" t="str">
        <f ca="1">IF(C153&gt;=TODAY()-365, "Last 12 Months", "After 12 Months")</f>
        <v>After 12 Months</v>
      </c>
      <c r="G153" s="1" t="s">
        <v>691</v>
      </c>
      <c r="H153" s="1" t="s">
        <v>687</v>
      </c>
      <c r="I153" s="1" t="s">
        <v>692</v>
      </c>
      <c r="J153" s="8">
        <f>EOMONTH(C153, 0)</f>
        <v>45412</v>
      </c>
      <c r="K153" s="1" t="s">
        <v>373</v>
      </c>
      <c r="L153" s="1" t="str">
        <f>IF(ISNUMBER(SEARCH("Social subscription",I153)),"Social Sub",IF(OR(ISNUMBER(SEARCH("Mens",I153)),ISNUMBER(SEARCH("Ladies",I153))),"Match Fees",IF(OR(ISNUMBER(SEARCH("Badgers",I153)),ISNUMBER(SEARCH("Match Fee",I153))),"Match Fees",IF(OR(ISNUMBER(SEARCH("Training",I153)),ISNUMBER(SEARCH("Aspirations",I153))),"Training Fee",""))))</f>
        <v>Match Fees</v>
      </c>
      <c r="M153" s="1">
        <v>5</v>
      </c>
      <c r="N153" s="1">
        <v>0.12</v>
      </c>
      <c r="O153" s="1">
        <v>0.05</v>
      </c>
      <c r="P153" s="1">
        <v>0</v>
      </c>
      <c r="Q153" s="1">
        <v>4.83</v>
      </c>
    </row>
    <row r="154" spans="1:17" ht="12.75">
      <c r="A154" s="4">
        <v>45346</v>
      </c>
      <c r="B154" s="18">
        <f>IF(AND(ISNUMBER(--LEFT(A154,10)), ISNUMBER(--LEFT(C154,10))), --LEFT(C154,10) - --LEFT(A154,10), "")</f>
        <v>53.354800000000978</v>
      </c>
      <c r="C154" s="4">
        <v>45399.354861111111</v>
      </c>
      <c r="D154" s="16">
        <f>YEAR(C154)</f>
        <v>2024</v>
      </c>
      <c r="E154" s="1" t="str">
        <f t="shared" si="2"/>
        <v>April 2024</v>
      </c>
      <c r="F154" s="3" t="str">
        <f ca="1">IF(C154&gt;=TODAY()-365, "Last 12 Months", "After 12 Months")</f>
        <v>After 12 Months</v>
      </c>
      <c r="G154" s="1" t="s">
        <v>693</v>
      </c>
      <c r="H154" s="1" t="s">
        <v>687</v>
      </c>
      <c r="I154" s="1" t="s">
        <v>694</v>
      </c>
      <c r="J154" s="8">
        <f>EOMONTH(C154, 0)</f>
        <v>45412</v>
      </c>
      <c r="K154" s="1" t="s">
        <v>373</v>
      </c>
      <c r="L154" s="1" t="str">
        <f>IF(ISNUMBER(SEARCH("Social subscription",I154)),"Social Sub",IF(OR(ISNUMBER(SEARCH("Mens",I154)),ISNUMBER(SEARCH("Ladies",I154))),"Match Fees",IF(OR(ISNUMBER(SEARCH("Badgers",I154)),ISNUMBER(SEARCH("Match Fee",I154))),"Match Fees",IF(OR(ISNUMBER(SEARCH("Training",I154)),ISNUMBER(SEARCH("Aspirations",I154))),"Training Fee",""))))</f>
        <v>Match Fees</v>
      </c>
      <c r="M154" s="1">
        <v>5</v>
      </c>
      <c r="N154" s="1">
        <v>0.14000000000000001</v>
      </c>
      <c r="O154" s="1">
        <v>0.05</v>
      </c>
      <c r="P154" s="1">
        <v>0</v>
      </c>
      <c r="Q154" s="1">
        <v>4.8099999999999996</v>
      </c>
    </row>
    <row r="155" spans="1:17" ht="12.75">
      <c r="A155" s="4">
        <v>45366</v>
      </c>
      <c r="B155" s="18">
        <f>IF(AND(ISNUMBER(--LEFT(A155,10)), ISNUMBER(--LEFT(C155,10))), --LEFT(C155,10) - --LEFT(A155,10), "")</f>
        <v>33.354800000000978</v>
      </c>
      <c r="C155" s="4">
        <v>45399.354861111111</v>
      </c>
      <c r="D155" s="16">
        <f>YEAR(C155)</f>
        <v>2024</v>
      </c>
      <c r="E155" s="1" t="str">
        <f t="shared" si="2"/>
        <v>April 2024</v>
      </c>
      <c r="F155" s="3" t="str">
        <f ca="1">IF(C155&gt;=TODAY()-365, "Last 12 Months", "After 12 Months")</f>
        <v>After 12 Months</v>
      </c>
      <c r="G155" s="1" t="s">
        <v>695</v>
      </c>
      <c r="H155" s="1" t="s">
        <v>696</v>
      </c>
      <c r="I155" s="1" t="s">
        <v>697</v>
      </c>
      <c r="J155" s="8">
        <f>EOMONTH(C155, 0)</f>
        <v>45412</v>
      </c>
      <c r="K155" s="1" t="s">
        <v>373</v>
      </c>
      <c r="L155" s="1" t="str">
        <f>IF(ISNUMBER(SEARCH("Social subscription",I155)),"Social Sub",IF(OR(ISNUMBER(SEARCH("Mens",I155)),ISNUMBER(SEARCH("Ladies",I155))),"Match Fees",IF(OR(ISNUMBER(SEARCH("Badgers",I155)),ISNUMBER(SEARCH("Match Fee",I155))),"Match Fees",IF(OR(ISNUMBER(SEARCH("Training",I155)),ISNUMBER(SEARCH("Aspirations",I155))),"Training Fee",""))))</f>
        <v>Match Fees</v>
      </c>
      <c r="M155" s="1">
        <v>5</v>
      </c>
      <c r="N155" s="1">
        <v>0.28000000000000003</v>
      </c>
      <c r="O155" s="1">
        <v>0.05</v>
      </c>
      <c r="P155" s="1">
        <v>0</v>
      </c>
      <c r="Q155" s="1">
        <v>4.67</v>
      </c>
    </row>
    <row r="156" spans="1:17" ht="12.75">
      <c r="A156" s="4">
        <v>45311</v>
      </c>
      <c r="B156" s="18">
        <f>IF(AND(ISNUMBER(--LEFT(A156,10)), ISNUMBER(--LEFT(C156,10))), --LEFT(C156,10) - --LEFT(A156,10), "")</f>
        <v>88.354800000000978</v>
      </c>
      <c r="C156" s="4">
        <v>45399.354861111111</v>
      </c>
      <c r="D156" s="16">
        <f>YEAR(C156)</f>
        <v>2024</v>
      </c>
      <c r="E156" s="1" t="str">
        <f t="shared" si="2"/>
        <v>April 2024</v>
      </c>
      <c r="F156" s="3" t="str">
        <f ca="1">IF(C156&gt;=TODAY()-365, "Last 12 Months", "After 12 Months")</f>
        <v>After 12 Months</v>
      </c>
      <c r="G156" s="1" t="s">
        <v>698</v>
      </c>
      <c r="H156" s="1" t="s">
        <v>699</v>
      </c>
      <c r="I156" s="1" t="s">
        <v>700</v>
      </c>
      <c r="J156" s="8">
        <f>EOMONTH(C156, 0)</f>
        <v>45412</v>
      </c>
      <c r="K156" s="1" t="s">
        <v>373</v>
      </c>
      <c r="L156" s="1" t="str">
        <f>IF(ISNUMBER(SEARCH("Social subscription",I156)),"Social Sub",IF(OR(ISNUMBER(SEARCH("Mens",I156)),ISNUMBER(SEARCH("Ladies",I156))),"Match Fees",IF(OR(ISNUMBER(SEARCH("Badgers",I156)),ISNUMBER(SEARCH("Match Fee",I156))),"Match Fees",IF(OR(ISNUMBER(SEARCH("Training",I156)),ISNUMBER(SEARCH("Aspirations",I156))),"Training Fee",""))))</f>
        <v>Match Fees</v>
      </c>
      <c r="M156" s="1">
        <v>10</v>
      </c>
      <c r="N156" s="1">
        <v>0.25</v>
      </c>
      <c r="O156" s="1">
        <v>0.1</v>
      </c>
      <c r="P156" s="1">
        <v>0</v>
      </c>
      <c r="Q156" s="1">
        <v>9.65</v>
      </c>
    </row>
    <row r="157" spans="1:17" ht="12.75">
      <c r="A157" s="4">
        <v>45346</v>
      </c>
      <c r="B157" s="18">
        <f>IF(AND(ISNUMBER(--LEFT(A157,10)), ISNUMBER(--LEFT(C157,10))), --LEFT(C157,10) - --LEFT(A157,10), "")</f>
        <v>53.354800000000978</v>
      </c>
      <c r="C157" s="4">
        <v>45399.354861111111</v>
      </c>
      <c r="D157" s="16">
        <f>YEAR(C157)</f>
        <v>2024</v>
      </c>
      <c r="E157" s="1" t="str">
        <f t="shared" si="2"/>
        <v>April 2024</v>
      </c>
      <c r="F157" s="3" t="str">
        <f ca="1">IF(C157&gt;=TODAY()-365, "Last 12 Months", "After 12 Months")</f>
        <v>After 12 Months</v>
      </c>
      <c r="G157" s="1" t="s">
        <v>701</v>
      </c>
      <c r="H157" s="1" t="s">
        <v>699</v>
      </c>
      <c r="I157" s="1" t="s">
        <v>671</v>
      </c>
      <c r="J157" s="8">
        <f>EOMONTH(C157, 0)</f>
        <v>45412</v>
      </c>
      <c r="K157" s="1" t="s">
        <v>373</v>
      </c>
      <c r="L157" s="1" t="str">
        <f>IF(ISNUMBER(SEARCH("Social subscription",I157)),"Social Sub",IF(OR(ISNUMBER(SEARCH("Mens",I157)),ISNUMBER(SEARCH("Ladies",I157))),"Match Fees",IF(OR(ISNUMBER(SEARCH("Badgers",I157)),ISNUMBER(SEARCH("Match Fee",I157))),"Match Fees",IF(OR(ISNUMBER(SEARCH("Training",I157)),ISNUMBER(SEARCH("Aspirations",I157))),"Training Fee",""))))</f>
        <v>Match Fees</v>
      </c>
      <c r="M157" s="1">
        <v>10</v>
      </c>
      <c r="N157" s="1">
        <v>0.25</v>
      </c>
      <c r="O157" s="1">
        <v>0.1</v>
      </c>
      <c r="P157" s="1">
        <v>0</v>
      </c>
      <c r="Q157" s="1">
        <v>9.65</v>
      </c>
    </row>
    <row r="158" spans="1:17" ht="12.75">
      <c r="A158" s="4">
        <v>45354</v>
      </c>
      <c r="B158" s="18">
        <f>IF(AND(ISNUMBER(--LEFT(A158,10)), ISNUMBER(--LEFT(C158,10))), --LEFT(C158,10) - --LEFT(A158,10), "")</f>
        <v>46.355499999997846</v>
      </c>
      <c r="C158" s="4">
        <v>45400.355555555558</v>
      </c>
      <c r="D158" s="16">
        <f>YEAR(C158)</f>
        <v>2024</v>
      </c>
      <c r="E158" s="1" t="str">
        <f t="shared" si="2"/>
        <v>April 2024</v>
      </c>
      <c r="F158" s="3" t="str">
        <f ca="1">IF(C158&gt;=TODAY()-365, "Last 12 Months", "After 12 Months")</f>
        <v>After 12 Months</v>
      </c>
      <c r="G158" s="1" t="s">
        <v>702</v>
      </c>
      <c r="H158" s="1" t="s">
        <v>703</v>
      </c>
      <c r="I158" s="1" t="s">
        <v>704</v>
      </c>
      <c r="J158" s="8">
        <f>EOMONTH(C158, 0)</f>
        <v>45412</v>
      </c>
      <c r="K158" s="1" t="s">
        <v>373</v>
      </c>
      <c r="L158" s="1" t="str">
        <f>IF(ISNUMBER(SEARCH("Social subscription",I158)),"Social Sub",IF(OR(ISNUMBER(SEARCH("Mens",I158)),ISNUMBER(SEARCH("Ladies",I158))),"Match Fees",IF(OR(ISNUMBER(SEARCH("Badgers",I158)),ISNUMBER(SEARCH("Match Fee",I158))),"Match Fees",IF(OR(ISNUMBER(SEARCH("Training",I158)),ISNUMBER(SEARCH("Aspirations",I158))),"Training Fee",""))))</f>
        <v>Training Fee</v>
      </c>
      <c r="M158" s="1">
        <v>3</v>
      </c>
      <c r="N158" s="1">
        <v>0.14000000000000001</v>
      </c>
      <c r="O158" s="1">
        <v>0.05</v>
      </c>
      <c r="P158" s="1">
        <v>0</v>
      </c>
      <c r="Q158" s="1">
        <v>2.81</v>
      </c>
    </row>
    <row r="159" spans="1:17" ht="12.75">
      <c r="A159" s="4">
        <v>45375</v>
      </c>
      <c r="B159" s="18">
        <f>IF(AND(ISNUMBER(--LEFT(A159,10)), ISNUMBER(--LEFT(C159,10))), --LEFT(C159,10) - --LEFT(A159,10), "")</f>
        <v>25.355499999997846</v>
      </c>
      <c r="C159" s="4">
        <v>45400.355555555558</v>
      </c>
      <c r="D159" s="16">
        <f>YEAR(C159)</f>
        <v>2024</v>
      </c>
      <c r="E159" s="1" t="str">
        <f t="shared" si="2"/>
        <v>April 2024</v>
      </c>
      <c r="F159" s="3" t="str">
        <f ca="1">IF(C159&gt;=TODAY()-365, "Last 12 Months", "After 12 Months")</f>
        <v>After 12 Months</v>
      </c>
      <c r="G159" s="1" t="s">
        <v>705</v>
      </c>
      <c r="H159" s="1" t="s">
        <v>703</v>
      </c>
      <c r="I159" s="1" t="s">
        <v>706</v>
      </c>
      <c r="J159" s="8">
        <f>EOMONTH(C159, 0)</f>
        <v>45412</v>
      </c>
      <c r="K159" s="1" t="s">
        <v>373</v>
      </c>
      <c r="L159" s="1" t="str">
        <f>IF(ISNUMBER(SEARCH("Social subscription",I159)),"Social Sub",IF(OR(ISNUMBER(SEARCH("Mens",I159)),ISNUMBER(SEARCH("Ladies",I159))),"Match Fees",IF(OR(ISNUMBER(SEARCH("Badgers",I159)),ISNUMBER(SEARCH("Match Fee",I159))),"Match Fees",IF(OR(ISNUMBER(SEARCH("Training",I159)),ISNUMBER(SEARCH("Aspirations",I159))),"Training Fee",""))))</f>
        <v>Training Fee</v>
      </c>
      <c r="M159" s="1">
        <v>3</v>
      </c>
      <c r="N159" s="1">
        <v>0.15</v>
      </c>
      <c r="O159" s="1">
        <v>0.05</v>
      </c>
      <c r="P159" s="1">
        <v>0</v>
      </c>
      <c r="Q159" s="1">
        <v>2.8</v>
      </c>
    </row>
    <row r="160" spans="1:17" ht="12.75">
      <c r="A160" s="4">
        <v>45326</v>
      </c>
      <c r="B160" s="18">
        <f>IF(AND(ISNUMBER(--LEFT(A160,10)), ISNUMBER(--LEFT(C160,10))), --LEFT(C160,10) - --LEFT(A160,10), "")</f>
        <v>74.355499999997846</v>
      </c>
      <c r="C160" s="4">
        <v>45400.355555555558</v>
      </c>
      <c r="D160" s="16">
        <f>YEAR(C160)</f>
        <v>2024</v>
      </c>
      <c r="E160" s="1" t="str">
        <f t="shared" si="2"/>
        <v>April 2024</v>
      </c>
      <c r="F160" s="3" t="str">
        <f ca="1">IF(C160&gt;=TODAY()-365, "Last 12 Months", "After 12 Months")</f>
        <v>After 12 Months</v>
      </c>
      <c r="G160" s="1" t="s">
        <v>707</v>
      </c>
      <c r="H160" s="1" t="s">
        <v>708</v>
      </c>
      <c r="I160" s="1" t="s">
        <v>709</v>
      </c>
      <c r="J160" s="8">
        <f>EOMONTH(C160, 0)</f>
        <v>45412</v>
      </c>
      <c r="K160" s="1" t="s">
        <v>373</v>
      </c>
      <c r="L160" s="1" t="str">
        <f>IF(ISNUMBER(SEARCH("Social subscription",I160)),"Social Sub",IF(OR(ISNUMBER(SEARCH("Mens",I160)),ISNUMBER(SEARCH("Ladies",I160))),"Match Fees",IF(OR(ISNUMBER(SEARCH("Badgers",I160)),ISNUMBER(SEARCH("Match Fee",I160))),"Match Fees",IF(OR(ISNUMBER(SEARCH("Training",I160)),ISNUMBER(SEARCH("Aspirations",I160))),"Training Fee",""))))</f>
        <v>Match Fees</v>
      </c>
      <c r="M160" s="1">
        <v>5</v>
      </c>
      <c r="N160" s="1">
        <v>0.12</v>
      </c>
      <c r="O160" s="1">
        <v>0.05</v>
      </c>
      <c r="P160" s="1">
        <v>0</v>
      </c>
      <c r="Q160" s="1">
        <v>4.83</v>
      </c>
    </row>
    <row r="161" spans="1:17" ht="12.75">
      <c r="A161" s="4">
        <v>45342</v>
      </c>
      <c r="B161" s="18">
        <f>IF(AND(ISNUMBER(--LEFT(A161,10)), ISNUMBER(--LEFT(C161,10))), --LEFT(C161,10) - --LEFT(A161,10), "")</f>
        <v>58.355499999997846</v>
      </c>
      <c r="C161" s="4">
        <v>45400.355555555558</v>
      </c>
      <c r="D161" s="16">
        <f>YEAR(C161)</f>
        <v>2024</v>
      </c>
      <c r="E161" s="1" t="str">
        <f t="shared" si="2"/>
        <v>April 2024</v>
      </c>
      <c r="F161" s="3" t="str">
        <f ca="1">IF(C161&gt;=TODAY()-365, "Last 12 Months", "After 12 Months")</f>
        <v>After 12 Months</v>
      </c>
      <c r="G161" s="1" t="s">
        <v>710</v>
      </c>
      <c r="H161" s="1" t="s">
        <v>708</v>
      </c>
      <c r="I161" s="1" t="s">
        <v>711</v>
      </c>
      <c r="J161" s="8">
        <f>EOMONTH(C161, 0)</f>
        <v>45412</v>
      </c>
      <c r="K161" s="1" t="s">
        <v>373</v>
      </c>
      <c r="L161" s="1" t="str">
        <f>IF(ISNUMBER(SEARCH("Social subscription",I161)),"Social Sub",IF(OR(ISNUMBER(SEARCH("Mens",I161)),ISNUMBER(SEARCH("Ladies",I161))),"Match Fees",IF(OR(ISNUMBER(SEARCH("Badgers",I161)),ISNUMBER(SEARCH("Match Fee",I161))),"Match Fees",IF(OR(ISNUMBER(SEARCH("Training",I161)),ISNUMBER(SEARCH("Aspirations",I161))),"Training Fee",""))))</f>
        <v>Match Fees</v>
      </c>
      <c r="M161" s="1">
        <v>5</v>
      </c>
      <c r="N161" s="1">
        <v>0.12</v>
      </c>
      <c r="O161" s="1">
        <v>0.05</v>
      </c>
      <c r="P161" s="1">
        <v>0</v>
      </c>
      <c r="Q161" s="1">
        <v>4.83</v>
      </c>
    </row>
    <row r="162" spans="1:17" ht="12.75">
      <c r="A162" s="4">
        <v>45367</v>
      </c>
      <c r="B162" s="18">
        <f>IF(AND(ISNUMBER(--LEFT(A162,10)), ISNUMBER(--LEFT(C162,10))), --LEFT(C162,10) - --LEFT(A162,10), "")</f>
        <v>33.355499999997846</v>
      </c>
      <c r="C162" s="4">
        <v>45400.355555555558</v>
      </c>
      <c r="D162" s="16">
        <f>YEAR(C162)</f>
        <v>2024</v>
      </c>
      <c r="E162" s="1" t="str">
        <f t="shared" si="2"/>
        <v>April 2024</v>
      </c>
      <c r="F162" s="3" t="str">
        <f ca="1">IF(C162&gt;=TODAY()-365, "Last 12 Months", "After 12 Months")</f>
        <v>After 12 Months</v>
      </c>
      <c r="G162" s="1" t="s">
        <v>712</v>
      </c>
      <c r="H162" s="1" t="s">
        <v>708</v>
      </c>
      <c r="I162" s="1" t="s">
        <v>713</v>
      </c>
      <c r="J162" s="8">
        <f>EOMONTH(C162, 0)</f>
        <v>45412</v>
      </c>
      <c r="K162" s="1" t="s">
        <v>373</v>
      </c>
      <c r="L162" s="1" t="str">
        <f>IF(ISNUMBER(SEARCH("Social subscription",I162)),"Social Sub",IF(OR(ISNUMBER(SEARCH("Mens",I162)),ISNUMBER(SEARCH("Ladies",I162))),"Match Fees",IF(OR(ISNUMBER(SEARCH("Badgers",I162)),ISNUMBER(SEARCH("Match Fee",I162))),"Match Fees",IF(OR(ISNUMBER(SEARCH("Training",I162)),ISNUMBER(SEARCH("Aspirations",I162))),"Training Fee",""))))</f>
        <v>Match Fees</v>
      </c>
      <c r="M162" s="1">
        <v>5</v>
      </c>
      <c r="N162" s="1">
        <v>0.12</v>
      </c>
      <c r="O162" s="1">
        <v>0.05</v>
      </c>
      <c r="P162" s="1">
        <v>0</v>
      </c>
      <c r="Q162" s="1">
        <v>4.83</v>
      </c>
    </row>
    <row r="163" spans="1:17" ht="12.75">
      <c r="A163" s="4">
        <v>45376</v>
      </c>
      <c r="B163" s="18">
        <f>IF(AND(ISNUMBER(--LEFT(A163,10)), ISNUMBER(--LEFT(C163,10))), --LEFT(C163,10) - --LEFT(A163,10), "")</f>
        <v>24.355499999997846</v>
      </c>
      <c r="C163" s="4">
        <v>45400.355555555558</v>
      </c>
      <c r="D163" s="16">
        <f>YEAR(C163)</f>
        <v>2024</v>
      </c>
      <c r="E163" s="1" t="str">
        <f t="shared" si="2"/>
        <v>April 2024</v>
      </c>
      <c r="F163" s="3" t="str">
        <f ca="1">IF(C163&gt;=TODAY()-365, "Last 12 Months", "After 12 Months")</f>
        <v>After 12 Months</v>
      </c>
      <c r="G163" s="1" t="s">
        <v>714</v>
      </c>
      <c r="H163" s="1" t="s">
        <v>708</v>
      </c>
      <c r="I163" s="1" t="s">
        <v>715</v>
      </c>
      <c r="J163" s="8">
        <f>EOMONTH(C163, 0)</f>
        <v>45412</v>
      </c>
      <c r="K163" s="1" t="s">
        <v>373</v>
      </c>
      <c r="L163" s="1" t="str">
        <f>IF(ISNUMBER(SEARCH("Social subscription",I163)),"Social Sub",IF(OR(ISNUMBER(SEARCH("Mens",I163)),ISNUMBER(SEARCH("Ladies",I163))),"Match Fees",IF(OR(ISNUMBER(SEARCH("Badgers",I163)),ISNUMBER(SEARCH("Match Fee",I163))),"Match Fees",IF(OR(ISNUMBER(SEARCH("Training",I163)),ISNUMBER(SEARCH("Aspirations",I163))),"Training Fee",""))))</f>
        <v>Match Fees</v>
      </c>
      <c r="M163" s="1">
        <v>5</v>
      </c>
      <c r="N163" s="1">
        <v>0.14000000000000001</v>
      </c>
      <c r="O163" s="1">
        <v>0.05</v>
      </c>
      <c r="P163" s="1">
        <v>0</v>
      </c>
      <c r="Q163" s="1">
        <v>4.8099999999999996</v>
      </c>
    </row>
    <row r="164" spans="1:17" ht="12.75">
      <c r="A164" s="4">
        <v>45342</v>
      </c>
      <c r="B164" s="18">
        <f>IF(AND(ISNUMBER(--LEFT(A164,10)), ISNUMBER(--LEFT(C164,10))), --LEFT(C164,10) - --LEFT(A164,10), "")</f>
        <v>58.355499999997846</v>
      </c>
      <c r="C164" s="4">
        <v>45400.355555555558</v>
      </c>
      <c r="D164" s="16">
        <f>YEAR(C164)</f>
        <v>2024</v>
      </c>
      <c r="E164" s="1" t="str">
        <f t="shared" si="2"/>
        <v>April 2024</v>
      </c>
      <c r="F164" s="3" t="str">
        <f ca="1">IF(C164&gt;=TODAY()-365, "Last 12 Months", "After 12 Months")</f>
        <v>After 12 Months</v>
      </c>
      <c r="G164" s="1" t="s">
        <v>716</v>
      </c>
      <c r="H164" s="1" t="s">
        <v>717</v>
      </c>
      <c r="I164" s="1" t="s">
        <v>711</v>
      </c>
      <c r="J164" s="8">
        <f>EOMONTH(C164, 0)</f>
        <v>45412</v>
      </c>
      <c r="K164" s="1" t="s">
        <v>373</v>
      </c>
      <c r="L164" s="1" t="str">
        <f>IF(ISNUMBER(SEARCH("Social subscription",I164)),"Social Sub",IF(OR(ISNUMBER(SEARCH("Mens",I164)),ISNUMBER(SEARCH("Ladies",I164))),"Match Fees",IF(OR(ISNUMBER(SEARCH("Badgers",I164)),ISNUMBER(SEARCH("Match Fee",I164))),"Match Fees",IF(OR(ISNUMBER(SEARCH("Training",I164)),ISNUMBER(SEARCH("Aspirations",I164))),"Training Fee",""))))</f>
        <v>Match Fees</v>
      </c>
      <c r="M164" s="1">
        <v>5</v>
      </c>
      <c r="N164" s="1">
        <v>0.14000000000000001</v>
      </c>
      <c r="O164" s="1">
        <v>0.05</v>
      </c>
      <c r="P164" s="1">
        <v>0</v>
      </c>
      <c r="Q164" s="1">
        <v>4.8099999999999996</v>
      </c>
    </row>
    <row r="165" spans="1:17" ht="12.75">
      <c r="A165" s="4">
        <v>45367</v>
      </c>
      <c r="B165" s="18">
        <f>IF(AND(ISNUMBER(--LEFT(A165,10)), ISNUMBER(--LEFT(C165,10))), --LEFT(C165,10) - --LEFT(A165,10), "")</f>
        <v>33.355499999997846</v>
      </c>
      <c r="C165" s="4">
        <v>45400.355555555558</v>
      </c>
      <c r="D165" s="16">
        <f>YEAR(C165)</f>
        <v>2024</v>
      </c>
      <c r="E165" s="1" t="str">
        <f t="shared" si="2"/>
        <v>April 2024</v>
      </c>
      <c r="F165" s="3" t="str">
        <f ca="1">IF(C165&gt;=TODAY()-365, "Last 12 Months", "After 12 Months")</f>
        <v>After 12 Months</v>
      </c>
      <c r="G165" s="1" t="s">
        <v>718</v>
      </c>
      <c r="H165" s="1" t="s">
        <v>717</v>
      </c>
      <c r="I165" s="1" t="s">
        <v>713</v>
      </c>
      <c r="J165" s="8">
        <f>EOMONTH(C165, 0)</f>
        <v>45412</v>
      </c>
      <c r="K165" s="1" t="s">
        <v>373</v>
      </c>
      <c r="L165" s="1" t="str">
        <f>IF(ISNUMBER(SEARCH("Social subscription",I165)),"Social Sub",IF(OR(ISNUMBER(SEARCH("Mens",I165)),ISNUMBER(SEARCH("Ladies",I165))),"Match Fees",IF(OR(ISNUMBER(SEARCH("Badgers",I165)),ISNUMBER(SEARCH("Match Fee",I165))),"Match Fees",IF(OR(ISNUMBER(SEARCH("Training",I165)),ISNUMBER(SEARCH("Aspirations",I165))),"Training Fee",""))))</f>
        <v>Match Fees</v>
      </c>
      <c r="M165" s="1">
        <v>5</v>
      </c>
      <c r="N165" s="1">
        <v>0.14000000000000001</v>
      </c>
      <c r="O165" s="1">
        <v>0.05</v>
      </c>
      <c r="P165" s="1">
        <v>0</v>
      </c>
      <c r="Q165" s="1">
        <v>4.8099999999999996</v>
      </c>
    </row>
    <row r="166" spans="1:17" ht="12.75">
      <c r="A166" s="4">
        <v>45376</v>
      </c>
      <c r="B166" s="18">
        <f>IF(AND(ISNUMBER(--LEFT(A166,10)), ISNUMBER(--LEFT(C166,10))), --LEFT(C166,10) - --LEFT(A166,10), "")</f>
        <v>24.355499999997846</v>
      </c>
      <c r="C166" s="4">
        <v>45400.355555555558</v>
      </c>
      <c r="D166" s="16">
        <f>YEAR(C166)</f>
        <v>2024</v>
      </c>
      <c r="E166" s="1" t="str">
        <f t="shared" si="2"/>
        <v>April 2024</v>
      </c>
      <c r="F166" s="3" t="str">
        <f ca="1">IF(C166&gt;=TODAY()-365, "Last 12 Months", "After 12 Months")</f>
        <v>After 12 Months</v>
      </c>
      <c r="G166" s="1" t="s">
        <v>719</v>
      </c>
      <c r="H166" s="1" t="s">
        <v>717</v>
      </c>
      <c r="I166" s="1" t="s">
        <v>715</v>
      </c>
      <c r="J166" s="8">
        <f>EOMONTH(C166, 0)</f>
        <v>45412</v>
      </c>
      <c r="K166" s="1" t="s">
        <v>373</v>
      </c>
      <c r="L166" s="1" t="str">
        <f>IF(ISNUMBER(SEARCH("Social subscription",I166)),"Social Sub",IF(OR(ISNUMBER(SEARCH("Mens",I166)),ISNUMBER(SEARCH("Ladies",I166))),"Match Fees",IF(OR(ISNUMBER(SEARCH("Badgers",I166)),ISNUMBER(SEARCH("Match Fee",I166))),"Match Fees",IF(OR(ISNUMBER(SEARCH("Training",I166)),ISNUMBER(SEARCH("Aspirations",I166))),"Training Fee",""))))</f>
        <v>Match Fees</v>
      </c>
      <c r="M166" s="1">
        <v>5</v>
      </c>
      <c r="N166" s="1">
        <v>0.15</v>
      </c>
      <c r="O166" s="1">
        <v>0.05</v>
      </c>
      <c r="P166" s="1">
        <v>0</v>
      </c>
      <c r="Q166" s="1">
        <v>4.8</v>
      </c>
    </row>
    <row r="167" spans="1:17" ht="12.75">
      <c r="A167" s="4">
        <v>45311</v>
      </c>
      <c r="B167" s="18">
        <f>IF(AND(ISNUMBER(--LEFT(A167,10)), ISNUMBER(--LEFT(C167,10))), --LEFT(C167,10) - --LEFT(A167,10), "")</f>
        <v>89.355499999997846</v>
      </c>
      <c r="C167" s="4">
        <v>45400.355555555558</v>
      </c>
      <c r="D167" s="16">
        <f>YEAR(C167)</f>
        <v>2024</v>
      </c>
      <c r="E167" s="1" t="str">
        <f t="shared" si="2"/>
        <v>April 2024</v>
      </c>
      <c r="F167" s="3" t="str">
        <f ca="1">IF(C167&gt;=TODAY()-365, "Last 12 Months", "After 12 Months")</f>
        <v>After 12 Months</v>
      </c>
      <c r="G167" s="1" t="s">
        <v>720</v>
      </c>
      <c r="H167" s="1" t="s">
        <v>721</v>
      </c>
      <c r="I167" s="1" t="s">
        <v>722</v>
      </c>
      <c r="J167" s="8">
        <f>EOMONTH(C167, 0)</f>
        <v>45412</v>
      </c>
      <c r="K167" s="1" t="s">
        <v>373</v>
      </c>
      <c r="L167" s="1" t="str">
        <f>IF(ISNUMBER(SEARCH("Social subscription",I167)),"Social Sub",IF(OR(ISNUMBER(SEARCH("Mens",I167)),ISNUMBER(SEARCH("Ladies",I167))),"Match Fees",IF(OR(ISNUMBER(SEARCH("Badgers",I167)),ISNUMBER(SEARCH("Match Fee",I167))),"Match Fees",IF(OR(ISNUMBER(SEARCH("Training",I167)),ISNUMBER(SEARCH("Aspirations",I167))),"Training Fee",""))))</f>
        <v>Match Fees</v>
      </c>
      <c r="M167" s="1">
        <v>5</v>
      </c>
      <c r="N167" s="1">
        <v>0.12</v>
      </c>
      <c r="O167" s="1">
        <v>0.05</v>
      </c>
      <c r="P167" s="1">
        <v>0</v>
      </c>
      <c r="Q167" s="1">
        <v>4.83</v>
      </c>
    </row>
    <row r="168" spans="1:17" ht="12.75">
      <c r="A168" s="4">
        <v>45328</v>
      </c>
      <c r="B168" s="18">
        <f>IF(AND(ISNUMBER(--LEFT(A168,10)), ISNUMBER(--LEFT(C168,10))), --LEFT(C168,10) - --LEFT(A168,10), "")</f>
        <v>72.355499999997846</v>
      </c>
      <c r="C168" s="4">
        <v>45400.355555555558</v>
      </c>
      <c r="D168" s="16">
        <f>YEAR(C168)</f>
        <v>2024</v>
      </c>
      <c r="E168" s="1" t="str">
        <f t="shared" si="2"/>
        <v>April 2024</v>
      </c>
      <c r="F168" s="3" t="str">
        <f ca="1">IF(C168&gt;=TODAY()-365, "Last 12 Months", "After 12 Months")</f>
        <v>After 12 Months</v>
      </c>
      <c r="G168" s="1" t="s">
        <v>723</v>
      </c>
      <c r="H168" s="1" t="s">
        <v>721</v>
      </c>
      <c r="I168" s="1" t="s">
        <v>724</v>
      </c>
      <c r="J168" s="8">
        <f>EOMONTH(C168, 0)</f>
        <v>45412</v>
      </c>
      <c r="K168" s="1" t="s">
        <v>373</v>
      </c>
      <c r="L168" s="1" t="str">
        <f>IF(ISNUMBER(SEARCH("Social subscription",I168)),"Social Sub",IF(OR(ISNUMBER(SEARCH("Mens",I168)),ISNUMBER(SEARCH("Ladies",I168))),"Match Fees",IF(OR(ISNUMBER(SEARCH("Badgers",I168)),ISNUMBER(SEARCH("Match Fee",I168))),"Match Fees",IF(OR(ISNUMBER(SEARCH("Training",I168)),ISNUMBER(SEARCH("Aspirations",I168))),"Training Fee",""))))</f>
        <v>Match Fees</v>
      </c>
      <c r="M168" s="1">
        <v>5</v>
      </c>
      <c r="N168" s="1">
        <v>0.12</v>
      </c>
      <c r="O168" s="1">
        <v>0.05</v>
      </c>
      <c r="P168" s="1">
        <v>0</v>
      </c>
      <c r="Q168" s="1">
        <v>4.83</v>
      </c>
    </row>
    <row r="169" spans="1:17" ht="12.75">
      <c r="A169" s="4">
        <v>45333</v>
      </c>
      <c r="B169" s="18">
        <f>IF(AND(ISNUMBER(--LEFT(A169,10)), ISNUMBER(--LEFT(C169,10))), --LEFT(C169,10) - --LEFT(A169,10), "")</f>
        <v>67.355499999997846</v>
      </c>
      <c r="C169" s="4">
        <v>45400.355555555558</v>
      </c>
      <c r="D169" s="16">
        <f>YEAR(C169)</f>
        <v>2024</v>
      </c>
      <c r="E169" s="1" t="str">
        <f t="shared" si="2"/>
        <v>April 2024</v>
      </c>
      <c r="F169" s="3" t="str">
        <f ca="1">IF(C169&gt;=TODAY()-365, "Last 12 Months", "After 12 Months")</f>
        <v>After 12 Months</v>
      </c>
      <c r="G169" s="1" t="s">
        <v>725</v>
      </c>
      <c r="H169" s="1" t="s">
        <v>721</v>
      </c>
      <c r="I169" s="1" t="s">
        <v>726</v>
      </c>
      <c r="J169" s="8">
        <f>EOMONTH(C169, 0)</f>
        <v>45412</v>
      </c>
      <c r="K169" s="1" t="s">
        <v>373</v>
      </c>
      <c r="L169" s="1" t="str">
        <f>IF(ISNUMBER(SEARCH("Social subscription",I169)),"Social Sub",IF(OR(ISNUMBER(SEARCH("Mens",I169)),ISNUMBER(SEARCH("Ladies",I169))),"Match Fees",IF(OR(ISNUMBER(SEARCH("Badgers",I169)),ISNUMBER(SEARCH("Match Fee",I169))),"Match Fees",IF(OR(ISNUMBER(SEARCH("Training",I169)),ISNUMBER(SEARCH("Aspirations",I169))),"Training Fee",""))))</f>
        <v>Match Fees</v>
      </c>
      <c r="M169" s="1">
        <v>5</v>
      </c>
      <c r="N169" s="1">
        <v>0.12</v>
      </c>
      <c r="O169" s="1">
        <v>0.05</v>
      </c>
      <c r="P169" s="1">
        <v>0</v>
      </c>
      <c r="Q169" s="1">
        <v>4.83</v>
      </c>
    </row>
    <row r="170" spans="1:17" ht="12.75">
      <c r="A170" s="4">
        <v>45348</v>
      </c>
      <c r="B170" s="18">
        <f>IF(AND(ISNUMBER(--LEFT(A170,10)), ISNUMBER(--LEFT(C170,10))), --LEFT(C170,10) - --LEFT(A170,10), "")</f>
        <v>52.355499999997846</v>
      </c>
      <c r="C170" s="4">
        <v>45400.355555555558</v>
      </c>
      <c r="D170" s="16">
        <f>YEAR(C170)</f>
        <v>2024</v>
      </c>
      <c r="E170" s="1" t="str">
        <f t="shared" si="2"/>
        <v>April 2024</v>
      </c>
      <c r="F170" s="3" t="str">
        <f ca="1">IF(C170&gt;=TODAY()-365, "Last 12 Months", "After 12 Months")</f>
        <v>After 12 Months</v>
      </c>
      <c r="G170" s="1" t="s">
        <v>727</v>
      </c>
      <c r="H170" s="1" t="s">
        <v>721</v>
      </c>
      <c r="I170" s="1" t="s">
        <v>728</v>
      </c>
      <c r="J170" s="8">
        <f>EOMONTH(C170, 0)</f>
        <v>45412</v>
      </c>
      <c r="K170" s="1" t="s">
        <v>373</v>
      </c>
      <c r="L170" s="1" t="str">
        <f>IF(ISNUMBER(SEARCH("Social subscription",I170)),"Social Sub",IF(OR(ISNUMBER(SEARCH("Mens",I170)),ISNUMBER(SEARCH("Ladies",I170))),"Match Fees",IF(OR(ISNUMBER(SEARCH("Badgers",I170)),ISNUMBER(SEARCH("Match Fee",I170))),"Match Fees",IF(OR(ISNUMBER(SEARCH("Training",I170)),ISNUMBER(SEARCH("Aspirations",I170))),"Training Fee",""))))</f>
        <v>Match Fees</v>
      </c>
      <c r="M170" s="1">
        <v>5</v>
      </c>
      <c r="N170" s="1">
        <v>0.12</v>
      </c>
      <c r="O170" s="1">
        <v>0.05</v>
      </c>
      <c r="P170" s="1">
        <v>0</v>
      </c>
      <c r="Q170" s="1">
        <v>4.83</v>
      </c>
    </row>
    <row r="171" spans="1:17" ht="12.75">
      <c r="A171" s="4">
        <v>45361</v>
      </c>
      <c r="B171" s="18">
        <f>IF(AND(ISNUMBER(--LEFT(A171,10)), ISNUMBER(--LEFT(C171,10))), --LEFT(C171,10) - --LEFT(A171,10), "")</f>
        <v>39.355499999997846</v>
      </c>
      <c r="C171" s="4">
        <v>45400.355555555558</v>
      </c>
      <c r="D171" s="16">
        <f>YEAR(C171)</f>
        <v>2024</v>
      </c>
      <c r="E171" s="1" t="str">
        <f t="shared" si="2"/>
        <v>April 2024</v>
      </c>
      <c r="F171" s="3" t="str">
        <f ca="1">IF(C171&gt;=TODAY()-365, "Last 12 Months", "After 12 Months")</f>
        <v>After 12 Months</v>
      </c>
      <c r="G171" s="1" t="s">
        <v>729</v>
      </c>
      <c r="H171" s="1" t="s">
        <v>721</v>
      </c>
      <c r="I171" s="1" t="s">
        <v>730</v>
      </c>
      <c r="J171" s="8">
        <f>EOMONTH(C171, 0)</f>
        <v>45412</v>
      </c>
      <c r="K171" s="1" t="s">
        <v>373</v>
      </c>
      <c r="L171" s="1" t="str">
        <f>IF(ISNUMBER(SEARCH("Social subscription",I171)),"Social Sub",IF(OR(ISNUMBER(SEARCH("Mens",I171)),ISNUMBER(SEARCH("Ladies",I171))),"Match Fees",IF(OR(ISNUMBER(SEARCH("Badgers",I171)),ISNUMBER(SEARCH("Match Fee",I171))),"Match Fees",IF(OR(ISNUMBER(SEARCH("Training",I171)),ISNUMBER(SEARCH("Aspirations",I171))),"Training Fee",""))))</f>
        <v>Match Fees</v>
      </c>
      <c r="M171" s="1">
        <v>5</v>
      </c>
      <c r="N171" s="1">
        <v>0.1</v>
      </c>
      <c r="O171" s="1">
        <v>0.05</v>
      </c>
      <c r="P171" s="1">
        <v>0</v>
      </c>
      <c r="Q171" s="1">
        <v>4.8499999999999996</v>
      </c>
    </row>
    <row r="172" spans="1:17" ht="12.75">
      <c r="A172" s="4">
        <v>45319</v>
      </c>
      <c r="B172" s="18">
        <f>IF(AND(ISNUMBER(--LEFT(A172,10)), ISNUMBER(--LEFT(C172,10))), --LEFT(C172,10) - --LEFT(A172,10), "")</f>
        <v>82.354800000000978</v>
      </c>
      <c r="C172" s="4">
        <v>45401.354861111111</v>
      </c>
      <c r="D172" s="16">
        <f>YEAR(C172)</f>
        <v>2024</v>
      </c>
      <c r="E172" s="1" t="str">
        <f t="shared" si="2"/>
        <v>April 2024</v>
      </c>
      <c r="F172" s="3" t="str">
        <f ca="1">IF(C172&gt;=TODAY()-365, "Last 12 Months", "After 12 Months")</f>
        <v>After 12 Months</v>
      </c>
      <c r="G172" s="1" t="s">
        <v>731</v>
      </c>
      <c r="H172" s="1" t="s">
        <v>732</v>
      </c>
      <c r="I172" s="1" t="s">
        <v>733</v>
      </c>
      <c r="J172" s="8">
        <f>EOMONTH(C172, 0)</f>
        <v>45412</v>
      </c>
      <c r="K172" s="1" t="s">
        <v>373</v>
      </c>
      <c r="L172" s="1" t="str">
        <f>IF(ISNUMBER(SEARCH("Social subscription",I172)),"Social Sub",IF(OR(ISNUMBER(SEARCH("Mens",I172)),ISNUMBER(SEARCH("Ladies",I172))),"Match Fees",IF(OR(ISNUMBER(SEARCH("Badgers",I172)),ISNUMBER(SEARCH("Match Fee",I172))),"Match Fees",IF(OR(ISNUMBER(SEARCH("Training",I172)),ISNUMBER(SEARCH("Aspirations",I172))),"Training Fee",""))))</f>
        <v>Training Fee</v>
      </c>
      <c r="M172" s="1">
        <v>3</v>
      </c>
      <c r="N172" s="1">
        <v>0.06</v>
      </c>
      <c r="O172" s="1">
        <v>0.05</v>
      </c>
      <c r="P172" s="1">
        <v>0</v>
      </c>
      <c r="Q172" s="1">
        <v>2.89</v>
      </c>
    </row>
    <row r="173" spans="1:17" ht="12.75">
      <c r="A173" s="4">
        <v>45326</v>
      </c>
      <c r="B173" s="18">
        <f>IF(AND(ISNUMBER(--LEFT(A173,10)), ISNUMBER(--LEFT(C173,10))), --LEFT(C173,10) - --LEFT(A173,10), "")</f>
        <v>75.354800000000978</v>
      </c>
      <c r="C173" s="4">
        <v>45401.354861111111</v>
      </c>
      <c r="D173" s="16">
        <f>YEAR(C173)</f>
        <v>2024</v>
      </c>
      <c r="E173" s="1" t="str">
        <f t="shared" si="2"/>
        <v>April 2024</v>
      </c>
      <c r="F173" s="3" t="str">
        <f ca="1">IF(C173&gt;=TODAY()-365, "Last 12 Months", "After 12 Months")</f>
        <v>After 12 Months</v>
      </c>
      <c r="G173" s="1" t="s">
        <v>734</v>
      </c>
      <c r="H173" s="1" t="s">
        <v>735</v>
      </c>
      <c r="I173" s="1" t="s">
        <v>736</v>
      </c>
      <c r="J173" s="8">
        <f>EOMONTH(C173, 0)</f>
        <v>45412</v>
      </c>
      <c r="K173" s="1" t="s">
        <v>373</v>
      </c>
      <c r="L173" s="1" t="str">
        <f>IF(ISNUMBER(SEARCH("Social subscription",I173)),"Social Sub",IF(OR(ISNUMBER(SEARCH("Mens",I173)),ISNUMBER(SEARCH("Ladies",I173))),"Match Fees",IF(OR(ISNUMBER(SEARCH("Badgers",I173)),ISNUMBER(SEARCH("Match Fee",I173))),"Match Fees",IF(OR(ISNUMBER(SEARCH("Training",I173)),ISNUMBER(SEARCH("Aspirations",I173))),"Training Fee",""))))</f>
        <v>Training Fee</v>
      </c>
      <c r="M173" s="1">
        <v>3</v>
      </c>
      <c r="N173" s="1">
        <v>0.06</v>
      </c>
      <c r="O173" s="1">
        <v>0.05</v>
      </c>
      <c r="P173" s="1">
        <v>0</v>
      </c>
      <c r="Q173" s="1">
        <v>2.89</v>
      </c>
    </row>
    <row r="174" spans="1:17" ht="12.75">
      <c r="A174" s="4">
        <v>45326</v>
      </c>
      <c r="B174" s="18">
        <f>IF(AND(ISNUMBER(--LEFT(A174,10)), ISNUMBER(--LEFT(C174,10))), --LEFT(C174,10) - --LEFT(A174,10), "")</f>
        <v>75.354800000000978</v>
      </c>
      <c r="C174" s="4">
        <v>45401.354861111111</v>
      </c>
      <c r="D174" s="16">
        <f>YEAR(C174)</f>
        <v>2024</v>
      </c>
      <c r="E174" s="1" t="str">
        <f t="shared" si="2"/>
        <v>April 2024</v>
      </c>
      <c r="F174" s="3" t="str">
        <f ca="1">IF(C174&gt;=TODAY()-365, "Last 12 Months", "After 12 Months")</f>
        <v>After 12 Months</v>
      </c>
      <c r="G174" s="1" t="s">
        <v>737</v>
      </c>
      <c r="H174" s="1" t="s">
        <v>732</v>
      </c>
      <c r="I174" s="1" t="s">
        <v>736</v>
      </c>
      <c r="J174" s="8">
        <f>EOMONTH(C174, 0)</f>
        <v>45412</v>
      </c>
      <c r="K174" s="1" t="s">
        <v>373</v>
      </c>
      <c r="L174" s="1" t="str">
        <f>IF(ISNUMBER(SEARCH("Social subscription",I174)),"Social Sub",IF(OR(ISNUMBER(SEARCH("Mens",I174)),ISNUMBER(SEARCH("Ladies",I174))),"Match Fees",IF(OR(ISNUMBER(SEARCH("Badgers",I174)),ISNUMBER(SEARCH("Match Fee",I174))),"Match Fees",IF(OR(ISNUMBER(SEARCH("Training",I174)),ISNUMBER(SEARCH("Aspirations",I174))),"Training Fee",""))))</f>
        <v>Training Fee</v>
      </c>
      <c r="M174" s="1">
        <v>3</v>
      </c>
      <c r="N174" s="1">
        <v>0.06</v>
      </c>
      <c r="O174" s="1">
        <v>0.05</v>
      </c>
      <c r="P174" s="1">
        <v>0</v>
      </c>
      <c r="Q174" s="1">
        <v>2.89</v>
      </c>
    </row>
    <row r="175" spans="1:17" ht="12.75">
      <c r="A175" s="4">
        <v>45333</v>
      </c>
      <c r="B175" s="18">
        <f>IF(AND(ISNUMBER(--LEFT(A175,10)), ISNUMBER(--LEFT(C175,10))), --LEFT(C175,10) - --LEFT(A175,10), "")</f>
        <v>68.354800000000978</v>
      </c>
      <c r="C175" s="4">
        <v>45401.354861111111</v>
      </c>
      <c r="D175" s="16">
        <f>YEAR(C175)</f>
        <v>2024</v>
      </c>
      <c r="E175" s="1" t="str">
        <f t="shared" si="2"/>
        <v>April 2024</v>
      </c>
      <c r="F175" s="3" t="str">
        <f ca="1">IF(C175&gt;=TODAY()-365, "Last 12 Months", "After 12 Months")</f>
        <v>After 12 Months</v>
      </c>
      <c r="G175" s="1" t="s">
        <v>738</v>
      </c>
      <c r="H175" s="1" t="s">
        <v>735</v>
      </c>
      <c r="I175" s="1" t="s">
        <v>739</v>
      </c>
      <c r="J175" s="8">
        <f>EOMONTH(C175, 0)</f>
        <v>45412</v>
      </c>
      <c r="K175" s="1" t="s">
        <v>373</v>
      </c>
      <c r="L175" s="1" t="str">
        <f>IF(ISNUMBER(SEARCH("Social subscription",I175)),"Social Sub",IF(OR(ISNUMBER(SEARCH("Mens",I175)),ISNUMBER(SEARCH("Ladies",I175))),"Match Fees",IF(OR(ISNUMBER(SEARCH("Badgers",I175)),ISNUMBER(SEARCH("Match Fee",I175))),"Match Fees",IF(OR(ISNUMBER(SEARCH("Training",I175)),ISNUMBER(SEARCH("Aspirations",I175))),"Training Fee",""))))</f>
        <v>Training Fee</v>
      </c>
      <c r="M175" s="1">
        <v>3</v>
      </c>
      <c r="N175" s="1">
        <v>0.06</v>
      </c>
      <c r="O175" s="1">
        <v>0.05</v>
      </c>
      <c r="P175" s="1">
        <v>0</v>
      </c>
      <c r="Q175" s="1">
        <v>2.89</v>
      </c>
    </row>
    <row r="176" spans="1:17" ht="12.75">
      <c r="A176" s="4">
        <v>45340</v>
      </c>
      <c r="B176" s="18">
        <f>IF(AND(ISNUMBER(--LEFT(A176,10)), ISNUMBER(--LEFT(C176,10))), --LEFT(C176,10) - --LEFT(A176,10), "")</f>
        <v>61.354800000000978</v>
      </c>
      <c r="C176" s="4">
        <v>45401.354861111111</v>
      </c>
      <c r="D176" s="16">
        <f>YEAR(C176)</f>
        <v>2024</v>
      </c>
      <c r="E176" s="1" t="str">
        <f t="shared" si="2"/>
        <v>April 2024</v>
      </c>
      <c r="F176" s="3" t="str">
        <f ca="1">IF(C176&gt;=TODAY()-365, "Last 12 Months", "After 12 Months")</f>
        <v>After 12 Months</v>
      </c>
      <c r="G176" s="1" t="s">
        <v>740</v>
      </c>
      <c r="H176" s="1" t="s">
        <v>735</v>
      </c>
      <c r="I176" s="1" t="s">
        <v>741</v>
      </c>
      <c r="J176" s="8">
        <f>EOMONTH(C176, 0)</f>
        <v>45412</v>
      </c>
      <c r="K176" s="1" t="s">
        <v>373</v>
      </c>
      <c r="L176" s="1" t="str">
        <f>IF(ISNUMBER(SEARCH("Social subscription",I176)),"Social Sub",IF(OR(ISNUMBER(SEARCH("Mens",I176)),ISNUMBER(SEARCH("Ladies",I176))),"Match Fees",IF(OR(ISNUMBER(SEARCH("Badgers",I176)),ISNUMBER(SEARCH("Match Fee",I176))),"Match Fees",IF(OR(ISNUMBER(SEARCH("Training",I176)),ISNUMBER(SEARCH("Aspirations",I176))),"Training Fee",""))))</f>
        <v>Match Fees</v>
      </c>
      <c r="M176" s="1">
        <v>3</v>
      </c>
      <c r="N176" s="1">
        <v>0.06</v>
      </c>
      <c r="O176" s="1">
        <v>0.05</v>
      </c>
      <c r="P176" s="1">
        <v>0</v>
      </c>
      <c r="Q176" s="1">
        <v>2.89</v>
      </c>
    </row>
    <row r="177" spans="1:17" ht="12.75">
      <c r="A177" s="4">
        <v>45340</v>
      </c>
      <c r="B177" s="18">
        <f>IF(AND(ISNUMBER(--LEFT(A177,10)), ISNUMBER(--LEFT(C177,10))), --LEFT(C177,10) - --LEFT(A177,10), "")</f>
        <v>61.354800000000978</v>
      </c>
      <c r="C177" s="4">
        <v>45401.354861111111</v>
      </c>
      <c r="D177" s="16">
        <f>YEAR(C177)</f>
        <v>2024</v>
      </c>
      <c r="E177" s="1" t="str">
        <f t="shared" si="2"/>
        <v>April 2024</v>
      </c>
      <c r="F177" s="3" t="str">
        <f ca="1">IF(C177&gt;=TODAY()-365, "Last 12 Months", "After 12 Months")</f>
        <v>After 12 Months</v>
      </c>
      <c r="G177" s="1" t="s">
        <v>742</v>
      </c>
      <c r="H177" s="1" t="s">
        <v>735</v>
      </c>
      <c r="I177" s="1" t="s">
        <v>743</v>
      </c>
      <c r="J177" s="8">
        <f>EOMONTH(C177, 0)</f>
        <v>45412</v>
      </c>
      <c r="K177" s="1" t="s">
        <v>373</v>
      </c>
      <c r="L177" s="1" t="str">
        <f>IF(ISNUMBER(SEARCH("Social subscription",I177)),"Social Sub",IF(OR(ISNUMBER(SEARCH("Mens",I177)),ISNUMBER(SEARCH("Ladies",I177))),"Match Fees",IF(OR(ISNUMBER(SEARCH("Badgers",I177)),ISNUMBER(SEARCH("Match Fee",I177))),"Match Fees",IF(OR(ISNUMBER(SEARCH("Training",I177)),ISNUMBER(SEARCH("Aspirations",I177))),"Training Fee",""))))</f>
        <v>Training Fee</v>
      </c>
      <c r="M177" s="1">
        <v>3</v>
      </c>
      <c r="N177" s="1">
        <v>0.06</v>
      </c>
      <c r="O177" s="1">
        <v>0.05</v>
      </c>
      <c r="P177" s="1">
        <v>0</v>
      </c>
      <c r="Q177" s="1">
        <v>2.89</v>
      </c>
    </row>
    <row r="178" spans="1:17" ht="12.75">
      <c r="A178" s="4">
        <v>45340</v>
      </c>
      <c r="B178" s="18">
        <f>IF(AND(ISNUMBER(--LEFT(A178,10)), ISNUMBER(--LEFT(C178,10))), --LEFT(C178,10) - --LEFT(A178,10), "")</f>
        <v>61.354800000000978</v>
      </c>
      <c r="C178" s="4">
        <v>45401.354861111111</v>
      </c>
      <c r="D178" s="16">
        <f>YEAR(C178)</f>
        <v>2024</v>
      </c>
      <c r="E178" s="1" t="str">
        <f t="shared" si="2"/>
        <v>April 2024</v>
      </c>
      <c r="F178" s="3" t="str">
        <f ca="1">IF(C178&gt;=TODAY()-365, "Last 12 Months", "After 12 Months")</f>
        <v>After 12 Months</v>
      </c>
      <c r="G178" s="1" t="s">
        <v>744</v>
      </c>
      <c r="H178" s="1" t="s">
        <v>732</v>
      </c>
      <c r="I178" s="1" t="s">
        <v>743</v>
      </c>
      <c r="J178" s="8">
        <f>EOMONTH(C178, 0)</f>
        <v>45412</v>
      </c>
      <c r="K178" s="1" t="s">
        <v>373</v>
      </c>
      <c r="L178" s="1" t="str">
        <f>IF(ISNUMBER(SEARCH("Social subscription",I178)),"Social Sub",IF(OR(ISNUMBER(SEARCH("Mens",I178)),ISNUMBER(SEARCH("Ladies",I178))),"Match Fees",IF(OR(ISNUMBER(SEARCH("Badgers",I178)),ISNUMBER(SEARCH("Match Fee",I178))),"Match Fees",IF(OR(ISNUMBER(SEARCH("Training",I178)),ISNUMBER(SEARCH("Aspirations",I178))),"Training Fee",""))))</f>
        <v>Training Fee</v>
      </c>
      <c r="M178" s="1">
        <v>3</v>
      </c>
      <c r="N178" s="1">
        <v>0.06</v>
      </c>
      <c r="O178" s="1">
        <v>0.05</v>
      </c>
      <c r="P178" s="1">
        <v>0</v>
      </c>
      <c r="Q178" s="1">
        <v>2.89</v>
      </c>
    </row>
    <row r="179" spans="1:17" ht="12.75">
      <c r="A179" s="4">
        <v>45347</v>
      </c>
      <c r="B179" s="18">
        <f>IF(AND(ISNUMBER(--LEFT(A179,10)), ISNUMBER(--LEFT(C179,10))), --LEFT(C179,10) - --LEFT(A179,10), "")</f>
        <v>54.354800000000978</v>
      </c>
      <c r="C179" s="4">
        <v>45401.354861111111</v>
      </c>
      <c r="D179" s="16">
        <f>YEAR(C179)</f>
        <v>2024</v>
      </c>
      <c r="E179" s="1" t="str">
        <f t="shared" si="2"/>
        <v>April 2024</v>
      </c>
      <c r="F179" s="3" t="str">
        <f ca="1">IF(C179&gt;=TODAY()-365, "Last 12 Months", "After 12 Months")</f>
        <v>After 12 Months</v>
      </c>
      <c r="G179" s="1" t="s">
        <v>745</v>
      </c>
      <c r="H179" s="1" t="s">
        <v>735</v>
      </c>
      <c r="I179" s="1" t="s">
        <v>746</v>
      </c>
      <c r="J179" s="8">
        <f>EOMONTH(C179, 0)</f>
        <v>45412</v>
      </c>
      <c r="K179" s="1" t="s">
        <v>373</v>
      </c>
      <c r="L179" s="1" t="str">
        <f>IF(ISNUMBER(SEARCH("Social subscription",I179)),"Social Sub",IF(OR(ISNUMBER(SEARCH("Mens",I179)),ISNUMBER(SEARCH("Ladies",I179))),"Match Fees",IF(OR(ISNUMBER(SEARCH("Badgers",I179)),ISNUMBER(SEARCH("Match Fee",I179))),"Match Fees",IF(OR(ISNUMBER(SEARCH("Training",I179)),ISNUMBER(SEARCH("Aspirations",I179))),"Training Fee",""))))</f>
        <v>Training Fee</v>
      </c>
      <c r="M179" s="1">
        <v>3</v>
      </c>
      <c r="N179" s="1">
        <v>0.06</v>
      </c>
      <c r="O179" s="1">
        <v>0.05</v>
      </c>
      <c r="P179" s="1">
        <v>0</v>
      </c>
      <c r="Q179" s="1">
        <v>2.89</v>
      </c>
    </row>
    <row r="180" spans="1:17" ht="12.75">
      <c r="A180" s="4">
        <v>45347</v>
      </c>
      <c r="B180" s="18">
        <f>IF(AND(ISNUMBER(--LEFT(A180,10)), ISNUMBER(--LEFT(C180,10))), --LEFT(C180,10) - --LEFT(A180,10), "")</f>
        <v>54.354800000000978</v>
      </c>
      <c r="C180" s="4">
        <v>45401.354861111111</v>
      </c>
      <c r="D180" s="16">
        <f>YEAR(C180)</f>
        <v>2024</v>
      </c>
      <c r="E180" s="1" t="str">
        <f t="shared" si="2"/>
        <v>April 2024</v>
      </c>
      <c r="F180" s="3" t="str">
        <f ca="1">IF(C180&gt;=TODAY()-365, "Last 12 Months", "After 12 Months")</f>
        <v>After 12 Months</v>
      </c>
      <c r="G180" s="1" t="s">
        <v>747</v>
      </c>
      <c r="H180" s="1" t="s">
        <v>732</v>
      </c>
      <c r="I180" s="1" t="s">
        <v>746</v>
      </c>
      <c r="J180" s="8">
        <f>EOMONTH(C180, 0)</f>
        <v>45412</v>
      </c>
      <c r="K180" s="1" t="s">
        <v>373</v>
      </c>
      <c r="L180" s="1" t="str">
        <f>IF(ISNUMBER(SEARCH("Social subscription",I180)),"Social Sub",IF(OR(ISNUMBER(SEARCH("Mens",I180)),ISNUMBER(SEARCH("Ladies",I180))),"Match Fees",IF(OR(ISNUMBER(SEARCH("Badgers",I180)),ISNUMBER(SEARCH("Match Fee",I180))),"Match Fees",IF(OR(ISNUMBER(SEARCH("Training",I180)),ISNUMBER(SEARCH("Aspirations",I180))),"Training Fee",""))))</f>
        <v>Training Fee</v>
      </c>
      <c r="M180" s="1">
        <v>3</v>
      </c>
      <c r="N180" s="1">
        <v>0.06</v>
      </c>
      <c r="O180" s="1">
        <v>0.05</v>
      </c>
      <c r="P180" s="1">
        <v>0</v>
      </c>
      <c r="Q180" s="1">
        <v>2.89</v>
      </c>
    </row>
    <row r="181" spans="1:17" ht="12.75">
      <c r="A181" s="4">
        <v>45362</v>
      </c>
      <c r="B181" s="18">
        <f>IF(AND(ISNUMBER(--LEFT(A181,10)), ISNUMBER(--LEFT(C181,10))), --LEFT(C181,10) - --LEFT(A181,10), "")</f>
        <v>39.354800000000978</v>
      </c>
      <c r="C181" s="4">
        <v>45401.354861111111</v>
      </c>
      <c r="D181" s="16">
        <f>YEAR(C181)</f>
        <v>2024</v>
      </c>
      <c r="E181" s="1" t="str">
        <f t="shared" si="2"/>
        <v>April 2024</v>
      </c>
      <c r="F181" s="3" t="str">
        <f ca="1">IF(C181&gt;=TODAY()-365, "Last 12 Months", "After 12 Months")</f>
        <v>After 12 Months</v>
      </c>
      <c r="G181" s="1" t="s">
        <v>748</v>
      </c>
      <c r="H181" s="1" t="s">
        <v>735</v>
      </c>
      <c r="I181" s="1" t="s">
        <v>749</v>
      </c>
      <c r="J181" s="8">
        <f>EOMONTH(C181, 0)</f>
        <v>45412</v>
      </c>
      <c r="K181" s="1" t="s">
        <v>373</v>
      </c>
      <c r="L181" s="1" t="str">
        <f>IF(ISNUMBER(SEARCH("Social subscription",I181)),"Social Sub",IF(OR(ISNUMBER(SEARCH("Mens",I181)),ISNUMBER(SEARCH("Ladies",I181))),"Match Fees",IF(OR(ISNUMBER(SEARCH("Badgers",I181)),ISNUMBER(SEARCH("Match Fee",I181))),"Match Fees",IF(OR(ISNUMBER(SEARCH("Training",I181)),ISNUMBER(SEARCH("Aspirations",I181))),"Training Fee",""))))</f>
        <v>Training Fee</v>
      </c>
      <c r="M181" s="1">
        <v>3</v>
      </c>
      <c r="N181" s="1">
        <v>0.06</v>
      </c>
      <c r="O181" s="1">
        <v>0.05</v>
      </c>
      <c r="P181" s="1">
        <v>0</v>
      </c>
      <c r="Q181" s="1">
        <v>2.89</v>
      </c>
    </row>
    <row r="182" spans="1:17" ht="12.75">
      <c r="A182" s="4">
        <v>45362</v>
      </c>
      <c r="B182" s="18">
        <f>IF(AND(ISNUMBER(--LEFT(A182,10)), ISNUMBER(--LEFT(C182,10))), --LEFT(C182,10) - --LEFT(A182,10), "")</f>
        <v>39.354800000000978</v>
      </c>
      <c r="C182" s="4">
        <v>45401.354861111111</v>
      </c>
      <c r="D182" s="16">
        <f>YEAR(C182)</f>
        <v>2024</v>
      </c>
      <c r="E182" s="1" t="str">
        <f t="shared" si="2"/>
        <v>April 2024</v>
      </c>
      <c r="F182" s="3" t="str">
        <f ca="1">IF(C182&gt;=TODAY()-365, "Last 12 Months", "After 12 Months")</f>
        <v>After 12 Months</v>
      </c>
      <c r="G182" s="1" t="s">
        <v>750</v>
      </c>
      <c r="H182" s="1" t="s">
        <v>732</v>
      </c>
      <c r="I182" s="1" t="s">
        <v>749</v>
      </c>
      <c r="J182" s="8">
        <f>EOMONTH(C182, 0)</f>
        <v>45412</v>
      </c>
      <c r="K182" s="1" t="s">
        <v>373</v>
      </c>
      <c r="L182" s="1" t="str">
        <f>IF(ISNUMBER(SEARCH("Social subscription",I182)),"Social Sub",IF(OR(ISNUMBER(SEARCH("Mens",I182)),ISNUMBER(SEARCH("Ladies",I182))),"Match Fees",IF(OR(ISNUMBER(SEARCH("Badgers",I182)),ISNUMBER(SEARCH("Match Fee",I182))),"Match Fees",IF(OR(ISNUMBER(SEARCH("Training",I182)),ISNUMBER(SEARCH("Aspirations",I182))),"Training Fee",""))))</f>
        <v>Training Fee</v>
      </c>
      <c r="M182" s="1">
        <v>3</v>
      </c>
      <c r="N182" s="1">
        <v>0.1</v>
      </c>
      <c r="O182" s="1">
        <v>0.05</v>
      </c>
      <c r="P182" s="1">
        <v>0</v>
      </c>
      <c r="Q182" s="1">
        <v>2.85</v>
      </c>
    </row>
    <row r="183" spans="1:17" ht="12.75">
      <c r="A183" s="4">
        <v>45326</v>
      </c>
      <c r="B183" s="18">
        <f>IF(AND(ISNUMBER(--LEFT(A183,10)), ISNUMBER(--LEFT(C183,10))), --LEFT(C183,10) - --LEFT(A183,10), "")</f>
        <v>75.354800000000978</v>
      </c>
      <c r="C183" s="4">
        <v>45401.354861111111</v>
      </c>
      <c r="D183" s="16">
        <f>YEAR(C183)</f>
        <v>2024</v>
      </c>
      <c r="E183" s="1" t="str">
        <f t="shared" si="2"/>
        <v>April 2024</v>
      </c>
      <c r="F183" s="3" t="str">
        <f ca="1">IF(C183&gt;=TODAY()-365, "Last 12 Months", "After 12 Months")</f>
        <v>After 12 Months</v>
      </c>
      <c r="G183" s="1" t="s">
        <v>751</v>
      </c>
      <c r="H183" s="1" t="s">
        <v>752</v>
      </c>
      <c r="I183" s="1" t="s">
        <v>753</v>
      </c>
      <c r="J183" s="8">
        <f>EOMONTH(C183, 0)</f>
        <v>45412</v>
      </c>
      <c r="K183" s="1" t="s">
        <v>373</v>
      </c>
      <c r="L183" s="1" t="str">
        <f>IF(ISNUMBER(SEARCH("Social subscription",I183)),"Social Sub",IF(OR(ISNUMBER(SEARCH("Mens",I183)),ISNUMBER(SEARCH("Ladies",I183))),"Match Fees",IF(OR(ISNUMBER(SEARCH("Badgers",I183)),ISNUMBER(SEARCH("Match Fee",I183))),"Match Fees",IF(OR(ISNUMBER(SEARCH("Training",I183)),ISNUMBER(SEARCH("Aspirations",I183))),"Training Fee",""))))</f>
        <v>Training Fee</v>
      </c>
      <c r="M183" s="1">
        <v>3</v>
      </c>
      <c r="N183" s="1">
        <v>0.08</v>
      </c>
      <c r="O183" s="1">
        <v>0.05</v>
      </c>
      <c r="P183" s="1">
        <v>0</v>
      </c>
      <c r="Q183" s="1">
        <v>2.87</v>
      </c>
    </row>
    <row r="184" spans="1:17" ht="12.75">
      <c r="A184" s="4">
        <v>45333</v>
      </c>
      <c r="B184" s="18">
        <f>IF(AND(ISNUMBER(--LEFT(A184,10)), ISNUMBER(--LEFT(C184,10))), --LEFT(C184,10) - --LEFT(A184,10), "")</f>
        <v>68.354800000000978</v>
      </c>
      <c r="C184" s="4">
        <v>45401.354861111111</v>
      </c>
      <c r="D184" s="16">
        <f>YEAR(C184)</f>
        <v>2024</v>
      </c>
      <c r="E184" s="1" t="str">
        <f t="shared" si="2"/>
        <v>April 2024</v>
      </c>
      <c r="F184" s="3" t="str">
        <f ca="1">IF(C184&gt;=TODAY()-365, "Last 12 Months", "After 12 Months")</f>
        <v>After 12 Months</v>
      </c>
      <c r="G184" s="1" t="s">
        <v>754</v>
      </c>
      <c r="H184" s="1" t="s">
        <v>752</v>
      </c>
      <c r="I184" s="1" t="s">
        <v>755</v>
      </c>
      <c r="J184" s="8">
        <f>EOMONTH(C184, 0)</f>
        <v>45412</v>
      </c>
      <c r="K184" s="1" t="s">
        <v>373</v>
      </c>
      <c r="L184" s="1" t="str">
        <f>IF(ISNUMBER(SEARCH("Social subscription",I184)),"Social Sub",IF(OR(ISNUMBER(SEARCH("Mens",I184)),ISNUMBER(SEARCH("Ladies",I184))),"Match Fees",IF(OR(ISNUMBER(SEARCH("Badgers",I184)),ISNUMBER(SEARCH("Match Fee",I184))),"Match Fees",IF(OR(ISNUMBER(SEARCH("Training",I184)),ISNUMBER(SEARCH("Aspirations",I184))),"Training Fee",""))))</f>
        <v>Training Fee</v>
      </c>
      <c r="M184" s="1">
        <v>3</v>
      </c>
      <c r="N184" s="1">
        <v>0.08</v>
      </c>
      <c r="O184" s="1">
        <v>0.05</v>
      </c>
      <c r="P184" s="1">
        <v>0</v>
      </c>
      <c r="Q184" s="1">
        <v>2.87</v>
      </c>
    </row>
    <row r="185" spans="1:17" ht="12.75">
      <c r="A185" s="4">
        <v>45340</v>
      </c>
      <c r="B185" s="18">
        <f>IF(AND(ISNUMBER(--LEFT(A185,10)), ISNUMBER(--LEFT(C185,10))), --LEFT(C185,10) - --LEFT(A185,10), "")</f>
        <v>61.354800000000978</v>
      </c>
      <c r="C185" s="4">
        <v>45401.354861111111</v>
      </c>
      <c r="D185" s="16">
        <f>YEAR(C185)</f>
        <v>2024</v>
      </c>
      <c r="E185" s="1" t="str">
        <f t="shared" si="2"/>
        <v>April 2024</v>
      </c>
      <c r="F185" s="3" t="str">
        <f ca="1">IF(C185&gt;=TODAY()-365, "Last 12 Months", "After 12 Months")</f>
        <v>After 12 Months</v>
      </c>
      <c r="G185" s="1" t="s">
        <v>756</v>
      </c>
      <c r="H185" s="1" t="s">
        <v>752</v>
      </c>
      <c r="I185" s="1" t="s">
        <v>757</v>
      </c>
      <c r="J185" s="8">
        <f>EOMONTH(C185, 0)</f>
        <v>45412</v>
      </c>
      <c r="K185" s="1" t="s">
        <v>373</v>
      </c>
      <c r="L185" s="1" t="str">
        <f>IF(ISNUMBER(SEARCH("Social subscription",I185)),"Social Sub",IF(OR(ISNUMBER(SEARCH("Mens",I185)),ISNUMBER(SEARCH("Ladies",I185))),"Match Fees",IF(OR(ISNUMBER(SEARCH("Badgers",I185)),ISNUMBER(SEARCH("Match Fee",I185))),"Match Fees",IF(OR(ISNUMBER(SEARCH("Training",I185)),ISNUMBER(SEARCH("Aspirations",I185))),"Training Fee",""))))</f>
        <v>Training Fee</v>
      </c>
      <c r="M185" s="1">
        <v>3</v>
      </c>
      <c r="N185" s="1">
        <v>0.08</v>
      </c>
      <c r="O185" s="1">
        <v>0.05</v>
      </c>
      <c r="P185" s="1">
        <v>0</v>
      </c>
      <c r="Q185" s="1">
        <v>2.87</v>
      </c>
    </row>
    <row r="186" spans="1:17" ht="12.75">
      <c r="A186" s="4">
        <v>45347</v>
      </c>
      <c r="B186" s="18">
        <f>IF(AND(ISNUMBER(--LEFT(A186,10)), ISNUMBER(--LEFT(C186,10))), --LEFT(C186,10) - --LEFT(A186,10), "")</f>
        <v>54.354800000000978</v>
      </c>
      <c r="C186" s="4">
        <v>45401.354861111111</v>
      </c>
      <c r="D186" s="16">
        <f>YEAR(C186)</f>
        <v>2024</v>
      </c>
      <c r="E186" s="1" t="str">
        <f t="shared" si="2"/>
        <v>April 2024</v>
      </c>
      <c r="F186" s="3" t="str">
        <f ca="1">IF(C186&gt;=TODAY()-365, "Last 12 Months", "After 12 Months")</f>
        <v>After 12 Months</v>
      </c>
      <c r="G186" s="1" t="s">
        <v>758</v>
      </c>
      <c r="H186" s="1" t="s">
        <v>752</v>
      </c>
      <c r="I186" s="1" t="s">
        <v>759</v>
      </c>
      <c r="J186" s="8">
        <f>EOMONTH(C186, 0)</f>
        <v>45412</v>
      </c>
      <c r="K186" s="1" t="s">
        <v>373</v>
      </c>
      <c r="L186" s="1" t="str">
        <f>IF(ISNUMBER(SEARCH("Social subscription",I186)),"Social Sub",IF(OR(ISNUMBER(SEARCH("Mens",I186)),ISNUMBER(SEARCH("Ladies",I186))),"Match Fees",IF(OR(ISNUMBER(SEARCH("Badgers",I186)),ISNUMBER(SEARCH("Match Fee",I186))),"Match Fees",IF(OR(ISNUMBER(SEARCH("Training",I186)),ISNUMBER(SEARCH("Aspirations",I186))),"Training Fee",""))))</f>
        <v>Training Fee</v>
      </c>
      <c r="M186" s="1">
        <v>3</v>
      </c>
      <c r="N186" s="1">
        <v>0.08</v>
      </c>
      <c r="O186" s="1">
        <v>0.05</v>
      </c>
      <c r="P186" s="1">
        <v>0</v>
      </c>
      <c r="Q186" s="1">
        <v>2.87</v>
      </c>
    </row>
    <row r="187" spans="1:17" ht="12.75">
      <c r="A187" s="4">
        <v>45354</v>
      </c>
      <c r="B187" s="18">
        <f>IF(AND(ISNUMBER(--LEFT(A187,10)), ISNUMBER(--LEFT(C187,10))), --LEFT(C187,10) - --LEFT(A187,10), "")</f>
        <v>47.354800000000978</v>
      </c>
      <c r="C187" s="4">
        <v>45401.354861111111</v>
      </c>
      <c r="D187" s="16">
        <f>YEAR(C187)</f>
        <v>2024</v>
      </c>
      <c r="E187" s="1" t="str">
        <f t="shared" si="2"/>
        <v>April 2024</v>
      </c>
      <c r="F187" s="3" t="str">
        <f ca="1">IF(C187&gt;=TODAY()-365, "Last 12 Months", "After 12 Months")</f>
        <v>After 12 Months</v>
      </c>
      <c r="G187" s="1" t="s">
        <v>760</v>
      </c>
      <c r="H187" s="1" t="s">
        <v>752</v>
      </c>
      <c r="I187" s="1" t="s">
        <v>761</v>
      </c>
      <c r="J187" s="8">
        <f>EOMONTH(C187, 0)</f>
        <v>45412</v>
      </c>
      <c r="K187" s="1" t="s">
        <v>373</v>
      </c>
      <c r="L187" s="1" t="str">
        <f>IF(ISNUMBER(SEARCH("Social subscription",I187)),"Social Sub",IF(OR(ISNUMBER(SEARCH("Mens",I187)),ISNUMBER(SEARCH("Ladies",I187))),"Match Fees",IF(OR(ISNUMBER(SEARCH("Badgers",I187)),ISNUMBER(SEARCH("Match Fee",I187))),"Match Fees",IF(OR(ISNUMBER(SEARCH("Training",I187)),ISNUMBER(SEARCH("Aspirations",I187))),"Training Fee",""))))</f>
        <v>Training Fee</v>
      </c>
      <c r="M187" s="1">
        <v>3</v>
      </c>
      <c r="N187" s="1">
        <v>0.08</v>
      </c>
      <c r="O187" s="1">
        <v>0.05</v>
      </c>
      <c r="P187" s="1">
        <v>0</v>
      </c>
      <c r="Q187" s="1">
        <v>2.87</v>
      </c>
    </row>
    <row r="188" spans="1:17" ht="12.75">
      <c r="A188" s="4">
        <v>45368</v>
      </c>
      <c r="B188" s="18">
        <f>IF(AND(ISNUMBER(--LEFT(A188,10)), ISNUMBER(--LEFT(C188,10))), --LEFT(C188,10) - --LEFT(A188,10), "")</f>
        <v>33.354800000000978</v>
      </c>
      <c r="C188" s="4">
        <v>45401.354861111111</v>
      </c>
      <c r="D188" s="16">
        <f>YEAR(C188)</f>
        <v>2024</v>
      </c>
      <c r="E188" s="1" t="str">
        <f t="shared" si="2"/>
        <v>April 2024</v>
      </c>
      <c r="F188" s="3" t="str">
        <f ca="1">IF(C188&gt;=TODAY()-365, "Last 12 Months", "After 12 Months")</f>
        <v>After 12 Months</v>
      </c>
      <c r="G188" s="1" t="s">
        <v>762</v>
      </c>
      <c r="H188" s="1" t="s">
        <v>752</v>
      </c>
      <c r="I188" s="1" t="s">
        <v>763</v>
      </c>
      <c r="J188" s="8">
        <f>EOMONTH(C188, 0)</f>
        <v>45412</v>
      </c>
      <c r="K188" s="1" t="s">
        <v>373</v>
      </c>
      <c r="L188" s="1" t="str">
        <f>IF(ISNUMBER(SEARCH("Social subscription",I188)),"Social Sub",IF(OR(ISNUMBER(SEARCH("Mens",I188)),ISNUMBER(SEARCH("Ladies",I188))),"Match Fees",IF(OR(ISNUMBER(SEARCH("Badgers",I188)),ISNUMBER(SEARCH("Match Fee",I188))),"Match Fees",IF(OR(ISNUMBER(SEARCH("Training",I188)),ISNUMBER(SEARCH("Aspirations",I188))),"Training Fee",""))))</f>
        <v>Training Fee</v>
      </c>
      <c r="M188" s="1">
        <v>3</v>
      </c>
      <c r="N188" s="1">
        <v>7.0000000000000007E-2</v>
      </c>
      <c r="O188" s="1">
        <v>0.05</v>
      </c>
      <c r="P188" s="1">
        <v>0</v>
      </c>
      <c r="Q188" s="1">
        <v>2.88</v>
      </c>
    </row>
    <row r="189" spans="1:17" ht="12.75">
      <c r="A189" s="4">
        <v>45374</v>
      </c>
      <c r="B189" s="18">
        <f>IF(AND(ISNUMBER(--LEFT(A189,10)), ISNUMBER(--LEFT(C189,10))), --LEFT(C189,10) - --LEFT(A189,10), "")</f>
        <v>27.354800000000978</v>
      </c>
      <c r="C189" s="4">
        <v>45401.354861111111</v>
      </c>
      <c r="D189" s="16">
        <f>YEAR(C189)</f>
        <v>2024</v>
      </c>
      <c r="E189" s="1" t="str">
        <f t="shared" si="2"/>
        <v>April 2024</v>
      </c>
      <c r="F189" s="3" t="str">
        <f ca="1">IF(C189&gt;=TODAY()-365, "Last 12 Months", "After 12 Months")</f>
        <v>After 12 Months</v>
      </c>
      <c r="G189" s="1" t="s">
        <v>764</v>
      </c>
      <c r="H189" s="1" t="s">
        <v>765</v>
      </c>
      <c r="I189" s="1" t="s">
        <v>678</v>
      </c>
      <c r="J189" s="8">
        <f>EOMONTH(C189, 0)</f>
        <v>45412</v>
      </c>
      <c r="K189" s="1" t="s">
        <v>373</v>
      </c>
      <c r="L189" s="1" t="str">
        <f>IF(ISNUMBER(SEARCH("Social subscription",I189)),"Social Sub",IF(OR(ISNUMBER(SEARCH("Mens",I189)),ISNUMBER(SEARCH("Ladies",I189))),"Match Fees",IF(OR(ISNUMBER(SEARCH("Badgers",I189)),ISNUMBER(SEARCH("Match Fee",I189))),"Match Fees",IF(OR(ISNUMBER(SEARCH("Training",I189)),ISNUMBER(SEARCH("Aspirations",I189))),"Training Fee",""))))</f>
        <v>Training Fee</v>
      </c>
      <c r="M189" s="1">
        <v>3</v>
      </c>
      <c r="N189" s="1">
        <v>0.11</v>
      </c>
      <c r="O189" s="1">
        <v>0.05</v>
      </c>
      <c r="P189" s="1">
        <v>0</v>
      </c>
      <c r="Q189" s="1">
        <v>2.84</v>
      </c>
    </row>
    <row r="190" spans="1:17" ht="12.75">
      <c r="A190" s="4">
        <v>45386</v>
      </c>
      <c r="B190" s="18">
        <f>IF(AND(ISNUMBER(--LEFT(A190,10)), ISNUMBER(--LEFT(C190,10))), --LEFT(C190,10) - --LEFT(A190,10), "")</f>
        <v>15.354800000000978</v>
      </c>
      <c r="C190" s="4">
        <v>45401.354861111111</v>
      </c>
      <c r="D190" s="16">
        <f>YEAR(C190)</f>
        <v>2024</v>
      </c>
      <c r="E190" s="1" t="str">
        <f t="shared" si="2"/>
        <v>April 2024</v>
      </c>
      <c r="F190" s="3" t="str">
        <f ca="1">IF(C190&gt;=TODAY()-365, "Last 12 Months", "After 12 Months")</f>
        <v>After 12 Months</v>
      </c>
      <c r="G190" s="1" t="s">
        <v>766</v>
      </c>
      <c r="H190" s="1" t="s">
        <v>765</v>
      </c>
      <c r="I190" s="1" t="s">
        <v>680</v>
      </c>
      <c r="J190" s="8">
        <f>EOMONTH(C190, 0)</f>
        <v>45412</v>
      </c>
      <c r="K190" s="1" t="s">
        <v>373</v>
      </c>
      <c r="L190" s="1" t="str">
        <f>IF(ISNUMBER(SEARCH("Social subscription",I190)),"Social Sub",IF(OR(ISNUMBER(SEARCH("Mens",I190)),ISNUMBER(SEARCH("Ladies",I190))),"Match Fees",IF(OR(ISNUMBER(SEARCH("Badgers",I190)),ISNUMBER(SEARCH("Match Fee",I190))),"Match Fees",IF(OR(ISNUMBER(SEARCH("Training",I190)),ISNUMBER(SEARCH("Aspirations",I190))),"Training Fee",""))))</f>
        <v>Training Fee</v>
      </c>
      <c r="M190" s="1">
        <v>3</v>
      </c>
      <c r="N190" s="1">
        <v>0.12</v>
      </c>
      <c r="O190" s="1">
        <v>0.05</v>
      </c>
      <c r="P190" s="1">
        <v>0</v>
      </c>
      <c r="Q190" s="1">
        <v>2.83</v>
      </c>
    </row>
    <row r="191" spans="1:17" ht="12.75">
      <c r="A191" s="4">
        <v>45347</v>
      </c>
      <c r="B191" s="18">
        <f>IF(AND(ISNUMBER(--LEFT(A191,10)), ISNUMBER(--LEFT(C191,10))), --LEFT(C191,10) - --LEFT(A191,10), "")</f>
        <v>54.354800000000978</v>
      </c>
      <c r="C191" s="4">
        <v>45401.354861111111</v>
      </c>
      <c r="D191" s="16">
        <f>YEAR(C191)</f>
        <v>2024</v>
      </c>
      <c r="E191" s="1" t="str">
        <f t="shared" si="2"/>
        <v>April 2024</v>
      </c>
      <c r="F191" s="3" t="str">
        <f ca="1">IF(C191&gt;=TODAY()-365, "Last 12 Months", "After 12 Months")</f>
        <v>After 12 Months</v>
      </c>
      <c r="G191" s="1" t="s">
        <v>767</v>
      </c>
      <c r="H191" s="1" t="s">
        <v>768</v>
      </c>
      <c r="I191" s="1" t="s">
        <v>769</v>
      </c>
      <c r="J191" s="8">
        <f>EOMONTH(C191, 0)</f>
        <v>45412</v>
      </c>
      <c r="K191" s="1" t="s">
        <v>373</v>
      </c>
      <c r="L191" s="1" t="str">
        <f>IF(ISNUMBER(SEARCH("Social subscription",I191)),"Social Sub",IF(OR(ISNUMBER(SEARCH("Mens",I191)),ISNUMBER(SEARCH("Ladies",I191))),"Match Fees",IF(OR(ISNUMBER(SEARCH("Badgers",I191)),ISNUMBER(SEARCH("Match Fee",I191))),"Match Fees",IF(OR(ISNUMBER(SEARCH("Training",I191)),ISNUMBER(SEARCH("Aspirations",I191))),"Training Fee",""))))</f>
        <v>Training Fee</v>
      </c>
      <c r="M191" s="1">
        <v>3</v>
      </c>
      <c r="N191" s="1">
        <v>0.11</v>
      </c>
      <c r="O191" s="1">
        <v>0.05</v>
      </c>
      <c r="P191" s="1">
        <v>0</v>
      </c>
      <c r="Q191" s="1">
        <v>2.84</v>
      </c>
    </row>
    <row r="192" spans="1:17" ht="12.75">
      <c r="A192" s="4">
        <v>45374</v>
      </c>
      <c r="B192" s="18">
        <f>IF(AND(ISNUMBER(--LEFT(A192,10)), ISNUMBER(--LEFT(C192,10))), --LEFT(C192,10) - --LEFT(A192,10), "")</f>
        <v>30.354800000000978</v>
      </c>
      <c r="C192" s="4">
        <v>45404.354861111111</v>
      </c>
      <c r="D192" s="16">
        <f>YEAR(C192)</f>
        <v>2024</v>
      </c>
      <c r="E192" s="1" t="str">
        <f t="shared" si="2"/>
        <v>April 2024</v>
      </c>
      <c r="F192" s="3" t="str">
        <f ca="1">IF(C192&gt;=TODAY()-365, "Last 12 Months", "After 12 Months")</f>
        <v>After 12 Months</v>
      </c>
      <c r="G192" s="1" t="s">
        <v>770</v>
      </c>
      <c r="H192" s="1" t="s">
        <v>771</v>
      </c>
      <c r="I192" s="1" t="s">
        <v>772</v>
      </c>
      <c r="J192" s="8">
        <f>EOMONTH(C192, 0)</f>
        <v>45412</v>
      </c>
      <c r="K192" s="1" t="s">
        <v>373</v>
      </c>
      <c r="L192" s="1" t="str">
        <f>IF(ISNUMBER(SEARCH("Social subscription",I192)),"Social Sub",IF(OR(ISNUMBER(SEARCH("Mens",I192)),ISNUMBER(SEARCH("Ladies",I192))),"Match Fees",IF(OR(ISNUMBER(SEARCH("Badgers",I192)),ISNUMBER(SEARCH("Match Fee",I192))),"Match Fees",IF(OR(ISNUMBER(SEARCH("Training",I192)),ISNUMBER(SEARCH("Aspirations",I192))),"Training Fee",""))))</f>
        <v>Match Fees</v>
      </c>
      <c r="M192" s="1">
        <v>5</v>
      </c>
      <c r="N192" s="1">
        <v>0.28000000000000003</v>
      </c>
      <c r="O192" s="1">
        <v>0.05</v>
      </c>
      <c r="P192" s="1">
        <v>0</v>
      </c>
      <c r="Q192" s="1">
        <v>4.67</v>
      </c>
    </row>
    <row r="193" spans="1:17" ht="12.75">
      <c r="A193" s="4">
        <v>45374</v>
      </c>
      <c r="B193" s="18">
        <f>IF(AND(ISNUMBER(--LEFT(A193,10)), ISNUMBER(--LEFT(C193,10))), --LEFT(C193,10) - --LEFT(A193,10), "")</f>
        <v>30.354800000000978</v>
      </c>
      <c r="C193" s="4">
        <v>45404.354861111111</v>
      </c>
      <c r="D193" s="16">
        <f>YEAR(C193)</f>
        <v>2024</v>
      </c>
      <c r="E193" s="1" t="str">
        <f t="shared" si="2"/>
        <v>April 2024</v>
      </c>
      <c r="F193" s="3" t="str">
        <f ca="1">IF(C193&gt;=TODAY()-365, "Last 12 Months", "After 12 Months")</f>
        <v>After 12 Months</v>
      </c>
      <c r="G193" s="1" t="s">
        <v>773</v>
      </c>
      <c r="H193" s="1" t="s">
        <v>774</v>
      </c>
      <c r="I193" s="1" t="s">
        <v>675</v>
      </c>
      <c r="J193" s="8">
        <f>EOMONTH(C193, 0)</f>
        <v>45412</v>
      </c>
      <c r="K193" s="1" t="s">
        <v>373</v>
      </c>
      <c r="L193" s="1" t="str">
        <f>IF(ISNUMBER(SEARCH("Social subscription",I193)),"Social Sub",IF(OR(ISNUMBER(SEARCH("Mens",I193)),ISNUMBER(SEARCH("Ladies",I193))),"Match Fees",IF(OR(ISNUMBER(SEARCH("Badgers",I193)),ISNUMBER(SEARCH("Match Fee",I193))),"Match Fees",IF(OR(ISNUMBER(SEARCH("Training",I193)),ISNUMBER(SEARCH("Aspirations",I193))),"Training Fee",""))))</f>
        <v>Match Fees</v>
      </c>
      <c r="M193" s="1">
        <v>10</v>
      </c>
      <c r="N193" s="1">
        <v>0.35</v>
      </c>
      <c r="O193" s="1">
        <v>0.1</v>
      </c>
      <c r="P193" s="1">
        <v>0</v>
      </c>
      <c r="Q193" s="1">
        <v>9.5500000000000007</v>
      </c>
    </row>
    <row r="194" spans="1:17" ht="12.75">
      <c r="A194" s="4">
        <v>45404</v>
      </c>
      <c r="B194" s="18">
        <f>IF(AND(ISNUMBER(--LEFT(A194,10)), ISNUMBER(--LEFT(C194,10))), --LEFT(C194,10) - --LEFT(A194,10), "")</f>
        <v>0.7312000000019907</v>
      </c>
      <c r="C194" s="4">
        <v>45404.731249999997</v>
      </c>
      <c r="D194" s="16">
        <f>YEAR(C194)</f>
        <v>2024</v>
      </c>
      <c r="E194" s="1" t="str">
        <f t="shared" si="2"/>
        <v>April 2024</v>
      </c>
      <c r="F194" s="3" t="str">
        <f ca="1">IF(C194&gt;=TODAY()-365, "Last 12 Months", "After 12 Months")</f>
        <v>After 12 Months</v>
      </c>
      <c r="G194" s="1" t="s">
        <v>775</v>
      </c>
      <c r="H194" s="1" t="s">
        <v>776</v>
      </c>
      <c r="I194" s="1" t="s">
        <v>777</v>
      </c>
      <c r="J194" s="8">
        <f>EOMONTH(C194, 0)</f>
        <v>45412</v>
      </c>
      <c r="K194" s="1" t="s">
        <v>241</v>
      </c>
      <c r="L194" s="1" t="str">
        <f>IF(ISNUMBER(SEARCH("Social subscription",I194)),"Social Sub",IF(OR(ISNUMBER(SEARCH("Mens",I194)),ISNUMBER(SEARCH("Ladies",I194))),"Match Fees",IF(OR(ISNUMBER(SEARCH("Badgers",I194)),ISNUMBER(SEARCH("Match Fee",I194))),"Match Fees",IF(OR(ISNUMBER(SEARCH("Training",I194)),ISNUMBER(SEARCH("Aspirations",I194))),"Training Fee",""))))</f>
        <v>Training Fee</v>
      </c>
      <c r="M194" s="1">
        <v>3</v>
      </c>
      <c r="N194" s="1">
        <v>0</v>
      </c>
      <c r="O194" s="1">
        <v>0</v>
      </c>
      <c r="P194" s="1">
        <v>0</v>
      </c>
      <c r="Q194" s="1">
        <v>3</v>
      </c>
    </row>
    <row r="195" spans="1:17" ht="12.75">
      <c r="A195" s="4">
        <v>45404</v>
      </c>
      <c r="B195" s="18">
        <f>IF(AND(ISNUMBER(--LEFT(A195,10)), ISNUMBER(--LEFT(C195,10))), --LEFT(C195,10) - --LEFT(A195,10), "")</f>
        <v>0.7312000000019907</v>
      </c>
      <c r="C195" s="4">
        <v>45404.731249999997</v>
      </c>
      <c r="D195" s="16">
        <f>YEAR(C195)</f>
        <v>2024</v>
      </c>
      <c r="E195" s="1" t="str">
        <f t="shared" ref="E195:E258" si="3">TEXT(C195, "mmmm yyyy")</f>
        <v>April 2024</v>
      </c>
      <c r="F195" s="3" t="str">
        <f ca="1">IF(C195&gt;=TODAY()-365, "Last 12 Months", "After 12 Months")</f>
        <v>After 12 Months</v>
      </c>
      <c r="G195" s="1" t="s">
        <v>778</v>
      </c>
      <c r="H195" s="1" t="s">
        <v>610</v>
      </c>
      <c r="I195" s="1" t="s">
        <v>777</v>
      </c>
      <c r="J195" s="8">
        <f>EOMONTH(C195, 0)</f>
        <v>45412</v>
      </c>
      <c r="K195" s="1" t="s">
        <v>241</v>
      </c>
      <c r="L195" s="1" t="str">
        <f>IF(ISNUMBER(SEARCH("Social subscription",I195)),"Social Sub",IF(OR(ISNUMBER(SEARCH("Mens",I195)),ISNUMBER(SEARCH("Ladies",I195))),"Match Fees",IF(OR(ISNUMBER(SEARCH("Badgers",I195)),ISNUMBER(SEARCH("Match Fee",I195))),"Match Fees",IF(OR(ISNUMBER(SEARCH("Training",I195)),ISNUMBER(SEARCH("Aspirations",I195))),"Training Fee",""))))</f>
        <v>Training Fee</v>
      </c>
      <c r="M195" s="1">
        <v>3</v>
      </c>
      <c r="N195" s="1">
        <v>0</v>
      </c>
      <c r="O195" s="1">
        <v>0</v>
      </c>
      <c r="P195" s="1">
        <v>0</v>
      </c>
      <c r="Q195" s="1">
        <v>3</v>
      </c>
    </row>
    <row r="196" spans="1:17" ht="12.75">
      <c r="A196" s="4">
        <v>45404</v>
      </c>
      <c r="B196" s="18">
        <f>IF(AND(ISNUMBER(--LEFT(A196,10)), ISNUMBER(--LEFT(C196,10))), --LEFT(C196,10) - --LEFT(A196,10), "")</f>
        <v>0.7312000000019907</v>
      </c>
      <c r="C196" s="4">
        <v>45404.731249999997</v>
      </c>
      <c r="D196" s="16">
        <f>YEAR(C196)</f>
        <v>2024</v>
      </c>
      <c r="E196" s="1" t="str">
        <f t="shared" si="3"/>
        <v>April 2024</v>
      </c>
      <c r="F196" s="3" t="str">
        <f ca="1">IF(C196&gt;=TODAY()-365, "Last 12 Months", "After 12 Months")</f>
        <v>After 12 Months</v>
      </c>
      <c r="G196" s="1" t="s">
        <v>779</v>
      </c>
      <c r="H196" s="1" t="s">
        <v>613</v>
      </c>
      <c r="I196" s="1" t="s">
        <v>777</v>
      </c>
      <c r="J196" s="8">
        <f>EOMONTH(C196, 0)</f>
        <v>45412</v>
      </c>
      <c r="K196" s="1" t="s">
        <v>241</v>
      </c>
      <c r="L196" s="1" t="str">
        <f>IF(ISNUMBER(SEARCH("Social subscription",I196)),"Social Sub",IF(OR(ISNUMBER(SEARCH("Mens",I196)),ISNUMBER(SEARCH("Ladies",I196))),"Match Fees",IF(OR(ISNUMBER(SEARCH("Badgers",I196)),ISNUMBER(SEARCH("Match Fee",I196))),"Match Fees",IF(OR(ISNUMBER(SEARCH("Training",I196)),ISNUMBER(SEARCH("Aspirations",I196))),"Training Fee",""))))</f>
        <v>Training Fee</v>
      </c>
      <c r="M196" s="1">
        <v>3</v>
      </c>
      <c r="N196" s="1">
        <v>0</v>
      </c>
      <c r="O196" s="1">
        <v>0</v>
      </c>
      <c r="P196" s="1">
        <v>0</v>
      </c>
      <c r="Q196" s="1">
        <v>3</v>
      </c>
    </row>
    <row r="197" spans="1:17" ht="12.75">
      <c r="A197" s="4">
        <v>45404</v>
      </c>
      <c r="B197" s="18">
        <f>IF(AND(ISNUMBER(--LEFT(A197,10)), ISNUMBER(--LEFT(C197,10))), --LEFT(C197,10) - --LEFT(A197,10), "")</f>
        <v>0.73470000000088476</v>
      </c>
      <c r="C197" s="4">
        <v>45404.734722222223</v>
      </c>
      <c r="D197" s="16">
        <f>YEAR(C197)</f>
        <v>2024</v>
      </c>
      <c r="E197" s="1" t="str">
        <f t="shared" si="3"/>
        <v>April 2024</v>
      </c>
      <c r="F197" s="3" t="str">
        <f ca="1">IF(C197&gt;=TODAY()-365, "Last 12 Months", "After 12 Months")</f>
        <v>After 12 Months</v>
      </c>
      <c r="G197" s="1" t="s">
        <v>780</v>
      </c>
      <c r="H197" s="1" t="s">
        <v>781</v>
      </c>
      <c r="I197" s="1" t="s">
        <v>782</v>
      </c>
      <c r="J197" s="8">
        <f>EOMONTH(C197, 0)</f>
        <v>45412</v>
      </c>
      <c r="K197" s="1" t="s">
        <v>233</v>
      </c>
      <c r="L197" s="1" t="str">
        <f>IF(ISNUMBER(SEARCH("Social subscription",I197)),"Social Sub",IF(OR(ISNUMBER(SEARCH("Mens",I197)),ISNUMBER(SEARCH("Ladies",I197))),"Match Fees",IF(OR(ISNUMBER(SEARCH("Badgers",I197)),ISNUMBER(SEARCH("Match Fee",I197))),"Match Fees",IF(OR(ISNUMBER(SEARCH("Training",I197)),ISNUMBER(SEARCH("Aspirations",I197))),"Training Fee",""))))</f>
        <v>Training Fee</v>
      </c>
      <c r="M197" s="1">
        <v>3</v>
      </c>
      <c r="N197" s="1">
        <v>0</v>
      </c>
      <c r="O197" s="1">
        <v>0</v>
      </c>
      <c r="P197" s="1">
        <v>0</v>
      </c>
      <c r="Q197" s="1">
        <v>3</v>
      </c>
    </row>
    <row r="198" spans="1:17" ht="12.75">
      <c r="A198" s="4">
        <v>45404</v>
      </c>
      <c r="B198" s="18">
        <f>IF(AND(ISNUMBER(--LEFT(A198,10)), ISNUMBER(--LEFT(C198,10))), --LEFT(C198,10) - --LEFT(A198,10), "")</f>
        <v>0.74020000000018626</v>
      </c>
      <c r="C198" s="4">
        <v>45404.740277777775</v>
      </c>
      <c r="D198" s="16">
        <f>YEAR(C198)</f>
        <v>2024</v>
      </c>
      <c r="E198" s="1" t="str">
        <f t="shared" si="3"/>
        <v>April 2024</v>
      </c>
      <c r="F198" s="3" t="str">
        <f ca="1">IF(C198&gt;=TODAY()-365, "Last 12 Months", "After 12 Months")</f>
        <v>After 12 Months</v>
      </c>
      <c r="G198" s="1" t="s">
        <v>783</v>
      </c>
      <c r="H198" s="1" t="s">
        <v>610</v>
      </c>
      <c r="I198" s="1" t="s">
        <v>784</v>
      </c>
      <c r="J198" s="8">
        <f>EOMONTH(C198, 0)</f>
        <v>45412</v>
      </c>
      <c r="K198" s="1" t="s">
        <v>241</v>
      </c>
      <c r="L198" s="1" t="str">
        <f>IF(ISNUMBER(SEARCH("Social subscription",I198)),"Social Sub",IF(OR(ISNUMBER(SEARCH("Mens",I198)),ISNUMBER(SEARCH("Ladies",I198))),"Match Fees",IF(OR(ISNUMBER(SEARCH("Badgers",I198)),ISNUMBER(SEARCH("Match Fee",I198))),"Match Fees",IF(OR(ISNUMBER(SEARCH("Training",I198)),ISNUMBER(SEARCH("Aspirations",I198))),"Training Fee",""))))</f>
        <v>Training Fee</v>
      </c>
      <c r="M198" s="1">
        <v>3</v>
      </c>
      <c r="N198" s="1">
        <v>0</v>
      </c>
      <c r="O198" s="1">
        <v>0</v>
      </c>
      <c r="P198" s="1">
        <v>0</v>
      </c>
      <c r="Q198" s="1">
        <v>3</v>
      </c>
    </row>
    <row r="199" spans="1:17" ht="12.75">
      <c r="A199" s="4">
        <v>45404</v>
      </c>
      <c r="B199" s="18">
        <f>IF(AND(ISNUMBER(--LEFT(A199,10)), ISNUMBER(--LEFT(C199,10))), --LEFT(C199,10) - --LEFT(A199,10), "")</f>
        <v>0.74020000000018626</v>
      </c>
      <c r="C199" s="4">
        <v>45404.740277777775</v>
      </c>
      <c r="D199" s="16">
        <f>YEAR(C199)</f>
        <v>2024</v>
      </c>
      <c r="E199" s="1" t="str">
        <f t="shared" si="3"/>
        <v>April 2024</v>
      </c>
      <c r="F199" s="3" t="str">
        <f ca="1">IF(C199&gt;=TODAY()-365, "Last 12 Months", "After 12 Months")</f>
        <v>After 12 Months</v>
      </c>
      <c r="G199" s="1" t="s">
        <v>785</v>
      </c>
      <c r="H199" s="1" t="s">
        <v>613</v>
      </c>
      <c r="I199" s="1" t="s">
        <v>784</v>
      </c>
      <c r="J199" s="8">
        <f>EOMONTH(C199, 0)</f>
        <v>45412</v>
      </c>
      <c r="K199" s="1" t="s">
        <v>241</v>
      </c>
      <c r="L199" s="1" t="str">
        <f>IF(ISNUMBER(SEARCH("Social subscription",I199)),"Social Sub",IF(OR(ISNUMBER(SEARCH("Mens",I199)),ISNUMBER(SEARCH("Ladies",I199))),"Match Fees",IF(OR(ISNUMBER(SEARCH("Badgers",I199)),ISNUMBER(SEARCH("Match Fee",I199))),"Match Fees",IF(OR(ISNUMBER(SEARCH("Training",I199)),ISNUMBER(SEARCH("Aspirations",I199))),"Training Fee",""))))</f>
        <v>Training Fee</v>
      </c>
      <c r="M199" s="1">
        <v>3</v>
      </c>
      <c r="N199" s="1">
        <v>0</v>
      </c>
      <c r="O199" s="1">
        <v>0</v>
      </c>
      <c r="P199" s="1">
        <v>0</v>
      </c>
      <c r="Q199" s="1">
        <v>3</v>
      </c>
    </row>
    <row r="200" spans="1:17" ht="12.75">
      <c r="A200" s="4">
        <v>45404</v>
      </c>
      <c r="B200" s="18">
        <f>IF(AND(ISNUMBER(--LEFT(A200,10)), ISNUMBER(--LEFT(C200,10))), --LEFT(C200,10) - --LEFT(A200,10), "")</f>
        <v>0.74089999999705469</v>
      </c>
      <c r="C200" s="4">
        <v>45404.740972222222</v>
      </c>
      <c r="D200" s="16">
        <f>YEAR(C200)</f>
        <v>2024</v>
      </c>
      <c r="E200" s="1" t="str">
        <f t="shared" si="3"/>
        <v>April 2024</v>
      </c>
      <c r="F200" s="3" t="str">
        <f ca="1">IF(C200&gt;=TODAY()-365, "Last 12 Months", "After 12 Months")</f>
        <v>After 12 Months</v>
      </c>
      <c r="G200" s="1" t="s">
        <v>786</v>
      </c>
      <c r="H200" s="1" t="s">
        <v>781</v>
      </c>
      <c r="I200" s="1" t="s">
        <v>787</v>
      </c>
      <c r="J200" s="8">
        <f>EOMONTH(C200, 0)</f>
        <v>45412</v>
      </c>
      <c r="K200" s="1" t="s">
        <v>233</v>
      </c>
      <c r="L200" s="1" t="str">
        <f>IF(ISNUMBER(SEARCH("Social subscription",I200)),"Social Sub",IF(OR(ISNUMBER(SEARCH("Mens",I200)),ISNUMBER(SEARCH("Ladies",I200))),"Match Fees",IF(OR(ISNUMBER(SEARCH("Badgers",I200)),ISNUMBER(SEARCH("Match Fee",I200))),"Match Fees",IF(OR(ISNUMBER(SEARCH("Training",I200)),ISNUMBER(SEARCH("Aspirations",I200))),"Training Fee",""))))</f>
        <v>Training Fee</v>
      </c>
      <c r="M200" s="1">
        <v>3</v>
      </c>
      <c r="N200" s="1">
        <v>0</v>
      </c>
      <c r="O200" s="1">
        <v>0</v>
      </c>
      <c r="P200" s="1">
        <v>0</v>
      </c>
      <c r="Q200" s="1">
        <v>3</v>
      </c>
    </row>
    <row r="201" spans="1:17" ht="12.75">
      <c r="A201" s="4">
        <v>45404</v>
      </c>
      <c r="B201" s="18">
        <f>IF(AND(ISNUMBER(--LEFT(A201,10)), ISNUMBER(--LEFT(C201,10))), --LEFT(C201,10) - --LEFT(A201,10), "")</f>
        <v>0.74369999999908032</v>
      </c>
      <c r="C201" s="4">
        <v>45404.743750000001</v>
      </c>
      <c r="D201" s="16">
        <f>YEAR(C201)</f>
        <v>2024</v>
      </c>
      <c r="E201" s="1" t="str">
        <f t="shared" si="3"/>
        <v>April 2024</v>
      </c>
      <c r="F201" s="3" t="str">
        <f ca="1">IF(C201&gt;=TODAY()-365, "Last 12 Months", "After 12 Months")</f>
        <v>After 12 Months</v>
      </c>
      <c r="G201" s="1" t="s">
        <v>788</v>
      </c>
      <c r="H201" s="1" t="s">
        <v>615</v>
      </c>
      <c r="I201" s="1" t="s">
        <v>787</v>
      </c>
      <c r="J201" s="8">
        <f>EOMONTH(C201, 0)</f>
        <v>45412</v>
      </c>
      <c r="K201" s="1" t="s">
        <v>233</v>
      </c>
      <c r="L201" s="1" t="str">
        <f>IF(ISNUMBER(SEARCH("Social subscription",I201)),"Social Sub",IF(OR(ISNUMBER(SEARCH("Mens",I201)),ISNUMBER(SEARCH("Ladies",I201))),"Match Fees",IF(OR(ISNUMBER(SEARCH("Badgers",I201)),ISNUMBER(SEARCH("Match Fee",I201))),"Match Fees",IF(OR(ISNUMBER(SEARCH("Training",I201)),ISNUMBER(SEARCH("Aspirations",I201))),"Training Fee",""))))</f>
        <v>Training Fee</v>
      </c>
      <c r="M201" s="1">
        <v>3</v>
      </c>
      <c r="N201" s="1">
        <v>0</v>
      </c>
      <c r="O201" s="1">
        <v>0</v>
      </c>
      <c r="P201" s="1">
        <v>0</v>
      </c>
      <c r="Q201" s="1">
        <v>3</v>
      </c>
    </row>
    <row r="202" spans="1:17" ht="12.75">
      <c r="A202" s="4">
        <v>45404</v>
      </c>
      <c r="B202" s="18">
        <f>IF(AND(ISNUMBER(--LEFT(A202,10)), ISNUMBER(--LEFT(C202,10))), --LEFT(C202,10) - --LEFT(A202,10), "")</f>
        <v>0.74369999999908032</v>
      </c>
      <c r="C202" s="4">
        <v>45404.743750000001</v>
      </c>
      <c r="D202" s="16">
        <f>YEAR(C202)</f>
        <v>2024</v>
      </c>
      <c r="E202" s="1" t="str">
        <f t="shared" si="3"/>
        <v>April 2024</v>
      </c>
      <c r="F202" s="3" t="str">
        <f ca="1">IF(C202&gt;=TODAY()-365, "Last 12 Months", "After 12 Months")</f>
        <v>After 12 Months</v>
      </c>
      <c r="G202" s="1" t="s">
        <v>789</v>
      </c>
      <c r="H202" s="1" t="s">
        <v>617</v>
      </c>
      <c r="I202" s="1" t="s">
        <v>787</v>
      </c>
      <c r="J202" s="8">
        <f>EOMONTH(C202, 0)</f>
        <v>45412</v>
      </c>
      <c r="K202" s="1" t="s">
        <v>233</v>
      </c>
      <c r="L202" s="1" t="str">
        <f>IF(ISNUMBER(SEARCH("Social subscription",I202)),"Social Sub",IF(OR(ISNUMBER(SEARCH("Mens",I202)),ISNUMBER(SEARCH("Ladies",I202))),"Match Fees",IF(OR(ISNUMBER(SEARCH("Badgers",I202)),ISNUMBER(SEARCH("Match Fee",I202))),"Match Fees",IF(OR(ISNUMBER(SEARCH("Training",I202)),ISNUMBER(SEARCH("Aspirations",I202))),"Training Fee",""))))</f>
        <v>Training Fee</v>
      </c>
      <c r="M202" s="1">
        <v>3</v>
      </c>
      <c r="N202" s="1">
        <v>0</v>
      </c>
      <c r="O202" s="1">
        <v>0</v>
      </c>
      <c r="P202" s="1">
        <v>0</v>
      </c>
      <c r="Q202" s="1">
        <v>3</v>
      </c>
    </row>
    <row r="203" spans="1:17" ht="12.75">
      <c r="A203" s="4">
        <v>45404</v>
      </c>
      <c r="B203" s="18">
        <f>IF(AND(ISNUMBER(--LEFT(A203,10)), ISNUMBER(--LEFT(C203,10))), --LEFT(C203,10) - --LEFT(A203,10), "")</f>
        <v>0.7444000000032247</v>
      </c>
      <c r="C203" s="4">
        <v>45404.744444444441</v>
      </c>
      <c r="D203" s="16">
        <f>YEAR(C203)</f>
        <v>2024</v>
      </c>
      <c r="E203" s="1" t="str">
        <f t="shared" si="3"/>
        <v>April 2024</v>
      </c>
      <c r="F203" s="3" t="str">
        <f ca="1">IF(C203&gt;=TODAY()-365, "Last 12 Months", "After 12 Months")</f>
        <v>After 12 Months</v>
      </c>
      <c r="G203" s="1" t="s">
        <v>790</v>
      </c>
      <c r="H203" s="1" t="s">
        <v>791</v>
      </c>
      <c r="I203" s="1" t="s">
        <v>787</v>
      </c>
      <c r="J203" s="8">
        <f>EOMONTH(C203, 0)</f>
        <v>45412</v>
      </c>
      <c r="K203" s="1" t="s">
        <v>233</v>
      </c>
      <c r="L203" s="1" t="str">
        <f>IF(ISNUMBER(SEARCH("Social subscription",I203)),"Social Sub",IF(OR(ISNUMBER(SEARCH("Mens",I203)),ISNUMBER(SEARCH("Ladies",I203))),"Match Fees",IF(OR(ISNUMBER(SEARCH("Badgers",I203)),ISNUMBER(SEARCH("Match Fee",I203))),"Match Fees",IF(OR(ISNUMBER(SEARCH("Training",I203)),ISNUMBER(SEARCH("Aspirations",I203))),"Training Fee",""))))</f>
        <v>Training Fee</v>
      </c>
      <c r="M203" s="1">
        <v>3</v>
      </c>
      <c r="N203" s="1">
        <v>0</v>
      </c>
      <c r="O203" s="1">
        <v>0</v>
      </c>
      <c r="P203" s="1">
        <v>0</v>
      </c>
      <c r="Q203" s="1">
        <v>3</v>
      </c>
    </row>
    <row r="204" spans="1:17" ht="12.75">
      <c r="A204" s="4">
        <v>45374</v>
      </c>
      <c r="B204" s="18">
        <f>IF(AND(ISNUMBER(--LEFT(A204,10)), ISNUMBER(--LEFT(C204,10))), --LEFT(C204,10) - --LEFT(A204,10), "")</f>
        <v>31.355499999997846</v>
      </c>
      <c r="C204" s="4">
        <v>45405.355555555558</v>
      </c>
      <c r="D204" s="16">
        <f>YEAR(C204)</f>
        <v>2024</v>
      </c>
      <c r="E204" s="1" t="str">
        <f t="shared" si="3"/>
        <v>April 2024</v>
      </c>
      <c r="F204" s="3" t="str">
        <f ca="1">IF(C204&gt;=TODAY()-365, "Last 12 Months", "After 12 Months")</f>
        <v>After 12 Months</v>
      </c>
      <c r="G204" s="1" t="s">
        <v>792</v>
      </c>
      <c r="H204" s="1" t="s">
        <v>793</v>
      </c>
      <c r="I204" s="1" t="s">
        <v>675</v>
      </c>
      <c r="J204" s="8">
        <f>EOMONTH(C204, 0)</f>
        <v>45412</v>
      </c>
      <c r="K204" s="1" t="s">
        <v>373</v>
      </c>
      <c r="L204" s="1" t="str">
        <f>IF(ISNUMBER(SEARCH("Social subscription",I204)),"Social Sub",IF(OR(ISNUMBER(SEARCH("Mens",I204)),ISNUMBER(SEARCH("Ladies",I204))),"Match Fees",IF(OR(ISNUMBER(SEARCH("Badgers",I204)),ISNUMBER(SEARCH("Match Fee",I204))),"Match Fees",IF(OR(ISNUMBER(SEARCH("Training",I204)),ISNUMBER(SEARCH("Aspirations",I204))),"Training Fee",""))))</f>
        <v>Match Fees</v>
      </c>
      <c r="M204" s="1">
        <v>10</v>
      </c>
      <c r="N204" s="1">
        <v>0.35</v>
      </c>
      <c r="O204" s="1">
        <v>0.1</v>
      </c>
      <c r="P204" s="1">
        <v>0</v>
      </c>
      <c r="Q204" s="1">
        <v>9.5500000000000007</v>
      </c>
    </row>
    <row r="205" spans="1:17" ht="12.75">
      <c r="A205" s="4">
        <v>45374</v>
      </c>
      <c r="B205" s="18">
        <f>IF(AND(ISNUMBER(--LEFT(A205,10)), ISNUMBER(--LEFT(C205,10))), --LEFT(C205,10) - --LEFT(A205,10), "")</f>
        <v>32.355499999997846</v>
      </c>
      <c r="C205" s="4">
        <v>45406.355555555558</v>
      </c>
      <c r="D205" s="16">
        <f>YEAR(C205)</f>
        <v>2024</v>
      </c>
      <c r="E205" s="1" t="str">
        <f t="shared" si="3"/>
        <v>April 2024</v>
      </c>
      <c r="F205" s="3" t="str">
        <f ca="1">IF(C205&gt;=TODAY()-365, "Last 12 Months", "After 12 Months")</f>
        <v>After 12 Months</v>
      </c>
      <c r="G205" s="1" t="s">
        <v>794</v>
      </c>
      <c r="H205" s="1" t="s">
        <v>795</v>
      </c>
      <c r="I205" s="1" t="s">
        <v>675</v>
      </c>
      <c r="J205" s="8">
        <f>EOMONTH(C205, 0)</f>
        <v>45412</v>
      </c>
      <c r="K205" s="1" t="s">
        <v>373</v>
      </c>
      <c r="L205" s="1" t="str">
        <f>IF(ISNUMBER(SEARCH("Social subscription",I205)),"Social Sub",IF(OR(ISNUMBER(SEARCH("Mens",I205)),ISNUMBER(SEARCH("Ladies",I205))),"Match Fees",IF(OR(ISNUMBER(SEARCH("Badgers",I205)),ISNUMBER(SEARCH("Match Fee",I205))),"Match Fees",IF(OR(ISNUMBER(SEARCH("Training",I205)),ISNUMBER(SEARCH("Aspirations",I205))),"Training Fee",""))))</f>
        <v>Match Fees</v>
      </c>
      <c r="M205" s="1">
        <v>10</v>
      </c>
      <c r="N205" s="1">
        <v>0.35</v>
      </c>
      <c r="O205" s="1">
        <v>0.1</v>
      </c>
      <c r="P205" s="1">
        <v>0</v>
      </c>
      <c r="Q205" s="1">
        <v>9.5500000000000007</v>
      </c>
    </row>
    <row r="206" spans="1:17" ht="12.75">
      <c r="A206" s="4">
        <v>45375</v>
      </c>
      <c r="B206" s="18">
        <f>IF(AND(ISNUMBER(--LEFT(A206,10)), ISNUMBER(--LEFT(C206,10))), --LEFT(C206,10) - --LEFT(A206,10), "")</f>
        <v>31.355499999997846</v>
      </c>
      <c r="C206" s="4">
        <v>45406.355555555558</v>
      </c>
      <c r="D206" s="16">
        <f>YEAR(C206)</f>
        <v>2024</v>
      </c>
      <c r="E206" s="1" t="str">
        <f t="shared" si="3"/>
        <v>April 2024</v>
      </c>
      <c r="F206" s="3" t="str">
        <f ca="1">IF(C206&gt;=TODAY()-365, "Last 12 Months", "After 12 Months")</f>
        <v>After 12 Months</v>
      </c>
      <c r="G206" s="1" t="s">
        <v>796</v>
      </c>
      <c r="H206" s="1" t="s">
        <v>797</v>
      </c>
      <c r="I206" s="1" t="s">
        <v>678</v>
      </c>
      <c r="J206" s="8">
        <f>EOMONTH(C206, 0)</f>
        <v>45412</v>
      </c>
      <c r="K206" s="1" t="s">
        <v>373</v>
      </c>
      <c r="L206" s="1" t="str">
        <f>IF(ISNUMBER(SEARCH("Social subscription",I206)),"Social Sub",IF(OR(ISNUMBER(SEARCH("Mens",I206)),ISNUMBER(SEARCH("Ladies",I206))),"Match Fees",IF(OR(ISNUMBER(SEARCH("Badgers",I206)),ISNUMBER(SEARCH("Match Fee",I206))),"Match Fees",IF(OR(ISNUMBER(SEARCH("Training",I206)),ISNUMBER(SEARCH("Aspirations",I206))),"Training Fee",""))))</f>
        <v>Training Fee</v>
      </c>
      <c r="M206" s="1">
        <v>3</v>
      </c>
      <c r="N206" s="1">
        <v>0.25</v>
      </c>
      <c r="O206" s="1">
        <v>0.05</v>
      </c>
      <c r="P206" s="1">
        <v>0</v>
      </c>
      <c r="Q206" s="1">
        <v>2.7</v>
      </c>
    </row>
    <row r="207" spans="1:17" ht="12.75">
      <c r="A207" s="4">
        <v>45408</v>
      </c>
      <c r="B207" s="18">
        <f>IF(AND(ISNUMBER(--LEFT(A207,10)), ISNUMBER(--LEFT(C207,10))), --LEFT(C207,10) - --LEFT(A207,10), "")</f>
        <v>0.43260000000009313</v>
      </c>
      <c r="C207" s="4">
        <v>45408.432638888888</v>
      </c>
      <c r="D207" s="16">
        <f>YEAR(C207)</f>
        <v>2024</v>
      </c>
      <c r="E207" s="1" t="str">
        <f t="shared" si="3"/>
        <v>April 2024</v>
      </c>
      <c r="F207" s="3" t="str">
        <f ca="1">IF(C207&gt;=TODAY()-365, "Last 12 Months", "After 12 Months")</f>
        <v>After 12 Months</v>
      </c>
      <c r="G207" s="1" t="s">
        <v>798</v>
      </c>
      <c r="H207" s="1" t="s">
        <v>799</v>
      </c>
      <c r="I207" s="1" t="s">
        <v>800</v>
      </c>
      <c r="J207" s="8">
        <f>EOMONTH(C207, 0)</f>
        <v>45412</v>
      </c>
      <c r="K207" s="1" t="s">
        <v>241</v>
      </c>
      <c r="L207" s="1" t="str">
        <f>IF(ISNUMBER(SEARCH("Social subscription",I207)),"Social Sub",IF(OR(ISNUMBER(SEARCH("Mens",I207)),ISNUMBER(SEARCH("Ladies",I207))),"Match Fees",IF(OR(ISNUMBER(SEARCH("Badgers",I207)),ISNUMBER(SEARCH("Match Fee",I207))),"Match Fees",IF(OR(ISNUMBER(SEARCH("Training",I207)),ISNUMBER(SEARCH("Aspirations",I207))),"Training Fee",""))))</f>
        <v>Match Fees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</row>
    <row r="208" spans="1:17" ht="12.75">
      <c r="A208" s="4">
        <v>45408</v>
      </c>
      <c r="B208" s="18">
        <f>IF(AND(ISNUMBER(--LEFT(A208,10)), ISNUMBER(--LEFT(C208,10))), --LEFT(C208,10) - --LEFT(A208,10), "")</f>
        <v>0.43260000000009313</v>
      </c>
      <c r="C208" s="4">
        <v>45408.432638888888</v>
      </c>
      <c r="D208" s="16">
        <f>YEAR(C208)</f>
        <v>2024</v>
      </c>
      <c r="E208" s="1" t="str">
        <f t="shared" si="3"/>
        <v>April 2024</v>
      </c>
      <c r="F208" s="3" t="str">
        <f ca="1">IF(C208&gt;=TODAY()-365, "Last 12 Months", "After 12 Months")</f>
        <v>After 12 Months</v>
      </c>
      <c r="G208" s="1" t="s">
        <v>801</v>
      </c>
      <c r="H208" s="1" t="s">
        <v>427</v>
      </c>
      <c r="I208" s="1" t="s">
        <v>802</v>
      </c>
      <c r="J208" s="8">
        <f>EOMONTH(C208, 0)</f>
        <v>45412</v>
      </c>
      <c r="K208" s="1" t="s">
        <v>241</v>
      </c>
      <c r="L208" s="1" t="str">
        <f>IF(ISNUMBER(SEARCH("Social subscription",I208)),"Social Sub",IF(OR(ISNUMBER(SEARCH("Mens",I208)),ISNUMBER(SEARCH("Ladies",I208))),"Match Fees",IF(OR(ISNUMBER(SEARCH("Badgers",I208)),ISNUMBER(SEARCH("Match Fee",I208))),"Match Fees",IF(OR(ISNUMBER(SEARCH("Training",I208)),ISNUMBER(SEARCH("Aspirations",I208))),"Training Fee",""))))</f>
        <v>Match Fees</v>
      </c>
      <c r="M208" s="1">
        <v>5</v>
      </c>
      <c r="N208" s="1">
        <v>0</v>
      </c>
      <c r="O208" s="1">
        <v>0</v>
      </c>
      <c r="P208" s="1">
        <v>0</v>
      </c>
      <c r="Q208" s="1">
        <v>5</v>
      </c>
    </row>
    <row r="209" spans="1:17" ht="12.75">
      <c r="A209" s="4">
        <v>45375</v>
      </c>
      <c r="B209" s="18">
        <f>IF(AND(ISNUMBER(--LEFT(A209,10)), ISNUMBER(--LEFT(C209,10))), --LEFT(C209,10) - --LEFT(A209,10), "")</f>
        <v>34.354800000000978</v>
      </c>
      <c r="C209" s="4">
        <v>45409.354861111111</v>
      </c>
      <c r="D209" s="16">
        <f>YEAR(C209)</f>
        <v>2024</v>
      </c>
      <c r="E209" s="1" t="str">
        <f t="shared" si="3"/>
        <v>April 2024</v>
      </c>
      <c r="F209" s="3" t="str">
        <f ca="1">IF(C209&gt;=TODAY()-365, "Last 12 Months", "After 12 Months")</f>
        <v>After 12 Months</v>
      </c>
      <c r="G209" s="1" t="s">
        <v>803</v>
      </c>
      <c r="H209" s="1" t="s">
        <v>804</v>
      </c>
      <c r="I209" s="1" t="s">
        <v>805</v>
      </c>
      <c r="J209" s="8">
        <f>EOMONTH(C209, 0)</f>
        <v>45412</v>
      </c>
      <c r="K209" s="1" t="s">
        <v>373</v>
      </c>
      <c r="L209" s="1" t="str">
        <f>IF(ISNUMBER(SEARCH("Social subscription",I209)),"Social Sub",IF(OR(ISNUMBER(SEARCH("Mens",I209)),ISNUMBER(SEARCH("Ladies",I209))),"Match Fees",IF(OR(ISNUMBER(SEARCH("Badgers",I209)),ISNUMBER(SEARCH("Match Fee",I209))),"Match Fees",IF(OR(ISNUMBER(SEARCH("Training",I209)),ISNUMBER(SEARCH("Aspirations",I209))),"Training Fee",""))))</f>
        <v>Training Fee</v>
      </c>
      <c r="M209" s="1">
        <v>3</v>
      </c>
      <c r="N209" s="1">
        <v>0.1</v>
      </c>
      <c r="O209" s="1">
        <v>0.05</v>
      </c>
      <c r="P209" s="1">
        <v>0</v>
      </c>
      <c r="Q209" s="1">
        <v>2.85</v>
      </c>
    </row>
    <row r="210" spans="1:17" ht="12.75">
      <c r="A210" s="4">
        <v>45375</v>
      </c>
      <c r="B210" s="18">
        <f>IF(AND(ISNUMBER(--LEFT(A210,10)), ISNUMBER(--LEFT(C210,10))), --LEFT(C210,10) - --LEFT(A210,10), "")</f>
        <v>34.354800000000978</v>
      </c>
      <c r="C210" s="4">
        <v>45409.354861111111</v>
      </c>
      <c r="D210" s="16">
        <f>YEAR(C210)</f>
        <v>2024</v>
      </c>
      <c r="E210" s="1" t="str">
        <f t="shared" si="3"/>
        <v>April 2024</v>
      </c>
      <c r="F210" s="3" t="str">
        <f ca="1">IF(C210&gt;=TODAY()-365, "Last 12 Months", "After 12 Months")</f>
        <v>After 12 Months</v>
      </c>
      <c r="G210" s="1" t="s">
        <v>806</v>
      </c>
      <c r="H210" s="1" t="s">
        <v>807</v>
      </c>
      <c r="I210" s="1" t="s">
        <v>805</v>
      </c>
      <c r="J210" s="8">
        <f>EOMONTH(C210, 0)</f>
        <v>45412</v>
      </c>
      <c r="K210" s="1" t="s">
        <v>373</v>
      </c>
      <c r="L210" s="1" t="str">
        <f>IF(ISNUMBER(SEARCH("Social subscription",I210)),"Social Sub",IF(OR(ISNUMBER(SEARCH("Mens",I210)),ISNUMBER(SEARCH("Ladies",I210))),"Match Fees",IF(OR(ISNUMBER(SEARCH("Badgers",I210)),ISNUMBER(SEARCH("Match Fee",I210))),"Match Fees",IF(OR(ISNUMBER(SEARCH("Training",I210)),ISNUMBER(SEARCH("Aspirations",I210))),"Training Fee",""))))</f>
        <v>Training Fee</v>
      </c>
      <c r="M210" s="1">
        <v>3</v>
      </c>
      <c r="N210" s="1">
        <v>0.1</v>
      </c>
      <c r="O210" s="1">
        <v>0.05</v>
      </c>
      <c r="P210" s="1">
        <v>0</v>
      </c>
      <c r="Q210" s="1">
        <v>2.85</v>
      </c>
    </row>
    <row r="211" spans="1:17" ht="12.75">
      <c r="A211" s="4">
        <v>45389</v>
      </c>
      <c r="B211" s="18">
        <f>IF(AND(ISNUMBER(--LEFT(A211,10)), ISNUMBER(--LEFT(C211,10))), --LEFT(C211,10) - --LEFT(A211,10), "")</f>
        <v>20.354800000000978</v>
      </c>
      <c r="C211" s="4">
        <v>45409.354861111111</v>
      </c>
      <c r="D211" s="16">
        <f>YEAR(C211)</f>
        <v>2024</v>
      </c>
      <c r="E211" s="1" t="str">
        <f t="shared" si="3"/>
        <v>April 2024</v>
      </c>
      <c r="F211" s="3" t="str">
        <f ca="1">IF(C211&gt;=TODAY()-365, "Last 12 Months", "After 12 Months")</f>
        <v>After 12 Months</v>
      </c>
      <c r="G211" s="1" t="s">
        <v>808</v>
      </c>
      <c r="H211" s="1" t="s">
        <v>804</v>
      </c>
      <c r="I211" s="1" t="s">
        <v>809</v>
      </c>
      <c r="J211" s="8">
        <f>EOMONTH(C211, 0)</f>
        <v>45412</v>
      </c>
      <c r="K211" s="1" t="s">
        <v>373</v>
      </c>
      <c r="L211" s="1" t="str">
        <f>IF(ISNUMBER(SEARCH("Social subscription",I211)),"Social Sub",IF(OR(ISNUMBER(SEARCH("Mens",I211)),ISNUMBER(SEARCH("Ladies",I211))),"Match Fees",IF(OR(ISNUMBER(SEARCH("Badgers",I211)),ISNUMBER(SEARCH("Match Fee",I211))),"Match Fees",IF(OR(ISNUMBER(SEARCH("Training",I211)),ISNUMBER(SEARCH("Aspirations",I211))),"Training Fee",""))))</f>
        <v>Training Fee</v>
      </c>
      <c r="M211" s="1">
        <v>3</v>
      </c>
      <c r="N211" s="1">
        <v>0.1</v>
      </c>
      <c r="O211" s="1">
        <v>0.05</v>
      </c>
      <c r="P211" s="1">
        <v>0</v>
      </c>
      <c r="Q211" s="1">
        <v>2.85</v>
      </c>
    </row>
    <row r="212" spans="1:17" ht="12.75">
      <c r="A212" s="4">
        <v>45389</v>
      </c>
      <c r="B212" s="18">
        <f>IF(AND(ISNUMBER(--LEFT(A212,10)), ISNUMBER(--LEFT(C212,10))), --LEFT(C212,10) - --LEFT(A212,10), "")</f>
        <v>20.354800000000978</v>
      </c>
      <c r="C212" s="4">
        <v>45409.354861111111</v>
      </c>
      <c r="D212" s="16">
        <f>YEAR(C212)</f>
        <v>2024</v>
      </c>
      <c r="E212" s="1" t="str">
        <f t="shared" si="3"/>
        <v>April 2024</v>
      </c>
      <c r="F212" s="3" t="str">
        <f ca="1">IF(C212&gt;=TODAY()-365, "Last 12 Months", "After 12 Months")</f>
        <v>After 12 Months</v>
      </c>
      <c r="G212" s="1" t="s">
        <v>810</v>
      </c>
      <c r="H212" s="1" t="s">
        <v>807</v>
      </c>
      <c r="I212" s="1" t="s">
        <v>809</v>
      </c>
      <c r="J212" s="8">
        <f>EOMONTH(C212, 0)</f>
        <v>45412</v>
      </c>
      <c r="K212" s="1" t="s">
        <v>373</v>
      </c>
      <c r="L212" s="1" t="str">
        <f>IF(ISNUMBER(SEARCH("Social subscription",I212)),"Social Sub",IF(OR(ISNUMBER(SEARCH("Mens",I212)),ISNUMBER(SEARCH("Ladies",I212))),"Match Fees",IF(OR(ISNUMBER(SEARCH("Badgers",I212)),ISNUMBER(SEARCH("Match Fee",I212))),"Match Fees",IF(OR(ISNUMBER(SEARCH("Training",I212)),ISNUMBER(SEARCH("Aspirations",I212))),"Training Fee",""))))</f>
        <v>Training Fee</v>
      </c>
      <c r="M212" s="1">
        <v>3</v>
      </c>
      <c r="N212" s="1">
        <v>0.08</v>
      </c>
      <c r="O212" s="1">
        <v>0.05</v>
      </c>
      <c r="P212" s="1">
        <v>0</v>
      </c>
      <c r="Q212" s="1">
        <v>2.87</v>
      </c>
    </row>
    <row r="213" spans="1:17" ht="12.75">
      <c r="A213" s="4">
        <v>45408</v>
      </c>
      <c r="B213" s="18">
        <f>IF(AND(ISNUMBER(--LEFT(A213,10)), ISNUMBER(--LEFT(C213,10))), --LEFT(C213,10) - --LEFT(A213,10), "")</f>
        <v>1.5887999999977183</v>
      </c>
      <c r="C213" s="4">
        <v>45409.588888888888</v>
      </c>
      <c r="D213" s="16">
        <f>YEAR(C213)</f>
        <v>2024</v>
      </c>
      <c r="E213" s="1" t="str">
        <f t="shared" si="3"/>
        <v>April 2024</v>
      </c>
      <c r="F213" s="3" t="str">
        <f ca="1">IF(C213&gt;=TODAY()-365, "Last 12 Months", "After 12 Months")</f>
        <v>After 12 Months</v>
      </c>
      <c r="G213" s="1" t="s">
        <v>811</v>
      </c>
      <c r="H213" s="1" t="s">
        <v>812</v>
      </c>
      <c r="I213" s="1" t="s">
        <v>813</v>
      </c>
      <c r="J213" s="8">
        <f>EOMONTH(C213, 0)</f>
        <v>45412</v>
      </c>
      <c r="K213" s="1" t="s">
        <v>233</v>
      </c>
      <c r="L213" s="1" t="str">
        <f>IF(ISNUMBER(SEARCH("Social subscription",I213)),"Social Sub",IF(OR(ISNUMBER(SEARCH("Mens",I213)),ISNUMBER(SEARCH("Ladies",I213))),"Match Fees",IF(OR(ISNUMBER(SEARCH("Badgers",I213)),ISNUMBER(SEARCH("Match Fee",I213))),"Match Fees",IF(OR(ISNUMBER(SEARCH("Training",I213)),ISNUMBER(SEARCH("Aspirations",I213))),"Training Fee",""))))</f>
        <v>Match Fees</v>
      </c>
      <c r="M213" s="1">
        <v>5</v>
      </c>
      <c r="N213" s="1">
        <v>0</v>
      </c>
      <c r="O213" s="1">
        <v>0</v>
      </c>
      <c r="P213" s="1">
        <v>0</v>
      </c>
      <c r="Q213" s="1">
        <v>5</v>
      </c>
    </row>
    <row r="214" spans="1:17" ht="12.75">
      <c r="A214" s="4">
        <v>45375</v>
      </c>
      <c r="B214" s="18">
        <f>IF(AND(ISNUMBER(--LEFT(A214,10)), ISNUMBER(--LEFT(C214,10))), --LEFT(C214,10) - --LEFT(A214,10), "")</f>
        <v>34.835400000003574</v>
      </c>
      <c r="C214" s="4">
        <v>45409.835416666669</v>
      </c>
      <c r="D214" s="16">
        <f>YEAR(C214)</f>
        <v>2024</v>
      </c>
      <c r="E214" s="1" t="str">
        <f t="shared" si="3"/>
        <v>April 2024</v>
      </c>
      <c r="F214" s="3" t="str">
        <f ca="1">IF(C214&gt;=TODAY()-365, "Last 12 Months", "After 12 Months")</f>
        <v>After 12 Months</v>
      </c>
      <c r="G214" s="1" t="s">
        <v>814</v>
      </c>
      <c r="H214" s="1" t="s">
        <v>815</v>
      </c>
      <c r="I214" s="1" t="s">
        <v>816</v>
      </c>
      <c r="J214" s="8">
        <f>EOMONTH(C214, 0)</f>
        <v>45412</v>
      </c>
      <c r="K214" s="1" t="s">
        <v>373</v>
      </c>
      <c r="L214" s="1" t="str">
        <f>IF(ISNUMBER(SEARCH("Social subscription",I214)),"Social Sub",IF(OR(ISNUMBER(SEARCH("Mens",I214)),ISNUMBER(SEARCH("Ladies",I214))),"Match Fees",IF(OR(ISNUMBER(SEARCH("Badgers",I214)),ISNUMBER(SEARCH("Match Fee",I214))),"Match Fees",IF(OR(ISNUMBER(SEARCH("Training",I214)),ISNUMBER(SEARCH("Aspirations",I214))),"Training Fee",""))))</f>
        <v>Training Fee</v>
      </c>
      <c r="M214" s="1">
        <v>9</v>
      </c>
      <c r="N214" s="1">
        <v>0.18</v>
      </c>
      <c r="O214" s="1">
        <v>0.09</v>
      </c>
      <c r="P214" s="1">
        <v>0</v>
      </c>
      <c r="Q214" s="1">
        <v>8.73</v>
      </c>
    </row>
    <row r="215" spans="1:17" ht="12.75">
      <c r="A215" s="4">
        <v>45395</v>
      </c>
      <c r="B215" s="18">
        <f>IF(AND(ISNUMBER(--LEFT(A215,10)), ISNUMBER(--LEFT(C215,10))), --LEFT(C215,10) - --LEFT(A215,10), "")</f>
        <v>14.835400000003574</v>
      </c>
      <c r="C215" s="4">
        <v>45409.835416666669</v>
      </c>
      <c r="D215" s="16">
        <f>YEAR(C215)</f>
        <v>2024</v>
      </c>
      <c r="E215" s="1" t="str">
        <f t="shared" si="3"/>
        <v>April 2024</v>
      </c>
      <c r="F215" s="3" t="str">
        <f ca="1">IF(C215&gt;=TODAY()-365, "Last 12 Months", "After 12 Months")</f>
        <v>After 12 Months</v>
      </c>
      <c r="G215" s="1" t="s">
        <v>817</v>
      </c>
      <c r="H215" s="1" t="s">
        <v>815</v>
      </c>
      <c r="I215" s="1" t="s">
        <v>818</v>
      </c>
      <c r="J215" s="8">
        <f>EOMONTH(C215, 0)</f>
        <v>45412</v>
      </c>
      <c r="K215" s="1" t="s">
        <v>373</v>
      </c>
      <c r="L215" s="1" t="str">
        <f>IF(ISNUMBER(SEARCH("Social subscription",I215)),"Social Sub",IF(OR(ISNUMBER(SEARCH("Mens",I215)),ISNUMBER(SEARCH("Ladies",I215))),"Match Fees",IF(OR(ISNUMBER(SEARCH("Badgers",I215)),ISNUMBER(SEARCH("Match Fee",I215))),"Match Fees",IF(OR(ISNUMBER(SEARCH("Training",I215)),ISNUMBER(SEARCH("Aspirations",I215))),"Training Fee",""))))</f>
        <v>Training Fee</v>
      </c>
      <c r="M215" s="1">
        <v>9</v>
      </c>
      <c r="N215" s="1">
        <v>0.18</v>
      </c>
      <c r="O215" s="1">
        <v>0.09</v>
      </c>
      <c r="P215" s="1">
        <v>0</v>
      </c>
      <c r="Q215" s="1">
        <v>8.73</v>
      </c>
    </row>
    <row r="216" spans="1:17" ht="12.75">
      <c r="A216" s="4">
        <v>45402</v>
      </c>
      <c r="B216" s="18">
        <f>IF(AND(ISNUMBER(--LEFT(A216,10)), ISNUMBER(--LEFT(C216,10))), --LEFT(C216,10) - --LEFT(A216,10), "")</f>
        <v>7.835400000003574</v>
      </c>
      <c r="C216" s="4">
        <v>45409.835416666669</v>
      </c>
      <c r="D216" s="16">
        <f>YEAR(C216)</f>
        <v>2024</v>
      </c>
      <c r="E216" s="1" t="str">
        <f t="shared" si="3"/>
        <v>April 2024</v>
      </c>
      <c r="F216" s="3" t="str">
        <f ca="1">IF(C216&gt;=TODAY()-365, "Last 12 Months", "After 12 Months")</f>
        <v>After 12 Months</v>
      </c>
      <c r="G216" s="1" t="s">
        <v>819</v>
      </c>
      <c r="H216" s="1" t="s">
        <v>815</v>
      </c>
      <c r="I216" s="1" t="s">
        <v>820</v>
      </c>
      <c r="J216" s="8">
        <f>EOMONTH(C216, 0)</f>
        <v>45412</v>
      </c>
      <c r="K216" s="1" t="s">
        <v>373</v>
      </c>
      <c r="L216" s="1" t="str">
        <f>IF(ISNUMBER(SEARCH("Social subscription",I216)),"Social Sub",IF(OR(ISNUMBER(SEARCH("Mens",I216)),ISNUMBER(SEARCH("Ladies",I216))),"Match Fees",IF(OR(ISNUMBER(SEARCH("Badgers",I216)),ISNUMBER(SEARCH("Match Fee",I216))),"Match Fees",IF(OR(ISNUMBER(SEARCH("Training",I216)),ISNUMBER(SEARCH("Aspirations",I216))),"Training Fee",""))))</f>
        <v>Training Fee</v>
      </c>
      <c r="M216" s="1">
        <v>6</v>
      </c>
      <c r="N216" s="1">
        <v>0.1</v>
      </c>
      <c r="O216" s="1">
        <v>0.06</v>
      </c>
      <c r="P216" s="1">
        <v>0</v>
      </c>
      <c r="Q216" s="1">
        <v>5.84</v>
      </c>
    </row>
    <row r="217" spans="1:17" ht="12.75">
      <c r="A217" s="4">
        <v>45409</v>
      </c>
      <c r="B217" s="18">
        <f>IF(AND(ISNUMBER(--LEFT(A217,10)), ISNUMBER(--LEFT(C217,10))), --LEFT(C217,10) - --LEFT(A217,10), "")</f>
        <v>0.83540000000357395</v>
      </c>
      <c r="C217" s="4">
        <v>45409.835416666669</v>
      </c>
      <c r="D217" s="16">
        <f>YEAR(C217)</f>
        <v>2024</v>
      </c>
      <c r="E217" s="1" t="str">
        <f t="shared" si="3"/>
        <v>April 2024</v>
      </c>
      <c r="F217" s="3" t="str">
        <f ca="1">IF(C217&gt;=TODAY()-365, "Last 12 Months", "After 12 Months")</f>
        <v>After 12 Months</v>
      </c>
      <c r="G217" s="1" t="s">
        <v>821</v>
      </c>
      <c r="H217" s="1" t="s">
        <v>815</v>
      </c>
      <c r="I217" s="1" t="s">
        <v>822</v>
      </c>
      <c r="J217" s="8">
        <f>EOMONTH(C217, 0)</f>
        <v>45412</v>
      </c>
      <c r="K217" s="1" t="s">
        <v>373</v>
      </c>
      <c r="L217" s="1" t="str">
        <f>IF(ISNUMBER(SEARCH("Social subscription",I217)),"Social Sub",IF(OR(ISNUMBER(SEARCH("Mens",I217)),ISNUMBER(SEARCH("Ladies",I217))),"Match Fees",IF(OR(ISNUMBER(SEARCH("Badgers",I217)),ISNUMBER(SEARCH("Match Fee",I217))),"Match Fees",IF(OR(ISNUMBER(SEARCH("Training",I217)),ISNUMBER(SEARCH("Aspirations",I217))),"Training Fee",""))))</f>
        <v>Training Fee</v>
      </c>
      <c r="M217" s="1">
        <v>9</v>
      </c>
      <c r="N217" s="1">
        <v>0.18</v>
      </c>
      <c r="O217" s="1">
        <v>0.09</v>
      </c>
      <c r="P217" s="1">
        <v>0</v>
      </c>
      <c r="Q217" s="1">
        <v>8.73</v>
      </c>
    </row>
    <row r="218" spans="1:17" ht="12.75">
      <c r="A218" s="4">
        <v>45326</v>
      </c>
      <c r="B218" s="18">
        <f>IF(AND(ISNUMBER(--LEFT(A218,10)), ISNUMBER(--LEFT(C218,10))), --LEFT(C218,10) - --LEFT(A218,10), "")</f>
        <v>83.835400000003574</v>
      </c>
      <c r="C218" s="4">
        <v>45409.835416666669</v>
      </c>
      <c r="D218" s="16">
        <f>YEAR(C218)</f>
        <v>2024</v>
      </c>
      <c r="E218" s="1" t="str">
        <f t="shared" si="3"/>
        <v>April 2024</v>
      </c>
      <c r="F218" s="3" t="str">
        <f ca="1">IF(C218&gt;=TODAY()-365, "Last 12 Months", "After 12 Months")</f>
        <v>After 12 Months</v>
      </c>
      <c r="G218" s="1" t="s">
        <v>823</v>
      </c>
      <c r="H218" s="1" t="s">
        <v>791</v>
      </c>
      <c r="I218" s="1" t="s">
        <v>824</v>
      </c>
      <c r="J218" s="8">
        <f>EOMONTH(C218, 0)</f>
        <v>45412</v>
      </c>
      <c r="K218" s="1" t="s">
        <v>373</v>
      </c>
      <c r="L218" s="1" t="str">
        <f>IF(ISNUMBER(SEARCH("Social subscription",I218)),"Social Sub",IF(OR(ISNUMBER(SEARCH("Mens",I218)),ISNUMBER(SEARCH("Ladies",I218))),"Match Fees",IF(OR(ISNUMBER(SEARCH("Badgers",I218)),ISNUMBER(SEARCH("Match Fee",I218))),"Match Fees",IF(OR(ISNUMBER(SEARCH("Training",I218)),ISNUMBER(SEARCH("Aspirations",I218))),"Training Fee",""))))</f>
        <v>Training Fee</v>
      </c>
      <c r="M218" s="1">
        <v>3</v>
      </c>
      <c r="N218" s="1">
        <v>0.06</v>
      </c>
      <c r="O218" s="1">
        <v>0.05</v>
      </c>
      <c r="P218" s="1">
        <v>0</v>
      </c>
      <c r="Q218" s="1">
        <v>2.89</v>
      </c>
    </row>
    <row r="219" spans="1:17" ht="12.75">
      <c r="A219" s="4">
        <v>45326</v>
      </c>
      <c r="B219" s="18">
        <f>IF(AND(ISNUMBER(--LEFT(A219,10)), ISNUMBER(--LEFT(C219,10))), --LEFT(C219,10) - --LEFT(A219,10), "")</f>
        <v>83.835400000003574</v>
      </c>
      <c r="C219" s="4">
        <v>45409.835416666669</v>
      </c>
      <c r="D219" s="16">
        <f>YEAR(C219)</f>
        <v>2024</v>
      </c>
      <c r="E219" s="1" t="str">
        <f t="shared" si="3"/>
        <v>April 2024</v>
      </c>
      <c r="F219" s="3" t="str">
        <f ca="1">IF(C219&gt;=TODAY()-365, "Last 12 Months", "After 12 Months")</f>
        <v>After 12 Months</v>
      </c>
      <c r="G219" s="1" t="s">
        <v>825</v>
      </c>
      <c r="H219" s="1" t="s">
        <v>826</v>
      </c>
      <c r="I219" s="1" t="s">
        <v>824</v>
      </c>
      <c r="J219" s="8">
        <f>EOMONTH(C219, 0)</f>
        <v>45412</v>
      </c>
      <c r="K219" s="1" t="s">
        <v>373</v>
      </c>
      <c r="L219" s="1" t="str">
        <f>IF(ISNUMBER(SEARCH("Social subscription",I219)),"Social Sub",IF(OR(ISNUMBER(SEARCH("Mens",I219)),ISNUMBER(SEARCH("Ladies",I219))),"Match Fees",IF(OR(ISNUMBER(SEARCH("Badgers",I219)),ISNUMBER(SEARCH("Match Fee",I219))),"Match Fees",IF(OR(ISNUMBER(SEARCH("Training",I219)),ISNUMBER(SEARCH("Aspirations",I219))),"Training Fee",""))))</f>
        <v>Training Fee</v>
      </c>
      <c r="M219" s="1">
        <v>3</v>
      </c>
      <c r="N219" s="1">
        <v>0.06</v>
      </c>
      <c r="O219" s="1">
        <v>0.05</v>
      </c>
      <c r="P219" s="1">
        <v>0</v>
      </c>
      <c r="Q219" s="1">
        <v>2.89</v>
      </c>
    </row>
    <row r="220" spans="1:17" ht="12.75">
      <c r="A220" s="4">
        <v>45333</v>
      </c>
      <c r="B220" s="18">
        <f>IF(AND(ISNUMBER(--LEFT(A220,10)), ISNUMBER(--LEFT(C220,10))), --LEFT(C220,10) - --LEFT(A220,10), "")</f>
        <v>76.835400000003574</v>
      </c>
      <c r="C220" s="4">
        <v>45409.835416666669</v>
      </c>
      <c r="D220" s="16">
        <f>YEAR(C220)</f>
        <v>2024</v>
      </c>
      <c r="E220" s="1" t="str">
        <f t="shared" si="3"/>
        <v>April 2024</v>
      </c>
      <c r="F220" s="3" t="str">
        <f ca="1">IF(C220&gt;=TODAY()-365, "Last 12 Months", "After 12 Months")</f>
        <v>After 12 Months</v>
      </c>
      <c r="G220" s="1" t="s">
        <v>827</v>
      </c>
      <c r="H220" s="1" t="s">
        <v>791</v>
      </c>
      <c r="I220" s="1" t="s">
        <v>828</v>
      </c>
      <c r="J220" s="8">
        <f>EOMONTH(C220, 0)</f>
        <v>45412</v>
      </c>
      <c r="K220" s="1" t="s">
        <v>373</v>
      </c>
      <c r="L220" s="1" t="str">
        <f>IF(ISNUMBER(SEARCH("Social subscription",I220)),"Social Sub",IF(OR(ISNUMBER(SEARCH("Mens",I220)),ISNUMBER(SEARCH("Ladies",I220))),"Match Fees",IF(OR(ISNUMBER(SEARCH("Badgers",I220)),ISNUMBER(SEARCH("Match Fee",I220))),"Match Fees",IF(OR(ISNUMBER(SEARCH("Training",I220)),ISNUMBER(SEARCH("Aspirations",I220))),"Training Fee",""))))</f>
        <v>Training Fee</v>
      </c>
      <c r="M220" s="1">
        <v>3</v>
      </c>
      <c r="N220" s="1">
        <v>0.06</v>
      </c>
      <c r="O220" s="1">
        <v>0.05</v>
      </c>
      <c r="P220" s="1">
        <v>0</v>
      </c>
      <c r="Q220" s="1">
        <v>2.89</v>
      </c>
    </row>
    <row r="221" spans="1:17" ht="12.75">
      <c r="A221" s="4">
        <v>45333</v>
      </c>
      <c r="B221" s="18">
        <f>IF(AND(ISNUMBER(--LEFT(A221,10)), ISNUMBER(--LEFT(C221,10))), --LEFT(C221,10) - --LEFT(A221,10), "")</f>
        <v>76.835400000003574</v>
      </c>
      <c r="C221" s="4">
        <v>45409.835416666669</v>
      </c>
      <c r="D221" s="16">
        <f>YEAR(C221)</f>
        <v>2024</v>
      </c>
      <c r="E221" s="1" t="str">
        <f t="shared" si="3"/>
        <v>April 2024</v>
      </c>
      <c r="F221" s="3" t="str">
        <f ca="1">IF(C221&gt;=TODAY()-365, "Last 12 Months", "After 12 Months")</f>
        <v>After 12 Months</v>
      </c>
      <c r="G221" s="1" t="s">
        <v>829</v>
      </c>
      <c r="H221" s="1" t="s">
        <v>826</v>
      </c>
      <c r="I221" s="1" t="s">
        <v>828</v>
      </c>
      <c r="J221" s="8">
        <f>EOMONTH(C221, 0)</f>
        <v>45412</v>
      </c>
      <c r="K221" s="1" t="s">
        <v>373</v>
      </c>
      <c r="L221" s="1" t="str">
        <f>IF(ISNUMBER(SEARCH("Social subscription",I221)),"Social Sub",IF(OR(ISNUMBER(SEARCH("Mens",I221)),ISNUMBER(SEARCH("Ladies",I221))),"Match Fees",IF(OR(ISNUMBER(SEARCH("Badgers",I221)),ISNUMBER(SEARCH("Match Fee",I221))),"Match Fees",IF(OR(ISNUMBER(SEARCH("Training",I221)),ISNUMBER(SEARCH("Aspirations",I221))),"Training Fee",""))))</f>
        <v>Training Fee</v>
      </c>
      <c r="M221" s="1">
        <v>3</v>
      </c>
      <c r="N221" s="1">
        <v>0.06</v>
      </c>
      <c r="O221" s="1">
        <v>0.05</v>
      </c>
      <c r="P221" s="1">
        <v>0</v>
      </c>
      <c r="Q221" s="1">
        <v>2.89</v>
      </c>
    </row>
    <row r="222" spans="1:17" ht="12.75">
      <c r="A222" s="4">
        <v>45410</v>
      </c>
      <c r="B222" s="18">
        <f>IF(AND(ISNUMBER(--LEFT(A222,10)), ISNUMBER(--LEFT(C222,10))), --LEFT(C222,10) - --LEFT(A222,10), "")</f>
        <v>0.42079999999987194</v>
      </c>
      <c r="C222" s="4">
        <v>45410.42083333333</v>
      </c>
      <c r="D222" s="16">
        <f>YEAR(C222)</f>
        <v>2024</v>
      </c>
      <c r="E222" s="1" t="str">
        <f t="shared" si="3"/>
        <v>April 2024</v>
      </c>
      <c r="F222" s="3" t="str">
        <f ca="1">IF(C222&gt;=TODAY()-365, "Last 12 Months", "After 12 Months")</f>
        <v>After 12 Months</v>
      </c>
      <c r="G222" s="1" t="s">
        <v>830</v>
      </c>
      <c r="H222" s="1" t="s">
        <v>610</v>
      </c>
      <c r="I222" s="1" t="s">
        <v>831</v>
      </c>
      <c r="J222" s="8">
        <f>EOMONTH(C222, 0)</f>
        <v>45412</v>
      </c>
      <c r="K222" s="1" t="s">
        <v>241</v>
      </c>
      <c r="L222" s="1" t="str">
        <f>IF(ISNUMBER(SEARCH("Social subscription",I222)),"Social Sub",IF(OR(ISNUMBER(SEARCH("Mens",I222)),ISNUMBER(SEARCH("Ladies",I222))),"Match Fees",IF(OR(ISNUMBER(SEARCH("Badgers",I222)),ISNUMBER(SEARCH("Match Fee",I222))),"Match Fees",IF(OR(ISNUMBER(SEARCH("Training",I222)),ISNUMBER(SEARCH("Aspirations",I222))),"Training Fee",""))))</f>
        <v>Training Fee</v>
      </c>
      <c r="M222" s="1">
        <v>3</v>
      </c>
      <c r="N222" s="1">
        <v>0</v>
      </c>
      <c r="O222" s="1">
        <v>0</v>
      </c>
      <c r="P222" s="1">
        <v>0</v>
      </c>
      <c r="Q222" s="1">
        <v>3</v>
      </c>
    </row>
    <row r="223" spans="1:17" ht="12.75">
      <c r="A223" s="4">
        <v>45410</v>
      </c>
      <c r="B223" s="18">
        <f>IF(AND(ISNUMBER(--LEFT(A223,10)), ISNUMBER(--LEFT(C223,10))), --LEFT(C223,10) - --LEFT(A223,10), "")</f>
        <v>0.42079999999987194</v>
      </c>
      <c r="C223" s="4">
        <v>45410.42083333333</v>
      </c>
      <c r="D223" s="16">
        <f>YEAR(C223)</f>
        <v>2024</v>
      </c>
      <c r="E223" s="1" t="str">
        <f t="shared" si="3"/>
        <v>April 2024</v>
      </c>
      <c r="F223" s="3" t="str">
        <f ca="1">IF(C223&gt;=TODAY()-365, "Last 12 Months", "After 12 Months")</f>
        <v>After 12 Months</v>
      </c>
      <c r="G223" s="1" t="s">
        <v>832</v>
      </c>
      <c r="H223" s="1" t="s">
        <v>613</v>
      </c>
      <c r="I223" s="1" t="s">
        <v>831</v>
      </c>
      <c r="J223" s="8">
        <f>EOMONTH(C223, 0)</f>
        <v>45412</v>
      </c>
      <c r="K223" s="1" t="s">
        <v>241</v>
      </c>
      <c r="L223" s="1" t="str">
        <f>IF(ISNUMBER(SEARCH("Social subscription",I223)),"Social Sub",IF(OR(ISNUMBER(SEARCH("Mens",I223)),ISNUMBER(SEARCH("Ladies",I223))),"Match Fees",IF(OR(ISNUMBER(SEARCH("Badgers",I223)),ISNUMBER(SEARCH("Match Fee",I223))),"Match Fees",IF(OR(ISNUMBER(SEARCH("Training",I223)),ISNUMBER(SEARCH("Aspirations",I223))),"Training Fee",""))))</f>
        <v>Training Fee</v>
      </c>
      <c r="M223" s="1">
        <v>3</v>
      </c>
      <c r="N223" s="1">
        <v>0</v>
      </c>
      <c r="O223" s="1">
        <v>0</v>
      </c>
      <c r="P223" s="1">
        <v>0</v>
      </c>
      <c r="Q223" s="1">
        <v>3</v>
      </c>
    </row>
    <row r="224" spans="1:17" ht="12.75">
      <c r="A224" s="4">
        <v>45410</v>
      </c>
      <c r="B224" s="18">
        <f>IF(AND(ISNUMBER(--LEFT(A224,10)), ISNUMBER(--LEFT(C224,10))), --LEFT(C224,10) - --LEFT(A224,10), "")</f>
        <v>0.42079999999987194</v>
      </c>
      <c r="C224" s="4">
        <v>45410.42083333333</v>
      </c>
      <c r="D224" s="16">
        <f>YEAR(C224)</f>
        <v>2024</v>
      </c>
      <c r="E224" s="1" t="str">
        <f t="shared" si="3"/>
        <v>April 2024</v>
      </c>
      <c r="F224" s="3" t="str">
        <f ca="1">IF(C224&gt;=TODAY()-365, "Last 12 Months", "After 12 Months")</f>
        <v>After 12 Months</v>
      </c>
      <c r="G224" s="1" t="s">
        <v>833</v>
      </c>
      <c r="H224" s="1" t="s">
        <v>781</v>
      </c>
      <c r="I224" s="1" t="s">
        <v>834</v>
      </c>
      <c r="J224" s="8">
        <f>EOMONTH(C224, 0)</f>
        <v>45412</v>
      </c>
      <c r="K224" s="1" t="s">
        <v>233</v>
      </c>
      <c r="L224" s="1" t="str">
        <f>IF(ISNUMBER(SEARCH("Social subscription",I224)),"Social Sub",IF(OR(ISNUMBER(SEARCH("Mens",I224)),ISNUMBER(SEARCH("Ladies",I224))),"Match Fees",IF(OR(ISNUMBER(SEARCH("Badgers",I224)),ISNUMBER(SEARCH("Match Fee",I224))),"Match Fees",IF(OR(ISNUMBER(SEARCH("Training",I224)),ISNUMBER(SEARCH("Aspirations",I224))),"Training Fee",""))))</f>
        <v>Training Fee</v>
      </c>
      <c r="M224" s="1">
        <v>3</v>
      </c>
      <c r="N224" s="1">
        <v>0</v>
      </c>
      <c r="O224" s="1">
        <v>0</v>
      </c>
      <c r="P224" s="1">
        <v>0</v>
      </c>
      <c r="Q224" s="1">
        <v>3</v>
      </c>
    </row>
    <row r="225" spans="1:17" ht="12.75">
      <c r="A225" s="4">
        <v>45311</v>
      </c>
      <c r="B225" s="18">
        <f>IF(AND(ISNUMBER(--LEFT(A225,10)), ISNUMBER(--LEFT(C225,10))), --LEFT(C225,10) - --LEFT(A225,10), "")</f>
        <v>102.35409999999683</v>
      </c>
      <c r="C225" s="4">
        <v>45413.354166666664</v>
      </c>
      <c r="D225" s="16">
        <f>YEAR(C225)</f>
        <v>2024</v>
      </c>
      <c r="E225" s="1" t="str">
        <f t="shared" si="3"/>
        <v>May 2024</v>
      </c>
      <c r="F225" s="3" t="str">
        <f ca="1">IF(C225&gt;=TODAY()-365, "Last 12 Months", "After 12 Months")</f>
        <v>After 12 Months</v>
      </c>
      <c r="G225" s="1" t="s">
        <v>835</v>
      </c>
      <c r="H225" s="1" t="s">
        <v>836</v>
      </c>
      <c r="I225" s="1" t="s">
        <v>837</v>
      </c>
      <c r="J225" s="8">
        <f>EOMONTH(C225, 0)</f>
        <v>45443</v>
      </c>
      <c r="K225" s="1" t="s">
        <v>373</v>
      </c>
      <c r="L225" s="1" t="str">
        <f>IF(ISNUMBER(SEARCH("Social subscription",I225)),"Social Sub",IF(OR(ISNUMBER(SEARCH("Mens",I225)),ISNUMBER(SEARCH("Ladies",I225))),"Match Fees",IF(OR(ISNUMBER(SEARCH("Badgers",I225)),ISNUMBER(SEARCH("Match Fee",I225))),"Match Fees",IF(OR(ISNUMBER(SEARCH("Training",I225)),ISNUMBER(SEARCH("Aspirations",I225))),"Training Fee",""))))</f>
        <v>Match Fees</v>
      </c>
      <c r="M225" s="1">
        <v>5</v>
      </c>
      <c r="N225" s="1">
        <v>0.12</v>
      </c>
      <c r="O225" s="1">
        <v>0.05</v>
      </c>
      <c r="P225" s="1">
        <v>0</v>
      </c>
      <c r="Q225" s="1">
        <v>4.83</v>
      </c>
    </row>
    <row r="226" spans="1:17" ht="12.75">
      <c r="A226" s="4">
        <v>45325</v>
      </c>
      <c r="B226" s="18">
        <f>IF(AND(ISNUMBER(--LEFT(A226,10)), ISNUMBER(--LEFT(C226,10))), --LEFT(C226,10) - --LEFT(A226,10), "")</f>
        <v>88.354099999996834</v>
      </c>
      <c r="C226" s="4">
        <v>45413.354166666664</v>
      </c>
      <c r="D226" s="16">
        <f>YEAR(C226)</f>
        <v>2024</v>
      </c>
      <c r="E226" s="1" t="str">
        <f t="shared" si="3"/>
        <v>May 2024</v>
      </c>
      <c r="F226" s="3" t="str">
        <f ca="1">IF(C226&gt;=TODAY()-365, "Last 12 Months", "After 12 Months")</f>
        <v>After 12 Months</v>
      </c>
      <c r="G226" s="1" t="s">
        <v>838</v>
      </c>
      <c r="H226" s="1" t="s">
        <v>836</v>
      </c>
      <c r="I226" s="1" t="s">
        <v>690</v>
      </c>
      <c r="J226" s="8">
        <f>EOMONTH(C226, 0)</f>
        <v>45443</v>
      </c>
      <c r="K226" s="1" t="s">
        <v>373</v>
      </c>
      <c r="L226" s="1" t="str">
        <f>IF(ISNUMBER(SEARCH("Social subscription",I226)),"Social Sub",IF(OR(ISNUMBER(SEARCH("Mens",I226)),ISNUMBER(SEARCH("Ladies",I226))),"Match Fees",IF(OR(ISNUMBER(SEARCH("Badgers",I226)),ISNUMBER(SEARCH("Match Fee",I226))),"Match Fees",IF(OR(ISNUMBER(SEARCH("Training",I226)),ISNUMBER(SEARCH("Aspirations",I226))),"Training Fee",""))))</f>
        <v>Match Fees</v>
      </c>
      <c r="M226" s="1">
        <v>5</v>
      </c>
      <c r="N226" s="1">
        <v>0.12</v>
      </c>
      <c r="O226" s="1">
        <v>0.05</v>
      </c>
      <c r="P226" s="1">
        <v>0</v>
      </c>
      <c r="Q226" s="1">
        <v>4.83</v>
      </c>
    </row>
    <row r="227" spans="1:17" ht="12.75">
      <c r="A227" s="4">
        <v>45346</v>
      </c>
      <c r="B227" s="18">
        <f>IF(AND(ISNUMBER(--LEFT(A227,10)), ISNUMBER(--LEFT(C227,10))), --LEFT(C227,10) - --LEFT(A227,10), "")</f>
        <v>67.354099999996834</v>
      </c>
      <c r="C227" s="4">
        <v>45413.354166666664</v>
      </c>
      <c r="D227" s="16">
        <f>YEAR(C227)</f>
        <v>2024</v>
      </c>
      <c r="E227" s="1" t="str">
        <f t="shared" si="3"/>
        <v>May 2024</v>
      </c>
      <c r="F227" s="3" t="str">
        <f ca="1">IF(C227&gt;=TODAY()-365, "Last 12 Months", "After 12 Months")</f>
        <v>After 12 Months</v>
      </c>
      <c r="G227" s="1" t="s">
        <v>839</v>
      </c>
      <c r="H227" s="1" t="s">
        <v>836</v>
      </c>
      <c r="I227" s="1" t="s">
        <v>694</v>
      </c>
      <c r="J227" s="8">
        <f>EOMONTH(C227, 0)</f>
        <v>45443</v>
      </c>
      <c r="K227" s="1" t="s">
        <v>373</v>
      </c>
      <c r="L227" s="1" t="str">
        <f>IF(ISNUMBER(SEARCH("Social subscription",I227)),"Social Sub",IF(OR(ISNUMBER(SEARCH("Mens",I227)),ISNUMBER(SEARCH("Ladies",I227))),"Match Fees",IF(OR(ISNUMBER(SEARCH("Badgers",I227)),ISNUMBER(SEARCH("Match Fee",I227))),"Match Fees",IF(OR(ISNUMBER(SEARCH("Training",I227)),ISNUMBER(SEARCH("Aspirations",I227))),"Training Fee",""))))</f>
        <v>Match Fees</v>
      </c>
      <c r="M227" s="1">
        <v>5</v>
      </c>
      <c r="N227" s="1">
        <v>0.12</v>
      </c>
      <c r="O227" s="1">
        <v>0.05</v>
      </c>
      <c r="P227" s="1">
        <v>0</v>
      </c>
      <c r="Q227" s="1">
        <v>4.83</v>
      </c>
    </row>
    <row r="228" spans="1:17" ht="12.75">
      <c r="A228" s="4">
        <v>45354</v>
      </c>
      <c r="B228" s="18">
        <f>IF(AND(ISNUMBER(--LEFT(A228,10)), ISNUMBER(--LEFT(C228,10))), --LEFT(C228,10) - --LEFT(A228,10), "")</f>
        <v>59.354099999996834</v>
      </c>
      <c r="C228" s="4">
        <v>45413.354166666664</v>
      </c>
      <c r="D228" s="16">
        <f>YEAR(C228)</f>
        <v>2024</v>
      </c>
      <c r="E228" s="1" t="str">
        <f t="shared" si="3"/>
        <v>May 2024</v>
      </c>
      <c r="F228" s="3" t="str">
        <f ca="1">IF(C228&gt;=TODAY()-365, "Last 12 Months", "After 12 Months")</f>
        <v>After 12 Months</v>
      </c>
      <c r="G228" s="1" t="s">
        <v>840</v>
      </c>
      <c r="H228" s="1" t="s">
        <v>836</v>
      </c>
      <c r="I228" s="1" t="s">
        <v>841</v>
      </c>
      <c r="J228" s="8">
        <f>EOMONTH(C228, 0)</f>
        <v>45443</v>
      </c>
      <c r="K228" s="1" t="s">
        <v>373</v>
      </c>
      <c r="L228" s="1" t="str">
        <f>IF(ISNUMBER(SEARCH("Social subscription",I228)),"Social Sub",IF(OR(ISNUMBER(SEARCH("Mens",I228)),ISNUMBER(SEARCH("Ladies",I228))),"Match Fees",IF(OR(ISNUMBER(SEARCH("Badgers",I228)),ISNUMBER(SEARCH("Match Fee",I228))),"Match Fees",IF(OR(ISNUMBER(SEARCH("Training",I228)),ISNUMBER(SEARCH("Aspirations",I228))),"Training Fee",""))))</f>
        <v>Match Fees</v>
      </c>
      <c r="M228" s="1">
        <v>5</v>
      </c>
      <c r="N228" s="1">
        <v>0.12</v>
      </c>
      <c r="O228" s="1">
        <v>0.05</v>
      </c>
      <c r="P228" s="1">
        <v>0</v>
      </c>
      <c r="Q228" s="1">
        <v>4.83</v>
      </c>
    </row>
    <row r="229" spans="1:17" ht="12.75">
      <c r="A229" s="4">
        <v>45360</v>
      </c>
      <c r="B229" s="18">
        <f>IF(AND(ISNUMBER(--LEFT(A229,10)), ISNUMBER(--LEFT(C229,10))), --LEFT(C229,10) - --LEFT(A229,10), "")</f>
        <v>53.354099999996834</v>
      </c>
      <c r="C229" s="4">
        <v>45413.354166666664</v>
      </c>
      <c r="D229" s="16">
        <f>YEAR(C229)</f>
        <v>2024</v>
      </c>
      <c r="E229" s="1" t="str">
        <f t="shared" si="3"/>
        <v>May 2024</v>
      </c>
      <c r="F229" s="3" t="str">
        <f ca="1">IF(C229&gt;=TODAY()-365, "Last 12 Months", "After 12 Months")</f>
        <v>After 12 Months</v>
      </c>
      <c r="G229" s="1" t="s">
        <v>842</v>
      </c>
      <c r="H229" s="1" t="s">
        <v>836</v>
      </c>
      <c r="I229" s="1" t="s">
        <v>843</v>
      </c>
      <c r="J229" s="8">
        <f>EOMONTH(C229, 0)</f>
        <v>45443</v>
      </c>
      <c r="K229" s="1" t="s">
        <v>373</v>
      </c>
      <c r="L229" s="1" t="str">
        <f>IF(ISNUMBER(SEARCH("Social subscription",I229)),"Social Sub",IF(OR(ISNUMBER(SEARCH("Mens",I229)),ISNUMBER(SEARCH("Ladies",I229))),"Match Fees",IF(OR(ISNUMBER(SEARCH("Badgers",I229)),ISNUMBER(SEARCH("Match Fee",I229))),"Match Fees",IF(OR(ISNUMBER(SEARCH("Training",I229)),ISNUMBER(SEARCH("Aspirations",I229))),"Training Fee",""))))</f>
        <v>Match Fees</v>
      </c>
      <c r="M229" s="1">
        <v>5</v>
      </c>
      <c r="N229" s="1">
        <v>0.1</v>
      </c>
      <c r="O229" s="1">
        <v>0.05</v>
      </c>
      <c r="P229" s="1">
        <v>0</v>
      </c>
      <c r="Q229" s="1">
        <v>4.8499999999999996</v>
      </c>
    </row>
    <row r="230" spans="1:17" ht="12.75">
      <c r="A230" s="4">
        <v>45340</v>
      </c>
      <c r="B230" s="18">
        <f>IF(AND(ISNUMBER(--LEFT(A230,10)), ISNUMBER(--LEFT(C230,10))), --LEFT(C230,10) - --LEFT(A230,10), "")</f>
        <v>73.354800000000978</v>
      </c>
      <c r="C230" s="4">
        <v>45413.354861111111</v>
      </c>
      <c r="D230" s="16">
        <f>YEAR(C230)</f>
        <v>2024</v>
      </c>
      <c r="E230" s="1" t="str">
        <f t="shared" si="3"/>
        <v>May 2024</v>
      </c>
      <c r="F230" s="3" t="str">
        <f ca="1">IF(C230&gt;=TODAY()-365, "Last 12 Months", "After 12 Months")</f>
        <v>After 12 Months</v>
      </c>
      <c r="G230" s="1" t="s">
        <v>844</v>
      </c>
      <c r="H230" s="1" t="s">
        <v>557</v>
      </c>
      <c r="I230" s="1" t="s">
        <v>845</v>
      </c>
      <c r="J230" s="8">
        <f>EOMONTH(C230, 0)</f>
        <v>45443</v>
      </c>
      <c r="K230" s="1" t="s">
        <v>373</v>
      </c>
      <c r="L230" s="1" t="str">
        <f>IF(ISNUMBER(SEARCH("Social subscription",I230)),"Social Sub",IF(OR(ISNUMBER(SEARCH("Mens",I230)),ISNUMBER(SEARCH("Ladies",I230))),"Match Fees",IF(OR(ISNUMBER(SEARCH("Badgers",I230)),ISNUMBER(SEARCH("Match Fee",I230))),"Match Fees",IF(OR(ISNUMBER(SEARCH("Training",I230)),ISNUMBER(SEARCH("Aspirations",I230))),"Training Fee",""))))</f>
        <v>Match Fees</v>
      </c>
      <c r="M230" s="1">
        <v>5</v>
      </c>
      <c r="N230" s="1">
        <v>0.17</v>
      </c>
      <c r="O230" s="1">
        <v>0.05</v>
      </c>
      <c r="P230" s="1">
        <v>0</v>
      </c>
      <c r="Q230" s="1">
        <v>4.78</v>
      </c>
    </row>
    <row r="231" spans="1:17" ht="12.75">
      <c r="A231" s="4">
        <v>45408</v>
      </c>
      <c r="B231" s="18">
        <f>IF(AND(ISNUMBER(--LEFT(A231,10)), ISNUMBER(--LEFT(C231,10))), --LEFT(C231,10) - --LEFT(A231,10), "")</f>
        <v>5.3548000000009779</v>
      </c>
      <c r="C231" s="4">
        <v>45413.354861111111</v>
      </c>
      <c r="D231" s="16">
        <f>YEAR(C231)</f>
        <v>2024</v>
      </c>
      <c r="E231" s="1" t="str">
        <f t="shared" si="3"/>
        <v>May 2024</v>
      </c>
      <c r="F231" s="3" t="str">
        <f ca="1">IF(C231&gt;=TODAY()-365, "Last 12 Months", "After 12 Months")</f>
        <v>After 12 Months</v>
      </c>
      <c r="G231" s="1" t="s">
        <v>846</v>
      </c>
      <c r="H231" s="1" t="s">
        <v>557</v>
      </c>
      <c r="I231" s="1" t="s">
        <v>847</v>
      </c>
      <c r="J231" s="8">
        <f>EOMONTH(C231, 0)</f>
        <v>45443</v>
      </c>
      <c r="K231" s="1" t="s">
        <v>373</v>
      </c>
      <c r="L231" s="1" t="str">
        <f>IF(ISNUMBER(SEARCH("Social subscription",I231)),"Social Sub",IF(OR(ISNUMBER(SEARCH("Mens",I231)),ISNUMBER(SEARCH("Ladies",I231))),"Match Fees",IF(OR(ISNUMBER(SEARCH("Badgers",I231)),ISNUMBER(SEARCH("Match Fee",I231))),"Match Fees",IF(OR(ISNUMBER(SEARCH("Training",I231)),ISNUMBER(SEARCH("Aspirations",I231))),"Training Fee",""))))</f>
        <v>Match Fees</v>
      </c>
      <c r="M231" s="1">
        <v>5</v>
      </c>
      <c r="N231" s="1">
        <v>0.18</v>
      </c>
      <c r="O231" s="1">
        <v>0.05</v>
      </c>
      <c r="P231" s="1">
        <v>0</v>
      </c>
      <c r="Q231" s="1">
        <v>4.7699999999999996</v>
      </c>
    </row>
    <row r="232" spans="1:17" ht="12.75">
      <c r="A232" s="4">
        <v>45353</v>
      </c>
      <c r="B232" s="18">
        <f>IF(AND(ISNUMBER(--LEFT(A232,10)), ISNUMBER(--LEFT(C232,10))), --LEFT(C232,10) - --LEFT(A232,10), "")</f>
        <v>60.354800000000978</v>
      </c>
      <c r="C232" s="4">
        <v>45413.354861111111</v>
      </c>
      <c r="D232" s="16">
        <f>YEAR(C232)</f>
        <v>2024</v>
      </c>
      <c r="E232" s="1" t="str">
        <f t="shared" si="3"/>
        <v>May 2024</v>
      </c>
      <c r="F232" s="3" t="str">
        <f ca="1">IF(C232&gt;=TODAY()-365, "Last 12 Months", "After 12 Months")</f>
        <v>After 12 Months</v>
      </c>
      <c r="G232" s="1" t="s">
        <v>848</v>
      </c>
      <c r="H232" s="1" t="s">
        <v>849</v>
      </c>
      <c r="I232" s="1" t="s">
        <v>850</v>
      </c>
      <c r="J232" s="8">
        <f>EOMONTH(C232, 0)</f>
        <v>45443</v>
      </c>
      <c r="K232" s="1" t="s">
        <v>373</v>
      </c>
      <c r="L232" s="1" t="str">
        <f>IF(ISNUMBER(SEARCH("Social subscription",I232)),"Social Sub",IF(OR(ISNUMBER(SEARCH("Mens",I232)),ISNUMBER(SEARCH("Ladies",I232))),"Match Fees",IF(OR(ISNUMBER(SEARCH("Badgers",I232)),ISNUMBER(SEARCH("Match Fee",I232))),"Match Fees",IF(OR(ISNUMBER(SEARCH("Training",I232)),ISNUMBER(SEARCH("Aspirations",I232))),"Training Fee",""))))</f>
        <v>Match Fees</v>
      </c>
      <c r="M232" s="1">
        <v>5</v>
      </c>
      <c r="N232" s="1">
        <v>0.17</v>
      </c>
      <c r="O232" s="1">
        <v>0.05</v>
      </c>
      <c r="P232" s="1">
        <v>0</v>
      </c>
      <c r="Q232" s="1">
        <v>4.78</v>
      </c>
    </row>
    <row r="233" spans="1:17" ht="12.75">
      <c r="A233" s="4">
        <v>45376</v>
      </c>
      <c r="B233" s="18">
        <f>IF(AND(ISNUMBER(--LEFT(A233,10)), ISNUMBER(--LEFT(C233,10))), --LEFT(C233,10) - --LEFT(A233,10), "")</f>
        <v>37.354800000000978</v>
      </c>
      <c r="C233" s="4">
        <v>45413.354861111111</v>
      </c>
      <c r="D233" s="16">
        <f>YEAR(C233)</f>
        <v>2024</v>
      </c>
      <c r="E233" s="1" t="str">
        <f t="shared" si="3"/>
        <v>May 2024</v>
      </c>
      <c r="F233" s="3" t="str">
        <f ca="1">IF(C233&gt;=TODAY()-365, "Last 12 Months", "After 12 Months")</f>
        <v>After 12 Months</v>
      </c>
      <c r="G233" s="1" t="s">
        <v>851</v>
      </c>
      <c r="H233" s="1" t="s">
        <v>849</v>
      </c>
      <c r="I233" s="1" t="s">
        <v>852</v>
      </c>
      <c r="J233" s="8">
        <f>EOMONTH(C233, 0)</f>
        <v>45443</v>
      </c>
      <c r="K233" s="1" t="s">
        <v>373</v>
      </c>
      <c r="L233" s="1" t="str">
        <f>IF(ISNUMBER(SEARCH("Social subscription",I233)),"Social Sub",IF(OR(ISNUMBER(SEARCH("Mens",I233)),ISNUMBER(SEARCH("Ladies",I233))),"Match Fees",IF(OR(ISNUMBER(SEARCH("Badgers",I233)),ISNUMBER(SEARCH("Match Fee",I233))),"Match Fees",IF(OR(ISNUMBER(SEARCH("Training",I233)),ISNUMBER(SEARCH("Aspirations",I233))),"Training Fee",""))))</f>
        <v>Match Fees</v>
      </c>
      <c r="M233" s="1">
        <v>5</v>
      </c>
      <c r="N233" s="1">
        <v>0.18</v>
      </c>
      <c r="O233" s="1">
        <v>0.05</v>
      </c>
      <c r="P233" s="1">
        <v>0</v>
      </c>
      <c r="Q233" s="1">
        <v>4.7699999999999996</v>
      </c>
    </row>
    <row r="234" spans="1:17" ht="12.75">
      <c r="A234" s="4">
        <v>45354</v>
      </c>
      <c r="B234" s="18">
        <f>IF(AND(ISNUMBER(--LEFT(A234,10)), ISNUMBER(--LEFT(C234,10))), --LEFT(C234,10) - --LEFT(A234,10), "")</f>
        <v>59.354800000000978</v>
      </c>
      <c r="C234" s="4">
        <v>45413.354861111111</v>
      </c>
      <c r="D234" s="16">
        <f>YEAR(C234)</f>
        <v>2024</v>
      </c>
      <c r="E234" s="1" t="str">
        <f t="shared" si="3"/>
        <v>May 2024</v>
      </c>
      <c r="F234" s="3" t="str">
        <f ca="1">IF(C234&gt;=TODAY()-365, "Last 12 Months", "After 12 Months")</f>
        <v>After 12 Months</v>
      </c>
      <c r="G234" s="1" t="s">
        <v>853</v>
      </c>
      <c r="H234" s="1" t="s">
        <v>854</v>
      </c>
      <c r="I234" s="1" t="s">
        <v>529</v>
      </c>
      <c r="J234" s="8">
        <f>EOMONTH(C234, 0)</f>
        <v>45443</v>
      </c>
      <c r="K234" s="1" t="s">
        <v>373</v>
      </c>
      <c r="L234" s="1" t="str">
        <f>IF(ISNUMBER(SEARCH("Social subscription",I234)),"Social Sub",IF(OR(ISNUMBER(SEARCH("Mens",I234)),ISNUMBER(SEARCH("Ladies",I234))),"Match Fees",IF(OR(ISNUMBER(SEARCH("Badgers",I234)),ISNUMBER(SEARCH("Match Fee",I234))),"Match Fees",IF(OR(ISNUMBER(SEARCH("Training",I234)),ISNUMBER(SEARCH("Aspirations",I234))),"Training Fee",""))))</f>
        <v>Match Fees</v>
      </c>
      <c r="M234" s="1">
        <v>5</v>
      </c>
      <c r="N234" s="1">
        <v>0.12</v>
      </c>
      <c r="O234" s="1">
        <v>0.05</v>
      </c>
      <c r="P234" s="1">
        <v>0</v>
      </c>
      <c r="Q234" s="1">
        <v>4.83</v>
      </c>
    </row>
    <row r="235" spans="1:17" ht="12.75">
      <c r="A235" s="4">
        <v>45360</v>
      </c>
      <c r="B235" s="18">
        <f>IF(AND(ISNUMBER(--LEFT(A235,10)), ISNUMBER(--LEFT(C235,10))), --LEFT(C235,10) - --LEFT(A235,10), "")</f>
        <v>53.354800000000978</v>
      </c>
      <c r="C235" s="4">
        <v>45413.354861111111</v>
      </c>
      <c r="D235" s="16">
        <f>YEAR(C235)</f>
        <v>2024</v>
      </c>
      <c r="E235" s="1" t="str">
        <f t="shared" si="3"/>
        <v>May 2024</v>
      </c>
      <c r="F235" s="3" t="str">
        <f ca="1">IF(C235&gt;=TODAY()-365, "Last 12 Months", "After 12 Months")</f>
        <v>After 12 Months</v>
      </c>
      <c r="G235" s="1" t="s">
        <v>855</v>
      </c>
      <c r="H235" s="1" t="s">
        <v>854</v>
      </c>
      <c r="I235" s="1" t="s">
        <v>856</v>
      </c>
      <c r="J235" s="8">
        <f>EOMONTH(C235, 0)</f>
        <v>45443</v>
      </c>
      <c r="K235" s="1" t="s">
        <v>373</v>
      </c>
      <c r="L235" s="1" t="str">
        <f>IF(ISNUMBER(SEARCH("Social subscription",I235)),"Social Sub",IF(OR(ISNUMBER(SEARCH("Mens",I235)),ISNUMBER(SEARCH("Ladies",I235))),"Match Fees",IF(OR(ISNUMBER(SEARCH("Badgers",I235)),ISNUMBER(SEARCH("Match Fee",I235))),"Match Fees",IF(OR(ISNUMBER(SEARCH("Training",I235)),ISNUMBER(SEARCH("Aspirations",I235))),"Training Fee",""))))</f>
        <v>Match Fees</v>
      </c>
      <c r="M235" s="1">
        <v>5</v>
      </c>
      <c r="N235" s="1">
        <v>0.12</v>
      </c>
      <c r="O235" s="1">
        <v>0.05</v>
      </c>
      <c r="P235" s="1">
        <v>0</v>
      </c>
      <c r="Q235" s="1">
        <v>4.83</v>
      </c>
    </row>
    <row r="236" spans="1:17" ht="12.75">
      <c r="A236" s="4">
        <v>45367</v>
      </c>
      <c r="B236" s="18">
        <f>IF(AND(ISNUMBER(--LEFT(A236,10)), ISNUMBER(--LEFT(C236,10))), --LEFT(C236,10) - --LEFT(A236,10), "")</f>
        <v>46.354800000000978</v>
      </c>
      <c r="C236" s="4">
        <v>45413.354861111111</v>
      </c>
      <c r="D236" s="16">
        <f>YEAR(C236)</f>
        <v>2024</v>
      </c>
      <c r="E236" s="1" t="str">
        <f t="shared" si="3"/>
        <v>May 2024</v>
      </c>
      <c r="F236" s="3" t="str">
        <f ca="1">IF(C236&gt;=TODAY()-365, "Last 12 Months", "After 12 Months")</f>
        <v>After 12 Months</v>
      </c>
      <c r="G236" s="1" t="s">
        <v>857</v>
      </c>
      <c r="H236" s="1" t="s">
        <v>854</v>
      </c>
      <c r="I236" s="1" t="s">
        <v>858</v>
      </c>
      <c r="J236" s="8">
        <f>EOMONTH(C236, 0)</f>
        <v>45443</v>
      </c>
      <c r="K236" s="1" t="s">
        <v>373</v>
      </c>
      <c r="L236" s="1" t="str">
        <f>IF(ISNUMBER(SEARCH("Social subscription",I236)),"Social Sub",IF(OR(ISNUMBER(SEARCH("Mens",I236)),ISNUMBER(SEARCH("Ladies",I236))),"Match Fees",IF(OR(ISNUMBER(SEARCH("Badgers",I236)),ISNUMBER(SEARCH("Match Fee",I236))),"Match Fees",IF(OR(ISNUMBER(SEARCH("Training",I236)),ISNUMBER(SEARCH("Aspirations",I236))),"Training Fee",""))))</f>
        <v>Match Fees</v>
      </c>
      <c r="M236" s="1">
        <v>5</v>
      </c>
      <c r="N236" s="1">
        <v>0.12</v>
      </c>
      <c r="O236" s="1">
        <v>0.05</v>
      </c>
      <c r="P236" s="1">
        <v>0</v>
      </c>
      <c r="Q236" s="1">
        <v>4.83</v>
      </c>
    </row>
    <row r="237" spans="1:17" ht="12.75">
      <c r="A237" s="4">
        <v>45375</v>
      </c>
      <c r="B237" s="18">
        <f>IF(AND(ISNUMBER(--LEFT(A237,10)), ISNUMBER(--LEFT(C237,10))), --LEFT(C237,10) - --LEFT(A237,10), "")</f>
        <v>38.354800000000978</v>
      </c>
      <c r="C237" s="4">
        <v>45413.354861111111</v>
      </c>
      <c r="D237" s="16">
        <f>YEAR(C237)</f>
        <v>2024</v>
      </c>
      <c r="E237" s="1" t="str">
        <f t="shared" si="3"/>
        <v>May 2024</v>
      </c>
      <c r="F237" s="3" t="str">
        <f ca="1">IF(C237&gt;=TODAY()-365, "Last 12 Months", "After 12 Months")</f>
        <v>After 12 Months</v>
      </c>
      <c r="G237" s="1" t="s">
        <v>859</v>
      </c>
      <c r="H237" s="1" t="s">
        <v>854</v>
      </c>
      <c r="I237" s="1" t="s">
        <v>860</v>
      </c>
      <c r="J237" s="8">
        <f>EOMONTH(C237, 0)</f>
        <v>45443</v>
      </c>
      <c r="K237" s="1" t="s">
        <v>373</v>
      </c>
      <c r="L237" s="1" t="str">
        <f>IF(ISNUMBER(SEARCH("Social subscription",I237)),"Social Sub",IF(OR(ISNUMBER(SEARCH("Mens",I237)),ISNUMBER(SEARCH("Ladies",I237))),"Match Fees",IF(OR(ISNUMBER(SEARCH("Badgers",I237)),ISNUMBER(SEARCH("Match Fee",I237))),"Match Fees",IF(OR(ISNUMBER(SEARCH("Training",I237)),ISNUMBER(SEARCH("Aspirations",I237))),"Training Fee",""))))</f>
        <v>Match Fees</v>
      </c>
      <c r="M237" s="1">
        <v>5</v>
      </c>
      <c r="N237" s="1">
        <v>0.14000000000000001</v>
      </c>
      <c r="O237" s="1">
        <v>0.05</v>
      </c>
      <c r="P237" s="1">
        <v>0</v>
      </c>
      <c r="Q237" s="1">
        <v>4.8099999999999996</v>
      </c>
    </row>
    <row r="238" spans="1:17" ht="12.75">
      <c r="A238" s="4">
        <v>45374</v>
      </c>
      <c r="B238" s="18">
        <f>IF(AND(ISNUMBER(--LEFT(A238,10)), ISNUMBER(--LEFT(C238,10))), --LEFT(C238,10) - --LEFT(A238,10), "")</f>
        <v>40.354800000000978</v>
      </c>
      <c r="C238" s="4">
        <v>45414.354861111111</v>
      </c>
      <c r="D238" s="16">
        <f>YEAR(C238)</f>
        <v>2024</v>
      </c>
      <c r="E238" s="1" t="str">
        <f t="shared" si="3"/>
        <v>May 2024</v>
      </c>
      <c r="F238" s="3" t="str">
        <f ca="1">IF(C238&gt;=TODAY()-365, "Last 12 Months", "After 12 Months")</f>
        <v>After 12 Months</v>
      </c>
      <c r="G238" s="1" t="s">
        <v>861</v>
      </c>
      <c r="H238" s="1" t="s">
        <v>862</v>
      </c>
      <c r="I238" s="1" t="s">
        <v>772</v>
      </c>
      <c r="J238" s="8">
        <f>EOMONTH(C238, 0)</f>
        <v>45443</v>
      </c>
      <c r="K238" s="1" t="s">
        <v>373</v>
      </c>
      <c r="L238" s="1" t="str">
        <f>IF(ISNUMBER(SEARCH("Social subscription",I238)),"Social Sub",IF(OR(ISNUMBER(SEARCH("Mens",I238)),ISNUMBER(SEARCH("Ladies",I238))),"Match Fees",IF(OR(ISNUMBER(SEARCH("Badgers",I238)),ISNUMBER(SEARCH("Match Fee",I238))),"Match Fees",IF(OR(ISNUMBER(SEARCH("Training",I238)),ISNUMBER(SEARCH("Aspirations",I238))),"Training Fee",""))))</f>
        <v>Match Fees</v>
      </c>
      <c r="M238" s="1">
        <v>5</v>
      </c>
      <c r="N238" s="1">
        <v>0.28000000000000003</v>
      </c>
      <c r="O238" s="1">
        <v>0.05</v>
      </c>
      <c r="P238" s="1">
        <v>0</v>
      </c>
      <c r="Q238" s="1">
        <v>4.67</v>
      </c>
    </row>
    <row r="239" spans="1:17" ht="12.75">
      <c r="A239" s="4">
        <v>45366</v>
      </c>
      <c r="B239" s="18">
        <f>IF(AND(ISNUMBER(--LEFT(A239,10)), ISNUMBER(--LEFT(C239,10))), --LEFT(C239,10) - --LEFT(A239,10), "")</f>
        <v>48.354800000000978</v>
      </c>
      <c r="C239" s="4">
        <v>45414.354861111111</v>
      </c>
      <c r="D239" s="16">
        <f>YEAR(C239)</f>
        <v>2024</v>
      </c>
      <c r="E239" s="1" t="str">
        <f t="shared" si="3"/>
        <v>May 2024</v>
      </c>
      <c r="F239" s="3" t="str">
        <f ca="1">IF(C239&gt;=TODAY()-365, "Last 12 Months", "After 12 Months")</f>
        <v>After 12 Months</v>
      </c>
      <c r="G239" s="1" t="s">
        <v>863</v>
      </c>
      <c r="H239" s="1" t="s">
        <v>864</v>
      </c>
      <c r="I239" s="1" t="s">
        <v>865</v>
      </c>
      <c r="J239" s="8">
        <f>EOMONTH(C239, 0)</f>
        <v>45443</v>
      </c>
      <c r="K239" s="1" t="s">
        <v>373</v>
      </c>
      <c r="L239" s="1" t="str">
        <f>IF(ISNUMBER(SEARCH("Social subscription",I239)),"Social Sub",IF(OR(ISNUMBER(SEARCH("Mens",I239)),ISNUMBER(SEARCH("Ladies",I239))),"Match Fees",IF(OR(ISNUMBER(SEARCH("Badgers",I239)),ISNUMBER(SEARCH("Match Fee",I239))),"Match Fees",IF(OR(ISNUMBER(SEARCH("Training",I239)),ISNUMBER(SEARCH("Aspirations",I239))),"Training Fee",""))))</f>
        <v>Match Fees</v>
      </c>
      <c r="M239" s="1">
        <v>3</v>
      </c>
      <c r="N239" s="1">
        <v>0.14000000000000001</v>
      </c>
      <c r="O239" s="1">
        <v>0.05</v>
      </c>
      <c r="P239" s="1">
        <v>0</v>
      </c>
      <c r="Q239" s="1">
        <v>2.81</v>
      </c>
    </row>
    <row r="240" spans="1:17" ht="12.75">
      <c r="A240" s="4">
        <v>45374</v>
      </c>
      <c r="B240" s="18">
        <f>IF(AND(ISNUMBER(--LEFT(A240,10)), ISNUMBER(--LEFT(C240,10))), --LEFT(C240,10) - --LEFT(A240,10), "")</f>
        <v>40.354800000000978</v>
      </c>
      <c r="C240" s="4">
        <v>45414.354861111111</v>
      </c>
      <c r="D240" s="16">
        <f>YEAR(C240)</f>
        <v>2024</v>
      </c>
      <c r="E240" s="1" t="str">
        <f t="shared" si="3"/>
        <v>May 2024</v>
      </c>
      <c r="F240" s="3" t="str">
        <f ca="1">IF(C240&gt;=TODAY()-365, "Last 12 Months", "After 12 Months")</f>
        <v>After 12 Months</v>
      </c>
      <c r="G240" s="1" t="s">
        <v>866</v>
      </c>
      <c r="H240" s="1" t="s">
        <v>864</v>
      </c>
      <c r="I240" s="1" t="s">
        <v>867</v>
      </c>
      <c r="J240" s="8">
        <f>EOMONTH(C240, 0)</f>
        <v>45443</v>
      </c>
      <c r="K240" s="1" t="s">
        <v>373</v>
      </c>
      <c r="L240" s="1" t="str">
        <f>IF(ISNUMBER(SEARCH("Social subscription",I240)),"Social Sub",IF(OR(ISNUMBER(SEARCH("Mens",I240)),ISNUMBER(SEARCH("Ladies",I240))),"Match Fees",IF(OR(ISNUMBER(SEARCH("Badgers",I240)),ISNUMBER(SEARCH("Match Fee",I240))),"Match Fees",IF(OR(ISNUMBER(SEARCH("Training",I240)),ISNUMBER(SEARCH("Aspirations",I240))),"Training Fee",""))))</f>
        <v>Match Fees</v>
      </c>
      <c r="M240" s="1">
        <v>3</v>
      </c>
      <c r="N240" s="1">
        <v>0.15</v>
      </c>
      <c r="O240" s="1">
        <v>0.05</v>
      </c>
      <c r="P240" s="1">
        <v>0</v>
      </c>
      <c r="Q240" s="1">
        <v>2.8</v>
      </c>
    </row>
    <row r="241" spans="1:17" ht="12.75">
      <c r="A241" s="4">
        <v>45374</v>
      </c>
      <c r="B241" s="18">
        <f>IF(AND(ISNUMBER(--LEFT(A241,10)), ISNUMBER(--LEFT(C241,10))), --LEFT(C241,10) - --LEFT(A241,10), "")</f>
        <v>40.354800000000978</v>
      </c>
      <c r="C241" s="4">
        <v>45414.354861111111</v>
      </c>
      <c r="D241" s="16">
        <f>YEAR(C241)</f>
        <v>2024</v>
      </c>
      <c r="E241" s="1" t="str">
        <f t="shared" si="3"/>
        <v>May 2024</v>
      </c>
      <c r="F241" s="3" t="str">
        <f ca="1">IF(C241&gt;=TODAY()-365, "Last 12 Months", "After 12 Months")</f>
        <v>After 12 Months</v>
      </c>
      <c r="G241" s="1" t="s">
        <v>868</v>
      </c>
      <c r="H241" s="1" t="s">
        <v>869</v>
      </c>
      <c r="I241" s="1" t="s">
        <v>870</v>
      </c>
      <c r="J241" s="8">
        <f>EOMONTH(C241, 0)</f>
        <v>45443</v>
      </c>
      <c r="K241" s="1" t="s">
        <v>373</v>
      </c>
      <c r="L241" s="1" t="str">
        <f>IF(ISNUMBER(SEARCH("Social subscription",I241)),"Social Sub",IF(OR(ISNUMBER(SEARCH("Mens",I241)),ISNUMBER(SEARCH("Ladies",I241))),"Match Fees",IF(OR(ISNUMBER(SEARCH("Badgers",I241)),ISNUMBER(SEARCH("Match Fee",I241))),"Match Fees",IF(OR(ISNUMBER(SEARCH("Training",I241)),ISNUMBER(SEARCH("Aspirations",I241))),"Training Fee",""))))</f>
        <v>Match Fees</v>
      </c>
      <c r="M241" s="1">
        <v>3</v>
      </c>
      <c r="N241" s="1">
        <v>0.09</v>
      </c>
      <c r="O241" s="1">
        <v>0.05</v>
      </c>
      <c r="P241" s="1">
        <v>0</v>
      </c>
      <c r="Q241" s="1">
        <v>2.86</v>
      </c>
    </row>
    <row r="242" spans="1:17" ht="12.75">
      <c r="A242" s="4">
        <v>45374</v>
      </c>
      <c r="B242" s="18">
        <f>IF(AND(ISNUMBER(--LEFT(A242,10)), ISNUMBER(--LEFT(C242,10))), --LEFT(C242,10) - --LEFT(A242,10), "")</f>
        <v>40.354800000000978</v>
      </c>
      <c r="C242" s="4">
        <v>45414.354861111111</v>
      </c>
      <c r="D242" s="16">
        <f>YEAR(C242)</f>
        <v>2024</v>
      </c>
      <c r="E242" s="1" t="str">
        <f t="shared" si="3"/>
        <v>May 2024</v>
      </c>
      <c r="F242" s="3" t="str">
        <f ca="1">IF(C242&gt;=TODAY()-365, "Last 12 Months", "After 12 Months")</f>
        <v>After 12 Months</v>
      </c>
      <c r="G242" s="1" t="s">
        <v>871</v>
      </c>
      <c r="H242" s="1" t="s">
        <v>872</v>
      </c>
      <c r="I242" s="1" t="s">
        <v>495</v>
      </c>
      <c r="J242" s="8">
        <f>EOMONTH(C242, 0)</f>
        <v>45443</v>
      </c>
      <c r="K242" s="1" t="s">
        <v>373</v>
      </c>
      <c r="L242" s="1" t="str">
        <f>IF(ISNUMBER(SEARCH("Social subscription",I242)),"Social Sub",IF(OR(ISNUMBER(SEARCH("Mens",I242)),ISNUMBER(SEARCH("Ladies",I242))),"Match Fees",IF(OR(ISNUMBER(SEARCH("Badgers",I242)),ISNUMBER(SEARCH("Match Fee",I242))),"Match Fees",IF(OR(ISNUMBER(SEARCH("Training",I242)),ISNUMBER(SEARCH("Aspirations",I242))),"Training Fee",""))))</f>
        <v>Match Fees</v>
      </c>
      <c r="M242" s="1">
        <v>10</v>
      </c>
      <c r="N242" s="1">
        <v>0.31</v>
      </c>
      <c r="O242" s="1">
        <v>0.1</v>
      </c>
      <c r="P242" s="1">
        <v>0</v>
      </c>
      <c r="Q242" s="1">
        <v>9.59</v>
      </c>
    </row>
    <row r="243" spans="1:17" ht="12.75">
      <c r="A243" s="4">
        <v>45417</v>
      </c>
      <c r="B243" s="18">
        <f>IF(AND(ISNUMBER(--LEFT(A243,10)), ISNUMBER(--LEFT(C243,10))), --LEFT(C243,10) - --LEFT(A243,10), "")</f>
        <v>0.43329999999696156</v>
      </c>
      <c r="C243" s="4">
        <v>45417.433333333334</v>
      </c>
      <c r="D243" s="16">
        <f>YEAR(C243)</f>
        <v>2024</v>
      </c>
      <c r="E243" s="1" t="str">
        <f t="shared" si="3"/>
        <v>May 2024</v>
      </c>
      <c r="F243" s="3" t="str">
        <f ca="1">IF(C243&gt;=TODAY()-365, "Last 12 Months", "After 12 Months")</f>
        <v>After 12 Months</v>
      </c>
      <c r="G243" s="1" t="s">
        <v>873</v>
      </c>
      <c r="H243" s="1" t="s">
        <v>874</v>
      </c>
      <c r="I243" s="1" t="s">
        <v>875</v>
      </c>
      <c r="J243" s="8">
        <f>EOMONTH(C243, 0)</f>
        <v>45443</v>
      </c>
      <c r="K243" s="1" t="s">
        <v>241</v>
      </c>
      <c r="L243" s="1" t="str">
        <f>IF(ISNUMBER(SEARCH("Social subscription",I243)),"Social Sub",IF(OR(ISNUMBER(SEARCH("Mens",I243)),ISNUMBER(SEARCH("Ladies",I243))),"Match Fees",IF(OR(ISNUMBER(SEARCH("Badgers",I243)),ISNUMBER(SEARCH("Match Fee",I243))),"Match Fees",IF(OR(ISNUMBER(SEARCH("Training",I243)),ISNUMBER(SEARCH("Aspirations",I243))),"Training Fee",""))))</f>
        <v>Training Fee</v>
      </c>
      <c r="M243" s="1">
        <v>3</v>
      </c>
      <c r="N243" s="1">
        <v>0</v>
      </c>
      <c r="O243" s="1">
        <v>0</v>
      </c>
      <c r="P243" s="1">
        <v>0</v>
      </c>
      <c r="Q243" s="1">
        <v>3</v>
      </c>
    </row>
    <row r="244" spans="1:17" ht="12.75">
      <c r="A244" s="4">
        <v>45417</v>
      </c>
      <c r="B244" s="18">
        <f>IF(AND(ISNUMBER(--LEFT(A244,10)), ISNUMBER(--LEFT(C244,10))), --LEFT(C244,10) - --LEFT(A244,10), "")</f>
        <v>0.43329999999696156</v>
      </c>
      <c r="C244" s="4">
        <v>45417.433333333334</v>
      </c>
      <c r="D244" s="16">
        <f>YEAR(C244)</f>
        <v>2024</v>
      </c>
      <c r="E244" s="1" t="str">
        <f t="shared" si="3"/>
        <v>May 2024</v>
      </c>
      <c r="F244" s="3" t="str">
        <f ca="1">IF(C244&gt;=TODAY()-365, "Last 12 Months", "After 12 Months")</f>
        <v>After 12 Months</v>
      </c>
      <c r="G244" s="1" t="s">
        <v>876</v>
      </c>
      <c r="H244" s="1" t="s">
        <v>781</v>
      </c>
      <c r="I244" s="1" t="s">
        <v>877</v>
      </c>
      <c r="J244" s="8">
        <f>EOMONTH(C244, 0)</f>
        <v>45443</v>
      </c>
      <c r="K244" s="1" t="s">
        <v>233</v>
      </c>
      <c r="L244" s="1" t="str">
        <f>IF(ISNUMBER(SEARCH("Social subscription",I244)),"Social Sub",IF(OR(ISNUMBER(SEARCH("Mens",I244)),ISNUMBER(SEARCH("Ladies",I244))),"Match Fees",IF(OR(ISNUMBER(SEARCH("Badgers",I244)),ISNUMBER(SEARCH("Match Fee",I244))),"Match Fees",IF(OR(ISNUMBER(SEARCH("Training",I244)),ISNUMBER(SEARCH("Aspirations",I244))),"Training Fee",""))))</f>
        <v>Training Fee</v>
      </c>
      <c r="M244" s="1">
        <v>3</v>
      </c>
      <c r="N244" s="1">
        <v>0</v>
      </c>
      <c r="O244" s="1">
        <v>0</v>
      </c>
      <c r="P244" s="1">
        <v>0</v>
      </c>
      <c r="Q244" s="1">
        <v>3</v>
      </c>
    </row>
    <row r="245" spans="1:17" ht="12.75">
      <c r="A245" s="4">
        <v>45417</v>
      </c>
      <c r="B245" s="18">
        <f>IF(AND(ISNUMBER(--LEFT(A245,10)), ISNUMBER(--LEFT(C245,10))), --LEFT(C245,10) - --LEFT(A245,10), "")</f>
        <v>0.43609999999898719</v>
      </c>
      <c r="C245" s="4">
        <v>45417.436111111114</v>
      </c>
      <c r="D245" s="16">
        <f>YEAR(C245)</f>
        <v>2024</v>
      </c>
      <c r="E245" s="1" t="str">
        <f t="shared" si="3"/>
        <v>May 2024</v>
      </c>
      <c r="F245" s="3" t="str">
        <f ca="1">IF(C245&gt;=TODAY()-365, "Last 12 Months", "After 12 Months")</f>
        <v>After 12 Months</v>
      </c>
      <c r="G245" s="1" t="s">
        <v>878</v>
      </c>
      <c r="H245" s="1" t="s">
        <v>615</v>
      </c>
      <c r="I245" s="1" t="s">
        <v>877</v>
      </c>
      <c r="J245" s="8">
        <f>EOMONTH(C245, 0)</f>
        <v>45443</v>
      </c>
      <c r="K245" s="1" t="s">
        <v>233</v>
      </c>
      <c r="L245" s="1" t="str">
        <f>IF(ISNUMBER(SEARCH("Social subscription",I245)),"Social Sub",IF(OR(ISNUMBER(SEARCH("Mens",I245)),ISNUMBER(SEARCH("Ladies",I245))),"Match Fees",IF(OR(ISNUMBER(SEARCH("Badgers",I245)),ISNUMBER(SEARCH("Match Fee",I245))),"Match Fees",IF(OR(ISNUMBER(SEARCH("Training",I245)),ISNUMBER(SEARCH("Aspirations",I245))),"Training Fee",""))))</f>
        <v>Training Fee</v>
      </c>
      <c r="M245" s="1">
        <v>3</v>
      </c>
      <c r="N245" s="1">
        <v>0</v>
      </c>
      <c r="O245" s="1">
        <v>0</v>
      </c>
      <c r="P245" s="1">
        <v>0</v>
      </c>
      <c r="Q245" s="1">
        <v>3</v>
      </c>
    </row>
    <row r="246" spans="1:17" ht="12.75">
      <c r="A246" s="4">
        <v>45417</v>
      </c>
      <c r="B246" s="18">
        <f>IF(AND(ISNUMBER(--LEFT(A246,10)), ISNUMBER(--LEFT(C246,10))), --LEFT(C246,10) - --LEFT(A246,10), "")</f>
        <v>0.43609999999898719</v>
      </c>
      <c r="C246" s="4">
        <v>45417.436111111114</v>
      </c>
      <c r="D246" s="16">
        <f>YEAR(C246)</f>
        <v>2024</v>
      </c>
      <c r="E246" s="1" t="str">
        <f t="shared" si="3"/>
        <v>May 2024</v>
      </c>
      <c r="F246" s="3" t="str">
        <f ca="1">IF(C246&gt;=TODAY()-365, "Last 12 Months", "After 12 Months")</f>
        <v>After 12 Months</v>
      </c>
      <c r="G246" s="1" t="s">
        <v>879</v>
      </c>
      <c r="H246" s="1" t="s">
        <v>617</v>
      </c>
      <c r="I246" s="1" t="s">
        <v>877</v>
      </c>
      <c r="J246" s="8">
        <f>EOMONTH(C246, 0)</f>
        <v>45443</v>
      </c>
      <c r="K246" s="1" t="s">
        <v>233</v>
      </c>
      <c r="L246" s="1" t="str">
        <f>IF(ISNUMBER(SEARCH("Social subscription",I246)),"Social Sub",IF(OR(ISNUMBER(SEARCH("Mens",I246)),ISNUMBER(SEARCH("Ladies",I246))),"Match Fees",IF(OR(ISNUMBER(SEARCH("Badgers",I246)),ISNUMBER(SEARCH("Match Fee",I246))),"Match Fees",IF(OR(ISNUMBER(SEARCH("Training",I246)),ISNUMBER(SEARCH("Aspirations",I246))),"Training Fee",""))))</f>
        <v>Training Fee</v>
      </c>
      <c r="M246" s="1">
        <v>3</v>
      </c>
      <c r="N246" s="1">
        <v>0</v>
      </c>
      <c r="O246" s="1">
        <v>0</v>
      </c>
      <c r="P246" s="1">
        <v>0</v>
      </c>
      <c r="Q246" s="1">
        <v>3</v>
      </c>
    </row>
    <row r="247" spans="1:17" ht="12.75">
      <c r="A247" s="4">
        <v>45404</v>
      </c>
      <c r="B247" s="18">
        <f>IF(AND(ISNUMBER(--LEFT(A247,10)), ISNUMBER(--LEFT(C247,10))), --LEFT(C247,10) - --LEFT(A247,10), "")</f>
        <v>13.441599999998289</v>
      </c>
      <c r="C247" s="4">
        <v>45417.441666666666</v>
      </c>
      <c r="D247" s="16">
        <f>YEAR(C247)</f>
        <v>2024</v>
      </c>
      <c r="E247" s="1" t="str">
        <f t="shared" si="3"/>
        <v>May 2024</v>
      </c>
      <c r="F247" s="3" t="str">
        <f ca="1">IF(C247&gt;=TODAY()-365, "Last 12 Months", "After 12 Months")</f>
        <v>After 12 Months</v>
      </c>
      <c r="G247" s="1" t="s">
        <v>880</v>
      </c>
      <c r="H247" s="1" t="s">
        <v>615</v>
      </c>
      <c r="I247" s="1" t="s">
        <v>782</v>
      </c>
      <c r="J247" s="8">
        <f>EOMONTH(C247, 0)</f>
        <v>45443</v>
      </c>
      <c r="K247" s="1" t="s">
        <v>233</v>
      </c>
      <c r="L247" s="1" t="str">
        <f>IF(ISNUMBER(SEARCH("Social subscription",I247)),"Social Sub",IF(OR(ISNUMBER(SEARCH("Mens",I247)),ISNUMBER(SEARCH("Ladies",I247))),"Match Fees",IF(OR(ISNUMBER(SEARCH("Badgers",I247)),ISNUMBER(SEARCH("Match Fee",I247))),"Match Fees",IF(OR(ISNUMBER(SEARCH("Training",I247)),ISNUMBER(SEARCH("Aspirations",I247))),"Training Fee",""))))</f>
        <v>Training Fee</v>
      </c>
      <c r="M247" s="1">
        <v>3</v>
      </c>
      <c r="N247" s="1">
        <v>0</v>
      </c>
      <c r="O247" s="1">
        <v>0</v>
      </c>
      <c r="P247" s="1">
        <v>0</v>
      </c>
      <c r="Q247" s="1">
        <v>3</v>
      </c>
    </row>
    <row r="248" spans="1:17" ht="12.75">
      <c r="A248" s="4">
        <v>45404</v>
      </c>
      <c r="B248" s="18">
        <f>IF(AND(ISNUMBER(--LEFT(A248,10)), ISNUMBER(--LEFT(C248,10))), --LEFT(C248,10) - --LEFT(A248,10), "")</f>
        <v>13.441599999998289</v>
      </c>
      <c r="C248" s="4">
        <v>45417.441666666666</v>
      </c>
      <c r="D248" s="16">
        <f>YEAR(C248)</f>
        <v>2024</v>
      </c>
      <c r="E248" s="1" t="str">
        <f t="shared" si="3"/>
        <v>May 2024</v>
      </c>
      <c r="F248" s="3" t="str">
        <f ca="1">IF(C248&gt;=TODAY()-365, "Last 12 Months", "After 12 Months")</f>
        <v>After 12 Months</v>
      </c>
      <c r="G248" s="1" t="s">
        <v>881</v>
      </c>
      <c r="H248" s="1" t="s">
        <v>617</v>
      </c>
      <c r="I248" s="1" t="s">
        <v>782</v>
      </c>
      <c r="J248" s="8">
        <f>EOMONTH(C248, 0)</f>
        <v>45443</v>
      </c>
      <c r="K248" s="1" t="s">
        <v>233</v>
      </c>
      <c r="L248" s="1" t="str">
        <f>IF(ISNUMBER(SEARCH("Social subscription",I248)),"Social Sub",IF(OR(ISNUMBER(SEARCH("Mens",I248)),ISNUMBER(SEARCH("Ladies",I248))),"Match Fees",IF(OR(ISNUMBER(SEARCH("Badgers",I248)),ISNUMBER(SEARCH("Match Fee",I248))),"Match Fees",IF(OR(ISNUMBER(SEARCH("Training",I248)),ISNUMBER(SEARCH("Aspirations",I248))),"Training Fee",""))))</f>
        <v>Training Fee</v>
      </c>
      <c r="M248" s="1">
        <v>3</v>
      </c>
      <c r="N248" s="1">
        <v>0</v>
      </c>
      <c r="O248" s="1">
        <v>0</v>
      </c>
      <c r="P248" s="1">
        <v>0</v>
      </c>
      <c r="Q248" s="1">
        <v>3</v>
      </c>
    </row>
    <row r="249" spans="1:17" ht="12.75">
      <c r="A249" s="4">
        <v>45311</v>
      </c>
      <c r="B249" s="18">
        <f>IF(AND(ISNUMBER(--LEFT(A249,10)), ISNUMBER(--LEFT(C249,10))), --LEFT(C249,10) - --LEFT(A249,10), "")</f>
        <v>107.44860000000335</v>
      </c>
      <c r="C249" s="4">
        <v>45418.448611111111</v>
      </c>
      <c r="D249" s="16">
        <f>YEAR(C249)</f>
        <v>2024</v>
      </c>
      <c r="E249" s="1" t="str">
        <f t="shared" si="3"/>
        <v>May 2024</v>
      </c>
      <c r="F249" s="3" t="str">
        <f ca="1">IF(C249&gt;=TODAY()-365, "Last 12 Months", "After 12 Months")</f>
        <v>After 12 Months</v>
      </c>
      <c r="G249" s="1" t="s">
        <v>882</v>
      </c>
      <c r="H249" s="1" t="s">
        <v>393</v>
      </c>
      <c r="I249" s="1" t="s">
        <v>722</v>
      </c>
      <c r="J249" s="8">
        <f>EOMONTH(C249, 0)</f>
        <v>45443</v>
      </c>
      <c r="K249" s="1" t="s">
        <v>373</v>
      </c>
      <c r="L249" s="1" t="str">
        <f>IF(ISNUMBER(SEARCH("Social subscription",I249)),"Social Sub",IF(OR(ISNUMBER(SEARCH("Mens",I249)),ISNUMBER(SEARCH("Ladies",I249))),"Match Fees",IF(OR(ISNUMBER(SEARCH("Badgers",I249)),ISNUMBER(SEARCH("Match Fee",I249))),"Match Fees",IF(OR(ISNUMBER(SEARCH("Training",I249)),ISNUMBER(SEARCH("Aspirations",I249))),"Training Fee",""))))</f>
        <v>Match Fees</v>
      </c>
      <c r="M249" s="1">
        <v>5</v>
      </c>
      <c r="N249" s="1">
        <v>0.1</v>
      </c>
      <c r="O249" s="1">
        <v>0.05</v>
      </c>
      <c r="P249" s="1">
        <v>0</v>
      </c>
      <c r="Q249" s="1">
        <v>4.8499999999999996</v>
      </c>
    </row>
    <row r="250" spans="1:17" ht="12.75">
      <c r="A250" s="4">
        <v>45319</v>
      </c>
      <c r="B250" s="18">
        <f>IF(AND(ISNUMBER(--LEFT(A250,10)), ISNUMBER(--LEFT(C250,10))), --LEFT(C250,10) - --LEFT(A250,10), "")</f>
        <v>99.448600000003353</v>
      </c>
      <c r="C250" s="4">
        <v>45418.448611111111</v>
      </c>
      <c r="D250" s="16">
        <f>YEAR(C250)</f>
        <v>2024</v>
      </c>
      <c r="E250" s="1" t="str">
        <f t="shared" si="3"/>
        <v>May 2024</v>
      </c>
      <c r="F250" s="3" t="str">
        <f ca="1">IF(C250&gt;=TODAY()-365, "Last 12 Months", "After 12 Months")</f>
        <v>After 12 Months</v>
      </c>
      <c r="G250" s="1" t="s">
        <v>883</v>
      </c>
      <c r="H250" s="1" t="s">
        <v>393</v>
      </c>
      <c r="I250" s="1" t="s">
        <v>884</v>
      </c>
      <c r="J250" s="8">
        <f>EOMONTH(C250, 0)</f>
        <v>45443</v>
      </c>
      <c r="K250" s="1" t="s">
        <v>373</v>
      </c>
      <c r="L250" s="1" t="str">
        <f>IF(ISNUMBER(SEARCH("Social subscription",I250)),"Social Sub",IF(OR(ISNUMBER(SEARCH("Mens",I250)),ISNUMBER(SEARCH("Ladies",I250))),"Match Fees",IF(OR(ISNUMBER(SEARCH("Badgers",I250)),ISNUMBER(SEARCH("Match Fee",I250))),"Match Fees",IF(OR(ISNUMBER(SEARCH("Training",I250)),ISNUMBER(SEARCH("Aspirations",I250))),"Training Fee",""))))</f>
        <v>Match Fees</v>
      </c>
      <c r="M250" s="1">
        <v>5</v>
      </c>
      <c r="N250" s="1">
        <v>0.1</v>
      </c>
      <c r="O250" s="1">
        <v>0.05</v>
      </c>
      <c r="P250" s="1">
        <v>0</v>
      </c>
      <c r="Q250" s="1">
        <v>4.8499999999999996</v>
      </c>
    </row>
    <row r="251" spans="1:17" ht="12.75">
      <c r="A251" s="4">
        <v>45326</v>
      </c>
      <c r="B251" s="18">
        <f>IF(AND(ISNUMBER(--LEFT(A251,10)), ISNUMBER(--LEFT(C251,10))), --LEFT(C251,10) - --LEFT(A251,10), "")</f>
        <v>92.448600000003353</v>
      </c>
      <c r="C251" s="4">
        <v>45418.448611111111</v>
      </c>
      <c r="D251" s="16">
        <f>YEAR(C251)</f>
        <v>2024</v>
      </c>
      <c r="E251" s="1" t="str">
        <f t="shared" si="3"/>
        <v>May 2024</v>
      </c>
      <c r="F251" s="3" t="str">
        <f ca="1">IF(C251&gt;=TODAY()-365, "Last 12 Months", "After 12 Months")</f>
        <v>After 12 Months</v>
      </c>
      <c r="G251" s="1" t="s">
        <v>885</v>
      </c>
      <c r="H251" s="1" t="s">
        <v>393</v>
      </c>
      <c r="I251" s="1" t="s">
        <v>886</v>
      </c>
      <c r="J251" s="8">
        <f>EOMONTH(C251, 0)</f>
        <v>45443</v>
      </c>
      <c r="K251" s="1" t="s">
        <v>373</v>
      </c>
      <c r="L251" s="1" t="str">
        <f>IF(ISNUMBER(SEARCH("Social subscription",I251)),"Social Sub",IF(OR(ISNUMBER(SEARCH("Mens",I251)),ISNUMBER(SEARCH("Ladies",I251))),"Match Fees",IF(OR(ISNUMBER(SEARCH("Badgers",I251)),ISNUMBER(SEARCH("Match Fee",I251))),"Match Fees",IF(OR(ISNUMBER(SEARCH("Training",I251)),ISNUMBER(SEARCH("Aspirations",I251))),"Training Fee",""))))</f>
        <v>Match Fees</v>
      </c>
      <c r="M251" s="1">
        <v>5</v>
      </c>
      <c r="N251" s="1">
        <v>0.1</v>
      </c>
      <c r="O251" s="1">
        <v>0.05</v>
      </c>
      <c r="P251" s="1">
        <v>0</v>
      </c>
      <c r="Q251" s="1">
        <v>4.8499999999999996</v>
      </c>
    </row>
    <row r="252" spans="1:17" ht="12.75">
      <c r="A252" s="4">
        <v>45342</v>
      </c>
      <c r="B252" s="18">
        <f>IF(AND(ISNUMBER(--LEFT(A252,10)), ISNUMBER(--LEFT(C252,10))), --LEFT(C252,10) - --LEFT(A252,10), "")</f>
        <v>76.448600000003353</v>
      </c>
      <c r="C252" s="4">
        <v>45418.448611111111</v>
      </c>
      <c r="D252" s="16">
        <f>YEAR(C252)</f>
        <v>2024</v>
      </c>
      <c r="E252" s="1" t="str">
        <f t="shared" si="3"/>
        <v>May 2024</v>
      </c>
      <c r="F252" s="3" t="str">
        <f ca="1">IF(C252&gt;=TODAY()-365, "Last 12 Months", "After 12 Months")</f>
        <v>After 12 Months</v>
      </c>
      <c r="G252" s="1" t="s">
        <v>887</v>
      </c>
      <c r="H252" s="1" t="s">
        <v>393</v>
      </c>
      <c r="I252" s="1" t="s">
        <v>888</v>
      </c>
      <c r="J252" s="8">
        <f>EOMONTH(C252, 0)</f>
        <v>45443</v>
      </c>
      <c r="K252" s="1" t="s">
        <v>373</v>
      </c>
      <c r="L252" s="1" t="str">
        <f>IF(ISNUMBER(SEARCH("Social subscription",I252)),"Social Sub",IF(OR(ISNUMBER(SEARCH("Mens",I252)),ISNUMBER(SEARCH("Ladies",I252))),"Match Fees",IF(OR(ISNUMBER(SEARCH("Badgers",I252)),ISNUMBER(SEARCH("Match Fee",I252))),"Match Fees",IF(OR(ISNUMBER(SEARCH("Training",I252)),ISNUMBER(SEARCH("Aspirations",I252))),"Training Fee",""))))</f>
        <v>Match Fees</v>
      </c>
      <c r="M252" s="1">
        <v>5</v>
      </c>
      <c r="N252" s="1">
        <v>0.1</v>
      </c>
      <c r="O252" s="1">
        <v>0.05</v>
      </c>
      <c r="P252" s="1">
        <v>0</v>
      </c>
      <c r="Q252" s="1">
        <v>4.8499999999999996</v>
      </c>
    </row>
    <row r="253" spans="1:17" ht="12.75">
      <c r="A253" s="4">
        <v>45348</v>
      </c>
      <c r="B253" s="18">
        <f>IF(AND(ISNUMBER(--LEFT(A253,10)), ISNUMBER(--LEFT(C253,10))), --LEFT(C253,10) - --LEFT(A253,10), "")</f>
        <v>70.448600000003353</v>
      </c>
      <c r="C253" s="4">
        <v>45418.448611111111</v>
      </c>
      <c r="D253" s="16">
        <f>YEAR(C253)</f>
        <v>2024</v>
      </c>
      <c r="E253" s="1" t="str">
        <f t="shared" si="3"/>
        <v>May 2024</v>
      </c>
      <c r="F253" s="3" t="str">
        <f ca="1">IF(C253&gt;=TODAY()-365, "Last 12 Months", "After 12 Months")</f>
        <v>After 12 Months</v>
      </c>
      <c r="G253" s="1" t="s">
        <v>889</v>
      </c>
      <c r="H253" s="1" t="s">
        <v>393</v>
      </c>
      <c r="I253" s="1" t="s">
        <v>728</v>
      </c>
      <c r="J253" s="8">
        <f>EOMONTH(C253, 0)</f>
        <v>45443</v>
      </c>
      <c r="K253" s="1" t="s">
        <v>373</v>
      </c>
      <c r="L253" s="1" t="str">
        <f>IF(ISNUMBER(SEARCH("Social subscription",I253)),"Social Sub",IF(OR(ISNUMBER(SEARCH("Mens",I253)),ISNUMBER(SEARCH("Ladies",I253))),"Match Fees",IF(OR(ISNUMBER(SEARCH("Badgers",I253)),ISNUMBER(SEARCH("Match Fee",I253))),"Match Fees",IF(OR(ISNUMBER(SEARCH("Training",I253)),ISNUMBER(SEARCH("Aspirations",I253))),"Training Fee",""))))</f>
        <v>Match Fees</v>
      </c>
      <c r="M253" s="1">
        <v>5</v>
      </c>
      <c r="N253" s="1">
        <v>0.1</v>
      </c>
      <c r="O253" s="1">
        <v>0.05</v>
      </c>
      <c r="P253" s="1">
        <v>0</v>
      </c>
      <c r="Q253" s="1">
        <v>4.8499999999999996</v>
      </c>
    </row>
    <row r="254" spans="1:17" ht="12.75">
      <c r="A254" s="4">
        <v>45353</v>
      </c>
      <c r="B254" s="18">
        <f>IF(AND(ISNUMBER(--LEFT(A254,10)), ISNUMBER(--LEFT(C254,10))), --LEFT(C254,10) - --LEFT(A254,10), "")</f>
        <v>65.448600000003353</v>
      </c>
      <c r="C254" s="4">
        <v>45418.448611111111</v>
      </c>
      <c r="D254" s="16">
        <f>YEAR(C254)</f>
        <v>2024</v>
      </c>
      <c r="E254" s="1" t="str">
        <f t="shared" si="3"/>
        <v>May 2024</v>
      </c>
      <c r="F254" s="3" t="str">
        <f ca="1">IF(C254&gt;=TODAY()-365, "Last 12 Months", "After 12 Months")</f>
        <v>After 12 Months</v>
      </c>
      <c r="G254" s="1" t="s">
        <v>890</v>
      </c>
      <c r="H254" s="1" t="s">
        <v>393</v>
      </c>
      <c r="I254" s="1" t="s">
        <v>891</v>
      </c>
      <c r="J254" s="8">
        <f>EOMONTH(C254, 0)</f>
        <v>45443</v>
      </c>
      <c r="K254" s="1" t="s">
        <v>373</v>
      </c>
      <c r="L254" s="1" t="str">
        <f>IF(ISNUMBER(SEARCH("Social subscription",I254)),"Social Sub",IF(OR(ISNUMBER(SEARCH("Mens",I254)),ISNUMBER(SEARCH("Ladies",I254))),"Match Fees",IF(OR(ISNUMBER(SEARCH("Badgers",I254)),ISNUMBER(SEARCH("Match Fee",I254))),"Match Fees",IF(OR(ISNUMBER(SEARCH("Training",I254)),ISNUMBER(SEARCH("Aspirations",I254))),"Training Fee",""))))</f>
        <v>Match Fees</v>
      </c>
      <c r="M254" s="1">
        <v>5</v>
      </c>
      <c r="N254" s="1">
        <v>0.1</v>
      </c>
      <c r="O254" s="1">
        <v>0.05</v>
      </c>
      <c r="P254" s="1">
        <v>0</v>
      </c>
      <c r="Q254" s="1">
        <v>4.8499999999999996</v>
      </c>
    </row>
    <row r="255" spans="1:17" ht="12.75">
      <c r="A255" s="4">
        <v>45361</v>
      </c>
      <c r="B255" s="18">
        <f>IF(AND(ISNUMBER(--LEFT(A255,10)), ISNUMBER(--LEFT(C255,10))), --LEFT(C255,10) - --LEFT(A255,10), "")</f>
        <v>57.448600000003353</v>
      </c>
      <c r="C255" s="4">
        <v>45418.448611111111</v>
      </c>
      <c r="D255" s="16">
        <f>YEAR(C255)</f>
        <v>2024</v>
      </c>
      <c r="E255" s="1" t="str">
        <f t="shared" si="3"/>
        <v>May 2024</v>
      </c>
      <c r="F255" s="3" t="str">
        <f ca="1">IF(C255&gt;=TODAY()-365, "Last 12 Months", "After 12 Months")</f>
        <v>After 12 Months</v>
      </c>
      <c r="G255" s="1" t="s">
        <v>892</v>
      </c>
      <c r="H255" s="1" t="s">
        <v>393</v>
      </c>
      <c r="I255" s="1" t="s">
        <v>730</v>
      </c>
      <c r="J255" s="8">
        <f>EOMONTH(C255, 0)</f>
        <v>45443</v>
      </c>
      <c r="K255" s="1" t="s">
        <v>373</v>
      </c>
      <c r="L255" s="1" t="str">
        <f>IF(ISNUMBER(SEARCH("Social subscription",I255)),"Social Sub",IF(OR(ISNUMBER(SEARCH("Mens",I255)),ISNUMBER(SEARCH("Ladies",I255))),"Match Fees",IF(OR(ISNUMBER(SEARCH("Badgers",I255)),ISNUMBER(SEARCH("Match Fee",I255))),"Match Fees",IF(OR(ISNUMBER(SEARCH("Training",I255)),ISNUMBER(SEARCH("Aspirations",I255))),"Training Fee",""))))</f>
        <v>Match Fees</v>
      </c>
      <c r="M255" s="1">
        <v>5</v>
      </c>
      <c r="N255" s="1">
        <v>0.1</v>
      </c>
      <c r="O255" s="1">
        <v>0.05</v>
      </c>
      <c r="P255" s="1">
        <v>0</v>
      </c>
      <c r="Q255" s="1">
        <v>4.8499999999999996</v>
      </c>
    </row>
    <row r="256" spans="1:17" ht="12.75">
      <c r="A256" s="4">
        <v>45367</v>
      </c>
      <c r="B256" s="18">
        <f>IF(AND(ISNUMBER(--LEFT(A256,10)), ISNUMBER(--LEFT(C256,10))), --LEFT(C256,10) - --LEFT(A256,10), "")</f>
        <v>51.448600000003353</v>
      </c>
      <c r="C256" s="4">
        <v>45418.448611111111</v>
      </c>
      <c r="D256" s="16">
        <f>YEAR(C256)</f>
        <v>2024</v>
      </c>
      <c r="E256" s="1" t="str">
        <f t="shared" si="3"/>
        <v>May 2024</v>
      </c>
      <c r="F256" s="3" t="str">
        <f ca="1">IF(C256&gt;=TODAY()-365, "Last 12 Months", "After 12 Months")</f>
        <v>After 12 Months</v>
      </c>
      <c r="G256" s="1" t="s">
        <v>893</v>
      </c>
      <c r="H256" s="1" t="s">
        <v>393</v>
      </c>
      <c r="I256" s="1" t="s">
        <v>894</v>
      </c>
      <c r="J256" s="8">
        <f>EOMONTH(C256, 0)</f>
        <v>45443</v>
      </c>
      <c r="K256" s="1" t="s">
        <v>373</v>
      </c>
      <c r="L256" s="1" t="str">
        <f>IF(ISNUMBER(SEARCH("Social subscription",I256)),"Social Sub",IF(OR(ISNUMBER(SEARCH("Mens",I256)),ISNUMBER(SEARCH("Ladies",I256))),"Match Fees",IF(OR(ISNUMBER(SEARCH("Badgers",I256)),ISNUMBER(SEARCH("Match Fee",I256))),"Match Fees",IF(OR(ISNUMBER(SEARCH("Training",I256)),ISNUMBER(SEARCH("Aspirations",I256))),"Training Fee",""))))</f>
        <v>Match Fees</v>
      </c>
      <c r="M256" s="1">
        <v>5</v>
      </c>
      <c r="N256" s="1">
        <v>0.08</v>
      </c>
      <c r="O256" s="1">
        <v>0.05</v>
      </c>
      <c r="P256" s="1">
        <v>0</v>
      </c>
      <c r="Q256" s="1">
        <v>4.87</v>
      </c>
    </row>
    <row r="257" spans="1:17" ht="12.75">
      <c r="A257" s="4">
        <v>45376</v>
      </c>
      <c r="B257" s="18">
        <f>IF(AND(ISNUMBER(--LEFT(A257,10)), ISNUMBER(--LEFT(C257,10))), --LEFT(C257,10) - --LEFT(A257,10), "")</f>
        <v>42.448600000003353</v>
      </c>
      <c r="C257" s="4">
        <v>45418.448611111111</v>
      </c>
      <c r="D257" s="16">
        <f>YEAR(C257)</f>
        <v>2024</v>
      </c>
      <c r="E257" s="1" t="str">
        <f t="shared" si="3"/>
        <v>May 2024</v>
      </c>
      <c r="F257" s="3" t="str">
        <f ca="1">IF(C257&gt;=TODAY()-365, "Last 12 Months", "After 12 Months")</f>
        <v>After 12 Months</v>
      </c>
      <c r="G257" s="1" t="s">
        <v>895</v>
      </c>
      <c r="H257" s="1" t="s">
        <v>393</v>
      </c>
      <c r="I257" s="1" t="s">
        <v>896</v>
      </c>
      <c r="J257" s="8">
        <f>EOMONTH(C257, 0)</f>
        <v>45443</v>
      </c>
      <c r="K257" s="1" t="s">
        <v>373</v>
      </c>
      <c r="L257" s="1" t="str">
        <f>IF(ISNUMBER(SEARCH("Social subscription",I257)),"Social Sub",IF(OR(ISNUMBER(SEARCH("Mens",I257)),ISNUMBER(SEARCH("Ladies",I257))),"Match Fees",IF(OR(ISNUMBER(SEARCH("Badgers",I257)),ISNUMBER(SEARCH("Match Fee",I257))),"Match Fees",IF(OR(ISNUMBER(SEARCH("Training",I257)),ISNUMBER(SEARCH("Aspirations",I257))),"Training Fee",""))))</f>
        <v>Match Fees</v>
      </c>
      <c r="M257" s="1">
        <v>5</v>
      </c>
      <c r="N257" s="1">
        <v>0.1</v>
      </c>
      <c r="O257" s="1">
        <v>0.05</v>
      </c>
      <c r="P257" s="1">
        <v>0</v>
      </c>
      <c r="Q257" s="1">
        <v>4.8499999999999996</v>
      </c>
    </row>
    <row r="258" spans="1:17" ht="12.75">
      <c r="A258" s="4">
        <v>45389</v>
      </c>
      <c r="B258" s="18">
        <f>IF(AND(ISNUMBER(--LEFT(A258,10)), ISNUMBER(--LEFT(C258,10))), --LEFT(C258,10) - --LEFT(A258,10), "")</f>
        <v>30.354099999996834</v>
      </c>
      <c r="C258" s="4">
        <v>45419.354166666664</v>
      </c>
      <c r="D258" s="16">
        <f>YEAR(C258)</f>
        <v>2024</v>
      </c>
      <c r="E258" s="1" t="str">
        <f t="shared" si="3"/>
        <v>May 2024</v>
      </c>
      <c r="F258" s="3" t="str">
        <f ca="1">IF(C258&gt;=TODAY()-365, "Last 12 Months", "After 12 Months")</f>
        <v>After 12 Months</v>
      </c>
      <c r="G258" s="1" t="s">
        <v>897</v>
      </c>
      <c r="H258" s="1" t="s">
        <v>898</v>
      </c>
      <c r="I258" s="1" t="s">
        <v>899</v>
      </c>
      <c r="J258" s="8">
        <f>EOMONTH(C258, 0)</f>
        <v>45443</v>
      </c>
      <c r="K258" s="1" t="s">
        <v>373</v>
      </c>
      <c r="L258" s="1" t="str">
        <f>IF(ISNUMBER(SEARCH("Social subscription",I258)),"Social Sub",IF(OR(ISNUMBER(SEARCH("Mens",I258)),ISNUMBER(SEARCH("Ladies",I258))),"Match Fees",IF(OR(ISNUMBER(SEARCH("Badgers",I258)),ISNUMBER(SEARCH("Match Fee",I258))),"Match Fees",IF(OR(ISNUMBER(SEARCH("Training",I258)),ISNUMBER(SEARCH("Aspirations",I258))),"Training Fee",""))))</f>
        <v>Training Fee</v>
      </c>
      <c r="M258" s="1">
        <v>3</v>
      </c>
      <c r="N258" s="1">
        <v>7.0000000000000007E-2</v>
      </c>
      <c r="O258" s="1">
        <v>0.05</v>
      </c>
      <c r="P258" s="1">
        <v>0</v>
      </c>
      <c r="Q258" s="1">
        <v>2.88</v>
      </c>
    </row>
    <row r="259" spans="1:17" ht="12.75">
      <c r="A259" s="4">
        <v>45389</v>
      </c>
      <c r="B259" s="18">
        <f>IF(AND(ISNUMBER(--LEFT(A259,10)), ISNUMBER(--LEFT(C259,10))), --LEFT(C259,10) - --LEFT(A259,10), "")</f>
        <v>30.354099999996834</v>
      </c>
      <c r="C259" s="4">
        <v>45419.354166666664</v>
      </c>
      <c r="D259" s="16">
        <f>YEAR(C259)</f>
        <v>2024</v>
      </c>
      <c r="E259" s="1" t="str">
        <f t="shared" ref="E259:E322" si="4">TEXT(C259, "mmmm yyyy")</f>
        <v>May 2024</v>
      </c>
      <c r="F259" s="3" t="str">
        <f ca="1">IF(C259&gt;=TODAY()-365, "Last 12 Months", "After 12 Months")</f>
        <v>After 12 Months</v>
      </c>
      <c r="G259" s="1" t="s">
        <v>900</v>
      </c>
      <c r="H259" s="1" t="s">
        <v>901</v>
      </c>
      <c r="I259" s="1" t="s">
        <v>899</v>
      </c>
      <c r="J259" s="8">
        <f>EOMONTH(C259, 0)</f>
        <v>45443</v>
      </c>
      <c r="K259" s="1" t="s">
        <v>373</v>
      </c>
      <c r="L259" s="1" t="str">
        <f>IF(ISNUMBER(SEARCH("Social subscription",I259)),"Social Sub",IF(OR(ISNUMBER(SEARCH("Mens",I259)),ISNUMBER(SEARCH("Ladies",I259))),"Match Fees",IF(OR(ISNUMBER(SEARCH("Badgers",I259)),ISNUMBER(SEARCH("Match Fee",I259))),"Match Fees",IF(OR(ISNUMBER(SEARCH("Training",I259)),ISNUMBER(SEARCH("Aspirations",I259))),"Training Fee",""))))</f>
        <v>Training Fee</v>
      </c>
      <c r="M259" s="1">
        <v>3</v>
      </c>
      <c r="N259" s="1">
        <v>7.0000000000000007E-2</v>
      </c>
      <c r="O259" s="1">
        <v>0.05</v>
      </c>
      <c r="P259" s="1">
        <v>0</v>
      </c>
      <c r="Q259" s="1">
        <v>2.88</v>
      </c>
    </row>
    <row r="260" spans="1:17" ht="12.75">
      <c r="A260" s="4">
        <v>45404</v>
      </c>
      <c r="B260" s="18">
        <f>IF(AND(ISNUMBER(--LEFT(A260,10)), ISNUMBER(--LEFT(C260,10))), --LEFT(C260,10) - --LEFT(A260,10), "")</f>
        <v>15.354099999996834</v>
      </c>
      <c r="C260" s="4">
        <v>45419.354166666664</v>
      </c>
      <c r="D260" s="16">
        <f>YEAR(C260)</f>
        <v>2024</v>
      </c>
      <c r="E260" s="1" t="str">
        <f t="shared" si="4"/>
        <v>May 2024</v>
      </c>
      <c r="F260" s="3" t="str">
        <f ca="1">IF(C260&gt;=TODAY()-365, "Last 12 Months", "After 12 Months")</f>
        <v>After 12 Months</v>
      </c>
      <c r="G260" s="1" t="s">
        <v>902</v>
      </c>
      <c r="H260" s="1" t="s">
        <v>898</v>
      </c>
      <c r="I260" s="1" t="s">
        <v>903</v>
      </c>
      <c r="J260" s="8">
        <f>EOMONTH(C260, 0)</f>
        <v>45443</v>
      </c>
      <c r="K260" s="1" t="s">
        <v>373</v>
      </c>
      <c r="L260" s="1" t="str">
        <f>IF(ISNUMBER(SEARCH("Social subscription",I260)),"Social Sub",IF(OR(ISNUMBER(SEARCH("Mens",I260)),ISNUMBER(SEARCH("Ladies",I260))),"Match Fees",IF(OR(ISNUMBER(SEARCH("Badgers",I260)),ISNUMBER(SEARCH("Match Fee",I260))),"Match Fees",IF(OR(ISNUMBER(SEARCH("Training",I260)),ISNUMBER(SEARCH("Aspirations",I260))),"Training Fee",""))))</f>
        <v>Training Fee</v>
      </c>
      <c r="M260" s="1">
        <v>3</v>
      </c>
      <c r="N260" s="1">
        <v>7.0000000000000007E-2</v>
      </c>
      <c r="O260" s="1">
        <v>0.05</v>
      </c>
      <c r="P260" s="1">
        <v>0</v>
      </c>
      <c r="Q260" s="1">
        <v>2.88</v>
      </c>
    </row>
    <row r="261" spans="1:17" ht="12.75">
      <c r="A261" s="4">
        <v>45404</v>
      </c>
      <c r="B261" s="18">
        <f>IF(AND(ISNUMBER(--LEFT(A261,10)), ISNUMBER(--LEFT(C261,10))), --LEFT(C261,10) - --LEFT(A261,10), "")</f>
        <v>15.354099999996834</v>
      </c>
      <c r="C261" s="4">
        <v>45419.354166666664</v>
      </c>
      <c r="D261" s="16">
        <f>YEAR(C261)</f>
        <v>2024</v>
      </c>
      <c r="E261" s="1" t="str">
        <f t="shared" si="4"/>
        <v>May 2024</v>
      </c>
      <c r="F261" s="3" t="str">
        <f ca="1">IF(C261&gt;=TODAY()-365, "Last 12 Months", "After 12 Months")</f>
        <v>After 12 Months</v>
      </c>
      <c r="G261" s="1" t="s">
        <v>904</v>
      </c>
      <c r="H261" s="1" t="s">
        <v>901</v>
      </c>
      <c r="I261" s="1" t="s">
        <v>903</v>
      </c>
      <c r="J261" s="8">
        <f>EOMONTH(C261, 0)</f>
        <v>45443</v>
      </c>
      <c r="K261" s="1" t="s">
        <v>373</v>
      </c>
      <c r="L261" s="1" t="str">
        <f>IF(ISNUMBER(SEARCH("Social subscription",I261)),"Social Sub",IF(OR(ISNUMBER(SEARCH("Mens",I261)),ISNUMBER(SEARCH("Ladies",I261))),"Match Fees",IF(OR(ISNUMBER(SEARCH("Badgers",I261)),ISNUMBER(SEARCH("Match Fee",I261))),"Match Fees",IF(OR(ISNUMBER(SEARCH("Training",I261)),ISNUMBER(SEARCH("Aspirations",I261))),"Training Fee",""))))</f>
        <v>Training Fee</v>
      </c>
      <c r="M261" s="1">
        <v>3</v>
      </c>
      <c r="N261" s="1">
        <v>7.0000000000000007E-2</v>
      </c>
      <c r="O261" s="1">
        <v>0.05</v>
      </c>
      <c r="P261" s="1">
        <v>0</v>
      </c>
      <c r="Q261" s="1">
        <v>2.88</v>
      </c>
    </row>
    <row r="262" spans="1:17" ht="12.75">
      <c r="A262" s="4">
        <v>45404</v>
      </c>
      <c r="B262" s="18">
        <f>IF(AND(ISNUMBER(--LEFT(A262,10)), ISNUMBER(--LEFT(C262,10))), --LEFT(C262,10) - --LEFT(A262,10), "")</f>
        <v>15.354099999996834</v>
      </c>
      <c r="C262" s="4">
        <v>45419.354166666664</v>
      </c>
      <c r="D262" s="16">
        <f>YEAR(C262)</f>
        <v>2024</v>
      </c>
      <c r="E262" s="1" t="str">
        <f t="shared" si="4"/>
        <v>May 2024</v>
      </c>
      <c r="F262" s="3" t="str">
        <f ca="1">IF(C262&gt;=TODAY()-365, "Last 12 Months", "After 12 Months")</f>
        <v>After 12 Months</v>
      </c>
      <c r="G262" s="1" t="s">
        <v>905</v>
      </c>
      <c r="H262" s="1" t="s">
        <v>898</v>
      </c>
      <c r="I262" s="1" t="s">
        <v>906</v>
      </c>
      <c r="J262" s="8">
        <f>EOMONTH(C262, 0)</f>
        <v>45443</v>
      </c>
      <c r="K262" s="1" t="s">
        <v>373</v>
      </c>
      <c r="L262" s="1" t="str">
        <f>IF(ISNUMBER(SEARCH("Social subscription",I262)),"Social Sub",IF(OR(ISNUMBER(SEARCH("Mens",I262)),ISNUMBER(SEARCH("Ladies",I262))),"Match Fees",IF(OR(ISNUMBER(SEARCH("Badgers",I262)),ISNUMBER(SEARCH("Match Fee",I262))),"Match Fees",IF(OR(ISNUMBER(SEARCH("Training",I262)),ISNUMBER(SEARCH("Aspirations",I262))),"Training Fee",""))))</f>
        <v>Training Fee</v>
      </c>
      <c r="M262" s="1">
        <v>3</v>
      </c>
      <c r="N262" s="1">
        <v>7.0000000000000007E-2</v>
      </c>
      <c r="O262" s="1">
        <v>0.05</v>
      </c>
      <c r="P262" s="1">
        <v>0</v>
      </c>
      <c r="Q262" s="1">
        <v>2.88</v>
      </c>
    </row>
    <row r="263" spans="1:17" ht="12.75">
      <c r="A263" s="4">
        <v>45404</v>
      </c>
      <c r="B263" s="18">
        <f>IF(AND(ISNUMBER(--LEFT(A263,10)), ISNUMBER(--LEFT(C263,10))), --LEFT(C263,10) - --LEFT(A263,10), "")</f>
        <v>15.354099999996834</v>
      </c>
      <c r="C263" s="4">
        <v>45419.354166666664</v>
      </c>
      <c r="D263" s="16">
        <f>YEAR(C263)</f>
        <v>2024</v>
      </c>
      <c r="E263" s="1" t="str">
        <f t="shared" si="4"/>
        <v>May 2024</v>
      </c>
      <c r="F263" s="3" t="str">
        <f ca="1">IF(C263&gt;=TODAY()-365, "Last 12 Months", "After 12 Months")</f>
        <v>After 12 Months</v>
      </c>
      <c r="G263" s="1" t="s">
        <v>907</v>
      </c>
      <c r="H263" s="1" t="s">
        <v>901</v>
      </c>
      <c r="I263" s="1" t="s">
        <v>906</v>
      </c>
      <c r="J263" s="8">
        <f>EOMONTH(C263, 0)</f>
        <v>45443</v>
      </c>
      <c r="K263" s="1" t="s">
        <v>373</v>
      </c>
      <c r="L263" s="1" t="str">
        <f>IF(ISNUMBER(SEARCH("Social subscription",I263)),"Social Sub",IF(OR(ISNUMBER(SEARCH("Mens",I263)),ISNUMBER(SEARCH("Ladies",I263))),"Match Fees",IF(OR(ISNUMBER(SEARCH("Badgers",I263)),ISNUMBER(SEARCH("Match Fee",I263))),"Match Fees",IF(OR(ISNUMBER(SEARCH("Training",I263)),ISNUMBER(SEARCH("Aspirations",I263))),"Training Fee",""))))</f>
        <v>Training Fee</v>
      </c>
      <c r="M263" s="1">
        <v>3</v>
      </c>
      <c r="N263" s="1">
        <v>7.0000000000000007E-2</v>
      </c>
      <c r="O263" s="1">
        <v>0.05</v>
      </c>
      <c r="P263" s="1">
        <v>0</v>
      </c>
      <c r="Q263" s="1">
        <v>2.88</v>
      </c>
    </row>
    <row r="264" spans="1:17" ht="12.75">
      <c r="A264" s="4">
        <v>45410</v>
      </c>
      <c r="B264" s="18">
        <f>IF(AND(ISNUMBER(--LEFT(A264,10)), ISNUMBER(--LEFT(C264,10))), --LEFT(C264,10) - --LEFT(A264,10), "")</f>
        <v>9.3540999999968335</v>
      </c>
      <c r="C264" s="4">
        <v>45419.354166666664</v>
      </c>
      <c r="D264" s="16">
        <f>YEAR(C264)</f>
        <v>2024</v>
      </c>
      <c r="E264" s="1" t="str">
        <f t="shared" si="4"/>
        <v>May 2024</v>
      </c>
      <c r="F264" s="3" t="str">
        <f ca="1">IF(C264&gt;=TODAY()-365, "Last 12 Months", "After 12 Months")</f>
        <v>After 12 Months</v>
      </c>
      <c r="G264" s="1" t="s">
        <v>908</v>
      </c>
      <c r="H264" s="1" t="s">
        <v>898</v>
      </c>
      <c r="I264" s="1" t="s">
        <v>909</v>
      </c>
      <c r="J264" s="8">
        <f>EOMONTH(C264, 0)</f>
        <v>45443</v>
      </c>
      <c r="K264" s="1" t="s">
        <v>373</v>
      </c>
      <c r="L264" s="1" t="str">
        <f>IF(ISNUMBER(SEARCH("Social subscription",I264)),"Social Sub",IF(OR(ISNUMBER(SEARCH("Mens",I264)),ISNUMBER(SEARCH("Ladies",I264))),"Match Fees",IF(OR(ISNUMBER(SEARCH("Badgers",I264)),ISNUMBER(SEARCH("Match Fee",I264))),"Match Fees",IF(OR(ISNUMBER(SEARCH("Training",I264)),ISNUMBER(SEARCH("Aspirations",I264))),"Training Fee",""))))</f>
        <v>Training Fee</v>
      </c>
      <c r="M264" s="1">
        <v>3</v>
      </c>
      <c r="N264" s="1">
        <v>0.1</v>
      </c>
      <c r="O264" s="1">
        <v>0.05</v>
      </c>
      <c r="P264" s="1">
        <v>0</v>
      </c>
      <c r="Q264" s="1">
        <v>2.85</v>
      </c>
    </row>
    <row r="265" spans="1:17" ht="12.75">
      <c r="A265" s="4">
        <v>45389</v>
      </c>
      <c r="B265" s="18">
        <f>IF(AND(ISNUMBER(--LEFT(A265,10)), ISNUMBER(--LEFT(C265,10))), --LEFT(C265,10) - --LEFT(A265,10), "")</f>
        <v>30.354099999996834</v>
      </c>
      <c r="C265" s="4">
        <v>45419.354166666664</v>
      </c>
      <c r="D265" s="16">
        <f>YEAR(C265)</f>
        <v>2024</v>
      </c>
      <c r="E265" s="1" t="str">
        <f t="shared" si="4"/>
        <v>May 2024</v>
      </c>
      <c r="F265" s="3" t="str">
        <f ca="1">IF(C265&gt;=TODAY()-365, "Last 12 Months", "After 12 Months")</f>
        <v>After 12 Months</v>
      </c>
      <c r="G265" s="1" t="s">
        <v>910</v>
      </c>
      <c r="H265" s="1" t="s">
        <v>911</v>
      </c>
      <c r="I265" s="1" t="s">
        <v>912</v>
      </c>
      <c r="J265" s="8">
        <f>EOMONTH(C265, 0)</f>
        <v>45443</v>
      </c>
      <c r="K265" s="1" t="s">
        <v>373</v>
      </c>
      <c r="L265" s="1" t="str">
        <f>IF(ISNUMBER(SEARCH("Social subscription",I265)),"Social Sub",IF(OR(ISNUMBER(SEARCH("Mens",I265)),ISNUMBER(SEARCH("Ladies",I265))),"Match Fees",IF(OR(ISNUMBER(SEARCH("Badgers",I265)),ISNUMBER(SEARCH("Match Fee",I265))),"Match Fees",IF(OR(ISNUMBER(SEARCH("Training",I265)),ISNUMBER(SEARCH("Aspirations",I265))),"Training Fee",""))))</f>
        <v>Training Fee</v>
      </c>
      <c r="M265" s="1">
        <v>3</v>
      </c>
      <c r="N265" s="1">
        <v>7.0000000000000007E-2</v>
      </c>
      <c r="O265" s="1">
        <v>0.05</v>
      </c>
      <c r="P265" s="1">
        <v>0</v>
      </c>
      <c r="Q265" s="1">
        <v>2.88</v>
      </c>
    </row>
    <row r="266" spans="1:17" ht="12.75">
      <c r="A266" s="4">
        <v>45389</v>
      </c>
      <c r="B266" s="18">
        <f>IF(AND(ISNUMBER(--LEFT(A266,10)), ISNUMBER(--LEFT(C266,10))), --LEFT(C266,10) - --LEFT(A266,10), "")</f>
        <v>30.354099999996834</v>
      </c>
      <c r="C266" s="4">
        <v>45419.354166666664</v>
      </c>
      <c r="D266" s="16">
        <f>YEAR(C266)</f>
        <v>2024</v>
      </c>
      <c r="E266" s="1" t="str">
        <f t="shared" si="4"/>
        <v>May 2024</v>
      </c>
      <c r="F266" s="3" t="str">
        <f ca="1">IF(C266&gt;=TODAY()-365, "Last 12 Months", "After 12 Months")</f>
        <v>After 12 Months</v>
      </c>
      <c r="G266" s="1" t="s">
        <v>913</v>
      </c>
      <c r="H266" s="1" t="s">
        <v>914</v>
      </c>
      <c r="I266" s="1" t="s">
        <v>912</v>
      </c>
      <c r="J266" s="8">
        <f>EOMONTH(C266, 0)</f>
        <v>45443</v>
      </c>
      <c r="K266" s="1" t="s">
        <v>373</v>
      </c>
      <c r="L266" s="1" t="str">
        <f>IF(ISNUMBER(SEARCH("Social subscription",I266)),"Social Sub",IF(OR(ISNUMBER(SEARCH("Mens",I266)),ISNUMBER(SEARCH("Ladies",I266))),"Match Fees",IF(OR(ISNUMBER(SEARCH("Badgers",I266)),ISNUMBER(SEARCH("Match Fee",I266))),"Match Fees",IF(OR(ISNUMBER(SEARCH("Training",I266)),ISNUMBER(SEARCH("Aspirations",I266))),"Training Fee",""))))</f>
        <v>Training Fee</v>
      </c>
      <c r="M266" s="1">
        <v>3</v>
      </c>
      <c r="N266" s="1">
        <v>7.0000000000000007E-2</v>
      </c>
      <c r="O266" s="1">
        <v>0.05</v>
      </c>
      <c r="P266" s="1">
        <v>0</v>
      </c>
      <c r="Q266" s="1">
        <v>2.88</v>
      </c>
    </row>
    <row r="267" spans="1:17" ht="12.75">
      <c r="A267" s="4">
        <v>45404</v>
      </c>
      <c r="B267" s="18">
        <f>IF(AND(ISNUMBER(--LEFT(A267,10)), ISNUMBER(--LEFT(C267,10))), --LEFT(C267,10) - --LEFT(A267,10), "")</f>
        <v>15.354099999996834</v>
      </c>
      <c r="C267" s="4">
        <v>45419.354166666664</v>
      </c>
      <c r="D267" s="16">
        <f>YEAR(C267)</f>
        <v>2024</v>
      </c>
      <c r="E267" s="1" t="str">
        <f t="shared" si="4"/>
        <v>May 2024</v>
      </c>
      <c r="F267" s="3" t="str">
        <f ca="1">IF(C267&gt;=TODAY()-365, "Last 12 Months", "After 12 Months")</f>
        <v>After 12 Months</v>
      </c>
      <c r="G267" s="1" t="s">
        <v>915</v>
      </c>
      <c r="H267" s="1" t="s">
        <v>911</v>
      </c>
      <c r="I267" s="1" t="s">
        <v>916</v>
      </c>
      <c r="J267" s="8">
        <f>EOMONTH(C267, 0)</f>
        <v>45443</v>
      </c>
      <c r="K267" s="1" t="s">
        <v>373</v>
      </c>
      <c r="L267" s="1" t="str">
        <f>IF(ISNUMBER(SEARCH("Social subscription",I267)),"Social Sub",IF(OR(ISNUMBER(SEARCH("Mens",I267)),ISNUMBER(SEARCH("Ladies",I267))),"Match Fees",IF(OR(ISNUMBER(SEARCH("Badgers",I267)),ISNUMBER(SEARCH("Match Fee",I267))),"Match Fees",IF(OR(ISNUMBER(SEARCH("Training",I267)),ISNUMBER(SEARCH("Aspirations",I267))),"Training Fee",""))))</f>
        <v>Training Fee</v>
      </c>
      <c r="M267" s="1">
        <v>3</v>
      </c>
      <c r="N267" s="1">
        <v>7.0000000000000007E-2</v>
      </c>
      <c r="O267" s="1">
        <v>0.05</v>
      </c>
      <c r="P267" s="1">
        <v>0</v>
      </c>
      <c r="Q267" s="1">
        <v>2.88</v>
      </c>
    </row>
    <row r="268" spans="1:17" ht="12.75">
      <c r="A268" s="4">
        <v>45404</v>
      </c>
      <c r="B268" s="18">
        <f>IF(AND(ISNUMBER(--LEFT(A268,10)), ISNUMBER(--LEFT(C268,10))), --LEFT(C268,10) - --LEFT(A268,10), "")</f>
        <v>15.354099999996834</v>
      </c>
      <c r="C268" s="4">
        <v>45419.354166666664</v>
      </c>
      <c r="D268" s="16">
        <f>YEAR(C268)</f>
        <v>2024</v>
      </c>
      <c r="E268" s="1" t="str">
        <f t="shared" si="4"/>
        <v>May 2024</v>
      </c>
      <c r="F268" s="3" t="str">
        <f ca="1">IF(C268&gt;=TODAY()-365, "Last 12 Months", "After 12 Months")</f>
        <v>After 12 Months</v>
      </c>
      <c r="G268" s="1" t="s">
        <v>917</v>
      </c>
      <c r="H268" s="1" t="s">
        <v>918</v>
      </c>
      <c r="I268" s="1" t="s">
        <v>916</v>
      </c>
      <c r="J268" s="8">
        <f>EOMONTH(C268, 0)</f>
        <v>45443</v>
      </c>
      <c r="K268" s="1" t="s">
        <v>373</v>
      </c>
      <c r="L268" s="1" t="str">
        <f>IF(ISNUMBER(SEARCH("Social subscription",I268)),"Social Sub",IF(OR(ISNUMBER(SEARCH("Mens",I268)),ISNUMBER(SEARCH("Ladies",I268))),"Match Fees",IF(OR(ISNUMBER(SEARCH("Badgers",I268)),ISNUMBER(SEARCH("Match Fee",I268))),"Match Fees",IF(OR(ISNUMBER(SEARCH("Training",I268)),ISNUMBER(SEARCH("Aspirations",I268))),"Training Fee",""))))</f>
        <v>Training Fee</v>
      </c>
      <c r="M268" s="1">
        <v>3</v>
      </c>
      <c r="N268" s="1">
        <v>7.0000000000000007E-2</v>
      </c>
      <c r="O268" s="1">
        <v>0.05</v>
      </c>
      <c r="P268" s="1">
        <v>0</v>
      </c>
      <c r="Q268" s="1">
        <v>2.88</v>
      </c>
    </row>
    <row r="269" spans="1:17" ht="12.75">
      <c r="A269" s="4">
        <v>45404</v>
      </c>
      <c r="B269" s="18">
        <f>IF(AND(ISNUMBER(--LEFT(A269,10)), ISNUMBER(--LEFT(C269,10))), --LEFT(C269,10) - --LEFT(A269,10), "")</f>
        <v>15.354099999996834</v>
      </c>
      <c r="C269" s="4">
        <v>45419.354166666664</v>
      </c>
      <c r="D269" s="16">
        <f>YEAR(C269)</f>
        <v>2024</v>
      </c>
      <c r="E269" s="1" t="str">
        <f t="shared" si="4"/>
        <v>May 2024</v>
      </c>
      <c r="F269" s="3" t="str">
        <f ca="1">IF(C269&gt;=TODAY()-365, "Last 12 Months", "After 12 Months")</f>
        <v>After 12 Months</v>
      </c>
      <c r="G269" s="1" t="s">
        <v>919</v>
      </c>
      <c r="H269" s="1" t="s">
        <v>914</v>
      </c>
      <c r="I269" s="1" t="s">
        <v>916</v>
      </c>
      <c r="J269" s="8">
        <f>EOMONTH(C269, 0)</f>
        <v>45443</v>
      </c>
      <c r="K269" s="1" t="s">
        <v>373</v>
      </c>
      <c r="L269" s="1" t="str">
        <f>IF(ISNUMBER(SEARCH("Social subscription",I269)),"Social Sub",IF(OR(ISNUMBER(SEARCH("Mens",I269)),ISNUMBER(SEARCH("Ladies",I269))),"Match Fees",IF(OR(ISNUMBER(SEARCH("Badgers",I269)),ISNUMBER(SEARCH("Match Fee",I269))),"Match Fees",IF(OR(ISNUMBER(SEARCH("Training",I269)),ISNUMBER(SEARCH("Aspirations",I269))),"Training Fee",""))))</f>
        <v>Training Fee</v>
      </c>
      <c r="M269" s="1">
        <v>3</v>
      </c>
      <c r="N269" s="1">
        <v>7.0000000000000007E-2</v>
      </c>
      <c r="O269" s="1">
        <v>0.05</v>
      </c>
      <c r="P269" s="1">
        <v>0</v>
      </c>
      <c r="Q269" s="1">
        <v>2.88</v>
      </c>
    </row>
    <row r="270" spans="1:17" ht="12.75">
      <c r="A270" s="4">
        <v>45404</v>
      </c>
      <c r="B270" s="18">
        <f>IF(AND(ISNUMBER(--LEFT(A270,10)), ISNUMBER(--LEFT(C270,10))), --LEFT(C270,10) - --LEFT(A270,10), "")</f>
        <v>15.354099999996834</v>
      </c>
      <c r="C270" s="4">
        <v>45419.354166666664</v>
      </c>
      <c r="D270" s="16">
        <f>YEAR(C270)</f>
        <v>2024</v>
      </c>
      <c r="E270" s="1" t="str">
        <f t="shared" si="4"/>
        <v>May 2024</v>
      </c>
      <c r="F270" s="3" t="str">
        <f ca="1">IF(C270&gt;=TODAY()-365, "Last 12 Months", "After 12 Months")</f>
        <v>After 12 Months</v>
      </c>
      <c r="G270" s="1" t="s">
        <v>920</v>
      </c>
      <c r="H270" s="1" t="s">
        <v>911</v>
      </c>
      <c r="I270" s="1" t="s">
        <v>921</v>
      </c>
      <c r="J270" s="8">
        <f>EOMONTH(C270, 0)</f>
        <v>45443</v>
      </c>
      <c r="K270" s="1" t="s">
        <v>373</v>
      </c>
      <c r="L270" s="1" t="str">
        <f>IF(ISNUMBER(SEARCH("Social subscription",I270)),"Social Sub",IF(OR(ISNUMBER(SEARCH("Mens",I270)),ISNUMBER(SEARCH("Ladies",I270))),"Match Fees",IF(OR(ISNUMBER(SEARCH("Badgers",I270)),ISNUMBER(SEARCH("Match Fee",I270))),"Match Fees",IF(OR(ISNUMBER(SEARCH("Training",I270)),ISNUMBER(SEARCH("Aspirations",I270))),"Training Fee",""))))</f>
        <v>Training Fee</v>
      </c>
      <c r="M270" s="1">
        <v>3</v>
      </c>
      <c r="N270" s="1">
        <v>7.0000000000000007E-2</v>
      </c>
      <c r="O270" s="1">
        <v>0.05</v>
      </c>
      <c r="P270" s="1">
        <v>0</v>
      </c>
      <c r="Q270" s="1">
        <v>2.88</v>
      </c>
    </row>
    <row r="271" spans="1:17" ht="12.75">
      <c r="A271" s="4">
        <v>45404</v>
      </c>
      <c r="B271" s="18">
        <f>IF(AND(ISNUMBER(--LEFT(A271,10)), ISNUMBER(--LEFT(C271,10))), --LEFT(C271,10) - --LEFT(A271,10), "")</f>
        <v>15.354099999996834</v>
      </c>
      <c r="C271" s="4">
        <v>45419.354166666664</v>
      </c>
      <c r="D271" s="16">
        <f>YEAR(C271)</f>
        <v>2024</v>
      </c>
      <c r="E271" s="1" t="str">
        <f t="shared" si="4"/>
        <v>May 2024</v>
      </c>
      <c r="F271" s="3" t="str">
        <f ca="1">IF(C271&gt;=TODAY()-365, "Last 12 Months", "After 12 Months")</f>
        <v>After 12 Months</v>
      </c>
      <c r="G271" s="1" t="s">
        <v>922</v>
      </c>
      <c r="H271" s="1" t="s">
        <v>918</v>
      </c>
      <c r="I271" s="1" t="s">
        <v>921</v>
      </c>
      <c r="J271" s="8">
        <f>EOMONTH(C271, 0)</f>
        <v>45443</v>
      </c>
      <c r="K271" s="1" t="s">
        <v>373</v>
      </c>
      <c r="L271" s="1" t="str">
        <f>IF(ISNUMBER(SEARCH("Social subscription",I271)),"Social Sub",IF(OR(ISNUMBER(SEARCH("Mens",I271)),ISNUMBER(SEARCH("Ladies",I271))),"Match Fees",IF(OR(ISNUMBER(SEARCH("Badgers",I271)),ISNUMBER(SEARCH("Match Fee",I271))),"Match Fees",IF(OR(ISNUMBER(SEARCH("Training",I271)),ISNUMBER(SEARCH("Aspirations",I271))),"Training Fee",""))))</f>
        <v>Training Fee</v>
      </c>
      <c r="M271" s="1">
        <v>3</v>
      </c>
      <c r="N271" s="1">
        <v>7.0000000000000007E-2</v>
      </c>
      <c r="O271" s="1">
        <v>0.05</v>
      </c>
      <c r="P271" s="1">
        <v>0</v>
      </c>
      <c r="Q271" s="1">
        <v>2.88</v>
      </c>
    </row>
    <row r="272" spans="1:17" ht="12.75">
      <c r="A272" s="4">
        <v>45404</v>
      </c>
      <c r="B272" s="18">
        <f>IF(AND(ISNUMBER(--LEFT(A272,10)), ISNUMBER(--LEFT(C272,10))), --LEFT(C272,10) - --LEFT(A272,10), "")</f>
        <v>15.354099999996834</v>
      </c>
      <c r="C272" s="4">
        <v>45419.354166666664</v>
      </c>
      <c r="D272" s="16">
        <f>YEAR(C272)</f>
        <v>2024</v>
      </c>
      <c r="E272" s="1" t="str">
        <f t="shared" si="4"/>
        <v>May 2024</v>
      </c>
      <c r="F272" s="3" t="str">
        <f ca="1">IF(C272&gt;=TODAY()-365, "Last 12 Months", "After 12 Months")</f>
        <v>After 12 Months</v>
      </c>
      <c r="G272" s="1" t="s">
        <v>923</v>
      </c>
      <c r="H272" s="1" t="s">
        <v>914</v>
      </c>
      <c r="I272" s="1" t="s">
        <v>921</v>
      </c>
      <c r="J272" s="8">
        <f>EOMONTH(C272, 0)</f>
        <v>45443</v>
      </c>
      <c r="K272" s="1" t="s">
        <v>373</v>
      </c>
      <c r="L272" s="1" t="str">
        <f>IF(ISNUMBER(SEARCH("Social subscription",I272)),"Social Sub",IF(OR(ISNUMBER(SEARCH("Mens",I272)),ISNUMBER(SEARCH("Ladies",I272))),"Match Fees",IF(OR(ISNUMBER(SEARCH("Badgers",I272)),ISNUMBER(SEARCH("Match Fee",I272))),"Match Fees",IF(OR(ISNUMBER(SEARCH("Training",I272)),ISNUMBER(SEARCH("Aspirations",I272))),"Training Fee",""))))</f>
        <v>Training Fee</v>
      </c>
      <c r="M272" s="1">
        <v>3</v>
      </c>
      <c r="N272" s="1">
        <v>7.0000000000000007E-2</v>
      </c>
      <c r="O272" s="1">
        <v>0.05</v>
      </c>
      <c r="P272" s="1">
        <v>0</v>
      </c>
      <c r="Q272" s="1">
        <v>2.88</v>
      </c>
    </row>
    <row r="273" spans="1:17" ht="12.75">
      <c r="A273" s="4">
        <v>45408</v>
      </c>
      <c r="B273" s="18">
        <f>IF(AND(ISNUMBER(--LEFT(A273,10)), ISNUMBER(--LEFT(C273,10))), --LEFT(C273,10) - --LEFT(A273,10), "")</f>
        <v>11.354099999996834</v>
      </c>
      <c r="C273" s="4">
        <v>45419.354166666664</v>
      </c>
      <c r="D273" s="16">
        <f>YEAR(C273)</f>
        <v>2024</v>
      </c>
      <c r="E273" s="1" t="str">
        <f t="shared" si="4"/>
        <v>May 2024</v>
      </c>
      <c r="F273" s="3" t="str">
        <f ca="1">IF(C273&gt;=TODAY()-365, "Last 12 Months", "After 12 Months")</f>
        <v>After 12 Months</v>
      </c>
      <c r="G273" s="1" t="s">
        <v>924</v>
      </c>
      <c r="H273" s="1" t="s">
        <v>918</v>
      </c>
      <c r="I273" s="1" t="s">
        <v>925</v>
      </c>
      <c r="J273" s="8">
        <f>EOMONTH(C273, 0)</f>
        <v>45443</v>
      </c>
      <c r="K273" s="1" t="s">
        <v>373</v>
      </c>
      <c r="L273" s="1" t="str">
        <f>IF(ISNUMBER(SEARCH("Social subscription",I273)),"Social Sub",IF(OR(ISNUMBER(SEARCH("Mens",I273)),ISNUMBER(SEARCH("Ladies",I273))),"Match Fees",IF(OR(ISNUMBER(SEARCH("Badgers",I273)),ISNUMBER(SEARCH("Match Fee",I273))),"Match Fees",IF(OR(ISNUMBER(SEARCH("Training",I273)),ISNUMBER(SEARCH("Aspirations",I273))),"Training Fee",""))))</f>
        <v>Match Fees</v>
      </c>
      <c r="M273" s="1">
        <v>3</v>
      </c>
      <c r="N273" s="1">
        <v>0.05</v>
      </c>
      <c r="O273" s="1">
        <v>0.05</v>
      </c>
      <c r="P273" s="1">
        <v>0</v>
      </c>
      <c r="Q273" s="1">
        <v>2.9</v>
      </c>
    </row>
    <row r="274" spans="1:17" ht="12.75">
      <c r="A274" s="4">
        <v>45389</v>
      </c>
      <c r="B274" s="18">
        <f>IF(AND(ISNUMBER(--LEFT(A274,10)), ISNUMBER(--LEFT(C274,10))), --LEFT(C274,10) - --LEFT(A274,10), "")</f>
        <v>30.354099999996834</v>
      </c>
      <c r="C274" s="4">
        <v>45419.354166666664</v>
      </c>
      <c r="D274" s="16">
        <f>YEAR(C274)</f>
        <v>2024</v>
      </c>
      <c r="E274" s="1" t="str">
        <f t="shared" si="4"/>
        <v>May 2024</v>
      </c>
      <c r="F274" s="3" t="str">
        <f ca="1">IF(C274&gt;=TODAY()-365, "Last 12 Months", "After 12 Months")</f>
        <v>After 12 Months</v>
      </c>
      <c r="G274" s="1" t="s">
        <v>926</v>
      </c>
      <c r="H274" s="1" t="s">
        <v>463</v>
      </c>
      <c r="I274" s="1" t="s">
        <v>927</v>
      </c>
      <c r="J274" s="8">
        <f>EOMONTH(C274, 0)</f>
        <v>45443</v>
      </c>
      <c r="K274" s="1" t="s">
        <v>373</v>
      </c>
      <c r="L274" s="1" t="str">
        <f>IF(ISNUMBER(SEARCH("Social subscription",I274)),"Social Sub",IF(OR(ISNUMBER(SEARCH("Mens",I274)),ISNUMBER(SEARCH("Ladies",I274))),"Match Fees",IF(OR(ISNUMBER(SEARCH("Badgers",I274)),ISNUMBER(SEARCH("Match Fee",I274))),"Match Fees",IF(OR(ISNUMBER(SEARCH("Training",I274)),ISNUMBER(SEARCH("Aspirations",I274))),"Training Fee",""))))</f>
        <v>Training Fee</v>
      </c>
      <c r="M274" s="1">
        <v>3</v>
      </c>
      <c r="N274" s="1">
        <v>7.0000000000000007E-2</v>
      </c>
      <c r="O274" s="1">
        <v>0.05</v>
      </c>
      <c r="P274" s="1">
        <v>0</v>
      </c>
      <c r="Q274" s="1">
        <v>2.88</v>
      </c>
    </row>
    <row r="275" spans="1:17" ht="12.75">
      <c r="A275" s="4">
        <v>45389</v>
      </c>
      <c r="B275" s="18">
        <f>IF(AND(ISNUMBER(--LEFT(A275,10)), ISNUMBER(--LEFT(C275,10))), --LEFT(C275,10) - --LEFT(A275,10), "")</f>
        <v>30.354099999996834</v>
      </c>
      <c r="C275" s="4">
        <v>45419.354166666664</v>
      </c>
      <c r="D275" s="16">
        <f>YEAR(C275)</f>
        <v>2024</v>
      </c>
      <c r="E275" s="1" t="str">
        <f t="shared" si="4"/>
        <v>May 2024</v>
      </c>
      <c r="F275" s="3" t="str">
        <f ca="1">IF(C275&gt;=TODAY()-365, "Last 12 Months", "After 12 Months")</f>
        <v>After 12 Months</v>
      </c>
      <c r="G275" s="1" t="s">
        <v>928</v>
      </c>
      <c r="H275" s="1" t="s">
        <v>473</v>
      </c>
      <c r="I275" s="1" t="s">
        <v>927</v>
      </c>
      <c r="J275" s="8">
        <f>EOMONTH(C275, 0)</f>
        <v>45443</v>
      </c>
      <c r="K275" s="1" t="s">
        <v>373</v>
      </c>
      <c r="L275" s="1" t="str">
        <f>IF(ISNUMBER(SEARCH("Social subscription",I275)),"Social Sub",IF(OR(ISNUMBER(SEARCH("Mens",I275)),ISNUMBER(SEARCH("Ladies",I275))),"Match Fees",IF(OR(ISNUMBER(SEARCH("Badgers",I275)),ISNUMBER(SEARCH("Match Fee",I275))),"Match Fees",IF(OR(ISNUMBER(SEARCH("Training",I275)),ISNUMBER(SEARCH("Aspirations",I275))),"Training Fee",""))))</f>
        <v>Training Fee</v>
      </c>
      <c r="M275" s="1">
        <v>3</v>
      </c>
      <c r="N275" s="1">
        <v>7.0000000000000007E-2</v>
      </c>
      <c r="O275" s="1">
        <v>0.05</v>
      </c>
      <c r="P275" s="1">
        <v>0</v>
      </c>
      <c r="Q275" s="1">
        <v>2.88</v>
      </c>
    </row>
    <row r="276" spans="1:17" ht="12.75">
      <c r="A276" s="4">
        <v>45389</v>
      </c>
      <c r="B276" s="18">
        <f>IF(AND(ISNUMBER(--LEFT(A276,10)), ISNUMBER(--LEFT(C276,10))), --LEFT(C276,10) - --LEFT(A276,10), "")</f>
        <v>30.354099999996834</v>
      </c>
      <c r="C276" s="4">
        <v>45419.354166666664</v>
      </c>
      <c r="D276" s="16">
        <f>YEAR(C276)</f>
        <v>2024</v>
      </c>
      <c r="E276" s="1" t="str">
        <f t="shared" si="4"/>
        <v>May 2024</v>
      </c>
      <c r="F276" s="3" t="str">
        <f ca="1">IF(C276&gt;=TODAY()-365, "Last 12 Months", "After 12 Months")</f>
        <v>After 12 Months</v>
      </c>
      <c r="G276" s="1" t="s">
        <v>929</v>
      </c>
      <c r="H276" s="1" t="s">
        <v>466</v>
      </c>
      <c r="I276" s="1" t="s">
        <v>927</v>
      </c>
      <c r="J276" s="8">
        <f>EOMONTH(C276, 0)</f>
        <v>45443</v>
      </c>
      <c r="K276" s="1" t="s">
        <v>373</v>
      </c>
      <c r="L276" s="1" t="str">
        <f>IF(ISNUMBER(SEARCH("Social subscription",I276)),"Social Sub",IF(OR(ISNUMBER(SEARCH("Mens",I276)),ISNUMBER(SEARCH("Ladies",I276))),"Match Fees",IF(OR(ISNUMBER(SEARCH("Badgers",I276)),ISNUMBER(SEARCH("Match Fee",I276))),"Match Fees",IF(OR(ISNUMBER(SEARCH("Training",I276)),ISNUMBER(SEARCH("Aspirations",I276))),"Training Fee",""))))</f>
        <v>Training Fee</v>
      </c>
      <c r="M276" s="1">
        <v>3</v>
      </c>
      <c r="N276" s="1">
        <v>7.0000000000000007E-2</v>
      </c>
      <c r="O276" s="1">
        <v>0.05</v>
      </c>
      <c r="P276" s="1">
        <v>0</v>
      </c>
      <c r="Q276" s="1">
        <v>2.88</v>
      </c>
    </row>
    <row r="277" spans="1:17" ht="12.75">
      <c r="A277" s="4">
        <v>45404</v>
      </c>
      <c r="B277" s="18">
        <f>IF(AND(ISNUMBER(--LEFT(A277,10)), ISNUMBER(--LEFT(C277,10))), --LEFT(C277,10) - --LEFT(A277,10), "")</f>
        <v>15.354099999996834</v>
      </c>
      <c r="C277" s="4">
        <v>45419.354166666664</v>
      </c>
      <c r="D277" s="16">
        <f>YEAR(C277)</f>
        <v>2024</v>
      </c>
      <c r="E277" s="1" t="str">
        <f t="shared" si="4"/>
        <v>May 2024</v>
      </c>
      <c r="F277" s="3" t="str">
        <f ca="1">IF(C277&gt;=TODAY()-365, "Last 12 Months", "After 12 Months")</f>
        <v>After 12 Months</v>
      </c>
      <c r="G277" s="1" t="s">
        <v>930</v>
      </c>
      <c r="H277" s="1" t="s">
        <v>463</v>
      </c>
      <c r="I277" s="1" t="s">
        <v>931</v>
      </c>
      <c r="J277" s="8">
        <f>EOMONTH(C277, 0)</f>
        <v>45443</v>
      </c>
      <c r="K277" s="1" t="s">
        <v>373</v>
      </c>
      <c r="L277" s="1" t="str">
        <f>IF(ISNUMBER(SEARCH("Social subscription",I277)),"Social Sub",IF(OR(ISNUMBER(SEARCH("Mens",I277)),ISNUMBER(SEARCH("Ladies",I277))),"Match Fees",IF(OR(ISNUMBER(SEARCH("Badgers",I277)),ISNUMBER(SEARCH("Match Fee",I277))),"Match Fees",IF(OR(ISNUMBER(SEARCH("Training",I277)),ISNUMBER(SEARCH("Aspirations",I277))),"Training Fee",""))))</f>
        <v>Training Fee</v>
      </c>
      <c r="M277" s="1">
        <v>3</v>
      </c>
      <c r="N277" s="1">
        <v>7.0000000000000007E-2</v>
      </c>
      <c r="O277" s="1">
        <v>0.05</v>
      </c>
      <c r="P277" s="1">
        <v>0</v>
      </c>
      <c r="Q277" s="1">
        <v>2.88</v>
      </c>
    </row>
    <row r="278" spans="1:17" ht="12.75">
      <c r="A278" s="4">
        <v>45404</v>
      </c>
      <c r="B278" s="18">
        <f>IF(AND(ISNUMBER(--LEFT(A278,10)), ISNUMBER(--LEFT(C278,10))), --LEFT(C278,10) - --LEFT(A278,10), "")</f>
        <v>15.354099999996834</v>
      </c>
      <c r="C278" s="4">
        <v>45419.354166666664</v>
      </c>
      <c r="D278" s="16">
        <f>YEAR(C278)</f>
        <v>2024</v>
      </c>
      <c r="E278" s="1" t="str">
        <f t="shared" si="4"/>
        <v>May 2024</v>
      </c>
      <c r="F278" s="3" t="str">
        <f ca="1">IF(C278&gt;=TODAY()-365, "Last 12 Months", "After 12 Months")</f>
        <v>After 12 Months</v>
      </c>
      <c r="G278" s="1" t="s">
        <v>932</v>
      </c>
      <c r="H278" s="1" t="s">
        <v>473</v>
      </c>
      <c r="I278" s="1" t="s">
        <v>931</v>
      </c>
      <c r="J278" s="8">
        <f>EOMONTH(C278, 0)</f>
        <v>45443</v>
      </c>
      <c r="K278" s="1" t="s">
        <v>373</v>
      </c>
      <c r="L278" s="1" t="str">
        <f>IF(ISNUMBER(SEARCH("Social subscription",I278)),"Social Sub",IF(OR(ISNUMBER(SEARCH("Mens",I278)),ISNUMBER(SEARCH("Ladies",I278))),"Match Fees",IF(OR(ISNUMBER(SEARCH("Badgers",I278)),ISNUMBER(SEARCH("Match Fee",I278))),"Match Fees",IF(OR(ISNUMBER(SEARCH("Training",I278)),ISNUMBER(SEARCH("Aspirations",I278))),"Training Fee",""))))</f>
        <v>Training Fee</v>
      </c>
      <c r="M278" s="1">
        <v>3</v>
      </c>
      <c r="N278" s="1">
        <v>7.0000000000000007E-2</v>
      </c>
      <c r="O278" s="1">
        <v>0.05</v>
      </c>
      <c r="P278" s="1">
        <v>0</v>
      </c>
      <c r="Q278" s="1">
        <v>2.88</v>
      </c>
    </row>
    <row r="279" spans="1:17" ht="12.75">
      <c r="A279" s="4">
        <v>45404</v>
      </c>
      <c r="B279" s="18">
        <f>IF(AND(ISNUMBER(--LEFT(A279,10)), ISNUMBER(--LEFT(C279,10))), --LEFT(C279,10) - --LEFT(A279,10), "")</f>
        <v>15.354099999996834</v>
      </c>
      <c r="C279" s="4">
        <v>45419.354166666664</v>
      </c>
      <c r="D279" s="16">
        <f>YEAR(C279)</f>
        <v>2024</v>
      </c>
      <c r="E279" s="1" t="str">
        <f t="shared" si="4"/>
        <v>May 2024</v>
      </c>
      <c r="F279" s="3" t="str">
        <f ca="1">IF(C279&gt;=TODAY()-365, "Last 12 Months", "After 12 Months")</f>
        <v>After 12 Months</v>
      </c>
      <c r="G279" s="1" t="s">
        <v>933</v>
      </c>
      <c r="H279" s="1" t="s">
        <v>466</v>
      </c>
      <c r="I279" s="1" t="s">
        <v>931</v>
      </c>
      <c r="J279" s="8">
        <f>EOMONTH(C279, 0)</f>
        <v>45443</v>
      </c>
      <c r="K279" s="1" t="s">
        <v>373</v>
      </c>
      <c r="L279" s="1" t="str">
        <f>IF(ISNUMBER(SEARCH("Social subscription",I279)),"Social Sub",IF(OR(ISNUMBER(SEARCH("Mens",I279)),ISNUMBER(SEARCH("Ladies",I279))),"Match Fees",IF(OR(ISNUMBER(SEARCH("Badgers",I279)),ISNUMBER(SEARCH("Match Fee",I279))),"Match Fees",IF(OR(ISNUMBER(SEARCH("Training",I279)),ISNUMBER(SEARCH("Aspirations",I279))),"Training Fee",""))))</f>
        <v>Training Fee</v>
      </c>
      <c r="M279" s="1">
        <v>3</v>
      </c>
      <c r="N279" s="1">
        <v>7.0000000000000007E-2</v>
      </c>
      <c r="O279" s="1">
        <v>0.05</v>
      </c>
      <c r="P279" s="1">
        <v>0</v>
      </c>
      <c r="Q279" s="1">
        <v>2.88</v>
      </c>
    </row>
    <row r="280" spans="1:17" ht="12.75">
      <c r="A280" s="4">
        <v>45404</v>
      </c>
      <c r="B280" s="18">
        <f>IF(AND(ISNUMBER(--LEFT(A280,10)), ISNUMBER(--LEFT(C280,10))), --LEFT(C280,10) - --LEFT(A280,10), "")</f>
        <v>15.354099999996834</v>
      </c>
      <c r="C280" s="4">
        <v>45419.354166666664</v>
      </c>
      <c r="D280" s="16">
        <f>YEAR(C280)</f>
        <v>2024</v>
      </c>
      <c r="E280" s="1" t="str">
        <f t="shared" si="4"/>
        <v>May 2024</v>
      </c>
      <c r="F280" s="3" t="str">
        <f ca="1">IF(C280&gt;=TODAY()-365, "Last 12 Months", "After 12 Months")</f>
        <v>After 12 Months</v>
      </c>
      <c r="G280" s="1" t="s">
        <v>934</v>
      </c>
      <c r="H280" s="1" t="s">
        <v>463</v>
      </c>
      <c r="I280" s="1" t="s">
        <v>935</v>
      </c>
      <c r="J280" s="8">
        <f>EOMONTH(C280, 0)</f>
        <v>45443</v>
      </c>
      <c r="K280" s="1" t="s">
        <v>373</v>
      </c>
      <c r="L280" s="1" t="str">
        <f>IF(ISNUMBER(SEARCH("Social subscription",I280)),"Social Sub",IF(OR(ISNUMBER(SEARCH("Mens",I280)),ISNUMBER(SEARCH("Ladies",I280))),"Match Fees",IF(OR(ISNUMBER(SEARCH("Badgers",I280)),ISNUMBER(SEARCH("Match Fee",I280))),"Match Fees",IF(OR(ISNUMBER(SEARCH("Training",I280)),ISNUMBER(SEARCH("Aspirations",I280))),"Training Fee",""))))</f>
        <v>Training Fee</v>
      </c>
      <c r="M280" s="1">
        <v>3</v>
      </c>
      <c r="N280" s="1">
        <v>7.0000000000000007E-2</v>
      </c>
      <c r="O280" s="1">
        <v>0.05</v>
      </c>
      <c r="P280" s="1">
        <v>0</v>
      </c>
      <c r="Q280" s="1">
        <v>2.88</v>
      </c>
    </row>
    <row r="281" spans="1:17" ht="12.75">
      <c r="A281" s="4">
        <v>45404</v>
      </c>
      <c r="B281" s="18">
        <f>IF(AND(ISNUMBER(--LEFT(A281,10)), ISNUMBER(--LEFT(C281,10))), --LEFT(C281,10) - --LEFT(A281,10), "")</f>
        <v>15.354099999996834</v>
      </c>
      <c r="C281" s="4">
        <v>45419.354166666664</v>
      </c>
      <c r="D281" s="16">
        <f>YEAR(C281)</f>
        <v>2024</v>
      </c>
      <c r="E281" s="1" t="str">
        <f t="shared" si="4"/>
        <v>May 2024</v>
      </c>
      <c r="F281" s="3" t="str">
        <f ca="1">IF(C281&gt;=TODAY()-365, "Last 12 Months", "After 12 Months")</f>
        <v>After 12 Months</v>
      </c>
      <c r="G281" s="1" t="s">
        <v>936</v>
      </c>
      <c r="H281" s="1" t="s">
        <v>466</v>
      </c>
      <c r="I281" s="1" t="s">
        <v>935</v>
      </c>
      <c r="J281" s="8">
        <f>EOMONTH(C281, 0)</f>
        <v>45443</v>
      </c>
      <c r="K281" s="1" t="s">
        <v>373</v>
      </c>
      <c r="L281" s="1" t="str">
        <f>IF(ISNUMBER(SEARCH("Social subscription",I281)),"Social Sub",IF(OR(ISNUMBER(SEARCH("Mens",I281)),ISNUMBER(SEARCH("Ladies",I281))),"Match Fees",IF(OR(ISNUMBER(SEARCH("Badgers",I281)),ISNUMBER(SEARCH("Match Fee",I281))),"Match Fees",IF(OR(ISNUMBER(SEARCH("Training",I281)),ISNUMBER(SEARCH("Aspirations",I281))),"Training Fee",""))))</f>
        <v>Training Fee</v>
      </c>
      <c r="M281" s="1">
        <v>3</v>
      </c>
      <c r="N281" s="1">
        <v>7.0000000000000007E-2</v>
      </c>
      <c r="O281" s="1">
        <v>0.05</v>
      </c>
      <c r="P281" s="1">
        <v>0</v>
      </c>
      <c r="Q281" s="1">
        <v>2.88</v>
      </c>
    </row>
    <row r="282" spans="1:17" ht="12.75">
      <c r="A282" s="4">
        <v>45404</v>
      </c>
      <c r="B282" s="18">
        <f>IF(AND(ISNUMBER(--LEFT(A282,10)), ISNUMBER(--LEFT(C282,10))), --LEFT(C282,10) - --LEFT(A282,10), "")</f>
        <v>15.354099999996834</v>
      </c>
      <c r="C282" s="4">
        <v>45419.354166666664</v>
      </c>
      <c r="D282" s="16">
        <f>YEAR(C282)</f>
        <v>2024</v>
      </c>
      <c r="E282" s="1" t="str">
        <f t="shared" si="4"/>
        <v>May 2024</v>
      </c>
      <c r="F282" s="3" t="str">
        <f ca="1">IF(C282&gt;=TODAY()-365, "Last 12 Months", "After 12 Months")</f>
        <v>After 12 Months</v>
      </c>
      <c r="G282" s="1" t="s">
        <v>937</v>
      </c>
      <c r="H282" s="1" t="s">
        <v>473</v>
      </c>
      <c r="I282" s="1" t="s">
        <v>935</v>
      </c>
      <c r="J282" s="8">
        <f>EOMONTH(C282, 0)</f>
        <v>45443</v>
      </c>
      <c r="K282" s="1" t="s">
        <v>373</v>
      </c>
      <c r="L282" s="1" t="str">
        <f>IF(ISNUMBER(SEARCH("Social subscription",I282)),"Social Sub",IF(OR(ISNUMBER(SEARCH("Mens",I282)),ISNUMBER(SEARCH("Ladies",I282))),"Match Fees",IF(OR(ISNUMBER(SEARCH("Badgers",I282)),ISNUMBER(SEARCH("Match Fee",I282))),"Match Fees",IF(OR(ISNUMBER(SEARCH("Training",I282)),ISNUMBER(SEARCH("Aspirations",I282))),"Training Fee",""))))</f>
        <v>Training Fee</v>
      </c>
      <c r="M282" s="1">
        <v>3</v>
      </c>
      <c r="N282" s="1">
        <v>0.05</v>
      </c>
      <c r="O282" s="1">
        <v>0.05</v>
      </c>
      <c r="P282" s="1">
        <v>0</v>
      </c>
      <c r="Q282" s="1">
        <v>2.9</v>
      </c>
    </row>
    <row r="283" spans="1:17" ht="12.75">
      <c r="A283" s="4">
        <v>45389</v>
      </c>
      <c r="B283" s="18">
        <f>IF(AND(ISNUMBER(--LEFT(A283,10)), ISNUMBER(--LEFT(C283,10))), --LEFT(C283,10) - --LEFT(A283,10), "")</f>
        <v>30.354800000000978</v>
      </c>
      <c r="C283" s="4">
        <v>45419.354861111111</v>
      </c>
      <c r="D283" s="16">
        <f>YEAR(C283)</f>
        <v>2024</v>
      </c>
      <c r="E283" s="1" t="str">
        <f t="shared" si="4"/>
        <v>May 2024</v>
      </c>
      <c r="F283" s="3" t="str">
        <f ca="1">IF(C283&gt;=TODAY()-365, "Last 12 Months", "After 12 Months")</f>
        <v>After 12 Months</v>
      </c>
      <c r="G283" s="1" t="s">
        <v>938</v>
      </c>
      <c r="H283" s="1" t="s">
        <v>497</v>
      </c>
      <c r="I283" s="1" t="s">
        <v>939</v>
      </c>
      <c r="J283" s="8">
        <f>EOMONTH(C283, 0)</f>
        <v>45443</v>
      </c>
      <c r="K283" s="1" t="s">
        <v>373</v>
      </c>
      <c r="L283" s="1" t="str">
        <f>IF(ISNUMBER(SEARCH("Social subscription",I283)),"Social Sub",IF(OR(ISNUMBER(SEARCH("Mens",I283)),ISNUMBER(SEARCH("Ladies",I283))),"Match Fees",IF(OR(ISNUMBER(SEARCH("Badgers",I283)),ISNUMBER(SEARCH("Match Fee",I283))),"Match Fees",IF(OR(ISNUMBER(SEARCH("Training",I283)),ISNUMBER(SEARCH("Aspirations",I283))),"Training Fee",""))))</f>
        <v>Training Fee</v>
      </c>
      <c r="M283" s="1">
        <v>3</v>
      </c>
      <c r="N283" s="1">
        <v>0.1</v>
      </c>
      <c r="O283" s="1">
        <v>0.05</v>
      </c>
      <c r="P283" s="1">
        <v>0</v>
      </c>
      <c r="Q283" s="1">
        <v>2.85</v>
      </c>
    </row>
    <row r="284" spans="1:17" ht="12.75">
      <c r="A284" s="4">
        <v>45404</v>
      </c>
      <c r="B284" s="18">
        <f>IF(AND(ISNUMBER(--LEFT(A284,10)), ISNUMBER(--LEFT(C284,10))), --LEFT(C284,10) - --LEFT(A284,10), "")</f>
        <v>15.354800000000978</v>
      </c>
      <c r="C284" s="4">
        <v>45419.354861111111</v>
      </c>
      <c r="D284" s="16">
        <f>YEAR(C284)</f>
        <v>2024</v>
      </c>
      <c r="E284" s="1" t="str">
        <f t="shared" si="4"/>
        <v>May 2024</v>
      </c>
      <c r="F284" s="3" t="str">
        <f ca="1">IF(C284&gt;=TODAY()-365, "Last 12 Months", "After 12 Months")</f>
        <v>After 12 Months</v>
      </c>
      <c r="G284" s="1" t="s">
        <v>940</v>
      </c>
      <c r="H284" s="1" t="s">
        <v>497</v>
      </c>
      <c r="I284" s="1" t="s">
        <v>941</v>
      </c>
      <c r="J284" s="8">
        <f>EOMONTH(C284, 0)</f>
        <v>45443</v>
      </c>
      <c r="K284" s="1" t="s">
        <v>373</v>
      </c>
      <c r="L284" s="1" t="str">
        <f>IF(ISNUMBER(SEARCH("Social subscription",I284)),"Social Sub",IF(OR(ISNUMBER(SEARCH("Mens",I284)),ISNUMBER(SEARCH("Ladies",I284))),"Match Fees",IF(OR(ISNUMBER(SEARCH("Badgers",I284)),ISNUMBER(SEARCH("Match Fee",I284))),"Match Fees",IF(OR(ISNUMBER(SEARCH("Training",I284)),ISNUMBER(SEARCH("Aspirations",I284))),"Training Fee",""))))</f>
        <v>Training Fee</v>
      </c>
      <c r="M284" s="1">
        <v>3</v>
      </c>
      <c r="N284" s="1">
        <v>0.1</v>
      </c>
      <c r="O284" s="1">
        <v>0.05</v>
      </c>
      <c r="P284" s="1">
        <v>0</v>
      </c>
      <c r="Q284" s="1">
        <v>2.85</v>
      </c>
    </row>
    <row r="285" spans="1:17" ht="12.75">
      <c r="A285" s="4">
        <v>45410</v>
      </c>
      <c r="B285" s="18">
        <f>IF(AND(ISNUMBER(--LEFT(A285,10)), ISNUMBER(--LEFT(C285,10))), --LEFT(C285,10) - --LEFT(A285,10), "")</f>
        <v>9.3548000000009779</v>
      </c>
      <c r="C285" s="4">
        <v>45419.354861111111</v>
      </c>
      <c r="D285" s="16">
        <f>YEAR(C285)</f>
        <v>2024</v>
      </c>
      <c r="E285" s="1" t="str">
        <f t="shared" si="4"/>
        <v>May 2024</v>
      </c>
      <c r="F285" s="3" t="str">
        <f ca="1">IF(C285&gt;=TODAY()-365, "Last 12 Months", "After 12 Months")</f>
        <v>After 12 Months</v>
      </c>
      <c r="G285" s="1" t="s">
        <v>942</v>
      </c>
      <c r="H285" s="1" t="s">
        <v>497</v>
      </c>
      <c r="I285" s="1" t="s">
        <v>943</v>
      </c>
      <c r="J285" s="8">
        <f>EOMONTH(C285, 0)</f>
        <v>45443</v>
      </c>
      <c r="K285" s="1" t="s">
        <v>373</v>
      </c>
      <c r="L285" s="1" t="str">
        <f>IF(ISNUMBER(SEARCH("Social subscription",I285)),"Social Sub",IF(OR(ISNUMBER(SEARCH("Mens",I285)),ISNUMBER(SEARCH("Ladies",I285))),"Match Fees",IF(OR(ISNUMBER(SEARCH("Badgers",I285)),ISNUMBER(SEARCH("Match Fee",I285))),"Match Fees",IF(OR(ISNUMBER(SEARCH("Training",I285)),ISNUMBER(SEARCH("Aspirations",I285))),"Training Fee",""))))</f>
        <v>Training Fee</v>
      </c>
      <c r="M285" s="1">
        <v>3</v>
      </c>
      <c r="N285" s="1">
        <v>0.1</v>
      </c>
      <c r="O285" s="1">
        <v>0.05</v>
      </c>
      <c r="P285" s="1">
        <v>0</v>
      </c>
      <c r="Q285" s="1">
        <v>2.85</v>
      </c>
    </row>
    <row r="286" spans="1:17" ht="12.75">
      <c r="A286" s="4">
        <v>45417</v>
      </c>
      <c r="B286" s="18">
        <f>IF(AND(ISNUMBER(--LEFT(A286,10)), ISNUMBER(--LEFT(C286,10))), --LEFT(C286,10) - --LEFT(A286,10), "")</f>
        <v>2.3548000000009779</v>
      </c>
      <c r="C286" s="4">
        <v>45419.354861111111</v>
      </c>
      <c r="D286" s="16">
        <f>YEAR(C286)</f>
        <v>2024</v>
      </c>
      <c r="E286" s="1" t="str">
        <f t="shared" si="4"/>
        <v>May 2024</v>
      </c>
      <c r="F286" s="3" t="str">
        <f ca="1">IF(C286&gt;=TODAY()-365, "Last 12 Months", "After 12 Months")</f>
        <v>After 12 Months</v>
      </c>
      <c r="G286" s="1" t="s">
        <v>944</v>
      </c>
      <c r="H286" s="1" t="s">
        <v>497</v>
      </c>
      <c r="I286" s="1" t="s">
        <v>945</v>
      </c>
      <c r="J286" s="8">
        <f>EOMONTH(C286, 0)</f>
        <v>45443</v>
      </c>
      <c r="K286" s="1" t="s">
        <v>373</v>
      </c>
      <c r="L286" s="1" t="str">
        <f>IF(ISNUMBER(SEARCH("Social subscription",I286)),"Social Sub",IF(OR(ISNUMBER(SEARCH("Mens",I286)),ISNUMBER(SEARCH("Ladies",I286))),"Match Fees",IF(OR(ISNUMBER(SEARCH("Badgers",I286)),ISNUMBER(SEARCH("Match Fee",I286))),"Match Fees",IF(OR(ISNUMBER(SEARCH("Training",I286)),ISNUMBER(SEARCH("Aspirations",I286))),"Training Fee",""))))</f>
        <v>Training Fee</v>
      </c>
      <c r="M286" s="1">
        <v>3</v>
      </c>
      <c r="N286" s="1">
        <v>0.08</v>
      </c>
      <c r="O286" s="1">
        <v>0.05</v>
      </c>
      <c r="P286" s="1">
        <v>0</v>
      </c>
      <c r="Q286" s="1">
        <v>2.87</v>
      </c>
    </row>
    <row r="287" spans="1:17" ht="12.75">
      <c r="A287" s="4">
        <v>45389</v>
      </c>
      <c r="B287" s="18">
        <f>IF(AND(ISNUMBER(--LEFT(A287,10)), ISNUMBER(--LEFT(C287,10))), --LEFT(C287,10) - --LEFT(A287,10), "")</f>
        <v>30.354800000000978</v>
      </c>
      <c r="C287" s="4">
        <v>45419.354861111111</v>
      </c>
      <c r="D287" s="16">
        <f>YEAR(C287)</f>
        <v>2024</v>
      </c>
      <c r="E287" s="1" t="str">
        <f t="shared" si="4"/>
        <v>May 2024</v>
      </c>
      <c r="F287" s="3" t="str">
        <f ca="1">IF(C287&gt;=TODAY()-365, "Last 12 Months", "After 12 Months")</f>
        <v>After 12 Months</v>
      </c>
      <c r="G287" s="1" t="s">
        <v>946</v>
      </c>
      <c r="H287" s="1" t="s">
        <v>560</v>
      </c>
      <c r="I287" s="1" t="s">
        <v>947</v>
      </c>
      <c r="J287" s="8">
        <f>EOMONTH(C287, 0)</f>
        <v>45443</v>
      </c>
      <c r="K287" s="1" t="s">
        <v>373</v>
      </c>
      <c r="L287" s="1" t="str">
        <f>IF(ISNUMBER(SEARCH("Social subscription",I287)),"Social Sub",IF(OR(ISNUMBER(SEARCH("Mens",I287)),ISNUMBER(SEARCH("Ladies",I287))),"Match Fees",IF(OR(ISNUMBER(SEARCH("Badgers",I287)),ISNUMBER(SEARCH("Match Fee",I287))),"Match Fees",IF(OR(ISNUMBER(SEARCH("Training",I287)),ISNUMBER(SEARCH("Aspirations",I287))),"Training Fee",""))))</f>
        <v>Training Fee</v>
      </c>
      <c r="M287" s="1">
        <v>3</v>
      </c>
      <c r="N287" s="1">
        <v>0.14000000000000001</v>
      </c>
      <c r="O287" s="1">
        <v>0.05</v>
      </c>
      <c r="P287" s="1">
        <v>0</v>
      </c>
      <c r="Q287" s="1">
        <v>2.81</v>
      </c>
    </row>
    <row r="288" spans="1:17" ht="12.75">
      <c r="A288" s="4">
        <v>45404</v>
      </c>
      <c r="B288" s="18">
        <f>IF(AND(ISNUMBER(--LEFT(A288,10)), ISNUMBER(--LEFT(C288,10))), --LEFT(C288,10) - --LEFT(A288,10), "")</f>
        <v>15.354800000000978</v>
      </c>
      <c r="C288" s="4">
        <v>45419.354861111111</v>
      </c>
      <c r="D288" s="16">
        <f>YEAR(C288)</f>
        <v>2024</v>
      </c>
      <c r="E288" s="1" t="str">
        <f t="shared" si="4"/>
        <v>May 2024</v>
      </c>
      <c r="F288" s="3" t="str">
        <f ca="1">IF(C288&gt;=TODAY()-365, "Last 12 Months", "After 12 Months")</f>
        <v>After 12 Months</v>
      </c>
      <c r="G288" s="1" t="s">
        <v>948</v>
      </c>
      <c r="H288" s="1" t="s">
        <v>560</v>
      </c>
      <c r="I288" s="1" t="s">
        <v>949</v>
      </c>
      <c r="J288" s="8">
        <f>EOMONTH(C288, 0)</f>
        <v>45443</v>
      </c>
      <c r="K288" s="1" t="s">
        <v>373</v>
      </c>
      <c r="L288" s="1" t="str">
        <f>IF(ISNUMBER(SEARCH("Social subscription",I288)),"Social Sub",IF(OR(ISNUMBER(SEARCH("Mens",I288)),ISNUMBER(SEARCH("Ladies",I288))),"Match Fees",IF(OR(ISNUMBER(SEARCH("Badgers",I288)),ISNUMBER(SEARCH("Match Fee",I288))),"Match Fees",IF(OR(ISNUMBER(SEARCH("Training",I288)),ISNUMBER(SEARCH("Aspirations",I288))),"Training Fee",""))))</f>
        <v>Training Fee</v>
      </c>
      <c r="M288" s="1">
        <v>3</v>
      </c>
      <c r="N288" s="1">
        <v>0.15</v>
      </c>
      <c r="O288" s="1">
        <v>0.05</v>
      </c>
      <c r="P288" s="1">
        <v>0</v>
      </c>
      <c r="Q288" s="1">
        <v>2.8</v>
      </c>
    </row>
    <row r="289" spans="1:17" ht="12.75">
      <c r="A289" s="4">
        <v>45389</v>
      </c>
      <c r="B289" s="18">
        <f>IF(AND(ISNUMBER(--LEFT(A289,10)), ISNUMBER(--LEFT(C289,10))), --LEFT(C289,10) - --LEFT(A289,10), "")</f>
        <v>30.354800000000978</v>
      </c>
      <c r="C289" s="4">
        <v>45419.354861111111</v>
      </c>
      <c r="D289" s="16">
        <f>YEAR(C289)</f>
        <v>2024</v>
      </c>
      <c r="E289" s="1" t="str">
        <f t="shared" si="4"/>
        <v>May 2024</v>
      </c>
      <c r="F289" s="3" t="str">
        <f ca="1">IF(C289&gt;=TODAY()-365, "Last 12 Months", "After 12 Months")</f>
        <v>After 12 Months</v>
      </c>
      <c r="G289" s="1" t="s">
        <v>950</v>
      </c>
      <c r="H289" s="1" t="s">
        <v>951</v>
      </c>
      <c r="I289" s="1" t="s">
        <v>952</v>
      </c>
      <c r="J289" s="8">
        <f>EOMONTH(C289, 0)</f>
        <v>45443</v>
      </c>
      <c r="K289" s="1" t="s">
        <v>373</v>
      </c>
      <c r="L289" s="1" t="str">
        <f>IF(ISNUMBER(SEARCH("Social subscription",I289)),"Social Sub",IF(OR(ISNUMBER(SEARCH("Mens",I289)),ISNUMBER(SEARCH("Ladies",I289))),"Match Fees",IF(OR(ISNUMBER(SEARCH("Badgers",I289)),ISNUMBER(SEARCH("Match Fee",I289))),"Match Fees",IF(OR(ISNUMBER(SEARCH("Training",I289)),ISNUMBER(SEARCH("Aspirations",I289))),"Training Fee",""))))</f>
        <v>Training Fee</v>
      </c>
      <c r="M289" s="1">
        <v>3</v>
      </c>
      <c r="N289" s="1">
        <v>0.09</v>
      </c>
      <c r="O289" s="1">
        <v>0.05</v>
      </c>
      <c r="P289" s="1">
        <v>0</v>
      </c>
      <c r="Q289" s="1">
        <v>2.86</v>
      </c>
    </row>
    <row r="290" spans="1:17" ht="12.75">
      <c r="A290" s="4">
        <v>45389</v>
      </c>
      <c r="B290" s="18">
        <f>IF(AND(ISNUMBER(--LEFT(A290,10)), ISNUMBER(--LEFT(C290,10))), --LEFT(C290,10) - --LEFT(A290,10), "")</f>
        <v>30.354800000000978</v>
      </c>
      <c r="C290" s="4">
        <v>45419.354861111111</v>
      </c>
      <c r="D290" s="16">
        <f>YEAR(C290)</f>
        <v>2024</v>
      </c>
      <c r="E290" s="1" t="str">
        <f t="shared" si="4"/>
        <v>May 2024</v>
      </c>
      <c r="F290" s="3" t="str">
        <f ca="1">IF(C290&gt;=TODAY()-365, "Last 12 Months", "After 12 Months")</f>
        <v>After 12 Months</v>
      </c>
      <c r="G290" s="1" t="s">
        <v>953</v>
      </c>
      <c r="H290" s="1" t="s">
        <v>954</v>
      </c>
      <c r="I290" s="1" t="s">
        <v>952</v>
      </c>
      <c r="J290" s="8">
        <f>EOMONTH(C290, 0)</f>
        <v>45443</v>
      </c>
      <c r="K290" s="1" t="s">
        <v>373</v>
      </c>
      <c r="L290" s="1" t="str">
        <f>IF(ISNUMBER(SEARCH("Social subscription",I290)),"Social Sub",IF(OR(ISNUMBER(SEARCH("Mens",I290)),ISNUMBER(SEARCH("Ladies",I290))),"Match Fees",IF(OR(ISNUMBER(SEARCH("Badgers",I290)),ISNUMBER(SEARCH("Match Fee",I290))),"Match Fees",IF(OR(ISNUMBER(SEARCH("Training",I290)),ISNUMBER(SEARCH("Aspirations",I290))),"Training Fee",""))))</f>
        <v>Training Fee</v>
      </c>
      <c r="M290" s="1">
        <v>3</v>
      </c>
      <c r="N290" s="1">
        <v>0.09</v>
      </c>
      <c r="O290" s="1">
        <v>0.05</v>
      </c>
      <c r="P290" s="1">
        <v>0</v>
      </c>
      <c r="Q290" s="1">
        <v>2.86</v>
      </c>
    </row>
    <row r="291" spans="1:17" ht="12.75">
      <c r="A291" s="4">
        <v>45404</v>
      </c>
      <c r="B291" s="18">
        <f>IF(AND(ISNUMBER(--LEFT(A291,10)), ISNUMBER(--LEFT(C291,10))), --LEFT(C291,10) - --LEFT(A291,10), "")</f>
        <v>15.354800000000978</v>
      </c>
      <c r="C291" s="4">
        <v>45419.354861111111</v>
      </c>
      <c r="D291" s="16">
        <f>YEAR(C291)</f>
        <v>2024</v>
      </c>
      <c r="E291" s="1" t="str">
        <f t="shared" si="4"/>
        <v>May 2024</v>
      </c>
      <c r="F291" s="3" t="str">
        <f ca="1">IF(C291&gt;=TODAY()-365, "Last 12 Months", "After 12 Months")</f>
        <v>After 12 Months</v>
      </c>
      <c r="G291" s="1" t="s">
        <v>955</v>
      </c>
      <c r="H291" s="1" t="s">
        <v>951</v>
      </c>
      <c r="I291" s="1" t="s">
        <v>956</v>
      </c>
      <c r="J291" s="8">
        <f>EOMONTH(C291, 0)</f>
        <v>45443</v>
      </c>
      <c r="K291" s="1" t="s">
        <v>373</v>
      </c>
      <c r="L291" s="1" t="str">
        <f>IF(ISNUMBER(SEARCH("Social subscription",I291)),"Social Sub",IF(OR(ISNUMBER(SEARCH("Mens",I291)),ISNUMBER(SEARCH("Ladies",I291))),"Match Fees",IF(OR(ISNUMBER(SEARCH("Badgers",I291)),ISNUMBER(SEARCH("Match Fee",I291))),"Match Fees",IF(OR(ISNUMBER(SEARCH("Training",I291)),ISNUMBER(SEARCH("Aspirations",I291))),"Training Fee",""))))</f>
        <v>Training Fee</v>
      </c>
      <c r="M291" s="1">
        <v>3</v>
      </c>
      <c r="N291" s="1">
        <v>0.09</v>
      </c>
      <c r="O291" s="1">
        <v>0.05</v>
      </c>
      <c r="P291" s="1">
        <v>0</v>
      </c>
      <c r="Q291" s="1">
        <v>2.86</v>
      </c>
    </row>
    <row r="292" spans="1:17" ht="12.75">
      <c r="A292" s="4">
        <v>45404</v>
      </c>
      <c r="B292" s="18">
        <f>IF(AND(ISNUMBER(--LEFT(A292,10)), ISNUMBER(--LEFT(C292,10))), --LEFT(C292,10) - --LEFT(A292,10), "")</f>
        <v>15.354800000000978</v>
      </c>
      <c r="C292" s="4">
        <v>45419.354861111111</v>
      </c>
      <c r="D292" s="16">
        <f>YEAR(C292)</f>
        <v>2024</v>
      </c>
      <c r="E292" s="1" t="str">
        <f t="shared" si="4"/>
        <v>May 2024</v>
      </c>
      <c r="F292" s="3" t="str">
        <f ca="1">IF(C292&gt;=TODAY()-365, "Last 12 Months", "After 12 Months")</f>
        <v>After 12 Months</v>
      </c>
      <c r="G292" s="1" t="s">
        <v>957</v>
      </c>
      <c r="H292" s="1" t="s">
        <v>954</v>
      </c>
      <c r="I292" s="1" t="s">
        <v>956</v>
      </c>
      <c r="J292" s="8">
        <f>EOMONTH(C292, 0)</f>
        <v>45443</v>
      </c>
      <c r="K292" s="1" t="s">
        <v>373</v>
      </c>
      <c r="L292" s="1" t="str">
        <f>IF(ISNUMBER(SEARCH("Social subscription",I292)),"Social Sub",IF(OR(ISNUMBER(SEARCH("Mens",I292)),ISNUMBER(SEARCH("Ladies",I292))),"Match Fees",IF(OR(ISNUMBER(SEARCH("Badgers",I292)),ISNUMBER(SEARCH("Match Fee",I292))),"Match Fees",IF(OR(ISNUMBER(SEARCH("Training",I292)),ISNUMBER(SEARCH("Aspirations",I292))),"Training Fee",""))))</f>
        <v>Training Fee</v>
      </c>
      <c r="M292" s="1">
        <v>3</v>
      </c>
      <c r="N292" s="1">
        <v>0.09</v>
      </c>
      <c r="O292" s="1">
        <v>0.05</v>
      </c>
      <c r="P292" s="1">
        <v>0</v>
      </c>
      <c r="Q292" s="1">
        <v>2.86</v>
      </c>
    </row>
    <row r="293" spans="1:17" ht="12.75">
      <c r="A293" s="4">
        <v>45404</v>
      </c>
      <c r="B293" s="18">
        <f>IF(AND(ISNUMBER(--LEFT(A293,10)), ISNUMBER(--LEFT(C293,10))), --LEFT(C293,10) - --LEFT(A293,10), "")</f>
        <v>15.354800000000978</v>
      </c>
      <c r="C293" s="4">
        <v>45419.354861111111</v>
      </c>
      <c r="D293" s="16">
        <f>YEAR(C293)</f>
        <v>2024</v>
      </c>
      <c r="E293" s="1" t="str">
        <f t="shared" si="4"/>
        <v>May 2024</v>
      </c>
      <c r="F293" s="3" t="str">
        <f ca="1">IF(C293&gt;=TODAY()-365, "Last 12 Months", "After 12 Months")</f>
        <v>After 12 Months</v>
      </c>
      <c r="G293" s="1" t="s">
        <v>958</v>
      </c>
      <c r="H293" s="1" t="s">
        <v>951</v>
      </c>
      <c r="I293" s="1" t="s">
        <v>959</v>
      </c>
      <c r="J293" s="8">
        <f>EOMONTH(C293, 0)</f>
        <v>45443</v>
      </c>
      <c r="K293" s="1" t="s">
        <v>373</v>
      </c>
      <c r="L293" s="1" t="str">
        <f>IF(ISNUMBER(SEARCH("Social subscription",I293)),"Social Sub",IF(OR(ISNUMBER(SEARCH("Mens",I293)),ISNUMBER(SEARCH("Ladies",I293))),"Match Fees",IF(OR(ISNUMBER(SEARCH("Badgers",I293)),ISNUMBER(SEARCH("Match Fee",I293))),"Match Fees",IF(OR(ISNUMBER(SEARCH("Training",I293)),ISNUMBER(SEARCH("Aspirations",I293))),"Training Fee",""))))</f>
        <v>Training Fee</v>
      </c>
      <c r="M293" s="1">
        <v>3</v>
      </c>
      <c r="N293" s="1">
        <v>7.0000000000000007E-2</v>
      </c>
      <c r="O293" s="1">
        <v>0.05</v>
      </c>
      <c r="P293" s="1">
        <v>0</v>
      </c>
      <c r="Q293" s="1">
        <v>2.88</v>
      </c>
    </row>
    <row r="294" spans="1:17" ht="12.75">
      <c r="A294" s="4">
        <v>45420</v>
      </c>
      <c r="B294" s="18">
        <f>IF(AND(ISNUMBER(--LEFT(A294,10)), ISNUMBER(--LEFT(C294,10))), --LEFT(C294,10) - --LEFT(A294,10), "")</f>
        <v>1.3255999999964843</v>
      </c>
      <c r="C294" s="4">
        <v>45421.325694444444</v>
      </c>
      <c r="D294" s="16">
        <f>YEAR(C294)</f>
        <v>2024</v>
      </c>
      <c r="E294" s="1" t="str">
        <f t="shared" si="4"/>
        <v>May 2024</v>
      </c>
      <c r="F294" s="3" t="str">
        <f ca="1">IF(C294&gt;=TODAY()-365, "Last 12 Months", "After 12 Months")</f>
        <v>After 12 Months</v>
      </c>
      <c r="G294" s="1" t="s">
        <v>960</v>
      </c>
      <c r="H294" s="1" t="s">
        <v>393</v>
      </c>
      <c r="I294" s="1" t="s">
        <v>961</v>
      </c>
      <c r="J294" s="8">
        <f>EOMONTH(C294, 0)</f>
        <v>45443</v>
      </c>
      <c r="K294" s="1" t="s">
        <v>233</v>
      </c>
      <c r="L294" s="1" t="str">
        <f>IF(ISNUMBER(SEARCH("Social subscription",I294)),"Social Sub",IF(OR(ISNUMBER(SEARCH("Mens",I294)),ISNUMBER(SEARCH("Ladies",I294))),"Match Fees",IF(OR(ISNUMBER(SEARCH("Badgers",I294)),ISNUMBER(SEARCH("Match Fee",I294))),"Match Fees",IF(OR(ISNUMBER(SEARCH("Training",I294)),ISNUMBER(SEARCH("Aspirations",I294))),"Training Fee",""))))</f>
        <v>Match Fees</v>
      </c>
      <c r="M294" s="1">
        <v>5</v>
      </c>
      <c r="N294" s="1">
        <v>0</v>
      </c>
      <c r="O294" s="1">
        <v>0</v>
      </c>
      <c r="P294" s="1">
        <v>0</v>
      </c>
      <c r="Q294" s="1">
        <v>5</v>
      </c>
    </row>
    <row r="295" spans="1:17" ht="12.75">
      <c r="A295" s="4">
        <v>45360</v>
      </c>
      <c r="B295" s="18">
        <f>IF(AND(ISNUMBER(--LEFT(A295,10)), ISNUMBER(--LEFT(C295,10))), --LEFT(C295,10) - --LEFT(A295,10), "")</f>
        <v>61.350599999997939</v>
      </c>
      <c r="C295" s="4">
        <v>45421.350694444445</v>
      </c>
      <c r="D295" s="16">
        <f>YEAR(C295)</f>
        <v>2024</v>
      </c>
      <c r="E295" s="1" t="str">
        <f t="shared" si="4"/>
        <v>May 2024</v>
      </c>
      <c r="F295" s="3" t="str">
        <f ca="1">IF(C295&gt;=TODAY()-365, "Last 12 Months", "After 12 Months")</f>
        <v>After 12 Months</v>
      </c>
      <c r="G295" s="1" t="s">
        <v>962</v>
      </c>
      <c r="H295" s="1" t="s">
        <v>963</v>
      </c>
      <c r="I295" s="1" t="s">
        <v>628</v>
      </c>
      <c r="J295" s="8">
        <f>EOMONTH(C295, 0)</f>
        <v>45443</v>
      </c>
      <c r="K295" s="1" t="s">
        <v>373</v>
      </c>
      <c r="L295" s="1" t="str">
        <f>IF(ISNUMBER(SEARCH("Social subscription",I295)),"Social Sub",IF(OR(ISNUMBER(SEARCH("Mens",I295)),ISNUMBER(SEARCH("Ladies",I295))),"Match Fees",IF(OR(ISNUMBER(SEARCH("Badgers",I295)),ISNUMBER(SEARCH("Match Fee",I295))),"Match Fees",IF(OR(ISNUMBER(SEARCH("Training",I295)),ISNUMBER(SEARCH("Aspirations",I295))),"Training Fee",""))))</f>
        <v>Match Fees</v>
      </c>
      <c r="M295" s="1">
        <v>10</v>
      </c>
      <c r="N295" s="1">
        <v>0.23</v>
      </c>
      <c r="O295" s="1">
        <v>0.1</v>
      </c>
      <c r="P295" s="1">
        <v>0</v>
      </c>
      <c r="Q295" s="1">
        <v>9.67</v>
      </c>
    </row>
    <row r="296" spans="1:17" ht="12.75">
      <c r="A296" s="4">
        <v>45375</v>
      </c>
      <c r="B296" s="18">
        <f>IF(AND(ISNUMBER(--LEFT(A296,10)), ISNUMBER(--LEFT(C296,10))), --LEFT(C296,10) - --LEFT(A296,10), "")</f>
        <v>46.350599999997939</v>
      </c>
      <c r="C296" s="4">
        <v>45421.350694444445</v>
      </c>
      <c r="D296" s="16">
        <f>YEAR(C296)</f>
        <v>2024</v>
      </c>
      <c r="E296" s="1" t="str">
        <f t="shared" si="4"/>
        <v>May 2024</v>
      </c>
      <c r="F296" s="3" t="str">
        <f ca="1">IF(C296&gt;=TODAY()-365, "Last 12 Months", "After 12 Months")</f>
        <v>After 12 Months</v>
      </c>
      <c r="G296" s="1" t="s">
        <v>964</v>
      </c>
      <c r="H296" s="1" t="s">
        <v>963</v>
      </c>
      <c r="I296" s="1" t="s">
        <v>630</v>
      </c>
      <c r="J296" s="8">
        <f>EOMONTH(C296, 0)</f>
        <v>45443</v>
      </c>
      <c r="K296" s="1" t="s">
        <v>373</v>
      </c>
      <c r="L296" s="1" t="str">
        <f>IF(ISNUMBER(SEARCH("Social subscription",I296)),"Social Sub",IF(OR(ISNUMBER(SEARCH("Mens",I296)),ISNUMBER(SEARCH("Ladies",I296))),"Match Fees",IF(OR(ISNUMBER(SEARCH("Badgers",I296)),ISNUMBER(SEARCH("Match Fee",I296))),"Match Fees",IF(OR(ISNUMBER(SEARCH("Training",I296)),ISNUMBER(SEARCH("Aspirations",I296))),"Training Fee",""))))</f>
        <v>Match Fees</v>
      </c>
      <c r="M296" s="1">
        <v>10</v>
      </c>
      <c r="N296" s="1">
        <v>0.23</v>
      </c>
      <c r="O296" s="1">
        <v>0.1</v>
      </c>
      <c r="P296" s="1">
        <v>0</v>
      </c>
      <c r="Q296" s="1">
        <v>9.67</v>
      </c>
    </row>
    <row r="297" spans="1:17" ht="12.75">
      <c r="A297" s="4">
        <v>45420</v>
      </c>
      <c r="B297" s="18">
        <f>IF(AND(ISNUMBER(--LEFT(A297,10)), ISNUMBER(--LEFT(C297,10))), --LEFT(C297,10) - --LEFT(A297,10), "")</f>
        <v>1.3505999999979394</v>
      </c>
      <c r="C297" s="4">
        <v>45421.350694444445</v>
      </c>
      <c r="D297" s="16">
        <f>YEAR(C297)</f>
        <v>2024</v>
      </c>
      <c r="E297" s="1" t="str">
        <f t="shared" si="4"/>
        <v>May 2024</v>
      </c>
      <c r="F297" s="3" t="str">
        <f ca="1">IF(C297&gt;=TODAY()-365, "Last 12 Months", "After 12 Months")</f>
        <v>After 12 Months</v>
      </c>
      <c r="G297" s="1" t="s">
        <v>965</v>
      </c>
      <c r="H297" s="1" t="s">
        <v>963</v>
      </c>
      <c r="I297" s="1" t="s">
        <v>966</v>
      </c>
      <c r="J297" s="8">
        <f>EOMONTH(C297, 0)</f>
        <v>45443</v>
      </c>
      <c r="K297" s="1" t="s">
        <v>373</v>
      </c>
      <c r="L297" s="1" t="str">
        <f>IF(ISNUMBER(SEARCH("Social subscription",I297)),"Social Sub",IF(OR(ISNUMBER(SEARCH("Mens",I297)),ISNUMBER(SEARCH("Ladies",I297))),"Match Fees",IF(OR(ISNUMBER(SEARCH("Badgers",I297)),ISNUMBER(SEARCH("Match Fee",I297))),"Match Fees",IF(OR(ISNUMBER(SEARCH("Training",I297)),ISNUMBER(SEARCH("Aspirations",I297))),"Training Fee",""))))</f>
        <v>Match Fees</v>
      </c>
      <c r="M297" s="1">
        <v>5</v>
      </c>
      <c r="N297" s="1">
        <v>0.12</v>
      </c>
      <c r="O297" s="1">
        <v>0.05</v>
      </c>
      <c r="P297" s="1">
        <v>0</v>
      </c>
      <c r="Q297" s="1">
        <v>4.83</v>
      </c>
    </row>
    <row r="298" spans="1:17" ht="12.75">
      <c r="A298" s="4">
        <v>45389</v>
      </c>
      <c r="B298" s="18">
        <f>IF(AND(ISNUMBER(--LEFT(A298,10)), ISNUMBER(--LEFT(C298,10))), --LEFT(C298,10) - --LEFT(A298,10), "")</f>
        <v>32.354099999996834</v>
      </c>
      <c r="C298" s="4">
        <v>45421.354166666664</v>
      </c>
      <c r="D298" s="16">
        <f>YEAR(C298)</f>
        <v>2024</v>
      </c>
      <c r="E298" s="1" t="str">
        <f t="shared" si="4"/>
        <v>May 2024</v>
      </c>
      <c r="F298" s="3" t="str">
        <f ca="1">IF(C298&gt;=TODAY()-365, "Last 12 Months", "After 12 Months")</f>
        <v>After 12 Months</v>
      </c>
      <c r="G298" s="1" t="s">
        <v>967</v>
      </c>
      <c r="H298" s="1" t="s">
        <v>968</v>
      </c>
      <c r="I298" s="1" t="s">
        <v>969</v>
      </c>
      <c r="J298" s="8">
        <f>EOMONTH(C298, 0)</f>
        <v>45443</v>
      </c>
      <c r="K298" s="1" t="s">
        <v>373</v>
      </c>
      <c r="L298" s="1" t="str">
        <f>IF(ISNUMBER(SEARCH("Social subscription",I298)),"Social Sub",IF(OR(ISNUMBER(SEARCH("Mens",I298)),ISNUMBER(SEARCH("Ladies",I298))),"Match Fees",IF(OR(ISNUMBER(SEARCH("Badgers",I298)),ISNUMBER(SEARCH("Match Fee",I298))),"Match Fees",IF(OR(ISNUMBER(SEARCH("Training",I298)),ISNUMBER(SEARCH("Aspirations",I298))),"Training Fee",""))))</f>
        <v>Training Fee</v>
      </c>
      <c r="M298" s="1">
        <v>3</v>
      </c>
      <c r="N298" s="1">
        <v>0.14000000000000001</v>
      </c>
      <c r="O298" s="1">
        <v>0.05</v>
      </c>
      <c r="P298" s="1">
        <v>0</v>
      </c>
      <c r="Q298" s="1">
        <v>2.81</v>
      </c>
    </row>
    <row r="299" spans="1:17" ht="12.75">
      <c r="A299" s="4">
        <v>45404</v>
      </c>
      <c r="B299" s="18">
        <f>IF(AND(ISNUMBER(--LEFT(A299,10)), ISNUMBER(--LEFT(C299,10))), --LEFT(C299,10) - --LEFT(A299,10), "")</f>
        <v>17.354099999996834</v>
      </c>
      <c r="C299" s="4">
        <v>45421.354166666664</v>
      </c>
      <c r="D299" s="16">
        <f>YEAR(C299)</f>
        <v>2024</v>
      </c>
      <c r="E299" s="1" t="str">
        <f t="shared" si="4"/>
        <v>May 2024</v>
      </c>
      <c r="F299" s="3" t="str">
        <f ca="1">IF(C299&gt;=TODAY()-365, "Last 12 Months", "After 12 Months")</f>
        <v>After 12 Months</v>
      </c>
      <c r="G299" s="1" t="s">
        <v>970</v>
      </c>
      <c r="H299" s="1" t="s">
        <v>968</v>
      </c>
      <c r="I299" s="1" t="s">
        <v>971</v>
      </c>
      <c r="J299" s="8">
        <f>EOMONTH(C299, 0)</f>
        <v>45443</v>
      </c>
      <c r="K299" s="1" t="s">
        <v>373</v>
      </c>
      <c r="L299" s="1" t="str">
        <f>IF(ISNUMBER(SEARCH("Social subscription",I299)),"Social Sub",IF(OR(ISNUMBER(SEARCH("Mens",I299)),ISNUMBER(SEARCH("Ladies",I299))),"Match Fees",IF(OR(ISNUMBER(SEARCH("Badgers",I299)),ISNUMBER(SEARCH("Match Fee",I299))),"Match Fees",IF(OR(ISNUMBER(SEARCH("Training",I299)),ISNUMBER(SEARCH("Aspirations",I299))),"Training Fee",""))))</f>
        <v>Training Fee</v>
      </c>
      <c r="M299" s="1">
        <v>3</v>
      </c>
      <c r="N299" s="1">
        <v>0.15</v>
      </c>
      <c r="O299" s="1">
        <v>0.05</v>
      </c>
      <c r="P299" s="1">
        <v>0</v>
      </c>
      <c r="Q299" s="1">
        <v>2.8</v>
      </c>
    </row>
    <row r="300" spans="1:17" ht="12.75">
      <c r="A300" s="4">
        <v>45420</v>
      </c>
      <c r="B300" s="18">
        <f>IF(AND(ISNUMBER(--LEFT(A300,10)), ISNUMBER(--LEFT(C300,10))), --LEFT(C300,10) - --LEFT(A300,10), "")</f>
        <v>1.5832999999984168</v>
      </c>
      <c r="C300" s="4">
        <v>45421.583333333336</v>
      </c>
      <c r="D300" s="16">
        <f>YEAR(C300)</f>
        <v>2024</v>
      </c>
      <c r="E300" s="1" t="str">
        <f t="shared" si="4"/>
        <v>May 2024</v>
      </c>
      <c r="F300" s="3" t="str">
        <f ca="1">IF(C300&gt;=TODAY()-365, "Last 12 Months", "After 12 Months")</f>
        <v>After 12 Months</v>
      </c>
      <c r="G300" s="1" t="s">
        <v>972</v>
      </c>
      <c r="H300" s="1" t="s">
        <v>533</v>
      </c>
      <c r="I300" s="1" t="s">
        <v>973</v>
      </c>
      <c r="J300" s="8">
        <f>EOMONTH(C300, 0)</f>
        <v>45443</v>
      </c>
      <c r="K300" s="1" t="s">
        <v>233</v>
      </c>
      <c r="L300" s="1" t="str">
        <f>IF(ISNUMBER(SEARCH("Social subscription",I300)),"Social Sub",IF(OR(ISNUMBER(SEARCH("Mens",I300)),ISNUMBER(SEARCH("Ladies",I300))),"Match Fees",IF(OR(ISNUMBER(SEARCH("Badgers",I300)),ISNUMBER(SEARCH("Match Fee",I300))),"Match Fees",IF(OR(ISNUMBER(SEARCH("Training",I300)),ISNUMBER(SEARCH("Aspirations",I300))),"Training Fee",""))))</f>
        <v>Match Fees</v>
      </c>
      <c r="M300" s="1">
        <v>5</v>
      </c>
      <c r="N300" s="1">
        <v>0</v>
      </c>
      <c r="O300" s="1">
        <v>0</v>
      </c>
      <c r="P300" s="1">
        <v>0</v>
      </c>
      <c r="Q300" s="1">
        <v>5</v>
      </c>
    </row>
    <row r="301" spans="1:17" ht="12.75">
      <c r="A301" s="4">
        <v>45420</v>
      </c>
      <c r="B301" s="18">
        <f>IF(AND(ISNUMBER(--LEFT(A301,10)), ISNUMBER(--LEFT(C301,10))), --LEFT(C301,10) - --LEFT(A301,10), "")</f>
        <v>1.5832999999984168</v>
      </c>
      <c r="C301" s="4">
        <v>45421.583333333336</v>
      </c>
      <c r="D301" s="16">
        <f>YEAR(C301)</f>
        <v>2024</v>
      </c>
      <c r="E301" s="1" t="str">
        <f t="shared" si="4"/>
        <v>May 2024</v>
      </c>
      <c r="F301" s="3" t="str">
        <f ca="1">IF(C301&gt;=TODAY()-365, "Last 12 Months", "After 12 Months")</f>
        <v>After 12 Months</v>
      </c>
      <c r="G301" s="1" t="s">
        <v>974</v>
      </c>
      <c r="H301" s="1" t="s">
        <v>812</v>
      </c>
      <c r="I301" s="1" t="s">
        <v>961</v>
      </c>
      <c r="J301" s="8">
        <f>EOMONTH(C301, 0)</f>
        <v>45443</v>
      </c>
      <c r="K301" s="1" t="s">
        <v>233</v>
      </c>
      <c r="L301" s="1" t="str">
        <f>IF(ISNUMBER(SEARCH("Social subscription",I301)),"Social Sub",IF(OR(ISNUMBER(SEARCH("Mens",I301)),ISNUMBER(SEARCH("Ladies",I301))),"Match Fees",IF(OR(ISNUMBER(SEARCH("Badgers",I301)),ISNUMBER(SEARCH("Match Fee",I301))),"Match Fees",IF(OR(ISNUMBER(SEARCH("Training",I301)),ISNUMBER(SEARCH("Aspirations",I301))),"Training Fee",""))))</f>
        <v>Match Fees</v>
      </c>
      <c r="M301" s="1">
        <v>5</v>
      </c>
      <c r="N301" s="1">
        <v>0</v>
      </c>
      <c r="O301" s="1">
        <v>0</v>
      </c>
      <c r="P301" s="1">
        <v>0</v>
      </c>
      <c r="Q301" s="1">
        <v>5</v>
      </c>
    </row>
    <row r="302" spans="1:17" ht="12.75">
      <c r="A302" s="4">
        <v>45354</v>
      </c>
      <c r="B302" s="18">
        <f>IF(AND(ISNUMBER(--LEFT(A302,10)), ISNUMBER(--LEFT(C302,10))), --LEFT(C302,10) - --LEFT(A302,10), "")</f>
        <v>72.354099999996834</v>
      </c>
      <c r="C302" s="4">
        <v>45426.354166666664</v>
      </c>
      <c r="D302" s="16">
        <f>YEAR(C302)</f>
        <v>2024</v>
      </c>
      <c r="E302" s="1" t="str">
        <f t="shared" si="4"/>
        <v>May 2024</v>
      </c>
      <c r="F302" s="3" t="str">
        <f ca="1">IF(C302&gt;=TODAY()-365, "Last 12 Months", "After 12 Months")</f>
        <v>After 12 Months</v>
      </c>
      <c r="G302" s="1" t="s">
        <v>975</v>
      </c>
      <c r="H302" s="1" t="s">
        <v>976</v>
      </c>
      <c r="I302" s="1" t="s">
        <v>977</v>
      </c>
      <c r="J302" s="8">
        <f>EOMONTH(C302, 0)</f>
        <v>45443</v>
      </c>
      <c r="K302" s="1" t="s">
        <v>373</v>
      </c>
      <c r="L302" s="1" t="str">
        <f>IF(ISNUMBER(SEARCH("Social subscription",I302)),"Social Sub",IF(OR(ISNUMBER(SEARCH("Mens",I302)),ISNUMBER(SEARCH("Ladies",I302))),"Match Fees",IF(OR(ISNUMBER(SEARCH("Badgers",I302)),ISNUMBER(SEARCH("Match Fee",I302))),"Match Fees",IF(OR(ISNUMBER(SEARCH("Training",I302)),ISNUMBER(SEARCH("Aspirations",I302))),"Training Fee",""))))</f>
        <v>Match Fees</v>
      </c>
      <c r="M302" s="1">
        <v>10</v>
      </c>
      <c r="N302" s="1">
        <v>0.23</v>
      </c>
      <c r="O302" s="1">
        <v>0.1</v>
      </c>
      <c r="P302" s="1">
        <v>0</v>
      </c>
      <c r="Q302" s="1">
        <v>9.67</v>
      </c>
    </row>
    <row r="303" spans="1:17" ht="12.75">
      <c r="A303" s="4">
        <v>45354</v>
      </c>
      <c r="B303" s="18">
        <f>IF(AND(ISNUMBER(--LEFT(A303,10)), ISNUMBER(--LEFT(C303,10))), --LEFT(C303,10) - --LEFT(A303,10), "")</f>
        <v>72.354099999996834</v>
      </c>
      <c r="C303" s="4">
        <v>45426.354166666664</v>
      </c>
      <c r="D303" s="16">
        <f>YEAR(C303)</f>
        <v>2024</v>
      </c>
      <c r="E303" s="1" t="str">
        <f t="shared" si="4"/>
        <v>May 2024</v>
      </c>
      <c r="F303" s="3" t="str">
        <f ca="1">IF(C303&gt;=TODAY()-365, "Last 12 Months", "After 12 Months")</f>
        <v>After 12 Months</v>
      </c>
      <c r="G303" s="1" t="s">
        <v>978</v>
      </c>
      <c r="H303" s="1" t="s">
        <v>979</v>
      </c>
      <c r="I303" s="1" t="s">
        <v>980</v>
      </c>
      <c r="J303" s="8">
        <f>EOMONTH(C303, 0)</f>
        <v>45443</v>
      </c>
      <c r="K303" s="1" t="s">
        <v>373</v>
      </c>
      <c r="L303" s="1" t="str">
        <f>IF(ISNUMBER(SEARCH("Social subscription",I303)),"Social Sub",IF(OR(ISNUMBER(SEARCH("Mens",I303)),ISNUMBER(SEARCH("Ladies",I303))),"Match Fees",IF(OR(ISNUMBER(SEARCH("Badgers",I303)),ISNUMBER(SEARCH("Match Fee",I303))),"Match Fees",IF(OR(ISNUMBER(SEARCH("Training",I303)),ISNUMBER(SEARCH("Aspirations",I303))),"Training Fee",""))))</f>
        <v>Match Fees</v>
      </c>
      <c r="M303" s="1">
        <v>3</v>
      </c>
      <c r="N303" s="1">
        <v>7.0000000000000007E-2</v>
      </c>
      <c r="O303" s="1">
        <v>0.05</v>
      </c>
      <c r="P303" s="1">
        <v>0</v>
      </c>
      <c r="Q303" s="1">
        <v>2.88</v>
      </c>
    </row>
    <row r="304" spans="1:17" ht="12.75">
      <c r="A304" s="4">
        <v>45360</v>
      </c>
      <c r="B304" s="18">
        <f>IF(AND(ISNUMBER(--LEFT(A304,10)), ISNUMBER(--LEFT(C304,10))), --LEFT(C304,10) - --LEFT(A304,10), "")</f>
        <v>66.354099999996834</v>
      </c>
      <c r="C304" s="4">
        <v>45426.354166666664</v>
      </c>
      <c r="D304" s="16">
        <f>YEAR(C304)</f>
        <v>2024</v>
      </c>
      <c r="E304" s="1" t="str">
        <f t="shared" si="4"/>
        <v>May 2024</v>
      </c>
      <c r="F304" s="3" t="str">
        <f ca="1">IF(C304&gt;=TODAY()-365, "Last 12 Months", "After 12 Months")</f>
        <v>After 12 Months</v>
      </c>
      <c r="G304" s="1" t="s">
        <v>981</v>
      </c>
      <c r="H304" s="1" t="s">
        <v>976</v>
      </c>
      <c r="I304" s="1" t="s">
        <v>982</v>
      </c>
      <c r="J304" s="8">
        <f>EOMONTH(C304, 0)</f>
        <v>45443</v>
      </c>
      <c r="K304" s="1" t="s">
        <v>373</v>
      </c>
      <c r="L304" s="1" t="str">
        <f>IF(ISNUMBER(SEARCH("Social subscription",I304)),"Social Sub",IF(OR(ISNUMBER(SEARCH("Mens",I304)),ISNUMBER(SEARCH("Ladies",I304))),"Match Fees",IF(OR(ISNUMBER(SEARCH("Badgers",I304)),ISNUMBER(SEARCH("Match Fee",I304))),"Match Fees",IF(OR(ISNUMBER(SEARCH("Training",I304)),ISNUMBER(SEARCH("Aspirations",I304))),"Training Fee",""))))</f>
        <v>Match Fees</v>
      </c>
      <c r="M304" s="1">
        <v>10</v>
      </c>
      <c r="N304" s="1">
        <v>0.23</v>
      </c>
      <c r="O304" s="1">
        <v>0.1</v>
      </c>
      <c r="P304" s="1">
        <v>0</v>
      </c>
      <c r="Q304" s="1">
        <v>9.67</v>
      </c>
    </row>
    <row r="305" spans="1:17" ht="12.75">
      <c r="A305" s="4">
        <v>45360</v>
      </c>
      <c r="B305" s="18">
        <f>IF(AND(ISNUMBER(--LEFT(A305,10)), ISNUMBER(--LEFT(C305,10))), --LEFT(C305,10) - --LEFT(A305,10), "")</f>
        <v>66.354099999996834</v>
      </c>
      <c r="C305" s="4">
        <v>45426.354166666664</v>
      </c>
      <c r="D305" s="16">
        <f>YEAR(C305)</f>
        <v>2024</v>
      </c>
      <c r="E305" s="1" t="str">
        <f t="shared" si="4"/>
        <v>May 2024</v>
      </c>
      <c r="F305" s="3" t="str">
        <f ca="1">IF(C305&gt;=TODAY()-365, "Last 12 Months", "After 12 Months")</f>
        <v>After 12 Months</v>
      </c>
      <c r="G305" s="1" t="s">
        <v>983</v>
      </c>
      <c r="H305" s="1" t="s">
        <v>979</v>
      </c>
      <c r="I305" s="1" t="s">
        <v>984</v>
      </c>
      <c r="J305" s="8">
        <f>EOMONTH(C305, 0)</f>
        <v>45443</v>
      </c>
      <c r="K305" s="1" t="s">
        <v>373</v>
      </c>
      <c r="L305" s="1" t="str">
        <f>IF(ISNUMBER(SEARCH("Social subscription",I305)),"Social Sub",IF(OR(ISNUMBER(SEARCH("Mens",I305)),ISNUMBER(SEARCH("Ladies",I305))),"Match Fees",IF(OR(ISNUMBER(SEARCH("Badgers",I305)),ISNUMBER(SEARCH("Match Fee",I305))),"Match Fees",IF(OR(ISNUMBER(SEARCH("Training",I305)),ISNUMBER(SEARCH("Aspirations",I305))),"Training Fee",""))))</f>
        <v>Match Fees</v>
      </c>
      <c r="M305" s="1">
        <v>3</v>
      </c>
      <c r="N305" s="1">
        <v>0.06</v>
      </c>
      <c r="O305" s="1">
        <v>0.05</v>
      </c>
      <c r="P305" s="1">
        <v>0</v>
      </c>
      <c r="Q305" s="1">
        <v>2.89</v>
      </c>
    </row>
    <row r="306" spans="1:17" ht="12.75">
      <c r="A306" s="4">
        <v>45389</v>
      </c>
      <c r="B306" s="18">
        <f>IF(AND(ISNUMBER(--LEFT(A306,10)), ISNUMBER(--LEFT(C306,10))), --LEFT(C306,10) - --LEFT(A306,10), "")</f>
        <v>38.354099999996834</v>
      </c>
      <c r="C306" s="4">
        <v>45427.354166666664</v>
      </c>
      <c r="D306" s="16">
        <f>YEAR(C306)</f>
        <v>2024</v>
      </c>
      <c r="E306" s="1" t="str">
        <f t="shared" si="4"/>
        <v>May 2024</v>
      </c>
      <c r="F306" s="3" t="str">
        <f ca="1">IF(C306&gt;=TODAY()-365, "Last 12 Months", "After 12 Months")</f>
        <v>After 12 Months</v>
      </c>
      <c r="G306" s="1" t="s">
        <v>985</v>
      </c>
      <c r="H306" s="1" t="s">
        <v>596</v>
      </c>
      <c r="I306" s="1" t="s">
        <v>986</v>
      </c>
      <c r="J306" s="8">
        <f>EOMONTH(C306, 0)</f>
        <v>45443</v>
      </c>
      <c r="K306" s="1" t="s">
        <v>373</v>
      </c>
      <c r="L306" s="1" t="str">
        <f>IF(ISNUMBER(SEARCH("Social subscription",I306)),"Social Sub",IF(OR(ISNUMBER(SEARCH("Mens",I306)),ISNUMBER(SEARCH("Ladies",I306))),"Match Fees",IF(OR(ISNUMBER(SEARCH("Badgers",I306)),ISNUMBER(SEARCH("Match Fee",I306))),"Match Fees",IF(OR(ISNUMBER(SEARCH("Training",I306)),ISNUMBER(SEARCH("Aspirations",I306))),"Training Fee",""))))</f>
        <v>Training Fee</v>
      </c>
      <c r="M306" s="1">
        <v>3</v>
      </c>
      <c r="N306" s="1">
        <v>0.08</v>
      </c>
      <c r="O306" s="1">
        <v>0.05</v>
      </c>
      <c r="P306" s="1">
        <v>0</v>
      </c>
      <c r="Q306" s="1">
        <v>2.87</v>
      </c>
    </row>
    <row r="307" spans="1:17" ht="12.75">
      <c r="A307" s="4">
        <v>45404</v>
      </c>
      <c r="B307" s="18">
        <f>IF(AND(ISNUMBER(--LEFT(A307,10)), ISNUMBER(--LEFT(C307,10))), --LEFT(C307,10) - --LEFT(A307,10), "")</f>
        <v>23.354099999996834</v>
      </c>
      <c r="C307" s="4">
        <v>45427.354166666664</v>
      </c>
      <c r="D307" s="16">
        <f>YEAR(C307)</f>
        <v>2024</v>
      </c>
      <c r="E307" s="1" t="str">
        <f t="shared" si="4"/>
        <v>May 2024</v>
      </c>
      <c r="F307" s="3" t="str">
        <f ca="1">IF(C307&gt;=TODAY()-365, "Last 12 Months", "After 12 Months")</f>
        <v>After 12 Months</v>
      </c>
      <c r="G307" s="1" t="s">
        <v>987</v>
      </c>
      <c r="H307" s="1" t="s">
        <v>596</v>
      </c>
      <c r="I307" s="1" t="s">
        <v>988</v>
      </c>
      <c r="J307" s="8">
        <f>EOMONTH(C307, 0)</f>
        <v>45443</v>
      </c>
      <c r="K307" s="1" t="s">
        <v>373</v>
      </c>
      <c r="L307" s="1" t="str">
        <f>IF(ISNUMBER(SEARCH("Social subscription",I307)),"Social Sub",IF(OR(ISNUMBER(SEARCH("Mens",I307)),ISNUMBER(SEARCH("Ladies",I307))),"Match Fees",IF(OR(ISNUMBER(SEARCH("Badgers",I307)),ISNUMBER(SEARCH("Match Fee",I307))),"Match Fees",IF(OR(ISNUMBER(SEARCH("Training",I307)),ISNUMBER(SEARCH("Aspirations",I307))),"Training Fee",""))))</f>
        <v>Training Fee</v>
      </c>
      <c r="M307" s="1">
        <v>3</v>
      </c>
      <c r="N307" s="1">
        <v>0.08</v>
      </c>
      <c r="O307" s="1">
        <v>0.05</v>
      </c>
      <c r="P307" s="1">
        <v>0</v>
      </c>
      <c r="Q307" s="1">
        <v>2.87</v>
      </c>
    </row>
    <row r="308" spans="1:17" ht="12.75">
      <c r="A308" s="4">
        <v>45410</v>
      </c>
      <c r="B308" s="18">
        <f>IF(AND(ISNUMBER(--LEFT(A308,10)), ISNUMBER(--LEFT(C308,10))), --LEFT(C308,10) - --LEFT(A308,10), "")</f>
        <v>17.354099999996834</v>
      </c>
      <c r="C308" s="4">
        <v>45427.354166666664</v>
      </c>
      <c r="D308" s="16">
        <f>YEAR(C308)</f>
        <v>2024</v>
      </c>
      <c r="E308" s="1" t="str">
        <f t="shared" si="4"/>
        <v>May 2024</v>
      </c>
      <c r="F308" s="3" t="str">
        <f ca="1">IF(C308&gt;=TODAY()-365, "Last 12 Months", "After 12 Months")</f>
        <v>After 12 Months</v>
      </c>
      <c r="G308" s="1" t="s">
        <v>989</v>
      </c>
      <c r="H308" s="1" t="s">
        <v>596</v>
      </c>
      <c r="I308" s="1" t="s">
        <v>990</v>
      </c>
      <c r="J308" s="8">
        <f>EOMONTH(C308, 0)</f>
        <v>45443</v>
      </c>
      <c r="K308" s="1" t="s">
        <v>373</v>
      </c>
      <c r="L308" s="1" t="str">
        <f>IF(ISNUMBER(SEARCH("Social subscription",I308)),"Social Sub",IF(OR(ISNUMBER(SEARCH("Mens",I308)),ISNUMBER(SEARCH("Ladies",I308))),"Match Fees",IF(OR(ISNUMBER(SEARCH("Badgers",I308)),ISNUMBER(SEARCH("Match Fee",I308))),"Match Fees",IF(OR(ISNUMBER(SEARCH("Training",I308)),ISNUMBER(SEARCH("Aspirations",I308))),"Training Fee",""))))</f>
        <v>Training Fee</v>
      </c>
      <c r="M308" s="1">
        <v>3</v>
      </c>
      <c r="N308" s="1">
        <v>0.08</v>
      </c>
      <c r="O308" s="1">
        <v>0.05</v>
      </c>
      <c r="P308" s="1">
        <v>0</v>
      </c>
      <c r="Q308" s="1">
        <v>2.87</v>
      </c>
    </row>
    <row r="309" spans="1:17" ht="12.75">
      <c r="A309" s="4">
        <v>45410</v>
      </c>
      <c r="B309" s="18">
        <f>IF(AND(ISNUMBER(--LEFT(A309,10)), ISNUMBER(--LEFT(C309,10))), --LEFT(C309,10) - --LEFT(A309,10), "")</f>
        <v>17.354099999996834</v>
      </c>
      <c r="C309" s="4">
        <v>45427.354166666664</v>
      </c>
      <c r="D309" s="16">
        <f>YEAR(C309)</f>
        <v>2024</v>
      </c>
      <c r="E309" s="1" t="str">
        <f t="shared" si="4"/>
        <v>May 2024</v>
      </c>
      <c r="F309" s="3" t="str">
        <f ca="1">IF(C309&gt;=TODAY()-365, "Last 12 Months", "After 12 Months")</f>
        <v>After 12 Months</v>
      </c>
      <c r="G309" s="1" t="s">
        <v>991</v>
      </c>
      <c r="H309" s="1" t="s">
        <v>593</v>
      </c>
      <c r="I309" s="1" t="s">
        <v>990</v>
      </c>
      <c r="J309" s="8">
        <f>EOMONTH(C309, 0)</f>
        <v>45443</v>
      </c>
      <c r="K309" s="1" t="s">
        <v>373</v>
      </c>
      <c r="L309" s="1" t="str">
        <f>IF(ISNUMBER(SEARCH("Social subscription",I309)),"Social Sub",IF(OR(ISNUMBER(SEARCH("Mens",I309)),ISNUMBER(SEARCH("Ladies",I309))),"Match Fees",IF(OR(ISNUMBER(SEARCH("Badgers",I309)),ISNUMBER(SEARCH("Match Fee",I309))),"Match Fees",IF(OR(ISNUMBER(SEARCH("Training",I309)),ISNUMBER(SEARCH("Aspirations",I309))),"Training Fee",""))))</f>
        <v>Training Fee</v>
      </c>
      <c r="M309" s="1">
        <v>3</v>
      </c>
      <c r="N309" s="1">
        <v>0.08</v>
      </c>
      <c r="O309" s="1">
        <v>0.05</v>
      </c>
      <c r="P309" s="1">
        <v>0</v>
      </c>
      <c r="Q309" s="1">
        <v>2.87</v>
      </c>
    </row>
    <row r="310" spans="1:17" ht="12.75">
      <c r="A310" s="4">
        <v>45417</v>
      </c>
      <c r="B310" s="18">
        <f>IF(AND(ISNUMBER(--LEFT(A310,10)), ISNUMBER(--LEFT(C310,10))), --LEFT(C310,10) - --LEFT(A310,10), "")</f>
        <v>10.354099999996834</v>
      </c>
      <c r="C310" s="4">
        <v>45427.354166666664</v>
      </c>
      <c r="D310" s="16">
        <f>YEAR(C310)</f>
        <v>2024</v>
      </c>
      <c r="E310" s="1" t="str">
        <f t="shared" si="4"/>
        <v>May 2024</v>
      </c>
      <c r="F310" s="3" t="str">
        <f ca="1">IF(C310&gt;=TODAY()-365, "Last 12 Months", "After 12 Months")</f>
        <v>After 12 Months</v>
      </c>
      <c r="G310" s="1" t="s">
        <v>992</v>
      </c>
      <c r="H310" s="1" t="s">
        <v>596</v>
      </c>
      <c r="I310" s="1" t="s">
        <v>993</v>
      </c>
      <c r="J310" s="8">
        <f>EOMONTH(C310, 0)</f>
        <v>45443</v>
      </c>
      <c r="K310" s="1" t="s">
        <v>373</v>
      </c>
      <c r="L310" s="1" t="str">
        <f>IF(ISNUMBER(SEARCH("Social subscription",I310)),"Social Sub",IF(OR(ISNUMBER(SEARCH("Mens",I310)),ISNUMBER(SEARCH("Ladies",I310))),"Match Fees",IF(OR(ISNUMBER(SEARCH("Badgers",I310)),ISNUMBER(SEARCH("Match Fee",I310))),"Match Fees",IF(OR(ISNUMBER(SEARCH("Training",I310)),ISNUMBER(SEARCH("Aspirations",I310))),"Training Fee",""))))</f>
        <v>Training Fee</v>
      </c>
      <c r="M310" s="1">
        <v>3</v>
      </c>
      <c r="N310" s="1">
        <v>0.08</v>
      </c>
      <c r="O310" s="1">
        <v>0.05</v>
      </c>
      <c r="P310" s="1">
        <v>0</v>
      </c>
      <c r="Q310" s="1">
        <v>2.87</v>
      </c>
    </row>
    <row r="311" spans="1:17" ht="12.75">
      <c r="A311" s="4">
        <v>45417</v>
      </c>
      <c r="B311" s="18">
        <f>IF(AND(ISNUMBER(--LEFT(A311,10)), ISNUMBER(--LEFT(C311,10))), --LEFT(C311,10) - --LEFT(A311,10), "")</f>
        <v>10.354099999996834</v>
      </c>
      <c r="C311" s="4">
        <v>45427.354166666664</v>
      </c>
      <c r="D311" s="16">
        <f>YEAR(C311)</f>
        <v>2024</v>
      </c>
      <c r="E311" s="1" t="str">
        <f t="shared" si="4"/>
        <v>May 2024</v>
      </c>
      <c r="F311" s="3" t="str">
        <f ca="1">IF(C311&gt;=TODAY()-365, "Last 12 Months", "After 12 Months")</f>
        <v>After 12 Months</v>
      </c>
      <c r="G311" s="1" t="s">
        <v>994</v>
      </c>
      <c r="H311" s="1" t="s">
        <v>593</v>
      </c>
      <c r="I311" s="1" t="s">
        <v>993</v>
      </c>
      <c r="J311" s="8">
        <f>EOMONTH(C311, 0)</f>
        <v>45443</v>
      </c>
      <c r="K311" s="1" t="s">
        <v>373</v>
      </c>
      <c r="L311" s="1" t="str">
        <f>IF(ISNUMBER(SEARCH("Social subscription",I311)),"Social Sub",IF(OR(ISNUMBER(SEARCH("Mens",I311)),ISNUMBER(SEARCH("Ladies",I311))),"Match Fees",IF(OR(ISNUMBER(SEARCH("Badgers",I311)),ISNUMBER(SEARCH("Match Fee",I311))),"Match Fees",IF(OR(ISNUMBER(SEARCH("Training",I311)),ISNUMBER(SEARCH("Aspirations",I311))),"Training Fee",""))))</f>
        <v>Training Fee</v>
      </c>
      <c r="M311" s="1">
        <v>3</v>
      </c>
      <c r="N311" s="1">
        <v>7.0000000000000007E-2</v>
      </c>
      <c r="O311" s="1">
        <v>0.05</v>
      </c>
      <c r="P311" s="1">
        <v>0</v>
      </c>
      <c r="Q311" s="1">
        <v>2.88</v>
      </c>
    </row>
    <row r="312" spans="1:17" ht="12.75">
      <c r="A312" s="4">
        <v>45427</v>
      </c>
      <c r="B312" s="18">
        <f>IF(AND(ISNUMBER(--LEFT(A312,10)), ISNUMBER(--LEFT(C312,10))), --LEFT(C312,10) - --LEFT(A312,10), "")</f>
        <v>0.91520000000309665</v>
      </c>
      <c r="C312" s="4">
        <v>45427.915277777778</v>
      </c>
      <c r="D312" s="16">
        <f>YEAR(C312)</f>
        <v>2024</v>
      </c>
      <c r="E312" s="1" t="str">
        <f t="shared" si="4"/>
        <v>May 2024</v>
      </c>
      <c r="F312" s="3" t="str">
        <f ca="1">IF(C312&gt;=TODAY()-365, "Last 12 Months", "After 12 Months")</f>
        <v>After 12 Months</v>
      </c>
      <c r="G312" s="1" t="s">
        <v>995</v>
      </c>
      <c r="H312" s="1" t="s">
        <v>996</v>
      </c>
      <c r="I312" s="1" t="s">
        <v>997</v>
      </c>
      <c r="J312" s="8">
        <f>EOMONTH(C312, 0)</f>
        <v>45443</v>
      </c>
      <c r="K312" s="1" t="s">
        <v>241</v>
      </c>
      <c r="L312" s="1" t="str">
        <f>IF(ISNUMBER(SEARCH("Social subscription",I312)),"Social Sub",IF(OR(ISNUMBER(SEARCH("Mens",I312)),ISNUMBER(SEARCH("Ladies",I312))),"Match Fees",IF(OR(ISNUMBER(SEARCH("Badgers",I312)),ISNUMBER(SEARCH("Match Fee",I312))),"Match Fees",IF(OR(ISNUMBER(SEARCH("Training",I312)),ISNUMBER(SEARCH("Aspirations",I312))),"Training Fee",""))))</f>
        <v>Match Fees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</row>
    <row r="313" spans="1:17" ht="12.75">
      <c r="A313" s="4">
        <v>45374</v>
      </c>
      <c r="B313" s="18">
        <f>IF(AND(ISNUMBER(--LEFT(A313,10)), ISNUMBER(--LEFT(C313,10))), --LEFT(C313,10) - --LEFT(A313,10), "")</f>
        <v>55.354099999996834</v>
      </c>
      <c r="C313" s="4">
        <v>45429.354166666664</v>
      </c>
      <c r="D313" s="16">
        <f>YEAR(C313)</f>
        <v>2024</v>
      </c>
      <c r="E313" s="1" t="str">
        <f t="shared" si="4"/>
        <v>May 2024</v>
      </c>
      <c r="F313" s="3" t="str">
        <f ca="1">IF(C313&gt;=TODAY()-365, "Last 12 Months", "After 12 Months")</f>
        <v>After 12 Months</v>
      </c>
      <c r="G313" s="1" t="s">
        <v>998</v>
      </c>
      <c r="H313" s="1" t="s">
        <v>999</v>
      </c>
      <c r="I313" s="1" t="s">
        <v>1000</v>
      </c>
      <c r="J313" s="8">
        <f>EOMONTH(C313, 0)</f>
        <v>45443</v>
      </c>
      <c r="K313" s="1" t="s">
        <v>373</v>
      </c>
      <c r="L313" s="1" t="str">
        <f>IF(ISNUMBER(SEARCH("Social subscription",I313)),"Social Sub",IF(OR(ISNUMBER(SEARCH("Mens",I313)),ISNUMBER(SEARCH("Ladies",I313))),"Match Fees",IF(OR(ISNUMBER(SEARCH("Badgers",I313)),ISNUMBER(SEARCH("Match Fee",I313))),"Match Fees",IF(OR(ISNUMBER(SEARCH("Training",I313)),ISNUMBER(SEARCH("Aspirations",I313))),"Training Fee",""))))</f>
        <v>Match Fees</v>
      </c>
      <c r="M313" s="1">
        <v>5</v>
      </c>
      <c r="N313" s="1">
        <v>0.28000000000000003</v>
      </c>
      <c r="O313" s="1">
        <v>0.05</v>
      </c>
      <c r="P313" s="1">
        <v>0</v>
      </c>
      <c r="Q313" s="1">
        <v>4.67</v>
      </c>
    </row>
    <row r="314" spans="1:17" ht="12.75">
      <c r="A314" s="4">
        <v>45399</v>
      </c>
      <c r="B314" s="18">
        <f>IF(AND(ISNUMBER(--LEFT(A314,10)), ISNUMBER(--LEFT(C314,10))), --LEFT(C314,10) - --LEFT(A314,10), "")</f>
        <v>30.354099999996834</v>
      </c>
      <c r="C314" s="4">
        <v>45429.354166666664</v>
      </c>
      <c r="D314" s="16">
        <f>YEAR(C314)</f>
        <v>2024</v>
      </c>
      <c r="E314" s="1" t="str">
        <f t="shared" si="4"/>
        <v>May 2024</v>
      </c>
      <c r="F314" s="3" t="str">
        <f ca="1">IF(C314&gt;=TODAY()-365, "Last 12 Months", "After 12 Months")</f>
        <v>After 12 Months</v>
      </c>
      <c r="G314" s="1" t="s">
        <v>1001</v>
      </c>
      <c r="H314" s="1" t="s">
        <v>677</v>
      </c>
      <c r="I314" s="1" t="s">
        <v>1002</v>
      </c>
      <c r="J314" s="8">
        <f>EOMONTH(C314, 0)</f>
        <v>45443</v>
      </c>
      <c r="K314" s="1" t="s">
        <v>373</v>
      </c>
      <c r="L314" s="1" t="str">
        <f>IF(ISNUMBER(SEARCH("Social subscription",I314)),"Social Sub",IF(OR(ISNUMBER(SEARCH("Mens",I314)),ISNUMBER(SEARCH("Ladies",I314))),"Match Fees",IF(OR(ISNUMBER(SEARCH("Badgers",I314)),ISNUMBER(SEARCH("Match Fee",I314))),"Match Fees",IF(OR(ISNUMBER(SEARCH("Training",I314)),ISNUMBER(SEARCH("Aspirations",I314))),"Training Fee",""))))</f>
        <v>Training Fee</v>
      </c>
      <c r="M314" s="1">
        <v>3</v>
      </c>
      <c r="N314" s="1">
        <v>0.11</v>
      </c>
      <c r="O314" s="1">
        <v>0.05</v>
      </c>
      <c r="P314" s="1">
        <v>0</v>
      </c>
      <c r="Q314" s="1">
        <v>2.84</v>
      </c>
    </row>
    <row r="315" spans="1:17" ht="12.75">
      <c r="A315" s="4">
        <v>45407</v>
      </c>
      <c r="B315" s="18">
        <f>IF(AND(ISNUMBER(--LEFT(A315,10)), ISNUMBER(--LEFT(C315,10))), --LEFT(C315,10) - --LEFT(A315,10), "")</f>
        <v>22.354099999996834</v>
      </c>
      <c r="C315" s="4">
        <v>45429.354166666664</v>
      </c>
      <c r="D315" s="16">
        <f>YEAR(C315)</f>
        <v>2024</v>
      </c>
      <c r="E315" s="1" t="str">
        <f t="shared" si="4"/>
        <v>May 2024</v>
      </c>
      <c r="F315" s="3" t="str">
        <f ca="1">IF(C315&gt;=TODAY()-365, "Last 12 Months", "After 12 Months")</f>
        <v>After 12 Months</v>
      </c>
      <c r="G315" s="1" t="s">
        <v>1003</v>
      </c>
      <c r="H315" s="1" t="s">
        <v>677</v>
      </c>
      <c r="I315" s="1" t="s">
        <v>1004</v>
      </c>
      <c r="J315" s="8">
        <f>EOMONTH(C315, 0)</f>
        <v>45443</v>
      </c>
      <c r="K315" s="1" t="s">
        <v>373</v>
      </c>
      <c r="L315" s="1" t="str">
        <f>IF(ISNUMBER(SEARCH("Social subscription",I315)),"Social Sub",IF(OR(ISNUMBER(SEARCH("Mens",I315)),ISNUMBER(SEARCH("Ladies",I315))),"Match Fees",IF(OR(ISNUMBER(SEARCH("Badgers",I315)),ISNUMBER(SEARCH("Match Fee",I315))),"Match Fees",IF(OR(ISNUMBER(SEARCH("Training",I315)),ISNUMBER(SEARCH("Aspirations",I315))),"Training Fee",""))))</f>
        <v>Training Fee</v>
      </c>
      <c r="M315" s="1">
        <v>3</v>
      </c>
      <c r="N315" s="1">
        <v>0.11</v>
      </c>
      <c r="O315" s="1">
        <v>0.05</v>
      </c>
      <c r="P315" s="1">
        <v>0</v>
      </c>
      <c r="Q315" s="1">
        <v>2.84</v>
      </c>
    </row>
    <row r="316" spans="1:17" ht="12.75">
      <c r="A316" s="4">
        <v>45414</v>
      </c>
      <c r="B316" s="18">
        <f>IF(AND(ISNUMBER(--LEFT(A316,10)), ISNUMBER(--LEFT(C316,10))), --LEFT(C316,10) - --LEFT(A316,10), "")</f>
        <v>15.354099999996834</v>
      </c>
      <c r="C316" s="4">
        <v>45429.354166666664</v>
      </c>
      <c r="D316" s="16">
        <f>YEAR(C316)</f>
        <v>2024</v>
      </c>
      <c r="E316" s="1" t="str">
        <f t="shared" si="4"/>
        <v>May 2024</v>
      </c>
      <c r="F316" s="3" t="str">
        <f ca="1">IF(C316&gt;=TODAY()-365, "Last 12 Months", "After 12 Months")</f>
        <v>After 12 Months</v>
      </c>
      <c r="G316" s="1" t="s">
        <v>1005</v>
      </c>
      <c r="H316" s="1" t="s">
        <v>677</v>
      </c>
      <c r="I316" s="1" t="s">
        <v>1006</v>
      </c>
      <c r="J316" s="8">
        <f>EOMONTH(C316, 0)</f>
        <v>45443</v>
      </c>
      <c r="K316" s="1" t="s">
        <v>373</v>
      </c>
      <c r="L316" s="1" t="str">
        <f>IF(ISNUMBER(SEARCH("Social subscription",I316)),"Social Sub",IF(OR(ISNUMBER(SEARCH("Mens",I316)),ISNUMBER(SEARCH("Ladies",I316))),"Match Fees",IF(OR(ISNUMBER(SEARCH("Badgers",I316)),ISNUMBER(SEARCH("Match Fee",I316))),"Match Fees",IF(OR(ISNUMBER(SEARCH("Training",I316)),ISNUMBER(SEARCH("Aspirations",I316))),"Training Fee",""))))</f>
        <v>Training Fee</v>
      </c>
      <c r="M316" s="1">
        <v>3</v>
      </c>
      <c r="N316" s="1">
        <v>0.12</v>
      </c>
      <c r="O316" s="1">
        <v>0.05</v>
      </c>
      <c r="P316" s="1">
        <v>0</v>
      </c>
      <c r="Q316" s="1">
        <v>2.83</v>
      </c>
    </row>
    <row r="317" spans="1:17" ht="12.75">
      <c r="A317" s="4">
        <v>45429</v>
      </c>
      <c r="B317" s="18">
        <f>IF(AND(ISNUMBER(--LEFT(A317,10)), ISNUMBER(--LEFT(C317,10))), --LEFT(C317,10) - --LEFT(A317,10), "")</f>
        <v>0.50759999999718275</v>
      </c>
      <c r="C317" s="4">
        <v>45429.507638888892</v>
      </c>
      <c r="D317" s="16">
        <f>YEAR(C317)</f>
        <v>2024</v>
      </c>
      <c r="E317" s="1" t="str">
        <f t="shared" si="4"/>
        <v>May 2024</v>
      </c>
      <c r="F317" s="3" t="str">
        <f ca="1">IF(C317&gt;=TODAY()-365, "Last 12 Months", "After 12 Months")</f>
        <v>After 12 Months</v>
      </c>
      <c r="G317" s="1" t="s">
        <v>1007</v>
      </c>
      <c r="H317" s="1" t="s">
        <v>533</v>
      </c>
      <c r="I317" s="1" t="s">
        <v>1008</v>
      </c>
      <c r="J317" s="8">
        <f>EOMONTH(C317, 0)</f>
        <v>45443</v>
      </c>
      <c r="K317" s="1" t="s">
        <v>233</v>
      </c>
      <c r="L317" s="1" t="str">
        <f>IF(ISNUMBER(SEARCH("Social subscription",I317)),"Social Sub",IF(OR(ISNUMBER(SEARCH("Mens",I317)),ISNUMBER(SEARCH("Ladies",I317))),"Match Fees",IF(OR(ISNUMBER(SEARCH("Badgers",I317)),ISNUMBER(SEARCH("Match Fee",I317))),"Match Fees",IF(OR(ISNUMBER(SEARCH("Training",I317)),ISNUMBER(SEARCH("Aspirations",I317))),"Training Fee",""))))</f>
        <v>Match Fees</v>
      </c>
      <c r="M317" s="1">
        <v>5</v>
      </c>
      <c r="N317" s="1">
        <v>0</v>
      </c>
      <c r="O317" s="1">
        <v>0</v>
      </c>
      <c r="P317" s="1">
        <v>0</v>
      </c>
      <c r="Q317" s="1">
        <v>5</v>
      </c>
    </row>
    <row r="318" spans="1:17" ht="12.75">
      <c r="A318" s="4">
        <v>45431</v>
      </c>
      <c r="B318" s="18">
        <f>IF(AND(ISNUMBER(--LEFT(A318,10)), ISNUMBER(--LEFT(C318,10))), --LEFT(C318,10) - --LEFT(A318,10), "")</f>
        <v>0.4187000000019907</v>
      </c>
      <c r="C318" s="4">
        <v>45431.418749999997</v>
      </c>
      <c r="D318" s="16">
        <f>YEAR(C318)</f>
        <v>2024</v>
      </c>
      <c r="E318" s="1" t="str">
        <f t="shared" si="4"/>
        <v>May 2024</v>
      </c>
      <c r="F318" s="3" t="str">
        <f ca="1">IF(C318&gt;=TODAY()-365, "Last 12 Months", "After 12 Months")</f>
        <v>After 12 Months</v>
      </c>
      <c r="G318" s="1" t="s">
        <v>1009</v>
      </c>
      <c r="H318" s="1" t="s">
        <v>1010</v>
      </c>
      <c r="I318" s="1" t="s">
        <v>1011</v>
      </c>
      <c r="J318" s="8">
        <f>EOMONTH(C318, 0)</f>
        <v>45443</v>
      </c>
      <c r="K318" s="1" t="s">
        <v>233</v>
      </c>
      <c r="L318" s="1" t="str">
        <f>IF(ISNUMBER(SEARCH("Social subscription",I318)),"Social Sub",IF(OR(ISNUMBER(SEARCH("Mens",I318)),ISNUMBER(SEARCH("Ladies",I318))),"Match Fees",IF(OR(ISNUMBER(SEARCH("Badgers",I318)),ISNUMBER(SEARCH("Match Fee",I318))),"Match Fees",IF(OR(ISNUMBER(SEARCH("Training",I318)),ISNUMBER(SEARCH("Aspirations",I318))),"Training Fee",""))))</f>
        <v>Training Fee</v>
      </c>
      <c r="M318" s="1">
        <v>3</v>
      </c>
      <c r="N318" s="1">
        <v>0</v>
      </c>
      <c r="O318" s="1">
        <v>0</v>
      </c>
      <c r="P318" s="1">
        <v>0</v>
      </c>
      <c r="Q318" s="1">
        <v>3</v>
      </c>
    </row>
    <row r="319" spans="1:17" ht="12.75">
      <c r="A319" s="4">
        <v>45431</v>
      </c>
      <c r="B319" s="18">
        <f>IF(AND(ISNUMBER(--LEFT(A319,10)), ISNUMBER(--LEFT(C319,10))), --LEFT(C319,10) - --LEFT(A319,10), "")</f>
        <v>0.424299999998766</v>
      </c>
      <c r="C319" s="4">
        <v>45431.424305555556</v>
      </c>
      <c r="D319" s="16">
        <f>YEAR(C319)</f>
        <v>2024</v>
      </c>
      <c r="E319" s="1" t="str">
        <f t="shared" si="4"/>
        <v>May 2024</v>
      </c>
      <c r="F319" s="3" t="str">
        <f ca="1">IF(C319&gt;=TODAY()-365, "Last 12 Months", "After 12 Months")</f>
        <v>After 12 Months</v>
      </c>
      <c r="G319" s="1" t="s">
        <v>1012</v>
      </c>
      <c r="H319" s="1" t="s">
        <v>781</v>
      </c>
      <c r="I319" s="1" t="s">
        <v>1011</v>
      </c>
      <c r="J319" s="8">
        <f>EOMONTH(C319, 0)</f>
        <v>45443</v>
      </c>
      <c r="K319" s="1" t="s">
        <v>233</v>
      </c>
      <c r="L319" s="1" t="str">
        <f>IF(ISNUMBER(SEARCH("Social subscription",I319)),"Social Sub",IF(OR(ISNUMBER(SEARCH("Mens",I319)),ISNUMBER(SEARCH("Ladies",I319))),"Match Fees",IF(OR(ISNUMBER(SEARCH("Badgers",I319)),ISNUMBER(SEARCH("Match Fee",I319))),"Match Fees",IF(OR(ISNUMBER(SEARCH("Training",I319)),ISNUMBER(SEARCH("Aspirations",I319))),"Training Fee",""))))</f>
        <v>Training Fee</v>
      </c>
      <c r="M319" s="1">
        <v>3</v>
      </c>
      <c r="N319" s="1">
        <v>0</v>
      </c>
      <c r="O319" s="1">
        <v>0</v>
      </c>
      <c r="P319" s="1">
        <v>0</v>
      </c>
      <c r="Q319" s="1">
        <v>3</v>
      </c>
    </row>
    <row r="320" spans="1:17" ht="12.75">
      <c r="A320" s="4">
        <v>45431</v>
      </c>
      <c r="B320" s="18">
        <f>IF(AND(ISNUMBER(--LEFT(A320,10)), ISNUMBER(--LEFT(C320,10))), --LEFT(C320,10) - --LEFT(A320,10), "")</f>
        <v>0.43400000000110595</v>
      </c>
      <c r="C320" s="4">
        <v>45431.434027777781</v>
      </c>
      <c r="D320" s="16">
        <f>YEAR(C320)</f>
        <v>2024</v>
      </c>
      <c r="E320" s="1" t="str">
        <f t="shared" si="4"/>
        <v>May 2024</v>
      </c>
      <c r="F320" s="3" t="str">
        <f ca="1">IF(C320&gt;=TODAY()-365, "Last 12 Months", "After 12 Months")</f>
        <v>After 12 Months</v>
      </c>
      <c r="G320" s="1" t="s">
        <v>1013</v>
      </c>
      <c r="H320" s="1" t="s">
        <v>615</v>
      </c>
      <c r="I320" s="1" t="s">
        <v>1011</v>
      </c>
      <c r="J320" s="8">
        <f>EOMONTH(C320, 0)</f>
        <v>45443</v>
      </c>
      <c r="K320" s="1" t="s">
        <v>233</v>
      </c>
      <c r="L320" s="1" t="str">
        <f>IF(ISNUMBER(SEARCH("Social subscription",I320)),"Social Sub",IF(OR(ISNUMBER(SEARCH("Mens",I320)),ISNUMBER(SEARCH("Ladies",I320))),"Match Fees",IF(OR(ISNUMBER(SEARCH("Badgers",I320)),ISNUMBER(SEARCH("Match Fee",I320))),"Match Fees",IF(OR(ISNUMBER(SEARCH("Training",I320)),ISNUMBER(SEARCH("Aspirations",I320))),"Training Fee",""))))</f>
        <v>Training Fee</v>
      </c>
      <c r="M320" s="1">
        <v>3</v>
      </c>
      <c r="N320" s="1">
        <v>0</v>
      </c>
      <c r="O320" s="1">
        <v>0</v>
      </c>
      <c r="P320" s="1">
        <v>0</v>
      </c>
      <c r="Q320" s="1">
        <v>3</v>
      </c>
    </row>
    <row r="321" spans="1:17" ht="12.75">
      <c r="A321" s="4">
        <v>45431</v>
      </c>
      <c r="B321" s="18">
        <f>IF(AND(ISNUMBER(--LEFT(A321,10)), ISNUMBER(--LEFT(C321,10))), --LEFT(C321,10) - --LEFT(A321,10), "")</f>
        <v>0.43400000000110595</v>
      </c>
      <c r="C321" s="4">
        <v>45431.434027777781</v>
      </c>
      <c r="D321" s="16">
        <f>YEAR(C321)</f>
        <v>2024</v>
      </c>
      <c r="E321" s="1" t="str">
        <f t="shared" si="4"/>
        <v>May 2024</v>
      </c>
      <c r="F321" s="3" t="str">
        <f ca="1">IF(C321&gt;=TODAY()-365, "Last 12 Months", "After 12 Months")</f>
        <v>After 12 Months</v>
      </c>
      <c r="G321" s="1" t="s">
        <v>1014</v>
      </c>
      <c r="H321" s="1" t="s">
        <v>617</v>
      </c>
      <c r="I321" s="1" t="s">
        <v>1011</v>
      </c>
      <c r="J321" s="8">
        <f>EOMONTH(C321, 0)</f>
        <v>45443</v>
      </c>
      <c r="K321" s="1" t="s">
        <v>233</v>
      </c>
      <c r="L321" s="1" t="str">
        <f>IF(ISNUMBER(SEARCH("Social subscription",I321)),"Social Sub",IF(OR(ISNUMBER(SEARCH("Mens",I321)),ISNUMBER(SEARCH("Ladies",I321))),"Match Fees",IF(OR(ISNUMBER(SEARCH("Badgers",I321)),ISNUMBER(SEARCH("Match Fee",I321))),"Match Fees",IF(OR(ISNUMBER(SEARCH("Training",I321)),ISNUMBER(SEARCH("Aspirations",I321))),"Training Fee",""))))</f>
        <v>Training Fee</v>
      </c>
      <c r="M321" s="1">
        <v>3</v>
      </c>
      <c r="N321" s="1">
        <v>0</v>
      </c>
      <c r="O321" s="1">
        <v>0</v>
      </c>
      <c r="P321" s="1">
        <v>0</v>
      </c>
      <c r="Q321" s="1">
        <v>3</v>
      </c>
    </row>
    <row r="322" spans="1:17" ht="12.75">
      <c r="A322" s="4">
        <v>45431</v>
      </c>
      <c r="B322" s="18">
        <f>IF(AND(ISNUMBER(--LEFT(A322,10)), ISNUMBER(--LEFT(C322,10))), --LEFT(C322,10) - --LEFT(A322,10), "")</f>
        <v>0.66040000000066357</v>
      </c>
      <c r="C322" s="4">
        <v>45431.660416666666</v>
      </c>
      <c r="D322" s="16">
        <f>YEAR(C322)</f>
        <v>2024</v>
      </c>
      <c r="E322" s="1" t="str">
        <f t="shared" si="4"/>
        <v>May 2024</v>
      </c>
      <c r="F322" s="3" t="str">
        <f ca="1">IF(C322&gt;=TODAY()-365, "Last 12 Months", "After 12 Months")</f>
        <v>After 12 Months</v>
      </c>
      <c r="G322" s="1" t="s">
        <v>1015</v>
      </c>
      <c r="H322" s="1" t="s">
        <v>610</v>
      </c>
      <c r="I322" s="1" t="s">
        <v>1016</v>
      </c>
      <c r="J322" s="8">
        <f>EOMONTH(C322, 0)</f>
        <v>45443</v>
      </c>
      <c r="K322" s="1" t="s">
        <v>241</v>
      </c>
      <c r="L322" s="1" t="str">
        <f>IF(ISNUMBER(SEARCH("Social subscription",I322)),"Social Sub",IF(OR(ISNUMBER(SEARCH("Mens",I322)),ISNUMBER(SEARCH("Ladies",I322))),"Match Fees",IF(OR(ISNUMBER(SEARCH("Badgers",I322)),ISNUMBER(SEARCH("Match Fee",I322))),"Match Fees",IF(OR(ISNUMBER(SEARCH("Training",I322)),ISNUMBER(SEARCH("Aspirations",I322))),"Training Fee",""))))</f>
        <v>Training Fee</v>
      </c>
      <c r="M322" s="1">
        <v>3</v>
      </c>
      <c r="N322" s="1">
        <v>0</v>
      </c>
      <c r="O322" s="1">
        <v>0</v>
      </c>
      <c r="P322" s="1">
        <v>0</v>
      </c>
      <c r="Q322" s="1">
        <v>3</v>
      </c>
    </row>
    <row r="323" spans="1:17" ht="12.75">
      <c r="A323" s="4">
        <v>45431</v>
      </c>
      <c r="B323" s="18">
        <f>IF(AND(ISNUMBER(--LEFT(A323,10)), ISNUMBER(--LEFT(C323,10))), --LEFT(C323,10) - --LEFT(A323,10), "")</f>
        <v>0.66040000000066357</v>
      </c>
      <c r="C323" s="4">
        <v>45431.660416666666</v>
      </c>
      <c r="D323" s="16">
        <f>YEAR(C323)</f>
        <v>2024</v>
      </c>
      <c r="E323" s="1" t="str">
        <f t="shared" ref="E323:E386" si="5">TEXT(C323, "mmmm yyyy")</f>
        <v>May 2024</v>
      </c>
      <c r="F323" s="3" t="str">
        <f ca="1">IF(C323&gt;=TODAY()-365, "Last 12 Months", "After 12 Months")</f>
        <v>After 12 Months</v>
      </c>
      <c r="G323" s="1" t="s">
        <v>1017</v>
      </c>
      <c r="H323" s="1" t="s">
        <v>613</v>
      </c>
      <c r="I323" s="1" t="s">
        <v>1016</v>
      </c>
      <c r="J323" s="8">
        <f>EOMONTH(C323, 0)</f>
        <v>45443</v>
      </c>
      <c r="K323" s="1" t="s">
        <v>241</v>
      </c>
      <c r="L323" s="1" t="str">
        <f>IF(ISNUMBER(SEARCH("Social subscription",I323)),"Social Sub",IF(OR(ISNUMBER(SEARCH("Mens",I323)),ISNUMBER(SEARCH("Ladies",I323))),"Match Fees",IF(OR(ISNUMBER(SEARCH("Badgers",I323)),ISNUMBER(SEARCH("Match Fee",I323))),"Match Fees",IF(OR(ISNUMBER(SEARCH("Training",I323)),ISNUMBER(SEARCH("Aspirations",I323))),"Training Fee",""))))</f>
        <v>Training Fee</v>
      </c>
      <c r="M323" s="1">
        <v>3</v>
      </c>
      <c r="N323" s="1">
        <v>0</v>
      </c>
      <c r="O323" s="1">
        <v>0</v>
      </c>
      <c r="P323" s="1">
        <v>0</v>
      </c>
      <c r="Q323" s="1">
        <v>3</v>
      </c>
    </row>
    <row r="324" spans="1:17" ht="12.75">
      <c r="A324" s="4">
        <v>45403</v>
      </c>
      <c r="B324" s="18">
        <f>IF(AND(ISNUMBER(--LEFT(A324,10)), ISNUMBER(--LEFT(C324,10))), --LEFT(C324,10) - --LEFT(A324,10), "")</f>
        <v>30.354099999996834</v>
      </c>
      <c r="C324" s="4">
        <v>45433.354166666664</v>
      </c>
      <c r="D324" s="16">
        <f>YEAR(C324)</f>
        <v>2024</v>
      </c>
      <c r="E324" s="1" t="str">
        <f t="shared" si="5"/>
        <v>May 2024</v>
      </c>
      <c r="F324" s="3" t="str">
        <f ca="1">IF(C324&gt;=TODAY()-365, "Last 12 Months", "After 12 Months")</f>
        <v>After 12 Months</v>
      </c>
      <c r="G324" s="1" t="s">
        <v>1018</v>
      </c>
      <c r="H324" s="1" t="s">
        <v>1019</v>
      </c>
      <c r="I324" s="1" t="s">
        <v>1002</v>
      </c>
      <c r="J324" s="8">
        <f>EOMONTH(C324, 0)</f>
        <v>45443</v>
      </c>
      <c r="K324" s="1" t="s">
        <v>373</v>
      </c>
      <c r="L324" s="1" t="str">
        <f>IF(ISNUMBER(SEARCH("Social subscription",I324)),"Social Sub",IF(OR(ISNUMBER(SEARCH("Mens",I324)),ISNUMBER(SEARCH("Ladies",I324))),"Match Fees",IF(OR(ISNUMBER(SEARCH("Badgers",I324)),ISNUMBER(SEARCH("Match Fee",I324))),"Match Fees",IF(OR(ISNUMBER(SEARCH("Training",I324)),ISNUMBER(SEARCH("Aspirations",I324))),"Training Fee",""))))</f>
        <v>Training Fee</v>
      </c>
      <c r="M324" s="1">
        <v>3</v>
      </c>
      <c r="N324" s="1">
        <v>0.25</v>
      </c>
      <c r="O324" s="1">
        <v>0.05</v>
      </c>
      <c r="P324" s="1">
        <v>0</v>
      </c>
      <c r="Q324" s="1">
        <v>2.7</v>
      </c>
    </row>
    <row r="325" spans="1:17" ht="12.75">
      <c r="A325" s="4">
        <v>45404</v>
      </c>
      <c r="B325" s="18">
        <f>IF(AND(ISNUMBER(--LEFT(A325,10)), ISNUMBER(--LEFT(C325,10))), --LEFT(C325,10) - --LEFT(A325,10), "")</f>
        <v>30.354099999996834</v>
      </c>
      <c r="C325" s="4">
        <v>45434.354166666664</v>
      </c>
      <c r="D325" s="16">
        <f>YEAR(C325)</f>
        <v>2024</v>
      </c>
      <c r="E325" s="1" t="str">
        <f t="shared" si="5"/>
        <v>May 2024</v>
      </c>
      <c r="F325" s="3" t="str">
        <f ca="1">IF(C325&gt;=TODAY()-365, "Last 12 Months", "After 12 Months")</f>
        <v>After 12 Months</v>
      </c>
      <c r="G325" s="1" t="s">
        <v>1020</v>
      </c>
      <c r="H325" s="1" t="s">
        <v>449</v>
      </c>
      <c r="I325" s="1" t="s">
        <v>1021</v>
      </c>
      <c r="J325" s="8">
        <f>EOMONTH(C325, 0)</f>
        <v>45443</v>
      </c>
      <c r="K325" s="1" t="s">
        <v>373</v>
      </c>
      <c r="L325" s="1" t="str">
        <f>IF(ISNUMBER(SEARCH("Social subscription",I325)),"Social Sub",IF(OR(ISNUMBER(SEARCH("Mens",I325)),ISNUMBER(SEARCH("Ladies",I325))),"Match Fees",IF(OR(ISNUMBER(SEARCH("Badgers",I325)),ISNUMBER(SEARCH("Match Fee",I325))),"Match Fees",IF(OR(ISNUMBER(SEARCH("Training",I325)),ISNUMBER(SEARCH("Aspirations",I325))),"Training Fee",""))))</f>
        <v>Training Fee</v>
      </c>
      <c r="M325" s="1">
        <v>3</v>
      </c>
      <c r="N325" s="1">
        <v>0.09</v>
      </c>
      <c r="O325" s="1">
        <v>0.05</v>
      </c>
      <c r="P325" s="1">
        <v>0</v>
      </c>
      <c r="Q325" s="1">
        <v>2.86</v>
      </c>
    </row>
    <row r="326" spans="1:17" ht="12.75">
      <c r="A326" s="4">
        <v>45408</v>
      </c>
      <c r="B326" s="18">
        <f>IF(AND(ISNUMBER(--LEFT(A326,10)), ISNUMBER(--LEFT(C326,10))), --LEFT(C326,10) - --LEFT(A326,10), "")</f>
        <v>26.354099999996834</v>
      </c>
      <c r="C326" s="4">
        <v>45434.354166666664</v>
      </c>
      <c r="D326" s="16">
        <f>YEAR(C326)</f>
        <v>2024</v>
      </c>
      <c r="E326" s="1" t="str">
        <f t="shared" si="5"/>
        <v>May 2024</v>
      </c>
      <c r="F326" s="3" t="str">
        <f ca="1">IF(C326&gt;=TODAY()-365, "Last 12 Months", "After 12 Months")</f>
        <v>After 12 Months</v>
      </c>
      <c r="G326" s="1" t="s">
        <v>1022</v>
      </c>
      <c r="H326" s="1" t="s">
        <v>449</v>
      </c>
      <c r="I326" s="1" t="s">
        <v>1023</v>
      </c>
      <c r="J326" s="8">
        <f>EOMONTH(C326, 0)</f>
        <v>45443</v>
      </c>
      <c r="K326" s="1" t="s">
        <v>373</v>
      </c>
      <c r="L326" s="1" t="str">
        <f>IF(ISNUMBER(SEARCH("Social subscription",I326)),"Social Sub",IF(OR(ISNUMBER(SEARCH("Mens",I326)),ISNUMBER(SEARCH("Ladies",I326))),"Match Fees",IF(OR(ISNUMBER(SEARCH("Badgers",I326)),ISNUMBER(SEARCH("Match Fee",I326))),"Match Fees",IF(OR(ISNUMBER(SEARCH("Training",I326)),ISNUMBER(SEARCH("Aspirations",I326))),"Training Fee",""))))</f>
        <v>Match Fees</v>
      </c>
      <c r="M326" s="1">
        <v>3</v>
      </c>
      <c r="N326" s="1">
        <v>0.09</v>
      </c>
      <c r="O326" s="1">
        <v>0.05</v>
      </c>
      <c r="P326" s="1">
        <v>0</v>
      </c>
      <c r="Q326" s="1">
        <v>2.86</v>
      </c>
    </row>
    <row r="327" spans="1:17" ht="12.75">
      <c r="A327" s="4">
        <v>45417</v>
      </c>
      <c r="B327" s="18">
        <f>IF(AND(ISNUMBER(--LEFT(A327,10)), ISNUMBER(--LEFT(C327,10))), --LEFT(C327,10) - --LEFT(A327,10), "")</f>
        <v>17.354099999996834</v>
      </c>
      <c r="C327" s="4">
        <v>45434.354166666664</v>
      </c>
      <c r="D327" s="16">
        <f>YEAR(C327)</f>
        <v>2024</v>
      </c>
      <c r="E327" s="1" t="str">
        <f t="shared" si="5"/>
        <v>May 2024</v>
      </c>
      <c r="F327" s="3" t="str">
        <f ca="1">IF(C327&gt;=TODAY()-365, "Last 12 Months", "After 12 Months")</f>
        <v>After 12 Months</v>
      </c>
      <c r="G327" s="1" t="s">
        <v>1024</v>
      </c>
      <c r="H327" s="1" t="s">
        <v>449</v>
      </c>
      <c r="I327" s="1" t="s">
        <v>1025</v>
      </c>
      <c r="J327" s="8">
        <f>EOMONTH(C327, 0)</f>
        <v>45443</v>
      </c>
      <c r="K327" s="1" t="s">
        <v>373</v>
      </c>
      <c r="L327" s="1" t="str">
        <f>IF(ISNUMBER(SEARCH("Social subscription",I327)),"Social Sub",IF(OR(ISNUMBER(SEARCH("Mens",I327)),ISNUMBER(SEARCH("Ladies",I327))),"Match Fees",IF(OR(ISNUMBER(SEARCH("Badgers",I327)),ISNUMBER(SEARCH("Match Fee",I327))),"Match Fees",IF(OR(ISNUMBER(SEARCH("Training",I327)),ISNUMBER(SEARCH("Aspirations",I327))),"Training Fee",""))))</f>
        <v>Training Fee</v>
      </c>
      <c r="M327" s="1">
        <v>3</v>
      </c>
      <c r="N327" s="1">
        <v>0.09</v>
      </c>
      <c r="O327" s="1">
        <v>0.05</v>
      </c>
      <c r="P327" s="1">
        <v>0</v>
      </c>
      <c r="Q327" s="1">
        <v>2.86</v>
      </c>
    </row>
    <row r="328" spans="1:17" ht="12.75">
      <c r="A328" s="4">
        <v>45429</v>
      </c>
      <c r="B328" s="18">
        <f>IF(AND(ISNUMBER(--LEFT(A328,10)), ISNUMBER(--LEFT(C328,10))), --LEFT(C328,10) - --LEFT(A328,10), "")</f>
        <v>5.3540999999968335</v>
      </c>
      <c r="C328" s="4">
        <v>45434.354166666664</v>
      </c>
      <c r="D328" s="16">
        <f>YEAR(C328)</f>
        <v>2024</v>
      </c>
      <c r="E328" s="1" t="str">
        <f t="shared" si="5"/>
        <v>May 2024</v>
      </c>
      <c r="F328" s="3" t="str">
        <f ca="1">IF(C328&gt;=TODAY()-365, "Last 12 Months", "After 12 Months")</f>
        <v>After 12 Months</v>
      </c>
      <c r="G328" s="1" t="s">
        <v>1026</v>
      </c>
      <c r="H328" s="1" t="s">
        <v>449</v>
      </c>
      <c r="I328" s="1" t="s">
        <v>1027</v>
      </c>
      <c r="J328" s="8">
        <f>EOMONTH(C328, 0)</f>
        <v>45443</v>
      </c>
      <c r="K328" s="1" t="s">
        <v>373</v>
      </c>
      <c r="L328" s="1" t="str">
        <f>IF(ISNUMBER(SEARCH("Social subscription",I328)),"Social Sub",IF(OR(ISNUMBER(SEARCH("Mens",I328)),ISNUMBER(SEARCH("Ladies",I328))),"Match Fees",IF(OR(ISNUMBER(SEARCH("Badgers",I328)),ISNUMBER(SEARCH("Match Fee",I328))),"Match Fees",IF(OR(ISNUMBER(SEARCH("Training",I328)),ISNUMBER(SEARCH("Aspirations",I328))),"Training Fee",""))))</f>
        <v>Match Fees</v>
      </c>
      <c r="M328" s="1">
        <v>3</v>
      </c>
      <c r="N328" s="1">
        <v>0.09</v>
      </c>
      <c r="O328" s="1">
        <v>0.05</v>
      </c>
      <c r="P328" s="1">
        <v>0</v>
      </c>
      <c r="Q328" s="1">
        <v>2.86</v>
      </c>
    </row>
    <row r="329" spans="1:17" ht="12.75">
      <c r="A329" s="4">
        <v>45431</v>
      </c>
      <c r="B329" s="18">
        <f>IF(AND(ISNUMBER(--LEFT(A329,10)), ISNUMBER(--LEFT(C329,10))), --LEFT(C329,10) - --LEFT(A329,10), "")</f>
        <v>3.3540999999968335</v>
      </c>
      <c r="C329" s="4">
        <v>45434.354166666664</v>
      </c>
      <c r="D329" s="16">
        <f>YEAR(C329)</f>
        <v>2024</v>
      </c>
      <c r="E329" s="1" t="str">
        <f t="shared" si="5"/>
        <v>May 2024</v>
      </c>
      <c r="F329" s="3" t="str">
        <f ca="1">IF(C329&gt;=TODAY()-365, "Last 12 Months", "After 12 Months")</f>
        <v>After 12 Months</v>
      </c>
      <c r="G329" s="1" t="s">
        <v>1028</v>
      </c>
      <c r="H329" s="1" t="s">
        <v>449</v>
      </c>
      <c r="I329" s="1" t="s">
        <v>1029</v>
      </c>
      <c r="J329" s="8">
        <f>EOMONTH(C329, 0)</f>
        <v>45443</v>
      </c>
      <c r="K329" s="1" t="s">
        <v>373</v>
      </c>
      <c r="L329" s="1" t="str">
        <f>IF(ISNUMBER(SEARCH("Social subscription",I329)),"Social Sub",IF(OR(ISNUMBER(SEARCH("Mens",I329)),ISNUMBER(SEARCH("Ladies",I329))),"Match Fees",IF(OR(ISNUMBER(SEARCH("Badgers",I329)),ISNUMBER(SEARCH("Match Fee",I329))),"Match Fees",IF(OR(ISNUMBER(SEARCH("Training",I329)),ISNUMBER(SEARCH("Aspirations",I329))),"Training Fee",""))))</f>
        <v>Training Fee</v>
      </c>
      <c r="M329" s="1">
        <v>3</v>
      </c>
      <c r="N329" s="1">
        <v>7.0000000000000007E-2</v>
      </c>
      <c r="O329" s="1">
        <v>0.05</v>
      </c>
      <c r="P329" s="1">
        <v>0</v>
      </c>
      <c r="Q329" s="1">
        <v>2.88</v>
      </c>
    </row>
    <row r="330" spans="1:17" ht="12.75">
      <c r="A330" s="4">
        <v>45404</v>
      </c>
      <c r="B330" s="18">
        <f>IF(AND(ISNUMBER(--LEFT(A330,10)), ISNUMBER(--LEFT(C330,10))), --LEFT(C330,10) - --LEFT(A330,10), "")</f>
        <v>30.354099999996834</v>
      </c>
      <c r="C330" s="4">
        <v>45434.354166666664</v>
      </c>
      <c r="D330" s="16">
        <f>YEAR(C330)</f>
        <v>2024</v>
      </c>
      <c r="E330" s="1" t="str">
        <f t="shared" si="5"/>
        <v>May 2024</v>
      </c>
      <c r="F330" s="3" t="str">
        <f ca="1">IF(C330&gt;=TODAY()-365, "Last 12 Months", "After 12 Months")</f>
        <v>After 12 Months</v>
      </c>
      <c r="G330" s="1" t="s">
        <v>1030</v>
      </c>
      <c r="H330" s="1" t="s">
        <v>477</v>
      </c>
      <c r="I330" s="1" t="s">
        <v>1031</v>
      </c>
      <c r="J330" s="8">
        <f>EOMONTH(C330, 0)</f>
        <v>45443</v>
      </c>
      <c r="K330" s="1" t="s">
        <v>373</v>
      </c>
      <c r="L330" s="1" t="str">
        <f>IF(ISNUMBER(SEARCH("Social subscription",I330)),"Social Sub",IF(OR(ISNUMBER(SEARCH("Mens",I330)),ISNUMBER(SEARCH("Ladies",I330))),"Match Fees",IF(OR(ISNUMBER(SEARCH("Badgers",I330)),ISNUMBER(SEARCH("Match Fee",I330))),"Match Fees",IF(OR(ISNUMBER(SEARCH("Training",I330)),ISNUMBER(SEARCH("Aspirations",I330))),"Training Fee",""))))</f>
        <v>Training Fee</v>
      </c>
      <c r="M330" s="1">
        <v>3</v>
      </c>
      <c r="N330" s="1">
        <v>0.1</v>
      </c>
      <c r="O330" s="1">
        <v>0.05</v>
      </c>
      <c r="P330" s="1">
        <v>0</v>
      </c>
      <c r="Q330" s="1">
        <v>2.85</v>
      </c>
    </row>
    <row r="331" spans="1:17" ht="12.75">
      <c r="A331" s="4">
        <v>45410</v>
      </c>
      <c r="B331" s="18">
        <f>IF(AND(ISNUMBER(--LEFT(A331,10)), ISNUMBER(--LEFT(C331,10))), --LEFT(C331,10) - --LEFT(A331,10), "")</f>
        <v>24.354099999996834</v>
      </c>
      <c r="C331" s="4">
        <v>45434.354166666664</v>
      </c>
      <c r="D331" s="16">
        <f>YEAR(C331)</f>
        <v>2024</v>
      </c>
      <c r="E331" s="1" t="str">
        <f t="shared" si="5"/>
        <v>May 2024</v>
      </c>
      <c r="F331" s="3" t="str">
        <f ca="1">IF(C331&gt;=TODAY()-365, "Last 12 Months", "After 12 Months")</f>
        <v>After 12 Months</v>
      </c>
      <c r="G331" s="1" t="s">
        <v>1032</v>
      </c>
      <c r="H331" s="1" t="s">
        <v>477</v>
      </c>
      <c r="I331" s="1" t="s">
        <v>1033</v>
      </c>
      <c r="J331" s="8">
        <f>EOMONTH(C331, 0)</f>
        <v>45443</v>
      </c>
      <c r="K331" s="1" t="s">
        <v>373</v>
      </c>
      <c r="L331" s="1" t="str">
        <f>IF(ISNUMBER(SEARCH("Social subscription",I331)),"Social Sub",IF(OR(ISNUMBER(SEARCH("Mens",I331)),ISNUMBER(SEARCH("Ladies",I331))),"Match Fees",IF(OR(ISNUMBER(SEARCH("Badgers",I331)),ISNUMBER(SEARCH("Match Fee",I331))),"Match Fees",IF(OR(ISNUMBER(SEARCH("Training",I331)),ISNUMBER(SEARCH("Aspirations",I331))),"Training Fee",""))))</f>
        <v>Training Fee</v>
      </c>
      <c r="M331" s="1">
        <v>3</v>
      </c>
      <c r="N331" s="1">
        <v>0.1</v>
      </c>
      <c r="O331" s="1">
        <v>0.05</v>
      </c>
      <c r="P331" s="1">
        <v>0</v>
      </c>
      <c r="Q331" s="1">
        <v>2.85</v>
      </c>
    </row>
    <row r="332" spans="1:17" ht="12.75">
      <c r="A332" s="4">
        <v>45417</v>
      </c>
      <c r="B332" s="18">
        <f>IF(AND(ISNUMBER(--LEFT(A332,10)), ISNUMBER(--LEFT(C332,10))), --LEFT(C332,10) - --LEFT(A332,10), "")</f>
        <v>17.354099999996834</v>
      </c>
      <c r="C332" s="4">
        <v>45434.354166666664</v>
      </c>
      <c r="D332" s="16">
        <f>YEAR(C332)</f>
        <v>2024</v>
      </c>
      <c r="E332" s="1" t="str">
        <f t="shared" si="5"/>
        <v>May 2024</v>
      </c>
      <c r="F332" s="3" t="str">
        <f ca="1">IF(C332&gt;=TODAY()-365, "Last 12 Months", "After 12 Months")</f>
        <v>After 12 Months</v>
      </c>
      <c r="G332" s="1" t="s">
        <v>1034</v>
      </c>
      <c r="H332" s="1" t="s">
        <v>477</v>
      </c>
      <c r="I332" s="1" t="s">
        <v>1035</v>
      </c>
      <c r="J332" s="8">
        <f>EOMONTH(C332, 0)</f>
        <v>45443</v>
      </c>
      <c r="K332" s="1" t="s">
        <v>373</v>
      </c>
      <c r="L332" s="1" t="str">
        <f>IF(ISNUMBER(SEARCH("Social subscription",I332)),"Social Sub",IF(OR(ISNUMBER(SEARCH("Mens",I332)),ISNUMBER(SEARCH("Ladies",I332))),"Match Fees",IF(OR(ISNUMBER(SEARCH("Badgers",I332)),ISNUMBER(SEARCH("Match Fee",I332))),"Match Fees",IF(OR(ISNUMBER(SEARCH("Training",I332)),ISNUMBER(SEARCH("Aspirations",I332))),"Training Fee",""))))</f>
        <v>Training Fee</v>
      </c>
      <c r="M332" s="1">
        <v>3</v>
      </c>
      <c r="N332" s="1">
        <v>0.1</v>
      </c>
      <c r="O332" s="1">
        <v>0.05</v>
      </c>
      <c r="P332" s="1">
        <v>0</v>
      </c>
      <c r="Q332" s="1">
        <v>2.85</v>
      </c>
    </row>
    <row r="333" spans="1:17" ht="12.75">
      <c r="A333" s="4">
        <v>45431</v>
      </c>
      <c r="B333" s="18">
        <f>IF(AND(ISNUMBER(--LEFT(A333,10)), ISNUMBER(--LEFT(C333,10))), --LEFT(C333,10) - --LEFT(A333,10), "")</f>
        <v>3.3540999999968335</v>
      </c>
      <c r="C333" s="4">
        <v>45434.354166666664</v>
      </c>
      <c r="D333" s="16">
        <f>YEAR(C333)</f>
        <v>2024</v>
      </c>
      <c r="E333" s="1" t="str">
        <f t="shared" si="5"/>
        <v>May 2024</v>
      </c>
      <c r="F333" s="3" t="str">
        <f ca="1">IF(C333&gt;=TODAY()-365, "Last 12 Months", "After 12 Months")</f>
        <v>After 12 Months</v>
      </c>
      <c r="G333" s="1" t="s">
        <v>1036</v>
      </c>
      <c r="H333" s="1" t="s">
        <v>477</v>
      </c>
      <c r="I333" s="1" t="s">
        <v>1037</v>
      </c>
      <c r="J333" s="8">
        <f>EOMONTH(C333, 0)</f>
        <v>45443</v>
      </c>
      <c r="K333" s="1" t="s">
        <v>373</v>
      </c>
      <c r="L333" s="1" t="str">
        <f>IF(ISNUMBER(SEARCH("Social subscription",I333)),"Social Sub",IF(OR(ISNUMBER(SEARCH("Mens",I333)),ISNUMBER(SEARCH("Ladies",I333))),"Match Fees",IF(OR(ISNUMBER(SEARCH("Badgers",I333)),ISNUMBER(SEARCH("Match Fee",I333))),"Match Fees",IF(OR(ISNUMBER(SEARCH("Training",I333)),ISNUMBER(SEARCH("Aspirations",I333))),"Training Fee",""))))</f>
        <v>Training Fee</v>
      </c>
      <c r="M333" s="1">
        <v>3</v>
      </c>
      <c r="N333" s="1">
        <v>0.08</v>
      </c>
      <c r="O333" s="1">
        <v>0.05</v>
      </c>
      <c r="P333" s="1">
        <v>0</v>
      </c>
      <c r="Q333" s="1">
        <v>2.87</v>
      </c>
    </row>
    <row r="334" spans="1:17" ht="12.75">
      <c r="A334" s="4">
        <v>45389</v>
      </c>
      <c r="B334" s="18">
        <f>IF(AND(ISNUMBER(--LEFT(A334,10)), ISNUMBER(--LEFT(C334,10))), --LEFT(C334,10) - --LEFT(A334,10), "")</f>
        <v>45.354099999996834</v>
      </c>
      <c r="C334" s="4">
        <v>45434.354166666664</v>
      </c>
      <c r="D334" s="16">
        <f>YEAR(C334)</f>
        <v>2024</v>
      </c>
      <c r="E334" s="1" t="str">
        <f t="shared" si="5"/>
        <v>May 2024</v>
      </c>
      <c r="F334" s="3" t="str">
        <f ca="1">IF(C334&gt;=TODAY()-365, "Last 12 Months", "After 12 Months")</f>
        <v>After 12 Months</v>
      </c>
      <c r="G334" s="1" t="s">
        <v>1038</v>
      </c>
      <c r="H334" s="1" t="s">
        <v>1039</v>
      </c>
      <c r="I334" s="1" t="s">
        <v>1040</v>
      </c>
      <c r="J334" s="8">
        <f>EOMONTH(C334, 0)</f>
        <v>45443</v>
      </c>
      <c r="K334" s="1" t="s">
        <v>373</v>
      </c>
      <c r="L334" s="1" t="str">
        <f>IF(ISNUMBER(SEARCH("Social subscription",I334)),"Social Sub",IF(OR(ISNUMBER(SEARCH("Mens",I334)),ISNUMBER(SEARCH("Ladies",I334))),"Match Fees",IF(OR(ISNUMBER(SEARCH("Badgers",I334)),ISNUMBER(SEARCH("Match Fee",I334))),"Match Fees",IF(OR(ISNUMBER(SEARCH("Training",I334)),ISNUMBER(SEARCH("Aspirations",I334))),"Training Fee",""))))</f>
        <v>Training Fee</v>
      </c>
      <c r="M334" s="1">
        <v>3</v>
      </c>
      <c r="N334" s="1">
        <v>0.11</v>
      </c>
      <c r="O334" s="1">
        <v>0.05</v>
      </c>
      <c r="P334" s="1">
        <v>0</v>
      </c>
      <c r="Q334" s="1">
        <v>2.84</v>
      </c>
    </row>
    <row r="335" spans="1:17" ht="12.75">
      <c r="A335" s="4">
        <v>45404</v>
      </c>
      <c r="B335" s="18">
        <f>IF(AND(ISNUMBER(--LEFT(A335,10)), ISNUMBER(--LEFT(C335,10))), --LEFT(C335,10) - --LEFT(A335,10), "")</f>
        <v>30.354099999996834</v>
      </c>
      <c r="C335" s="4">
        <v>45434.354166666664</v>
      </c>
      <c r="D335" s="16">
        <f>YEAR(C335)</f>
        <v>2024</v>
      </c>
      <c r="E335" s="1" t="str">
        <f t="shared" si="5"/>
        <v>May 2024</v>
      </c>
      <c r="F335" s="3" t="str">
        <f ca="1">IF(C335&gt;=TODAY()-365, "Last 12 Months", "After 12 Months")</f>
        <v>After 12 Months</v>
      </c>
      <c r="G335" s="1" t="s">
        <v>1041</v>
      </c>
      <c r="H335" s="1" t="s">
        <v>1039</v>
      </c>
      <c r="I335" s="1" t="s">
        <v>1042</v>
      </c>
      <c r="J335" s="8">
        <f>EOMONTH(C335, 0)</f>
        <v>45443</v>
      </c>
      <c r="K335" s="1" t="s">
        <v>373</v>
      </c>
      <c r="L335" s="1" t="str">
        <f>IF(ISNUMBER(SEARCH("Social subscription",I335)),"Social Sub",IF(OR(ISNUMBER(SEARCH("Mens",I335)),ISNUMBER(SEARCH("Ladies",I335))),"Match Fees",IF(OR(ISNUMBER(SEARCH("Badgers",I335)),ISNUMBER(SEARCH("Match Fee",I335))),"Match Fees",IF(OR(ISNUMBER(SEARCH("Training",I335)),ISNUMBER(SEARCH("Aspirations",I335))),"Training Fee",""))))</f>
        <v>Training Fee</v>
      </c>
      <c r="M335" s="1">
        <v>3</v>
      </c>
      <c r="N335" s="1">
        <v>0.11</v>
      </c>
      <c r="O335" s="1">
        <v>0.05</v>
      </c>
      <c r="P335" s="1">
        <v>0</v>
      </c>
      <c r="Q335" s="1">
        <v>2.84</v>
      </c>
    </row>
    <row r="336" spans="1:17" ht="12.75">
      <c r="A336" s="4">
        <v>45404</v>
      </c>
      <c r="B336" s="18">
        <f>IF(AND(ISNUMBER(--LEFT(A336,10)), ISNUMBER(--LEFT(C336,10))), --LEFT(C336,10) - --LEFT(A336,10), "")</f>
        <v>30.354099999996834</v>
      </c>
      <c r="C336" s="4">
        <v>45434.354166666664</v>
      </c>
      <c r="D336" s="16">
        <f>YEAR(C336)</f>
        <v>2024</v>
      </c>
      <c r="E336" s="1" t="str">
        <f t="shared" si="5"/>
        <v>May 2024</v>
      </c>
      <c r="F336" s="3" t="str">
        <f ca="1">IF(C336&gt;=TODAY()-365, "Last 12 Months", "After 12 Months")</f>
        <v>After 12 Months</v>
      </c>
      <c r="G336" s="1" t="s">
        <v>1043</v>
      </c>
      <c r="H336" s="1" t="s">
        <v>1039</v>
      </c>
      <c r="I336" s="1" t="s">
        <v>1044</v>
      </c>
      <c r="J336" s="8">
        <f>EOMONTH(C336, 0)</f>
        <v>45443</v>
      </c>
      <c r="K336" s="1" t="s">
        <v>373</v>
      </c>
      <c r="L336" s="1" t="str">
        <f>IF(ISNUMBER(SEARCH("Social subscription",I336)),"Social Sub",IF(OR(ISNUMBER(SEARCH("Mens",I336)),ISNUMBER(SEARCH("Ladies",I336))),"Match Fees",IF(OR(ISNUMBER(SEARCH("Badgers",I336)),ISNUMBER(SEARCH("Match Fee",I336))),"Match Fees",IF(OR(ISNUMBER(SEARCH("Training",I336)),ISNUMBER(SEARCH("Aspirations",I336))),"Training Fee",""))))</f>
        <v>Training Fee</v>
      </c>
      <c r="M336" s="1">
        <v>3</v>
      </c>
      <c r="N336" s="1">
        <v>0.12</v>
      </c>
      <c r="O336" s="1">
        <v>0.05</v>
      </c>
      <c r="P336" s="1">
        <v>0</v>
      </c>
      <c r="Q336" s="1">
        <v>2.83</v>
      </c>
    </row>
    <row r="337" spans="1:17" ht="12.75">
      <c r="A337" s="4">
        <v>45435</v>
      </c>
      <c r="B337" s="18">
        <f>IF(AND(ISNUMBER(--LEFT(A337,10)), ISNUMBER(--LEFT(C337,10))), --LEFT(C337,10) - --LEFT(A337,10), "")</f>
        <v>0.95969999999942956</v>
      </c>
      <c r="C337" s="4">
        <v>45435.959722222222</v>
      </c>
      <c r="D337" s="16">
        <f>YEAR(C337)</f>
        <v>2024</v>
      </c>
      <c r="E337" s="1" t="str">
        <f t="shared" si="5"/>
        <v>May 2024</v>
      </c>
      <c r="F337" s="3" t="str">
        <f ca="1">IF(C337&gt;=TODAY()-365, "Last 12 Months", "After 12 Months")</f>
        <v>After 12 Months</v>
      </c>
      <c r="G337" s="1" t="s">
        <v>1045</v>
      </c>
      <c r="H337" s="1" t="s">
        <v>427</v>
      </c>
      <c r="I337" s="1" t="s">
        <v>1046</v>
      </c>
      <c r="J337" s="8">
        <f>EOMONTH(C337, 0)</f>
        <v>45443</v>
      </c>
      <c r="K337" s="1" t="s">
        <v>241</v>
      </c>
      <c r="L337" s="1" t="str">
        <f>IF(ISNUMBER(SEARCH("Social subscription",I337)),"Social Sub",IF(OR(ISNUMBER(SEARCH("Mens",I337)),ISNUMBER(SEARCH("Ladies",I337))),"Match Fees",IF(OR(ISNUMBER(SEARCH("Badgers",I337)),ISNUMBER(SEARCH("Match Fee",I337))),"Match Fees",IF(OR(ISNUMBER(SEARCH("Training",I337)),ISNUMBER(SEARCH("Aspirations",I337))),"Training Fee",""))))</f>
        <v>Match Fees</v>
      </c>
      <c r="M337" s="1">
        <v>5</v>
      </c>
      <c r="N337" s="1">
        <v>0</v>
      </c>
      <c r="O337" s="1">
        <v>0</v>
      </c>
      <c r="P337" s="1">
        <v>0</v>
      </c>
      <c r="Q337" s="1">
        <v>5</v>
      </c>
    </row>
    <row r="338" spans="1:17" ht="12.75">
      <c r="A338" s="4">
        <v>45410</v>
      </c>
      <c r="B338" s="18">
        <f>IF(AND(ISNUMBER(--LEFT(A338,10)), ISNUMBER(--LEFT(C338,10))), --LEFT(C338,10) - --LEFT(A338,10), "")</f>
        <v>26.354099999996834</v>
      </c>
      <c r="C338" s="4">
        <v>45436.354166666664</v>
      </c>
      <c r="D338" s="16">
        <f>YEAR(C338)</f>
        <v>2024</v>
      </c>
      <c r="E338" s="1" t="str">
        <f t="shared" si="5"/>
        <v>May 2024</v>
      </c>
      <c r="F338" s="3" t="str">
        <f ca="1">IF(C338&gt;=TODAY()-365, "Last 12 Months", "After 12 Months")</f>
        <v>After 12 Months</v>
      </c>
      <c r="G338" s="1" t="s">
        <v>1047</v>
      </c>
      <c r="H338" s="1" t="s">
        <v>765</v>
      </c>
      <c r="I338" s="1" t="s">
        <v>1004</v>
      </c>
      <c r="J338" s="8">
        <f>EOMONTH(C338, 0)</f>
        <v>45443</v>
      </c>
      <c r="K338" s="1" t="s">
        <v>373</v>
      </c>
      <c r="L338" s="1" t="str">
        <f>IF(ISNUMBER(SEARCH("Social subscription",I338)),"Social Sub",IF(OR(ISNUMBER(SEARCH("Mens",I338)),ISNUMBER(SEARCH("Ladies",I338))),"Match Fees",IF(OR(ISNUMBER(SEARCH("Badgers",I338)),ISNUMBER(SEARCH("Match Fee",I338))),"Match Fees",IF(OR(ISNUMBER(SEARCH("Training",I338)),ISNUMBER(SEARCH("Aspirations",I338))),"Training Fee",""))))</f>
        <v>Training Fee</v>
      </c>
      <c r="M338" s="1">
        <v>3</v>
      </c>
      <c r="N338" s="1">
        <v>0.09</v>
      </c>
      <c r="O338" s="1">
        <v>0.05</v>
      </c>
      <c r="P338" s="1">
        <v>0</v>
      </c>
      <c r="Q338" s="1">
        <v>2.86</v>
      </c>
    </row>
    <row r="339" spans="1:17" ht="12.75">
      <c r="A339" s="4">
        <v>45417</v>
      </c>
      <c r="B339" s="18">
        <f>IF(AND(ISNUMBER(--LEFT(A339,10)), ISNUMBER(--LEFT(C339,10))), --LEFT(C339,10) - --LEFT(A339,10), "")</f>
        <v>19.354099999996834</v>
      </c>
      <c r="C339" s="4">
        <v>45436.354166666664</v>
      </c>
      <c r="D339" s="16">
        <f>YEAR(C339)</f>
        <v>2024</v>
      </c>
      <c r="E339" s="1" t="str">
        <f t="shared" si="5"/>
        <v>May 2024</v>
      </c>
      <c r="F339" s="3" t="str">
        <f ca="1">IF(C339&gt;=TODAY()-365, "Last 12 Months", "After 12 Months")</f>
        <v>After 12 Months</v>
      </c>
      <c r="G339" s="1" t="s">
        <v>1048</v>
      </c>
      <c r="H339" s="1" t="s">
        <v>765</v>
      </c>
      <c r="I339" s="1" t="s">
        <v>1006</v>
      </c>
      <c r="J339" s="8">
        <f>EOMONTH(C339, 0)</f>
        <v>45443</v>
      </c>
      <c r="K339" s="1" t="s">
        <v>373</v>
      </c>
      <c r="L339" s="1" t="str">
        <f>IF(ISNUMBER(SEARCH("Social subscription",I339)),"Social Sub",IF(OR(ISNUMBER(SEARCH("Mens",I339)),ISNUMBER(SEARCH("Ladies",I339))),"Match Fees",IF(OR(ISNUMBER(SEARCH("Badgers",I339)),ISNUMBER(SEARCH("Match Fee",I339))),"Match Fees",IF(OR(ISNUMBER(SEARCH("Training",I339)),ISNUMBER(SEARCH("Aspirations",I339))),"Training Fee",""))))</f>
        <v>Training Fee</v>
      </c>
      <c r="M339" s="1">
        <v>3</v>
      </c>
      <c r="N339" s="1">
        <v>0.09</v>
      </c>
      <c r="O339" s="1">
        <v>0.05</v>
      </c>
      <c r="P339" s="1">
        <v>0</v>
      </c>
      <c r="Q339" s="1">
        <v>2.86</v>
      </c>
    </row>
    <row r="340" spans="1:17" ht="12.75">
      <c r="A340" s="4">
        <v>45431</v>
      </c>
      <c r="B340" s="18">
        <f>IF(AND(ISNUMBER(--LEFT(A340,10)), ISNUMBER(--LEFT(C340,10))), --LEFT(C340,10) - --LEFT(A340,10), "")</f>
        <v>5.3540999999968335</v>
      </c>
      <c r="C340" s="4">
        <v>45436.354166666664</v>
      </c>
      <c r="D340" s="16">
        <f>YEAR(C340)</f>
        <v>2024</v>
      </c>
      <c r="E340" s="1" t="str">
        <f t="shared" si="5"/>
        <v>May 2024</v>
      </c>
      <c r="F340" s="3" t="str">
        <f ca="1">IF(C340&gt;=TODAY()-365, "Last 12 Months", "After 12 Months")</f>
        <v>After 12 Months</v>
      </c>
      <c r="G340" s="1" t="s">
        <v>1049</v>
      </c>
      <c r="H340" s="1" t="s">
        <v>765</v>
      </c>
      <c r="I340" s="1" t="s">
        <v>1050</v>
      </c>
      <c r="J340" s="8">
        <f>EOMONTH(C340, 0)</f>
        <v>45443</v>
      </c>
      <c r="K340" s="1" t="s">
        <v>373</v>
      </c>
      <c r="L340" s="1" t="str">
        <f>IF(ISNUMBER(SEARCH("Social subscription",I340)),"Social Sub",IF(OR(ISNUMBER(SEARCH("Mens",I340)),ISNUMBER(SEARCH("Ladies",I340))),"Match Fees",IF(OR(ISNUMBER(SEARCH("Badgers",I340)),ISNUMBER(SEARCH("Match Fee",I340))),"Match Fees",IF(OR(ISNUMBER(SEARCH("Training",I340)),ISNUMBER(SEARCH("Aspirations",I340))),"Training Fee",""))))</f>
        <v>Training Fee</v>
      </c>
      <c r="M340" s="1">
        <v>3</v>
      </c>
      <c r="N340" s="1">
        <v>7.0000000000000007E-2</v>
      </c>
      <c r="O340" s="1">
        <v>0.05</v>
      </c>
      <c r="P340" s="1">
        <v>0</v>
      </c>
      <c r="Q340" s="1">
        <v>2.88</v>
      </c>
    </row>
    <row r="341" spans="1:17" ht="12.75">
      <c r="A341" s="4">
        <v>45404</v>
      </c>
      <c r="B341" s="18">
        <f>IF(AND(ISNUMBER(--LEFT(A341,10)), ISNUMBER(--LEFT(C341,10))), --LEFT(C341,10) - --LEFT(A341,10), "")</f>
        <v>32.354099999996834</v>
      </c>
      <c r="C341" s="4">
        <v>45436.354166666664</v>
      </c>
      <c r="D341" s="16">
        <f>YEAR(C341)</f>
        <v>2024</v>
      </c>
      <c r="E341" s="1" t="str">
        <f t="shared" si="5"/>
        <v>May 2024</v>
      </c>
      <c r="F341" s="3" t="str">
        <f ca="1">IF(C341&gt;=TODAY()-365, "Last 12 Months", "After 12 Months")</f>
        <v>After 12 Months</v>
      </c>
      <c r="G341" s="1" t="s">
        <v>1051</v>
      </c>
      <c r="H341" s="1" t="s">
        <v>768</v>
      </c>
      <c r="I341" s="1" t="s">
        <v>1052</v>
      </c>
      <c r="J341" s="8">
        <f>EOMONTH(C341, 0)</f>
        <v>45443</v>
      </c>
      <c r="K341" s="1" t="s">
        <v>373</v>
      </c>
      <c r="L341" s="1" t="str">
        <f>IF(ISNUMBER(SEARCH("Social subscription",I341)),"Social Sub",IF(OR(ISNUMBER(SEARCH("Mens",I341)),ISNUMBER(SEARCH("Ladies",I341))),"Match Fees",IF(OR(ISNUMBER(SEARCH("Badgers",I341)),ISNUMBER(SEARCH("Match Fee",I341))),"Match Fees",IF(OR(ISNUMBER(SEARCH("Training",I341)),ISNUMBER(SEARCH("Aspirations",I341))),"Training Fee",""))))</f>
        <v>Training Fee</v>
      </c>
      <c r="M341" s="1">
        <v>3</v>
      </c>
      <c r="N341" s="1">
        <v>0.09</v>
      </c>
      <c r="O341" s="1">
        <v>0.05</v>
      </c>
      <c r="P341" s="1">
        <v>0</v>
      </c>
      <c r="Q341" s="1">
        <v>2.86</v>
      </c>
    </row>
    <row r="342" spans="1:17" ht="12.75">
      <c r="A342" s="4">
        <v>45404</v>
      </c>
      <c r="B342" s="18">
        <f>IF(AND(ISNUMBER(--LEFT(A342,10)), ISNUMBER(--LEFT(C342,10))), --LEFT(C342,10) - --LEFT(A342,10), "")</f>
        <v>32.354099999996834</v>
      </c>
      <c r="C342" s="4">
        <v>45436.354166666664</v>
      </c>
      <c r="D342" s="16">
        <f>YEAR(C342)</f>
        <v>2024</v>
      </c>
      <c r="E342" s="1" t="str">
        <f t="shared" si="5"/>
        <v>May 2024</v>
      </c>
      <c r="F342" s="3" t="str">
        <f ca="1">IF(C342&gt;=TODAY()-365, "Last 12 Months", "After 12 Months")</f>
        <v>After 12 Months</v>
      </c>
      <c r="G342" s="1" t="s">
        <v>1053</v>
      </c>
      <c r="H342" s="1" t="s">
        <v>768</v>
      </c>
      <c r="I342" s="1" t="s">
        <v>1054</v>
      </c>
      <c r="J342" s="8">
        <f>EOMONTH(C342, 0)</f>
        <v>45443</v>
      </c>
      <c r="K342" s="1" t="s">
        <v>373</v>
      </c>
      <c r="L342" s="1" t="str">
        <f>IF(ISNUMBER(SEARCH("Social subscription",I342)),"Social Sub",IF(OR(ISNUMBER(SEARCH("Mens",I342)),ISNUMBER(SEARCH("Ladies",I342))),"Match Fees",IF(OR(ISNUMBER(SEARCH("Badgers",I342)),ISNUMBER(SEARCH("Match Fee",I342))),"Match Fees",IF(OR(ISNUMBER(SEARCH("Training",I342)),ISNUMBER(SEARCH("Aspirations",I342))),"Training Fee",""))))</f>
        <v>Training Fee</v>
      </c>
      <c r="M342" s="1">
        <v>3</v>
      </c>
      <c r="N342" s="1">
        <v>0.09</v>
      </c>
      <c r="O342" s="1">
        <v>0.05</v>
      </c>
      <c r="P342" s="1">
        <v>0</v>
      </c>
      <c r="Q342" s="1">
        <v>2.86</v>
      </c>
    </row>
    <row r="343" spans="1:17" ht="12.75">
      <c r="A343" s="4">
        <v>45376</v>
      </c>
      <c r="B343" s="18">
        <f>IF(AND(ISNUMBER(--LEFT(A343,10)), ISNUMBER(--LEFT(C343,10))), --LEFT(C343,10) - --LEFT(A343,10), "")</f>
        <v>62.354099999996834</v>
      </c>
      <c r="C343" s="4">
        <v>45438.354166666664</v>
      </c>
      <c r="D343" s="16">
        <f>YEAR(C343)</f>
        <v>2024</v>
      </c>
      <c r="E343" s="1" t="str">
        <f t="shared" si="5"/>
        <v>May 2024</v>
      </c>
      <c r="F343" s="3" t="str">
        <f ca="1">IF(C343&gt;=TODAY()-365, "Last 12 Months", "After 12 Months")</f>
        <v>After 12 Months</v>
      </c>
      <c r="G343" s="1" t="s">
        <v>1055</v>
      </c>
      <c r="H343" s="1" t="s">
        <v>574</v>
      </c>
      <c r="I343" s="1" t="s">
        <v>1056</v>
      </c>
      <c r="J343" s="8">
        <f>EOMONTH(C343, 0)</f>
        <v>45443</v>
      </c>
      <c r="K343" s="1" t="s">
        <v>373</v>
      </c>
      <c r="L343" s="1" t="str">
        <f>IF(ISNUMBER(SEARCH("Social subscription",I343)),"Social Sub",IF(OR(ISNUMBER(SEARCH("Mens",I343)),ISNUMBER(SEARCH("Ladies",I343))),"Match Fees",IF(OR(ISNUMBER(SEARCH("Badgers",I343)),ISNUMBER(SEARCH("Match Fee",I343))),"Match Fees",IF(OR(ISNUMBER(SEARCH("Training",I343)),ISNUMBER(SEARCH("Aspirations",I343))),"Training Fee",""))))</f>
        <v>Match Fees</v>
      </c>
      <c r="M343" s="1">
        <v>3</v>
      </c>
      <c r="N343" s="1">
        <v>0.25</v>
      </c>
      <c r="O343" s="1">
        <v>0.05</v>
      </c>
      <c r="P343" s="1">
        <v>0</v>
      </c>
      <c r="Q343" s="1">
        <v>2.7</v>
      </c>
    </row>
    <row r="344" spans="1:17" ht="12.75">
      <c r="A344" s="4">
        <v>45404</v>
      </c>
      <c r="B344" s="18">
        <f>IF(AND(ISNUMBER(--LEFT(A344,10)), ISNUMBER(--LEFT(C344,10))), --LEFT(C344,10) - --LEFT(A344,10), "")</f>
        <v>35.354099999996834</v>
      </c>
      <c r="C344" s="4">
        <v>45439.354166666664</v>
      </c>
      <c r="D344" s="16">
        <f>YEAR(C344)</f>
        <v>2024</v>
      </c>
      <c r="E344" s="1" t="str">
        <f t="shared" si="5"/>
        <v>May 2024</v>
      </c>
      <c r="F344" s="3" t="str">
        <f ca="1">IF(C344&gt;=TODAY()-365, "Last 12 Months", "After 12 Months")</f>
        <v>After 12 Months</v>
      </c>
      <c r="G344" s="1" t="s">
        <v>1057</v>
      </c>
      <c r="H344" s="1" t="s">
        <v>642</v>
      </c>
      <c r="I344" s="1" t="s">
        <v>1058</v>
      </c>
      <c r="J344" s="8">
        <f>EOMONTH(C344, 0)</f>
        <v>45443</v>
      </c>
      <c r="K344" s="1" t="s">
        <v>373</v>
      </c>
      <c r="L344" s="1" t="str">
        <f>IF(ISNUMBER(SEARCH("Social subscription",I344)),"Social Sub",IF(OR(ISNUMBER(SEARCH("Mens",I344)),ISNUMBER(SEARCH("Ladies",I344))),"Match Fees",IF(OR(ISNUMBER(SEARCH("Badgers",I344)),ISNUMBER(SEARCH("Match Fee",I344))),"Match Fees",IF(OR(ISNUMBER(SEARCH("Training",I344)),ISNUMBER(SEARCH("Aspirations",I344))),"Training Fee",""))))</f>
        <v>Training Fee</v>
      </c>
      <c r="M344" s="1">
        <v>3</v>
      </c>
      <c r="N344" s="1">
        <v>0.25</v>
      </c>
      <c r="O344" s="1">
        <v>0.05</v>
      </c>
      <c r="P344" s="1">
        <v>0</v>
      </c>
      <c r="Q344" s="1">
        <v>2.7</v>
      </c>
    </row>
    <row r="345" spans="1:17" ht="12.75">
      <c r="A345" s="4">
        <v>45404</v>
      </c>
      <c r="B345" s="18">
        <f>IF(AND(ISNUMBER(--LEFT(A345,10)), ISNUMBER(--LEFT(C345,10))), --LEFT(C345,10) - --LEFT(A345,10), "")</f>
        <v>35.354099999996834</v>
      </c>
      <c r="C345" s="4">
        <v>45439.354166666664</v>
      </c>
      <c r="D345" s="16">
        <f>YEAR(C345)</f>
        <v>2024</v>
      </c>
      <c r="E345" s="1" t="str">
        <f t="shared" si="5"/>
        <v>May 2024</v>
      </c>
      <c r="F345" s="3" t="str">
        <f ca="1">IF(C345&gt;=TODAY()-365, "Last 12 Months", "After 12 Months")</f>
        <v>After 12 Months</v>
      </c>
      <c r="G345" s="1" t="s">
        <v>1059</v>
      </c>
      <c r="H345" s="1" t="s">
        <v>807</v>
      </c>
      <c r="I345" s="1" t="s">
        <v>1060</v>
      </c>
      <c r="J345" s="8">
        <f>EOMONTH(C345, 0)</f>
        <v>45443</v>
      </c>
      <c r="K345" s="1" t="s">
        <v>373</v>
      </c>
      <c r="L345" s="1" t="str">
        <f>IF(ISNUMBER(SEARCH("Social subscription",I345)),"Social Sub",IF(OR(ISNUMBER(SEARCH("Mens",I345)),ISNUMBER(SEARCH("Ladies",I345))),"Match Fees",IF(OR(ISNUMBER(SEARCH("Badgers",I345)),ISNUMBER(SEARCH("Match Fee",I345))),"Match Fees",IF(OR(ISNUMBER(SEARCH("Training",I345)),ISNUMBER(SEARCH("Aspirations",I345))),"Training Fee",""))))</f>
        <v>Training Fee</v>
      </c>
      <c r="M345" s="1">
        <v>3</v>
      </c>
      <c r="N345" s="1">
        <v>7.0000000000000007E-2</v>
      </c>
      <c r="O345" s="1">
        <v>0.05</v>
      </c>
      <c r="P345" s="1">
        <v>0</v>
      </c>
      <c r="Q345" s="1">
        <v>2.88</v>
      </c>
    </row>
    <row r="346" spans="1:17" ht="12.75">
      <c r="A346" s="4">
        <v>45404</v>
      </c>
      <c r="B346" s="18">
        <f>IF(AND(ISNUMBER(--LEFT(A346,10)), ISNUMBER(--LEFT(C346,10))), --LEFT(C346,10) - --LEFT(A346,10), "")</f>
        <v>35.354099999996834</v>
      </c>
      <c r="C346" s="4">
        <v>45439.354166666664</v>
      </c>
      <c r="D346" s="16">
        <f>YEAR(C346)</f>
        <v>2024</v>
      </c>
      <c r="E346" s="1" t="str">
        <f t="shared" si="5"/>
        <v>May 2024</v>
      </c>
      <c r="F346" s="3" t="str">
        <f ca="1">IF(C346&gt;=TODAY()-365, "Last 12 Months", "After 12 Months")</f>
        <v>After 12 Months</v>
      </c>
      <c r="G346" s="1" t="s">
        <v>1061</v>
      </c>
      <c r="H346" s="1" t="s">
        <v>804</v>
      </c>
      <c r="I346" s="1" t="s">
        <v>1062</v>
      </c>
      <c r="J346" s="8">
        <f>EOMONTH(C346, 0)</f>
        <v>45443</v>
      </c>
      <c r="K346" s="1" t="s">
        <v>373</v>
      </c>
      <c r="L346" s="1" t="str">
        <f>IF(ISNUMBER(SEARCH("Social subscription",I346)),"Social Sub",IF(OR(ISNUMBER(SEARCH("Mens",I346)),ISNUMBER(SEARCH("Ladies",I346))),"Match Fees",IF(OR(ISNUMBER(SEARCH("Badgers",I346)),ISNUMBER(SEARCH("Match Fee",I346))),"Match Fees",IF(OR(ISNUMBER(SEARCH("Training",I346)),ISNUMBER(SEARCH("Aspirations",I346))),"Training Fee",""))))</f>
        <v>Training Fee</v>
      </c>
      <c r="M346" s="1">
        <v>3</v>
      </c>
      <c r="N346" s="1">
        <v>7.0000000000000007E-2</v>
      </c>
      <c r="O346" s="1">
        <v>0.05</v>
      </c>
      <c r="P346" s="1">
        <v>0</v>
      </c>
      <c r="Q346" s="1">
        <v>2.88</v>
      </c>
    </row>
    <row r="347" spans="1:17" ht="12.75">
      <c r="A347" s="4">
        <v>45404</v>
      </c>
      <c r="B347" s="18">
        <f>IF(AND(ISNUMBER(--LEFT(A347,10)), ISNUMBER(--LEFT(C347,10))), --LEFT(C347,10) - --LEFT(A347,10), "")</f>
        <v>35.354099999996834</v>
      </c>
      <c r="C347" s="4">
        <v>45439.354166666664</v>
      </c>
      <c r="D347" s="16">
        <f>YEAR(C347)</f>
        <v>2024</v>
      </c>
      <c r="E347" s="1" t="str">
        <f t="shared" si="5"/>
        <v>May 2024</v>
      </c>
      <c r="F347" s="3" t="str">
        <f ca="1">IF(C347&gt;=TODAY()-365, "Last 12 Months", "After 12 Months")</f>
        <v>After 12 Months</v>
      </c>
      <c r="G347" s="1" t="s">
        <v>1063</v>
      </c>
      <c r="H347" s="1" t="s">
        <v>807</v>
      </c>
      <c r="I347" s="1" t="s">
        <v>1062</v>
      </c>
      <c r="J347" s="8">
        <f>EOMONTH(C347, 0)</f>
        <v>45443</v>
      </c>
      <c r="K347" s="1" t="s">
        <v>373</v>
      </c>
      <c r="L347" s="1" t="str">
        <f>IF(ISNUMBER(SEARCH("Social subscription",I347)),"Social Sub",IF(OR(ISNUMBER(SEARCH("Mens",I347)),ISNUMBER(SEARCH("Ladies",I347))),"Match Fees",IF(OR(ISNUMBER(SEARCH("Badgers",I347)),ISNUMBER(SEARCH("Match Fee",I347))),"Match Fees",IF(OR(ISNUMBER(SEARCH("Training",I347)),ISNUMBER(SEARCH("Aspirations",I347))),"Training Fee",""))))</f>
        <v>Training Fee</v>
      </c>
      <c r="M347" s="1">
        <v>3</v>
      </c>
      <c r="N347" s="1">
        <v>7.0000000000000007E-2</v>
      </c>
      <c r="O347" s="1">
        <v>0.05</v>
      </c>
      <c r="P347" s="1">
        <v>0</v>
      </c>
      <c r="Q347" s="1">
        <v>2.88</v>
      </c>
    </row>
    <row r="348" spans="1:17" ht="12.75">
      <c r="A348" s="4">
        <v>45410</v>
      </c>
      <c r="B348" s="18">
        <f>IF(AND(ISNUMBER(--LEFT(A348,10)), ISNUMBER(--LEFT(C348,10))), --LEFT(C348,10) - --LEFT(A348,10), "")</f>
        <v>29.354099999996834</v>
      </c>
      <c r="C348" s="4">
        <v>45439.354166666664</v>
      </c>
      <c r="D348" s="16">
        <f>YEAR(C348)</f>
        <v>2024</v>
      </c>
      <c r="E348" s="1" t="str">
        <f t="shared" si="5"/>
        <v>May 2024</v>
      </c>
      <c r="F348" s="3" t="str">
        <f ca="1">IF(C348&gt;=TODAY()-365, "Last 12 Months", "After 12 Months")</f>
        <v>After 12 Months</v>
      </c>
      <c r="G348" s="1" t="s">
        <v>1064</v>
      </c>
      <c r="H348" s="1" t="s">
        <v>804</v>
      </c>
      <c r="I348" s="1" t="s">
        <v>1065</v>
      </c>
      <c r="J348" s="8">
        <f>EOMONTH(C348, 0)</f>
        <v>45443</v>
      </c>
      <c r="K348" s="1" t="s">
        <v>373</v>
      </c>
      <c r="L348" s="1" t="str">
        <f>IF(ISNUMBER(SEARCH("Social subscription",I348)),"Social Sub",IF(OR(ISNUMBER(SEARCH("Mens",I348)),ISNUMBER(SEARCH("Ladies",I348))),"Match Fees",IF(OR(ISNUMBER(SEARCH("Badgers",I348)),ISNUMBER(SEARCH("Match Fee",I348))),"Match Fees",IF(OR(ISNUMBER(SEARCH("Training",I348)),ISNUMBER(SEARCH("Aspirations",I348))),"Training Fee",""))))</f>
        <v>Training Fee</v>
      </c>
      <c r="M348" s="1">
        <v>3</v>
      </c>
      <c r="N348" s="1">
        <v>7.0000000000000007E-2</v>
      </c>
      <c r="O348" s="1">
        <v>0.05</v>
      </c>
      <c r="P348" s="1">
        <v>0</v>
      </c>
      <c r="Q348" s="1">
        <v>2.88</v>
      </c>
    </row>
    <row r="349" spans="1:17" ht="12.75">
      <c r="A349" s="4">
        <v>45410</v>
      </c>
      <c r="B349" s="18">
        <f>IF(AND(ISNUMBER(--LEFT(A349,10)), ISNUMBER(--LEFT(C349,10))), --LEFT(C349,10) - --LEFT(A349,10), "")</f>
        <v>29.354099999996834</v>
      </c>
      <c r="C349" s="4">
        <v>45439.354166666664</v>
      </c>
      <c r="D349" s="16">
        <f>YEAR(C349)</f>
        <v>2024</v>
      </c>
      <c r="E349" s="1" t="str">
        <f t="shared" si="5"/>
        <v>May 2024</v>
      </c>
      <c r="F349" s="3" t="str">
        <f ca="1">IF(C349&gt;=TODAY()-365, "Last 12 Months", "After 12 Months")</f>
        <v>After 12 Months</v>
      </c>
      <c r="G349" s="1" t="s">
        <v>1066</v>
      </c>
      <c r="H349" s="1" t="s">
        <v>807</v>
      </c>
      <c r="I349" s="1" t="s">
        <v>1065</v>
      </c>
      <c r="J349" s="8">
        <f>EOMONTH(C349, 0)</f>
        <v>45443</v>
      </c>
      <c r="K349" s="1" t="s">
        <v>373</v>
      </c>
      <c r="L349" s="1" t="str">
        <f>IF(ISNUMBER(SEARCH("Social subscription",I349)),"Social Sub",IF(OR(ISNUMBER(SEARCH("Mens",I349)),ISNUMBER(SEARCH("Ladies",I349))),"Match Fees",IF(OR(ISNUMBER(SEARCH("Badgers",I349)),ISNUMBER(SEARCH("Match Fee",I349))),"Match Fees",IF(OR(ISNUMBER(SEARCH("Training",I349)),ISNUMBER(SEARCH("Aspirations",I349))),"Training Fee",""))))</f>
        <v>Training Fee</v>
      </c>
      <c r="M349" s="1">
        <v>3</v>
      </c>
      <c r="N349" s="1">
        <v>7.0000000000000007E-2</v>
      </c>
      <c r="O349" s="1">
        <v>0.05</v>
      </c>
      <c r="P349" s="1">
        <v>0</v>
      </c>
      <c r="Q349" s="1">
        <v>2.88</v>
      </c>
    </row>
    <row r="350" spans="1:17" ht="12.75">
      <c r="A350" s="4">
        <v>45417</v>
      </c>
      <c r="B350" s="18">
        <f>IF(AND(ISNUMBER(--LEFT(A350,10)), ISNUMBER(--LEFT(C350,10))), --LEFT(C350,10) - --LEFT(A350,10), "")</f>
        <v>22.354099999996834</v>
      </c>
      <c r="C350" s="4">
        <v>45439.354166666664</v>
      </c>
      <c r="D350" s="16">
        <f>YEAR(C350)</f>
        <v>2024</v>
      </c>
      <c r="E350" s="1" t="str">
        <f t="shared" si="5"/>
        <v>May 2024</v>
      </c>
      <c r="F350" s="3" t="str">
        <f ca="1">IF(C350&gt;=TODAY()-365, "Last 12 Months", "After 12 Months")</f>
        <v>After 12 Months</v>
      </c>
      <c r="G350" s="1" t="s">
        <v>1067</v>
      </c>
      <c r="H350" s="1" t="s">
        <v>804</v>
      </c>
      <c r="I350" s="1" t="s">
        <v>1068</v>
      </c>
      <c r="J350" s="8">
        <f>EOMONTH(C350, 0)</f>
        <v>45443</v>
      </c>
      <c r="K350" s="1" t="s">
        <v>373</v>
      </c>
      <c r="L350" s="1" t="str">
        <f>IF(ISNUMBER(SEARCH("Social subscription",I350)),"Social Sub",IF(OR(ISNUMBER(SEARCH("Mens",I350)),ISNUMBER(SEARCH("Ladies",I350))),"Match Fees",IF(OR(ISNUMBER(SEARCH("Badgers",I350)),ISNUMBER(SEARCH("Match Fee",I350))),"Match Fees",IF(OR(ISNUMBER(SEARCH("Training",I350)),ISNUMBER(SEARCH("Aspirations",I350))),"Training Fee",""))))</f>
        <v>Training Fee</v>
      </c>
      <c r="M350" s="1">
        <v>3</v>
      </c>
      <c r="N350" s="1">
        <v>7.0000000000000007E-2</v>
      </c>
      <c r="O350" s="1">
        <v>0.05</v>
      </c>
      <c r="P350" s="1">
        <v>0</v>
      </c>
      <c r="Q350" s="1">
        <v>2.88</v>
      </c>
    </row>
    <row r="351" spans="1:17" ht="12.75">
      <c r="A351" s="4">
        <v>45417</v>
      </c>
      <c r="B351" s="18">
        <f>IF(AND(ISNUMBER(--LEFT(A351,10)), ISNUMBER(--LEFT(C351,10))), --LEFT(C351,10) - --LEFT(A351,10), "")</f>
        <v>22.354099999996834</v>
      </c>
      <c r="C351" s="4">
        <v>45439.354166666664</v>
      </c>
      <c r="D351" s="16">
        <f>YEAR(C351)</f>
        <v>2024</v>
      </c>
      <c r="E351" s="1" t="str">
        <f t="shared" si="5"/>
        <v>May 2024</v>
      </c>
      <c r="F351" s="3" t="str">
        <f ca="1">IF(C351&gt;=TODAY()-365, "Last 12 Months", "After 12 Months")</f>
        <v>After 12 Months</v>
      </c>
      <c r="G351" s="1" t="s">
        <v>1069</v>
      </c>
      <c r="H351" s="1" t="s">
        <v>807</v>
      </c>
      <c r="I351" s="1" t="s">
        <v>1068</v>
      </c>
      <c r="J351" s="8">
        <f>EOMONTH(C351, 0)</f>
        <v>45443</v>
      </c>
      <c r="K351" s="1" t="s">
        <v>373</v>
      </c>
      <c r="L351" s="1" t="str">
        <f>IF(ISNUMBER(SEARCH("Social subscription",I351)),"Social Sub",IF(OR(ISNUMBER(SEARCH("Mens",I351)),ISNUMBER(SEARCH("Ladies",I351))),"Match Fees",IF(OR(ISNUMBER(SEARCH("Badgers",I351)),ISNUMBER(SEARCH("Match Fee",I351))),"Match Fees",IF(OR(ISNUMBER(SEARCH("Training",I351)),ISNUMBER(SEARCH("Aspirations",I351))),"Training Fee",""))))</f>
        <v>Training Fee</v>
      </c>
      <c r="M351" s="1">
        <v>3</v>
      </c>
      <c r="N351" s="1">
        <v>7.0000000000000007E-2</v>
      </c>
      <c r="O351" s="1">
        <v>0.05</v>
      </c>
      <c r="P351" s="1">
        <v>0</v>
      </c>
      <c r="Q351" s="1">
        <v>2.88</v>
      </c>
    </row>
    <row r="352" spans="1:17" ht="12.75">
      <c r="A352" s="4">
        <v>45431</v>
      </c>
      <c r="B352" s="18">
        <f>IF(AND(ISNUMBER(--LEFT(A352,10)), ISNUMBER(--LEFT(C352,10))), --LEFT(C352,10) - --LEFT(A352,10), "")</f>
        <v>8.3540999999968335</v>
      </c>
      <c r="C352" s="4">
        <v>45439.354166666664</v>
      </c>
      <c r="D352" s="16">
        <f>YEAR(C352)</f>
        <v>2024</v>
      </c>
      <c r="E352" s="1" t="str">
        <f t="shared" si="5"/>
        <v>May 2024</v>
      </c>
      <c r="F352" s="3" t="str">
        <f ca="1">IF(C352&gt;=TODAY()-365, "Last 12 Months", "After 12 Months")</f>
        <v>After 12 Months</v>
      </c>
      <c r="G352" s="1" t="s">
        <v>1070</v>
      </c>
      <c r="H352" s="1" t="s">
        <v>804</v>
      </c>
      <c r="I352" s="1" t="s">
        <v>1071</v>
      </c>
      <c r="J352" s="8">
        <f>EOMONTH(C352, 0)</f>
        <v>45443</v>
      </c>
      <c r="K352" s="1" t="s">
        <v>373</v>
      </c>
      <c r="L352" s="1" t="str">
        <f>IF(ISNUMBER(SEARCH("Social subscription",I352)),"Social Sub",IF(OR(ISNUMBER(SEARCH("Mens",I352)),ISNUMBER(SEARCH("Ladies",I352))),"Match Fees",IF(OR(ISNUMBER(SEARCH("Badgers",I352)),ISNUMBER(SEARCH("Match Fee",I352))),"Match Fees",IF(OR(ISNUMBER(SEARCH("Training",I352)),ISNUMBER(SEARCH("Aspirations",I352))),"Training Fee",""))))</f>
        <v>Training Fee</v>
      </c>
      <c r="M352" s="1">
        <v>3</v>
      </c>
      <c r="N352" s="1">
        <v>7.0000000000000007E-2</v>
      </c>
      <c r="O352" s="1">
        <v>0.05</v>
      </c>
      <c r="P352" s="1">
        <v>0</v>
      </c>
      <c r="Q352" s="1">
        <v>2.88</v>
      </c>
    </row>
    <row r="353" spans="1:17" ht="12.75">
      <c r="A353" s="4">
        <v>45431</v>
      </c>
      <c r="B353" s="18">
        <f>IF(AND(ISNUMBER(--LEFT(A353,10)), ISNUMBER(--LEFT(C353,10))), --LEFT(C353,10) - --LEFT(A353,10), "")</f>
        <v>8.3540999999968335</v>
      </c>
      <c r="C353" s="4">
        <v>45439.354166666664</v>
      </c>
      <c r="D353" s="16">
        <f>YEAR(C353)</f>
        <v>2024</v>
      </c>
      <c r="E353" s="1" t="str">
        <f t="shared" si="5"/>
        <v>May 2024</v>
      </c>
      <c r="F353" s="3" t="str">
        <f ca="1">IF(C353&gt;=TODAY()-365, "Last 12 Months", "After 12 Months")</f>
        <v>After 12 Months</v>
      </c>
      <c r="G353" s="1" t="s">
        <v>1072</v>
      </c>
      <c r="H353" s="1" t="s">
        <v>807</v>
      </c>
      <c r="I353" s="1" t="s">
        <v>1071</v>
      </c>
      <c r="J353" s="8">
        <f>EOMONTH(C353, 0)</f>
        <v>45443</v>
      </c>
      <c r="K353" s="1" t="s">
        <v>373</v>
      </c>
      <c r="L353" s="1" t="str">
        <f>IF(ISNUMBER(SEARCH("Social subscription",I353)),"Social Sub",IF(OR(ISNUMBER(SEARCH("Mens",I353)),ISNUMBER(SEARCH("Ladies",I353))),"Match Fees",IF(OR(ISNUMBER(SEARCH("Badgers",I353)),ISNUMBER(SEARCH("Match Fee",I353))),"Match Fees",IF(OR(ISNUMBER(SEARCH("Training",I353)),ISNUMBER(SEARCH("Aspirations",I353))),"Training Fee",""))))</f>
        <v>Training Fee</v>
      </c>
      <c r="M353" s="1">
        <v>3</v>
      </c>
      <c r="N353" s="1">
        <v>0.05</v>
      </c>
      <c r="O353" s="1">
        <v>0.05</v>
      </c>
      <c r="P353" s="1">
        <v>0</v>
      </c>
      <c r="Q353" s="1">
        <v>2.9</v>
      </c>
    </row>
    <row r="354" spans="1:17" ht="12.75">
      <c r="A354" s="4">
        <v>45410</v>
      </c>
      <c r="B354" s="18">
        <f>IF(AND(ISNUMBER(--LEFT(A354,10)), ISNUMBER(--LEFT(C354,10))), --LEFT(C354,10) - --LEFT(A354,10), "")</f>
        <v>30.354099999996834</v>
      </c>
      <c r="C354" s="4">
        <v>45440.354166666664</v>
      </c>
      <c r="D354" s="16">
        <f>YEAR(C354)</f>
        <v>2024</v>
      </c>
      <c r="E354" s="1" t="str">
        <f t="shared" si="5"/>
        <v>May 2024</v>
      </c>
      <c r="F354" s="3" t="str">
        <f ca="1">IF(C354&gt;=TODAY()-365, "Last 12 Months", "After 12 Months")</f>
        <v>After 12 Months</v>
      </c>
      <c r="G354" s="1" t="s">
        <v>1073</v>
      </c>
      <c r="H354" s="1" t="s">
        <v>661</v>
      </c>
      <c r="I354" s="1" t="s">
        <v>1074</v>
      </c>
      <c r="J354" s="8">
        <f>EOMONTH(C354, 0)</f>
        <v>45443</v>
      </c>
      <c r="K354" s="1" t="s">
        <v>373</v>
      </c>
      <c r="L354" s="1" t="str">
        <f>IF(ISNUMBER(SEARCH("Social subscription",I354)),"Social Sub",IF(OR(ISNUMBER(SEARCH("Mens",I354)),ISNUMBER(SEARCH("Ladies",I354))),"Match Fees",IF(OR(ISNUMBER(SEARCH("Badgers",I354)),ISNUMBER(SEARCH("Match Fee",I354))),"Match Fees",IF(OR(ISNUMBER(SEARCH("Training",I354)),ISNUMBER(SEARCH("Aspirations",I354))),"Training Fee",""))))</f>
        <v>Training Fee</v>
      </c>
      <c r="M354" s="1">
        <v>3</v>
      </c>
      <c r="N354" s="1">
        <v>0.14000000000000001</v>
      </c>
      <c r="O354" s="1">
        <v>0.05</v>
      </c>
      <c r="P354" s="1">
        <v>0</v>
      </c>
      <c r="Q354" s="1">
        <v>2.81</v>
      </c>
    </row>
    <row r="355" spans="1:17" ht="12.75">
      <c r="A355" s="4">
        <v>45431</v>
      </c>
      <c r="B355" s="18">
        <f>IF(AND(ISNUMBER(--LEFT(A355,10)), ISNUMBER(--LEFT(C355,10))), --LEFT(C355,10) - --LEFT(A355,10), "")</f>
        <v>9.3540999999968335</v>
      </c>
      <c r="C355" s="4">
        <v>45440.354166666664</v>
      </c>
      <c r="D355" s="16">
        <f>YEAR(C355)</f>
        <v>2024</v>
      </c>
      <c r="E355" s="1" t="str">
        <f t="shared" si="5"/>
        <v>May 2024</v>
      </c>
      <c r="F355" s="3" t="str">
        <f ca="1">IF(C355&gt;=TODAY()-365, "Last 12 Months", "After 12 Months")</f>
        <v>After 12 Months</v>
      </c>
      <c r="G355" s="1" t="s">
        <v>1075</v>
      </c>
      <c r="H355" s="1" t="s">
        <v>661</v>
      </c>
      <c r="I355" s="1" t="s">
        <v>1076</v>
      </c>
      <c r="J355" s="8">
        <f>EOMONTH(C355, 0)</f>
        <v>45443</v>
      </c>
      <c r="K355" s="1" t="s">
        <v>373</v>
      </c>
      <c r="L355" s="1" t="str">
        <f>IF(ISNUMBER(SEARCH("Social subscription",I355)),"Social Sub",IF(OR(ISNUMBER(SEARCH("Mens",I355)),ISNUMBER(SEARCH("Ladies",I355))),"Match Fees",IF(OR(ISNUMBER(SEARCH("Badgers",I355)),ISNUMBER(SEARCH("Match Fee",I355))),"Match Fees",IF(OR(ISNUMBER(SEARCH("Training",I355)),ISNUMBER(SEARCH("Aspirations",I355))),"Training Fee",""))))</f>
        <v>Training Fee</v>
      </c>
      <c r="M355" s="1">
        <v>3</v>
      </c>
      <c r="N355" s="1">
        <v>0.15</v>
      </c>
      <c r="O355" s="1">
        <v>0.05</v>
      </c>
      <c r="P355" s="1">
        <v>0</v>
      </c>
      <c r="Q355" s="1">
        <v>2.8</v>
      </c>
    </row>
    <row r="356" spans="1:17" ht="12.75">
      <c r="A356" s="4">
        <v>45441</v>
      </c>
      <c r="B356" s="18">
        <f>IF(AND(ISNUMBER(--LEFT(A356,10)), ISNUMBER(--LEFT(C356,10))), --LEFT(C356,10) - --LEFT(A356,10), "")</f>
        <v>0.15269999999873107</v>
      </c>
      <c r="C356" s="4">
        <v>45441.152777777781</v>
      </c>
      <c r="D356" s="16">
        <f>YEAR(C356)</f>
        <v>2024</v>
      </c>
      <c r="E356" s="1" t="str">
        <f t="shared" si="5"/>
        <v>May 2024</v>
      </c>
      <c r="F356" s="3" t="str">
        <f ca="1">IF(C356&gt;=TODAY()-365, "Last 12 Months", "After 12 Months")</f>
        <v>After 12 Months</v>
      </c>
      <c r="G356" s="1" t="s">
        <v>1077</v>
      </c>
      <c r="H356" s="1" t="s">
        <v>996</v>
      </c>
      <c r="I356" s="1" t="s">
        <v>1078</v>
      </c>
      <c r="J356" s="8">
        <f>EOMONTH(C356, 0)</f>
        <v>45443</v>
      </c>
      <c r="K356" s="1" t="s">
        <v>241</v>
      </c>
      <c r="L356" s="1" t="str">
        <f>IF(ISNUMBER(SEARCH("Social subscription",I356)),"Social Sub",IF(OR(ISNUMBER(SEARCH("Mens",I356)),ISNUMBER(SEARCH("Ladies",I356))),"Match Fees",IF(OR(ISNUMBER(SEARCH("Badgers",I356)),ISNUMBER(SEARCH("Match Fee",I356))),"Match Fees",IF(OR(ISNUMBER(SEARCH("Training",I356)),ISNUMBER(SEARCH("Aspirations",I356))),"Training Fee",""))))</f>
        <v>Match Fees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</row>
    <row r="357" spans="1:17" ht="12.75">
      <c r="A357" s="4">
        <v>45410</v>
      </c>
      <c r="B357" s="18">
        <f>IF(AND(ISNUMBER(--LEFT(A357,10)), ISNUMBER(--LEFT(C357,10))), --LEFT(C357,10) - --LEFT(A357,10), "")</f>
        <v>31.354800000000978</v>
      </c>
      <c r="C357" s="4">
        <v>45441.354861111111</v>
      </c>
      <c r="D357" s="16">
        <f>YEAR(C357)</f>
        <v>2024</v>
      </c>
      <c r="E357" s="1" t="str">
        <f t="shared" si="5"/>
        <v>May 2024</v>
      </c>
      <c r="F357" s="3" t="str">
        <f ca="1">IF(C357&gt;=TODAY()-365, "Last 12 Months", "After 12 Months")</f>
        <v>After 12 Months</v>
      </c>
      <c r="G357" s="1" t="s">
        <v>1079</v>
      </c>
      <c r="H357" s="1" t="s">
        <v>650</v>
      </c>
      <c r="I357" s="1" t="s">
        <v>1080</v>
      </c>
      <c r="J357" s="8">
        <f>EOMONTH(C357, 0)</f>
        <v>45443</v>
      </c>
      <c r="K357" s="1" t="s">
        <v>373</v>
      </c>
      <c r="L357" s="1" t="str">
        <f>IF(ISNUMBER(SEARCH("Social subscription",I357)),"Social Sub",IF(OR(ISNUMBER(SEARCH("Mens",I357)),ISNUMBER(SEARCH("Ladies",I357))),"Match Fees",IF(OR(ISNUMBER(SEARCH("Badgers",I357)),ISNUMBER(SEARCH("Match Fee",I357))),"Match Fees",IF(OR(ISNUMBER(SEARCH("Training",I357)),ISNUMBER(SEARCH("Aspirations",I357))),"Training Fee",""))))</f>
        <v>Training Fee</v>
      </c>
      <c r="M357" s="1">
        <v>3</v>
      </c>
      <c r="N357" s="1">
        <v>7.0000000000000007E-2</v>
      </c>
      <c r="O357" s="1">
        <v>0.05</v>
      </c>
      <c r="P357" s="1">
        <v>0</v>
      </c>
      <c r="Q357" s="1">
        <v>2.88</v>
      </c>
    </row>
    <row r="358" spans="1:17" ht="12.75">
      <c r="A358" s="4">
        <v>45427</v>
      </c>
      <c r="B358" s="18">
        <f>IF(AND(ISNUMBER(--LEFT(A358,10)), ISNUMBER(--LEFT(C358,10))), --LEFT(C358,10) - --LEFT(A358,10), "")</f>
        <v>14.354800000000978</v>
      </c>
      <c r="C358" s="4">
        <v>45441.354861111111</v>
      </c>
      <c r="D358" s="16">
        <f>YEAR(C358)</f>
        <v>2024</v>
      </c>
      <c r="E358" s="1" t="str">
        <f t="shared" si="5"/>
        <v>May 2024</v>
      </c>
      <c r="F358" s="3" t="str">
        <f ca="1">IF(C358&gt;=TODAY()-365, "Last 12 Months", "After 12 Months")</f>
        <v>After 12 Months</v>
      </c>
      <c r="G358" s="1" t="s">
        <v>1081</v>
      </c>
      <c r="H358" s="1" t="s">
        <v>648</v>
      </c>
      <c r="I358" s="1" t="s">
        <v>1082</v>
      </c>
      <c r="J358" s="8">
        <f>EOMONTH(C358, 0)</f>
        <v>45443</v>
      </c>
      <c r="K358" s="1" t="s">
        <v>373</v>
      </c>
      <c r="L358" s="1" t="str">
        <f>IF(ISNUMBER(SEARCH("Social subscription",I358)),"Social Sub",IF(OR(ISNUMBER(SEARCH("Mens",I358)),ISNUMBER(SEARCH("Ladies",I358))),"Match Fees",IF(OR(ISNUMBER(SEARCH("Badgers",I358)),ISNUMBER(SEARCH("Match Fee",I358))),"Match Fees",IF(OR(ISNUMBER(SEARCH("Training",I358)),ISNUMBER(SEARCH("Aspirations",I358))),"Training Fee",""))))</f>
        <v>Match Fees</v>
      </c>
      <c r="M358" s="1">
        <v>10</v>
      </c>
      <c r="N358" s="1">
        <v>0.22</v>
      </c>
      <c r="O358" s="1">
        <v>0.1</v>
      </c>
      <c r="P358" s="1">
        <v>0</v>
      </c>
      <c r="Q358" s="1">
        <v>9.68</v>
      </c>
    </row>
    <row r="359" spans="1:17" ht="12.75">
      <c r="A359" s="4">
        <v>45427</v>
      </c>
      <c r="B359" s="18">
        <f>IF(AND(ISNUMBER(--LEFT(A359,10)), ISNUMBER(--LEFT(C359,10))), --LEFT(C359,10) - --LEFT(A359,10), "")</f>
        <v>14.354800000000978</v>
      </c>
      <c r="C359" s="4">
        <v>45441.354861111111</v>
      </c>
      <c r="D359" s="16">
        <f>YEAR(C359)</f>
        <v>2024</v>
      </c>
      <c r="E359" s="1" t="str">
        <f t="shared" si="5"/>
        <v>May 2024</v>
      </c>
      <c r="F359" s="3" t="str">
        <f ca="1">IF(C359&gt;=TODAY()-365, "Last 12 Months", "After 12 Months")</f>
        <v>After 12 Months</v>
      </c>
      <c r="G359" s="1" t="s">
        <v>1083</v>
      </c>
      <c r="H359" s="1" t="s">
        <v>393</v>
      </c>
      <c r="I359" s="1" t="s">
        <v>1084</v>
      </c>
      <c r="J359" s="8">
        <f>EOMONTH(C359, 0)</f>
        <v>45443</v>
      </c>
      <c r="K359" s="1" t="s">
        <v>373</v>
      </c>
      <c r="L359" s="1" t="str">
        <f>IF(ISNUMBER(SEARCH("Social subscription",I359)),"Social Sub",IF(OR(ISNUMBER(SEARCH("Mens",I359)),ISNUMBER(SEARCH("Ladies",I359))),"Match Fees",IF(OR(ISNUMBER(SEARCH("Badgers",I359)),ISNUMBER(SEARCH("Match Fee",I359))),"Match Fees",IF(OR(ISNUMBER(SEARCH("Training",I359)),ISNUMBER(SEARCH("Aspirations",I359))),"Training Fee",""))))</f>
        <v>Match Fees</v>
      </c>
      <c r="M359" s="1">
        <v>5</v>
      </c>
      <c r="N359" s="1">
        <v>0.11</v>
      </c>
      <c r="O359" s="1">
        <v>0.05</v>
      </c>
      <c r="P359" s="1">
        <v>0</v>
      </c>
      <c r="Q359" s="1">
        <v>4.84</v>
      </c>
    </row>
    <row r="360" spans="1:17" ht="12.75">
      <c r="A360" s="4">
        <v>45427</v>
      </c>
      <c r="B360" s="18">
        <f>IF(AND(ISNUMBER(--LEFT(A360,10)), ISNUMBER(--LEFT(C360,10))), --LEFT(C360,10) - --LEFT(A360,10), "")</f>
        <v>14.354800000000978</v>
      </c>
      <c r="C360" s="4">
        <v>45441.354861111111</v>
      </c>
      <c r="D360" s="16">
        <f>YEAR(C360)</f>
        <v>2024</v>
      </c>
      <c r="E360" s="1" t="str">
        <f t="shared" si="5"/>
        <v>May 2024</v>
      </c>
      <c r="F360" s="3" t="str">
        <f ca="1">IF(C360&gt;=TODAY()-365, "Last 12 Months", "After 12 Months")</f>
        <v>After 12 Months</v>
      </c>
      <c r="G360" s="1" t="s">
        <v>1085</v>
      </c>
      <c r="H360" s="1" t="s">
        <v>650</v>
      </c>
      <c r="I360" s="1" t="s">
        <v>1086</v>
      </c>
      <c r="J360" s="8">
        <f>EOMONTH(C360, 0)</f>
        <v>45443</v>
      </c>
      <c r="K360" s="1" t="s">
        <v>373</v>
      </c>
      <c r="L360" s="1" t="str">
        <f>IF(ISNUMBER(SEARCH("Social subscription",I360)),"Social Sub",IF(OR(ISNUMBER(SEARCH("Mens",I360)),ISNUMBER(SEARCH("Ladies",I360))),"Match Fees",IF(OR(ISNUMBER(SEARCH("Badgers",I360)),ISNUMBER(SEARCH("Match Fee",I360))),"Match Fees",IF(OR(ISNUMBER(SEARCH("Training",I360)),ISNUMBER(SEARCH("Aspirations",I360))),"Training Fee",""))))</f>
        <v>Match Fees</v>
      </c>
      <c r="M360" s="1">
        <v>3</v>
      </c>
      <c r="N360" s="1">
        <v>7.0000000000000007E-2</v>
      </c>
      <c r="O360" s="1">
        <v>0.05</v>
      </c>
      <c r="P360" s="1">
        <v>0</v>
      </c>
      <c r="Q360" s="1">
        <v>2.88</v>
      </c>
    </row>
    <row r="361" spans="1:17" ht="12.75">
      <c r="A361" s="4">
        <v>45427</v>
      </c>
      <c r="B361" s="18">
        <f>IF(AND(ISNUMBER(--LEFT(A361,10)), ISNUMBER(--LEFT(C361,10))), --LEFT(C361,10) - --LEFT(A361,10), "")</f>
        <v>14.354800000000978</v>
      </c>
      <c r="C361" s="4">
        <v>45441.354861111111</v>
      </c>
      <c r="D361" s="16">
        <f>YEAR(C361)</f>
        <v>2024</v>
      </c>
      <c r="E361" s="1" t="str">
        <f t="shared" si="5"/>
        <v>May 2024</v>
      </c>
      <c r="F361" s="3" t="str">
        <f ca="1">IF(C361&gt;=TODAY()-365, "Last 12 Months", "After 12 Months")</f>
        <v>After 12 Months</v>
      </c>
      <c r="G361" s="1" t="s">
        <v>1087</v>
      </c>
      <c r="H361" s="1" t="s">
        <v>393</v>
      </c>
      <c r="I361" s="1" t="s">
        <v>1088</v>
      </c>
      <c r="J361" s="8">
        <f>EOMONTH(C361, 0)</f>
        <v>45443</v>
      </c>
      <c r="K361" s="1" t="s">
        <v>373</v>
      </c>
      <c r="L361" s="1" t="str">
        <f>IF(ISNUMBER(SEARCH("Social subscription",I361)),"Social Sub",IF(OR(ISNUMBER(SEARCH("Mens",I361)),ISNUMBER(SEARCH("Ladies",I361))),"Match Fees",IF(OR(ISNUMBER(SEARCH("Badgers",I361)),ISNUMBER(SEARCH("Match Fee",I361))),"Match Fees",IF(OR(ISNUMBER(SEARCH("Training",I361)),ISNUMBER(SEARCH("Aspirations",I361))),"Training Fee",""))))</f>
        <v>Match Fees</v>
      </c>
      <c r="M361" s="1">
        <v>5</v>
      </c>
      <c r="N361" s="1">
        <v>0.11</v>
      </c>
      <c r="O361" s="1">
        <v>0.05</v>
      </c>
      <c r="P361" s="1">
        <v>0</v>
      </c>
      <c r="Q361" s="1">
        <v>4.84</v>
      </c>
    </row>
    <row r="362" spans="1:17" ht="12.75">
      <c r="A362" s="4">
        <v>45431</v>
      </c>
      <c r="B362" s="18">
        <f>IF(AND(ISNUMBER(--LEFT(A362,10)), ISNUMBER(--LEFT(C362,10))), --LEFT(C362,10) - --LEFT(A362,10), "")</f>
        <v>10.354800000000978</v>
      </c>
      <c r="C362" s="4">
        <v>45441.354861111111</v>
      </c>
      <c r="D362" s="16">
        <f>YEAR(C362)</f>
        <v>2024</v>
      </c>
      <c r="E362" s="1" t="str">
        <f t="shared" si="5"/>
        <v>May 2024</v>
      </c>
      <c r="F362" s="3" t="str">
        <f ca="1">IF(C362&gt;=TODAY()-365, "Last 12 Months", "After 12 Months")</f>
        <v>After 12 Months</v>
      </c>
      <c r="G362" s="1" t="s">
        <v>1089</v>
      </c>
      <c r="H362" s="1" t="s">
        <v>650</v>
      </c>
      <c r="I362" s="1" t="s">
        <v>1090</v>
      </c>
      <c r="J362" s="8">
        <f>EOMONTH(C362, 0)</f>
        <v>45443</v>
      </c>
      <c r="K362" s="1" t="s">
        <v>373</v>
      </c>
      <c r="L362" s="1" t="str">
        <f>IF(ISNUMBER(SEARCH("Social subscription",I362)),"Social Sub",IF(OR(ISNUMBER(SEARCH("Mens",I362)),ISNUMBER(SEARCH("Ladies",I362))),"Match Fees",IF(OR(ISNUMBER(SEARCH("Badgers",I362)),ISNUMBER(SEARCH("Match Fee",I362))),"Match Fees",IF(OR(ISNUMBER(SEARCH("Training",I362)),ISNUMBER(SEARCH("Aspirations",I362))),"Training Fee",""))))</f>
        <v>Training Fee</v>
      </c>
      <c r="M362" s="1">
        <v>3</v>
      </c>
      <c r="N362" s="1">
        <v>0.06</v>
      </c>
      <c r="O362" s="1">
        <v>0.05</v>
      </c>
      <c r="P362" s="1">
        <v>0</v>
      </c>
      <c r="Q362" s="1">
        <v>2.89</v>
      </c>
    </row>
    <row r="363" spans="1:17" ht="12.75">
      <c r="A363" s="4">
        <v>45389</v>
      </c>
      <c r="B363" s="18">
        <f>IF(AND(ISNUMBER(--LEFT(A363,10)), ISNUMBER(--LEFT(C363,10))), --LEFT(C363,10) - --LEFT(A363,10), "")</f>
        <v>52.354800000000978</v>
      </c>
      <c r="C363" s="4">
        <v>45441.354861111111</v>
      </c>
      <c r="D363" s="16">
        <f>YEAR(C363)</f>
        <v>2024</v>
      </c>
      <c r="E363" s="1" t="str">
        <f t="shared" si="5"/>
        <v>May 2024</v>
      </c>
      <c r="F363" s="3" t="str">
        <f ca="1">IF(C363&gt;=TODAY()-365, "Last 12 Months", "After 12 Months")</f>
        <v>After 12 Months</v>
      </c>
      <c r="G363" s="1" t="s">
        <v>1091</v>
      </c>
      <c r="H363" s="1" t="s">
        <v>514</v>
      </c>
      <c r="I363" s="1" t="s">
        <v>1092</v>
      </c>
      <c r="J363" s="8">
        <f>EOMONTH(C363, 0)</f>
        <v>45443</v>
      </c>
      <c r="K363" s="1" t="s">
        <v>373</v>
      </c>
      <c r="L363" s="1" t="str">
        <f>IF(ISNUMBER(SEARCH("Social subscription",I363)),"Social Sub",IF(OR(ISNUMBER(SEARCH("Mens",I363)),ISNUMBER(SEARCH("Ladies",I363))),"Match Fees",IF(OR(ISNUMBER(SEARCH("Badgers",I363)),ISNUMBER(SEARCH("Match Fee",I363))),"Match Fees",IF(OR(ISNUMBER(SEARCH("Training",I363)),ISNUMBER(SEARCH("Aspirations",I363))),"Training Fee",""))))</f>
        <v>Training Fee</v>
      </c>
      <c r="M363" s="1">
        <v>3</v>
      </c>
      <c r="N363" s="1">
        <v>0.1</v>
      </c>
      <c r="O363" s="1">
        <v>0.05</v>
      </c>
      <c r="P363" s="1">
        <v>0</v>
      </c>
      <c r="Q363" s="1">
        <v>2.85</v>
      </c>
    </row>
    <row r="364" spans="1:17" ht="12.75">
      <c r="A364" s="4">
        <v>45389</v>
      </c>
      <c r="B364" s="18">
        <f>IF(AND(ISNUMBER(--LEFT(A364,10)), ISNUMBER(--LEFT(C364,10))), --LEFT(C364,10) - --LEFT(A364,10), "")</f>
        <v>52.354800000000978</v>
      </c>
      <c r="C364" s="4">
        <v>45441.354861111111</v>
      </c>
      <c r="D364" s="16">
        <f>YEAR(C364)</f>
        <v>2024</v>
      </c>
      <c r="E364" s="1" t="str">
        <f t="shared" si="5"/>
        <v>May 2024</v>
      </c>
      <c r="F364" s="3" t="str">
        <f ca="1">IF(C364&gt;=TODAY()-365, "Last 12 Months", "After 12 Months")</f>
        <v>After 12 Months</v>
      </c>
      <c r="G364" s="1" t="s">
        <v>1093</v>
      </c>
      <c r="H364" s="1" t="s">
        <v>517</v>
      </c>
      <c r="I364" s="1" t="s">
        <v>1092</v>
      </c>
      <c r="J364" s="8">
        <f>EOMONTH(C364, 0)</f>
        <v>45443</v>
      </c>
      <c r="K364" s="1" t="s">
        <v>373</v>
      </c>
      <c r="L364" s="1" t="str">
        <f>IF(ISNUMBER(SEARCH("Social subscription",I364)),"Social Sub",IF(OR(ISNUMBER(SEARCH("Mens",I364)),ISNUMBER(SEARCH("Ladies",I364))),"Match Fees",IF(OR(ISNUMBER(SEARCH("Badgers",I364)),ISNUMBER(SEARCH("Match Fee",I364))),"Match Fees",IF(OR(ISNUMBER(SEARCH("Training",I364)),ISNUMBER(SEARCH("Aspirations",I364))),"Training Fee",""))))</f>
        <v>Training Fee</v>
      </c>
      <c r="M364" s="1">
        <v>3</v>
      </c>
      <c r="N364" s="1">
        <v>0.1</v>
      </c>
      <c r="O364" s="1">
        <v>0.05</v>
      </c>
      <c r="P364" s="1">
        <v>0</v>
      </c>
      <c r="Q364" s="1">
        <v>2.85</v>
      </c>
    </row>
    <row r="365" spans="1:17" ht="12.75">
      <c r="A365" s="4">
        <v>45404</v>
      </c>
      <c r="B365" s="18">
        <f>IF(AND(ISNUMBER(--LEFT(A365,10)), ISNUMBER(--LEFT(C365,10))), --LEFT(C365,10) - --LEFT(A365,10), "")</f>
        <v>37.354800000000978</v>
      </c>
      <c r="C365" s="4">
        <v>45441.354861111111</v>
      </c>
      <c r="D365" s="16">
        <f>YEAR(C365)</f>
        <v>2024</v>
      </c>
      <c r="E365" s="1" t="str">
        <f t="shared" si="5"/>
        <v>May 2024</v>
      </c>
      <c r="F365" s="3" t="str">
        <f ca="1">IF(C365&gt;=TODAY()-365, "Last 12 Months", "After 12 Months")</f>
        <v>After 12 Months</v>
      </c>
      <c r="G365" s="1" t="s">
        <v>1094</v>
      </c>
      <c r="H365" s="1" t="s">
        <v>514</v>
      </c>
      <c r="I365" s="1" t="s">
        <v>1095</v>
      </c>
      <c r="J365" s="8">
        <f>EOMONTH(C365, 0)</f>
        <v>45443</v>
      </c>
      <c r="K365" s="1" t="s">
        <v>373</v>
      </c>
      <c r="L365" s="1" t="str">
        <f>IF(ISNUMBER(SEARCH("Social subscription",I365)),"Social Sub",IF(OR(ISNUMBER(SEARCH("Mens",I365)),ISNUMBER(SEARCH("Ladies",I365))),"Match Fees",IF(OR(ISNUMBER(SEARCH("Badgers",I365)),ISNUMBER(SEARCH("Match Fee",I365))),"Match Fees",IF(OR(ISNUMBER(SEARCH("Training",I365)),ISNUMBER(SEARCH("Aspirations",I365))),"Training Fee",""))))</f>
        <v>Training Fee</v>
      </c>
      <c r="M365" s="1">
        <v>3</v>
      </c>
      <c r="N365" s="1">
        <v>0.1</v>
      </c>
      <c r="O365" s="1">
        <v>0.05</v>
      </c>
      <c r="P365" s="1">
        <v>0</v>
      </c>
      <c r="Q365" s="1">
        <v>2.85</v>
      </c>
    </row>
    <row r="366" spans="1:17" ht="12.75">
      <c r="A366" s="4">
        <v>45404</v>
      </c>
      <c r="B366" s="18">
        <f>IF(AND(ISNUMBER(--LEFT(A366,10)), ISNUMBER(--LEFT(C366,10))), --LEFT(C366,10) - --LEFT(A366,10), "")</f>
        <v>37.354800000000978</v>
      </c>
      <c r="C366" s="4">
        <v>45441.354861111111</v>
      </c>
      <c r="D366" s="16">
        <f>YEAR(C366)</f>
        <v>2024</v>
      </c>
      <c r="E366" s="1" t="str">
        <f t="shared" si="5"/>
        <v>May 2024</v>
      </c>
      <c r="F366" s="3" t="str">
        <f ca="1">IF(C366&gt;=TODAY()-365, "Last 12 Months", "After 12 Months")</f>
        <v>After 12 Months</v>
      </c>
      <c r="G366" s="1" t="s">
        <v>1096</v>
      </c>
      <c r="H366" s="1" t="s">
        <v>517</v>
      </c>
      <c r="I366" s="1" t="s">
        <v>1095</v>
      </c>
      <c r="J366" s="8">
        <f>EOMONTH(C366, 0)</f>
        <v>45443</v>
      </c>
      <c r="K366" s="1" t="s">
        <v>373</v>
      </c>
      <c r="L366" s="1" t="str">
        <f>IF(ISNUMBER(SEARCH("Social subscription",I366)),"Social Sub",IF(OR(ISNUMBER(SEARCH("Mens",I366)),ISNUMBER(SEARCH("Ladies",I366))),"Match Fees",IF(OR(ISNUMBER(SEARCH("Badgers",I366)),ISNUMBER(SEARCH("Match Fee",I366))),"Match Fees",IF(OR(ISNUMBER(SEARCH("Training",I366)),ISNUMBER(SEARCH("Aspirations",I366))),"Training Fee",""))))</f>
        <v>Training Fee</v>
      </c>
      <c r="M366" s="1">
        <v>3</v>
      </c>
      <c r="N366" s="1">
        <v>0.08</v>
      </c>
      <c r="O366" s="1">
        <v>0.05</v>
      </c>
      <c r="P366" s="1">
        <v>0</v>
      </c>
      <c r="Q366" s="1">
        <v>2.87</v>
      </c>
    </row>
    <row r="367" spans="1:17" ht="12.75">
      <c r="A367" s="4">
        <v>45435</v>
      </c>
      <c r="B367" s="18">
        <f>IF(AND(ISNUMBER(--LEFT(A367,10)), ISNUMBER(--LEFT(C367,10))), --LEFT(C367,10) - --LEFT(A367,10), "")</f>
        <v>7.3819000000003143</v>
      </c>
      <c r="C367" s="4">
        <v>45442.381944444445</v>
      </c>
      <c r="D367" s="16">
        <f>YEAR(C367)</f>
        <v>2024</v>
      </c>
      <c r="E367" s="1" t="str">
        <f t="shared" si="5"/>
        <v>May 2024</v>
      </c>
      <c r="F367" s="3" t="str">
        <f ca="1">IF(C367&gt;=TODAY()-365, "Last 12 Months", "After 12 Months")</f>
        <v>After 12 Months</v>
      </c>
      <c r="G367" s="1" t="s">
        <v>1097</v>
      </c>
      <c r="H367" s="1" t="s">
        <v>1098</v>
      </c>
      <c r="I367" s="1" t="s">
        <v>1099</v>
      </c>
      <c r="J367" s="8">
        <f>EOMONTH(C367, 0)</f>
        <v>45443</v>
      </c>
      <c r="K367" s="1" t="s">
        <v>233</v>
      </c>
      <c r="L367" s="1" t="str">
        <f>IF(ISNUMBER(SEARCH("Social subscription",I367)),"Social Sub",IF(OR(ISNUMBER(SEARCH("Mens",I367)),ISNUMBER(SEARCH("Ladies",I367))),"Match Fees",IF(OR(ISNUMBER(SEARCH("Badgers",I367)),ISNUMBER(SEARCH("Match Fee",I367))),"Match Fees",IF(OR(ISNUMBER(SEARCH("Training",I367)),ISNUMBER(SEARCH("Aspirations",I367))),"Training Fee",""))))</f>
        <v>Match Fees</v>
      </c>
      <c r="M367" s="1">
        <v>5</v>
      </c>
      <c r="N367" s="1">
        <v>0</v>
      </c>
      <c r="O367" s="1">
        <v>0</v>
      </c>
      <c r="P367" s="1">
        <v>0</v>
      </c>
      <c r="Q367" s="1">
        <v>5</v>
      </c>
    </row>
    <row r="368" spans="1:17" ht="12.75">
      <c r="A368" s="4">
        <v>45389</v>
      </c>
      <c r="B368" s="18">
        <f>IF(AND(ISNUMBER(--LEFT(A368,10)), ISNUMBER(--LEFT(C368,10))), --LEFT(C368,10) - --LEFT(A368,10), "")</f>
        <v>55.354099999996834</v>
      </c>
      <c r="C368" s="4">
        <v>45444.354166666664</v>
      </c>
      <c r="D368" s="16">
        <f>YEAR(C368)</f>
        <v>2024</v>
      </c>
      <c r="E368" s="1" t="str">
        <f t="shared" si="5"/>
        <v>June 2024</v>
      </c>
      <c r="F368" s="3" t="str">
        <f ca="1">IF(C368&gt;=TODAY()-365, "Last 12 Months", "After 12 Months")</f>
        <v>After 12 Months</v>
      </c>
      <c r="G368" s="1" t="s">
        <v>1100</v>
      </c>
      <c r="H368" s="1" t="s">
        <v>1101</v>
      </c>
      <c r="I368" s="1" t="s">
        <v>1102</v>
      </c>
      <c r="J368" s="8">
        <f>EOMONTH(C368, 0)</f>
        <v>45473</v>
      </c>
      <c r="K368" s="1" t="s">
        <v>373</v>
      </c>
      <c r="L368" s="1" t="str">
        <f>IF(ISNUMBER(SEARCH("Social subscription",I368)),"Social Sub",IF(OR(ISNUMBER(SEARCH("Mens",I368)),ISNUMBER(SEARCH("Ladies",I368))),"Match Fees",IF(OR(ISNUMBER(SEARCH("Badgers",I368)),ISNUMBER(SEARCH("Match Fee",I368))),"Match Fees",IF(OR(ISNUMBER(SEARCH("Training",I368)),ISNUMBER(SEARCH("Aspirations",I368))),"Training Fee",""))))</f>
        <v>Training Fee</v>
      </c>
      <c r="M368" s="1">
        <v>3</v>
      </c>
      <c r="N368" s="1">
        <v>0.1</v>
      </c>
      <c r="O368" s="1">
        <v>0.05</v>
      </c>
      <c r="P368" s="1">
        <v>0</v>
      </c>
      <c r="Q368" s="1">
        <v>2.85</v>
      </c>
    </row>
    <row r="369" spans="1:17" ht="12.75">
      <c r="A369" s="4">
        <v>45404</v>
      </c>
      <c r="B369" s="18">
        <f>IF(AND(ISNUMBER(--LEFT(A369,10)), ISNUMBER(--LEFT(C369,10))), --LEFT(C369,10) - --LEFT(A369,10), "")</f>
        <v>40.354099999996834</v>
      </c>
      <c r="C369" s="4">
        <v>45444.354166666664</v>
      </c>
      <c r="D369" s="16">
        <f>YEAR(C369)</f>
        <v>2024</v>
      </c>
      <c r="E369" s="1" t="str">
        <f t="shared" si="5"/>
        <v>June 2024</v>
      </c>
      <c r="F369" s="3" t="str">
        <f ca="1">IF(C369&gt;=TODAY()-365, "Last 12 Months", "After 12 Months")</f>
        <v>After 12 Months</v>
      </c>
      <c r="G369" s="1" t="s">
        <v>1103</v>
      </c>
      <c r="H369" s="1" t="s">
        <v>1101</v>
      </c>
      <c r="I369" s="1" t="s">
        <v>1104</v>
      </c>
      <c r="J369" s="8">
        <f>EOMONTH(C369, 0)</f>
        <v>45473</v>
      </c>
      <c r="K369" s="1" t="s">
        <v>373</v>
      </c>
      <c r="L369" s="1" t="str">
        <f>IF(ISNUMBER(SEARCH("Social subscription",I369)),"Social Sub",IF(OR(ISNUMBER(SEARCH("Mens",I369)),ISNUMBER(SEARCH("Ladies",I369))),"Match Fees",IF(OR(ISNUMBER(SEARCH("Badgers",I369)),ISNUMBER(SEARCH("Match Fee",I369))),"Match Fees",IF(OR(ISNUMBER(SEARCH("Training",I369)),ISNUMBER(SEARCH("Aspirations",I369))),"Training Fee",""))))</f>
        <v>Training Fee</v>
      </c>
      <c r="M369" s="1">
        <v>3</v>
      </c>
      <c r="N369" s="1">
        <v>0.1</v>
      </c>
      <c r="O369" s="1">
        <v>0.05</v>
      </c>
      <c r="P369" s="1">
        <v>0</v>
      </c>
      <c r="Q369" s="1">
        <v>2.85</v>
      </c>
    </row>
    <row r="370" spans="1:17" ht="12.75">
      <c r="A370" s="4">
        <v>45404</v>
      </c>
      <c r="B370" s="18">
        <f>IF(AND(ISNUMBER(--LEFT(A370,10)), ISNUMBER(--LEFT(C370,10))), --LEFT(C370,10) - --LEFT(A370,10), "")</f>
        <v>40.354099999996834</v>
      </c>
      <c r="C370" s="4">
        <v>45444.354166666664</v>
      </c>
      <c r="D370" s="16">
        <f>YEAR(C370)</f>
        <v>2024</v>
      </c>
      <c r="E370" s="1" t="str">
        <f t="shared" si="5"/>
        <v>June 2024</v>
      </c>
      <c r="F370" s="3" t="str">
        <f ca="1">IF(C370&gt;=TODAY()-365, "Last 12 Months", "After 12 Months")</f>
        <v>After 12 Months</v>
      </c>
      <c r="G370" s="1" t="s">
        <v>1105</v>
      </c>
      <c r="H370" s="1" t="s">
        <v>1101</v>
      </c>
      <c r="I370" s="1" t="s">
        <v>1106</v>
      </c>
      <c r="J370" s="8">
        <f>EOMONTH(C370, 0)</f>
        <v>45473</v>
      </c>
      <c r="K370" s="1" t="s">
        <v>373</v>
      </c>
      <c r="L370" s="1" t="str">
        <f>IF(ISNUMBER(SEARCH("Social subscription",I370)),"Social Sub",IF(OR(ISNUMBER(SEARCH("Mens",I370)),ISNUMBER(SEARCH("Ladies",I370))),"Match Fees",IF(OR(ISNUMBER(SEARCH("Badgers",I370)),ISNUMBER(SEARCH("Match Fee",I370))),"Match Fees",IF(OR(ISNUMBER(SEARCH("Training",I370)),ISNUMBER(SEARCH("Aspirations",I370))),"Training Fee",""))))</f>
        <v>Training Fee</v>
      </c>
      <c r="M370" s="1">
        <v>3</v>
      </c>
      <c r="N370" s="1">
        <v>0.1</v>
      </c>
      <c r="O370" s="1">
        <v>0.05</v>
      </c>
      <c r="P370" s="1">
        <v>0</v>
      </c>
      <c r="Q370" s="1">
        <v>2.85</v>
      </c>
    </row>
    <row r="371" spans="1:17" ht="12.75">
      <c r="A371" s="4">
        <v>45410</v>
      </c>
      <c r="B371" s="18">
        <f>IF(AND(ISNUMBER(--LEFT(A371,10)), ISNUMBER(--LEFT(C371,10))), --LEFT(C371,10) - --LEFT(A371,10), "")</f>
        <v>34.354099999996834</v>
      </c>
      <c r="C371" s="4">
        <v>45444.354166666664</v>
      </c>
      <c r="D371" s="16">
        <f>YEAR(C371)</f>
        <v>2024</v>
      </c>
      <c r="E371" s="1" t="str">
        <f t="shared" si="5"/>
        <v>June 2024</v>
      </c>
      <c r="F371" s="3" t="str">
        <f ca="1">IF(C371&gt;=TODAY()-365, "Last 12 Months", "After 12 Months")</f>
        <v>After 12 Months</v>
      </c>
      <c r="G371" s="1" t="s">
        <v>1107</v>
      </c>
      <c r="H371" s="1" t="s">
        <v>1101</v>
      </c>
      <c r="I371" s="1" t="s">
        <v>1108</v>
      </c>
      <c r="J371" s="8">
        <f>EOMONTH(C371, 0)</f>
        <v>45473</v>
      </c>
      <c r="K371" s="1" t="s">
        <v>373</v>
      </c>
      <c r="L371" s="1" t="str">
        <f>IF(ISNUMBER(SEARCH("Social subscription",I371)),"Social Sub",IF(OR(ISNUMBER(SEARCH("Mens",I371)),ISNUMBER(SEARCH("Ladies",I371))),"Match Fees",IF(OR(ISNUMBER(SEARCH("Badgers",I371)),ISNUMBER(SEARCH("Match Fee",I371))),"Match Fees",IF(OR(ISNUMBER(SEARCH("Training",I371)),ISNUMBER(SEARCH("Aspirations",I371))),"Training Fee",""))))</f>
        <v>Training Fee</v>
      </c>
      <c r="M371" s="1">
        <v>3</v>
      </c>
      <c r="N371" s="1">
        <v>0.08</v>
      </c>
      <c r="O371" s="1">
        <v>0.05</v>
      </c>
      <c r="P371" s="1">
        <v>0</v>
      </c>
      <c r="Q371" s="1">
        <v>2.87</v>
      </c>
    </row>
    <row r="372" spans="1:17" ht="12.75">
      <c r="A372" s="4">
        <v>45417</v>
      </c>
      <c r="B372" s="18">
        <f>IF(AND(ISNUMBER(--LEFT(A372,10)), ISNUMBER(--LEFT(C372,10))), --LEFT(C372,10) - --LEFT(A372,10), "")</f>
        <v>30.354800000000978</v>
      </c>
      <c r="C372" s="4">
        <v>45447.354861111111</v>
      </c>
      <c r="D372" s="16">
        <f>YEAR(C372)</f>
        <v>2024</v>
      </c>
      <c r="E372" s="1" t="str">
        <f t="shared" si="5"/>
        <v>June 2024</v>
      </c>
      <c r="F372" s="3" t="str">
        <f ca="1">IF(C372&gt;=TODAY()-365, "Last 12 Months", "After 12 Months")</f>
        <v>After 12 Months</v>
      </c>
      <c r="G372" s="1" t="s">
        <v>1109</v>
      </c>
      <c r="H372" s="1" t="s">
        <v>1110</v>
      </c>
      <c r="I372" s="1" t="s">
        <v>1111</v>
      </c>
      <c r="J372" s="8">
        <f>EOMONTH(C372, 0)</f>
        <v>45473</v>
      </c>
      <c r="K372" s="1" t="s">
        <v>373</v>
      </c>
      <c r="L372" s="1" t="str">
        <f>IF(ISNUMBER(SEARCH("Social subscription",I372)),"Social Sub",IF(OR(ISNUMBER(SEARCH("Mens",I372)),ISNUMBER(SEARCH("Ladies",I372))),"Match Fees",IF(OR(ISNUMBER(SEARCH("Badgers",I372)),ISNUMBER(SEARCH("Match Fee",I372))),"Match Fees",IF(OR(ISNUMBER(SEARCH("Training",I372)),ISNUMBER(SEARCH("Aspirations",I372))),"Training Fee",""))))</f>
        <v>Training Fee</v>
      </c>
      <c r="M372" s="1">
        <v>6</v>
      </c>
      <c r="N372" s="1">
        <v>0.18</v>
      </c>
      <c r="O372" s="1">
        <v>0.06</v>
      </c>
      <c r="P372" s="1">
        <v>0</v>
      </c>
      <c r="Q372" s="1">
        <v>5.76</v>
      </c>
    </row>
    <row r="373" spans="1:17" ht="12.75">
      <c r="A373" s="4">
        <v>45404</v>
      </c>
      <c r="B373" s="18">
        <f>IF(AND(ISNUMBER(--LEFT(A373,10)), ISNUMBER(--LEFT(C373,10))), --LEFT(C373,10) - --LEFT(A373,10), "")</f>
        <v>43.354800000000978</v>
      </c>
      <c r="C373" s="4">
        <v>45447.354861111111</v>
      </c>
      <c r="D373" s="16">
        <f>YEAR(C373)</f>
        <v>2024</v>
      </c>
      <c r="E373" s="1" t="str">
        <f t="shared" si="5"/>
        <v>June 2024</v>
      </c>
      <c r="F373" s="3" t="str">
        <f ca="1">IF(C373&gt;=TODAY()-365, "Last 12 Months", "After 12 Months")</f>
        <v>After 12 Months</v>
      </c>
      <c r="G373" s="1" t="s">
        <v>1112</v>
      </c>
      <c r="H373" s="1" t="s">
        <v>1113</v>
      </c>
      <c r="I373" s="1" t="s">
        <v>1114</v>
      </c>
      <c r="J373" s="8">
        <f>EOMONTH(C373, 0)</f>
        <v>45473</v>
      </c>
      <c r="K373" s="1" t="s">
        <v>373</v>
      </c>
      <c r="L373" s="1" t="str">
        <f>IF(ISNUMBER(SEARCH("Social subscription",I373)),"Social Sub",IF(OR(ISNUMBER(SEARCH("Mens",I373)),ISNUMBER(SEARCH("Ladies",I373))),"Match Fees",IF(OR(ISNUMBER(SEARCH("Badgers",I373)),ISNUMBER(SEARCH("Match Fee",I373))),"Match Fees",IF(OR(ISNUMBER(SEARCH("Training",I373)),ISNUMBER(SEARCH("Aspirations",I373))),"Training Fee",""))))</f>
        <v>Training Fee</v>
      </c>
      <c r="M373" s="1">
        <v>3</v>
      </c>
      <c r="N373" s="1">
        <v>0.1</v>
      </c>
      <c r="O373" s="1">
        <v>0.05</v>
      </c>
      <c r="P373" s="1">
        <v>0</v>
      </c>
      <c r="Q373" s="1">
        <v>2.85</v>
      </c>
    </row>
    <row r="374" spans="1:17" ht="12.75">
      <c r="A374" s="4">
        <v>45404</v>
      </c>
      <c r="B374" s="18">
        <f>IF(AND(ISNUMBER(--LEFT(A374,10)), ISNUMBER(--LEFT(C374,10))), --LEFT(C374,10) - --LEFT(A374,10), "")</f>
        <v>43.354800000000978</v>
      </c>
      <c r="C374" s="4">
        <v>45447.354861111111</v>
      </c>
      <c r="D374" s="16">
        <f>YEAR(C374)</f>
        <v>2024</v>
      </c>
      <c r="E374" s="1" t="str">
        <f t="shared" si="5"/>
        <v>June 2024</v>
      </c>
      <c r="F374" s="3" t="str">
        <f ca="1">IF(C374&gt;=TODAY()-365, "Last 12 Months", "After 12 Months")</f>
        <v>After 12 Months</v>
      </c>
      <c r="G374" s="1" t="s">
        <v>1115</v>
      </c>
      <c r="H374" s="1" t="s">
        <v>1116</v>
      </c>
      <c r="I374" s="1" t="s">
        <v>1114</v>
      </c>
      <c r="J374" s="8">
        <f>EOMONTH(C374, 0)</f>
        <v>45473</v>
      </c>
      <c r="K374" s="1" t="s">
        <v>373</v>
      </c>
      <c r="L374" s="1" t="str">
        <f>IF(ISNUMBER(SEARCH("Social subscription",I374)),"Social Sub",IF(OR(ISNUMBER(SEARCH("Mens",I374)),ISNUMBER(SEARCH("Ladies",I374))),"Match Fees",IF(OR(ISNUMBER(SEARCH("Badgers",I374)),ISNUMBER(SEARCH("Match Fee",I374))),"Match Fees",IF(OR(ISNUMBER(SEARCH("Training",I374)),ISNUMBER(SEARCH("Aspirations",I374))),"Training Fee",""))))</f>
        <v>Training Fee</v>
      </c>
      <c r="M374" s="1">
        <v>3</v>
      </c>
      <c r="N374" s="1">
        <v>0.1</v>
      </c>
      <c r="O374" s="1">
        <v>0.05</v>
      </c>
      <c r="P374" s="1">
        <v>0</v>
      </c>
      <c r="Q374" s="1">
        <v>2.85</v>
      </c>
    </row>
    <row r="375" spans="1:17" ht="12.75">
      <c r="A375" s="4">
        <v>45417</v>
      </c>
      <c r="B375" s="18">
        <f>IF(AND(ISNUMBER(--LEFT(A375,10)), ISNUMBER(--LEFT(C375,10))), --LEFT(C375,10) - --LEFT(A375,10), "")</f>
        <v>30.354800000000978</v>
      </c>
      <c r="C375" s="4">
        <v>45447.354861111111</v>
      </c>
      <c r="D375" s="16">
        <f>YEAR(C375)</f>
        <v>2024</v>
      </c>
      <c r="E375" s="1" t="str">
        <f t="shared" si="5"/>
        <v>June 2024</v>
      </c>
      <c r="F375" s="3" t="str">
        <f ca="1">IF(C375&gt;=TODAY()-365, "Last 12 Months", "After 12 Months")</f>
        <v>After 12 Months</v>
      </c>
      <c r="G375" s="1" t="s">
        <v>1117</v>
      </c>
      <c r="H375" s="1" t="s">
        <v>1118</v>
      </c>
      <c r="I375" s="1" t="s">
        <v>1006</v>
      </c>
      <c r="J375" s="8">
        <f>EOMONTH(C375, 0)</f>
        <v>45473</v>
      </c>
      <c r="K375" s="1" t="s">
        <v>373</v>
      </c>
      <c r="L375" s="1" t="str">
        <f>IF(ISNUMBER(SEARCH("Social subscription",I375)),"Social Sub",IF(OR(ISNUMBER(SEARCH("Mens",I375)),ISNUMBER(SEARCH("Ladies",I375))),"Match Fees",IF(OR(ISNUMBER(SEARCH("Badgers",I375)),ISNUMBER(SEARCH("Match Fee",I375))),"Match Fees",IF(OR(ISNUMBER(SEARCH("Training",I375)),ISNUMBER(SEARCH("Aspirations",I375))),"Training Fee",""))))</f>
        <v>Training Fee</v>
      </c>
      <c r="M375" s="1">
        <v>3</v>
      </c>
      <c r="N375" s="1">
        <v>0.25</v>
      </c>
      <c r="O375" s="1">
        <v>0.05</v>
      </c>
      <c r="P375" s="1">
        <v>0</v>
      </c>
      <c r="Q375" s="1">
        <v>2.7</v>
      </c>
    </row>
    <row r="376" spans="1:17" ht="12.75">
      <c r="A376" s="4">
        <v>45447</v>
      </c>
      <c r="B376" s="18">
        <f>IF(AND(ISNUMBER(--LEFT(A376,10)), ISNUMBER(--LEFT(C376,10))), --LEFT(C376,10) - --LEFT(A376,10), "")</f>
        <v>0.97980000000097789</v>
      </c>
      <c r="C376" s="4">
        <v>45447.979861111111</v>
      </c>
      <c r="D376" s="16">
        <f>YEAR(C376)</f>
        <v>2024</v>
      </c>
      <c r="E376" s="1" t="str">
        <f t="shared" si="5"/>
        <v>June 2024</v>
      </c>
      <c r="F376" s="3" t="str">
        <f ca="1">IF(C376&gt;=TODAY()-365, "Last 12 Months", "After 12 Months")</f>
        <v>After 12 Months</v>
      </c>
      <c r="G376" s="1" t="s">
        <v>1119</v>
      </c>
      <c r="H376" s="1" t="s">
        <v>996</v>
      </c>
      <c r="I376" s="1" t="s">
        <v>1120</v>
      </c>
      <c r="J376" s="8">
        <f>EOMONTH(C376, 0)</f>
        <v>45473</v>
      </c>
      <c r="K376" s="1" t="s">
        <v>241</v>
      </c>
      <c r="L376" s="1" t="str">
        <f>IF(ISNUMBER(SEARCH("Social subscription",I376)),"Social Sub",IF(OR(ISNUMBER(SEARCH("Mens",I376)),ISNUMBER(SEARCH("Ladies",I376))),"Match Fees",IF(OR(ISNUMBER(SEARCH("Badgers",I376)),ISNUMBER(SEARCH("Match Fee",I376))),"Match Fees",IF(OR(ISNUMBER(SEARCH("Training",I376)),ISNUMBER(SEARCH("Aspirations",I376))),"Training Fee",""))))</f>
        <v>Match Fees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</row>
    <row r="377" spans="1:17" ht="12.75">
      <c r="A377" s="4">
        <v>45416</v>
      </c>
      <c r="B377" s="18">
        <f>IF(AND(ISNUMBER(--LEFT(A377,10)), ISNUMBER(--LEFT(C377,10))), --LEFT(C377,10) - --LEFT(A377,10), "")</f>
        <v>32.354800000000978</v>
      </c>
      <c r="C377" s="4">
        <v>45448.354861111111</v>
      </c>
      <c r="D377" s="16">
        <f>YEAR(C377)</f>
        <v>2024</v>
      </c>
      <c r="E377" s="1" t="str">
        <f t="shared" si="5"/>
        <v>June 2024</v>
      </c>
      <c r="F377" s="3" t="str">
        <f ca="1">IF(C377&gt;=TODAY()-365, "Last 12 Months", "After 12 Months")</f>
        <v>After 12 Months</v>
      </c>
      <c r="G377" s="1" t="s">
        <v>1121</v>
      </c>
      <c r="H377" s="1" t="s">
        <v>815</v>
      </c>
      <c r="I377" s="1" t="s">
        <v>1122</v>
      </c>
      <c r="J377" s="8">
        <f>EOMONTH(C377, 0)</f>
        <v>45473</v>
      </c>
      <c r="K377" s="1" t="s">
        <v>373</v>
      </c>
      <c r="L377" s="1" t="str">
        <f>IF(ISNUMBER(SEARCH("Social subscription",I377)),"Social Sub",IF(OR(ISNUMBER(SEARCH("Mens",I377)),ISNUMBER(SEARCH("Ladies",I377))),"Match Fees",IF(OR(ISNUMBER(SEARCH("Badgers",I377)),ISNUMBER(SEARCH("Match Fee",I377))),"Match Fees",IF(OR(ISNUMBER(SEARCH("Training",I377)),ISNUMBER(SEARCH("Aspirations",I377))),"Training Fee",""))))</f>
        <v>Training Fee</v>
      </c>
      <c r="M377" s="1">
        <v>9</v>
      </c>
      <c r="N377" s="1">
        <v>0.23</v>
      </c>
      <c r="O377" s="1">
        <v>0.09</v>
      </c>
      <c r="P377" s="1">
        <v>0</v>
      </c>
      <c r="Q377" s="1">
        <v>8.68</v>
      </c>
    </row>
    <row r="378" spans="1:17" ht="12.75">
      <c r="A378" s="4">
        <v>45431</v>
      </c>
      <c r="B378" s="18">
        <f>IF(AND(ISNUMBER(--LEFT(A378,10)), ISNUMBER(--LEFT(C378,10))), --LEFT(C378,10) - --LEFT(A378,10), "")</f>
        <v>17.354800000000978</v>
      </c>
      <c r="C378" s="4">
        <v>45448.354861111111</v>
      </c>
      <c r="D378" s="16">
        <f>YEAR(C378)</f>
        <v>2024</v>
      </c>
      <c r="E378" s="1" t="str">
        <f t="shared" si="5"/>
        <v>June 2024</v>
      </c>
      <c r="F378" s="3" t="str">
        <f ca="1">IF(C378&gt;=TODAY()-365, "Last 12 Months", "After 12 Months")</f>
        <v>After 12 Months</v>
      </c>
      <c r="G378" s="1" t="s">
        <v>1123</v>
      </c>
      <c r="H378" s="1" t="s">
        <v>815</v>
      </c>
      <c r="I378" s="1" t="s">
        <v>1050</v>
      </c>
      <c r="J378" s="8">
        <f>EOMONTH(C378, 0)</f>
        <v>45473</v>
      </c>
      <c r="K378" s="1" t="s">
        <v>373</v>
      </c>
      <c r="L378" s="1" t="str">
        <f>IF(ISNUMBER(SEARCH("Social subscription",I378)),"Social Sub",IF(OR(ISNUMBER(SEARCH("Mens",I378)),ISNUMBER(SEARCH("Ladies",I378))),"Match Fees",IF(OR(ISNUMBER(SEARCH("Badgers",I378)),ISNUMBER(SEARCH("Match Fee",I378))),"Match Fees",IF(OR(ISNUMBER(SEARCH("Training",I378)),ISNUMBER(SEARCH("Aspirations",I378))),"Training Fee",""))))</f>
        <v>Training Fee</v>
      </c>
      <c r="M378" s="1">
        <v>3</v>
      </c>
      <c r="N378" s="1">
        <v>0.08</v>
      </c>
      <c r="O378" s="1">
        <v>0.05</v>
      </c>
      <c r="P378" s="1">
        <v>0</v>
      </c>
      <c r="Q378" s="1">
        <v>2.87</v>
      </c>
    </row>
    <row r="379" spans="1:17" ht="12.75">
      <c r="A379" s="4">
        <v>45389</v>
      </c>
      <c r="B379" s="18">
        <f>IF(AND(ISNUMBER(--LEFT(A379,10)), ISNUMBER(--LEFT(C379,10))), --LEFT(C379,10) - --LEFT(A379,10), "")</f>
        <v>59.354800000000978</v>
      </c>
      <c r="C379" s="4">
        <v>45448.354861111111</v>
      </c>
      <c r="D379" s="16">
        <f>YEAR(C379)</f>
        <v>2024</v>
      </c>
      <c r="E379" s="1" t="str">
        <f t="shared" si="5"/>
        <v>June 2024</v>
      </c>
      <c r="F379" s="3" t="str">
        <f ca="1">IF(C379&gt;=TODAY()-365, "Last 12 Months", "After 12 Months")</f>
        <v>After 12 Months</v>
      </c>
      <c r="G379" s="1" t="s">
        <v>1124</v>
      </c>
      <c r="H379" s="1" t="s">
        <v>791</v>
      </c>
      <c r="I379" s="1" t="s">
        <v>1125</v>
      </c>
      <c r="J379" s="8">
        <f>EOMONTH(C379, 0)</f>
        <v>45473</v>
      </c>
      <c r="K379" s="1" t="s">
        <v>373</v>
      </c>
      <c r="L379" s="1" t="str">
        <f>IF(ISNUMBER(SEARCH("Social subscription",I379)),"Social Sub",IF(OR(ISNUMBER(SEARCH("Mens",I379)),ISNUMBER(SEARCH("Ladies",I379))),"Match Fees",IF(OR(ISNUMBER(SEARCH("Badgers",I379)),ISNUMBER(SEARCH("Match Fee",I379))),"Match Fees",IF(OR(ISNUMBER(SEARCH("Training",I379)),ISNUMBER(SEARCH("Aspirations",I379))),"Training Fee",""))))</f>
        <v>Training Fee</v>
      </c>
      <c r="M379" s="1">
        <v>3</v>
      </c>
      <c r="N379" s="1">
        <v>0.08</v>
      </c>
      <c r="O379" s="1">
        <v>0.05</v>
      </c>
      <c r="P379" s="1">
        <v>0</v>
      </c>
      <c r="Q379" s="1">
        <v>2.87</v>
      </c>
    </row>
    <row r="380" spans="1:17" ht="12.75">
      <c r="A380" s="4">
        <v>45389</v>
      </c>
      <c r="B380" s="18">
        <f>IF(AND(ISNUMBER(--LEFT(A380,10)), ISNUMBER(--LEFT(C380,10))), --LEFT(C380,10) - --LEFT(A380,10), "")</f>
        <v>59.354800000000978</v>
      </c>
      <c r="C380" s="4">
        <v>45448.354861111111</v>
      </c>
      <c r="D380" s="16">
        <f>YEAR(C380)</f>
        <v>2024</v>
      </c>
      <c r="E380" s="1" t="str">
        <f t="shared" si="5"/>
        <v>June 2024</v>
      </c>
      <c r="F380" s="3" t="str">
        <f ca="1">IF(C380&gt;=TODAY()-365, "Last 12 Months", "After 12 Months")</f>
        <v>After 12 Months</v>
      </c>
      <c r="G380" s="1" t="s">
        <v>1126</v>
      </c>
      <c r="H380" s="1" t="s">
        <v>826</v>
      </c>
      <c r="I380" s="1" t="s">
        <v>1125</v>
      </c>
      <c r="J380" s="8">
        <f>EOMONTH(C380, 0)</f>
        <v>45473</v>
      </c>
      <c r="K380" s="1" t="s">
        <v>373</v>
      </c>
      <c r="L380" s="1" t="str">
        <f>IF(ISNUMBER(SEARCH("Social subscription",I380)),"Social Sub",IF(OR(ISNUMBER(SEARCH("Mens",I380)),ISNUMBER(SEARCH("Ladies",I380))),"Match Fees",IF(OR(ISNUMBER(SEARCH("Badgers",I380)),ISNUMBER(SEARCH("Match Fee",I380))),"Match Fees",IF(OR(ISNUMBER(SEARCH("Training",I380)),ISNUMBER(SEARCH("Aspirations",I380))),"Training Fee",""))))</f>
        <v>Training Fee</v>
      </c>
      <c r="M380" s="1">
        <v>3</v>
      </c>
      <c r="N380" s="1">
        <v>0.08</v>
      </c>
      <c r="O380" s="1">
        <v>0.05</v>
      </c>
      <c r="P380" s="1">
        <v>0</v>
      </c>
      <c r="Q380" s="1">
        <v>2.87</v>
      </c>
    </row>
    <row r="381" spans="1:17" ht="12.75">
      <c r="A381" s="4">
        <v>45448</v>
      </c>
      <c r="B381" s="18">
        <f>IF(AND(ISNUMBER(--LEFT(A381,10)), ISNUMBER(--LEFT(C381,10))), --LEFT(C381,10) - --LEFT(A381,10), "")</f>
        <v>0.39020000000164146</v>
      </c>
      <c r="C381" s="4">
        <v>45448.390277777777</v>
      </c>
      <c r="D381" s="16">
        <f>YEAR(C381)</f>
        <v>2024</v>
      </c>
      <c r="E381" s="1" t="str">
        <f t="shared" si="5"/>
        <v>June 2024</v>
      </c>
      <c r="F381" s="3" t="str">
        <f ca="1">IF(C381&gt;=TODAY()-365, "Last 12 Months", "After 12 Months")</f>
        <v>After 12 Months</v>
      </c>
      <c r="G381" s="1" t="s">
        <v>1127</v>
      </c>
      <c r="H381" s="1" t="s">
        <v>393</v>
      </c>
      <c r="I381" s="1" t="s">
        <v>1128</v>
      </c>
      <c r="J381" s="8">
        <f>EOMONTH(C381, 0)</f>
        <v>45473</v>
      </c>
      <c r="K381" s="1" t="s">
        <v>233</v>
      </c>
      <c r="L381" s="1" t="str">
        <f>IF(ISNUMBER(SEARCH("Social subscription",I381)),"Social Sub",IF(OR(ISNUMBER(SEARCH("Mens",I381)),ISNUMBER(SEARCH("Ladies",I381))),"Match Fees",IF(OR(ISNUMBER(SEARCH("Badgers",I381)),ISNUMBER(SEARCH("Match Fee",I381))),"Match Fees",IF(OR(ISNUMBER(SEARCH("Training",I381)),ISNUMBER(SEARCH("Aspirations",I381))),"Training Fee",""))))</f>
        <v>Match Fees</v>
      </c>
      <c r="M381" s="1">
        <v>5</v>
      </c>
      <c r="N381" s="1">
        <v>0</v>
      </c>
      <c r="O381" s="1">
        <v>0</v>
      </c>
      <c r="P381" s="1">
        <v>0</v>
      </c>
      <c r="Q381" s="1">
        <v>5</v>
      </c>
    </row>
    <row r="382" spans="1:17" ht="12.75">
      <c r="A382" s="4">
        <v>45448</v>
      </c>
      <c r="B382" s="18">
        <f>IF(AND(ISNUMBER(--LEFT(A382,10)), ISNUMBER(--LEFT(C382,10))), --LEFT(C382,10) - --LEFT(A382,10), "")</f>
        <v>0.39089999999850988</v>
      </c>
      <c r="C382" s="4">
        <v>45448.390972222223</v>
      </c>
      <c r="D382" s="16">
        <f>YEAR(C382)</f>
        <v>2024</v>
      </c>
      <c r="E382" s="1" t="str">
        <f t="shared" si="5"/>
        <v>June 2024</v>
      </c>
      <c r="F382" s="3" t="str">
        <f ca="1">IF(C382&gt;=TODAY()-365, "Last 12 Months", "After 12 Months")</f>
        <v>After 12 Months</v>
      </c>
      <c r="G382" s="1" t="s">
        <v>1129</v>
      </c>
      <c r="H382" s="1" t="s">
        <v>427</v>
      </c>
      <c r="I382" s="1" t="s">
        <v>1130</v>
      </c>
      <c r="J382" s="8">
        <f>EOMONTH(C382, 0)</f>
        <v>45473</v>
      </c>
      <c r="K382" s="1" t="s">
        <v>241</v>
      </c>
      <c r="L382" s="1" t="str">
        <f>IF(ISNUMBER(SEARCH("Social subscription",I382)),"Social Sub",IF(OR(ISNUMBER(SEARCH("Mens",I382)),ISNUMBER(SEARCH("Ladies",I382))),"Match Fees",IF(OR(ISNUMBER(SEARCH("Badgers",I382)),ISNUMBER(SEARCH("Match Fee",I382))),"Match Fees",IF(OR(ISNUMBER(SEARCH("Training",I382)),ISNUMBER(SEARCH("Aspirations",I382))),"Training Fee",""))))</f>
        <v>Match Fees</v>
      </c>
      <c r="M382" s="1">
        <v>5</v>
      </c>
      <c r="N382" s="1">
        <v>0</v>
      </c>
      <c r="O382" s="1">
        <v>0</v>
      </c>
      <c r="P382" s="1">
        <v>0</v>
      </c>
      <c r="Q382" s="1">
        <v>5</v>
      </c>
    </row>
    <row r="383" spans="1:17" ht="12.75">
      <c r="A383" s="4">
        <v>45435</v>
      </c>
      <c r="B383" s="18">
        <f>IF(AND(ISNUMBER(--LEFT(A383,10)), ISNUMBER(--LEFT(C383,10))), --LEFT(C383,10) - --LEFT(A383,10), "")</f>
        <v>13.39089999999851</v>
      </c>
      <c r="C383" s="4">
        <v>45448.390972222223</v>
      </c>
      <c r="D383" s="16">
        <f>YEAR(C383)</f>
        <v>2024</v>
      </c>
      <c r="E383" s="1" t="str">
        <f t="shared" si="5"/>
        <v>June 2024</v>
      </c>
      <c r="F383" s="3" t="str">
        <f ca="1">IF(C383&gt;=TODAY()-365, "Last 12 Months", "After 12 Months")</f>
        <v>After 12 Months</v>
      </c>
      <c r="G383" s="1" t="s">
        <v>1131</v>
      </c>
      <c r="H383" s="1" t="s">
        <v>1132</v>
      </c>
      <c r="I383" s="1" t="s">
        <v>1133</v>
      </c>
      <c r="J383" s="8">
        <f>EOMONTH(C383, 0)</f>
        <v>45473</v>
      </c>
      <c r="K383" s="1" t="s">
        <v>241</v>
      </c>
      <c r="L383" s="1" t="str">
        <f>IF(ISNUMBER(SEARCH("Social subscription",I383)),"Social Sub",IF(OR(ISNUMBER(SEARCH("Mens",I383)),ISNUMBER(SEARCH("Ladies",I383))),"Match Fees",IF(OR(ISNUMBER(SEARCH("Badgers",I383)),ISNUMBER(SEARCH("Match Fee",I383))),"Match Fees",IF(OR(ISNUMBER(SEARCH("Training",I383)),ISNUMBER(SEARCH("Aspirations",I383))),"Training Fee",""))))</f>
        <v>Match Fees</v>
      </c>
      <c r="M383" s="1">
        <v>5</v>
      </c>
      <c r="N383" s="1">
        <v>0</v>
      </c>
      <c r="O383" s="1">
        <v>0</v>
      </c>
      <c r="P383" s="1">
        <v>0</v>
      </c>
      <c r="Q383" s="1">
        <v>5</v>
      </c>
    </row>
    <row r="384" spans="1:17" ht="12.75">
      <c r="A384" s="4">
        <v>45429</v>
      </c>
      <c r="B384" s="18">
        <f>IF(AND(ISNUMBER(--LEFT(A384,10)), ISNUMBER(--LEFT(C384,10))), --LEFT(C384,10) - --LEFT(A384,10), "")</f>
        <v>19.39089999999851</v>
      </c>
      <c r="C384" s="4">
        <v>45448.390972222223</v>
      </c>
      <c r="D384" s="16">
        <f>YEAR(C384)</f>
        <v>2024</v>
      </c>
      <c r="E384" s="1" t="str">
        <f t="shared" si="5"/>
        <v>June 2024</v>
      </c>
      <c r="F384" s="3" t="str">
        <f ca="1">IF(C384&gt;=TODAY()-365, "Last 12 Months", "After 12 Months")</f>
        <v>After 12 Months</v>
      </c>
      <c r="G384" s="1" t="s">
        <v>1134</v>
      </c>
      <c r="H384" s="1" t="s">
        <v>1132</v>
      </c>
      <c r="I384" s="1" t="s">
        <v>1135</v>
      </c>
      <c r="J384" s="8">
        <f>EOMONTH(C384, 0)</f>
        <v>45473</v>
      </c>
      <c r="K384" s="1" t="s">
        <v>241</v>
      </c>
      <c r="L384" s="1" t="str">
        <f>IF(ISNUMBER(SEARCH("Social subscription",I384)),"Social Sub",IF(OR(ISNUMBER(SEARCH("Mens",I384)),ISNUMBER(SEARCH("Ladies",I384))),"Match Fees",IF(OR(ISNUMBER(SEARCH("Badgers",I384)),ISNUMBER(SEARCH("Match Fee",I384))),"Match Fees",IF(OR(ISNUMBER(SEARCH("Training",I384)),ISNUMBER(SEARCH("Aspirations",I384))),"Training Fee",""))))</f>
        <v>Match Fees</v>
      </c>
      <c r="M384" s="1">
        <v>5</v>
      </c>
      <c r="N384" s="1">
        <v>0</v>
      </c>
      <c r="O384" s="1">
        <v>0</v>
      </c>
      <c r="P384" s="1">
        <v>0</v>
      </c>
      <c r="Q384" s="1">
        <v>5</v>
      </c>
    </row>
    <row r="385" spans="1:17" ht="12.75">
      <c r="A385" s="4">
        <v>45448</v>
      </c>
      <c r="B385" s="18">
        <f>IF(AND(ISNUMBER(--LEFT(A385,10)), ISNUMBER(--LEFT(C385,10))), --LEFT(C385,10) - --LEFT(A385,10), "")</f>
        <v>0.46869999999762513</v>
      </c>
      <c r="C385" s="4">
        <v>45448.46875</v>
      </c>
      <c r="D385" s="16">
        <f>YEAR(C385)</f>
        <v>2024</v>
      </c>
      <c r="E385" s="1" t="str">
        <f t="shared" si="5"/>
        <v>June 2024</v>
      </c>
      <c r="F385" s="3" t="str">
        <f ca="1">IF(C385&gt;=TODAY()-365, "Last 12 Months", "After 12 Months")</f>
        <v>After 12 Months</v>
      </c>
      <c r="G385" s="1" t="s">
        <v>1136</v>
      </c>
      <c r="H385" s="1" t="s">
        <v>812</v>
      </c>
      <c r="I385" s="1" t="s">
        <v>1128</v>
      </c>
      <c r="J385" s="8">
        <f>EOMONTH(C385, 0)</f>
        <v>45473</v>
      </c>
      <c r="K385" s="1" t="s">
        <v>233</v>
      </c>
      <c r="L385" s="1" t="str">
        <f>IF(ISNUMBER(SEARCH("Social subscription",I385)),"Social Sub",IF(OR(ISNUMBER(SEARCH("Mens",I385)),ISNUMBER(SEARCH("Ladies",I385))),"Match Fees",IF(OR(ISNUMBER(SEARCH("Badgers",I385)),ISNUMBER(SEARCH("Match Fee",I385))),"Match Fees",IF(OR(ISNUMBER(SEARCH("Training",I385)),ISNUMBER(SEARCH("Aspirations",I385))),"Training Fee",""))))</f>
        <v>Match Fees</v>
      </c>
      <c r="M385" s="1">
        <v>5</v>
      </c>
      <c r="N385" s="1">
        <v>0</v>
      </c>
      <c r="O385" s="1">
        <v>0</v>
      </c>
      <c r="P385" s="1">
        <v>0</v>
      </c>
      <c r="Q385" s="1">
        <v>5</v>
      </c>
    </row>
    <row r="386" spans="1:17" ht="12.75">
      <c r="A386" s="4">
        <v>45404</v>
      </c>
      <c r="B386" s="18">
        <f>IF(AND(ISNUMBER(--LEFT(A386,10)), ISNUMBER(--LEFT(C386,10))), --LEFT(C386,10) - --LEFT(A386,10), "")</f>
        <v>46.354099999996834</v>
      </c>
      <c r="C386" s="4">
        <v>45450.354166666664</v>
      </c>
      <c r="D386" s="16">
        <f>YEAR(C386)</f>
        <v>2024</v>
      </c>
      <c r="E386" s="1" t="str">
        <f t="shared" si="5"/>
        <v>June 2024</v>
      </c>
      <c r="F386" s="3" t="str">
        <f ca="1">IF(C386&gt;=TODAY()-365, "Last 12 Months", "After 12 Months")</f>
        <v>After 12 Months</v>
      </c>
      <c r="G386" s="1" t="s">
        <v>1137</v>
      </c>
      <c r="H386" s="1" t="s">
        <v>752</v>
      </c>
      <c r="I386" s="1" t="s">
        <v>1138</v>
      </c>
      <c r="J386" s="8">
        <f>EOMONTH(C386, 0)</f>
        <v>45473</v>
      </c>
      <c r="K386" s="1" t="s">
        <v>373</v>
      </c>
      <c r="L386" s="1" t="str">
        <f>IF(ISNUMBER(SEARCH("Social subscription",I386)),"Social Sub",IF(OR(ISNUMBER(SEARCH("Mens",I386)),ISNUMBER(SEARCH("Ladies",I386))),"Match Fees",IF(OR(ISNUMBER(SEARCH("Badgers",I386)),ISNUMBER(SEARCH("Match Fee",I386))),"Match Fees",IF(OR(ISNUMBER(SEARCH("Training",I386)),ISNUMBER(SEARCH("Aspirations",I386))),"Training Fee",""))))</f>
        <v>Training Fee</v>
      </c>
      <c r="M386" s="1">
        <v>3</v>
      </c>
      <c r="N386" s="1">
        <v>0.09</v>
      </c>
      <c r="O386" s="1">
        <v>0.05</v>
      </c>
      <c r="P386" s="1">
        <v>0</v>
      </c>
      <c r="Q386" s="1">
        <v>2.86</v>
      </c>
    </row>
    <row r="387" spans="1:17" ht="12.75">
      <c r="A387" s="4">
        <v>45404</v>
      </c>
      <c r="B387" s="18">
        <f>IF(AND(ISNUMBER(--LEFT(A387,10)), ISNUMBER(--LEFT(C387,10))), --LEFT(C387,10) - --LEFT(A387,10), "")</f>
        <v>46.354099999996834</v>
      </c>
      <c r="C387" s="4">
        <v>45450.354166666664</v>
      </c>
      <c r="D387" s="16">
        <f>YEAR(C387)</f>
        <v>2024</v>
      </c>
      <c r="E387" s="1" t="str">
        <f t="shared" ref="E387:E450" si="6">TEXT(C387, "mmmm yyyy")</f>
        <v>June 2024</v>
      </c>
      <c r="F387" s="3" t="str">
        <f ca="1">IF(C387&gt;=TODAY()-365, "Last 12 Months", "After 12 Months")</f>
        <v>After 12 Months</v>
      </c>
      <c r="G387" s="1" t="s">
        <v>1139</v>
      </c>
      <c r="H387" s="1" t="s">
        <v>752</v>
      </c>
      <c r="I387" s="1" t="s">
        <v>1140</v>
      </c>
      <c r="J387" s="8">
        <f>EOMONTH(C387, 0)</f>
        <v>45473</v>
      </c>
      <c r="K387" s="1" t="s">
        <v>373</v>
      </c>
      <c r="L387" s="1" t="str">
        <f>IF(ISNUMBER(SEARCH("Social subscription",I387)),"Social Sub",IF(OR(ISNUMBER(SEARCH("Mens",I387)),ISNUMBER(SEARCH("Ladies",I387))),"Match Fees",IF(OR(ISNUMBER(SEARCH("Badgers",I387)),ISNUMBER(SEARCH("Match Fee",I387))),"Match Fees",IF(OR(ISNUMBER(SEARCH("Training",I387)),ISNUMBER(SEARCH("Aspirations",I387))),"Training Fee",""))))</f>
        <v>Training Fee</v>
      </c>
      <c r="M387" s="1">
        <v>3</v>
      </c>
      <c r="N387" s="1">
        <v>0.09</v>
      </c>
      <c r="O387" s="1">
        <v>0.05</v>
      </c>
      <c r="P387" s="1">
        <v>0</v>
      </c>
      <c r="Q387" s="1">
        <v>2.86</v>
      </c>
    </row>
    <row r="388" spans="1:17" ht="12.75">
      <c r="A388" s="4">
        <v>45417</v>
      </c>
      <c r="B388" s="18">
        <f>IF(AND(ISNUMBER(--LEFT(A388,10)), ISNUMBER(--LEFT(C388,10))), --LEFT(C388,10) - --LEFT(A388,10), "")</f>
        <v>33.354099999996834</v>
      </c>
      <c r="C388" s="4">
        <v>45450.354166666664</v>
      </c>
      <c r="D388" s="16">
        <f>YEAR(C388)</f>
        <v>2024</v>
      </c>
      <c r="E388" s="1" t="str">
        <f t="shared" si="6"/>
        <v>June 2024</v>
      </c>
      <c r="F388" s="3" t="str">
        <f ca="1">IF(C388&gt;=TODAY()-365, "Last 12 Months", "After 12 Months")</f>
        <v>After 12 Months</v>
      </c>
      <c r="G388" s="1" t="s">
        <v>1141</v>
      </c>
      <c r="H388" s="1" t="s">
        <v>752</v>
      </c>
      <c r="I388" s="1" t="s">
        <v>1142</v>
      </c>
      <c r="J388" s="8">
        <f>EOMONTH(C388, 0)</f>
        <v>45473</v>
      </c>
      <c r="K388" s="1" t="s">
        <v>373</v>
      </c>
      <c r="L388" s="1" t="str">
        <f>IF(ISNUMBER(SEARCH("Social subscription",I388)),"Social Sub",IF(OR(ISNUMBER(SEARCH("Mens",I388)),ISNUMBER(SEARCH("Ladies",I388))),"Match Fees",IF(OR(ISNUMBER(SEARCH("Badgers",I388)),ISNUMBER(SEARCH("Match Fee",I388))),"Match Fees",IF(OR(ISNUMBER(SEARCH("Training",I388)),ISNUMBER(SEARCH("Aspirations",I388))),"Training Fee",""))))</f>
        <v>Training Fee</v>
      </c>
      <c r="M388" s="1">
        <v>3</v>
      </c>
      <c r="N388" s="1">
        <v>0.09</v>
      </c>
      <c r="O388" s="1">
        <v>0.05</v>
      </c>
      <c r="P388" s="1">
        <v>0</v>
      </c>
      <c r="Q388" s="1">
        <v>2.86</v>
      </c>
    </row>
    <row r="389" spans="1:17" ht="12.75">
      <c r="A389" s="4">
        <v>45431</v>
      </c>
      <c r="B389" s="18">
        <f>IF(AND(ISNUMBER(--LEFT(A389,10)), ISNUMBER(--LEFT(C389,10))), --LEFT(C389,10) - --LEFT(A389,10), "")</f>
        <v>19.354099999996834</v>
      </c>
      <c r="C389" s="4">
        <v>45450.354166666664</v>
      </c>
      <c r="D389" s="16">
        <f>YEAR(C389)</f>
        <v>2024</v>
      </c>
      <c r="E389" s="1" t="str">
        <f t="shared" si="6"/>
        <v>June 2024</v>
      </c>
      <c r="F389" s="3" t="str">
        <f ca="1">IF(C389&gt;=TODAY()-365, "Last 12 Months", "After 12 Months")</f>
        <v>After 12 Months</v>
      </c>
      <c r="G389" s="1" t="s">
        <v>1143</v>
      </c>
      <c r="H389" s="1" t="s">
        <v>752</v>
      </c>
      <c r="I389" s="1" t="s">
        <v>1144</v>
      </c>
      <c r="J389" s="8">
        <f>EOMONTH(C389, 0)</f>
        <v>45473</v>
      </c>
      <c r="K389" s="1" t="s">
        <v>373</v>
      </c>
      <c r="L389" s="1" t="str">
        <f>IF(ISNUMBER(SEARCH("Social subscription",I389)),"Social Sub",IF(OR(ISNUMBER(SEARCH("Mens",I389)),ISNUMBER(SEARCH("Ladies",I389))),"Match Fees",IF(OR(ISNUMBER(SEARCH("Badgers",I389)),ISNUMBER(SEARCH("Match Fee",I389))),"Match Fees",IF(OR(ISNUMBER(SEARCH("Training",I389)),ISNUMBER(SEARCH("Aspirations",I389))),"Training Fee",""))))</f>
        <v>Training Fee</v>
      </c>
      <c r="M389" s="1">
        <v>3</v>
      </c>
      <c r="N389" s="1">
        <v>0.09</v>
      </c>
      <c r="O389" s="1">
        <v>0.05</v>
      </c>
      <c r="P389" s="1">
        <v>0</v>
      </c>
      <c r="Q389" s="1">
        <v>2.86</v>
      </c>
    </row>
    <row r="390" spans="1:17" ht="12.75">
      <c r="A390" s="4">
        <v>45447</v>
      </c>
      <c r="B390" s="18">
        <f>IF(AND(ISNUMBER(--LEFT(A390,10)), ISNUMBER(--LEFT(C390,10))), --LEFT(C390,10) - --LEFT(A390,10), "")</f>
        <v>3.3540999999968335</v>
      </c>
      <c r="C390" s="4">
        <v>45450.354166666664</v>
      </c>
      <c r="D390" s="16">
        <f>YEAR(C390)</f>
        <v>2024</v>
      </c>
      <c r="E390" s="1" t="str">
        <f t="shared" si="6"/>
        <v>June 2024</v>
      </c>
      <c r="F390" s="3" t="str">
        <f ca="1">IF(C390&gt;=TODAY()-365, "Last 12 Months", "After 12 Months")</f>
        <v>After 12 Months</v>
      </c>
      <c r="G390" s="1" t="s">
        <v>1145</v>
      </c>
      <c r="H390" s="1" t="s">
        <v>752</v>
      </c>
      <c r="I390" s="1" t="s">
        <v>1146</v>
      </c>
      <c r="J390" s="8">
        <f>EOMONTH(C390, 0)</f>
        <v>45473</v>
      </c>
      <c r="K390" s="1" t="s">
        <v>373</v>
      </c>
      <c r="L390" s="1" t="str">
        <f>IF(ISNUMBER(SEARCH("Social subscription",I390)),"Social Sub",IF(OR(ISNUMBER(SEARCH("Mens",I390)),ISNUMBER(SEARCH("Ladies",I390))),"Match Fees",IF(OR(ISNUMBER(SEARCH("Badgers",I390)),ISNUMBER(SEARCH("Match Fee",I390))),"Match Fees",IF(OR(ISNUMBER(SEARCH("Training",I390)),ISNUMBER(SEARCH("Aspirations",I390))),"Training Fee",""))))</f>
        <v>Training Fee</v>
      </c>
      <c r="M390" s="1">
        <v>3</v>
      </c>
      <c r="N390" s="1">
        <v>7.0000000000000007E-2</v>
      </c>
      <c r="O390" s="1">
        <v>0.05</v>
      </c>
      <c r="P390" s="1">
        <v>0</v>
      </c>
      <c r="Q390" s="1">
        <v>2.88</v>
      </c>
    </row>
    <row r="391" spans="1:17" ht="12.75">
      <c r="A391" s="4">
        <v>45420</v>
      </c>
      <c r="B391" s="18">
        <f>IF(AND(ISNUMBER(--LEFT(A391,10)), ISNUMBER(--LEFT(C391,10))), --LEFT(C391,10) - --LEFT(A391,10), "")</f>
        <v>31.354099999996834</v>
      </c>
      <c r="C391" s="4">
        <v>45451.354166666664</v>
      </c>
      <c r="D391" s="16">
        <f>YEAR(C391)</f>
        <v>2024</v>
      </c>
      <c r="E391" s="1" t="str">
        <f t="shared" si="6"/>
        <v>June 2024</v>
      </c>
      <c r="F391" s="3" t="str">
        <f ca="1">IF(C391&gt;=TODAY()-365, "Last 12 Months", "After 12 Months")</f>
        <v>After 12 Months</v>
      </c>
      <c r="G391" s="1" t="s">
        <v>1147</v>
      </c>
      <c r="H391" s="1" t="s">
        <v>918</v>
      </c>
      <c r="I391" s="1" t="s">
        <v>1148</v>
      </c>
      <c r="J391" s="8">
        <f>EOMONTH(C391, 0)</f>
        <v>45473</v>
      </c>
      <c r="K391" s="1" t="s">
        <v>373</v>
      </c>
      <c r="L391" s="1" t="str">
        <f>IF(ISNUMBER(SEARCH("Social subscription",I391)),"Social Sub",IF(OR(ISNUMBER(SEARCH("Mens",I391)),ISNUMBER(SEARCH("Ladies",I391))),"Match Fees",IF(OR(ISNUMBER(SEARCH("Badgers",I391)),ISNUMBER(SEARCH("Match Fee",I391))),"Match Fees",IF(OR(ISNUMBER(SEARCH("Training",I391)),ISNUMBER(SEARCH("Aspirations",I391))),"Training Fee",""))))</f>
        <v>Match Fees</v>
      </c>
      <c r="M391" s="1">
        <v>3</v>
      </c>
      <c r="N391" s="1">
        <v>0.25</v>
      </c>
      <c r="O391" s="1">
        <v>0.05</v>
      </c>
      <c r="P391" s="1">
        <v>0</v>
      </c>
      <c r="Q391" s="1">
        <v>2.7</v>
      </c>
    </row>
    <row r="392" spans="1:17" ht="12.75">
      <c r="A392" s="4">
        <v>45420</v>
      </c>
      <c r="B392" s="18">
        <f>IF(AND(ISNUMBER(--LEFT(A392,10)), ISNUMBER(--LEFT(C392,10))), --LEFT(C392,10) - --LEFT(A392,10), "")</f>
        <v>31.354099999996834</v>
      </c>
      <c r="C392" s="4">
        <v>45451.354166666664</v>
      </c>
      <c r="D392" s="16">
        <f>YEAR(C392)</f>
        <v>2024</v>
      </c>
      <c r="E392" s="1" t="str">
        <f t="shared" si="6"/>
        <v>June 2024</v>
      </c>
      <c r="F392" s="3" t="str">
        <f ca="1">IF(C392&gt;=TODAY()-365, "Last 12 Months", "After 12 Months")</f>
        <v>After 12 Months</v>
      </c>
      <c r="G392" s="1" t="s">
        <v>1149</v>
      </c>
      <c r="H392" s="1" t="s">
        <v>434</v>
      </c>
      <c r="I392" s="1" t="s">
        <v>966</v>
      </c>
      <c r="J392" s="8">
        <f>EOMONTH(C392, 0)</f>
        <v>45473</v>
      </c>
      <c r="K392" s="1" t="s">
        <v>373</v>
      </c>
      <c r="L392" s="1" t="str">
        <f>IF(ISNUMBER(SEARCH("Social subscription",I392)),"Social Sub",IF(OR(ISNUMBER(SEARCH("Mens",I392)),ISNUMBER(SEARCH("Ladies",I392))),"Match Fees",IF(OR(ISNUMBER(SEARCH("Badgers",I392)),ISNUMBER(SEARCH("Match Fee",I392))),"Match Fees",IF(OR(ISNUMBER(SEARCH("Training",I392)),ISNUMBER(SEARCH("Aspirations",I392))),"Training Fee",""))))</f>
        <v>Match Fees</v>
      </c>
      <c r="M392" s="1">
        <v>5</v>
      </c>
      <c r="N392" s="1">
        <v>0.17</v>
      </c>
      <c r="O392" s="1">
        <v>0.05</v>
      </c>
      <c r="P392" s="1">
        <v>0</v>
      </c>
      <c r="Q392" s="1">
        <v>4.78</v>
      </c>
    </row>
    <row r="393" spans="1:17" ht="12.75">
      <c r="A393" s="4">
        <v>45429</v>
      </c>
      <c r="B393" s="18">
        <f>IF(AND(ISNUMBER(--LEFT(A393,10)), ISNUMBER(--LEFT(C393,10))), --LEFT(C393,10) - --LEFT(A393,10), "")</f>
        <v>22.354099999996834</v>
      </c>
      <c r="C393" s="4">
        <v>45451.354166666664</v>
      </c>
      <c r="D393" s="16">
        <f>YEAR(C393)</f>
        <v>2024</v>
      </c>
      <c r="E393" s="1" t="str">
        <f t="shared" si="6"/>
        <v>June 2024</v>
      </c>
      <c r="F393" s="3" t="str">
        <f ca="1">IF(C393&gt;=TODAY()-365, "Last 12 Months", "After 12 Months")</f>
        <v>After 12 Months</v>
      </c>
      <c r="G393" s="1" t="s">
        <v>1150</v>
      </c>
      <c r="H393" s="1" t="s">
        <v>434</v>
      </c>
      <c r="I393" s="1" t="s">
        <v>1151</v>
      </c>
      <c r="J393" s="8">
        <f>EOMONTH(C393, 0)</f>
        <v>45473</v>
      </c>
      <c r="K393" s="1" t="s">
        <v>373</v>
      </c>
      <c r="L393" s="1" t="str">
        <f>IF(ISNUMBER(SEARCH("Social subscription",I393)),"Social Sub",IF(OR(ISNUMBER(SEARCH("Mens",I393)),ISNUMBER(SEARCH("Ladies",I393))),"Match Fees",IF(OR(ISNUMBER(SEARCH("Badgers",I393)),ISNUMBER(SEARCH("Match Fee",I393))),"Match Fees",IF(OR(ISNUMBER(SEARCH("Training",I393)),ISNUMBER(SEARCH("Aspirations",I393))),"Training Fee",""))))</f>
        <v>Match Fees</v>
      </c>
      <c r="M393" s="1">
        <v>5</v>
      </c>
      <c r="N393" s="1">
        <v>0.18</v>
      </c>
      <c r="O393" s="1">
        <v>0.05</v>
      </c>
      <c r="P393" s="1">
        <v>0</v>
      </c>
      <c r="Q393" s="1">
        <v>4.7699999999999996</v>
      </c>
    </row>
    <row r="394" spans="1:17" ht="12.75">
      <c r="A394" s="4">
        <v>45451</v>
      </c>
      <c r="B394" s="18">
        <f>IF(AND(ISNUMBER(--LEFT(A394,10)), ISNUMBER(--LEFT(C394,10))), --LEFT(C394,10) - --LEFT(A394,10), "")</f>
        <v>0.5569000000032247</v>
      </c>
      <c r="C394" s="4">
        <v>45451.556944444441</v>
      </c>
      <c r="D394" s="16">
        <f>YEAR(C394)</f>
        <v>2024</v>
      </c>
      <c r="E394" s="1" t="str">
        <f t="shared" si="6"/>
        <v>June 2024</v>
      </c>
      <c r="F394" s="3" t="str">
        <f ca="1">IF(C394&gt;=TODAY()-365, "Last 12 Months", "After 12 Months")</f>
        <v>After 12 Months</v>
      </c>
      <c r="G394" s="1" t="s">
        <v>1152</v>
      </c>
      <c r="H394" s="1" t="s">
        <v>1153</v>
      </c>
      <c r="I394" s="1" t="s">
        <v>1154</v>
      </c>
      <c r="J394" s="8">
        <f>EOMONTH(C394, 0)</f>
        <v>45473</v>
      </c>
      <c r="K394" s="1" t="s">
        <v>241</v>
      </c>
      <c r="L394" s="1" t="str">
        <f>IF(ISNUMBER(SEARCH("Social subscription",I394)),"Social Sub",IF(OR(ISNUMBER(SEARCH("Mens",I394)),ISNUMBER(SEARCH("Ladies",I394))),"Match Fees",IF(OR(ISNUMBER(SEARCH("Badgers",I394)),ISNUMBER(SEARCH("Match Fee",I394))),"Match Fees",IF(OR(ISNUMBER(SEARCH("Training",I394)),ISNUMBER(SEARCH("Aspirations",I394))),"Training Fee",""))))</f>
        <v>Training Fee</v>
      </c>
      <c r="M394" s="1">
        <v>3</v>
      </c>
      <c r="N394" s="1">
        <v>0</v>
      </c>
      <c r="O394" s="1">
        <v>0</v>
      </c>
      <c r="P394" s="1">
        <v>0</v>
      </c>
      <c r="Q394" s="1">
        <v>3</v>
      </c>
    </row>
    <row r="395" spans="1:17" ht="12.75">
      <c r="A395" s="4">
        <v>45451</v>
      </c>
      <c r="B395" s="18">
        <f>IF(AND(ISNUMBER(--LEFT(A395,10)), ISNUMBER(--LEFT(C395,10))), --LEFT(C395,10) - --LEFT(A395,10), "")</f>
        <v>0.5569000000032247</v>
      </c>
      <c r="C395" s="4">
        <v>45451.556944444441</v>
      </c>
      <c r="D395" s="16">
        <f>YEAR(C395)</f>
        <v>2024</v>
      </c>
      <c r="E395" s="1" t="str">
        <f t="shared" si="6"/>
        <v>June 2024</v>
      </c>
      <c r="F395" s="3" t="str">
        <f ca="1">IF(C395&gt;=TODAY()-365, "Last 12 Months", "After 12 Months")</f>
        <v>After 12 Months</v>
      </c>
      <c r="G395" s="1" t="s">
        <v>1155</v>
      </c>
      <c r="H395" s="1" t="s">
        <v>1156</v>
      </c>
      <c r="I395" s="1" t="s">
        <v>1154</v>
      </c>
      <c r="J395" s="8">
        <f>EOMONTH(C395, 0)</f>
        <v>45473</v>
      </c>
      <c r="K395" s="1" t="s">
        <v>241</v>
      </c>
      <c r="L395" s="1" t="str">
        <f>IF(ISNUMBER(SEARCH("Social subscription",I395)),"Social Sub",IF(OR(ISNUMBER(SEARCH("Mens",I395)),ISNUMBER(SEARCH("Ladies",I395))),"Match Fees",IF(OR(ISNUMBER(SEARCH("Badgers",I395)),ISNUMBER(SEARCH("Match Fee",I395))),"Match Fees",IF(OR(ISNUMBER(SEARCH("Training",I395)),ISNUMBER(SEARCH("Aspirations",I395))),"Training Fee",""))))</f>
        <v>Training Fee</v>
      </c>
      <c r="M395" s="1">
        <v>3</v>
      </c>
      <c r="N395" s="1">
        <v>0</v>
      </c>
      <c r="O395" s="1">
        <v>0</v>
      </c>
      <c r="P395" s="1">
        <v>0</v>
      </c>
      <c r="Q395" s="1">
        <v>3</v>
      </c>
    </row>
    <row r="396" spans="1:17" ht="12.75">
      <c r="A396" s="4">
        <v>45451</v>
      </c>
      <c r="B396" s="18">
        <f>IF(AND(ISNUMBER(--LEFT(A396,10)), ISNUMBER(--LEFT(C396,10))), --LEFT(C396,10) - --LEFT(A396,10), "")</f>
        <v>0.5569000000032247</v>
      </c>
      <c r="C396" s="4">
        <v>45451.556944444441</v>
      </c>
      <c r="D396" s="16">
        <f>YEAR(C396)</f>
        <v>2024</v>
      </c>
      <c r="E396" s="1" t="str">
        <f t="shared" si="6"/>
        <v>June 2024</v>
      </c>
      <c r="F396" s="3" t="str">
        <f ca="1">IF(C396&gt;=TODAY()-365, "Last 12 Months", "After 12 Months")</f>
        <v>After 12 Months</v>
      </c>
      <c r="G396" s="1" t="s">
        <v>1157</v>
      </c>
      <c r="H396" s="1" t="s">
        <v>781</v>
      </c>
      <c r="I396" s="1" t="s">
        <v>1158</v>
      </c>
      <c r="J396" s="8">
        <f>EOMONTH(C396, 0)</f>
        <v>45473</v>
      </c>
      <c r="K396" s="1" t="s">
        <v>233</v>
      </c>
      <c r="L396" s="1" t="str">
        <f>IF(ISNUMBER(SEARCH("Social subscription",I396)),"Social Sub",IF(OR(ISNUMBER(SEARCH("Mens",I396)),ISNUMBER(SEARCH("Ladies",I396))),"Match Fees",IF(OR(ISNUMBER(SEARCH("Badgers",I396)),ISNUMBER(SEARCH("Match Fee",I396))),"Match Fees",IF(OR(ISNUMBER(SEARCH("Training",I396)),ISNUMBER(SEARCH("Aspirations",I396))),"Training Fee",""))))</f>
        <v>Training Fee</v>
      </c>
      <c r="M396" s="1">
        <v>3</v>
      </c>
      <c r="N396" s="1">
        <v>0</v>
      </c>
      <c r="O396" s="1">
        <v>0</v>
      </c>
      <c r="P396" s="1">
        <v>0</v>
      </c>
      <c r="Q396" s="1">
        <v>3</v>
      </c>
    </row>
    <row r="397" spans="1:17" ht="12.75">
      <c r="A397" s="4">
        <v>45452</v>
      </c>
      <c r="B397" s="18">
        <f>IF(AND(ISNUMBER(--LEFT(A397,10)), ISNUMBER(--LEFT(C397,10))), --LEFT(C397,10) - --LEFT(A397,10), "")</f>
        <v>0.41380000000208383</v>
      </c>
      <c r="C397" s="4">
        <v>45452.413888888892</v>
      </c>
      <c r="D397" s="16">
        <f>YEAR(C397)</f>
        <v>2024</v>
      </c>
      <c r="E397" s="1" t="str">
        <f t="shared" si="6"/>
        <v>June 2024</v>
      </c>
      <c r="F397" s="3" t="str">
        <f ca="1">IF(C397&gt;=TODAY()-365, "Last 12 Months", "After 12 Months")</f>
        <v>After 12 Months</v>
      </c>
      <c r="G397" s="1" t="s">
        <v>1159</v>
      </c>
      <c r="H397" s="1" t="s">
        <v>1010</v>
      </c>
      <c r="I397" s="1" t="s">
        <v>1160</v>
      </c>
      <c r="J397" s="8">
        <f>EOMONTH(C397, 0)</f>
        <v>45473</v>
      </c>
      <c r="K397" s="1" t="s">
        <v>233</v>
      </c>
      <c r="L397" s="1" t="str">
        <f>IF(ISNUMBER(SEARCH("Social subscription",I397)),"Social Sub",IF(OR(ISNUMBER(SEARCH("Mens",I397)),ISNUMBER(SEARCH("Ladies",I397))),"Match Fees",IF(OR(ISNUMBER(SEARCH("Badgers",I397)),ISNUMBER(SEARCH("Match Fee",I397))),"Match Fees",IF(OR(ISNUMBER(SEARCH("Training",I397)),ISNUMBER(SEARCH("Aspirations",I397))),"Training Fee",""))))</f>
        <v>Training Fee</v>
      </c>
      <c r="M397" s="1">
        <v>3</v>
      </c>
      <c r="N397" s="1">
        <v>0</v>
      </c>
      <c r="O397" s="1">
        <v>0</v>
      </c>
      <c r="P397" s="1">
        <v>0</v>
      </c>
      <c r="Q397" s="1">
        <v>3</v>
      </c>
    </row>
    <row r="398" spans="1:17" ht="12.75">
      <c r="A398" s="4">
        <v>45452</v>
      </c>
      <c r="B398" s="18">
        <f>IF(AND(ISNUMBER(--LEFT(A398,10)), ISNUMBER(--LEFT(C398,10))), --LEFT(C398,10) - --LEFT(A398,10), "")</f>
        <v>0.42220000000088476</v>
      </c>
      <c r="C398" s="4">
        <v>45452.422222222223</v>
      </c>
      <c r="D398" s="16">
        <f>YEAR(C398)</f>
        <v>2024</v>
      </c>
      <c r="E398" s="1" t="str">
        <f t="shared" si="6"/>
        <v>June 2024</v>
      </c>
      <c r="F398" s="3" t="str">
        <f ca="1">IF(C398&gt;=TODAY()-365, "Last 12 Months", "After 12 Months")</f>
        <v>After 12 Months</v>
      </c>
      <c r="G398" s="1" t="s">
        <v>1161</v>
      </c>
      <c r="H398" s="1" t="s">
        <v>610</v>
      </c>
      <c r="I398" s="1" t="s">
        <v>1162</v>
      </c>
      <c r="J398" s="8">
        <f>EOMONTH(C398, 0)</f>
        <v>45473</v>
      </c>
      <c r="K398" s="1" t="s">
        <v>241</v>
      </c>
      <c r="L398" s="1" t="str">
        <f>IF(ISNUMBER(SEARCH("Social subscription",I398)),"Social Sub",IF(OR(ISNUMBER(SEARCH("Mens",I398)),ISNUMBER(SEARCH("Ladies",I398))),"Match Fees",IF(OR(ISNUMBER(SEARCH("Badgers",I398)),ISNUMBER(SEARCH("Match Fee",I398))),"Match Fees",IF(OR(ISNUMBER(SEARCH("Training",I398)),ISNUMBER(SEARCH("Aspirations",I398))),"Training Fee",""))))</f>
        <v>Training Fee</v>
      </c>
      <c r="M398" s="1">
        <v>3</v>
      </c>
      <c r="N398" s="1">
        <v>0</v>
      </c>
      <c r="O398" s="1">
        <v>0</v>
      </c>
      <c r="P398" s="1">
        <v>0</v>
      </c>
      <c r="Q398" s="1">
        <v>3</v>
      </c>
    </row>
    <row r="399" spans="1:17" ht="12.75">
      <c r="A399" s="4">
        <v>45452</v>
      </c>
      <c r="B399" s="18">
        <f>IF(AND(ISNUMBER(--LEFT(A399,10)), ISNUMBER(--LEFT(C399,10))), --LEFT(C399,10) - --LEFT(A399,10), "")</f>
        <v>0.42220000000088476</v>
      </c>
      <c r="C399" s="4">
        <v>45452.422222222223</v>
      </c>
      <c r="D399" s="16">
        <f>YEAR(C399)</f>
        <v>2024</v>
      </c>
      <c r="E399" s="1" t="str">
        <f t="shared" si="6"/>
        <v>June 2024</v>
      </c>
      <c r="F399" s="3" t="str">
        <f ca="1">IF(C399&gt;=TODAY()-365, "Last 12 Months", "After 12 Months")</f>
        <v>After 12 Months</v>
      </c>
      <c r="G399" s="1" t="s">
        <v>1163</v>
      </c>
      <c r="H399" s="1" t="s">
        <v>613</v>
      </c>
      <c r="I399" s="1" t="s">
        <v>1162</v>
      </c>
      <c r="J399" s="8">
        <f>EOMONTH(C399, 0)</f>
        <v>45473</v>
      </c>
      <c r="K399" s="1" t="s">
        <v>241</v>
      </c>
      <c r="L399" s="1" t="str">
        <f>IF(ISNUMBER(SEARCH("Social subscription",I399)),"Social Sub",IF(OR(ISNUMBER(SEARCH("Mens",I399)),ISNUMBER(SEARCH("Ladies",I399))),"Match Fees",IF(OR(ISNUMBER(SEARCH("Badgers",I399)),ISNUMBER(SEARCH("Match Fee",I399))),"Match Fees",IF(OR(ISNUMBER(SEARCH("Training",I399)),ISNUMBER(SEARCH("Aspirations",I399))),"Training Fee",""))))</f>
        <v>Training Fee</v>
      </c>
      <c r="M399" s="1">
        <v>3</v>
      </c>
      <c r="N399" s="1">
        <v>0</v>
      </c>
      <c r="O399" s="1">
        <v>0</v>
      </c>
      <c r="P399" s="1">
        <v>0</v>
      </c>
      <c r="Q399" s="1">
        <v>3</v>
      </c>
    </row>
    <row r="400" spans="1:17" ht="12.75">
      <c r="A400" s="4">
        <v>45452</v>
      </c>
      <c r="B400" s="18">
        <f>IF(AND(ISNUMBER(--LEFT(A400,10)), ISNUMBER(--LEFT(C400,10))), --LEFT(C400,10) - --LEFT(A400,10), "")</f>
        <v>0.42839999999705469</v>
      </c>
      <c r="C400" s="4">
        <v>45452.428472222222</v>
      </c>
      <c r="D400" s="16">
        <f>YEAR(C400)</f>
        <v>2024</v>
      </c>
      <c r="E400" s="1" t="str">
        <f t="shared" si="6"/>
        <v>June 2024</v>
      </c>
      <c r="F400" s="3" t="str">
        <f ca="1">IF(C400&gt;=TODAY()-365, "Last 12 Months", "After 12 Months")</f>
        <v>After 12 Months</v>
      </c>
      <c r="G400" s="1" t="s">
        <v>1164</v>
      </c>
      <c r="H400" s="1" t="s">
        <v>1165</v>
      </c>
      <c r="I400" s="1" t="s">
        <v>1162</v>
      </c>
      <c r="J400" s="8">
        <f>EOMONTH(C400, 0)</f>
        <v>45473</v>
      </c>
      <c r="K400" s="1" t="s">
        <v>241</v>
      </c>
      <c r="L400" s="1" t="str">
        <f>IF(ISNUMBER(SEARCH("Social subscription",I400)),"Social Sub",IF(OR(ISNUMBER(SEARCH("Mens",I400)),ISNUMBER(SEARCH("Ladies",I400))),"Match Fees",IF(OR(ISNUMBER(SEARCH("Badgers",I400)),ISNUMBER(SEARCH("Match Fee",I400))),"Match Fees",IF(OR(ISNUMBER(SEARCH("Training",I400)),ISNUMBER(SEARCH("Aspirations",I400))),"Training Fee",""))))</f>
        <v>Training Fee</v>
      </c>
      <c r="M400" s="1">
        <v>3</v>
      </c>
      <c r="N400" s="1">
        <v>0</v>
      </c>
      <c r="O400" s="1">
        <v>0</v>
      </c>
      <c r="P400" s="1">
        <v>0</v>
      </c>
      <c r="Q400" s="1">
        <v>3</v>
      </c>
    </row>
    <row r="401" spans="1:17" ht="12.75">
      <c r="A401" s="4">
        <v>45452</v>
      </c>
      <c r="B401" s="18">
        <f>IF(AND(ISNUMBER(--LEFT(A401,10)), ISNUMBER(--LEFT(C401,10))), --LEFT(C401,10) - --LEFT(A401,10), "")</f>
        <v>0.42839999999705469</v>
      </c>
      <c r="C401" s="4">
        <v>45452.428472222222</v>
      </c>
      <c r="D401" s="16">
        <f>YEAR(C401)</f>
        <v>2024</v>
      </c>
      <c r="E401" s="1" t="str">
        <f t="shared" si="6"/>
        <v>June 2024</v>
      </c>
      <c r="F401" s="3" t="str">
        <f ca="1">IF(C401&gt;=TODAY()-365, "Last 12 Months", "After 12 Months")</f>
        <v>After 12 Months</v>
      </c>
      <c r="G401" s="1" t="s">
        <v>1166</v>
      </c>
      <c r="H401" s="1" t="s">
        <v>571</v>
      </c>
      <c r="I401" s="1" t="s">
        <v>1162</v>
      </c>
      <c r="J401" s="8">
        <f>EOMONTH(C401, 0)</f>
        <v>45473</v>
      </c>
      <c r="K401" s="1" t="s">
        <v>241</v>
      </c>
      <c r="L401" s="1" t="str">
        <f>IF(ISNUMBER(SEARCH("Social subscription",I401)),"Social Sub",IF(OR(ISNUMBER(SEARCH("Mens",I401)),ISNUMBER(SEARCH("Ladies",I401))),"Match Fees",IF(OR(ISNUMBER(SEARCH("Badgers",I401)),ISNUMBER(SEARCH("Match Fee",I401))),"Match Fees",IF(OR(ISNUMBER(SEARCH("Training",I401)),ISNUMBER(SEARCH("Aspirations",I401))),"Training Fee",""))))</f>
        <v>Training Fee</v>
      </c>
      <c r="M401" s="1">
        <v>3</v>
      </c>
      <c r="N401" s="1">
        <v>0</v>
      </c>
      <c r="O401" s="1">
        <v>0</v>
      </c>
      <c r="P401" s="1">
        <v>0</v>
      </c>
      <c r="Q401" s="1">
        <v>3</v>
      </c>
    </row>
    <row r="402" spans="1:17" ht="12.75">
      <c r="A402" s="4">
        <v>45447</v>
      </c>
      <c r="B402" s="18">
        <f>IF(AND(ISNUMBER(--LEFT(A402,10)), ISNUMBER(--LEFT(C402,10))), --LEFT(C402,10) - --LEFT(A402,10), "")</f>
        <v>5.4464999999981956</v>
      </c>
      <c r="C402" s="4">
        <v>45452.446527777778</v>
      </c>
      <c r="D402" s="16">
        <f>YEAR(C402)</f>
        <v>2024</v>
      </c>
      <c r="E402" s="1" t="str">
        <f t="shared" si="6"/>
        <v>June 2024</v>
      </c>
      <c r="F402" s="3" t="str">
        <f ca="1">IF(C402&gt;=TODAY()-365, "Last 12 Months", "After 12 Months")</f>
        <v>After 12 Months</v>
      </c>
      <c r="G402" s="1" t="s">
        <v>1167</v>
      </c>
      <c r="H402" s="1" t="s">
        <v>610</v>
      </c>
      <c r="I402" s="1" t="s">
        <v>1168</v>
      </c>
      <c r="J402" s="8">
        <f>EOMONTH(C402, 0)</f>
        <v>45473</v>
      </c>
      <c r="K402" s="1" t="s">
        <v>241</v>
      </c>
      <c r="L402" s="1" t="str">
        <f>IF(ISNUMBER(SEARCH("Social subscription",I402)),"Social Sub",IF(OR(ISNUMBER(SEARCH("Mens",I402)),ISNUMBER(SEARCH("Ladies",I402))),"Match Fees",IF(OR(ISNUMBER(SEARCH("Badgers",I402)),ISNUMBER(SEARCH("Match Fee",I402))),"Match Fees",IF(OR(ISNUMBER(SEARCH("Training",I402)),ISNUMBER(SEARCH("Aspirations",I402))),"Training Fee",""))))</f>
        <v>Training Fee</v>
      </c>
      <c r="M402" s="1">
        <v>3</v>
      </c>
      <c r="N402" s="1">
        <v>0</v>
      </c>
      <c r="O402" s="1">
        <v>0</v>
      </c>
      <c r="P402" s="1">
        <v>0</v>
      </c>
      <c r="Q402" s="1">
        <v>3</v>
      </c>
    </row>
    <row r="403" spans="1:17" ht="12.75">
      <c r="A403" s="4">
        <v>45451</v>
      </c>
      <c r="B403" s="18">
        <f>IF(AND(ISNUMBER(--LEFT(A403,10)), ISNUMBER(--LEFT(C403,10))), --LEFT(C403,10) - --LEFT(A403,10), "")</f>
        <v>1.4464999999981956</v>
      </c>
      <c r="C403" s="4">
        <v>45452.446527777778</v>
      </c>
      <c r="D403" s="16">
        <f>YEAR(C403)</f>
        <v>2024</v>
      </c>
      <c r="E403" s="1" t="str">
        <f t="shared" si="6"/>
        <v>June 2024</v>
      </c>
      <c r="F403" s="3" t="str">
        <f ca="1">IF(C403&gt;=TODAY()-365, "Last 12 Months", "After 12 Months")</f>
        <v>After 12 Months</v>
      </c>
      <c r="G403" s="1" t="s">
        <v>1169</v>
      </c>
      <c r="H403" s="1" t="s">
        <v>610</v>
      </c>
      <c r="I403" s="1" t="s">
        <v>1154</v>
      </c>
      <c r="J403" s="8">
        <f>EOMONTH(C403, 0)</f>
        <v>45473</v>
      </c>
      <c r="K403" s="1" t="s">
        <v>241</v>
      </c>
      <c r="L403" s="1" t="str">
        <f>IF(ISNUMBER(SEARCH("Social subscription",I403)),"Social Sub",IF(OR(ISNUMBER(SEARCH("Mens",I403)),ISNUMBER(SEARCH("Ladies",I403))),"Match Fees",IF(OR(ISNUMBER(SEARCH("Badgers",I403)),ISNUMBER(SEARCH("Match Fee",I403))),"Match Fees",IF(OR(ISNUMBER(SEARCH("Training",I403)),ISNUMBER(SEARCH("Aspirations",I403))),"Training Fee",""))))</f>
        <v>Training Fee</v>
      </c>
      <c r="M403" s="1">
        <v>3</v>
      </c>
      <c r="N403" s="1">
        <v>0</v>
      </c>
      <c r="O403" s="1">
        <v>0</v>
      </c>
      <c r="P403" s="1">
        <v>0</v>
      </c>
      <c r="Q403" s="1">
        <v>3</v>
      </c>
    </row>
    <row r="404" spans="1:17" ht="12.75">
      <c r="A404" s="4">
        <v>45447</v>
      </c>
      <c r="B404" s="18">
        <f>IF(AND(ISNUMBER(--LEFT(A404,10)), ISNUMBER(--LEFT(C404,10))), --LEFT(C404,10) - --LEFT(A404,10), "")</f>
        <v>5.4464999999981956</v>
      </c>
      <c r="C404" s="4">
        <v>45452.446527777778</v>
      </c>
      <c r="D404" s="16">
        <f>YEAR(C404)</f>
        <v>2024</v>
      </c>
      <c r="E404" s="1" t="str">
        <f t="shared" si="6"/>
        <v>June 2024</v>
      </c>
      <c r="F404" s="3" t="str">
        <f ca="1">IF(C404&gt;=TODAY()-365, "Last 12 Months", "After 12 Months")</f>
        <v>After 12 Months</v>
      </c>
      <c r="G404" s="1" t="s">
        <v>1170</v>
      </c>
      <c r="H404" s="1" t="s">
        <v>613</v>
      </c>
      <c r="I404" s="1" t="s">
        <v>1168</v>
      </c>
      <c r="J404" s="8">
        <f>EOMONTH(C404, 0)</f>
        <v>45473</v>
      </c>
      <c r="K404" s="1" t="s">
        <v>241</v>
      </c>
      <c r="L404" s="1" t="str">
        <f>IF(ISNUMBER(SEARCH("Social subscription",I404)),"Social Sub",IF(OR(ISNUMBER(SEARCH("Mens",I404)),ISNUMBER(SEARCH("Ladies",I404))),"Match Fees",IF(OR(ISNUMBER(SEARCH("Badgers",I404)),ISNUMBER(SEARCH("Match Fee",I404))),"Match Fees",IF(OR(ISNUMBER(SEARCH("Training",I404)),ISNUMBER(SEARCH("Aspirations",I404))),"Training Fee",""))))</f>
        <v>Training Fee</v>
      </c>
      <c r="M404" s="1">
        <v>3</v>
      </c>
      <c r="N404" s="1">
        <v>0</v>
      </c>
      <c r="O404" s="1">
        <v>0</v>
      </c>
      <c r="P404" s="1">
        <v>0</v>
      </c>
      <c r="Q404" s="1">
        <v>3</v>
      </c>
    </row>
    <row r="405" spans="1:17" ht="12.75">
      <c r="A405" s="4">
        <v>45452</v>
      </c>
      <c r="B405" s="18">
        <f>IF(AND(ISNUMBER(--LEFT(A405,10)), ISNUMBER(--LEFT(C405,10))), --LEFT(C405,10) - --LEFT(A405,10), "")</f>
        <v>0.44649999999819556</v>
      </c>
      <c r="C405" s="4">
        <v>45452.446527777778</v>
      </c>
      <c r="D405" s="16">
        <f>YEAR(C405)</f>
        <v>2024</v>
      </c>
      <c r="E405" s="1" t="str">
        <f t="shared" si="6"/>
        <v>June 2024</v>
      </c>
      <c r="F405" s="3" t="str">
        <f ca="1">IF(C405&gt;=TODAY()-365, "Last 12 Months", "After 12 Months")</f>
        <v>After 12 Months</v>
      </c>
      <c r="G405" s="1" t="s">
        <v>1171</v>
      </c>
      <c r="H405" s="1" t="s">
        <v>1153</v>
      </c>
      <c r="I405" s="1" t="s">
        <v>1162</v>
      </c>
      <c r="J405" s="8">
        <f>EOMONTH(C405, 0)</f>
        <v>45473</v>
      </c>
      <c r="K405" s="1" t="s">
        <v>241</v>
      </c>
      <c r="L405" s="1" t="str">
        <f>IF(ISNUMBER(SEARCH("Social subscription",I405)),"Social Sub",IF(OR(ISNUMBER(SEARCH("Mens",I405)),ISNUMBER(SEARCH("Ladies",I405))),"Match Fees",IF(OR(ISNUMBER(SEARCH("Badgers",I405)),ISNUMBER(SEARCH("Match Fee",I405))),"Match Fees",IF(OR(ISNUMBER(SEARCH("Training",I405)),ISNUMBER(SEARCH("Aspirations",I405))),"Training Fee",""))))</f>
        <v>Training Fee</v>
      </c>
      <c r="M405" s="1">
        <v>3</v>
      </c>
      <c r="N405" s="1">
        <v>0</v>
      </c>
      <c r="O405" s="1">
        <v>0</v>
      </c>
      <c r="P405" s="1">
        <v>0</v>
      </c>
      <c r="Q405" s="1">
        <v>3</v>
      </c>
    </row>
    <row r="406" spans="1:17" ht="12.75">
      <c r="A406" s="4">
        <v>45452</v>
      </c>
      <c r="B406" s="18">
        <f>IF(AND(ISNUMBER(--LEFT(A406,10)), ISNUMBER(--LEFT(C406,10))), --LEFT(C406,10) - --LEFT(A406,10), "")</f>
        <v>0.44720000000233995</v>
      </c>
      <c r="C406" s="4">
        <v>45452.447222222225</v>
      </c>
      <c r="D406" s="16">
        <f>YEAR(C406)</f>
        <v>2024</v>
      </c>
      <c r="E406" s="1" t="str">
        <f t="shared" si="6"/>
        <v>June 2024</v>
      </c>
      <c r="F406" s="3" t="str">
        <f ca="1">IF(C406&gt;=TODAY()-365, "Last 12 Months", "After 12 Months")</f>
        <v>After 12 Months</v>
      </c>
      <c r="G406" s="1" t="s">
        <v>1172</v>
      </c>
      <c r="H406" s="1" t="s">
        <v>1156</v>
      </c>
      <c r="I406" s="1" t="s">
        <v>1162</v>
      </c>
      <c r="J406" s="8">
        <f>EOMONTH(C406, 0)</f>
        <v>45473</v>
      </c>
      <c r="K406" s="1" t="s">
        <v>241</v>
      </c>
      <c r="L406" s="1" t="str">
        <f>IF(ISNUMBER(SEARCH("Social subscription",I406)),"Social Sub",IF(OR(ISNUMBER(SEARCH("Mens",I406)),ISNUMBER(SEARCH("Ladies",I406))),"Match Fees",IF(OR(ISNUMBER(SEARCH("Badgers",I406)),ISNUMBER(SEARCH("Match Fee",I406))),"Match Fees",IF(OR(ISNUMBER(SEARCH("Training",I406)),ISNUMBER(SEARCH("Aspirations",I406))),"Training Fee",""))))</f>
        <v>Training Fee</v>
      </c>
      <c r="M406" s="1">
        <v>3</v>
      </c>
      <c r="N406" s="1">
        <v>0</v>
      </c>
      <c r="O406" s="1">
        <v>0</v>
      </c>
      <c r="P406" s="1">
        <v>0</v>
      </c>
      <c r="Q406" s="1">
        <v>3</v>
      </c>
    </row>
    <row r="407" spans="1:17" ht="12.75">
      <c r="A407" s="4">
        <v>45452</v>
      </c>
      <c r="B407" s="18">
        <f>IF(AND(ISNUMBER(--LEFT(A407,10)), ISNUMBER(--LEFT(C407,10))), --LEFT(C407,10) - --LEFT(A407,10), "")</f>
        <v>0.44720000000233995</v>
      </c>
      <c r="C407" s="4">
        <v>45452.447222222225</v>
      </c>
      <c r="D407" s="16">
        <f>YEAR(C407)</f>
        <v>2024</v>
      </c>
      <c r="E407" s="1" t="str">
        <f t="shared" si="6"/>
        <v>June 2024</v>
      </c>
      <c r="F407" s="3" t="str">
        <f ca="1">IF(C407&gt;=TODAY()-365, "Last 12 Months", "After 12 Months")</f>
        <v>After 12 Months</v>
      </c>
      <c r="G407" s="1" t="s">
        <v>1173</v>
      </c>
      <c r="H407" s="1" t="s">
        <v>781</v>
      </c>
      <c r="I407" s="1" t="s">
        <v>1160</v>
      </c>
      <c r="J407" s="8">
        <f>EOMONTH(C407, 0)</f>
        <v>45473</v>
      </c>
      <c r="K407" s="1" t="s">
        <v>233</v>
      </c>
      <c r="L407" s="1" t="str">
        <f>IF(ISNUMBER(SEARCH("Social subscription",I407)),"Social Sub",IF(OR(ISNUMBER(SEARCH("Mens",I407)),ISNUMBER(SEARCH("Ladies",I407))),"Match Fees",IF(OR(ISNUMBER(SEARCH("Badgers",I407)),ISNUMBER(SEARCH("Match Fee",I407))),"Match Fees",IF(OR(ISNUMBER(SEARCH("Training",I407)),ISNUMBER(SEARCH("Aspirations",I407))),"Training Fee",""))))</f>
        <v>Training Fee</v>
      </c>
      <c r="M407" s="1">
        <v>3</v>
      </c>
      <c r="N407" s="1">
        <v>0</v>
      </c>
      <c r="O407" s="1">
        <v>0</v>
      </c>
      <c r="P407" s="1">
        <v>0</v>
      </c>
      <c r="Q407" s="1">
        <v>3</v>
      </c>
    </row>
    <row r="408" spans="1:17" ht="12.75">
      <c r="A408" s="4">
        <v>45417</v>
      </c>
      <c r="B408" s="18">
        <f>IF(AND(ISNUMBER(--LEFT(A408,10)), ISNUMBER(--LEFT(C408,10))), --LEFT(C408,10) - --LEFT(A408,10), "")</f>
        <v>36.354099999996834</v>
      </c>
      <c r="C408" s="4">
        <v>45453.354166666664</v>
      </c>
      <c r="D408" s="16">
        <f>YEAR(C408)</f>
        <v>2024</v>
      </c>
      <c r="E408" s="1" t="str">
        <f t="shared" si="6"/>
        <v>June 2024</v>
      </c>
      <c r="F408" s="3" t="str">
        <f ca="1">IF(C408&gt;=TODAY()-365, "Last 12 Months", "After 12 Months")</f>
        <v>After 12 Months</v>
      </c>
      <c r="G408" s="1" t="s">
        <v>1174</v>
      </c>
      <c r="H408" s="1" t="s">
        <v>898</v>
      </c>
      <c r="I408" s="1" t="s">
        <v>1175</v>
      </c>
      <c r="J408" s="8">
        <f>EOMONTH(C408, 0)</f>
        <v>45473</v>
      </c>
      <c r="K408" s="1" t="s">
        <v>373</v>
      </c>
      <c r="L408" s="1" t="str">
        <f>IF(ISNUMBER(SEARCH("Social subscription",I408)),"Social Sub",IF(OR(ISNUMBER(SEARCH("Mens",I408)),ISNUMBER(SEARCH("Ladies",I408))),"Match Fees",IF(OR(ISNUMBER(SEARCH("Badgers",I408)),ISNUMBER(SEARCH("Match Fee",I408))),"Match Fees",IF(OR(ISNUMBER(SEARCH("Training",I408)),ISNUMBER(SEARCH("Aspirations",I408))),"Training Fee",""))))</f>
        <v>Training Fee</v>
      </c>
      <c r="M408" s="1">
        <v>3</v>
      </c>
      <c r="N408" s="1">
        <v>7.0000000000000007E-2</v>
      </c>
      <c r="O408" s="1">
        <v>0.05</v>
      </c>
      <c r="P408" s="1">
        <v>0</v>
      </c>
      <c r="Q408" s="1">
        <v>2.88</v>
      </c>
    </row>
    <row r="409" spans="1:17" ht="12.75">
      <c r="A409" s="4">
        <v>45417</v>
      </c>
      <c r="B409" s="18">
        <f>IF(AND(ISNUMBER(--LEFT(A409,10)), ISNUMBER(--LEFT(C409,10))), --LEFT(C409,10) - --LEFT(A409,10), "")</f>
        <v>36.354099999996834</v>
      </c>
      <c r="C409" s="4">
        <v>45453.354166666664</v>
      </c>
      <c r="D409" s="16">
        <f>YEAR(C409)</f>
        <v>2024</v>
      </c>
      <c r="E409" s="1" t="str">
        <f t="shared" si="6"/>
        <v>June 2024</v>
      </c>
      <c r="F409" s="3" t="str">
        <f ca="1">IF(C409&gt;=TODAY()-365, "Last 12 Months", "After 12 Months")</f>
        <v>After 12 Months</v>
      </c>
      <c r="G409" s="1" t="s">
        <v>1176</v>
      </c>
      <c r="H409" s="1" t="s">
        <v>901</v>
      </c>
      <c r="I409" s="1" t="s">
        <v>1175</v>
      </c>
      <c r="J409" s="8">
        <f>EOMONTH(C409, 0)</f>
        <v>45473</v>
      </c>
      <c r="K409" s="1" t="s">
        <v>373</v>
      </c>
      <c r="L409" s="1" t="str">
        <f>IF(ISNUMBER(SEARCH("Social subscription",I409)),"Social Sub",IF(OR(ISNUMBER(SEARCH("Mens",I409)),ISNUMBER(SEARCH("Ladies",I409))),"Match Fees",IF(OR(ISNUMBER(SEARCH("Badgers",I409)),ISNUMBER(SEARCH("Match Fee",I409))),"Match Fees",IF(OR(ISNUMBER(SEARCH("Training",I409)),ISNUMBER(SEARCH("Aspirations",I409))),"Training Fee",""))))</f>
        <v>Training Fee</v>
      </c>
      <c r="M409" s="1">
        <v>3</v>
      </c>
      <c r="N409" s="1">
        <v>7.0000000000000007E-2</v>
      </c>
      <c r="O409" s="1">
        <v>0.05</v>
      </c>
      <c r="P409" s="1">
        <v>0</v>
      </c>
      <c r="Q409" s="1">
        <v>2.88</v>
      </c>
    </row>
    <row r="410" spans="1:17" ht="12.75">
      <c r="A410" s="4">
        <v>45431</v>
      </c>
      <c r="B410" s="18">
        <f>IF(AND(ISNUMBER(--LEFT(A410,10)), ISNUMBER(--LEFT(C410,10))), --LEFT(C410,10) - --LEFT(A410,10), "")</f>
        <v>22.354099999996834</v>
      </c>
      <c r="C410" s="4">
        <v>45453.354166666664</v>
      </c>
      <c r="D410" s="16">
        <f>YEAR(C410)</f>
        <v>2024</v>
      </c>
      <c r="E410" s="1" t="str">
        <f t="shared" si="6"/>
        <v>June 2024</v>
      </c>
      <c r="F410" s="3" t="str">
        <f ca="1">IF(C410&gt;=TODAY()-365, "Last 12 Months", "After 12 Months")</f>
        <v>After 12 Months</v>
      </c>
      <c r="G410" s="1" t="s">
        <v>1177</v>
      </c>
      <c r="H410" s="1" t="s">
        <v>898</v>
      </c>
      <c r="I410" s="1" t="s">
        <v>1178</v>
      </c>
      <c r="J410" s="8">
        <f>EOMONTH(C410, 0)</f>
        <v>45473</v>
      </c>
      <c r="K410" s="1" t="s">
        <v>373</v>
      </c>
      <c r="L410" s="1" t="str">
        <f>IF(ISNUMBER(SEARCH("Social subscription",I410)),"Social Sub",IF(OR(ISNUMBER(SEARCH("Mens",I410)),ISNUMBER(SEARCH("Ladies",I410))),"Match Fees",IF(OR(ISNUMBER(SEARCH("Badgers",I410)),ISNUMBER(SEARCH("Match Fee",I410))),"Match Fees",IF(OR(ISNUMBER(SEARCH("Training",I410)),ISNUMBER(SEARCH("Aspirations",I410))),"Training Fee",""))))</f>
        <v>Training Fee</v>
      </c>
      <c r="M410" s="1">
        <v>3</v>
      </c>
      <c r="N410" s="1">
        <v>7.0000000000000007E-2</v>
      </c>
      <c r="O410" s="1">
        <v>0.05</v>
      </c>
      <c r="P410" s="1">
        <v>0</v>
      </c>
      <c r="Q410" s="1">
        <v>2.88</v>
      </c>
    </row>
    <row r="411" spans="1:17" ht="12.75">
      <c r="A411" s="4">
        <v>45447</v>
      </c>
      <c r="B411" s="18">
        <f>IF(AND(ISNUMBER(--LEFT(A411,10)), ISNUMBER(--LEFT(C411,10))), --LEFT(C411,10) - --LEFT(A411,10), "")</f>
        <v>6.3540999999968335</v>
      </c>
      <c r="C411" s="4">
        <v>45453.354166666664</v>
      </c>
      <c r="D411" s="16">
        <f>YEAR(C411)</f>
        <v>2024</v>
      </c>
      <c r="E411" s="1" t="str">
        <f t="shared" si="6"/>
        <v>June 2024</v>
      </c>
      <c r="F411" s="3" t="str">
        <f ca="1">IF(C411&gt;=TODAY()-365, "Last 12 Months", "After 12 Months")</f>
        <v>After 12 Months</v>
      </c>
      <c r="G411" s="1" t="s">
        <v>1179</v>
      </c>
      <c r="H411" s="1" t="s">
        <v>898</v>
      </c>
      <c r="I411" s="1" t="s">
        <v>1180</v>
      </c>
      <c r="J411" s="8">
        <f>EOMONTH(C411, 0)</f>
        <v>45473</v>
      </c>
      <c r="K411" s="1" t="s">
        <v>373</v>
      </c>
      <c r="L411" s="1" t="str">
        <f>IF(ISNUMBER(SEARCH("Social subscription",I411)),"Social Sub",IF(OR(ISNUMBER(SEARCH("Mens",I411)),ISNUMBER(SEARCH("Ladies",I411))),"Match Fees",IF(OR(ISNUMBER(SEARCH("Badgers",I411)),ISNUMBER(SEARCH("Match Fee",I411))),"Match Fees",IF(OR(ISNUMBER(SEARCH("Training",I411)),ISNUMBER(SEARCH("Aspirations",I411))),"Training Fee",""))))</f>
        <v>Training Fee</v>
      </c>
      <c r="M411" s="1">
        <v>3</v>
      </c>
      <c r="N411" s="1">
        <v>7.0000000000000007E-2</v>
      </c>
      <c r="O411" s="1">
        <v>0.05</v>
      </c>
      <c r="P411" s="1">
        <v>0</v>
      </c>
      <c r="Q411" s="1">
        <v>2.88</v>
      </c>
    </row>
    <row r="412" spans="1:17" ht="12.75">
      <c r="A412" s="4">
        <v>45447</v>
      </c>
      <c r="B412" s="18">
        <f>IF(AND(ISNUMBER(--LEFT(A412,10)), ISNUMBER(--LEFT(C412,10))), --LEFT(C412,10) - --LEFT(A412,10), "")</f>
        <v>6.3540999999968335</v>
      </c>
      <c r="C412" s="4">
        <v>45453.354166666664</v>
      </c>
      <c r="D412" s="16">
        <f>YEAR(C412)</f>
        <v>2024</v>
      </c>
      <c r="E412" s="1" t="str">
        <f t="shared" si="6"/>
        <v>June 2024</v>
      </c>
      <c r="F412" s="3" t="str">
        <f ca="1">IF(C412&gt;=TODAY()-365, "Last 12 Months", "After 12 Months")</f>
        <v>After 12 Months</v>
      </c>
      <c r="G412" s="1" t="s">
        <v>1181</v>
      </c>
      <c r="H412" s="1" t="s">
        <v>901</v>
      </c>
      <c r="I412" s="1" t="s">
        <v>1180</v>
      </c>
      <c r="J412" s="8">
        <f>EOMONTH(C412, 0)</f>
        <v>45473</v>
      </c>
      <c r="K412" s="1" t="s">
        <v>373</v>
      </c>
      <c r="L412" s="1" t="str">
        <f>IF(ISNUMBER(SEARCH("Social subscription",I412)),"Social Sub",IF(OR(ISNUMBER(SEARCH("Mens",I412)),ISNUMBER(SEARCH("Ladies",I412))),"Match Fees",IF(OR(ISNUMBER(SEARCH("Badgers",I412)),ISNUMBER(SEARCH("Match Fee",I412))),"Match Fees",IF(OR(ISNUMBER(SEARCH("Training",I412)),ISNUMBER(SEARCH("Aspirations",I412))),"Training Fee",""))))</f>
        <v>Training Fee</v>
      </c>
      <c r="M412" s="1">
        <v>3</v>
      </c>
      <c r="N412" s="1">
        <v>7.0000000000000007E-2</v>
      </c>
      <c r="O412" s="1">
        <v>0.05</v>
      </c>
      <c r="P412" s="1">
        <v>0</v>
      </c>
      <c r="Q412" s="1">
        <v>2.88</v>
      </c>
    </row>
    <row r="413" spans="1:17" ht="12.75">
      <c r="A413" s="4">
        <v>45451</v>
      </c>
      <c r="B413" s="18">
        <f>IF(AND(ISNUMBER(--LEFT(A413,10)), ISNUMBER(--LEFT(C413,10))), --LEFT(C413,10) - --LEFT(A413,10), "")</f>
        <v>2.3540999999968335</v>
      </c>
      <c r="C413" s="4">
        <v>45453.354166666664</v>
      </c>
      <c r="D413" s="16">
        <f>YEAR(C413)</f>
        <v>2024</v>
      </c>
      <c r="E413" s="1" t="str">
        <f t="shared" si="6"/>
        <v>June 2024</v>
      </c>
      <c r="F413" s="3" t="str">
        <f ca="1">IF(C413&gt;=TODAY()-365, "Last 12 Months", "After 12 Months")</f>
        <v>After 12 Months</v>
      </c>
      <c r="G413" s="1" t="s">
        <v>1182</v>
      </c>
      <c r="H413" s="1" t="s">
        <v>901</v>
      </c>
      <c r="I413" s="1" t="s">
        <v>1183</v>
      </c>
      <c r="J413" s="8">
        <f>EOMONTH(C413, 0)</f>
        <v>45473</v>
      </c>
      <c r="K413" s="1" t="s">
        <v>373</v>
      </c>
      <c r="L413" s="1" t="str">
        <f>IF(ISNUMBER(SEARCH("Social subscription",I413)),"Social Sub",IF(OR(ISNUMBER(SEARCH("Mens",I413)),ISNUMBER(SEARCH("Ladies",I413))),"Match Fees",IF(OR(ISNUMBER(SEARCH("Badgers",I413)),ISNUMBER(SEARCH("Match Fee",I413))),"Match Fees",IF(OR(ISNUMBER(SEARCH("Training",I413)),ISNUMBER(SEARCH("Aspirations",I413))),"Training Fee",""))))</f>
        <v>Training Fee</v>
      </c>
      <c r="M413" s="1">
        <v>3</v>
      </c>
      <c r="N413" s="1">
        <v>7.0000000000000007E-2</v>
      </c>
      <c r="O413" s="1">
        <v>0.05</v>
      </c>
      <c r="P413" s="1">
        <v>0</v>
      </c>
      <c r="Q413" s="1">
        <v>2.88</v>
      </c>
    </row>
    <row r="414" spans="1:17" ht="12.75">
      <c r="A414" s="4">
        <v>45452</v>
      </c>
      <c r="B414" s="18">
        <f>IF(AND(ISNUMBER(--LEFT(A414,10)), ISNUMBER(--LEFT(C414,10))), --LEFT(C414,10) - --LEFT(A414,10), "")</f>
        <v>1.3540999999968335</v>
      </c>
      <c r="C414" s="4">
        <v>45453.354166666664</v>
      </c>
      <c r="D414" s="16">
        <f>YEAR(C414)</f>
        <v>2024</v>
      </c>
      <c r="E414" s="1" t="str">
        <f t="shared" si="6"/>
        <v>June 2024</v>
      </c>
      <c r="F414" s="3" t="str">
        <f ca="1">IF(C414&gt;=TODAY()-365, "Last 12 Months", "After 12 Months")</f>
        <v>After 12 Months</v>
      </c>
      <c r="G414" s="1" t="s">
        <v>1184</v>
      </c>
      <c r="H414" s="1" t="s">
        <v>898</v>
      </c>
      <c r="I414" s="1" t="s">
        <v>1185</v>
      </c>
      <c r="J414" s="8">
        <f>EOMONTH(C414, 0)</f>
        <v>45473</v>
      </c>
      <c r="K414" s="1" t="s">
        <v>373</v>
      </c>
      <c r="L414" s="1" t="str">
        <f>IF(ISNUMBER(SEARCH("Social subscription",I414)),"Social Sub",IF(OR(ISNUMBER(SEARCH("Mens",I414)),ISNUMBER(SEARCH("Ladies",I414))),"Match Fees",IF(OR(ISNUMBER(SEARCH("Badgers",I414)),ISNUMBER(SEARCH("Match Fee",I414))),"Match Fees",IF(OR(ISNUMBER(SEARCH("Training",I414)),ISNUMBER(SEARCH("Aspirations",I414))),"Training Fee",""))))</f>
        <v>Training Fee</v>
      </c>
      <c r="M414" s="1">
        <v>3</v>
      </c>
      <c r="N414" s="1">
        <v>7.0000000000000007E-2</v>
      </c>
      <c r="O414" s="1">
        <v>0.05</v>
      </c>
      <c r="P414" s="1">
        <v>0</v>
      </c>
      <c r="Q414" s="1">
        <v>2.88</v>
      </c>
    </row>
    <row r="415" spans="1:17" ht="12.75">
      <c r="A415" s="4">
        <v>45452</v>
      </c>
      <c r="B415" s="18">
        <f>IF(AND(ISNUMBER(--LEFT(A415,10)), ISNUMBER(--LEFT(C415,10))), --LEFT(C415,10) - --LEFT(A415,10), "")</f>
        <v>1.3540999999968335</v>
      </c>
      <c r="C415" s="4">
        <v>45453.354166666664</v>
      </c>
      <c r="D415" s="16">
        <f>YEAR(C415)</f>
        <v>2024</v>
      </c>
      <c r="E415" s="1" t="str">
        <f t="shared" si="6"/>
        <v>June 2024</v>
      </c>
      <c r="F415" s="3" t="str">
        <f ca="1">IF(C415&gt;=TODAY()-365, "Last 12 Months", "After 12 Months")</f>
        <v>After 12 Months</v>
      </c>
      <c r="G415" s="1" t="s">
        <v>1186</v>
      </c>
      <c r="H415" s="1" t="s">
        <v>901</v>
      </c>
      <c r="I415" s="1" t="s">
        <v>1185</v>
      </c>
      <c r="J415" s="8">
        <f>EOMONTH(C415, 0)</f>
        <v>45473</v>
      </c>
      <c r="K415" s="1" t="s">
        <v>373</v>
      </c>
      <c r="L415" s="1" t="str">
        <f>IF(ISNUMBER(SEARCH("Social subscription",I415)),"Social Sub",IF(OR(ISNUMBER(SEARCH("Mens",I415)),ISNUMBER(SEARCH("Ladies",I415))),"Match Fees",IF(OR(ISNUMBER(SEARCH("Badgers",I415)),ISNUMBER(SEARCH("Match Fee",I415))),"Match Fees",IF(OR(ISNUMBER(SEARCH("Training",I415)),ISNUMBER(SEARCH("Aspirations",I415))),"Training Fee",""))))</f>
        <v>Training Fee</v>
      </c>
      <c r="M415" s="1">
        <v>3</v>
      </c>
      <c r="N415" s="1">
        <v>7.0000000000000007E-2</v>
      </c>
      <c r="O415" s="1">
        <v>0.05</v>
      </c>
      <c r="P415" s="1">
        <v>0</v>
      </c>
      <c r="Q415" s="1">
        <v>2.88</v>
      </c>
    </row>
    <row r="416" spans="1:17" ht="12.75">
      <c r="A416" s="4">
        <v>45408</v>
      </c>
      <c r="B416" s="18">
        <f>IF(AND(ISNUMBER(--LEFT(A416,10)), ISNUMBER(--LEFT(C416,10))), --LEFT(C416,10) - --LEFT(A416,10), "")</f>
        <v>45.695099999997183</v>
      </c>
      <c r="C416" s="4">
        <v>45453.695138888892</v>
      </c>
      <c r="D416" s="16">
        <f>YEAR(C416)</f>
        <v>2024</v>
      </c>
      <c r="E416" s="1" t="str">
        <f t="shared" si="6"/>
        <v>June 2024</v>
      </c>
      <c r="F416" s="3" t="str">
        <f ca="1">IF(C416&gt;=TODAY()-365, "Last 12 Months", "After 12 Months")</f>
        <v>After 12 Months</v>
      </c>
      <c r="G416" s="1" t="s">
        <v>1187</v>
      </c>
      <c r="H416" s="1" t="s">
        <v>1188</v>
      </c>
      <c r="I416" s="1" t="s">
        <v>813</v>
      </c>
      <c r="J416" s="8">
        <f>EOMONTH(C416, 0)</f>
        <v>45473</v>
      </c>
      <c r="K416" s="1" t="s">
        <v>233</v>
      </c>
      <c r="L416" s="1" t="str">
        <f>IF(ISNUMBER(SEARCH("Social subscription",I416)),"Social Sub",IF(OR(ISNUMBER(SEARCH("Mens",I416)),ISNUMBER(SEARCH("Ladies",I416))),"Match Fees",IF(OR(ISNUMBER(SEARCH("Badgers",I416)),ISNUMBER(SEARCH("Match Fee",I416))),"Match Fees",IF(OR(ISNUMBER(SEARCH("Training",I416)),ISNUMBER(SEARCH("Aspirations",I416))),"Training Fee",""))))</f>
        <v>Match Fees</v>
      </c>
      <c r="M416" s="1">
        <v>5</v>
      </c>
      <c r="N416" s="1">
        <v>0</v>
      </c>
      <c r="O416" s="1">
        <v>0</v>
      </c>
      <c r="P416" s="1">
        <v>0</v>
      </c>
      <c r="Q416" s="1">
        <v>5</v>
      </c>
    </row>
    <row r="417" spans="1:17" ht="12.75">
      <c r="A417" s="4">
        <v>45420</v>
      </c>
      <c r="B417" s="18">
        <f>IF(AND(ISNUMBER(--LEFT(A417,10)), ISNUMBER(--LEFT(C417,10))), --LEFT(C417,10) - --LEFT(A417,10), "")</f>
        <v>33.695099999997183</v>
      </c>
      <c r="C417" s="4">
        <v>45453.695138888892</v>
      </c>
      <c r="D417" s="16">
        <f>YEAR(C417)</f>
        <v>2024</v>
      </c>
      <c r="E417" s="1" t="str">
        <f t="shared" si="6"/>
        <v>June 2024</v>
      </c>
      <c r="F417" s="3" t="str">
        <f ca="1">IF(C417&gt;=TODAY()-365, "Last 12 Months", "After 12 Months")</f>
        <v>After 12 Months</v>
      </c>
      <c r="G417" s="1" t="s">
        <v>1189</v>
      </c>
      <c r="H417" s="1" t="s">
        <v>1188</v>
      </c>
      <c r="I417" s="1" t="s">
        <v>961</v>
      </c>
      <c r="J417" s="8">
        <f>EOMONTH(C417, 0)</f>
        <v>45473</v>
      </c>
      <c r="K417" s="1" t="s">
        <v>233</v>
      </c>
      <c r="L417" s="1" t="str">
        <f>IF(ISNUMBER(SEARCH("Social subscription",I417)),"Social Sub",IF(OR(ISNUMBER(SEARCH("Mens",I417)),ISNUMBER(SEARCH("Ladies",I417))),"Match Fees",IF(OR(ISNUMBER(SEARCH("Badgers",I417)),ISNUMBER(SEARCH("Match Fee",I417))),"Match Fees",IF(OR(ISNUMBER(SEARCH("Training",I417)),ISNUMBER(SEARCH("Aspirations",I417))),"Training Fee",""))))</f>
        <v>Match Fees</v>
      </c>
      <c r="M417" s="1">
        <v>5</v>
      </c>
      <c r="N417" s="1">
        <v>0</v>
      </c>
      <c r="O417" s="1">
        <v>0</v>
      </c>
      <c r="P417" s="1">
        <v>0</v>
      </c>
      <c r="Q417" s="1">
        <v>5</v>
      </c>
    </row>
    <row r="418" spans="1:17" ht="12.75">
      <c r="A418" s="4">
        <v>45429</v>
      </c>
      <c r="B418" s="18">
        <f>IF(AND(ISNUMBER(--LEFT(A418,10)), ISNUMBER(--LEFT(C418,10))), --LEFT(C418,10) - --LEFT(A418,10), "")</f>
        <v>24.695099999997183</v>
      </c>
      <c r="C418" s="4">
        <v>45453.695138888892</v>
      </c>
      <c r="D418" s="16">
        <f>YEAR(C418)</f>
        <v>2024</v>
      </c>
      <c r="E418" s="1" t="str">
        <f t="shared" si="6"/>
        <v>June 2024</v>
      </c>
      <c r="F418" s="3" t="str">
        <f ca="1">IF(C418&gt;=TODAY()-365, "Last 12 Months", "After 12 Months")</f>
        <v>After 12 Months</v>
      </c>
      <c r="G418" s="1" t="s">
        <v>1190</v>
      </c>
      <c r="H418" s="1" t="s">
        <v>1188</v>
      </c>
      <c r="I418" s="1" t="s">
        <v>1191</v>
      </c>
      <c r="J418" s="8">
        <f>EOMONTH(C418, 0)</f>
        <v>45473</v>
      </c>
      <c r="K418" s="1" t="s">
        <v>233</v>
      </c>
      <c r="L418" s="1" t="str">
        <f>IF(ISNUMBER(SEARCH("Social subscription",I418)),"Social Sub",IF(OR(ISNUMBER(SEARCH("Mens",I418)),ISNUMBER(SEARCH("Ladies",I418))),"Match Fees",IF(OR(ISNUMBER(SEARCH("Badgers",I418)),ISNUMBER(SEARCH("Match Fee",I418))),"Match Fees",IF(OR(ISNUMBER(SEARCH("Training",I418)),ISNUMBER(SEARCH("Aspirations",I418))),"Training Fee",""))))</f>
        <v>Match Fees</v>
      </c>
      <c r="M418" s="1">
        <v>5</v>
      </c>
      <c r="N418" s="1">
        <v>0</v>
      </c>
      <c r="O418" s="1">
        <v>0</v>
      </c>
      <c r="P418" s="1">
        <v>0</v>
      </c>
      <c r="Q418" s="1">
        <v>5</v>
      </c>
    </row>
    <row r="419" spans="1:17" ht="12.75">
      <c r="A419" s="4">
        <v>45435</v>
      </c>
      <c r="B419" s="18">
        <f>IF(AND(ISNUMBER(--LEFT(A419,10)), ISNUMBER(--LEFT(C419,10))), --LEFT(C419,10) - --LEFT(A419,10), "")</f>
        <v>18.695099999997183</v>
      </c>
      <c r="C419" s="4">
        <v>45453.695138888892</v>
      </c>
      <c r="D419" s="16">
        <f>YEAR(C419)</f>
        <v>2024</v>
      </c>
      <c r="E419" s="1" t="str">
        <f t="shared" si="6"/>
        <v>June 2024</v>
      </c>
      <c r="F419" s="3" t="str">
        <f ca="1">IF(C419&gt;=TODAY()-365, "Last 12 Months", "After 12 Months")</f>
        <v>After 12 Months</v>
      </c>
      <c r="G419" s="1" t="s">
        <v>1192</v>
      </c>
      <c r="H419" s="1" t="s">
        <v>1188</v>
      </c>
      <c r="I419" s="1" t="s">
        <v>1193</v>
      </c>
      <c r="J419" s="8">
        <f>EOMONTH(C419, 0)</f>
        <v>45473</v>
      </c>
      <c r="K419" s="1" t="s">
        <v>233</v>
      </c>
      <c r="L419" s="1" t="str">
        <f>IF(ISNUMBER(SEARCH("Social subscription",I419)),"Social Sub",IF(OR(ISNUMBER(SEARCH("Mens",I419)),ISNUMBER(SEARCH("Ladies",I419))),"Match Fees",IF(OR(ISNUMBER(SEARCH("Badgers",I419)),ISNUMBER(SEARCH("Match Fee",I419))),"Match Fees",IF(OR(ISNUMBER(SEARCH("Training",I419)),ISNUMBER(SEARCH("Aspirations",I419))),"Training Fee",""))))</f>
        <v>Match Fees</v>
      </c>
      <c r="M419" s="1">
        <v>5</v>
      </c>
      <c r="N419" s="1">
        <v>0</v>
      </c>
      <c r="O419" s="1">
        <v>0</v>
      </c>
      <c r="P419" s="1">
        <v>0</v>
      </c>
      <c r="Q419" s="1">
        <v>5</v>
      </c>
    </row>
    <row r="420" spans="1:17" ht="12.75">
      <c r="A420" s="4">
        <v>45448</v>
      </c>
      <c r="B420" s="18">
        <f>IF(AND(ISNUMBER(--LEFT(A420,10)), ISNUMBER(--LEFT(C420,10))), --LEFT(C420,10) - --LEFT(A420,10), "")</f>
        <v>5.6950999999971827</v>
      </c>
      <c r="C420" s="4">
        <v>45453.695138888892</v>
      </c>
      <c r="D420" s="16">
        <f>YEAR(C420)</f>
        <v>2024</v>
      </c>
      <c r="E420" s="1" t="str">
        <f t="shared" si="6"/>
        <v>June 2024</v>
      </c>
      <c r="F420" s="3" t="str">
        <f ca="1">IF(C420&gt;=TODAY()-365, "Last 12 Months", "After 12 Months")</f>
        <v>After 12 Months</v>
      </c>
      <c r="G420" s="1" t="s">
        <v>1194</v>
      </c>
      <c r="H420" s="1" t="s">
        <v>1188</v>
      </c>
      <c r="I420" s="1" t="s">
        <v>1128</v>
      </c>
      <c r="J420" s="8">
        <f>EOMONTH(C420, 0)</f>
        <v>45473</v>
      </c>
      <c r="K420" s="1" t="s">
        <v>233</v>
      </c>
      <c r="L420" s="1" t="str">
        <f>IF(ISNUMBER(SEARCH("Social subscription",I420)),"Social Sub",IF(OR(ISNUMBER(SEARCH("Mens",I420)),ISNUMBER(SEARCH("Ladies",I420))),"Match Fees",IF(OR(ISNUMBER(SEARCH("Badgers",I420)),ISNUMBER(SEARCH("Match Fee",I420))),"Match Fees",IF(OR(ISNUMBER(SEARCH("Training",I420)),ISNUMBER(SEARCH("Aspirations",I420))),"Training Fee",""))))</f>
        <v>Match Fees</v>
      </c>
      <c r="M420" s="1">
        <v>5</v>
      </c>
      <c r="N420" s="1">
        <v>0</v>
      </c>
      <c r="O420" s="1">
        <v>0</v>
      </c>
      <c r="P420" s="1">
        <v>0</v>
      </c>
      <c r="Q420" s="1">
        <v>5</v>
      </c>
    </row>
    <row r="421" spans="1:17" ht="12.75">
      <c r="A421" s="4">
        <v>45420</v>
      </c>
      <c r="B421" s="18">
        <f>IF(AND(ISNUMBER(--LEFT(A421,10)), ISNUMBER(--LEFT(C421,10))), --LEFT(C421,10) - --LEFT(A421,10), "")</f>
        <v>33.696499999998196</v>
      </c>
      <c r="C421" s="4">
        <v>45453.696527777778</v>
      </c>
      <c r="D421" s="16">
        <f>YEAR(C421)</f>
        <v>2024</v>
      </c>
      <c r="E421" s="1" t="str">
        <f t="shared" si="6"/>
        <v>June 2024</v>
      </c>
      <c r="F421" s="3" t="str">
        <f ca="1">IF(C421&gt;=TODAY()-365, "Last 12 Months", "After 12 Months")</f>
        <v>After 12 Months</v>
      </c>
      <c r="G421" s="1" t="s">
        <v>1195</v>
      </c>
      <c r="H421" s="1" t="s">
        <v>427</v>
      </c>
      <c r="I421" s="1" t="s">
        <v>1196</v>
      </c>
      <c r="J421" s="8">
        <f>EOMONTH(C421, 0)</f>
        <v>45473</v>
      </c>
      <c r="K421" s="1" t="s">
        <v>241</v>
      </c>
      <c r="L421" s="1" t="str">
        <f>IF(ISNUMBER(SEARCH("Social subscription",I421)),"Social Sub",IF(OR(ISNUMBER(SEARCH("Mens",I421)),ISNUMBER(SEARCH("Ladies",I421))),"Match Fees",IF(OR(ISNUMBER(SEARCH("Badgers",I421)),ISNUMBER(SEARCH("Match Fee",I421))),"Match Fees",IF(OR(ISNUMBER(SEARCH("Training",I421)),ISNUMBER(SEARCH("Aspirations",I421))),"Training Fee",""))))</f>
        <v>Match Fees</v>
      </c>
      <c r="M421" s="1">
        <v>5</v>
      </c>
      <c r="N421" s="1">
        <v>0</v>
      </c>
      <c r="O421" s="1">
        <v>0</v>
      </c>
      <c r="P421" s="1">
        <v>0</v>
      </c>
      <c r="Q421" s="1">
        <v>5</v>
      </c>
    </row>
    <row r="422" spans="1:17" ht="12.75">
      <c r="A422" s="4">
        <v>45429</v>
      </c>
      <c r="B422" s="18">
        <f>IF(AND(ISNUMBER(--LEFT(A422,10)), ISNUMBER(--LEFT(C422,10))), --LEFT(C422,10) - --LEFT(A422,10), "")</f>
        <v>24.696499999998196</v>
      </c>
      <c r="C422" s="4">
        <v>45453.696527777778</v>
      </c>
      <c r="D422" s="16">
        <f>YEAR(C422)</f>
        <v>2024</v>
      </c>
      <c r="E422" s="1" t="str">
        <f t="shared" si="6"/>
        <v>June 2024</v>
      </c>
      <c r="F422" s="3" t="str">
        <f ca="1">IF(C422&gt;=TODAY()-365, "Last 12 Months", "After 12 Months")</f>
        <v>After 12 Months</v>
      </c>
      <c r="G422" s="1" t="s">
        <v>1197</v>
      </c>
      <c r="H422" s="1" t="s">
        <v>427</v>
      </c>
      <c r="I422" s="1" t="s">
        <v>1198</v>
      </c>
      <c r="J422" s="8">
        <f>EOMONTH(C422, 0)</f>
        <v>45473</v>
      </c>
      <c r="K422" s="1" t="s">
        <v>241</v>
      </c>
      <c r="L422" s="1" t="str">
        <f>IF(ISNUMBER(SEARCH("Social subscription",I422)),"Social Sub",IF(OR(ISNUMBER(SEARCH("Mens",I422)),ISNUMBER(SEARCH("Ladies",I422))),"Match Fees",IF(OR(ISNUMBER(SEARCH("Badgers",I422)),ISNUMBER(SEARCH("Match Fee",I422))),"Match Fees",IF(OR(ISNUMBER(SEARCH("Training",I422)),ISNUMBER(SEARCH("Aspirations",I422))),"Training Fee",""))))</f>
        <v>Match Fees</v>
      </c>
      <c r="M422" s="1">
        <v>5</v>
      </c>
      <c r="N422" s="1">
        <v>0</v>
      </c>
      <c r="O422" s="1">
        <v>0</v>
      </c>
      <c r="P422" s="1">
        <v>0</v>
      </c>
      <c r="Q422" s="1">
        <v>5</v>
      </c>
    </row>
    <row r="423" spans="1:17" ht="12.75">
      <c r="A423" s="4">
        <v>45410</v>
      </c>
      <c r="B423" s="18">
        <f>IF(AND(ISNUMBER(--LEFT(A423,10)), ISNUMBER(--LEFT(C423,10))), --LEFT(C423,10) - --LEFT(A423,10), "")</f>
        <v>44.354099999996834</v>
      </c>
      <c r="C423" s="4">
        <v>45454.354166666664</v>
      </c>
      <c r="D423" s="16">
        <f>YEAR(C423)</f>
        <v>2024</v>
      </c>
      <c r="E423" s="1" t="str">
        <f t="shared" si="6"/>
        <v>June 2024</v>
      </c>
      <c r="F423" s="3" t="str">
        <f ca="1">IF(C423&gt;=TODAY()-365, "Last 12 Months", "After 12 Months")</f>
        <v>After 12 Months</v>
      </c>
      <c r="G423" s="1" t="s">
        <v>1199</v>
      </c>
      <c r="H423" s="1" t="s">
        <v>951</v>
      </c>
      <c r="I423" s="1" t="s">
        <v>1200</v>
      </c>
      <c r="J423" s="8">
        <f>EOMONTH(C423, 0)</f>
        <v>45473</v>
      </c>
      <c r="K423" s="1" t="s">
        <v>373</v>
      </c>
      <c r="L423" s="1" t="str">
        <f>IF(ISNUMBER(SEARCH("Social subscription",I423)),"Social Sub",IF(OR(ISNUMBER(SEARCH("Mens",I423)),ISNUMBER(SEARCH("Ladies",I423))),"Match Fees",IF(OR(ISNUMBER(SEARCH("Badgers",I423)),ISNUMBER(SEARCH("Match Fee",I423))),"Match Fees",IF(OR(ISNUMBER(SEARCH("Training",I423)),ISNUMBER(SEARCH("Aspirations",I423))),"Training Fee",""))))</f>
        <v>Training Fee</v>
      </c>
      <c r="M423" s="1">
        <v>3</v>
      </c>
      <c r="N423" s="1">
        <v>0.08</v>
      </c>
      <c r="O423" s="1">
        <v>0.05</v>
      </c>
      <c r="P423" s="1">
        <v>0</v>
      </c>
      <c r="Q423" s="1">
        <v>2.87</v>
      </c>
    </row>
    <row r="424" spans="1:17" ht="12.75">
      <c r="A424" s="4">
        <v>45410</v>
      </c>
      <c r="B424" s="18">
        <f>IF(AND(ISNUMBER(--LEFT(A424,10)), ISNUMBER(--LEFT(C424,10))), --LEFT(C424,10) - --LEFT(A424,10), "")</f>
        <v>44.354099999996834</v>
      </c>
      <c r="C424" s="4">
        <v>45454.354166666664</v>
      </c>
      <c r="D424" s="16">
        <f>YEAR(C424)</f>
        <v>2024</v>
      </c>
      <c r="E424" s="1" t="str">
        <f t="shared" si="6"/>
        <v>June 2024</v>
      </c>
      <c r="F424" s="3" t="str">
        <f ca="1">IF(C424&gt;=TODAY()-365, "Last 12 Months", "After 12 Months")</f>
        <v>After 12 Months</v>
      </c>
      <c r="G424" s="1" t="s">
        <v>1201</v>
      </c>
      <c r="H424" s="1" t="s">
        <v>954</v>
      </c>
      <c r="I424" s="1" t="s">
        <v>1200</v>
      </c>
      <c r="J424" s="8">
        <f>EOMONTH(C424, 0)</f>
        <v>45473</v>
      </c>
      <c r="K424" s="1" t="s">
        <v>373</v>
      </c>
      <c r="L424" s="1" t="str">
        <f>IF(ISNUMBER(SEARCH("Social subscription",I424)),"Social Sub",IF(OR(ISNUMBER(SEARCH("Mens",I424)),ISNUMBER(SEARCH("Ladies",I424))),"Match Fees",IF(OR(ISNUMBER(SEARCH("Badgers",I424)),ISNUMBER(SEARCH("Match Fee",I424))),"Match Fees",IF(OR(ISNUMBER(SEARCH("Training",I424)),ISNUMBER(SEARCH("Aspirations",I424))),"Training Fee",""))))</f>
        <v>Training Fee</v>
      </c>
      <c r="M424" s="1">
        <v>3</v>
      </c>
      <c r="N424" s="1">
        <v>0.08</v>
      </c>
      <c r="O424" s="1">
        <v>0.05</v>
      </c>
      <c r="P424" s="1">
        <v>0</v>
      </c>
      <c r="Q424" s="1">
        <v>2.87</v>
      </c>
    </row>
    <row r="425" spans="1:17" ht="12.75">
      <c r="A425" s="4">
        <v>45417</v>
      </c>
      <c r="B425" s="18">
        <f>IF(AND(ISNUMBER(--LEFT(A425,10)), ISNUMBER(--LEFT(C425,10))), --LEFT(C425,10) - --LEFT(A425,10), "")</f>
        <v>37.354099999996834</v>
      </c>
      <c r="C425" s="4">
        <v>45454.354166666664</v>
      </c>
      <c r="D425" s="16">
        <f>YEAR(C425)</f>
        <v>2024</v>
      </c>
      <c r="E425" s="1" t="str">
        <f t="shared" si="6"/>
        <v>June 2024</v>
      </c>
      <c r="F425" s="3" t="str">
        <f ca="1">IF(C425&gt;=TODAY()-365, "Last 12 Months", "After 12 Months")</f>
        <v>After 12 Months</v>
      </c>
      <c r="G425" s="1" t="s">
        <v>1202</v>
      </c>
      <c r="H425" s="1" t="s">
        <v>951</v>
      </c>
      <c r="I425" s="1" t="s">
        <v>1203</v>
      </c>
      <c r="J425" s="8">
        <f>EOMONTH(C425, 0)</f>
        <v>45473</v>
      </c>
      <c r="K425" s="1" t="s">
        <v>373</v>
      </c>
      <c r="L425" s="1" t="str">
        <f>IF(ISNUMBER(SEARCH("Social subscription",I425)),"Social Sub",IF(OR(ISNUMBER(SEARCH("Mens",I425)),ISNUMBER(SEARCH("Ladies",I425))),"Match Fees",IF(OR(ISNUMBER(SEARCH("Badgers",I425)),ISNUMBER(SEARCH("Match Fee",I425))),"Match Fees",IF(OR(ISNUMBER(SEARCH("Training",I425)),ISNUMBER(SEARCH("Aspirations",I425))),"Training Fee",""))))</f>
        <v>Training Fee</v>
      </c>
      <c r="M425" s="1">
        <v>3</v>
      </c>
      <c r="N425" s="1">
        <v>0.08</v>
      </c>
      <c r="O425" s="1">
        <v>0.05</v>
      </c>
      <c r="P425" s="1">
        <v>0</v>
      </c>
      <c r="Q425" s="1">
        <v>2.87</v>
      </c>
    </row>
    <row r="426" spans="1:17" ht="12.75">
      <c r="A426" s="4">
        <v>45417</v>
      </c>
      <c r="B426" s="18">
        <f>IF(AND(ISNUMBER(--LEFT(A426,10)), ISNUMBER(--LEFT(C426,10))), --LEFT(C426,10) - --LEFT(A426,10), "")</f>
        <v>37.354099999996834</v>
      </c>
      <c r="C426" s="4">
        <v>45454.354166666664</v>
      </c>
      <c r="D426" s="16">
        <f>YEAR(C426)</f>
        <v>2024</v>
      </c>
      <c r="E426" s="1" t="str">
        <f t="shared" si="6"/>
        <v>June 2024</v>
      </c>
      <c r="F426" s="3" t="str">
        <f ca="1">IF(C426&gt;=TODAY()-365, "Last 12 Months", "After 12 Months")</f>
        <v>After 12 Months</v>
      </c>
      <c r="G426" s="1" t="s">
        <v>1204</v>
      </c>
      <c r="H426" s="1" t="s">
        <v>954</v>
      </c>
      <c r="I426" s="1" t="s">
        <v>1203</v>
      </c>
      <c r="J426" s="8">
        <f>EOMONTH(C426, 0)</f>
        <v>45473</v>
      </c>
      <c r="K426" s="1" t="s">
        <v>373</v>
      </c>
      <c r="L426" s="1" t="str">
        <f>IF(ISNUMBER(SEARCH("Social subscription",I426)),"Social Sub",IF(OR(ISNUMBER(SEARCH("Mens",I426)),ISNUMBER(SEARCH("Ladies",I426))),"Match Fees",IF(OR(ISNUMBER(SEARCH("Badgers",I426)),ISNUMBER(SEARCH("Match Fee",I426))),"Match Fees",IF(OR(ISNUMBER(SEARCH("Training",I426)),ISNUMBER(SEARCH("Aspirations",I426))),"Training Fee",""))))</f>
        <v>Training Fee</v>
      </c>
      <c r="M426" s="1">
        <v>3</v>
      </c>
      <c r="N426" s="1">
        <v>0.08</v>
      </c>
      <c r="O426" s="1">
        <v>0.05</v>
      </c>
      <c r="P426" s="1">
        <v>0</v>
      </c>
      <c r="Q426" s="1">
        <v>2.87</v>
      </c>
    </row>
    <row r="427" spans="1:17" ht="12.75">
      <c r="A427" s="4">
        <v>45431</v>
      </c>
      <c r="B427" s="18">
        <f>IF(AND(ISNUMBER(--LEFT(A427,10)), ISNUMBER(--LEFT(C427,10))), --LEFT(C427,10) - --LEFT(A427,10), "")</f>
        <v>23.354099999996834</v>
      </c>
      <c r="C427" s="4">
        <v>45454.354166666664</v>
      </c>
      <c r="D427" s="16">
        <f>YEAR(C427)</f>
        <v>2024</v>
      </c>
      <c r="E427" s="1" t="str">
        <f t="shared" si="6"/>
        <v>June 2024</v>
      </c>
      <c r="F427" s="3" t="str">
        <f ca="1">IF(C427&gt;=TODAY()-365, "Last 12 Months", "After 12 Months")</f>
        <v>After 12 Months</v>
      </c>
      <c r="G427" s="1" t="s">
        <v>1205</v>
      </c>
      <c r="H427" s="1" t="s">
        <v>951</v>
      </c>
      <c r="I427" s="1" t="s">
        <v>1206</v>
      </c>
      <c r="J427" s="8">
        <f>EOMONTH(C427, 0)</f>
        <v>45473</v>
      </c>
      <c r="K427" s="1" t="s">
        <v>373</v>
      </c>
      <c r="L427" s="1" t="str">
        <f>IF(ISNUMBER(SEARCH("Social subscription",I427)),"Social Sub",IF(OR(ISNUMBER(SEARCH("Mens",I427)),ISNUMBER(SEARCH("Ladies",I427))),"Match Fees",IF(OR(ISNUMBER(SEARCH("Badgers",I427)),ISNUMBER(SEARCH("Match Fee",I427))),"Match Fees",IF(OR(ISNUMBER(SEARCH("Training",I427)),ISNUMBER(SEARCH("Aspirations",I427))),"Training Fee",""))))</f>
        <v>Training Fee</v>
      </c>
      <c r="M427" s="1">
        <v>3</v>
      </c>
      <c r="N427" s="1">
        <v>0.08</v>
      </c>
      <c r="O427" s="1">
        <v>0.05</v>
      </c>
      <c r="P427" s="1">
        <v>0</v>
      </c>
      <c r="Q427" s="1">
        <v>2.87</v>
      </c>
    </row>
    <row r="428" spans="1:17" ht="12.75">
      <c r="A428" s="4">
        <v>45431</v>
      </c>
      <c r="B428" s="18">
        <f>IF(AND(ISNUMBER(--LEFT(A428,10)), ISNUMBER(--LEFT(C428,10))), --LEFT(C428,10) - --LEFT(A428,10), "")</f>
        <v>23.354099999996834</v>
      </c>
      <c r="C428" s="4">
        <v>45454.354166666664</v>
      </c>
      <c r="D428" s="16">
        <f>YEAR(C428)</f>
        <v>2024</v>
      </c>
      <c r="E428" s="1" t="str">
        <f t="shared" si="6"/>
        <v>June 2024</v>
      </c>
      <c r="F428" s="3" t="str">
        <f ca="1">IF(C428&gt;=TODAY()-365, "Last 12 Months", "After 12 Months")</f>
        <v>After 12 Months</v>
      </c>
      <c r="G428" s="1" t="s">
        <v>1207</v>
      </c>
      <c r="H428" s="1" t="s">
        <v>954</v>
      </c>
      <c r="I428" s="1" t="s">
        <v>1206</v>
      </c>
      <c r="J428" s="8">
        <f>EOMONTH(C428, 0)</f>
        <v>45473</v>
      </c>
      <c r="K428" s="1" t="s">
        <v>373</v>
      </c>
      <c r="L428" s="1" t="str">
        <f>IF(ISNUMBER(SEARCH("Social subscription",I428)),"Social Sub",IF(OR(ISNUMBER(SEARCH("Mens",I428)),ISNUMBER(SEARCH("Ladies",I428))),"Match Fees",IF(OR(ISNUMBER(SEARCH("Badgers",I428)),ISNUMBER(SEARCH("Match Fee",I428))),"Match Fees",IF(OR(ISNUMBER(SEARCH("Training",I428)),ISNUMBER(SEARCH("Aspirations",I428))),"Training Fee",""))))</f>
        <v>Training Fee</v>
      </c>
      <c r="M428" s="1">
        <v>3</v>
      </c>
      <c r="N428" s="1">
        <v>7.0000000000000007E-2</v>
      </c>
      <c r="O428" s="1">
        <v>0.05</v>
      </c>
      <c r="P428" s="1">
        <v>0</v>
      </c>
      <c r="Q428" s="1">
        <v>2.88</v>
      </c>
    </row>
    <row r="429" spans="1:17" ht="12.75">
      <c r="A429" s="4">
        <v>45456</v>
      </c>
      <c r="B429" s="18">
        <f>IF(AND(ISNUMBER(--LEFT(A429,10)), ISNUMBER(--LEFT(C429,10))), --LEFT(C429,10) - --LEFT(A429,10), "")</f>
        <v>0.93050000000221189</v>
      </c>
      <c r="C429" s="4">
        <v>45456.930555555555</v>
      </c>
      <c r="D429" s="16">
        <f>YEAR(C429)</f>
        <v>2024</v>
      </c>
      <c r="E429" s="1" t="str">
        <f t="shared" si="6"/>
        <v>June 2024</v>
      </c>
      <c r="F429" s="3" t="str">
        <f ca="1">IF(C429&gt;=TODAY()-365, "Last 12 Months", "After 12 Months")</f>
        <v>After 12 Months</v>
      </c>
      <c r="G429" s="1" t="s">
        <v>1208</v>
      </c>
      <c r="H429" s="1" t="s">
        <v>799</v>
      </c>
      <c r="I429" s="1" t="s">
        <v>1209</v>
      </c>
      <c r="J429" s="8">
        <f>EOMONTH(C429, 0)</f>
        <v>45473</v>
      </c>
      <c r="K429" s="1" t="s">
        <v>241</v>
      </c>
      <c r="L429" s="1" t="str">
        <f>IF(ISNUMBER(SEARCH("Social subscription",I429)),"Social Sub",IF(OR(ISNUMBER(SEARCH("Mens",I429)),ISNUMBER(SEARCH("Ladies",I429))),"Match Fees",IF(OR(ISNUMBER(SEARCH("Badgers",I429)),ISNUMBER(SEARCH("Match Fee",I429))),"Match Fees",IF(OR(ISNUMBER(SEARCH("Training",I429)),ISNUMBER(SEARCH("Aspirations",I429))),"Training Fee",""))))</f>
        <v>Match Fees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</row>
    <row r="430" spans="1:17" ht="12.75">
      <c r="A430" s="4">
        <v>45420</v>
      </c>
      <c r="B430" s="18">
        <f>IF(AND(ISNUMBER(--LEFT(A430,10)), ISNUMBER(--LEFT(C430,10))), --LEFT(C430,10) - --LEFT(A430,10), "")</f>
        <v>36.94720000000234</v>
      </c>
      <c r="C430" s="4">
        <v>45456.947222222225</v>
      </c>
      <c r="D430" s="16">
        <f>YEAR(C430)</f>
        <v>2024</v>
      </c>
      <c r="E430" s="1" t="str">
        <f t="shared" si="6"/>
        <v>June 2024</v>
      </c>
      <c r="F430" s="3" t="str">
        <f ca="1">IF(C430&gt;=TODAY()-365, "Last 12 Months", "After 12 Months")</f>
        <v>After 12 Months</v>
      </c>
      <c r="G430" s="1" t="s">
        <v>1210</v>
      </c>
      <c r="H430" s="1" t="s">
        <v>1211</v>
      </c>
      <c r="I430" s="1" t="s">
        <v>961</v>
      </c>
      <c r="J430" s="8">
        <f>EOMONTH(C430, 0)</f>
        <v>45473</v>
      </c>
      <c r="K430" s="1" t="s">
        <v>233</v>
      </c>
      <c r="L430" s="1" t="str">
        <f>IF(ISNUMBER(SEARCH("Social subscription",I430)),"Social Sub",IF(OR(ISNUMBER(SEARCH("Mens",I430)),ISNUMBER(SEARCH("Ladies",I430))),"Match Fees",IF(OR(ISNUMBER(SEARCH("Badgers",I430)),ISNUMBER(SEARCH("Match Fee",I430))),"Match Fees",IF(OR(ISNUMBER(SEARCH("Training",I430)),ISNUMBER(SEARCH("Aspirations",I430))),"Training Fee",""))))</f>
        <v>Match Fees</v>
      </c>
      <c r="M430" s="1">
        <v>5</v>
      </c>
      <c r="N430" s="1">
        <v>0</v>
      </c>
      <c r="O430" s="1">
        <v>0</v>
      </c>
      <c r="P430" s="1">
        <v>0</v>
      </c>
      <c r="Q430" s="1">
        <v>5</v>
      </c>
    </row>
    <row r="431" spans="1:17" ht="12.75">
      <c r="A431" s="4">
        <v>45429</v>
      </c>
      <c r="B431" s="18">
        <f>IF(AND(ISNUMBER(--LEFT(A431,10)), ISNUMBER(--LEFT(C431,10))), --LEFT(C431,10) - --LEFT(A431,10), "")</f>
        <v>27.94720000000234</v>
      </c>
      <c r="C431" s="4">
        <v>45456.947222222225</v>
      </c>
      <c r="D431" s="16">
        <f>YEAR(C431)</f>
        <v>2024</v>
      </c>
      <c r="E431" s="1" t="str">
        <f t="shared" si="6"/>
        <v>June 2024</v>
      </c>
      <c r="F431" s="3" t="str">
        <f ca="1">IF(C431&gt;=TODAY()-365, "Last 12 Months", "After 12 Months")</f>
        <v>After 12 Months</v>
      </c>
      <c r="G431" s="1" t="s">
        <v>1212</v>
      </c>
      <c r="H431" s="1" t="s">
        <v>1211</v>
      </c>
      <c r="I431" s="1" t="s">
        <v>1191</v>
      </c>
      <c r="J431" s="8">
        <f>EOMONTH(C431, 0)</f>
        <v>45473</v>
      </c>
      <c r="K431" s="1" t="s">
        <v>233</v>
      </c>
      <c r="L431" s="1" t="str">
        <f>IF(ISNUMBER(SEARCH("Social subscription",I431)),"Social Sub",IF(OR(ISNUMBER(SEARCH("Mens",I431)),ISNUMBER(SEARCH("Ladies",I431))),"Match Fees",IF(OR(ISNUMBER(SEARCH("Badgers",I431)),ISNUMBER(SEARCH("Match Fee",I431))),"Match Fees",IF(OR(ISNUMBER(SEARCH("Training",I431)),ISNUMBER(SEARCH("Aspirations",I431))),"Training Fee",""))))</f>
        <v>Match Fees</v>
      </c>
      <c r="M431" s="1">
        <v>5</v>
      </c>
      <c r="N431" s="1">
        <v>0</v>
      </c>
      <c r="O431" s="1">
        <v>0</v>
      </c>
      <c r="P431" s="1">
        <v>0</v>
      </c>
      <c r="Q431" s="1">
        <v>5</v>
      </c>
    </row>
    <row r="432" spans="1:17" ht="12.75">
      <c r="A432" s="4">
        <v>45456</v>
      </c>
      <c r="B432" s="18">
        <f>IF(AND(ISNUMBER(--LEFT(A432,10)), ISNUMBER(--LEFT(C432,10))), --LEFT(C432,10) - --LEFT(A432,10), "")</f>
        <v>0.94720000000233995</v>
      </c>
      <c r="C432" s="4">
        <v>45456.947222222225</v>
      </c>
      <c r="D432" s="16">
        <f>YEAR(C432)</f>
        <v>2024</v>
      </c>
      <c r="E432" s="1" t="str">
        <f t="shared" si="6"/>
        <v>June 2024</v>
      </c>
      <c r="F432" s="3" t="str">
        <f ca="1">IF(C432&gt;=TODAY()-365, "Last 12 Months", "After 12 Months")</f>
        <v>After 12 Months</v>
      </c>
      <c r="G432" s="1" t="s">
        <v>1213</v>
      </c>
      <c r="H432" s="1" t="s">
        <v>1211</v>
      </c>
      <c r="I432" s="1" t="s">
        <v>1214</v>
      </c>
      <c r="J432" s="8">
        <f>EOMONTH(C432, 0)</f>
        <v>45473</v>
      </c>
      <c r="K432" s="1" t="s">
        <v>233</v>
      </c>
      <c r="L432" s="1" t="str">
        <f>IF(ISNUMBER(SEARCH("Social subscription",I432)),"Social Sub",IF(OR(ISNUMBER(SEARCH("Mens",I432)),ISNUMBER(SEARCH("Ladies",I432))),"Match Fees",IF(OR(ISNUMBER(SEARCH("Badgers",I432)),ISNUMBER(SEARCH("Match Fee",I432))),"Match Fees",IF(OR(ISNUMBER(SEARCH("Training",I432)),ISNUMBER(SEARCH("Aspirations",I432))),"Training Fee",""))))</f>
        <v>Match Fees</v>
      </c>
      <c r="M432" s="1">
        <v>5</v>
      </c>
      <c r="N432" s="1">
        <v>0</v>
      </c>
      <c r="O432" s="1">
        <v>0</v>
      </c>
      <c r="P432" s="1">
        <v>0</v>
      </c>
      <c r="Q432" s="1">
        <v>5</v>
      </c>
    </row>
    <row r="433" spans="1:17" ht="12.75">
      <c r="A433" s="4">
        <v>45427</v>
      </c>
      <c r="B433" s="18">
        <f>IF(AND(ISNUMBER(--LEFT(A433,10)), ISNUMBER(--LEFT(C433,10))), --LEFT(C433,10) - --LEFT(A433,10), "")</f>
        <v>30.354099999996834</v>
      </c>
      <c r="C433" s="4">
        <v>45457.354166666664</v>
      </c>
      <c r="D433" s="16">
        <f>YEAR(C433)</f>
        <v>2024</v>
      </c>
      <c r="E433" s="1" t="str">
        <f t="shared" si="6"/>
        <v>June 2024</v>
      </c>
      <c r="F433" s="3" t="str">
        <f ca="1">IF(C433&gt;=TODAY()-365, "Last 12 Months", "After 12 Months")</f>
        <v>After 12 Months</v>
      </c>
      <c r="G433" s="1" t="s">
        <v>1215</v>
      </c>
      <c r="H433" s="1" t="s">
        <v>696</v>
      </c>
      <c r="I433" s="1" t="s">
        <v>1216</v>
      </c>
      <c r="J433" s="8">
        <f>EOMONTH(C433, 0)</f>
        <v>45473</v>
      </c>
      <c r="K433" s="1" t="s">
        <v>373</v>
      </c>
      <c r="L433" s="1" t="str">
        <f>IF(ISNUMBER(SEARCH("Social subscription",I433)),"Social Sub",IF(OR(ISNUMBER(SEARCH("Mens",I433)),ISNUMBER(SEARCH("Ladies",I433))),"Match Fees",IF(OR(ISNUMBER(SEARCH("Badgers",I433)),ISNUMBER(SEARCH("Match Fee",I433))),"Match Fees",IF(OR(ISNUMBER(SEARCH("Training",I433)),ISNUMBER(SEARCH("Aspirations",I433))),"Training Fee",""))))</f>
        <v>Match Fees</v>
      </c>
      <c r="M433" s="1">
        <v>5</v>
      </c>
      <c r="N433" s="1">
        <v>0.28000000000000003</v>
      </c>
      <c r="O433" s="1">
        <v>0.05</v>
      </c>
      <c r="P433" s="1">
        <v>0</v>
      </c>
      <c r="Q433" s="1">
        <v>4.67</v>
      </c>
    </row>
    <row r="434" spans="1:17" ht="12.75">
      <c r="A434" s="4">
        <v>45427</v>
      </c>
      <c r="B434" s="18">
        <f>IF(AND(ISNUMBER(--LEFT(A434,10)), ISNUMBER(--LEFT(C434,10))), --LEFT(C434,10) - --LEFT(A434,10), "")</f>
        <v>30.354099999996834</v>
      </c>
      <c r="C434" s="4">
        <v>45457.354166666664</v>
      </c>
      <c r="D434" s="16">
        <f>YEAR(C434)</f>
        <v>2024</v>
      </c>
      <c r="E434" s="1" t="str">
        <f t="shared" si="6"/>
        <v>June 2024</v>
      </c>
      <c r="F434" s="3" t="str">
        <f ca="1">IF(C434&gt;=TODAY()-365, "Last 12 Months", "After 12 Months")</f>
        <v>After 12 Months</v>
      </c>
      <c r="G434" s="1" t="s">
        <v>1217</v>
      </c>
      <c r="H434" s="1" t="s">
        <v>1218</v>
      </c>
      <c r="I434" s="1" t="s">
        <v>1082</v>
      </c>
      <c r="J434" s="8">
        <f>EOMONTH(C434, 0)</f>
        <v>45473</v>
      </c>
      <c r="K434" s="1" t="s">
        <v>373</v>
      </c>
      <c r="L434" s="1" t="str">
        <f>IF(ISNUMBER(SEARCH("Social subscription",I434)),"Social Sub",IF(OR(ISNUMBER(SEARCH("Mens",I434)),ISNUMBER(SEARCH("Ladies",I434))),"Match Fees",IF(OR(ISNUMBER(SEARCH("Badgers",I434)),ISNUMBER(SEARCH("Match Fee",I434))),"Match Fees",IF(OR(ISNUMBER(SEARCH("Training",I434)),ISNUMBER(SEARCH("Aspirations",I434))),"Training Fee",""))))</f>
        <v>Match Fees</v>
      </c>
      <c r="M434" s="1">
        <v>10</v>
      </c>
      <c r="N434" s="1">
        <v>0.22</v>
      </c>
      <c r="O434" s="1">
        <v>0.1</v>
      </c>
      <c r="P434" s="1">
        <v>0</v>
      </c>
      <c r="Q434" s="1">
        <v>9.68</v>
      </c>
    </row>
    <row r="435" spans="1:17" ht="12.75">
      <c r="A435" s="4">
        <v>45433</v>
      </c>
      <c r="B435" s="18">
        <f>IF(AND(ISNUMBER(--LEFT(A435,10)), ISNUMBER(--LEFT(C435,10))), --LEFT(C435,10) - --LEFT(A435,10), "")</f>
        <v>24.354099999996834</v>
      </c>
      <c r="C435" s="4">
        <v>45457.354166666664</v>
      </c>
      <c r="D435" s="16">
        <f>YEAR(C435)</f>
        <v>2024</v>
      </c>
      <c r="E435" s="1" t="str">
        <f t="shared" si="6"/>
        <v>June 2024</v>
      </c>
      <c r="F435" s="3" t="str">
        <f ca="1">IF(C435&gt;=TODAY()-365, "Last 12 Months", "After 12 Months")</f>
        <v>After 12 Months</v>
      </c>
      <c r="G435" s="1" t="s">
        <v>1219</v>
      </c>
      <c r="H435" s="1" t="s">
        <v>1218</v>
      </c>
      <c r="I435" s="1" t="s">
        <v>1220</v>
      </c>
      <c r="J435" s="8">
        <f>EOMONTH(C435, 0)</f>
        <v>45473</v>
      </c>
      <c r="K435" s="1" t="s">
        <v>373</v>
      </c>
      <c r="L435" s="1" t="str">
        <f>IF(ISNUMBER(SEARCH("Social subscription",I435)),"Social Sub",IF(OR(ISNUMBER(SEARCH("Mens",I435)),ISNUMBER(SEARCH("Ladies",I435))),"Match Fees",IF(OR(ISNUMBER(SEARCH("Badgers",I435)),ISNUMBER(SEARCH("Match Fee",I435))),"Match Fees",IF(OR(ISNUMBER(SEARCH("Training",I435)),ISNUMBER(SEARCH("Aspirations",I435))),"Training Fee",""))))</f>
        <v>Match Fees</v>
      </c>
      <c r="M435" s="1">
        <v>10</v>
      </c>
      <c r="N435" s="1">
        <v>0.22</v>
      </c>
      <c r="O435" s="1">
        <v>0.1</v>
      </c>
      <c r="P435" s="1">
        <v>0</v>
      </c>
      <c r="Q435" s="1">
        <v>9.68</v>
      </c>
    </row>
    <row r="436" spans="1:17" ht="12.75">
      <c r="A436" s="4">
        <v>45456</v>
      </c>
      <c r="B436" s="18">
        <f>IF(AND(ISNUMBER(--LEFT(A436,10)), ISNUMBER(--LEFT(C436,10))), --LEFT(C436,10) - --LEFT(A436,10), "")</f>
        <v>1.3540999999968335</v>
      </c>
      <c r="C436" s="4">
        <v>45457.354166666664</v>
      </c>
      <c r="D436" s="16">
        <f>YEAR(C436)</f>
        <v>2024</v>
      </c>
      <c r="E436" s="1" t="str">
        <f t="shared" si="6"/>
        <v>June 2024</v>
      </c>
      <c r="F436" s="3" t="str">
        <f ca="1">IF(C436&gt;=TODAY()-365, "Last 12 Months", "After 12 Months")</f>
        <v>After 12 Months</v>
      </c>
      <c r="G436" s="1" t="s">
        <v>1221</v>
      </c>
      <c r="H436" s="1" t="s">
        <v>1218</v>
      </c>
      <c r="I436" s="1" t="s">
        <v>1222</v>
      </c>
      <c r="J436" s="8">
        <f>EOMONTH(C436, 0)</f>
        <v>45473</v>
      </c>
      <c r="K436" s="1" t="s">
        <v>373</v>
      </c>
      <c r="L436" s="1" t="str">
        <f>IF(ISNUMBER(SEARCH("Social subscription",I436)),"Social Sub",IF(OR(ISNUMBER(SEARCH("Mens",I436)),ISNUMBER(SEARCH("Ladies",I436))),"Match Fees",IF(OR(ISNUMBER(SEARCH("Badgers",I436)),ISNUMBER(SEARCH("Match Fee",I436))),"Match Fees",IF(OR(ISNUMBER(SEARCH("Training",I436)),ISNUMBER(SEARCH("Aspirations",I436))),"Training Fee",""))))</f>
        <v>Match Fees</v>
      </c>
      <c r="M436" s="1">
        <v>10</v>
      </c>
      <c r="N436" s="1">
        <v>0.21</v>
      </c>
      <c r="O436" s="1">
        <v>0.1</v>
      </c>
      <c r="P436" s="1">
        <v>0</v>
      </c>
      <c r="Q436" s="1">
        <v>9.69</v>
      </c>
    </row>
    <row r="437" spans="1:17" ht="12.75">
      <c r="A437" s="4">
        <v>45427</v>
      </c>
      <c r="B437" s="18">
        <f>IF(AND(ISNUMBER(--LEFT(A437,10)), ISNUMBER(--LEFT(C437,10))), --LEFT(C437,10) - --LEFT(A437,10), "")</f>
        <v>30.354099999996834</v>
      </c>
      <c r="C437" s="4">
        <v>45457.354166666664</v>
      </c>
      <c r="D437" s="16">
        <f>YEAR(C437)</f>
        <v>2024</v>
      </c>
      <c r="E437" s="1" t="str">
        <f t="shared" si="6"/>
        <v>June 2024</v>
      </c>
      <c r="F437" s="3" t="str">
        <f ca="1">IF(C437&gt;=TODAY()-365, "Last 12 Months", "After 12 Months")</f>
        <v>After 12 Months</v>
      </c>
      <c r="G437" s="1" t="s">
        <v>1223</v>
      </c>
      <c r="H437" s="1" t="s">
        <v>384</v>
      </c>
      <c r="I437" s="1" t="s">
        <v>1216</v>
      </c>
      <c r="J437" s="8">
        <f>EOMONTH(C437, 0)</f>
        <v>45473</v>
      </c>
      <c r="K437" s="1" t="s">
        <v>373</v>
      </c>
      <c r="L437" s="1" t="str">
        <f>IF(ISNUMBER(SEARCH("Social subscription",I437)),"Social Sub",IF(OR(ISNUMBER(SEARCH("Mens",I437)),ISNUMBER(SEARCH("Ladies",I437))),"Match Fees",IF(OR(ISNUMBER(SEARCH("Badgers",I437)),ISNUMBER(SEARCH("Match Fee",I437))),"Match Fees",IF(OR(ISNUMBER(SEARCH("Training",I437)),ISNUMBER(SEARCH("Aspirations",I437))),"Training Fee",""))))</f>
        <v>Match Fees</v>
      </c>
      <c r="M437" s="1">
        <v>5</v>
      </c>
      <c r="N437" s="1">
        <v>0.17</v>
      </c>
      <c r="O437" s="1">
        <v>0.05</v>
      </c>
      <c r="P437" s="1">
        <v>0</v>
      </c>
      <c r="Q437" s="1">
        <v>4.78</v>
      </c>
    </row>
    <row r="438" spans="1:17" ht="12.75">
      <c r="A438" s="4">
        <v>45433</v>
      </c>
      <c r="B438" s="18">
        <f>IF(AND(ISNUMBER(--LEFT(A438,10)), ISNUMBER(--LEFT(C438,10))), --LEFT(C438,10) - --LEFT(A438,10), "")</f>
        <v>24.354099999996834</v>
      </c>
      <c r="C438" s="4">
        <v>45457.354166666664</v>
      </c>
      <c r="D438" s="16">
        <f>YEAR(C438)</f>
        <v>2024</v>
      </c>
      <c r="E438" s="1" t="str">
        <f t="shared" si="6"/>
        <v>June 2024</v>
      </c>
      <c r="F438" s="3" t="str">
        <f ca="1">IF(C438&gt;=TODAY()-365, "Last 12 Months", "After 12 Months")</f>
        <v>After 12 Months</v>
      </c>
      <c r="G438" s="1" t="s">
        <v>1224</v>
      </c>
      <c r="H438" s="1" t="s">
        <v>384</v>
      </c>
      <c r="I438" s="1" t="s">
        <v>1225</v>
      </c>
      <c r="J438" s="8">
        <f>EOMONTH(C438, 0)</f>
        <v>45473</v>
      </c>
      <c r="K438" s="1" t="s">
        <v>373</v>
      </c>
      <c r="L438" s="1" t="str">
        <f>IF(ISNUMBER(SEARCH("Social subscription",I438)),"Social Sub",IF(OR(ISNUMBER(SEARCH("Mens",I438)),ISNUMBER(SEARCH("Ladies",I438))),"Match Fees",IF(OR(ISNUMBER(SEARCH("Badgers",I438)),ISNUMBER(SEARCH("Match Fee",I438))),"Match Fees",IF(OR(ISNUMBER(SEARCH("Training",I438)),ISNUMBER(SEARCH("Aspirations",I438))),"Training Fee",""))))</f>
        <v>Match Fees</v>
      </c>
      <c r="M438" s="1">
        <v>5</v>
      </c>
      <c r="N438" s="1">
        <v>0.18</v>
      </c>
      <c r="O438" s="1">
        <v>0.05</v>
      </c>
      <c r="P438" s="1">
        <v>0</v>
      </c>
      <c r="Q438" s="1">
        <v>4.7699999999999996</v>
      </c>
    </row>
    <row r="439" spans="1:17" ht="12.75">
      <c r="A439" s="4">
        <v>45417</v>
      </c>
      <c r="B439" s="18">
        <f>IF(AND(ISNUMBER(--LEFT(A439,10)), ISNUMBER(--LEFT(C439,10))), --LEFT(C439,10) - --LEFT(A439,10), "")</f>
        <v>40.354099999996834</v>
      </c>
      <c r="C439" s="4">
        <v>45457.354166666664</v>
      </c>
      <c r="D439" s="16">
        <f>YEAR(C439)</f>
        <v>2024</v>
      </c>
      <c r="E439" s="1" t="str">
        <f t="shared" si="6"/>
        <v>June 2024</v>
      </c>
      <c r="F439" s="3" t="str">
        <f ca="1">IF(C439&gt;=TODAY()-365, "Last 12 Months", "After 12 Months")</f>
        <v>After 12 Months</v>
      </c>
      <c r="G439" s="1" t="s">
        <v>1226</v>
      </c>
      <c r="H439" s="1" t="s">
        <v>463</v>
      </c>
      <c r="I439" s="1" t="s">
        <v>1227</v>
      </c>
      <c r="J439" s="8">
        <f>EOMONTH(C439, 0)</f>
        <v>45473</v>
      </c>
      <c r="K439" s="1" t="s">
        <v>373</v>
      </c>
      <c r="L439" s="1" t="str">
        <f>IF(ISNUMBER(SEARCH("Social subscription",I439)),"Social Sub",IF(OR(ISNUMBER(SEARCH("Mens",I439)),ISNUMBER(SEARCH("Ladies",I439))),"Match Fees",IF(OR(ISNUMBER(SEARCH("Badgers",I439)),ISNUMBER(SEARCH("Match Fee",I439))),"Match Fees",IF(OR(ISNUMBER(SEARCH("Training",I439)),ISNUMBER(SEARCH("Aspirations",I439))),"Training Fee",""))))</f>
        <v>Training Fee</v>
      </c>
      <c r="M439" s="1">
        <v>3</v>
      </c>
      <c r="N439" s="1">
        <v>7.0000000000000007E-2</v>
      </c>
      <c r="O439" s="1">
        <v>0.05</v>
      </c>
      <c r="P439" s="1">
        <v>0</v>
      </c>
      <c r="Q439" s="1">
        <v>2.88</v>
      </c>
    </row>
    <row r="440" spans="1:17" ht="12.75">
      <c r="A440" s="4">
        <v>45417</v>
      </c>
      <c r="B440" s="18">
        <f>IF(AND(ISNUMBER(--LEFT(A440,10)), ISNUMBER(--LEFT(C440,10))), --LEFT(C440,10) - --LEFT(A440,10), "")</f>
        <v>40.354099999996834</v>
      </c>
      <c r="C440" s="4">
        <v>45457.354166666664</v>
      </c>
      <c r="D440" s="16">
        <f>YEAR(C440)</f>
        <v>2024</v>
      </c>
      <c r="E440" s="1" t="str">
        <f t="shared" si="6"/>
        <v>June 2024</v>
      </c>
      <c r="F440" s="3" t="str">
        <f ca="1">IF(C440&gt;=TODAY()-365, "Last 12 Months", "After 12 Months")</f>
        <v>After 12 Months</v>
      </c>
      <c r="G440" s="1" t="s">
        <v>1228</v>
      </c>
      <c r="H440" s="1" t="s">
        <v>473</v>
      </c>
      <c r="I440" s="1" t="s">
        <v>1227</v>
      </c>
      <c r="J440" s="8">
        <f>EOMONTH(C440, 0)</f>
        <v>45473</v>
      </c>
      <c r="K440" s="1" t="s">
        <v>373</v>
      </c>
      <c r="L440" s="1" t="str">
        <f>IF(ISNUMBER(SEARCH("Social subscription",I440)),"Social Sub",IF(OR(ISNUMBER(SEARCH("Mens",I440)),ISNUMBER(SEARCH("Ladies",I440))),"Match Fees",IF(OR(ISNUMBER(SEARCH("Badgers",I440)),ISNUMBER(SEARCH("Match Fee",I440))),"Match Fees",IF(OR(ISNUMBER(SEARCH("Training",I440)),ISNUMBER(SEARCH("Aspirations",I440))),"Training Fee",""))))</f>
        <v>Training Fee</v>
      </c>
      <c r="M440" s="1">
        <v>3</v>
      </c>
      <c r="N440" s="1">
        <v>7.0000000000000007E-2</v>
      </c>
      <c r="O440" s="1">
        <v>0.05</v>
      </c>
      <c r="P440" s="1">
        <v>0</v>
      </c>
      <c r="Q440" s="1">
        <v>2.88</v>
      </c>
    </row>
    <row r="441" spans="1:17" ht="12.75">
      <c r="A441" s="4">
        <v>45417</v>
      </c>
      <c r="B441" s="18">
        <f>IF(AND(ISNUMBER(--LEFT(A441,10)), ISNUMBER(--LEFT(C441,10))), --LEFT(C441,10) - --LEFT(A441,10), "")</f>
        <v>40.354099999996834</v>
      </c>
      <c r="C441" s="4">
        <v>45457.354166666664</v>
      </c>
      <c r="D441" s="16">
        <f>YEAR(C441)</f>
        <v>2024</v>
      </c>
      <c r="E441" s="1" t="str">
        <f t="shared" si="6"/>
        <v>June 2024</v>
      </c>
      <c r="F441" s="3" t="str">
        <f ca="1">IF(C441&gt;=TODAY()-365, "Last 12 Months", "After 12 Months")</f>
        <v>After 12 Months</v>
      </c>
      <c r="G441" s="1" t="s">
        <v>1229</v>
      </c>
      <c r="H441" s="1" t="s">
        <v>466</v>
      </c>
      <c r="I441" s="1" t="s">
        <v>1227</v>
      </c>
      <c r="J441" s="8">
        <f>EOMONTH(C441, 0)</f>
        <v>45473</v>
      </c>
      <c r="K441" s="1" t="s">
        <v>373</v>
      </c>
      <c r="L441" s="1" t="str">
        <f>IF(ISNUMBER(SEARCH("Social subscription",I441)),"Social Sub",IF(OR(ISNUMBER(SEARCH("Mens",I441)),ISNUMBER(SEARCH("Ladies",I441))),"Match Fees",IF(OR(ISNUMBER(SEARCH("Badgers",I441)),ISNUMBER(SEARCH("Match Fee",I441))),"Match Fees",IF(OR(ISNUMBER(SEARCH("Training",I441)),ISNUMBER(SEARCH("Aspirations",I441))),"Training Fee",""))))</f>
        <v>Training Fee</v>
      </c>
      <c r="M441" s="1">
        <v>3</v>
      </c>
      <c r="N441" s="1">
        <v>7.0000000000000007E-2</v>
      </c>
      <c r="O441" s="1">
        <v>0.05</v>
      </c>
      <c r="P441" s="1">
        <v>0</v>
      </c>
      <c r="Q441" s="1">
        <v>2.88</v>
      </c>
    </row>
    <row r="442" spans="1:17" ht="12.75">
      <c r="A442" s="4">
        <v>45427</v>
      </c>
      <c r="B442" s="18">
        <f>IF(AND(ISNUMBER(--LEFT(A442,10)), ISNUMBER(--LEFT(C442,10))), --LEFT(C442,10) - --LEFT(A442,10), "")</f>
        <v>30.354099999996834</v>
      </c>
      <c r="C442" s="4">
        <v>45457.354166666664</v>
      </c>
      <c r="D442" s="16">
        <f>YEAR(C442)</f>
        <v>2024</v>
      </c>
      <c r="E442" s="1" t="str">
        <f t="shared" si="6"/>
        <v>June 2024</v>
      </c>
      <c r="F442" s="3" t="str">
        <f ca="1">IF(C442&gt;=TODAY()-365, "Last 12 Months", "After 12 Months")</f>
        <v>After 12 Months</v>
      </c>
      <c r="G442" s="1" t="s">
        <v>1230</v>
      </c>
      <c r="H442" s="1" t="s">
        <v>473</v>
      </c>
      <c r="I442" s="1" t="s">
        <v>1231</v>
      </c>
      <c r="J442" s="8">
        <f>EOMONTH(C442, 0)</f>
        <v>45473</v>
      </c>
      <c r="K442" s="1" t="s">
        <v>373</v>
      </c>
      <c r="L442" s="1" t="str">
        <f>IF(ISNUMBER(SEARCH("Social subscription",I442)),"Social Sub",IF(OR(ISNUMBER(SEARCH("Mens",I442)),ISNUMBER(SEARCH("Ladies",I442))),"Match Fees",IF(OR(ISNUMBER(SEARCH("Badgers",I442)),ISNUMBER(SEARCH("Match Fee",I442))),"Match Fees",IF(OR(ISNUMBER(SEARCH("Training",I442)),ISNUMBER(SEARCH("Aspirations",I442))),"Training Fee",""))))</f>
        <v>Match Fees</v>
      </c>
      <c r="M442" s="1">
        <v>3</v>
      </c>
      <c r="N442" s="1">
        <v>7.0000000000000007E-2</v>
      </c>
      <c r="O442" s="1">
        <v>0.05</v>
      </c>
      <c r="P442" s="1">
        <v>0</v>
      </c>
      <c r="Q442" s="1">
        <v>2.88</v>
      </c>
    </row>
    <row r="443" spans="1:17" ht="12.75">
      <c r="A443" s="4">
        <v>45431</v>
      </c>
      <c r="B443" s="18">
        <f>IF(AND(ISNUMBER(--LEFT(A443,10)), ISNUMBER(--LEFT(C443,10))), --LEFT(C443,10) - --LEFT(A443,10), "")</f>
        <v>26.354099999996834</v>
      </c>
      <c r="C443" s="4">
        <v>45457.354166666664</v>
      </c>
      <c r="D443" s="16">
        <f>YEAR(C443)</f>
        <v>2024</v>
      </c>
      <c r="E443" s="1" t="str">
        <f t="shared" si="6"/>
        <v>June 2024</v>
      </c>
      <c r="F443" s="3" t="str">
        <f ca="1">IF(C443&gt;=TODAY()-365, "Last 12 Months", "After 12 Months")</f>
        <v>After 12 Months</v>
      </c>
      <c r="G443" s="1" t="s">
        <v>1232</v>
      </c>
      <c r="H443" s="1" t="s">
        <v>463</v>
      </c>
      <c r="I443" s="1" t="s">
        <v>1233</v>
      </c>
      <c r="J443" s="8">
        <f>EOMONTH(C443, 0)</f>
        <v>45473</v>
      </c>
      <c r="K443" s="1" t="s">
        <v>373</v>
      </c>
      <c r="L443" s="1" t="str">
        <f>IF(ISNUMBER(SEARCH("Social subscription",I443)),"Social Sub",IF(OR(ISNUMBER(SEARCH("Mens",I443)),ISNUMBER(SEARCH("Ladies",I443))),"Match Fees",IF(OR(ISNUMBER(SEARCH("Badgers",I443)),ISNUMBER(SEARCH("Match Fee",I443))),"Match Fees",IF(OR(ISNUMBER(SEARCH("Training",I443)),ISNUMBER(SEARCH("Aspirations",I443))),"Training Fee",""))))</f>
        <v>Training Fee</v>
      </c>
      <c r="M443" s="1">
        <v>3</v>
      </c>
      <c r="N443" s="1">
        <v>7.0000000000000007E-2</v>
      </c>
      <c r="O443" s="1">
        <v>0.05</v>
      </c>
      <c r="P443" s="1">
        <v>0</v>
      </c>
      <c r="Q443" s="1">
        <v>2.88</v>
      </c>
    </row>
    <row r="444" spans="1:17" ht="12.75">
      <c r="A444" s="4">
        <v>45431</v>
      </c>
      <c r="B444" s="18">
        <f>IF(AND(ISNUMBER(--LEFT(A444,10)), ISNUMBER(--LEFT(C444,10))), --LEFT(C444,10) - --LEFT(A444,10), "")</f>
        <v>26.354099999996834</v>
      </c>
      <c r="C444" s="4">
        <v>45457.354166666664</v>
      </c>
      <c r="D444" s="16">
        <f>YEAR(C444)</f>
        <v>2024</v>
      </c>
      <c r="E444" s="1" t="str">
        <f t="shared" si="6"/>
        <v>June 2024</v>
      </c>
      <c r="F444" s="3" t="str">
        <f ca="1">IF(C444&gt;=TODAY()-365, "Last 12 Months", "After 12 Months")</f>
        <v>After 12 Months</v>
      </c>
      <c r="G444" s="1" t="s">
        <v>1234</v>
      </c>
      <c r="H444" s="1" t="s">
        <v>473</v>
      </c>
      <c r="I444" s="1" t="s">
        <v>1233</v>
      </c>
      <c r="J444" s="8">
        <f>EOMONTH(C444, 0)</f>
        <v>45473</v>
      </c>
      <c r="K444" s="1" t="s">
        <v>373</v>
      </c>
      <c r="L444" s="1" t="str">
        <f>IF(ISNUMBER(SEARCH("Social subscription",I444)),"Social Sub",IF(OR(ISNUMBER(SEARCH("Mens",I444)),ISNUMBER(SEARCH("Ladies",I444))),"Match Fees",IF(OR(ISNUMBER(SEARCH("Badgers",I444)),ISNUMBER(SEARCH("Match Fee",I444))),"Match Fees",IF(OR(ISNUMBER(SEARCH("Training",I444)),ISNUMBER(SEARCH("Aspirations",I444))),"Training Fee",""))))</f>
        <v>Training Fee</v>
      </c>
      <c r="M444" s="1">
        <v>3</v>
      </c>
      <c r="N444" s="1">
        <v>7.0000000000000007E-2</v>
      </c>
      <c r="O444" s="1">
        <v>0.05</v>
      </c>
      <c r="P444" s="1">
        <v>0</v>
      </c>
      <c r="Q444" s="1">
        <v>2.88</v>
      </c>
    </row>
    <row r="445" spans="1:17" ht="12.75">
      <c r="A445" s="4">
        <v>45431</v>
      </c>
      <c r="B445" s="18">
        <f>IF(AND(ISNUMBER(--LEFT(A445,10)), ISNUMBER(--LEFT(C445,10))), --LEFT(C445,10) - --LEFT(A445,10), "")</f>
        <v>26.354099999996834</v>
      </c>
      <c r="C445" s="4">
        <v>45457.354166666664</v>
      </c>
      <c r="D445" s="16">
        <f>YEAR(C445)</f>
        <v>2024</v>
      </c>
      <c r="E445" s="1" t="str">
        <f t="shared" si="6"/>
        <v>June 2024</v>
      </c>
      <c r="F445" s="3" t="str">
        <f ca="1">IF(C445&gt;=TODAY()-365, "Last 12 Months", "After 12 Months")</f>
        <v>After 12 Months</v>
      </c>
      <c r="G445" s="1" t="s">
        <v>1235</v>
      </c>
      <c r="H445" s="1" t="s">
        <v>466</v>
      </c>
      <c r="I445" s="1" t="s">
        <v>1233</v>
      </c>
      <c r="J445" s="8">
        <f>EOMONTH(C445, 0)</f>
        <v>45473</v>
      </c>
      <c r="K445" s="1" t="s">
        <v>373</v>
      </c>
      <c r="L445" s="1" t="str">
        <f>IF(ISNUMBER(SEARCH("Social subscription",I445)),"Social Sub",IF(OR(ISNUMBER(SEARCH("Mens",I445)),ISNUMBER(SEARCH("Ladies",I445))),"Match Fees",IF(OR(ISNUMBER(SEARCH("Badgers",I445)),ISNUMBER(SEARCH("Match Fee",I445))),"Match Fees",IF(OR(ISNUMBER(SEARCH("Training",I445)),ISNUMBER(SEARCH("Aspirations",I445))),"Training Fee",""))))</f>
        <v>Training Fee</v>
      </c>
      <c r="M445" s="1">
        <v>3</v>
      </c>
      <c r="N445" s="1">
        <v>7.0000000000000007E-2</v>
      </c>
      <c r="O445" s="1">
        <v>0.05</v>
      </c>
      <c r="P445" s="1">
        <v>0</v>
      </c>
      <c r="Q445" s="1">
        <v>2.88</v>
      </c>
    </row>
    <row r="446" spans="1:17" ht="12.75">
      <c r="A446" s="4">
        <v>45433</v>
      </c>
      <c r="B446" s="18">
        <f>IF(AND(ISNUMBER(--LEFT(A446,10)), ISNUMBER(--LEFT(C446,10))), --LEFT(C446,10) - --LEFT(A446,10), "")</f>
        <v>24.354099999996834</v>
      </c>
      <c r="C446" s="4">
        <v>45457.354166666664</v>
      </c>
      <c r="D446" s="16">
        <f>YEAR(C446)</f>
        <v>2024</v>
      </c>
      <c r="E446" s="1" t="str">
        <f t="shared" si="6"/>
        <v>June 2024</v>
      </c>
      <c r="F446" s="3" t="str">
        <f ca="1">IF(C446&gt;=TODAY()-365, "Last 12 Months", "After 12 Months")</f>
        <v>After 12 Months</v>
      </c>
      <c r="G446" s="1" t="s">
        <v>1236</v>
      </c>
      <c r="H446" s="1" t="s">
        <v>473</v>
      </c>
      <c r="I446" s="1" t="s">
        <v>1237</v>
      </c>
      <c r="J446" s="8">
        <f>EOMONTH(C446, 0)</f>
        <v>45473</v>
      </c>
      <c r="K446" s="1" t="s">
        <v>373</v>
      </c>
      <c r="L446" s="1" t="str">
        <f>IF(ISNUMBER(SEARCH("Social subscription",I446)),"Social Sub",IF(OR(ISNUMBER(SEARCH("Mens",I446)),ISNUMBER(SEARCH("Ladies",I446))),"Match Fees",IF(OR(ISNUMBER(SEARCH("Badgers",I446)),ISNUMBER(SEARCH("Match Fee",I446))),"Match Fees",IF(OR(ISNUMBER(SEARCH("Training",I446)),ISNUMBER(SEARCH("Aspirations",I446))),"Training Fee",""))))</f>
        <v>Match Fees</v>
      </c>
      <c r="M446" s="1">
        <v>3</v>
      </c>
      <c r="N446" s="1">
        <v>7.0000000000000007E-2</v>
      </c>
      <c r="O446" s="1">
        <v>0.05</v>
      </c>
      <c r="P446" s="1">
        <v>0</v>
      </c>
      <c r="Q446" s="1">
        <v>2.88</v>
      </c>
    </row>
    <row r="447" spans="1:17" ht="12.75">
      <c r="A447" s="4">
        <v>45427</v>
      </c>
      <c r="B447" s="18">
        <f>IF(AND(ISNUMBER(--LEFT(A447,10)), ISNUMBER(--LEFT(C447,10))), --LEFT(C447,10) - --LEFT(A447,10), "")</f>
        <v>31.354099999996834</v>
      </c>
      <c r="C447" s="4">
        <v>45458.354166666664</v>
      </c>
      <c r="D447" s="16">
        <f>YEAR(C447)</f>
        <v>2024</v>
      </c>
      <c r="E447" s="1" t="str">
        <f t="shared" si="6"/>
        <v>June 2024</v>
      </c>
      <c r="F447" s="3" t="str">
        <f ca="1">IF(C447&gt;=TODAY()-365, "Last 12 Months", "After 12 Months")</f>
        <v>After 12 Months</v>
      </c>
      <c r="G447" s="1" t="s">
        <v>1238</v>
      </c>
      <c r="H447" s="1" t="s">
        <v>1239</v>
      </c>
      <c r="I447" s="1" t="s">
        <v>1082</v>
      </c>
      <c r="J447" s="8">
        <f>EOMONTH(C447, 0)</f>
        <v>45473</v>
      </c>
      <c r="K447" s="1" t="s">
        <v>373</v>
      </c>
      <c r="L447" s="1" t="str">
        <f>IF(ISNUMBER(SEARCH("Social subscription",I447)),"Social Sub",IF(OR(ISNUMBER(SEARCH("Mens",I447)),ISNUMBER(SEARCH("Ladies",I447))),"Match Fees",IF(OR(ISNUMBER(SEARCH("Badgers",I447)),ISNUMBER(SEARCH("Match Fee",I447))),"Match Fees",IF(OR(ISNUMBER(SEARCH("Training",I447)),ISNUMBER(SEARCH("Aspirations",I447))),"Training Fee",""))))</f>
        <v>Match Fees</v>
      </c>
      <c r="M447" s="1">
        <v>10</v>
      </c>
      <c r="N447" s="1">
        <v>0.35</v>
      </c>
      <c r="O447" s="1">
        <v>0.1</v>
      </c>
      <c r="P447" s="1">
        <v>0</v>
      </c>
      <c r="Q447" s="1">
        <v>9.5500000000000007</v>
      </c>
    </row>
    <row r="448" spans="1:17" ht="12.75">
      <c r="A448" s="4">
        <v>45427</v>
      </c>
      <c r="B448" s="18">
        <f>IF(AND(ISNUMBER(--LEFT(A448,10)), ISNUMBER(--LEFT(C448,10))), --LEFT(C448,10) - --LEFT(A448,10), "")</f>
        <v>31.354099999996834</v>
      </c>
      <c r="C448" s="4">
        <v>45458.354166666664</v>
      </c>
      <c r="D448" s="16">
        <f>YEAR(C448)</f>
        <v>2024</v>
      </c>
      <c r="E448" s="1" t="str">
        <f t="shared" si="6"/>
        <v>June 2024</v>
      </c>
      <c r="F448" s="3" t="str">
        <f ca="1">IF(C448&gt;=TODAY()-365, "Last 12 Months", "After 12 Months")</f>
        <v>After 12 Months</v>
      </c>
      <c r="G448" s="1" t="s">
        <v>1240</v>
      </c>
      <c r="H448" s="1" t="s">
        <v>488</v>
      </c>
      <c r="I448" s="1" t="s">
        <v>1241</v>
      </c>
      <c r="J448" s="8">
        <f>EOMONTH(C448, 0)</f>
        <v>45473</v>
      </c>
      <c r="K448" s="1" t="s">
        <v>373</v>
      </c>
      <c r="L448" s="1" t="str">
        <f>IF(ISNUMBER(SEARCH("Social subscription",I448)),"Social Sub",IF(OR(ISNUMBER(SEARCH("Mens",I448)),ISNUMBER(SEARCH("Ladies",I448))),"Match Fees",IF(OR(ISNUMBER(SEARCH("Badgers",I448)),ISNUMBER(SEARCH("Match Fee",I448))),"Match Fees",IF(OR(ISNUMBER(SEARCH("Training",I448)),ISNUMBER(SEARCH("Aspirations",I448))),"Training Fee",""))))</f>
        <v>Match Fees</v>
      </c>
      <c r="M448" s="1">
        <v>10</v>
      </c>
      <c r="N448" s="1">
        <v>0.25</v>
      </c>
      <c r="O448" s="1">
        <v>0.1</v>
      </c>
      <c r="P448" s="1">
        <v>0</v>
      </c>
      <c r="Q448" s="1">
        <v>9.65</v>
      </c>
    </row>
    <row r="449" spans="1:17" ht="12.75">
      <c r="A449" s="4">
        <v>45447</v>
      </c>
      <c r="B449" s="18">
        <f>IF(AND(ISNUMBER(--LEFT(A449,10)), ISNUMBER(--LEFT(C449,10))), --LEFT(C449,10) - --LEFT(A449,10), "")</f>
        <v>11.354099999996834</v>
      </c>
      <c r="C449" s="4">
        <v>45458.354166666664</v>
      </c>
      <c r="D449" s="16">
        <f>YEAR(C449)</f>
        <v>2024</v>
      </c>
      <c r="E449" s="1" t="str">
        <f t="shared" si="6"/>
        <v>June 2024</v>
      </c>
      <c r="F449" s="3" t="str">
        <f ca="1">IF(C449&gt;=TODAY()-365, "Last 12 Months", "After 12 Months")</f>
        <v>After 12 Months</v>
      </c>
      <c r="G449" s="1" t="s">
        <v>1242</v>
      </c>
      <c r="H449" s="1" t="s">
        <v>488</v>
      </c>
      <c r="I449" s="1" t="s">
        <v>1243</v>
      </c>
      <c r="J449" s="8">
        <f>EOMONTH(C449, 0)</f>
        <v>45473</v>
      </c>
      <c r="K449" s="1" t="s">
        <v>373</v>
      </c>
      <c r="L449" s="1" t="str">
        <f>IF(ISNUMBER(SEARCH("Social subscription",I449)),"Social Sub",IF(OR(ISNUMBER(SEARCH("Mens",I449)),ISNUMBER(SEARCH("Ladies",I449))),"Match Fees",IF(OR(ISNUMBER(SEARCH("Badgers",I449)),ISNUMBER(SEARCH("Match Fee",I449))),"Match Fees",IF(OR(ISNUMBER(SEARCH("Training",I449)),ISNUMBER(SEARCH("Aspirations",I449))),"Training Fee",""))))</f>
        <v>Match Fees</v>
      </c>
      <c r="M449" s="1">
        <v>10</v>
      </c>
      <c r="N449" s="1">
        <v>0.25</v>
      </c>
      <c r="O449" s="1">
        <v>0.1</v>
      </c>
      <c r="P449" s="1">
        <v>0</v>
      </c>
      <c r="Q449" s="1">
        <v>9.65</v>
      </c>
    </row>
    <row r="450" spans="1:17" ht="12.75">
      <c r="A450" s="4">
        <v>45428</v>
      </c>
      <c r="B450" s="18">
        <f>IF(AND(ISNUMBER(--LEFT(A450,10)), ISNUMBER(--LEFT(C450,10))), --LEFT(C450,10) - --LEFT(A450,10), "")</f>
        <v>30.354099999996834</v>
      </c>
      <c r="C450" s="4">
        <v>45458.354166666664</v>
      </c>
      <c r="D450" s="16">
        <f>YEAR(C450)</f>
        <v>2024</v>
      </c>
      <c r="E450" s="1" t="str">
        <f t="shared" si="6"/>
        <v>June 2024</v>
      </c>
      <c r="F450" s="3" t="str">
        <f ca="1">IF(C450&gt;=TODAY()-365, "Last 12 Months", "After 12 Months")</f>
        <v>After 12 Months</v>
      </c>
      <c r="G450" s="1" t="s">
        <v>1244</v>
      </c>
      <c r="H450" s="1" t="s">
        <v>1245</v>
      </c>
      <c r="I450" s="1" t="s">
        <v>1050</v>
      </c>
      <c r="J450" s="8">
        <f>EOMONTH(C450, 0)</f>
        <v>45473</v>
      </c>
      <c r="K450" s="1" t="s">
        <v>373</v>
      </c>
      <c r="L450" s="1" t="str">
        <f>IF(ISNUMBER(SEARCH("Social subscription",I450)),"Social Sub",IF(OR(ISNUMBER(SEARCH("Mens",I450)),ISNUMBER(SEARCH("Ladies",I450))),"Match Fees",IF(OR(ISNUMBER(SEARCH("Badgers",I450)),ISNUMBER(SEARCH("Match Fee",I450))),"Match Fees",IF(OR(ISNUMBER(SEARCH("Training",I450)),ISNUMBER(SEARCH("Aspirations",I450))),"Training Fee",""))))</f>
        <v>Training Fee</v>
      </c>
      <c r="M450" s="1">
        <v>3</v>
      </c>
      <c r="N450" s="1">
        <v>0.14000000000000001</v>
      </c>
      <c r="O450" s="1">
        <v>0.05</v>
      </c>
      <c r="P450" s="1">
        <v>0</v>
      </c>
      <c r="Q450" s="1">
        <v>2.81</v>
      </c>
    </row>
    <row r="451" spans="1:17" ht="12.75">
      <c r="A451" s="4">
        <v>45442</v>
      </c>
      <c r="B451" s="18">
        <f>IF(AND(ISNUMBER(--LEFT(A451,10)), ISNUMBER(--LEFT(C451,10))), --LEFT(C451,10) - --LEFT(A451,10), "")</f>
        <v>16.354099999996834</v>
      </c>
      <c r="C451" s="4">
        <v>45458.354166666664</v>
      </c>
      <c r="D451" s="16">
        <f>YEAR(C451)</f>
        <v>2024</v>
      </c>
      <c r="E451" s="1" t="str">
        <f t="shared" ref="E451:E514" si="7">TEXT(C451, "mmmm yyyy")</f>
        <v>June 2024</v>
      </c>
      <c r="F451" s="3" t="str">
        <f ca="1">IF(C451&gt;=TODAY()-365, "Last 12 Months", "After 12 Months")</f>
        <v>After 12 Months</v>
      </c>
      <c r="G451" s="1" t="s">
        <v>1246</v>
      </c>
      <c r="H451" s="1" t="s">
        <v>1245</v>
      </c>
      <c r="I451" s="1" t="s">
        <v>1247</v>
      </c>
      <c r="J451" s="8">
        <f>EOMONTH(C451, 0)</f>
        <v>45473</v>
      </c>
      <c r="K451" s="1" t="s">
        <v>373</v>
      </c>
      <c r="L451" s="1" t="str">
        <f>IF(ISNUMBER(SEARCH("Social subscription",I451)),"Social Sub",IF(OR(ISNUMBER(SEARCH("Mens",I451)),ISNUMBER(SEARCH("Ladies",I451))),"Match Fees",IF(OR(ISNUMBER(SEARCH("Badgers",I451)),ISNUMBER(SEARCH("Match Fee",I451))),"Match Fees",IF(OR(ISNUMBER(SEARCH("Training",I451)),ISNUMBER(SEARCH("Aspirations",I451))),"Training Fee",""))))</f>
        <v>Training Fee</v>
      </c>
      <c r="M451" s="1">
        <v>3</v>
      </c>
      <c r="N451" s="1">
        <v>0.15</v>
      </c>
      <c r="O451" s="1">
        <v>0.05</v>
      </c>
      <c r="P451" s="1">
        <v>0</v>
      </c>
      <c r="Q451" s="1">
        <v>2.8</v>
      </c>
    </row>
    <row r="452" spans="1:17" ht="12.75">
      <c r="A452" s="4">
        <v>45457</v>
      </c>
      <c r="B452" s="18">
        <f>IF(AND(ISNUMBER(--LEFT(A452,10)), ISNUMBER(--LEFT(C452,10))), --LEFT(C452,10) - --LEFT(A452,10), "")</f>
        <v>1.3540999999968335</v>
      </c>
      <c r="C452" s="4">
        <v>45458.354166666664</v>
      </c>
      <c r="D452" s="16">
        <f>YEAR(C452)</f>
        <v>2024</v>
      </c>
      <c r="E452" s="1" t="str">
        <f t="shared" si="7"/>
        <v>June 2024</v>
      </c>
      <c r="F452" s="3" t="str">
        <f ca="1">IF(C452&gt;=TODAY()-365, "Last 12 Months", "After 12 Months")</f>
        <v>After 12 Months</v>
      </c>
      <c r="G452" s="1" t="s">
        <v>1248</v>
      </c>
      <c r="H452" s="1" t="s">
        <v>1249</v>
      </c>
      <c r="I452" s="1" t="s">
        <v>1250</v>
      </c>
      <c r="J452" s="8">
        <f>EOMONTH(C452, 0)</f>
        <v>45473</v>
      </c>
      <c r="K452" s="1" t="s">
        <v>373</v>
      </c>
      <c r="L452" s="1" t="str">
        <f>IF(ISNUMBER(SEARCH("Social subscription",I452)),"Social Sub",IF(OR(ISNUMBER(SEARCH("Mens",I452)),ISNUMBER(SEARCH("Ladies",I452))),"Match Fees",IF(OR(ISNUMBER(SEARCH("Badgers",I452)),ISNUMBER(SEARCH("Match Fee",I452))),"Match Fees",IF(OR(ISNUMBER(SEARCH("Training",I452)),ISNUMBER(SEARCH("Aspirations",I452))),"Training Fee",""))))</f>
        <v>Training Fee</v>
      </c>
      <c r="M452" s="1">
        <v>5</v>
      </c>
      <c r="N452" s="1">
        <v>0.12</v>
      </c>
      <c r="O452" s="1">
        <v>0.05</v>
      </c>
      <c r="P452" s="1">
        <v>0</v>
      </c>
      <c r="Q452" s="1">
        <v>4.83</v>
      </c>
    </row>
    <row r="453" spans="1:17" ht="12.75">
      <c r="A453" s="4">
        <v>45427</v>
      </c>
      <c r="B453" s="18">
        <f>IF(AND(ISNUMBER(--LEFT(A453,10)), ISNUMBER(--LEFT(C453,10))), --LEFT(C453,10) - --LEFT(A453,10), "")</f>
        <v>31.354099999996834</v>
      </c>
      <c r="C453" s="4">
        <v>45458.354166666664</v>
      </c>
      <c r="D453" s="16">
        <f>YEAR(C453)</f>
        <v>2024</v>
      </c>
      <c r="E453" s="1" t="str">
        <f t="shared" si="7"/>
        <v>June 2024</v>
      </c>
      <c r="F453" s="3" t="str">
        <f ca="1">IF(C453&gt;=TODAY()-365, "Last 12 Months", "After 12 Months")</f>
        <v>After 12 Months</v>
      </c>
      <c r="G453" s="1" t="s">
        <v>1251</v>
      </c>
      <c r="H453" s="1" t="s">
        <v>1249</v>
      </c>
      <c r="I453" s="1" t="s">
        <v>1241</v>
      </c>
      <c r="J453" s="8">
        <f>EOMONTH(C453, 0)</f>
        <v>45473</v>
      </c>
      <c r="K453" s="1" t="s">
        <v>373</v>
      </c>
      <c r="L453" s="1" t="str">
        <f>IF(ISNUMBER(SEARCH("Social subscription",I453)),"Social Sub",IF(OR(ISNUMBER(SEARCH("Mens",I453)),ISNUMBER(SEARCH("Ladies",I453))),"Match Fees",IF(OR(ISNUMBER(SEARCH("Badgers",I453)),ISNUMBER(SEARCH("Match Fee",I453))),"Match Fees",IF(OR(ISNUMBER(SEARCH("Training",I453)),ISNUMBER(SEARCH("Aspirations",I453))),"Training Fee",""))))</f>
        <v>Match Fees</v>
      </c>
      <c r="M453" s="1">
        <v>10</v>
      </c>
      <c r="N453" s="1">
        <v>0.23</v>
      </c>
      <c r="O453" s="1">
        <v>0.1</v>
      </c>
      <c r="P453" s="1">
        <v>0</v>
      </c>
      <c r="Q453" s="1">
        <v>9.67</v>
      </c>
    </row>
    <row r="454" spans="1:17" ht="12.75">
      <c r="A454" s="4">
        <v>45441</v>
      </c>
      <c r="B454" s="18">
        <f>IF(AND(ISNUMBER(--LEFT(A454,10)), ISNUMBER(--LEFT(C454,10))), --LEFT(C454,10) - --LEFT(A454,10), "")</f>
        <v>17.354099999996834</v>
      </c>
      <c r="C454" s="4">
        <v>45458.354166666664</v>
      </c>
      <c r="D454" s="16">
        <f>YEAR(C454)</f>
        <v>2024</v>
      </c>
      <c r="E454" s="1" t="str">
        <f t="shared" si="7"/>
        <v>June 2024</v>
      </c>
      <c r="F454" s="3" t="str">
        <f ca="1">IF(C454&gt;=TODAY()-365, "Last 12 Months", "After 12 Months")</f>
        <v>After 12 Months</v>
      </c>
      <c r="G454" s="1" t="s">
        <v>1252</v>
      </c>
      <c r="H454" s="1" t="s">
        <v>1249</v>
      </c>
      <c r="I454" s="1" t="s">
        <v>1253</v>
      </c>
      <c r="J454" s="8">
        <f>EOMONTH(C454, 0)</f>
        <v>45473</v>
      </c>
      <c r="K454" s="1" t="s">
        <v>373</v>
      </c>
      <c r="L454" s="1" t="str">
        <f>IF(ISNUMBER(SEARCH("Social subscription",I454)),"Social Sub",IF(OR(ISNUMBER(SEARCH("Mens",I454)),ISNUMBER(SEARCH("Ladies",I454))),"Match Fees",IF(OR(ISNUMBER(SEARCH("Badgers",I454)),ISNUMBER(SEARCH("Match Fee",I454))),"Match Fees",IF(OR(ISNUMBER(SEARCH("Training",I454)),ISNUMBER(SEARCH("Aspirations",I454))),"Training Fee",""))))</f>
        <v>Match Fees</v>
      </c>
      <c r="M454" s="1">
        <v>10</v>
      </c>
      <c r="N454" s="1">
        <v>0.23</v>
      </c>
      <c r="O454" s="1">
        <v>0.1</v>
      </c>
      <c r="P454" s="1">
        <v>0</v>
      </c>
      <c r="Q454" s="1">
        <v>9.67</v>
      </c>
    </row>
    <row r="455" spans="1:17" ht="12.75">
      <c r="A455" s="4">
        <v>45429</v>
      </c>
      <c r="B455" s="18">
        <f>IF(AND(ISNUMBER(--LEFT(A455,10)), ISNUMBER(--LEFT(C455,10))), --LEFT(C455,10) - --LEFT(A455,10), "")</f>
        <v>30.354099999996834</v>
      </c>
      <c r="C455" s="4">
        <v>45459.354166666664</v>
      </c>
      <c r="D455" s="16">
        <f>YEAR(C455)</f>
        <v>2024</v>
      </c>
      <c r="E455" s="1" t="str">
        <f t="shared" si="7"/>
        <v>June 2024</v>
      </c>
      <c r="F455" s="3" t="str">
        <f ca="1">IF(C455&gt;=TODAY()-365, "Last 12 Months", "After 12 Months")</f>
        <v>After 12 Months</v>
      </c>
      <c r="G455" s="1" t="s">
        <v>1254</v>
      </c>
      <c r="H455" s="1" t="s">
        <v>557</v>
      </c>
      <c r="I455" s="1" t="s">
        <v>1151</v>
      </c>
      <c r="J455" s="8">
        <f>EOMONTH(C455, 0)</f>
        <v>45473</v>
      </c>
      <c r="K455" s="1" t="s">
        <v>373</v>
      </c>
      <c r="L455" s="1" t="str">
        <f>IF(ISNUMBER(SEARCH("Social subscription",I455)),"Social Sub",IF(OR(ISNUMBER(SEARCH("Mens",I455)),ISNUMBER(SEARCH("Ladies",I455))),"Match Fees",IF(OR(ISNUMBER(SEARCH("Badgers",I455)),ISNUMBER(SEARCH("Match Fee",I455))),"Match Fees",IF(OR(ISNUMBER(SEARCH("Training",I455)),ISNUMBER(SEARCH("Aspirations",I455))),"Training Fee",""))))</f>
        <v>Match Fees</v>
      </c>
      <c r="M455" s="1">
        <v>5</v>
      </c>
      <c r="N455" s="1">
        <v>0.14000000000000001</v>
      </c>
      <c r="O455" s="1">
        <v>0.05</v>
      </c>
      <c r="P455" s="1">
        <v>0</v>
      </c>
      <c r="Q455" s="1">
        <v>4.8099999999999996</v>
      </c>
    </row>
    <row r="456" spans="1:17" ht="12.75">
      <c r="A456" s="4">
        <v>45435</v>
      </c>
      <c r="B456" s="18">
        <f>IF(AND(ISNUMBER(--LEFT(A456,10)), ISNUMBER(--LEFT(C456,10))), --LEFT(C456,10) - --LEFT(A456,10), "")</f>
        <v>24.354099999996834</v>
      </c>
      <c r="C456" s="4">
        <v>45459.354166666664</v>
      </c>
      <c r="D456" s="16">
        <f>YEAR(C456)</f>
        <v>2024</v>
      </c>
      <c r="E456" s="1" t="str">
        <f t="shared" si="7"/>
        <v>June 2024</v>
      </c>
      <c r="F456" s="3" t="str">
        <f ca="1">IF(C456&gt;=TODAY()-365, "Last 12 Months", "After 12 Months")</f>
        <v>After 12 Months</v>
      </c>
      <c r="G456" s="1" t="s">
        <v>1255</v>
      </c>
      <c r="H456" s="1" t="s">
        <v>557</v>
      </c>
      <c r="I456" s="1" t="s">
        <v>1256</v>
      </c>
      <c r="J456" s="8">
        <f>EOMONTH(C456, 0)</f>
        <v>45473</v>
      </c>
      <c r="K456" s="1" t="s">
        <v>373</v>
      </c>
      <c r="L456" s="1" t="str">
        <f>IF(ISNUMBER(SEARCH("Social subscription",I456)),"Social Sub",IF(OR(ISNUMBER(SEARCH("Mens",I456)),ISNUMBER(SEARCH("Ladies",I456))),"Match Fees",IF(OR(ISNUMBER(SEARCH("Badgers",I456)),ISNUMBER(SEARCH("Match Fee",I456))),"Match Fees",IF(OR(ISNUMBER(SEARCH("Training",I456)),ISNUMBER(SEARCH("Aspirations",I456))),"Training Fee",""))))</f>
        <v>Match Fees</v>
      </c>
      <c r="M456" s="1">
        <v>5</v>
      </c>
      <c r="N456" s="1">
        <v>0.14000000000000001</v>
      </c>
      <c r="O456" s="1">
        <v>0.05</v>
      </c>
      <c r="P456" s="1">
        <v>0</v>
      </c>
      <c r="Q456" s="1">
        <v>4.8099999999999996</v>
      </c>
    </row>
    <row r="457" spans="1:17" ht="12.75">
      <c r="A457" s="4">
        <v>45448</v>
      </c>
      <c r="B457" s="18">
        <f>IF(AND(ISNUMBER(--LEFT(A457,10)), ISNUMBER(--LEFT(C457,10))), --LEFT(C457,10) - --LEFT(A457,10), "")</f>
        <v>11.354099999996834</v>
      </c>
      <c r="C457" s="4">
        <v>45459.354166666664</v>
      </c>
      <c r="D457" s="16">
        <f>YEAR(C457)</f>
        <v>2024</v>
      </c>
      <c r="E457" s="1" t="str">
        <f t="shared" si="7"/>
        <v>June 2024</v>
      </c>
      <c r="F457" s="3" t="str">
        <f ca="1">IF(C457&gt;=TODAY()-365, "Last 12 Months", "After 12 Months")</f>
        <v>After 12 Months</v>
      </c>
      <c r="G457" s="1" t="s">
        <v>1257</v>
      </c>
      <c r="H457" s="1" t="s">
        <v>557</v>
      </c>
      <c r="I457" s="1" t="s">
        <v>1258</v>
      </c>
      <c r="J457" s="8">
        <f>EOMONTH(C457, 0)</f>
        <v>45473</v>
      </c>
      <c r="K457" s="1" t="s">
        <v>373</v>
      </c>
      <c r="L457" s="1" t="str">
        <f>IF(ISNUMBER(SEARCH("Social subscription",I457)),"Social Sub",IF(OR(ISNUMBER(SEARCH("Mens",I457)),ISNUMBER(SEARCH("Ladies",I457))),"Match Fees",IF(OR(ISNUMBER(SEARCH("Badgers",I457)),ISNUMBER(SEARCH("Match Fee",I457))),"Match Fees",IF(OR(ISNUMBER(SEARCH("Training",I457)),ISNUMBER(SEARCH("Aspirations",I457))),"Training Fee",""))))</f>
        <v>Match Fees</v>
      </c>
      <c r="M457" s="1">
        <v>5</v>
      </c>
      <c r="N457" s="1">
        <v>0.15</v>
      </c>
      <c r="O457" s="1">
        <v>0.05</v>
      </c>
      <c r="P457" s="1">
        <v>0</v>
      </c>
      <c r="Q457" s="1">
        <v>4.8</v>
      </c>
    </row>
    <row r="458" spans="1:17" ht="12.75">
      <c r="A458" s="4">
        <v>45459</v>
      </c>
      <c r="B458" s="18">
        <f>IF(AND(ISNUMBER(--LEFT(A458,10)), ISNUMBER(--LEFT(C458,10))), --LEFT(C458,10) - --LEFT(A458,10), "")</f>
        <v>0.4187000000019907</v>
      </c>
      <c r="C458" s="4">
        <v>45459.418749999997</v>
      </c>
      <c r="D458" s="16">
        <f>YEAR(C458)</f>
        <v>2024</v>
      </c>
      <c r="E458" s="1" t="str">
        <f t="shared" si="7"/>
        <v>June 2024</v>
      </c>
      <c r="F458" s="3" t="str">
        <f ca="1">IF(C458&gt;=TODAY()-365, "Last 12 Months", "After 12 Months")</f>
        <v>After 12 Months</v>
      </c>
      <c r="G458" s="1" t="s">
        <v>1259</v>
      </c>
      <c r="H458" s="1" t="s">
        <v>1010</v>
      </c>
      <c r="I458" s="1" t="s">
        <v>1260</v>
      </c>
      <c r="J458" s="8">
        <f>EOMONTH(C458, 0)</f>
        <v>45473</v>
      </c>
      <c r="K458" s="1" t="s">
        <v>233</v>
      </c>
      <c r="L458" s="1" t="str">
        <f>IF(ISNUMBER(SEARCH("Social subscription",I458)),"Social Sub",IF(OR(ISNUMBER(SEARCH("Mens",I458)),ISNUMBER(SEARCH("Ladies",I458))),"Match Fees",IF(OR(ISNUMBER(SEARCH("Badgers",I458)),ISNUMBER(SEARCH("Match Fee",I458))),"Match Fees",IF(OR(ISNUMBER(SEARCH("Training",I458)),ISNUMBER(SEARCH("Aspirations",I458))),"Training Fee",""))))</f>
        <v>Training Fee</v>
      </c>
      <c r="M458" s="1">
        <v>3</v>
      </c>
      <c r="N458" s="1">
        <v>0</v>
      </c>
      <c r="O458" s="1">
        <v>0</v>
      </c>
      <c r="P458" s="1">
        <v>0</v>
      </c>
      <c r="Q458" s="1">
        <v>3</v>
      </c>
    </row>
    <row r="459" spans="1:17" ht="12.75">
      <c r="A459" s="4">
        <v>45459</v>
      </c>
      <c r="B459" s="18">
        <f>IF(AND(ISNUMBER(--LEFT(A459,10)), ISNUMBER(--LEFT(C459,10))), --LEFT(C459,10) - --LEFT(A459,10), "")</f>
        <v>0.4187000000019907</v>
      </c>
      <c r="C459" s="4">
        <v>45459.418749999997</v>
      </c>
      <c r="D459" s="16">
        <f>YEAR(C459)</f>
        <v>2024</v>
      </c>
      <c r="E459" s="1" t="str">
        <f t="shared" si="7"/>
        <v>June 2024</v>
      </c>
      <c r="F459" s="3" t="str">
        <f ca="1">IF(C459&gt;=TODAY()-365, "Last 12 Months", "After 12 Months")</f>
        <v>After 12 Months</v>
      </c>
      <c r="G459" s="1" t="s">
        <v>1261</v>
      </c>
      <c r="H459" s="1" t="s">
        <v>1153</v>
      </c>
      <c r="I459" s="1" t="s">
        <v>1262</v>
      </c>
      <c r="J459" s="8">
        <f>EOMONTH(C459, 0)</f>
        <v>45473</v>
      </c>
      <c r="K459" s="1" t="s">
        <v>241</v>
      </c>
      <c r="L459" s="1" t="str">
        <f>IF(ISNUMBER(SEARCH("Social subscription",I459)),"Social Sub",IF(OR(ISNUMBER(SEARCH("Mens",I459)),ISNUMBER(SEARCH("Ladies",I459))),"Match Fees",IF(OR(ISNUMBER(SEARCH("Badgers",I459)),ISNUMBER(SEARCH("Match Fee",I459))),"Match Fees",IF(OR(ISNUMBER(SEARCH("Training",I459)),ISNUMBER(SEARCH("Aspirations",I459))),"Training Fee",""))))</f>
        <v>Training Fee</v>
      </c>
      <c r="M459" s="1">
        <v>3</v>
      </c>
      <c r="N459" s="1">
        <v>0</v>
      </c>
      <c r="O459" s="1">
        <v>0</v>
      </c>
      <c r="P459" s="1">
        <v>0</v>
      </c>
      <c r="Q459" s="1">
        <v>3</v>
      </c>
    </row>
    <row r="460" spans="1:17" ht="12.75">
      <c r="A460" s="4">
        <v>45459</v>
      </c>
      <c r="B460" s="18">
        <f>IF(AND(ISNUMBER(--LEFT(A460,10)), ISNUMBER(--LEFT(C460,10))), --LEFT(C460,10) - --LEFT(A460,10), "")</f>
        <v>0.4187000000019907</v>
      </c>
      <c r="C460" s="4">
        <v>45459.418749999997</v>
      </c>
      <c r="D460" s="16">
        <f>YEAR(C460)</f>
        <v>2024</v>
      </c>
      <c r="E460" s="1" t="str">
        <f t="shared" si="7"/>
        <v>June 2024</v>
      </c>
      <c r="F460" s="3" t="str">
        <f ca="1">IF(C460&gt;=TODAY()-365, "Last 12 Months", "After 12 Months")</f>
        <v>After 12 Months</v>
      </c>
      <c r="G460" s="1" t="s">
        <v>1263</v>
      </c>
      <c r="H460" s="1" t="s">
        <v>1156</v>
      </c>
      <c r="I460" s="1" t="s">
        <v>1262</v>
      </c>
      <c r="J460" s="8">
        <f>EOMONTH(C460, 0)</f>
        <v>45473</v>
      </c>
      <c r="K460" s="1" t="s">
        <v>241</v>
      </c>
      <c r="L460" s="1" t="str">
        <f>IF(ISNUMBER(SEARCH("Social subscription",I460)),"Social Sub",IF(OR(ISNUMBER(SEARCH("Mens",I460)),ISNUMBER(SEARCH("Ladies",I460))),"Match Fees",IF(OR(ISNUMBER(SEARCH("Badgers",I460)),ISNUMBER(SEARCH("Match Fee",I460))),"Match Fees",IF(OR(ISNUMBER(SEARCH("Training",I460)),ISNUMBER(SEARCH("Aspirations",I460))),"Training Fee",""))))</f>
        <v>Training Fee</v>
      </c>
      <c r="M460" s="1">
        <v>3</v>
      </c>
      <c r="N460" s="1">
        <v>0</v>
      </c>
      <c r="O460" s="1">
        <v>0</v>
      </c>
      <c r="P460" s="1">
        <v>0</v>
      </c>
      <c r="Q460" s="1">
        <v>3</v>
      </c>
    </row>
    <row r="461" spans="1:17" ht="12.75">
      <c r="A461" s="4">
        <v>45459</v>
      </c>
      <c r="B461" s="18">
        <f>IF(AND(ISNUMBER(--LEFT(A461,10)), ISNUMBER(--LEFT(C461,10))), --LEFT(C461,10) - --LEFT(A461,10), "")</f>
        <v>0.4187000000019907</v>
      </c>
      <c r="C461" s="4">
        <v>45459.418749999997</v>
      </c>
      <c r="D461" s="16">
        <f>YEAR(C461)</f>
        <v>2024</v>
      </c>
      <c r="E461" s="1" t="str">
        <f t="shared" si="7"/>
        <v>June 2024</v>
      </c>
      <c r="F461" s="3" t="str">
        <f ca="1">IF(C461&gt;=TODAY()-365, "Last 12 Months", "After 12 Months")</f>
        <v>After 12 Months</v>
      </c>
      <c r="G461" s="1" t="s">
        <v>1264</v>
      </c>
      <c r="H461" s="1" t="s">
        <v>968</v>
      </c>
      <c r="I461" s="1" t="s">
        <v>1262</v>
      </c>
      <c r="J461" s="8">
        <f>EOMONTH(C461, 0)</f>
        <v>45473</v>
      </c>
      <c r="K461" s="1" t="s">
        <v>241</v>
      </c>
      <c r="L461" s="1" t="str">
        <f>IF(ISNUMBER(SEARCH("Social subscription",I461)),"Social Sub",IF(OR(ISNUMBER(SEARCH("Mens",I461)),ISNUMBER(SEARCH("Ladies",I461))),"Match Fees",IF(OR(ISNUMBER(SEARCH("Badgers",I461)),ISNUMBER(SEARCH("Match Fee",I461))),"Match Fees",IF(OR(ISNUMBER(SEARCH("Training",I461)),ISNUMBER(SEARCH("Aspirations",I461))),"Training Fee",""))))</f>
        <v>Training Fee</v>
      </c>
      <c r="M461" s="1">
        <v>3</v>
      </c>
      <c r="N461" s="1">
        <v>0</v>
      </c>
      <c r="O461" s="1">
        <v>0</v>
      </c>
      <c r="P461" s="1">
        <v>0</v>
      </c>
      <c r="Q461" s="1">
        <v>3</v>
      </c>
    </row>
    <row r="462" spans="1:17" ht="12.75">
      <c r="A462" s="4">
        <v>45459</v>
      </c>
      <c r="B462" s="18">
        <f>IF(AND(ISNUMBER(--LEFT(A462,10)), ISNUMBER(--LEFT(C462,10))), --LEFT(C462,10) - --LEFT(A462,10), "")</f>
        <v>0.42910000000119908</v>
      </c>
      <c r="C462" s="4">
        <v>45459.429166666669</v>
      </c>
      <c r="D462" s="16">
        <f>YEAR(C462)</f>
        <v>2024</v>
      </c>
      <c r="E462" s="1" t="str">
        <f t="shared" si="7"/>
        <v>June 2024</v>
      </c>
      <c r="F462" s="3" t="str">
        <f ca="1">IF(C462&gt;=TODAY()-365, "Last 12 Months", "After 12 Months")</f>
        <v>After 12 Months</v>
      </c>
      <c r="G462" s="1" t="s">
        <v>1265</v>
      </c>
      <c r="H462" s="1" t="s">
        <v>781</v>
      </c>
      <c r="I462" s="1" t="s">
        <v>1260</v>
      </c>
      <c r="J462" s="8">
        <f>EOMONTH(C462, 0)</f>
        <v>45473</v>
      </c>
      <c r="K462" s="1" t="s">
        <v>233</v>
      </c>
      <c r="L462" s="1" t="str">
        <f>IF(ISNUMBER(SEARCH("Social subscription",I462)),"Social Sub",IF(OR(ISNUMBER(SEARCH("Mens",I462)),ISNUMBER(SEARCH("Ladies",I462))),"Match Fees",IF(OR(ISNUMBER(SEARCH("Badgers",I462)),ISNUMBER(SEARCH("Match Fee",I462))),"Match Fees",IF(OR(ISNUMBER(SEARCH("Training",I462)),ISNUMBER(SEARCH("Aspirations",I462))),"Training Fee",""))))</f>
        <v>Training Fee</v>
      </c>
      <c r="M462" s="1">
        <v>3</v>
      </c>
      <c r="N462" s="1">
        <v>0</v>
      </c>
      <c r="O462" s="1">
        <v>0</v>
      </c>
      <c r="P462" s="1">
        <v>0</v>
      </c>
      <c r="Q462" s="1">
        <v>3</v>
      </c>
    </row>
    <row r="463" spans="1:17" ht="12.75">
      <c r="A463" s="4">
        <v>45459</v>
      </c>
      <c r="B463" s="18">
        <f>IF(AND(ISNUMBER(--LEFT(A463,10)), ISNUMBER(--LEFT(C463,10))), --LEFT(C463,10) - --LEFT(A463,10), "")</f>
        <v>0.48610000000189757</v>
      </c>
      <c r="C463" s="4">
        <v>45459.486111111109</v>
      </c>
      <c r="D463" s="16">
        <f>YEAR(C463)</f>
        <v>2024</v>
      </c>
      <c r="E463" s="1" t="str">
        <f t="shared" si="7"/>
        <v>June 2024</v>
      </c>
      <c r="F463" s="3" t="str">
        <f ca="1">IF(C463&gt;=TODAY()-365, "Last 12 Months", "After 12 Months")</f>
        <v>After 12 Months</v>
      </c>
      <c r="G463" s="1" t="s">
        <v>1266</v>
      </c>
      <c r="H463" s="1" t="s">
        <v>874</v>
      </c>
      <c r="I463" s="1" t="s">
        <v>1262</v>
      </c>
      <c r="J463" s="8">
        <f>EOMONTH(C463, 0)</f>
        <v>45473</v>
      </c>
      <c r="K463" s="1" t="s">
        <v>241</v>
      </c>
      <c r="L463" s="1" t="str">
        <f>IF(ISNUMBER(SEARCH("Social subscription",I463)),"Social Sub",IF(OR(ISNUMBER(SEARCH("Mens",I463)),ISNUMBER(SEARCH("Ladies",I463))),"Match Fees",IF(OR(ISNUMBER(SEARCH("Badgers",I463)),ISNUMBER(SEARCH("Match Fee",I463))),"Match Fees",IF(OR(ISNUMBER(SEARCH("Training",I463)),ISNUMBER(SEARCH("Aspirations",I463))),"Training Fee",""))))</f>
        <v>Training Fee</v>
      </c>
      <c r="M463" s="1">
        <v>3</v>
      </c>
      <c r="N463" s="1">
        <v>0</v>
      </c>
      <c r="O463" s="1">
        <v>0</v>
      </c>
      <c r="P463" s="1">
        <v>0</v>
      </c>
      <c r="Q463" s="1">
        <v>3</v>
      </c>
    </row>
    <row r="464" spans="1:17" ht="12.75">
      <c r="A464" s="4">
        <v>45459</v>
      </c>
      <c r="B464" s="18">
        <f>IF(AND(ISNUMBER(--LEFT(A464,10)), ISNUMBER(--LEFT(C464,10))), --LEFT(C464,10) - --LEFT(A464,10), "")</f>
        <v>0.50620000000344589</v>
      </c>
      <c r="C464" s="4">
        <v>45459.506249999999</v>
      </c>
      <c r="D464" s="16">
        <f>YEAR(C464)</f>
        <v>2024</v>
      </c>
      <c r="E464" s="1" t="str">
        <f t="shared" si="7"/>
        <v>June 2024</v>
      </c>
      <c r="F464" s="3" t="str">
        <f ca="1">IF(C464&gt;=TODAY()-365, "Last 12 Months", "After 12 Months")</f>
        <v>After 12 Months</v>
      </c>
      <c r="G464" s="1" t="s">
        <v>1267</v>
      </c>
      <c r="H464" s="1" t="s">
        <v>571</v>
      </c>
      <c r="I464" s="1" t="s">
        <v>1262</v>
      </c>
      <c r="J464" s="8">
        <f>EOMONTH(C464, 0)</f>
        <v>45473</v>
      </c>
      <c r="K464" s="1" t="s">
        <v>241</v>
      </c>
      <c r="L464" s="1" t="str">
        <f>IF(ISNUMBER(SEARCH("Social subscription",I464)),"Social Sub",IF(OR(ISNUMBER(SEARCH("Mens",I464)),ISNUMBER(SEARCH("Ladies",I464))),"Match Fees",IF(OR(ISNUMBER(SEARCH("Badgers",I464)),ISNUMBER(SEARCH("Match Fee",I464))),"Match Fees",IF(OR(ISNUMBER(SEARCH("Training",I464)),ISNUMBER(SEARCH("Aspirations",I464))),"Training Fee",""))))</f>
        <v>Training Fee</v>
      </c>
      <c r="M464" s="1">
        <v>3</v>
      </c>
      <c r="N464" s="1">
        <v>0</v>
      </c>
      <c r="O464" s="1">
        <v>0</v>
      </c>
      <c r="P464" s="1">
        <v>0</v>
      </c>
      <c r="Q464" s="1">
        <v>3</v>
      </c>
    </row>
    <row r="465" spans="1:17" ht="12.75">
      <c r="A465" s="4">
        <v>45459</v>
      </c>
      <c r="B465" s="18">
        <f>IF(AND(ISNUMBER(--LEFT(A465,10)), ISNUMBER(--LEFT(C465,10))), --LEFT(C465,10) - --LEFT(A465,10), "")</f>
        <v>0.50620000000344589</v>
      </c>
      <c r="C465" s="4">
        <v>45459.506249999999</v>
      </c>
      <c r="D465" s="16">
        <f>YEAR(C465)</f>
        <v>2024</v>
      </c>
      <c r="E465" s="1" t="str">
        <f t="shared" si="7"/>
        <v>June 2024</v>
      </c>
      <c r="F465" s="3" t="str">
        <f ca="1">IF(C465&gt;=TODAY()-365, "Last 12 Months", "After 12 Months")</f>
        <v>After 12 Months</v>
      </c>
      <c r="G465" s="1" t="s">
        <v>1268</v>
      </c>
      <c r="H465" s="1" t="s">
        <v>574</v>
      </c>
      <c r="I465" s="1" t="s">
        <v>1262</v>
      </c>
      <c r="J465" s="8">
        <f>EOMONTH(C465, 0)</f>
        <v>45473</v>
      </c>
      <c r="K465" s="1" t="s">
        <v>241</v>
      </c>
      <c r="L465" s="1" t="str">
        <f>IF(ISNUMBER(SEARCH("Social subscription",I465)),"Social Sub",IF(OR(ISNUMBER(SEARCH("Mens",I465)),ISNUMBER(SEARCH("Ladies",I465))),"Match Fees",IF(OR(ISNUMBER(SEARCH("Badgers",I465)),ISNUMBER(SEARCH("Match Fee",I465))),"Match Fees",IF(OR(ISNUMBER(SEARCH("Training",I465)),ISNUMBER(SEARCH("Aspirations",I465))),"Training Fee",""))))</f>
        <v>Training Fee</v>
      </c>
      <c r="M465" s="1">
        <v>3</v>
      </c>
      <c r="N465" s="1">
        <v>0</v>
      </c>
      <c r="O465" s="1">
        <v>0</v>
      </c>
      <c r="P465" s="1">
        <v>0</v>
      </c>
      <c r="Q465" s="1">
        <v>3</v>
      </c>
    </row>
    <row r="466" spans="1:17" ht="12.75">
      <c r="A466" s="4">
        <v>45459</v>
      </c>
      <c r="B466" s="18">
        <f>IF(AND(ISNUMBER(--LEFT(A466,10)), ISNUMBER(--LEFT(C466,10))), --LEFT(C466,10) - --LEFT(A466,10), "")</f>
        <v>0.59509999999863794</v>
      </c>
      <c r="C466" s="4">
        <v>45459.595138888886</v>
      </c>
      <c r="D466" s="16">
        <f>YEAR(C466)</f>
        <v>2024</v>
      </c>
      <c r="E466" s="1" t="str">
        <f t="shared" si="7"/>
        <v>June 2024</v>
      </c>
      <c r="F466" s="3" t="str">
        <f ca="1">IF(C466&gt;=TODAY()-365, "Last 12 Months", "After 12 Months")</f>
        <v>After 12 Months</v>
      </c>
      <c r="G466" s="1" t="s">
        <v>1269</v>
      </c>
      <c r="H466" s="1" t="s">
        <v>1270</v>
      </c>
      <c r="I466" s="1" t="s">
        <v>1262</v>
      </c>
      <c r="J466" s="8">
        <f>EOMONTH(C466, 0)</f>
        <v>45473</v>
      </c>
      <c r="K466" s="1" t="s">
        <v>241</v>
      </c>
      <c r="L466" s="1" t="str">
        <f>IF(ISNUMBER(SEARCH("Social subscription",I466)),"Social Sub",IF(OR(ISNUMBER(SEARCH("Mens",I466)),ISNUMBER(SEARCH("Ladies",I466))),"Match Fees",IF(OR(ISNUMBER(SEARCH("Badgers",I466)),ISNUMBER(SEARCH("Match Fee",I466))),"Match Fees",IF(OR(ISNUMBER(SEARCH("Training",I466)),ISNUMBER(SEARCH("Aspirations",I466))),"Training Fee",""))))</f>
        <v>Training Fee</v>
      </c>
      <c r="M466" s="1">
        <v>3</v>
      </c>
      <c r="N466" s="1">
        <v>0</v>
      </c>
      <c r="O466" s="1">
        <v>0</v>
      </c>
      <c r="P466" s="1">
        <v>0</v>
      </c>
      <c r="Q466" s="1">
        <v>3</v>
      </c>
    </row>
    <row r="467" spans="1:17" ht="12.75">
      <c r="A467" s="4">
        <v>45429</v>
      </c>
      <c r="B467" s="18">
        <f>IF(AND(ISNUMBER(--LEFT(A467,10)), ISNUMBER(--LEFT(C467,10))), --LEFT(C467,10) - --LEFT(A467,10), "")</f>
        <v>31.354099999996834</v>
      </c>
      <c r="C467" s="4">
        <v>45460.354166666664</v>
      </c>
      <c r="D467" s="16">
        <f>YEAR(C467)</f>
        <v>2024</v>
      </c>
      <c r="E467" s="1" t="str">
        <f t="shared" si="7"/>
        <v>June 2024</v>
      </c>
      <c r="F467" s="3" t="str">
        <f ca="1">IF(C467&gt;=TODAY()-365, "Last 12 Months", "After 12 Months")</f>
        <v>After 12 Months</v>
      </c>
      <c r="G467" s="1" t="s">
        <v>1271</v>
      </c>
      <c r="H467" s="1" t="s">
        <v>632</v>
      </c>
      <c r="I467" s="1" t="s">
        <v>1151</v>
      </c>
      <c r="J467" s="8">
        <f>EOMONTH(C467, 0)</f>
        <v>45473</v>
      </c>
      <c r="K467" s="1" t="s">
        <v>373</v>
      </c>
      <c r="L467" s="1" t="str">
        <f>IF(ISNUMBER(SEARCH("Social subscription",I467)),"Social Sub",IF(OR(ISNUMBER(SEARCH("Mens",I467)),ISNUMBER(SEARCH("Ladies",I467))),"Match Fees",IF(OR(ISNUMBER(SEARCH("Badgers",I467)),ISNUMBER(SEARCH("Match Fee",I467))),"Match Fees",IF(OR(ISNUMBER(SEARCH("Training",I467)),ISNUMBER(SEARCH("Aspirations",I467))),"Training Fee",""))))</f>
        <v>Match Fees</v>
      </c>
      <c r="M467" s="1">
        <v>5</v>
      </c>
      <c r="N467" s="1">
        <v>0.14000000000000001</v>
      </c>
      <c r="O467" s="1">
        <v>0.05</v>
      </c>
      <c r="P467" s="1">
        <v>0</v>
      </c>
      <c r="Q467" s="1">
        <v>4.8099999999999996</v>
      </c>
    </row>
    <row r="468" spans="1:17" ht="12.75">
      <c r="A468" s="4">
        <v>45435</v>
      </c>
      <c r="B468" s="18">
        <f>IF(AND(ISNUMBER(--LEFT(A468,10)), ISNUMBER(--LEFT(C468,10))), --LEFT(C468,10) - --LEFT(A468,10), "")</f>
        <v>25.354099999996834</v>
      </c>
      <c r="C468" s="4">
        <v>45460.354166666664</v>
      </c>
      <c r="D468" s="16">
        <f>YEAR(C468)</f>
        <v>2024</v>
      </c>
      <c r="E468" s="1" t="str">
        <f t="shared" si="7"/>
        <v>June 2024</v>
      </c>
      <c r="F468" s="3" t="str">
        <f ca="1">IF(C468&gt;=TODAY()-365, "Last 12 Months", "After 12 Months")</f>
        <v>After 12 Months</v>
      </c>
      <c r="G468" s="1" t="s">
        <v>1272</v>
      </c>
      <c r="H468" s="1" t="s">
        <v>632</v>
      </c>
      <c r="I468" s="1" t="s">
        <v>1256</v>
      </c>
      <c r="J468" s="8">
        <f>EOMONTH(C468, 0)</f>
        <v>45473</v>
      </c>
      <c r="K468" s="1" t="s">
        <v>373</v>
      </c>
      <c r="L468" s="1" t="str">
        <f>IF(ISNUMBER(SEARCH("Social subscription",I468)),"Social Sub",IF(OR(ISNUMBER(SEARCH("Mens",I468)),ISNUMBER(SEARCH("Ladies",I468))),"Match Fees",IF(OR(ISNUMBER(SEARCH("Badgers",I468)),ISNUMBER(SEARCH("Match Fee",I468))),"Match Fees",IF(OR(ISNUMBER(SEARCH("Training",I468)),ISNUMBER(SEARCH("Aspirations",I468))),"Training Fee",""))))</f>
        <v>Match Fees</v>
      </c>
      <c r="M468" s="1">
        <v>5</v>
      </c>
      <c r="N468" s="1">
        <v>0.14000000000000001</v>
      </c>
      <c r="O468" s="1">
        <v>0.05</v>
      </c>
      <c r="P468" s="1">
        <v>0</v>
      </c>
      <c r="Q468" s="1">
        <v>4.8099999999999996</v>
      </c>
    </row>
    <row r="469" spans="1:17" ht="12.75">
      <c r="A469" s="4">
        <v>45456</v>
      </c>
      <c r="B469" s="18">
        <f>IF(AND(ISNUMBER(--LEFT(A469,10)), ISNUMBER(--LEFT(C469,10))), --LEFT(C469,10) - --LEFT(A469,10), "")</f>
        <v>4.3540999999968335</v>
      </c>
      <c r="C469" s="4">
        <v>45460.354166666664</v>
      </c>
      <c r="D469" s="16">
        <f>YEAR(C469)</f>
        <v>2024</v>
      </c>
      <c r="E469" s="1" t="str">
        <f t="shared" si="7"/>
        <v>June 2024</v>
      </c>
      <c r="F469" s="3" t="str">
        <f ca="1">IF(C469&gt;=TODAY()-365, "Last 12 Months", "After 12 Months")</f>
        <v>After 12 Months</v>
      </c>
      <c r="G469" s="1" t="s">
        <v>1273</v>
      </c>
      <c r="H469" s="1" t="s">
        <v>632</v>
      </c>
      <c r="I469" s="1" t="s">
        <v>1274</v>
      </c>
      <c r="J469" s="8">
        <f>EOMONTH(C469, 0)</f>
        <v>45473</v>
      </c>
      <c r="K469" s="1" t="s">
        <v>373</v>
      </c>
      <c r="L469" s="1" t="str">
        <f>IF(ISNUMBER(SEARCH("Social subscription",I469)),"Social Sub",IF(OR(ISNUMBER(SEARCH("Mens",I469)),ISNUMBER(SEARCH("Ladies",I469))),"Match Fees",IF(OR(ISNUMBER(SEARCH("Badgers",I469)),ISNUMBER(SEARCH("Match Fee",I469))),"Match Fees",IF(OR(ISNUMBER(SEARCH("Training",I469)),ISNUMBER(SEARCH("Aspirations",I469))),"Training Fee",""))))</f>
        <v>Match Fees</v>
      </c>
      <c r="M469" s="1">
        <v>5</v>
      </c>
      <c r="N469" s="1">
        <v>0.15</v>
      </c>
      <c r="O469" s="1">
        <v>0.05</v>
      </c>
      <c r="P469" s="1">
        <v>0</v>
      </c>
      <c r="Q469" s="1">
        <v>4.8</v>
      </c>
    </row>
    <row r="470" spans="1:17" ht="12.75">
      <c r="A470" s="4">
        <v>45427</v>
      </c>
      <c r="B470" s="18">
        <f>IF(AND(ISNUMBER(--LEFT(A470,10)), ISNUMBER(--LEFT(C470,10))), --LEFT(C470,10) - --LEFT(A470,10), "")</f>
        <v>34.354099999996834</v>
      </c>
      <c r="C470" s="4">
        <v>45461.354166666664</v>
      </c>
      <c r="D470" s="16">
        <f>YEAR(C470)</f>
        <v>2024</v>
      </c>
      <c r="E470" s="1" t="str">
        <f t="shared" si="7"/>
        <v>June 2024</v>
      </c>
      <c r="F470" s="3" t="str">
        <f ca="1">IF(C470&gt;=TODAY()-365, "Last 12 Months", "After 12 Months")</f>
        <v>After 12 Months</v>
      </c>
      <c r="G470" s="1" t="s">
        <v>1275</v>
      </c>
      <c r="H470" s="1" t="s">
        <v>1276</v>
      </c>
      <c r="I470" s="1" t="s">
        <v>1277</v>
      </c>
      <c r="J470" s="8">
        <f>EOMONTH(C470, 0)</f>
        <v>45473</v>
      </c>
      <c r="K470" s="1" t="s">
        <v>373</v>
      </c>
      <c r="L470" s="1" t="str">
        <f>IF(ISNUMBER(SEARCH("Social subscription",I470)),"Social Sub",IF(OR(ISNUMBER(SEARCH("Mens",I470)),ISNUMBER(SEARCH("Ladies",I470))),"Match Fees",IF(OR(ISNUMBER(SEARCH("Badgers",I470)),ISNUMBER(SEARCH("Match Fee",I470))),"Match Fees",IF(OR(ISNUMBER(SEARCH("Training",I470)),ISNUMBER(SEARCH("Aspirations",I470))),"Training Fee",""))))</f>
        <v>Match Fees</v>
      </c>
      <c r="M470" s="1">
        <v>5</v>
      </c>
      <c r="N470" s="1">
        <v>0.12</v>
      </c>
      <c r="O470" s="1">
        <v>0.05</v>
      </c>
      <c r="P470" s="1">
        <v>0</v>
      </c>
      <c r="Q470" s="1">
        <v>4.83</v>
      </c>
    </row>
    <row r="471" spans="1:17" ht="12.75">
      <c r="A471" s="4">
        <v>45433</v>
      </c>
      <c r="B471" s="18">
        <f>IF(AND(ISNUMBER(--LEFT(A471,10)), ISNUMBER(--LEFT(C471,10))), --LEFT(C471,10) - --LEFT(A471,10), "")</f>
        <v>28.354099999996834</v>
      </c>
      <c r="C471" s="4">
        <v>45461.354166666664</v>
      </c>
      <c r="D471" s="16">
        <f>YEAR(C471)</f>
        <v>2024</v>
      </c>
      <c r="E471" s="1" t="str">
        <f t="shared" si="7"/>
        <v>June 2024</v>
      </c>
      <c r="F471" s="3" t="str">
        <f ca="1">IF(C471&gt;=TODAY()-365, "Last 12 Months", "After 12 Months")</f>
        <v>After 12 Months</v>
      </c>
      <c r="G471" s="1" t="s">
        <v>1278</v>
      </c>
      <c r="H471" s="1" t="s">
        <v>1276</v>
      </c>
      <c r="I471" s="1" t="s">
        <v>1279</v>
      </c>
      <c r="J471" s="8">
        <f>EOMONTH(C471, 0)</f>
        <v>45473</v>
      </c>
      <c r="K471" s="1" t="s">
        <v>373</v>
      </c>
      <c r="L471" s="1" t="str">
        <f>IF(ISNUMBER(SEARCH("Social subscription",I471)),"Social Sub",IF(OR(ISNUMBER(SEARCH("Mens",I471)),ISNUMBER(SEARCH("Ladies",I471))),"Match Fees",IF(OR(ISNUMBER(SEARCH("Badgers",I471)),ISNUMBER(SEARCH("Match Fee",I471))),"Match Fees",IF(OR(ISNUMBER(SEARCH("Training",I471)),ISNUMBER(SEARCH("Aspirations",I471))),"Training Fee",""))))</f>
        <v>Match Fees</v>
      </c>
      <c r="M471" s="1">
        <v>5</v>
      </c>
      <c r="N471" s="1">
        <v>0.12</v>
      </c>
      <c r="O471" s="1">
        <v>0.05</v>
      </c>
      <c r="P471" s="1">
        <v>0</v>
      </c>
      <c r="Q471" s="1">
        <v>4.83</v>
      </c>
    </row>
    <row r="472" spans="1:17" ht="12.75">
      <c r="A472" s="4">
        <v>45441</v>
      </c>
      <c r="B472" s="18">
        <f>IF(AND(ISNUMBER(--LEFT(A472,10)), ISNUMBER(--LEFT(C472,10))), --LEFT(C472,10) - --LEFT(A472,10), "")</f>
        <v>20.354099999996834</v>
      </c>
      <c r="C472" s="4">
        <v>45461.354166666664</v>
      </c>
      <c r="D472" s="16">
        <f>YEAR(C472)</f>
        <v>2024</v>
      </c>
      <c r="E472" s="1" t="str">
        <f t="shared" si="7"/>
        <v>June 2024</v>
      </c>
      <c r="F472" s="3" t="str">
        <f ca="1">IF(C472&gt;=TODAY()-365, "Last 12 Months", "After 12 Months")</f>
        <v>After 12 Months</v>
      </c>
      <c r="G472" s="1" t="s">
        <v>1280</v>
      </c>
      <c r="H472" s="1" t="s">
        <v>1276</v>
      </c>
      <c r="I472" s="1" t="s">
        <v>1281</v>
      </c>
      <c r="J472" s="8">
        <f>EOMONTH(C472, 0)</f>
        <v>45473</v>
      </c>
      <c r="K472" s="1" t="s">
        <v>373</v>
      </c>
      <c r="L472" s="1" t="str">
        <f>IF(ISNUMBER(SEARCH("Social subscription",I472)),"Social Sub",IF(OR(ISNUMBER(SEARCH("Mens",I472)),ISNUMBER(SEARCH("Ladies",I472))),"Match Fees",IF(OR(ISNUMBER(SEARCH("Badgers",I472)),ISNUMBER(SEARCH("Match Fee",I472))),"Match Fees",IF(OR(ISNUMBER(SEARCH("Training",I472)),ISNUMBER(SEARCH("Aspirations",I472))),"Training Fee",""))))</f>
        <v>Match Fees</v>
      </c>
      <c r="M472" s="1">
        <v>5</v>
      </c>
      <c r="N472" s="1">
        <v>0.12</v>
      </c>
      <c r="O472" s="1">
        <v>0.05</v>
      </c>
      <c r="P472" s="1">
        <v>0</v>
      </c>
      <c r="Q472" s="1">
        <v>4.83</v>
      </c>
    </row>
    <row r="473" spans="1:17" ht="12.75">
      <c r="A473" s="4">
        <v>45447</v>
      </c>
      <c r="B473" s="18">
        <f>IF(AND(ISNUMBER(--LEFT(A473,10)), ISNUMBER(--LEFT(C473,10))), --LEFT(C473,10) - --LEFT(A473,10), "")</f>
        <v>14.354099999996834</v>
      </c>
      <c r="C473" s="4">
        <v>45461.354166666664</v>
      </c>
      <c r="D473" s="16">
        <f>YEAR(C473)</f>
        <v>2024</v>
      </c>
      <c r="E473" s="1" t="str">
        <f t="shared" si="7"/>
        <v>June 2024</v>
      </c>
      <c r="F473" s="3" t="str">
        <f ca="1">IF(C473&gt;=TODAY()-365, "Last 12 Months", "After 12 Months")</f>
        <v>After 12 Months</v>
      </c>
      <c r="G473" s="1" t="s">
        <v>1282</v>
      </c>
      <c r="H473" s="1" t="s">
        <v>1276</v>
      </c>
      <c r="I473" s="1" t="s">
        <v>1283</v>
      </c>
      <c r="J473" s="8">
        <f>EOMONTH(C473, 0)</f>
        <v>45473</v>
      </c>
      <c r="K473" s="1" t="s">
        <v>373</v>
      </c>
      <c r="L473" s="1" t="str">
        <f>IF(ISNUMBER(SEARCH("Social subscription",I473)),"Social Sub",IF(OR(ISNUMBER(SEARCH("Mens",I473)),ISNUMBER(SEARCH("Ladies",I473))),"Match Fees",IF(OR(ISNUMBER(SEARCH("Badgers",I473)),ISNUMBER(SEARCH("Match Fee",I473))),"Match Fees",IF(OR(ISNUMBER(SEARCH("Training",I473)),ISNUMBER(SEARCH("Aspirations",I473))),"Training Fee",""))))</f>
        <v>Match Fees</v>
      </c>
      <c r="M473" s="1">
        <v>5</v>
      </c>
      <c r="N473" s="1">
        <v>0.14000000000000001</v>
      </c>
      <c r="O473" s="1">
        <v>0.05</v>
      </c>
      <c r="P473" s="1">
        <v>0</v>
      </c>
      <c r="Q473" s="1">
        <v>4.8099999999999996</v>
      </c>
    </row>
    <row r="474" spans="1:17" ht="12.75">
      <c r="A474" s="4">
        <v>45427</v>
      </c>
      <c r="B474" s="18">
        <f>IF(AND(ISNUMBER(--LEFT(A474,10)), ISNUMBER(--LEFT(C474,10))), --LEFT(C474,10) - --LEFT(A474,10), "")</f>
        <v>34.354099999996834</v>
      </c>
      <c r="C474" s="4">
        <v>45461.354166666664</v>
      </c>
      <c r="D474" s="16">
        <f>YEAR(C474)</f>
        <v>2024</v>
      </c>
      <c r="E474" s="1" t="str">
        <f t="shared" si="7"/>
        <v>June 2024</v>
      </c>
      <c r="F474" s="3" t="str">
        <f ca="1">IF(C474&gt;=TODAY()-365, "Last 12 Months", "After 12 Months")</f>
        <v>After 12 Months</v>
      </c>
      <c r="G474" s="1" t="s">
        <v>1284</v>
      </c>
      <c r="H474" s="1" t="s">
        <v>1010</v>
      </c>
      <c r="I474" s="1" t="s">
        <v>1285</v>
      </c>
      <c r="J474" s="8">
        <f>EOMONTH(C474, 0)</f>
        <v>45473</v>
      </c>
      <c r="K474" s="1" t="s">
        <v>373</v>
      </c>
      <c r="L474" s="1" t="str">
        <f>IF(ISNUMBER(SEARCH("Social subscription",I474)),"Social Sub",IF(OR(ISNUMBER(SEARCH("Mens",I474)),ISNUMBER(SEARCH("Ladies",I474))),"Match Fees",IF(OR(ISNUMBER(SEARCH("Badgers",I474)),ISNUMBER(SEARCH("Match Fee",I474))),"Match Fees",IF(OR(ISNUMBER(SEARCH("Training",I474)),ISNUMBER(SEARCH("Aspirations",I474))),"Training Fee",""))))</f>
        <v>Match Fees</v>
      </c>
      <c r="M474" s="1">
        <v>3</v>
      </c>
      <c r="N474" s="1">
        <v>0.14000000000000001</v>
      </c>
      <c r="O474" s="1">
        <v>0.05</v>
      </c>
      <c r="P474" s="1">
        <v>0</v>
      </c>
      <c r="Q474" s="1">
        <v>2.81</v>
      </c>
    </row>
    <row r="475" spans="1:17" ht="12.75">
      <c r="A475" s="4">
        <v>45433</v>
      </c>
      <c r="B475" s="18">
        <f>IF(AND(ISNUMBER(--LEFT(A475,10)), ISNUMBER(--LEFT(C475,10))), --LEFT(C475,10) - --LEFT(A475,10), "")</f>
        <v>28.354099999996834</v>
      </c>
      <c r="C475" s="4">
        <v>45461.354166666664</v>
      </c>
      <c r="D475" s="16">
        <f>YEAR(C475)</f>
        <v>2024</v>
      </c>
      <c r="E475" s="1" t="str">
        <f t="shared" si="7"/>
        <v>June 2024</v>
      </c>
      <c r="F475" s="3" t="str">
        <f ca="1">IF(C475&gt;=TODAY()-365, "Last 12 Months", "After 12 Months")</f>
        <v>After 12 Months</v>
      </c>
      <c r="G475" s="1" t="s">
        <v>1286</v>
      </c>
      <c r="H475" s="1" t="s">
        <v>1010</v>
      </c>
      <c r="I475" s="1" t="s">
        <v>1287</v>
      </c>
      <c r="J475" s="8">
        <f>EOMONTH(C475, 0)</f>
        <v>45473</v>
      </c>
      <c r="K475" s="1" t="s">
        <v>373</v>
      </c>
      <c r="L475" s="1" t="str">
        <f>IF(ISNUMBER(SEARCH("Social subscription",I475)),"Social Sub",IF(OR(ISNUMBER(SEARCH("Mens",I475)),ISNUMBER(SEARCH("Ladies",I475))),"Match Fees",IF(OR(ISNUMBER(SEARCH("Badgers",I475)),ISNUMBER(SEARCH("Match Fee",I475))),"Match Fees",IF(OR(ISNUMBER(SEARCH("Training",I475)),ISNUMBER(SEARCH("Aspirations",I475))),"Training Fee",""))))</f>
        <v>Match Fees</v>
      </c>
      <c r="M475" s="1">
        <v>3</v>
      </c>
      <c r="N475" s="1">
        <v>0.15</v>
      </c>
      <c r="O475" s="1">
        <v>0.05</v>
      </c>
      <c r="P475" s="1">
        <v>0</v>
      </c>
      <c r="Q475" s="1">
        <v>2.8</v>
      </c>
    </row>
    <row r="476" spans="1:17" ht="12.75">
      <c r="A476" s="4">
        <v>45431</v>
      </c>
      <c r="B476" s="18">
        <f>IF(AND(ISNUMBER(--LEFT(A476,10)), ISNUMBER(--LEFT(C476,10))), --LEFT(C476,10) - --LEFT(A476,10), "")</f>
        <v>30.354099999996834</v>
      </c>
      <c r="C476" s="4">
        <v>45461.354166666664</v>
      </c>
      <c r="D476" s="16">
        <f>YEAR(C476)</f>
        <v>2024</v>
      </c>
      <c r="E476" s="1" t="str">
        <f t="shared" si="7"/>
        <v>June 2024</v>
      </c>
      <c r="F476" s="3" t="str">
        <f ca="1">IF(C476&gt;=TODAY()-365, "Last 12 Months", "After 12 Months")</f>
        <v>After 12 Months</v>
      </c>
      <c r="G476" s="1" t="s">
        <v>1288</v>
      </c>
      <c r="H476" s="1" t="s">
        <v>968</v>
      </c>
      <c r="I476" s="1" t="s">
        <v>1289</v>
      </c>
      <c r="J476" s="8">
        <f>EOMONTH(C476, 0)</f>
        <v>45473</v>
      </c>
      <c r="K476" s="1" t="s">
        <v>373</v>
      </c>
      <c r="L476" s="1" t="str">
        <f>IF(ISNUMBER(SEARCH("Social subscription",I476)),"Social Sub",IF(OR(ISNUMBER(SEARCH("Mens",I476)),ISNUMBER(SEARCH("Ladies",I476))),"Match Fees",IF(OR(ISNUMBER(SEARCH("Badgers",I476)),ISNUMBER(SEARCH("Match Fee",I476))),"Match Fees",IF(OR(ISNUMBER(SEARCH("Training",I476)),ISNUMBER(SEARCH("Aspirations",I476))),"Training Fee",""))))</f>
        <v>Training Fee</v>
      </c>
      <c r="M476" s="1">
        <v>3</v>
      </c>
      <c r="N476" s="1">
        <v>0.25</v>
      </c>
      <c r="O476" s="1">
        <v>0.05</v>
      </c>
      <c r="P476" s="1">
        <v>0</v>
      </c>
      <c r="Q476" s="1">
        <v>2.7</v>
      </c>
    </row>
    <row r="477" spans="1:17" ht="12.75">
      <c r="A477" s="4">
        <v>45456</v>
      </c>
      <c r="B477" s="18">
        <f>IF(AND(ISNUMBER(--LEFT(A477,10)), ISNUMBER(--LEFT(C477,10))), --LEFT(C477,10) - --LEFT(A477,10), "")</f>
        <v>6.8361000000004424</v>
      </c>
      <c r="C477" s="4">
        <v>45462.836111111108</v>
      </c>
      <c r="D477" s="16">
        <f>YEAR(C477)</f>
        <v>2024</v>
      </c>
      <c r="E477" s="1" t="str">
        <f t="shared" si="7"/>
        <v>June 2024</v>
      </c>
      <c r="F477" s="3" t="str">
        <f ca="1">IF(C477&gt;=TODAY()-365, "Last 12 Months", "After 12 Months")</f>
        <v>After 12 Months</v>
      </c>
      <c r="G477" s="1" t="s">
        <v>1290</v>
      </c>
      <c r="H477" s="1" t="s">
        <v>1098</v>
      </c>
      <c r="I477" s="1" t="s">
        <v>1291</v>
      </c>
      <c r="J477" s="8">
        <f>EOMONTH(C477, 0)</f>
        <v>45473</v>
      </c>
      <c r="K477" s="1" t="s">
        <v>233</v>
      </c>
      <c r="L477" s="1" t="str">
        <f>IF(ISNUMBER(SEARCH("Social subscription",I477)),"Social Sub",IF(OR(ISNUMBER(SEARCH("Mens",I477)),ISNUMBER(SEARCH("Ladies",I477))),"Match Fees",IF(OR(ISNUMBER(SEARCH("Badgers",I477)),ISNUMBER(SEARCH("Match Fee",I477))),"Match Fees",IF(OR(ISNUMBER(SEARCH("Training",I477)),ISNUMBER(SEARCH("Aspirations",I477))),"Training Fee",""))))</f>
        <v>Match Fees</v>
      </c>
      <c r="M477" s="1">
        <v>5</v>
      </c>
      <c r="N477" s="1">
        <v>0</v>
      </c>
      <c r="O477" s="1">
        <v>0</v>
      </c>
      <c r="P477" s="1">
        <v>0</v>
      </c>
      <c r="Q477" s="1">
        <v>5</v>
      </c>
    </row>
    <row r="478" spans="1:17" ht="12.75">
      <c r="A478" s="4">
        <v>45464</v>
      </c>
      <c r="B478" s="18">
        <f>IF(AND(ISNUMBER(--LEFT(A478,10)), ISNUMBER(--LEFT(C478,10))), --LEFT(C478,10) - --LEFT(A478,10), "")</f>
        <v>0.31380000000353903</v>
      </c>
      <c r="C478" s="4">
        <v>45464.313888888886</v>
      </c>
      <c r="D478" s="16">
        <f>YEAR(C478)</f>
        <v>2024</v>
      </c>
      <c r="E478" s="1" t="str">
        <f t="shared" si="7"/>
        <v>June 2024</v>
      </c>
      <c r="F478" s="3" t="str">
        <f ca="1">IF(C478&gt;=TODAY()-365, "Last 12 Months", "After 12 Months")</f>
        <v>After 12 Months</v>
      </c>
      <c r="G478" s="1" t="s">
        <v>1292</v>
      </c>
      <c r="H478" s="1" t="s">
        <v>648</v>
      </c>
      <c r="I478" s="1" t="s">
        <v>1250</v>
      </c>
      <c r="J478" s="8">
        <f>EOMONTH(C478, 0)</f>
        <v>45473</v>
      </c>
      <c r="K478" s="1" t="s">
        <v>373</v>
      </c>
      <c r="L478" s="1" t="str">
        <f>IF(ISNUMBER(SEARCH("Social subscription",I478)),"Social Sub",IF(OR(ISNUMBER(SEARCH("Mens",I478)),ISNUMBER(SEARCH("Ladies",I478))),"Match Fees",IF(OR(ISNUMBER(SEARCH("Badgers",I478)),ISNUMBER(SEARCH("Match Fee",I478))),"Match Fees",IF(OR(ISNUMBER(SEARCH("Training",I478)),ISNUMBER(SEARCH("Aspirations",I478))),"Training Fee",""))))</f>
        <v>Training Fee</v>
      </c>
      <c r="M478" s="1">
        <v>5</v>
      </c>
      <c r="N478" s="1">
        <v>0.1</v>
      </c>
      <c r="O478" s="1">
        <v>0.05</v>
      </c>
      <c r="P478" s="1">
        <v>0</v>
      </c>
      <c r="Q478" s="1">
        <v>4.8499999999999996</v>
      </c>
    </row>
    <row r="479" spans="1:17" ht="12.75">
      <c r="A479" s="4">
        <v>45433</v>
      </c>
      <c r="B479" s="18">
        <f>IF(AND(ISNUMBER(--LEFT(A479,10)), ISNUMBER(--LEFT(C479,10))), --LEFT(C479,10) - --LEFT(A479,10), "")</f>
        <v>31.313800000003539</v>
      </c>
      <c r="C479" s="4">
        <v>45464.313888888886</v>
      </c>
      <c r="D479" s="16">
        <f>YEAR(C479)</f>
        <v>2024</v>
      </c>
      <c r="E479" s="1" t="str">
        <f t="shared" si="7"/>
        <v>June 2024</v>
      </c>
      <c r="F479" s="3" t="str">
        <f ca="1">IF(C479&gt;=TODAY()-365, "Last 12 Months", "After 12 Months")</f>
        <v>After 12 Months</v>
      </c>
      <c r="G479" s="1" t="s">
        <v>1293</v>
      </c>
      <c r="H479" s="1" t="s">
        <v>648</v>
      </c>
      <c r="I479" s="1" t="s">
        <v>1220</v>
      </c>
      <c r="J479" s="8">
        <f>EOMONTH(C479, 0)</f>
        <v>45473</v>
      </c>
      <c r="K479" s="1" t="s">
        <v>373</v>
      </c>
      <c r="L479" s="1" t="str">
        <f>IF(ISNUMBER(SEARCH("Social subscription",I479)),"Social Sub",IF(OR(ISNUMBER(SEARCH("Mens",I479)),ISNUMBER(SEARCH("Ladies",I479))),"Match Fees",IF(OR(ISNUMBER(SEARCH("Badgers",I479)),ISNUMBER(SEARCH("Match Fee",I479))),"Match Fees",IF(OR(ISNUMBER(SEARCH("Training",I479)),ISNUMBER(SEARCH("Aspirations",I479))),"Training Fee",""))))</f>
        <v>Match Fees</v>
      </c>
      <c r="M479" s="1">
        <v>10</v>
      </c>
      <c r="N479" s="1">
        <v>0.2</v>
      </c>
      <c r="O479" s="1">
        <v>0.1</v>
      </c>
      <c r="P479" s="1">
        <v>0</v>
      </c>
      <c r="Q479" s="1">
        <v>9.6999999999999993</v>
      </c>
    </row>
    <row r="480" spans="1:17" ht="12.75">
      <c r="A480" s="4">
        <v>45433</v>
      </c>
      <c r="B480" s="18">
        <f>IF(AND(ISNUMBER(--LEFT(A480,10)), ISNUMBER(--LEFT(C480,10))), --LEFT(C480,10) - --LEFT(A480,10), "")</f>
        <v>31.313800000003539</v>
      </c>
      <c r="C480" s="4">
        <v>45464.313888888886</v>
      </c>
      <c r="D480" s="16">
        <f>YEAR(C480)</f>
        <v>2024</v>
      </c>
      <c r="E480" s="1" t="str">
        <f t="shared" si="7"/>
        <v>June 2024</v>
      </c>
      <c r="F480" s="3" t="str">
        <f ca="1">IF(C480&gt;=TODAY()-365, "Last 12 Months", "After 12 Months")</f>
        <v>After 12 Months</v>
      </c>
      <c r="G480" s="1" t="s">
        <v>1294</v>
      </c>
      <c r="H480" s="1" t="s">
        <v>393</v>
      </c>
      <c r="I480" s="1" t="s">
        <v>1295</v>
      </c>
      <c r="J480" s="8">
        <f>EOMONTH(C480, 0)</f>
        <v>45473</v>
      </c>
      <c r="K480" s="1" t="s">
        <v>373</v>
      </c>
      <c r="L480" s="1" t="str">
        <f>IF(ISNUMBER(SEARCH("Social subscription",I480)),"Social Sub",IF(OR(ISNUMBER(SEARCH("Mens",I480)),ISNUMBER(SEARCH("Ladies",I480))),"Match Fees",IF(OR(ISNUMBER(SEARCH("Badgers",I480)),ISNUMBER(SEARCH("Match Fee",I480))),"Match Fees",IF(OR(ISNUMBER(SEARCH("Training",I480)),ISNUMBER(SEARCH("Aspirations",I480))),"Training Fee",""))))</f>
        <v>Match Fees</v>
      </c>
      <c r="M480" s="1">
        <v>5</v>
      </c>
      <c r="N480" s="1">
        <v>0.1</v>
      </c>
      <c r="O480" s="1">
        <v>0.05</v>
      </c>
      <c r="P480" s="1">
        <v>0</v>
      </c>
      <c r="Q480" s="1">
        <v>4.8499999999999996</v>
      </c>
    </row>
    <row r="481" spans="1:17" ht="12.75">
      <c r="A481" s="4">
        <v>45433</v>
      </c>
      <c r="B481" s="18">
        <f>IF(AND(ISNUMBER(--LEFT(A481,10)), ISNUMBER(--LEFT(C481,10))), --LEFT(C481,10) - --LEFT(A481,10), "")</f>
        <v>31.313800000003539</v>
      </c>
      <c r="C481" s="4">
        <v>45464.313888888886</v>
      </c>
      <c r="D481" s="16">
        <f>YEAR(C481)</f>
        <v>2024</v>
      </c>
      <c r="E481" s="1" t="str">
        <f t="shared" si="7"/>
        <v>June 2024</v>
      </c>
      <c r="F481" s="3" t="str">
        <f ca="1">IF(C481&gt;=TODAY()-365, "Last 12 Months", "After 12 Months")</f>
        <v>After 12 Months</v>
      </c>
      <c r="G481" s="1" t="s">
        <v>1296</v>
      </c>
      <c r="H481" s="1" t="s">
        <v>650</v>
      </c>
      <c r="I481" s="1" t="s">
        <v>1297</v>
      </c>
      <c r="J481" s="8">
        <f>EOMONTH(C481, 0)</f>
        <v>45473</v>
      </c>
      <c r="K481" s="1" t="s">
        <v>373</v>
      </c>
      <c r="L481" s="1" t="str">
        <f>IF(ISNUMBER(SEARCH("Social subscription",I481)),"Social Sub",IF(OR(ISNUMBER(SEARCH("Mens",I481)),ISNUMBER(SEARCH("Ladies",I481))),"Match Fees",IF(OR(ISNUMBER(SEARCH("Badgers",I481)),ISNUMBER(SEARCH("Match Fee",I481))),"Match Fees",IF(OR(ISNUMBER(SEARCH("Training",I481)),ISNUMBER(SEARCH("Aspirations",I481))),"Training Fee",""))))</f>
        <v>Match Fees</v>
      </c>
      <c r="M481" s="1">
        <v>3</v>
      </c>
      <c r="N481" s="1">
        <v>0.06</v>
      </c>
      <c r="O481" s="1">
        <v>0.05</v>
      </c>
      <c r="P481" s="1">
        <v>0</v>
      </c>
      <c r="Q481" s="1">
        <v>2.89</v>
      </c>
    </row>
    <row r="482" spans="1:17" ht="12.75">
      <c r="A482" s="4">
        <v>45441</v>
      </c>
      <c r="B482" s="18">
        <f>IF(AND(ISNUMBER(--LEFT(A482,10)), ISNUMBER(--LEFT(C482,10))), --LEFT(C482,10) - --LEFT(A482,10), "")</f>
        <v>23.313800000003539</v>
      </c>
      <c r="C482" s="4">
        <v>45464.313888888886</v>
      </c>
      <c r="D482" s="16">
        <f>YEAR(C482)</f>
        <v>2024</v>
      </c>
      <c r="E482" s="1" t="str">
        <f t="shared" si="7"/>
        <v>June 2024</v>
      </c>
      <c r="F482" s="3" t="str">
        <f ca="1">IF(C482&gt;=TODAY()-365, "Last 12 Months", "After 12 Months")</f>
        <v>After 12 Months</v>
      </c>
      <c r="G482" s="1" t="s">
        <v>1298</v>
      </c>
      <c r="H482" s="1" t="s">
        <v>393</v>
      </c>
      <c r="I482" s="1" t="s">
        <v>1299</v>
      </c>
      <c r="J482" s="8">
        <f>EOMONTH(C482, 0)</f>
        <v>45473</v>
      </c>
      <c r="K482" s="1" t="s">
        <v>373</v>
      </c>
      <c r="L482" s="1" t="str">
        <f>IF(ISNUMBER(SEARCH("Social subscription",I482)),"Social Sub",IF(OR(ISNUMBER(SEARCH("Mens",I482)),ISNUMBER(SEARCH("Ladies",I482))),"Match Fees",IF(OR(ISNUMBER(SEARCH("Badgers",I482)),ISNUMBER(SEARCH("Match Fee",I482))),"Match Fees",IF(OR(ISNUMBER(SEARCH("Training",I482)),ISNUMBER(SEARCH("Aspirations",I482))),"Training Fee",""))))</f>
        <v>Match Fees</v>
      </c>
      <c r="M482" s="1">
        <v>5</v>
      </c>
      <c r="N482" s="1">
        <v>0.1</v>
      </c>
      <c r="O482" s="1">
        <v>0.05</v>
      </c>
      <c r="P482" s="1">
        <v>0</v>
      </c>
      <c r="Q482" s="1">
        <v>4.8499999999999996</v>
      </c>
    </row>
    <row r="483" spans="1:17" ht="12.75">
      <c r="A483" s="4">
        <v>45456</v>
      </c>
      <c r="B483" s="18">
        <f>IF(AND(ISNUMBER(--LEFT(A483,10)), ISNUMBER(--LEFT(C483,10))), --LEFT(C483,10) - --LEFT(A483,10), "")</f>
        <v>8.313800000003539</v>
      </c>
      <c r="C483" s="4">
        <v>45464.313888888886</v>
      </c>
      <c r="D483" s="16">
        <f>YEAR(C483)</f>
        <v>2024</v>
      </c>
      <c r="E483" s="1" t="str">
        <f t="shared" si="7"/>
        <v>June 2024</v>
      </c>
      <c r="F483" s="3" t="str">
        <f ca="1">IF(C483&gt;=TODAY()-365, "Last 12 Months", "After 12 Months")</f>
        <v>After 12 Months</v>
      </c>
      <c r="G483" s="1" t="s">
        <v>1300</v>
      </c>
      <c r="H483" s="1" t="s">
        <v>648</v>
      </c>
      <c r="I483" s="1" t="s">
        <v>1222</v>
      </c>
      <c r="J483" s="8">
        <f>EOMONTH(C483, 0)</f>
        <v>45473</v>
      </c>
      <c r="K483" s="1" t="s">
        <v>373</v>
      </c>
      <c r="L483" s="1" t="str">
        <f>IF(ISNUMBER(SEARCH("Social subscription",I483)),"Social Sub",IF(OR(ISNUMBER(SEARCH("Mens",I483)),ISNUMBER(SEARCH("Ladies",I483))),"Match Fees",IF(OR(ISNUMBER(SEARCH("Badgers",I483)),ISNUMBER(SEARCH("Match Fee",I483))),"Match Fees",IF(OR(ISNUMBER(SEARCH("Training",I483)),ISNUMBER(SEARCH("Aspirations",I483))),"Training Fee",""))))</f>
        <v>Match Fees</v>
      </c>
      <c r="M483" s="1">
        <v>10</v>
      </c>
      <c r="N483" s="1">
        <v>0.2</v>
      </c>
      <c r="O483" s="1">
        <v>0.1</v>
      </c>
      <c r="P483" s="1">
        <v>0</v>
      </c>
      <c r="Q483" s="1">
        <v>9.6999999999999993</v>
      </c>
    </row>
    <row r="484" spans="1:17" ht="12.75">
      <c r="A484" s="4">
        <v>45456</v>
      </c>
      <c r="B484" s="18">
        <f>IF(AND(ISNUMBER(--LEFT(A484,10)), ISNUMBER(--LEFT(C484,10))), --LEFT(C484,10) - --LEFT(A484,10), "")</f>
        <v>8.313800000003539</v>
      </c>
      <c r="C484" s="4">
        <v>45464.313888888886</v>
      </c>
      <c r="D484" s="16">
        <f>YEAR(C484)</f>
        <v>2024</v>
      </c>
      <c r="E484" s="1" t="str">
        <f t="shared" si="7"/>
        <v>June 2024</v>
      </c>
      <c r="F484" s="3" t="str">
        <f ca="1">IF(C484&gt;=TODAY()-365, "Last 12 Months", "After 12 Months")</f>
        <v>After 12 Months</v>
      </c>
      <c r="G484" s="1" t="s">
        <v>1301</v>
      </c>
      <c r="H484" s="1" t="s">
        <v>650</v>
      </c>
      <c r="I484" s="1" t="s">
        <v>1302</v>
      </c>
      <c r="J484" s="8">
        <f>EOMONTH(C484, 0)</f>
        <v>45473</v>
      </c>
      <c r="K484" s="1" t="s">
        <v>373</v>
      </c>
      <c r="L484" s="1" t="str">
        <f>IF(ISNUMBER(SEARCH("Social subscription",I484)),"Social Sub",IF(OR(ISNUMBER(SEARCH("Mens",I484)),ISNUMBER(SEARCH("Ladies",I484))),"Match Fees",IF(OR(ISNUMBER(SEARCH("Badgers",I484)),ISNUMBER(SEARCH("Match Fee",I484))),"Match Fees",IF(OR(ISNUMBER(SEARCH("Training",I484)),ISNUMBER(SEARCH("Aspirations",I484))),"Training Fee",""))))</f>
        <v>Match Fees</v>
      </c>
      <c r="M484" s="1">
        <v>3</v>
      </c>
      <c r="N484" s="1">
        <v>0.06</v>
      </c>
      <c r="O484" s="1">
        <v>0.05</v>
      </c>
      <c r="P484" s="1">
        <v>0</v>
      </c>
      <c r="Q484" s="1">
        <v>2.89</v>
      </c>
    </row>
    <row r="485" spans="1:17" ht="12.75">
      <c r="A485" s="4">
        <v>45462</v>
      </c>
      <c r="B485" s="18">
        <f>IF(AND(ISNUMBER(--LEFT(A485,10)), ISNUMBER(--LEFT(C485,10))), --LEFT(C485,10) - --LEFT(A485,10), "")</f>
        <v>2.313800000003539</v>
      </c>
      <c r="C485" s="4">
        <v>45464.313888888886</v>
      </c>
      <c r="D485" s="16">
        <f>YEAR(C485)</f>
        <v>2024</v>
      </c>
      <c r="E485" s="1" t="str">
        <f t="shared" si="7"/>
        <v>June 2024</v>
      </c>
      <c r="F485" s="3" t="str">
        <f ca="1">IF(C485&gt;=TODAY()-365, "Last 12 Months", "After 12 Months")</f>
        <v>After 12 Months</v>
      </c>
      <c r="G485" s="1" t="s">
        <v>1303</v>
      </c>
      <c r="H485" s="1" t="s">
        <v>650</v>
      </c>
      <c r="I485" s="1" t="s">
        <v>1304</v>
      </c>
      <c r="J485" s="8">
        <f>EOMONTH(C485, 0)</f>
        <v>45473</v>
      </c>
      <c r="K485" s="1" t="s">
        <v>373</v>
      </c>
      <c r="L485" s="1" t="str">
        <f>IF(ISNUMBER(SEARCH("Social subscription",I485)),"Social Sub",IF(OR(ISNUMBER(SEARCH("Mens",I485)),ISNUMBER(SEARCH("Ladies",I485))),"Match Fees",IF(OR(ISNUMBER(SEARCH("Badgers",I485)),ISNUMBER(SEARCH("Match Fee",I485))),"Match Fees",IF(OR(ISNUMBER(SEARCH("Training",I485)),ISNUMBER(SEARCH("Aspirations",I485))),"Training Fee",""))))</f>
        <v>Match Fees</v>
      </c>
      <c r="M485" s="1">
        <v>3</v>
      </c>
      <c r="N485" s="1">
        <v>0.04</v>
      </c>
      <c r="O485" s="1">
        <v>0.05</v>
      </c>
      <c r="P485" s="1">
        <v>0</v>
      </c>
      <c r="Q485" s="1">
        <v>2.91</v>
      </c>
    </row>
    <row r="486" spans="1:17" ht="12.75">
      <c r="A486" s="4">
        <v>45431</v>
      </c>
      <c r="B486" s="18">
        <f>IF(AND(ISNUMBER(--LEFT(A486,10)), ISNUMBER(--LEFT(C486,10))), --LEFT(C486,10) - --LEFT(A486,10), "")</f>
        <v>33.354099999996834</v>
      </c>
      <c r="C486" s="4">
        <v>45464.354166666664</v>
      </c>
      <c r="D486" s="16">
        <f>YEAR(C486)</f>
        <v>2024</v>
      </c>
      <c r="E486" s="1" t="str">
        <f t="shared" si="7"/>
        <v>June 2024</v>
      </c>
      <c r="F486" s="3" t="str">
        <f ca="1">IF(C486&gt;=TODAY()-365, "Last 12 Months", "After 12 Months")</f>
        <v>After 12 Months</v>
      </c>
      <c r="G486" s="1" t="s">
        <v>1305</v>
      </c>
      <c r="H486" s="1" t="s">
        <v>596</v>
      </c>
      <c r="I486" s="1" t="s">
        <v>1306</v>
      </c>
      <c r="J486" s="8">
        <f>EOMONTH(C486, 0)</f>
        <v>45473</v>
      </c>
      <c r="K486" s="1" t="s">
        <v>373</v>
      </c>
      <c r="L486" s="1" t="str">
        <f>IF(ISNUMBER(SEARCH("Social subscription",I486)),"Social Sub",IF(OR(ISNUMBER(SEARCH("Mens",I486)),ISNUMBER(SEARCH("Ladies",I486))),"Match Fees",IF(OR(ISNUMBER(SEARCH("Badgers",I486)),ISNUMBER(SEARCH("Match Fee",I486))),"Match Fees",IF(OR(ISNUMBER(SEARCH("Training",I486)),ISNUMBER(SEARCH("Aspirations",I486))),"Training Fee",""))))</f>
        <v>Training Fee</v>
      </c>
      <c r="M486" s="1">
        <v>3</v>
      </c>
      <c r="N486" s="1">
        <v>0.08</v>
      </c>
      <c r="O486" s="1">
        <v>0.05</v>
      </c>
      <c r="P486" s="1">
        <v>0</v>
      </c>
      <c r="Q486" s="1">
        <v>2.87</v>
      </c>
    </row>
    <row r="487" spans="1:17" ht="12.75">
      <c r="A487" s="4">
        <v>45431</v>
      </c>
      <c r="B487" s="18">
        <f>IF(AND(ISNUMBER(--LEFT(A487,10)), ISNUMBER(--LEFT(C487,10))), --LEFT(C487,10) - --LEFT(A487,10), "")</f>
        <v>33.354099999996834</v>
      </c>
      <c r="C487" s="4">
        <v>45464.354166666664</v>
      </c>
      <c r="D487" s="16">
        <f>YEAR(C487)</f>
        <v>2024</v>
      </c>
      <c r="E487" s="1" t="str">
        <f t="shared" si="7"/>
        <v>June 2024</v>
      </c>
      <c r="F487" s="3" t="str">
        <f ca="1">IF(C487&gt;=TODAY()-365, "Last 12 Months", "After 12 Months")</f>
        <v>After 12 Months</v>
      </c>
      <c r="G487" s="1" t="s">
        <v>1307</v>
      </c>
      <c r="H487" s="1" t="s">
        <v>593</v>
      </c>
      <c r="I487" s="1" t="s">
        <v>1306</v>
      </c>
      <c r="J487" s="8">
        <f>EOMONTH(C487, 0)</f>
        <v>45473</v>
      </c>
      <c r="K487" s="1" t="s">
        <v>373</v>
      </c>
      <c r="L487" s="1" t="str">
        <f>IF(ISNUMBER(SEARCH("Social subscription",I487)),"Social Sub",IF(OR(ISNUMBER(SEARCH("Mens",I487)),ISNUMBER(SEARCH("Ladies",I487))),"Match Fees",IF(OR(ISNUMBER(SEARCH("Badgers",I487)),ISNUMBER(SEARCH("Match Fee",I487))),"Match Fees",IF(OR(ISNUMBER(SEARCH("Training",I487)),ISNUMBER(SEARCH("Aspirations",I487))),"Training Fee",""))))</f>
        <v>Training Fee</v>
      </c>
      <c r="M487" s="1">
        <v>3</v>
      </c>
      <c r="N487" s="1">
        <v>0.08</v>
      </c>
      <c r="O487" s="1">
        <v>0.05</v>
      </c>
      <c r="P487" s="1">
        <v>0</v>
      </c>
      <c r="Q487" s="1">
        <v>2.87</v>
      </c>
    </row>
    <row r="488" spans="1:17" ht="12.75">
      <c r="A488" s="4">
        <v>45447</v>
      </c>
      <c r="B488" s="18">
        <f>IF(AND(ISNUMBER(--LEFT(A488,10)), ISNUMBER(--LEFT(C488,10))), --LEFT(C488,10) - --LEFT(A488,10), "")</f>
        <v>17.354099999996834</v>
      </c>
      <c r="C488" s="4">
        <v>45464.354166666664</v>
      </c>
      <c r="D488" s="16">
        <f>YEAR(C488)</f>
        <v>2024</v>
      </c>
      <c r="E488" s="1" t="str">
        <f t="shared" si="7"/>
        <v>June 2024</v>
      </c>
      <c r="F488" s="3" t="str">
        <f ca="1">IF(C488&gt;=TODAY()-365, "Last 12 Months", "After 12 Months")</f>
        <v>After 12 Months</v>
      </c>
      <c r="G488" s="1" t="s">
        <v>1308</v>
      </c>
      <c r="H488" s="1" t="s">
        <v>596</v>
      </c>
      <c r="I488" s="1" t="s">
        <v>1309</v>
      </c>
      <c r="J488" s="8">
        <f>EOMONTH(C488, 0)</f>
        <v>45473</v>
      </c>
      <c r="K488" s="1" t="s">
        <v>373</v>
      </c>
      <c r="L488" s="1" t="str">
        <f>IF(ISNUMBER(SEARCH("Social subscription",I488)),"Social Sub",IF(OR(ISNUMBER(SEARCH("Mens",I488)),ISNUMBER(SEARCH("Ladies",I488))),"Match Fees",IF(OR(ISNUMBER(SEARCH("Badgers",I488)),ISNUMBER(SEARCH("Match Fee",I488))),"Match Fees",IF(OR(ISNUMBER(SEARCH("Training",I488)),ISNUMBER(SEARCH("Aspirations",I488))),"Training Fee",""))))</f>
        <v>Training Fee</v>
      </c>
      <c r="M488" s="1">
        <v>3</v>
      </c>
      <c r="N488" s="1">
        <v>0.08</v>
      </c>
      <c r="O488" s="1">
        <v>0.05</v>
      </c>
      <c r="P488" s="1">
        <v>0</v>
      </c>
      <c r="Q488" s="1">
        <v>2.87</v>
      </c>
    </row>
    <row r="489" spans="1:17" ht="12.75">
      <c r="A489" s="4">
        <v>45447</v>
      </c>
      <c r="B489" s="18">
        <f>IF(AND(ISNUMBER(--LEFT(A489,10)), ISNUMBER(--LEFT(C489,10))), --LEFT(C489,10) - --LEFT(A489,10), "")</f>
        <v>17.354099999996834</v>
      </c>
      <c r="C489" s="4">
        <v>45464.354166666664</v>
      </c>
      <c r="D489" s="16">
        <f>YEAR(C489)</f>
        <v>2024</v>
      </c>
      <c r="E489" s="1" t="str">
        <f t="shared" si="7"/>
        <v>June 2024</v>
      </c>
      <c r="F489" s="3" t="str">
        <f ca="1">IF(C489&gt;=TODAY()-365, "Last 12 Months", "After 12 Months")</f>
        <v>After 12 Months</v>
      </c>
      <c r="G489" s="1" t="s">
        <v>1310</v>
      </c>
      <c r="H489" s="1" t="s">
        <v>593</v>
      </c>
      <c r="I489" s="1" t="s">
        <v>1309</v>
      </c>
      <c r="J489" s="8">
        <f>EOMONTH(C489, 0)</f>
        <v>45473</v>
      </c>
      <c r="K489" s="1" t="s">
        <v>373</v>
      </c>
      <c r="L489" s="1" t="str">
        <f>IF(ISNUMBER(SEARCH("Social subscription",I489)),"Social Sub",IF(OR(ISNUMBER(SEARCH("Mens",I489)),ISNUMBER(SEARCH("Ladies",I489))),"Match Fees",IF(OR(ISNUMBER(SEARCH("Badgers",I489)),ISNUMBER(SEARCH("Match Fee",I489))),"Match Fees",IF(OR(ISNUMBER(SEARCH("Training",I489)),ISNUMBER(SEARCH("Aspirations",I489))),"Training Fee",""))))</f>
        <v>Training Fee</v>
      </c>
      <c r="M489" s="1">
        <v>3</v>
      </c>
      <c r="N489" s="1">
        <v>0.08</v>
      </c>
      <c r="O489" s="1">
        <v>0.05</v>
      </c>
      <c r="P489" s="1">
        <v>0</v>
      </c>
      <c r="Q489" s="1">
        <v>2.87</v>
      </c>
    </row>
    <row r="490" spans="1:17" ht="12.75">
      <c r="A490" s="4">
        <v>45452</v>
      </c>
      <c r="B490" s="18">
        <f>IF(AND(ISNUMBER(--LEFT(A490,10)), ISNUMBER(--LEFT(C490,10))), --LEFT(C490,10) - --LEFT(A490,10), "")</f>
        <v>12.354099999996834</v>
      </c>
      <c r="C490" s="4">
        <v>45464.354166666664</v>
      </c>
      <c r="D490" s="16">
        <f>YEAR(C490)</f>
        <v>2024</v>
      </c>
      <c r="E490" s="1" t="str">
        <f t="shared" si="7"/>
        <v>June 2024</v>
      </c>
      <c r="F490" s="3" t="str">
        <f ca="1">IF(C490&gt;=TODAY()-365, "Last 12 Months", "After 12 Months")</f>
        <v>After 12 Months</v>
      </c>
      <c r="G490" s="1" t="s">
        <v>1311</v>
      </c>
      <c r="H490" s="1" t="s">
        <v>596</v>
      </c>
      <c r="I490" s="1" t="s">
        <v>1312</v>
      </c>
      <c r="J490" s="8">
        <f>EOMONTH(C490, 0)</f>
        <v>45473</v>
      </c>
      <c r="K490" s="1" t="s">
        <v>373</v>
      </c>
      <c r="L490" s="1" t="str">
        <f>IF(ISNUMBER(SEARCH("Social subscription",I490)),"Social Sub",IF(OR(ISNUMBER(SEARCH("Mens",I490)),ISNUMBER(SEARCH("Ladies",I490))),"Match Fees",IF(OR(ISNUMBER(SEARCH("Badgers",I490)),ISNUMBER(SEARCH("Match Fee",I490))),"Match Fees",IF(OR(ISNUMBER(SEARCH("Training",I490)),ISNUMBER(SEARCH("Aspirations",I490))),"Training Fee",""))))</f>
        <v>Training Fee</v>
      </c>
      <c r="M490" s="1">
        <v>3</v>
      </c>
      <c r="N490" s="1">
        <v>0.08</v>
      </c>
      <c r="O490" s="1">
        <v>0.05</v>
      </c>
      <c r="P490" s="1">
        <v>0</v>
      </c>
      <c r="Q490" s="1">
        <v>2.87</v>
      </c>
    </row>
    <row r="491" spans="1:17" ht="12.75">
      <c r="A491" s="4">
        <v>45452</v>
      </c>
      <c r="B491" s="18">
        <f>IF(AND(ISNUMBER(--LEFT(A491,10)), ISNUMBER(--LEFT(C491,10))), --LEFT(C491,10) - --LEFT(A491,10), "")</f>
        <v>12.354099999996834</v>
      </c>
      <c r="C491" s="4">
        <v>45464.354166666664</v>
      </c>
      <c r="D491" s="16">
        <f>YEAR(C491)</f>
        <v>2024</v>
      </c>
      <c r="E491" s="1" t="str">
        <f t="shared" si="7"/>
        <v>June 2024</v>
      </c>
      <c r="F491" s="3" t="str">
        <f ca="1">IF(C491&gt;=TODAY()-365, "Last 12 Months", "After 12 Months")</f>
        <v>After 12 Months</v>
      </c>
      <c r="G491" s="1" t="s">
        <v>1313</v>
      </c>
      <c r="H491" s="1" t="s">
        <v>593</v>
      </c>
      <c r="I491" s="1" t="s">
        <v>1312</v>
      </c>
      <c r="J491" s="8">
        <f>EOMONTH(C491, 0)</f>
        <v>45473</v>
      </c>
      <c r="K491" s="1" t="s">
        <v>373</v>
      </c>
      <c r="L491" s="1" t="str">
        <f>IF(ISNUMBER(SEARCH("Social subscription",I491)),"Social Sub",IF(OR(ISNUMBER(SEARCH("Mens",I491)),ISNUMBER(SEARCH("Ladies",I491))),"Match Fees",IF(OR(ISNUMBER(SEARCH("Badgers",I491)),ISNUMBER(SEARCH("Match Fee",I491))),"Match Fees",IF(OR(ISNUMBER(SEARCH("Training",I491)),ISNUMBER(SEARCH("Aspirations",I491))),"Training Fee",""))))</f>
        <v>Training Fee</v>
      </c>
      <c r="M491" s="1">
        <v>3</v>
      </c>
      <c r="N491" s="1">
        <v>7.0000000000000007E-2</v>
      </c>
      <c r="O491" s="1">
        <v>0.05</v>
      </c>
      <c r="P491" s="1">
        <v>0</v>
      </c>
      <c r="Q491" s="1">
        <v>2.88</v>
      </c>
    </row>
    <row r="492" spans="1:17" ht="12.75">
      <c r="A492" s="4">
        <v>45410</v>
      </c>
      <c r="B492" s="18">
        <f>IF(AND(ISNUMBER(--LEFT(A492,10)), ISNUMBER(--LEFT(C492,10))), --LEFT(C492,10) - --LEFT(A492,10), "")</f>
        <v>54.354099999996834</v>
      </c>
      <c r="C492" s="4">
        <v>45464.354166666664</v>
      </c>
      <c r="D492" s="16">
        <f>YEAR(C492)</f>
        <v>2024</v>
      </c>
      <c r="E492" s="1" t="str">
        <f t="shared" si="7"/>
        <v>June 2024</v>
      </c>
      <c r="F492" s="3" t="str">
        <f ca="1">IF(C492&gt;=TODAY()-365, "Last 12 Months", "After 12 Months")</f>
        <v>After 12 Months</v>
      </c>
      <c r="G492" s="1" t="s">
        <v>1314</v>
      </c>
      <c r="H492" s="1" t="s">
        <v>1039</v>
      </c>
      <c r="I492" s="1" t="s">
        <v>1315</v>
      </c>
      <c r="J492" s="8">
        <f>EOMONTH(C492, 0)</f>
        <v>45473</v>
      </c>
      <c r="K492" s="1" t="s">
        <v>373</v>
      </c>
      <c r="L492" s="1" t="str">
        <f>IF(ISNUMBER(SEARCH("Social subscription",I492)),"Social Sub",IF(OR(ISNUMBER(SEARCH("Mens",I492)),ISNUMBER(SEARCH("Ladies",I492))),"Match Fees",IF(OR(ISNUMBER(SEARCH("Badgers",I492)),ISNUMBER(SEARCH("Match Fee",I492))),"Match Fees",IF(OR(ISNUMBER(SEARCH("Training",I492)),ISNUMBER(SEARCH("Aspirations",I492))),"Training Fee",""))))</f>
        <v>Training Fee</v>
      </c>
      <c r="M492" s="1">
        <v>3</v>
      </c>
      <c r="N492" s="1">
        <v>0.14000000000000001</v>
      </c>
      <c r="O492" s="1">
        <v>0.05</v>
      </c>
      <c r="P492" s="1">
        <v>0</v>
      </c>
      <c r="Q492" s="1">
        <v>2.81</v>
      </c>
    </row>
    <row r="493" spans="1:17" ht="12.75">
      <c r="A493" s="4">
        <v>45417</v>
      </c>
      <c r="B493" s="18">
        <f>IF(AND(ISNUMBER(--LEFT(A493,10)), ISNUMBER(--LEFT(C493,10))), --LEFT(C493,10) - --LEFT(A493,10), "")</f>
        <v>47.354099999996834</v>
      </c>
      <c r="C493" s="4">
        <v>45464.354166666664</v>
      </c>
      <c r="D493" s="16">
        <f>YEAR(C493)</f>
        <v>2024</v>
      </c>
      <c r="E493" s="1" t="str">
        <f t="shared" si="7"/>
        <v>June 2024</v>
      </c>
      <c r="F493" s="3" t="str">
        <f ca="1">IF(C493&gt;=TODAY()-365, "Last 12 Months", "After 12 Months")</f>
        <v>After 12 Months</v>
      </c>
      <c r="G493" s="1" t="s">
        <v>1316</v>
      </c>
      <c r="H493" s="1" t="s">
        <v>1039</v>
      </c>
      <c r="I493" s="1" t="s">
        <v>1317</v>
      </c>
      <c r="J493" s="8">
        <f>EOMONTH(C493, 0)</f>
        <v>45473</v>
      </c>
      <c r="K493" s="1" t="s">
        <v>373</v>
      </c>
      <c r="L493" s="1" t="str">
        <f>IF(ISNUMBER(SEARCH("Social subscription",I493)),"Social Sub",IF(OR(ISNUMBER(SEARCH("Mens",I493)),ISNUMBER(SEARCH("Ladies",I493))),"Match Fees",IF(OR(ISNUMBER(SEARCH("Badgers",I493)),ISNUMBER(SEARCH("Match Fee",I493))),"Match Fees",IF(OR(ISNUMBER(SEARCH("Training",I493)),ISNUMBER(SEARCH("Aspirations",I493))),"Training Fee",""))))</f>
        <v>Training Fee</v>
      </c>
      <c r="M493" s="1">
        <v>3</v>
      </c>
      <c r="N493" s="1">
        <v>0.15</v>
      </c>
      <c r="O493" s="1">
        <v>0.05</v>
      </c>
      <c r="P493" s="1">
        <v>0</v>
      </c>
      <c r="Q493" s="1">
        <v>2.8</v>
      </c>
    </row>
    <row r="494" spans="1:17" ht="12.75">
      <c r="A494" s="4">
        <v>45433</v>
      </c>
      <c r="B494" s="18">
        <f>IF(AND(ISNUMBER(--LEFT(A494,10)), ISNUMBER(--LEFT(C494,10))), --LEFT(C494,10) - --LEFT(A494,10), "")</f>
        <v>31.354800000000978</v>
      </c>
      <c r="C494" s="4">
        <v>45464.354861111111</v>
      </c>
      <c r="D494" s="16">
        <f>YEAR(C494)</f>
        <v>2024</v>
      </c>
      <c r="E494" s="1" t="str">
        <f t="shared" si="7"/>
        <v>June 2024</v>
      </c>
      <c r="F494" s="3" t="str">
        <f ca="1">IF(C494&gt;=TODAY()-365, "Last 12 Months", "After 12 Months")</f>
        <v>After 12 Months</v>
      </c>
      <c r="G494" s="1" t="s">
        <v>1318</v>
      </c>
      <c r="H494" s="1" t="s">
        <v>1319</v>
      </c>
      <c r="I494" s="1" t="s">
        <v>1320</v>
      </c>
      <c r="J494" s="8">
        <f>EOMONTH(C494, 0)</f>
        <v>45473</v>
      </c>
      <c r="K494" s="1" t="s">
        <v>373</v>
      </c>
      <c r="L494" s="1" t="str">
        <f>IF(ISNUMBER(SEARCH("Social subscription",I494)),"Social Sub",IF(OR(ISNUMBER(SEARCH("Mens",I494)),ISNUMBER(SEARCH("Ladies",I494))),"Match Fees",IF(OR(ISNUMBER(SEARCH("Badgers",I494)),ISNUMBER(SEARCH("Match Fee",I494))),"Match Fees",IF(OR(ISNUMBER(SEARCH("Training",I494)),ISNUMBER(SEARCH("Aspirations",I494))),"Training Fee",""))))</f>
        <v>Match Fees</v>
      </c>
      <c r="M494" s="1">
        <v>3</v>
      </c>
      <c r="N494" s="1">
        <v>0.08</v>
      </c>
      <c r="O494" s="1">
        <v>0.05</v>
      </c>
      <c r="P494" s="1">
        <v>0</v>
      </c>
      <c r="Q494" s="1">
        <v>2.87</v>
      </c>
    </row>
    <row r="495" spans="1:17" ht="12.75">
      <c r="A495" s="4">
        <v>45456</v>
      </c>
      <c r="B495" s="18">
        <f>IF(AND(ISNUMBER(--LEFT(A495,10)), ISNUMBER(--LEFT(C495,10))), --LEFT(C495,10) - --LEFT(A495,10), "")</f>
        <v>8.3548000000009779</v>
      </c>
      <c r="C495" s="4">
        <v>45464.354861111111</v>
      </c>
      <c r="D495" s="16">
        <f>YEAR(C495)</f>
        <v>2024</v>
      </c>
      <c r="E495" s="1" t="str">
        <f t="shared" si="7"/>
        <v>June 2024</v>
      </c>
      <c r="F495" s="3" t="str">
        <f ca="1">IF(C495&gt;=TODAY()-365, "Last 12 Months", "After 12 Months")</f>
        <v>After 12 Months</v>
      </c>
      <c r="G495" s="1" t="s">
        <v>1321</v>
      </c>
      <c r="H495" s="1" t="s">
        <v>1322</v>
      </c>
      <c r="I495" s="1" t="s">
        <v>1222</v>
      </c>
      <c r="J495" s="8">
        <f>EOMONTH(C495, 0)</f>
        <v>45473</v>
      </c>
      <c r="K495" s="1" t="s">
        <v>373</v>
      </c>
      <c r="L495" s="1" t="str">
        <f>IF(ISNUMBER(SEARCH("Social subscription",I495)),"Social Sub",IF(OR(ISNUMBER(SEARCH("Mens",I495)),ISNUMBER(SEARCH("Ladies",I495))),"Match Fees",IF(OR(ISNUMBER(SEARCH("Badgers",I495)),ISNUMBER(SEARCH("Match Fee",I495))),"Match Fees",IF(OR(ISNUMBER(SEARCH("Training",I495)),ISNUMBER(SEARCH("Aspirations",I495))),"Training Fee",""))))</f>
        <v>Match Fees</v>
      </c>
      <c r="M495" s="1">
        <v>10</v>
      </c>
      <c r="N495" s="1">
        <v>0.26</v>
      </c>
      <c r="O495" s="1">
        <v>0.1</v>
      </c>
      <c r="P495" s="1">
        <v>0</v>
      </c>
      <c r="Q495" s="1">
        <v>9.64</v>
      </c>
    </row>
    <row r="496" spans="1:17" ht="12.75">
      <c r="A496" s="4">
        <v>45456</v>
      </c>
      <c r="B496" s="18">
        <f>IF(AND(ISNUMBER(--LEFT(A496,10)), ISNUMBER(--LEFT(C496,10))), --LEFT(C496,10) - --LEFT(A496,10), "")</f>
        <v>8.3548000000009779</v>
      </c>
      <c r="C496" s="4">
        <v>45464.354861111111</v>
      </c>
      <c r="D496" s="16">
        <f>YEAR(C496)</f>
        <v>2024</v>
      </c>
      <c r="E496" s="1" t="str">
        <f t="shared" si="7"/>
        <v>June 2024</v>
      </c>
      <c r="F496" s="3" t="str">
        <f ca="1">IF(C496&gt;=TODAY()-365, "Last 12 Months", "After 12 Months")</f>
        <v>After 12 Months</v>
      </c>
      <c r="G496" s="1" t="s">
        <v>1323</v>
      </c>
      <c r="H496" s="1" t="s">
        <v>1319</v>
      </c>
      <c r="I496" s="1" t="s">
        <v>1324</v>
      </c>
      <c r="J496" s="8">
        <f>EOMONTH(C496, 0)</f>
        <v>45473</v>
      </c>
      <c r="K496" s="1" t="s">
        <v>373</v>
      </c>
      <c r="L496" s="1" t="str">
        <f>IF(ISNUMBER(SEARCH("Social subscription",I496)),"Social Sub",IF(OR(ISNUMBER(SEARCH("Mens",I496)),ISNUMBER(SEARCH("Ladies",I496))),"Match Fees",IF(OR(ISNUMBER(SEARCH("Badgers",I496)),ISNUMBER(SEARCH("Match Fee",I496))),"Match Fees",IF(OR(ISNUMBER(SEARCH("Training",I496)),ISNUMBER(SEARCH("Aspirations",I496))),"Training Fee",""))))</f>
        <v>Match Fees</v>
      </c>
      <c r="M496" s="1">
        <v>3</v>
      </c>
      <c r="N496" s="1">
        <v>0.08</v>
      </c>
      <c r="O496" s="1">
        <v>0.05</v>
      </c>
      <c r="P496" s="1">
        <v>0</v>
      </c>
      <c r="Q496" s="1">
        <v>2.87</v>
      </c>
    </row>
    <row r="497" spans="1:17" ht="12.75">
      <c r="A497" s="4">
        <v>45462</v>
      </c>
      <c r="B497" s="18">
        <f>IF(AND(ISNUMBER(--LEFT(A497,10)), ISNUMBER(--LEFT(C497,10))), --LEFT(C497,10) - --LEFT(A497,10), "")</f>
        <v>2.3548000000009779</v>
      </c>
      <c r="C497" s="4">
        <v>45464.354861111111</v>
      </c>
      <c r="D497" s="16">
        <f>YEAR(C497)</f>
        <v>2024</v>
      </c>
      <c r="E497" s="1" t="str">
        <f t="shared" si="7"/>
        <v>June 2024</v>
      </c>
      <c r="F497" s="3" t="str">
        <f ca="1">IF(C497&gt;=TODAY()-365, "Last 12 Months", "After 12 Months")</f>
        <v>After 12 Months</v>
      </c>
      <c r="G497" s="1" t="s">
        <v>1325</v>
      </c>
      <c r="H497" s="1" t="s">
        <v>1319</v>
      </c>
      <c r="I497" s="1" t="s">
        <v>1326</v>
      </c>
      <c r="J497" s="8">
        <f>EOMONTH(C497, 0)</f>
        <v>45473</v>
      </c>
      <c r="K497" s="1" t="s">
        <v>373</v>
      </c>
      <c r="L497" s="1" t="str">
        <f>IF(ISNUMBER(SEARCH("Social subscription",I497)),"Social Sub",IF(OR(ISNUMBER(SEARCH("Mens",I497)),ISNUMBER(SEARCH("Ladies",I497))),"Match Fees",IF(OR(ISNUMBER(SEARCH("Badgers",I497)),ISNUMBER(SEARCH("Match Fee",I497))),"Match Fees",IF(OR(ISNUMBER(SEARCH("Training",I497)),ISNUMBER(SEARCH("Aspirations",I497))),"Training Fee",""))))</f>
        <v>Match Fees</v>
      </c>
      <c r="M497" s="1">
        <v>3</v>
      </c>
      <c r="N497" s="1">
        <v>7.0000000000000007E-2</v>
      </c>
      <c r="O497" s="1">
        <v>0.05</v>
      </c>
      <c r="P497" s="1">
        <v>0</v>
      </c>
      <c r="Q497" s="1">
        <v>2.88</v>
      </c>
    </row>
    <row r="498" spans="1:17" ht="12.75">
      <c r="A498" s="4">
        <v>45427</v>
      </c>
      <c r="B498" s="18">
        <f>IF(AND(ISNUMBER(--LEFT(A498,10)), ISNUMBER(--LEFT(C498,10))), --LEFT(C498,10) - --LEFT(A498,10), "")</f>
        <v>38.354800000000978</v>
      </c>
      <c r="C498" s="4">
        <v>45465.354861111111</v>
      </c>
      <c r="D498" s="16">
        <f>YEAR(C498)</f>
        <v>2024</v>
      </c>
      <c r="E498" s="1" t="str">
        <f t="shared" si="7"/>
        <v>June 2024</v>
      </c>
      <c r="F498" s="3" t="str">
        <f ca="1">IF(C498&gt;=TODAY()-365, "Last 12 Months", "After 12 Months")</f>
        <v>After 12 Months</v>
      </c>
      <c r="G498" s="1" t="s">
        <v>1327</v>
      </c>
      <c r="H498" s="1" t="s">
        <v>1328</v>
      </c>
      <c r="I498" s="1" t="s">
        <v>1241</v>
      </c>
      <c r="J498" s="8">
        <f>EOMONTH(C498, 0)</f>
        <v>45473</v>
      </c>
      <c r="K498" s="1" t="s">
        <v>373</v>
      </c>
      <c r="L498" s="1" t="str">
        <f>IF(ISNUMBER(SEARCH("Social subscription",I498)),"Social Sub",IF(OR(ISNUMBER(SEARCH("Mens",I498)),ISNUMBER(SEARCH("Ladies",I498))),"Match Fees",IF(OR(ISNUMBER(SEARCH("Badgers",I498)),ISNUMBER(SEARCH("Match Fee",I498))),"Match Fees",IF(OR(ISNUMBER(SEARCH("Training",I498)),ISNUMBER(SEARCH("Aspirations",I498))),"Training Fee",""))))</f>
        <v>Match Fees</v>
      </c>
      <c r="M498" s="1">
        <v>10</v>
      </c>
      <c r="N498" s="1">
        <v>0.25</v>
      </c>
      <c r="O498" s="1">
        <v>0.1</v>
      </c>
      <c r="P498" s="1">
        <v>0</v>
      </c>
      <c r="Q498" s="1">
        <v>9.65</v>
      </c>
    </row>
    <row r="499" spans="1:17" ht="12.75">
      <c r="A499" s="4">
        <v>45463</v>
      </c>
      <c r="B499" s="18">
        <f>IF(AND(ISNUMBER(--LEFT(A499,10)), ISNUMBER(--LEFT(C499,10))), --LEFT(C499,10) - --LEFT(A499,10), "")</f>
        <v>2.3548000000009779</v>
      </c>
      <c r="C499" s="4">
        <v>45465.354861111111</v>
      </c>
      <c r="D499" s="16">
        <f>YEAR(C499)</f>
        <v>2024</v>
      </c>
      <c r="E499" s="1" t="str">
        <f t="shared" si="7"/>
        <v>June 2024</v>
      </c>
      <c r="F499" s="3" t="str">
        <f ca="1">IF(C499&gt;=TODAY()-365, "Last 12 Months", "After 12 Months")</f>
        <v>After 12 Months</v>
      </c>
      <c r="G499" s="1" t="s">
        <v>1329</v>
      </c>
      <c r="H499" s="1" t="s">
        <v>1328</v>
      </c>
      <c r="I499" s="1" t="s">
        <v>1330</v>
      </c>
      <c r="J499" s="8">
        <f>EOMONTH(C499, 0)</f>
        <v>45473</v>
      </c>
      <c r="K499" s="1" t="s">
        <v>373</v>
      </c>
      <c r="L499" s="1" t="str">
        <f>IF(ISNUMBER(SEARCH("Social subscription",I499)),"Social Sub",IF(OR(ISNUMBER(SEARCH("Mens",I499)),ISNUMBER(SEARCH("Ladies",I499))),"Match Fees",IF(OR(ISNUMBER(SEARCH("Badgers",I499)),ISNUMBER(SEARCH("Match Fee",I499))),"Match Fees",IF(OR(ISNUMBER(SEARCH("Training",I499)),ISNUMBER(SEARCH("Aspirations",I499))),"Training Fee",""))))</f>
        <v>Match Fees</v>
      </c>
      <c r="M499" s="1">
        <v>10</v>
      </c>
      <c r="N499" s="1">
        <v>0.25</v>
      </c>
      <c r="O499" s="1">
        <v>0.1</v>
      </c>
      <c r="P499" s="1">
        <v>0</v>
      </c>
      <c r="Q499" s="1">
        <v>9.65</v>
      </c>
    </row>
    <row r="500" spans="1:17" ht="12.75">
      <c r="A500" s="4">
        <v>45435</v>
      </c>
      <c r="B500" s="18">
        <f>IF(AND(ISNUMBER(--LEFT(A500,10)), ISNUMBER(--LEFT(C500,10))), --LEFT(C500,10) - --LEFT(A500,10), "")</f>
        <v>31.354099999996834</v>
      </c>
      <c r="C500" s="4">
        <v>45466.354166666664</v>
      </c>
      <c r="D500" s="16">
        <f>YEAR(C500)</f>
        <v>2024</v>
      </c>
      <c r="E500" s="1" t="str">
        <f t="shared" si="7"/>
        <v>June 2024</v>
      </c>
      <c r="F500" s="3" t="str">
        <f ca="1">IF(C500&gt;=TODAY()-365, "Last 12 Months", "After 12 Months")</f>
        <v>After 12 Months</v>
      </c>
      <c r="G500" s="1" t="s">
        <v>1331</v>
      </c>
      <c r="H500" s="1" t="s">
        <v>449</v>
      </c>
      <c r="I500" s="1" t="s">
        <v>1332</v>
      </c>
      <c r="J500" s="8">
        <f>EOMONTH(C500, 0)</f>
        <v>45473</v>
      </c>
      <c r="K500" s="1" t="s">
        <v>373</v>
      </c>
      <c r="L500" s="1" t="str">
        <f>IF(ISNUMBER(SEARCH("Social subscription",I500)),"Social Sub",IF(OR(ISNUMBER(SEARCH("Mens",I500)),ISNUMBER(SEARCH("Ladies",I500))),"Match Fees",IF(OR(ISNUMBER(SEARCH("Badgers",I500)),ISNUMBER(SEARCH("Match Fee",I500))),"Match Fees",IF(OR(ISNUMBER(SEARCH("Training",I500)),ISNUMBER(SEARCH("Aspirations",I500))),"Training Fee",""))))</f>
        <v>Match Fees</v>
      </c>
      <c r="M500" s="1">
        <v>3</v>
      </c>
      <c r="N500" s="1">
        <v>0.14000000000000001</v>
      </c>
      <c r="O500" s="1">
        <v>0.05</v>
      </c>
      <c r="P500" s="1">
        <v>0</v>
      </c>
      <c r="Q500" s="1">
        <v>2.81</v>
      </c>
    </row>
    <row r="501" spans="1:17" ht="12.75">
      <c r="A501" s="4">
        <v>45448</v>
      </c>
      <c r="B501" s="18">
        <f>IF(AND(ISNUMBER(--LEFT(A501,10)), ISNUMBER(--LEFT(C501,10))), --LEFT(C501,10) - --LEFT(A501,10), "")</f>
        <v>18.354099999996834</v>
      </c>
      <c r="C501" s="4">
        <v>45466.354166666664</v>
      </c>
      <c r="D501" s="16">
        <f>YEAR(C501)</f>
        <v>2024</v>
      </c>
      <c r="E501" s="1" t="str">
        <f t="shared" si="7"/>
        <v>June 2024</v>
      </c>
      <c r="F501" s="3" t="str">
        <f ca="1">IF(C501&gt;=TODAY()-365, "Last 12 Months", "After 12 Months")</f>
        <v>After 12 Months</v>
      </c>
      <c r="G501" s="1" t="s">
        <v>1333</v>
      </c>
      <c r="H501" s="1" t="s">
        <v>449</v>
      </c>
      <c r="I501" s="1" t="s">
        <v>1334</v>
      </c>
      <c r="J501" s="8">
        <f>EOMONTH(C501, 0)</f>
        <v>45473</v>
      </c>
      <c r="K501" s="1" t="s">
        <v>373</v>
      </c>
      <c r="L501" s="1" t="str">
        <f>IF(ISNUMBER(SEARCH("Social subscription",I501)),"Social Sub",IF(OR(ISNUMBER(SEARCH("Mens",I501)),ISNUMBER(SEARCH("Ladies",I501))),"Match Fees",IF(OR(ISNUMBER(SEARCH("Badgers",I501)),ISNUMBER(SEARCH("Match Fee",I501))),"Match Fees",IF(OR(ISNUMBER(SEARCH("Training",I501)),ISNUMBER(SEARCH("Aspirations",I501))),"Training Fee",""))))</f>
        <v>Match Fees</v>
      </c>
      <c r="M501" s="1">
        <v>3</v>
      </c>
      <c r="N501" s="1">
        <v>0.15</v>
      </c>
      <c r="O501" s="1">
        <v>0.05</v>
      </c>
      <c r="P501" s="1">
        <v>0</v>
      </c>
      <c r="Q501" s="1">
        <v>2.8</v>
      </c>
    </row>
    <row r="502" spans="1:17" ht="12.75">
      <c r="A502" s="4">
        <v>45466</v>
      </c>
      <c r="B502" s="18">
        <f>IF(AND(ISNUMBER(--LEFT(A502,10)), ISNUMBER(--LEFT(C502,10))), --LEFT(C502,10) - --LEFT(A502,10), "")</f>
        <v>0.41799999999784632</v>
      </c>
      <c r="C502" s="4">
        <v>45466.418055555558</v>
      </c>
      <c r="D502" s="16">
        <f>YEAR(C502)</f>
        <v>2024</v>
      </c>
      <c r="E502" s="1" t="str">
        <f t="shared" si="7"/>
        <v>June 2024</v>
      </c>
      <c r="F502" s="3" t="str">
        <f ca="1">IF(C502&gt;=TODAY()-365, "Last 12 Months", "After 12 Months")</f>
        <v>After 12 Months</v>
      </c>
      <c r="G502" s="1" t="s">
        <v>1335</v>
      </c>
      <c r="H502" s="1" t="s">
        <v>1010</v>
      </c>
      <c r="I502" s="1" t="s">
        <v>1336</v>
      </c>
      <c r="J502" s="8">
        <f>EOMONTH(C502, 0)</f>
        <v>45473</v>
      </c>
      <c r="K502" s="1" t="s">
        <v>233</v>
      </c>
      <c r="L502" s="1" t="str">
        <f>IF(ISNUMBER(SEARCH("Social subscription",I502)),"Social Sub",IF(OR(ISNUMBER(SEARCH("Mens",I502)),ISNUMBER(SEARCH("Ladies",I502))),"Match Fees",IF(OR(ISNUMBER(SEARCH("Badgers",I502)),ISNUMBER(SEARCH("Match Fee",I502))),"Match Fees",IF(OR(ISNUMBER(SEARCH("Training",I502)),ISNUMBER(SEARCH("Aspirations",I502))),"Training Fee",""))))</f>
        <v>Training Fee</v>
      </c>
      <c r="M502" s="1">
        <v>3</v>
      </c>
      <c r="N502" s="1">
        <v>0</v>
      </c>
      <c r="O502" s="1">
        <v>0</v>
      </c>
      <c r="P502" s="1">
        <v>0</v>
      </c>
      <c r="Q502" s="1">
        <v>3</v>
      </c>
    </row>
    <row r="503" spans="1:17" ht="12.75">
      <c r="A503" s="4">
        <v>45466</v>
      </c>
      <c r="B503" s="18">
        <f>IF(AND(ISNUMBER(--LEFT(A503,10)), ISNUMBER(--LEFT(C503,10))), --LEFT(C503,10) - --LEFT(A503,10), "")</f>
        <v>0.41799999999784632</v>
      </c>
      <c r="C503" s="4">
        <v>45466.418055555558</v>
      </c>
      <c r="D503" s="16">
        <f>YEAR(C503)</f>
        <v>2024</v>
      </c>
      <c r="E503" s="1" t="str">
        <f t="shared" si="7"/>
        <v>June 2024</v>
      </c>
      <c r="F503" s="3" t="str">
        <f ca="1">IF(C503&gt;=TODAY()-365, "Last 12 Months", "After 12 Months")</f>
        <v>After 12 Months</v>
      </c>
      <c r="G503" s="1" t="s">
        <v>1337</v>
      </c>
      <c r="H503" s="1" t="s">
        <v>1153</v>
      </c>
      <c r="I503" s="1" t="s">
        <v>1338</v>
      </c>
      <c r="J503" s="8">
        <f>EOMONTH(C503, 0)</f>
        <v>45473</v>
      </c>
      <c r="K503" s="1" t="s">
        <v>241</v>
      </c>
      <c r="L503" s="1" t="str">
        <f>IF(ISNUMBER(SEARCH("Social subscription",I503)),"Social Sub",IF(OR(ISNUMBER(SEARCH("Mens",I503)),ISNUMBER(SEARCH("Ladies",I503))),"Match Fees",IF(OR(ISNUMBER(SEARCH("Badgers",I503)),ISNUMBER(SEARCH("Match Fee",I503))),"Match Fees",IF(OR(ISNUMBER(SEARCH("Training",I503)),ISNUMBER(SEARCH("Aspirations",I503))),"Training Fee",""))))</f>
        <v>Training Fee</v>
      </c>
      <c r="M503" s="1">
        <v>3</v>
      </c>
      <c r="N503" s="1">
        <v>0</v>
      </c>
      <c r="O503" s="1">
        <v>0</v>
      </c>
      <c r="P503" s="1">
        <v>0</v>
      </c>
      <c r="Q503" s="1">
        <v>3</v>
      </c>
    </row>
    <row r="504" spans="1:17" ht="12.75">
      <c r="A504" s="4">
        <v>45466</v>
      </c>
      <c r="B504" s="18">
        <f>IF(AND(ISNUMBER(--LEFT(A504,10)), ISNUMBER(--LEFT(C504,10))), --LEFT(C504,10) - --LEFT(A504,10), "")</f>
        <v>0.41799999999784632</v>
      </c>
      <c r="C504" s="4">
        <v>45466.418055555558</v>
      </c>
      <c r="D504" s="16">
        <f>YEAR(C504)</f>
        <v>2024</v>
      </c>
      <c r="E504" s="1" t="str">
        <f t="shared" si="7"/>
        <v>June 2024</v>
      </c>
      <c r="F504" s="3" t="str">
        <f ca="1">IF(C504&gt;=TODAY()-365, "Last 12 Months", "After 12 Months")</f>
        <v>After 12 Months</v>
      </c>
      <c r="G504" s="1" t="s">
        <v>1339</v>
      </c>
      <c r="H504" s="1" t="s">
        <v>1156</v>
      </c>
      <c r="I504" s="1" t="s">
        <v>1338</v>
      </c>
      <c r="J504" s="8">
        <f>EOMONTH(C504, 0)</f>
        <v>45473</v>
      </c>
      <c r="K504" s="1" t="s">
        <v>241</v>
      </c>
      <c r="L504" s="1" t="str">
        <f>IF(ISNUMBER(SEARCH("Social subscription",I504)),"Social Sub",IF(OR(ISNUMBER(SEARCH("Mens",I504)),ISNUMBER(SEARCH("Ladies",I504))),"Match Fees",IF(OR(ISNUMBER(SEARCH("Badgers",I504)),ISNUMBER(SEARCH("Match Fee",I504))),"Match Fees",IF(OR(ISNUMBER(SEARCH("Training",I504)),ISNUMBER(SEARCH("Aspirations",I504))),"Training Fee",""))))</f>
        <v>Training Fee</v>
      </c>
      <c r="M504" s="1">
        <v>3</v>
      </c>
      <c r="N504" s="1">
        <v>0</v>
      </c>
      <c r="O504" s="1">
        <v>0</v>
      </c>
      <c r="P504" s="1">
        <v>0</v>
      </c>
      <c r="Q504" s="1">
        <v>3</v>
      </c>
    </row>
    <row r="505" spans="1:17" ht="12.75">
      <c r="A505" s="4">
        <v>45466</v>
      </c>
      <c r="B505" s="18">
        <f>IF(AND(ISNUMBER(--LEFT(A505,10)), ISNUMBER(--LEFT(C505,10))), --LEFT(C505,10) - --LEFT(A505,10), "")</f>
        <v>0.41939999999885913</v>
      </c>
      <c r="C505" s="4">
        <v>45466.419444444444</v>
      </c>
      <c r="D505" s="16">
        <f>YEAR(C505)</f>
        <v>2024</v>
      </c>
      <c r="E505" s="1" t="str">
        <f t="shared" si="7"/>
        <v>June 2024</v>
      </c>
      <c r="F505" s="3" t="str">
        <f ca="1">IF(C505&gt;=TODAY()-365, "Last 12 Months", "After 12 Months")</f>
        <v>After 12 Months</v>
      </c>
      <c r="G505" s="1" t="s">
        <v>1340</v>
      </c>
      <c r="H505" s="1" t="s">
        <v>781</v>
      </c>
      <c r="I505" s="1" t="s">
        <v>1336</v>
      </c>
      <c r="J505" s="8">
        <f>EOMONTH(C505, 0)</f>
        <v>45473</v>
      </c>
      <c r="K505" s="1" t="s">
        <v>233</v>
      </c>
      <c r="L505" s="1" t="str">
        <f>IF(ISNUMBER(SEARCH("Social subscription",I505)),"Social Sub",IF(OR(ISNUMBER(SEARCH("Mens",I505)),ISNUMBER(SEARCH("Ladies",I505))),"Match Fees",IF(OR(ISNUMBER(SEARCH("Badgers",I505)),ISNUMBER(SEARCH("Match Fee",I505))),"Match Fees",IF(OR(ISNUMBER(SEARCH("Training",I505)),ISNUMBER(SEARCH("Aspirations",I505))),"Training Fee",""))))</f>
        <v>Training Fee</v>
      </c>
      <c r="M505" s="1">
        <v>3</v>
      </c>
      <c r="N505" s="1">
        <v>0</v>
      </c>
      <c r="O505" s="1">
        <v>0</v>
      </c>
      <c r="P505" s="1">
        <v>0</v>
      </c>
      <c r="Q505" s="1">
        <v>3</v>
      </c>
    </row>
    <row r="506" spans="1:17" ht="12.75">
      <c r="A506" s="4">
        <v>45466</v>
      </c>
      <c r="B506" s="18">
        <f>IF(AND(ISNUMBER(--LEFT(A506,10)), ISNUMBER(--LEFT(C506,10))), --LEFT(C506,10) - --LEFT(A506,10), "")</f>
        <v>0.42770000000018626</v>
      </c>
      <c r="C506" s="4">
        <v>45466.427777777775</v>
      </c>
      <c r="D506" s="16">
        <f>YEAR(C506)</f>
        <v>2024</v>
      </c>
      <c r="E506" s="1" t="str">
        <f t="shared" si="7"/>
        <v>June 2024</v>
      </c>
      <c r="F506" s="3" t="str">
        <f ca="1">IF(C506&gt;=TODAY()-365, "Last 12 Months", "After 12 Months")</f>
        <v>After 12 Months</v>
      </c>
      <c r="G506" s="1" t="s">
        <v>1341</v>
      </c>
      <c r="H506" s="1" t="s">
        <v>610</v>
      </c>
      <c r="I506" s="1" t="s">
        <v>1338</v>
      </c>
      <c r="J506" s="8">
        <f>EOMONTH(C506, 0)</f>
        <v>45473</v>
      </c>
      <c r="K506" s="1" t="s">
        <v>241</v>
      </c>
      <c r="L506" s="1" t="str">
        <f>IF(ISNUMBER(SEARCH("Social subscription",I506)),"Social Sub",IF(OR(ISNUMBER(SEARCH("Mens",I506)),ISNUMBER(SEARCH("Ladies",I506))),"Match Fees",IF(OR(ISNUMBER(SEARCH("Badgers",I506)),ISNUMBER(SEARCH("Match Fee",I506))),"Match Fees",IF(OR(ISNUMBER(SEARCH("Training",I506)),ISNUMBER(SEARCH("Aspirations",I506))),"Training Fee",""))))</f>
        <v>Training Fee</v>
      </c>
      <c r="M506" s="1">
        <v>3</v>
      </c>
      <c r="N506" s="1">
        <v>0</v>
      </c>
      <c r="O506" s="1">
        <v>0</v>
      </c>
      <c r="P506" s="1">
        <v>0</v>
      </c>
      <c r="Q506" s="1">
        <v>3</v>
      </c>
    </row>
    <row r="507" spans="1:17" ht="12.75">
      <c r="A507" s="4">
        <v>45466</v>
      </c>
      <c r="B507" s="18">
        <f>IF(AND(ISNUMBER(--LEFT(A507,10)), ISNUMBER(--LEFT(C507,10))), --LEFT(C507,10) - --LEFT(A507,10), "")</f>
        <v>0.42770000000018626</v>
      </c>
      <c r="C507" s="4">
        <v>45466.427777777775</v>
      </c>
      <c r="D507" s="16">
        <f>YEAR(C507)</f>
        <v>2024</v>
      </c>
      <c r="E507" s="1" t="str">
        <f t="shared" si="7"/>
        <v>June 2024</v>
      </c>
      <c r="F507" s="3" t="str">
        <f ca="1">IF(C507&gt;=TODAY()-365, "Last 12 Months", "After 12 Months")</f>
        <v>After 12 Months</v>
      </c>
      <c r="G507" s="1" t="s">
        <v>1342</v>
      </c>
      <c r="H507" s="1" t="s">
        <v>613</v>
      </c>
      <c r="I507" s="1" t="s">
        <v>1338</v>
      </c>
      <c r="J507" s="8">
        <f>EOMONTH(C507, 0)</f>
        <v>45473</v>
      </c>
      <c r="K507" s="1" t="s">
        <v>241</v>
      </c>
      <c r="L507" s="1" t="str">
        <f>IF(ISNUMBER(SEARCH("Social subscription",I507)),"Social Sub",IF(OR(ISNUMBER(SEARCH("Mens",I507)),ISNUMBER(SEARCH("Ladies",I507))),"Match Fees",IF(OR(ISNUMBER(SEARCH("Badgers",I507)),ISNUMBER(SEARCH("Match Fee",I507))),"Match Fees",IF(OR(ISNUMBER(SEARCH("Training",I507)),ISNUMBER(SEARCH("Aspirations",I507))),"Training Fee",""))))</f>
        <v>Training Fee</v>
      </c>
      <c r="M507" s="1">
        <v>3</v>
      </c>
      <c r="N507" s="1">
        <v>0</v>
      </c>
      <c r="O507" s="1">
        <v>0</v>
      </c>
      <c r="P507" s="1">
        <v>0</v>
      </c>
      <c r="Q507" s="1">
        <v>3</v>
      </c>
    </row>
    <row r="508" spans="1:17" ht="12.75">
      <c r="A508" s="4">
        <v>45466</v>
      </c>
      <c r="B508" s="18">
        <f>IF(AND(ISNUMBER(--LEFT(A508,10)), ISNUMBER(--LEFT(C508,10))), --LEFT(C508,10) - --LEFT(A508,10), "")</f>
        <v>0.43260000000009313</v>
      </c>
      <c r="C508" s="4">
        <v>45466.432638888888</v>
      </c>
      <c r="D508" s="16">
        <f>YEAR(C508)</f>
        <v>2024</v>
      </c>
      <c r="E508" s="1" t="str">
        <f t="shared" si="7"/>
        <v>June 2024</v>
      </c>
      <c r="F508" s="3" t="str">
        <f ca="1">IF(C508&gt;=TODAY()-365, "Last 12 Months", "After 12 Months")</f>
        <v>After 12 Months</v>
      </c>
      <c r="G508" s="1" t="s">
        <v>1343</v>
      </c>
      <c r="H508" s="1" t="s">
        <v>874</v>
      </c>
      <c r="I508" s="1" t="s">
        <v>1338</v>
      </c>
      <c r="J508" s="8">
        <f>EOMONTH(C508, 0)</f>
        <v>45473</v>
      </c>
      <c r="K508" s="1" t="s">
        <v>241</v>
      </c>
      <c r="L508" s="1" t="str">
        <f>IF(ISNUMBER(SEARCH("Social subscription",I508)),"Social Sub",IF(OR(ISNUMBER(SEARCH("Mens",I508)),ISNUMBER(SEARCH("Ladies",I508))),"Match Fees",IF(OR(ISNUMBER(SEARCH("Badgers",I508)),ISNUMBER(SEARCH("Match Fee",I508))),"Match Fees",IF(OR(ISNUMBER(SEARCH("Training",I508)),ISNUMBER(SEARCH("Aspirations",I508))),"Training Fee",""))))</f>
        <v>Training Fee</v>
      </c>
      <c r="M508" s="1">
        <v>3</v>
      </c>
      <c r="N508" s="1">
        <v>0</v>
      </c>
      <c r="O508" s="1">
        <v>0</v>
      </c>
      <c r="P508" s="1">
        <v>0</v>
      </c>
      <c r="Q508" s="1">
        <v>3</v>
      </c>
    </row>
    <row r="509" spans="1:17" ht="12.75">
      <c r="A509" s="4">
        <v>45466</v>
      </c>
      <c r="B509" s="18">
        <f>IF(AND(ISNUMBER(--LEFT(A509,10)), ISNUMBER(--LEFT(C509,10))), --LEFT(C509,10) - --LEFT(A509,10), "")</f>
        <v>0.43329999999696156</v>
      </c>
      <c r="C509" s="4">
        <v>45466.433333333334</v>
      </c>
      <c r="D509" s="16">
        <f>YEAR(C509)</f>
        <v>2024</v>
      </c>
      <c r="E509" s="1" t="str">
        <f t="shared" si="7"/>
        <v>June 2024</v>
      </c>
      <c r="F509" s="3" t="str">
        <f ca="1">IF(C509&gt;=TODAY()-365, "Last 12 Months", "After 12 Months")</f>
        <v>After 12 Months</v>
      </c>
      <c r="G509" s="1" t="s">
        <v>1344</v>
      </c>
      <c r="H509" s="1" t="s">
        <v>1165</v>
      </c>
      <c r="I509" s="1" t="s">
        <v>1338</v>
      </c>
      <c r="J509" s="8">
        <f>EOMONTH(C509, 0)</f>
        <v>45473</v>
      </c>
      <c r="K509" s="1" t="s">
        <v>241</v>
      </c>
      <c r="L509" s="1" t="str">
        <f>IF(ISNUMBER(SEARCH("Social subscription",I509)),"Social Sub",IF(OR(ISNUMBER(SEARCH("Mens",I509)),ISNUMBER(SEARCH("Ladies",I509))),"Match Fees",IF(OR(ISNUMBER(SEARCH("Badgers",I509)),ISNUMBER(SEARCH("Match Fee",I509))),"Match Fees",IF(OR(ISNUMBER(SEARCH("Training",I509)),ISNUMBER(SEARCH("Aspirations",I509))),"Training Fee",""))))</f>
        <v>Training Fee</v>
      </c>
      <c r="M509" s="1">
        <v>3</v>
      </c>
      <c r="N509" s="1">
        <v>0</v>
      </c>
      <c r="O509" s="1">
        <v>0</v>
      </c>
      <c r="P509" s="1">
        <v>0</v>
      </c>
      <c r="Q509" s="1">
        <v>3</v>
      </c>
    </row>
    <row r="510" spans="1:17" ht="12.75">
      <c r="A510" s="4">
        <v>45466</v>
      </c>
      <c r="B510" s="18">
        <f>IF(AND(ISNUMBER(--LEFT(A510,10)), ISNUMBER(--LEFT(C510,10))), --LEFT(C510,10) - --LEFT(A510,10), "")</f>
        <v>0.43329999999696156</v>
      </c>
      <c r="C510" s="4">
        <v>45466.433333333334</v>
      </c>
      <c r="D510" s="16">
        <f>YEAR(C510)</f>
        <v>2024</v>
      </c>
      <c r="E510" s="1" t="str">
        <f t="shared" si="7"/>
        <v>June 2024</v>
      </c>
      <c r="F510" s="3" t="str">
        <f ca="1">IF(C510&gt;=TODAY()-365, "Last 12 Months", "After 12 Months")</f>
        <v>After 12 Months</v>
      </c>
      <c r="G510" s="1" t="s">
        <v>1345</v>
      </c>
      <c r="H510" s="1" t="s">
        <v>571</v>
      </c>
      <c r="I510" s="1" t="s">
        <v>1338</v>
      </c>
      <c r="J510" s="8">
        <f>EOMONTH(C510, 0)</f>
        <v>45473</v>
      </c>
      <c r="K510" s="1" t="s">
        <v>241</v>
      </c>
      <c r="L510" s="1" t="str">
        <f>IF(ISNUMBER(SEARCH("Social subscription",I510)),"Social Sub",IF(OR(ISNUMBER(SEARCH("Mens",I510)),ISNUMBER(SEARCH("Ladies",I510))),"Match Fees",IF(OR(ISNUMBER(SEARCH("Badgers",I510)),ISNUMBER(SEARCH("Match Fee",I510))),"Match Fees",IF(OR(ISNUMBER(SEARCH("Training",I510)),ISNUMBER(SEARCH("Aspirations",I510))),"Training Fee",""))))</f>
        <v>Training Fee</v>
      </c>
      <c r="M510" s="1">
        <v>3</v>
      </c>
      <c r="N510" s="1">
        <v>0</v>
      </c>
      <c r="O510" s="1">
        <v>0</v>
      </c>
      <c r="P510" s="1">
        <v>0</v>
      </c>
      <c r="Q510" s="1">
        <v>3</v>
      </c>
    </row>
    <row r="511" spans="1:17" ht="12.75">
      <c r="A511" s="4">
        <v>45466</v>
      </c>
      <c r="B511" s="18">
        <f>IF(AND(ISNUMBER(--LEFT(A511,10)), ISNUMBER(--LEFT(C511,10))), --LEFT(C511,10) - --LEFT(A511,10), "")</f>
        <v>0.43329999999696156</v>
      </c>
      <c r="C511" s="4">
        <v>45466.433333333334</v>
      </c>
      <c r="D511" s="16">
        <f>YEAR(C511)</f>
        <v>2024</v>
      </c>
      <c r="E511" s="1" t="str">
        <f t="shared" si="7"/>
        <v>June 2024</v>
      </c>
      <c r="F511" s="3" t="str">
        <f ca="1">IF(C511&gt;=TODAY()-365, "Last 12 Months", "After 12 Months")</f>
        <v>After 12 Months</v>
      </c>
      <c r="G511" s="1" t="s">
        <v>1346</v>
      </c>
      <c r="H511" s="1" t="s">
        <v>574</v>
      </c>
      <c r="I511" s="1" t="s">
        <v>1338</v>
      </c>
      <c r="J511" s="8">
        <f>EOMONTH(C511, 0)</f>
        <v>45473</v>
      </c>
      <c r="K511" s="1" t="s">
        <v>241</v>
      </c>
      <c r="L511" s="1" t="str">
        <f>IF(ISNUMBER(SEARCH("Social subscription",I511)),"Social Sub",IF(OR(ISNUMBER(SEARCH("Mens",I511)),ISNUMBER(SEARCH("Ladies",I511))),"Match Fees",IF(OR(ISNUMBER(SEARCH("Badgers",I511)),ISNUMBER(SEARCH("Match Fee",I511))),"Match Fees",IF(OR(ISNUMBER(SEARCH("Training",I511)),ISNUMBER(SEARCH("Aspirations",I511))),"Training Fee",""))))</f>
        <v>Training Fee</v>
      </c>
      <c r="M511" s="1">
        <v>3</v>
      </c>
      <c r="N511" s="1">
        <v>0</v>
      </c>
      <c r="O511" s="1">
        <v>0</v>
      </c>
      <c r="P511" s="1">
        <v>0</v>
      </c>
      <c r="Q511" s="1">
        <v>3</v>
      </c>
    </row>
    <row r="512" spans="1:17" ht="12.75">
      <c r="A512" s="4">
        <v>45466</v>
      </c>
      <c r="B512" s="18">
        <f>IF(AND(ISNUMBER(--LEFT(A512,10)), ISNUMBER(--LEFT(C512,10))), --LEFT(C512,10) - --LEFT(A512,10), "")</f>
        <v>0.43469999999797437</v>
      </c>
      <c r="C512" s="4">
        <v>45466.43472222222</v>
      </c>
      <c r="D512" s="16">
        <f>YEAR(C512)</f>
        <v>2024</v>
      </c>
      <c r="E512" s="1" t="str">
        <f t="shared" si="7"/>
        <v>June 2024</v>
      </c>
      <c r="F512" s="3" t="str">
        <f ca="1">IF(C512&gt;=TODAY()-365, "Last 12 Months", "After 12 Months")</f>
        <v>After 12 Months</v>
      </c>
      <c r="G512" s="1" t="s">
        <v>1347</v>
      </c>
      <c r="H512" s="1" t="s">
        <v>1270</v>
      </c>
      <c r="I512" s="1" t="s">
        <v>1338</v>
      </c>
      <c r="J512" s="8">
        <f>EOMONTH(C512, 0)</f>
        <v>45473</v>
      </c>
      <c r="K512" s="1" t="s">
        <v>241</v>
      </c>
      <c r="L512" s="1" t="str">
        <f>IF(ISNUMBER(SEARCH("Social subscription",I512)),"Social Sub",IF(OR(ISNUMBER(SEARCH("Mens",I512)),ISNUMBER(SEARCH("Ladies",I512))),"Match Fees",IF(OR(ISNUMBER(SEARCH("Badgers",I512)),ISNUMBER(SEARCH("Match Fee",I512))),"Match Fees",IF(OR(ISNUMBER(SEARCH("Training",I512)),ISNUMBER(SEARCH("Aspirations",I512))),"Training Fee",""))))</f>
        <v>Training Fee</v>
      </c>
      <c r="M512" s="1">
        <v>3</v>
      </c>
      <c r="N512" s="1">
        <v>0</v>
      </c>
      <c r="O512" s="1">
        <v>0</v>
      </c>
      <c r="P512" s="1">
        <v>0</v>
      </c>
      <c r="Q512" s="1">
        <v>3</v>
      </c>
    </row>
    <row r="513" spans="1:17" ht="12.75">
      <c r="A513" s="4">
        <v>45466</v>
      </c>
      <c r="B513" s="18">
        <f>IF(AND(ISNUMBER(--LEFT(A513,10)), ISNUMBER(--LEFT(C513,10))), --LEFT(C513,10) - --LEFT(A513,10), "")</f>
        <v>0.46040000000357395</v>
      </c>
      <c r="C513" s="4">
        <v>45466.460416666669</v>
      </c>
      <c r="D513" s="16">
        <f>YEAR(C513)</f>
        <v>2024</v>
      </c>
      <c r="E513" s="1" t="str">
        <f t="shared" si="7"/>
        <v>June 2024</v>
      </c>
      <c r="F513" s="3" t="str">
        <f ca="1">IF(C513&gt;=TODAY()-365, "Last 12 Months", "After 12 Months")</f>
        <v>After 12 Months</v>
      </c>
      <c r="G513" s="1" t="s">
        <v>1348</v>
      </c>
      <c r="H513" s="1" t="s">
        <v>1349</v>
      </c>
      <c r="I513" s="1" t="s">
        <v>1350</v>
      </c>
      <c r="J513" s="8">
        <f>EOMONTH(C513, 0)</f>
        <v>45473</v>
      </c>
      <c r="K513" s="1" t="s">
        <v>241</v>
      </c>
      <c r="L513" s="1" t="str">
        <f>IF(ISNUMBER(SEARCH("Social subscription",I513)),"Social Sub",IF(OR(ISNUMBER(SEARCH("Mens",I513)),ISNUMBER(SEARCH("Ladies",I513))),"Match Fees",IF(OR(ISNUMBER(SEARCH("Badgers",I513)),ISNUMBER(SEARCH("Match Fee",I513))),"Match Fees",IF(OR(ISNUMBER(SEARCH("Training",I513)),ISNUMBER(SEARCH("Aspirations",I513))),"Training Fee",""))))</f>
        <v>Training Fee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</row>
    <row r="514" spans="1:17" ht="12.75">
      <c r="A514" s="4">
        <v>45466</v>
      </c>
      <c r="B514" s="18">
        <f>IF(AND(ISNUMBER(--LEFT(A514,10)), ISNUMBER(--LEFT(C514,10))), --LEFT(C514,10) - --LEFT(A514,10), "")</f>
        <v>0.46040000000357395</v>
      </c>
      <c r="C514" s="4">
        <v>45466.460416666669</v>
      </c>
      <c r="D514" s="16">
        <f>YEAR(C514)</f>
        <v>2024</v>
      </c>
      <c r="E514" s="1" t="str">
        <f t="shared" si="7"/>
        <v>June 2024</v>
      </c>
      <c r="F514" s="3" t="str">
        <f ca="1">IF(C514&gt;=TODAY()-365, "Last 12 Months", "After 12 Months")</f>
        <v>After 12 Months</v>
      </c>
      <c r="G514" s="1" t="s">
        <v>1351</v>
      </c>
      <c r="H514" s="1" t="s">
        <v>1352</v>
      </c>
      <c r="I514" s="1" t="s">
        <v>1350</v>
      </c>
      <c r="J514" s="8">
        <f>EOMONTH(C514, 0)</f>
        <v>45473</v>
      </c>
      <c r="K514" s="1" t="s">
        <v>241</v>
      </c>
      <c r="L514" s="1" t="str">
        <f>IF(ISNUMBER(SEARCH("Social subscription",I514)),"Social Sub",IF(OR(ISNUMBER(SEARCH("Mens",I514)),ISNUMBER(SEARCH("Ladies",I514))),"Match Fees",IF(OR(ISNUMBER(SEARCH("Badgers",I514)),ISNUMBER(SEARCH("Match Fee",I514))),"Match Fees",IF(OR(ISNUMBER(SEARCH("Training",I514)),ISNUMBER(SEARCH("Aspirations",I514))),"Training Fee",""))))</f>
        <v>Training Fee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</row>
    <row r="515" spans="1:17" ht="12.75">
      <c r="A515" s="4">
        <v>45427</v>
      </c>
      <c r="B515" s="18">
        <f>IF(AND(ISNUMBER(--LEFT(A515,10)), ISNUMBER(--LEFT(C515,10))), --LEFT(C515,10) - --LEFT(A515,10), "")</f>
        <v>39.811099999998987</v>
      </c>
      <c r="C515" s="4">
        <v>45466.811111111114</v>
      </c>
      <c r="D515" s="16">
        <f>YEAR(C515)</f>
        <v>2024</v>
      </c>
      <c r="E515" s="1" t="str">
        <f t="shared" ref="E515:E578" si="8">TEXT(C515, "mmmm yyyy")</f>
        <v>June 2024</v>
      </c>
      <c r="F515" s="3" t="str">
        <f ca="1">IF(C515&gt;=TODAY()-365, "Last 12 Months", "After 12 Months")</f>
        <v>After 12 Months</v>
      </c>
      <c r="G515" s="1" t="s">
        <v>1353</v>
      </c>
      <c r="H515" s="1" t="s">
        <v>1354</v>
      </c>
      <c r="I515" s="1" t="s">
        <v>1241</v>
      </c>
      <c r="J515" s="8">
        <f>EOMONTH(C515, 0)</f>
        <v>45473</v>
      </c>
      <c r="K515" s="1" t="s">
        <v>373</v>
      </c>
      <c r="L515" s="1" t="str">
        <f>IF(ISNUMBER(SEARCH("Social subscription",I515)),"Social Sub",IF(OR(ISNUMBER(SEARCH("Mens",I515)),ISNUMBER(SEARCH("Ladies",I515))),"Match Fees",IF(OR(ISNUMBER(SEARCH("Badgers",I515)),ISNUMBER(SEARCH("Match Fee",I515))),"Match Fees",IF(OR(ISNUMBER(SEARCH("Training",I515)),ISNUMBER(SEARCH("Aspirations",I515))),"Training Fee",""))))</f>
        <v>Match Fees</v>
      </c>
      <c r="M515" s="1">
        <v>10</v>
      </c>
      <c r="N515" s="1">
        <v>0.19</v>
      </c>
      <c r="O515" s="1">
        <v>0.1</v>
      </c>
      <c r="P515" s="1">
        <v>0</v>
      </c>
      <c r="Q515" s="1">
        <v>9.7100000000000009</v>
      </c>
    </row>
    <row r="516" spans="1:17" ht="12.75">
      <c r="A516" s="4">
        <v>45441</v>
      </c>
      <c r="B516" s="18">
        <f>IF(AND(ISNUMBER(--LEFT(A516,10)), ISNUMBER(--LEFT(C516,10))), --LEFT(C516,10) - --LEFT(A516,10), "")</f>
        <v>25.811099999998987</v>
      </c>
      <c r="C516" s="4">
        <v>45466.811111111114</v>
      </c>
      <c r="D516" s="16">
        <f>YEAR(C516)</f>
        <v>2024</v>
      </c>
      <c r="E516" s="1" t="str">
        <f t="shared" si="8"/>
        <v>June 2024</v>
      </c>
      <c r="F516" s="3" t="str">
        <f ca="1">IF(C516&gt;=TODAY()-365, "Last 12 Months", "After 12 Months")</f>
        <v>After 12 Months</v>
      </c>
      <c r="G516" s="1" t="s">
        <v>1355</v>
      </c>
      <c r="H516" s="1" t="s">
        <v>1354</v>
      </c>
      <c r="I516" s="1" t="s">
        <v>1253</v>
      </c>
      <c r="J516" s="8">
        <f>EOMONTH(C516, 0)</f>
        <v>45473</v>
      </c>
      <c r="K516" s="1" t="s">
        <v>373</v>
      </c>
      <c r="L516" s="1" t="str">
        <f>IF(ISNUMBER(SEARCH("Social subscription",I516)),"Social Sub",IF(OR(ISNUMBER(SEARCH("Mens",I516)),ISNUMBER(SEARCH("Ladies",I516))),"Match Fees",IF(OR(ISNUMBER(SEARCH("Badgers",I516)),ISNUMBER(SEARCH("Match Fee",I516))),"Match Fees",IF(OR(ISNUMBER(SEARCH("Training",I516)),ISNUMBER(SEARCH("Aspirations",I516))),"Training Fee",""))))</f>
        <v>Match Fees</v>
      </c>
      <c r="M516" s="1">
        <v>10</v>
      </c>
      <c r="N516" s="1">
        <v>0.19</v>
      </c>
      <c r="O516" s="1">
        <v>0.1</v>
      </c>
      <c r="P516" s="1">
        <v>0</v>
      </c>
      <c r="Q516" s="1">
        <v>9.7100000000000009</v>
      </c>
    </row>
    <row r="517" spans="1:17" ht="12.75">
      <c r="A517" s="4">
        <v>45447</v>
      </c>
      <c r="B517" s="18">
        <f>IF(AND(ISNUMBER(--LEFT(A517,10)), ISNUMBER(--LEFT(C517,10))), --LEFT(C517,10) - --LEFT(A517,10), "")</f>
        <v>19.811099999998987</v>
      </c>
      <c r="C517" s="4">
        <v>45466.811111111114</v>
      </c>
      <c r="D517" s="16">
        <f>YEAR(C517)</f>
        <v>2024</v>
      </c>
      <c r="E517" s="1" t="str">
        <f t="shared" si="8"/>
        <v>June 2024</v>
      </c>
      <c r="F517" s="3" t="str">
        <f ca="1">IF(C517&gt;=TODAY()-365, "Last 12 Months", "After 12 Months")</f>
        <v>After 12 Months</v>
      </c>
      <c r="G517" s="1" t="s">
        <v>1356</v>
      </c>
      <c r="H517" s="1" t="s">
        <v>1354</v>
      </c>
      <c r="I517" s="1" t="s">
        <v>1243</v>
      </c>
      <c r="J517" s="8">
        <f>EOMONTH(C517, 0)</f>
        <v>45473</v>
      </c>
      <c r="K517" s="1" t="s">
        <v>373</v>
      </c>
      <c r="L517" s="1" t="str">
        <f>IF(ISNUMBER(SEARCH("Social subscription",I517)),"Social Sub",IF(OR(ISNUMBER(SEARCH("Mens",I517)),ISNUMBER(SEARCH("Ladies",I517))),"Match Fees",IF(OR(ISNUMBER(SEARCH("Badgers",I517)),ISNUMBER(SEARCH("Match Fee",I517))),"Match Fees",IF(OR(ISNUMBER(SEARCH("Training",I517)),ISNUMBER(SEARCH("Aspirations",I517))),"Training Fee",""))))</f>
        <v>Match Fees</v>
      </c>
      <c r="M517" s="1">
        <v>10</v>
      </c>
      <c r="N517" s="1">
        <v>0.19</v>
      </c>
      <c r="O517" s="1">
        <v>0.1</v>
      </c>
      <c r="P517" s="1">
        <v>0</v>
      </c>
      <c r="Q517" s="1">
        <v>9.7100000000000009</v>
      </c>
    </row>
    <row r="518" spans="1:17" ht="12.75">
      <c r="A518" s="4">
        <v>45456</v>
      </c>
      <c r="B518" s="18">
        <f>IF(AND(ISNUMBER(--LEFT(A518,10)), ISNUMBER(--LEFT(C518,10))), --LEFT(C518,10) - --LEFT(A518,10), "")</f>
        <v>10.811099999998987</v>
      </c>
      <c r="C518" s="4">
        <v>45466.811111111114</v>
      </c>
      <c r="D518" s="16">
        <f>YEAR(C518)</f>
        <v>2024</v>
      </c>
      <c r="E518" s="1" t="str">
        <f t="shared" si="8"/>
        <v>June 2024</v>
      </c>
      <c r="F518" s="3" t="str">
        <f ca="1">IF(C518&gt;=TODAY()-365, "Last 12 Months", "After 12 Months")</f>
        <v>After 12 Months</v>
      </c>
      <c r="G518" s="1" t="s">
        <v>1357</v>
      </c>
      <c r="H518" s="1" t="s">
        <v>1354</v>
      </c>
      <c r="I518" s="1" t="s">
        <v>1222</v>
      </c>
      <c r="J518" s="8">
        <f>EOMONTH(C518, 0)</f>
        <v>45473</v>
      </c>
      <c r="K518" s="1" t="s">
        <v>373</v>
      </c>
      <c r="L518" s="1" t="str">
        <f>IF(ISNUMBER(SEARCH("Social subscription",I518)),"Social Sub",IF(OR(ISNUMBER(SEARCH("Mens",I518)),ISNUMBER(SEARCH("Ladies",I518))),"Match Fees",IF(OR(ISNUMBER(SEARCH("Badgers",I518)),ISNUMBER(SEARCH("Match Fee",I518))),"Match Fees",IF(OR(ISNUMBER(SEARCH("Training",I518)),ISNUMBER(SEARCH("Aspirations",I518))),"Training Fee",""))))</f>
        <v>Match Fees</v>
      </c>
      <c r="M518" s="1">
        <v>10</v>
      </c>
      <c r="N518" s="1">
        <v>0.19</v>
      </c>
      <c r="O518" s="1">
        <v>0.1</v>
      </c>
      <c r="P518" s="1">
        <v>0</v>
      </c>
      <c r="Q518" s="1">
        <v>9.7100000000000009</v>
      </c>
    </row>
    <row r="519" spans="1:17" ht="12.75">
      <c r="A519" s="4">
        <v>45463</v>
      </c>
      <c r="B519" s="18">
        <f>IF(AND(ISNUMBER(--LEFT(A519,10)), ISNUMBER(--LEFT(C519,10))), --LEFT(C519,10) - --LEFT(A519,10), "")</f>
        <v>3.8110999999989872</v>
      </c>
      <c r="C519" s="4">
        <v>45466.811111111114</v>
      </c>
      <c r="D519" s="16">
        <f>YEAR(C519)</f>
        <v>2024</v>
      </c>
      <c r="E519" s="1" t="str">
        <f t="shared" si="8"/>
        <v>June 2024</v>
      </c>
      <c r="F519" s="3" t="str">
        <f ca="1">IF(C519&gt;=TODAY()-365, "Last 12 Months", "After 12 Months")</f>
        <v>After 12 Months</v>
      </c>
      <c r="G519" s="1" t="s">
        <v>1358</v>
      </c>
      <c r="H519" s="1" t="s">
        <v>1354</v>
      </c>
      <c r="I519" s="1" t="s">
        <v>1330</v>
      </c>
      <c r="J519" s="8">
        <f>EOMONTH(C519, 0)</f>
        <v>45473</v>
      </c>
      <c r="K519" s="1" t="s">
        <v>373</v>
      </c>
      <c r="L519" s="1" t="str">
        <f>IF(ISNUMBER(SEARCH("Social subscription",I519)),"Social Sub",IF(OR(ISNUMBER(SEARCH("Mens",I519)),ISNUMBER(SEARCH("Ladies",I519))),"Match Fees",IF(OR(ISNUMBER(SEARCH("Badgers",I519)),ISNUMBER(SEARCH("Match Fee",I519))),"Match Fees",IF(OR(ISNUMBER(SEARCH("Training",I519)),ISNUMBER(SEARCH("Aspirations",I519))),"Training Fee",""))))</f>
        <v>Match Fees</v>
      </c>
      <c r="M519" s="1">
        <v>10</v>
      </c>
      <c r="N519" s="1">
        <v>0.19</v>
      </c>
      <c r="O519" s="1">
        <v>0.1</v>
      </c>
      <c r="P519" s="1">
        <v>0</v>
      </c>
      <c r="Q519" s="1">
        <v>9.7100000000000009</v>
      </c>
    </row>
    <row r="520" spans="1:17" ht="12.75">
      <c r="A520" s="4">
        <v>45464</v>
      </c>
      <c r="B520" s="18">
        <f>IF(AND(ISNUMBER(--LEFT(A520,10)), ISNUMBER(--LEFT(C520,10))), --LEFT(C520,10) - --LEFT(A520,10), "")</f>
        <v>2.8110999999989872</v>
      </c>
      <c r="C520" s="4">
        <v>45466.811111111114</v>
      </c>
      <c r="D520" s="16">
        <f>YEAR(C520)</f>
        <v>2024</v>
      </c>
      <c r="E520" s="1" t="str">
        <f t="shared" si="8"/>
        <v>June 2024</v>
      </c>
      <c r="F520" s="3" t="str">
        <f ca="1">IF(C520&gt;=TODAY()-365, "Last 12 Months", "After 12 Months")</f>
        <v>After 12 Months</v>
      </c>
      <c r="G520" s="1" t="s">
        <v>1359</v>
      </c>
      <c r="H520" s="1" t="s">
        <v>1354</v>
      </c>
      <c r="I520" s="1" t="s">
        <v>1250</v>
      </c>
      <c r="J520" s="8">
        <f>EOMONTH(C520, 0)</f>
        <v>45473</v>
      </c>
      <c r="K520" s="1" t="s">
        <v>373</v>
      </c>
      <c r="L520" s="1" t="str">
        <f>IF(ISNUMBER(SEARCH("Social subscription",I520)),"Social Sub",IF(OR(ISNUMBER(SEARCH("Mens",I520)),ISNUMBER(SEARCH("Ladies",I520))),"Match Fees",IF(OR(ISNUMBER(SEARCH("Badgers",I520)),ISNUMBER(SEARCH("Match Fee",I520))),"Match Fees",IF(OR(ISNUMBER(SEARCH("Training",I520)),ISNUMBER(SEARCH("Aspirations",I520))),"Training Fee",""))))</f>
        <v>Training Fee</v>
      </c>
      <c r="M520" s="1">
        <v>5</v>
      </c>
      <c r="N520" s="1">
        <v>0.08</v>
      </c>
      <c r="O520" s="1">
        <v>0.05</v>
      </c>
      <c r="P520" s="1">
        <v>0</v>
      </c>
      <c r="Q520" s="1">
        <v>4.87</v>
      </c>
    </row>
    <row r="521" spans="1:17" ht="12.75">
      <c r="A521" s="4">
        <v>45464</v>
      </c>
      <c r="B521" s="18">
        <f>IF(AND(ISNUMBER(--LEFT(A521,10)), ISNUMBER(--LEFT(C521,10))), --LEFT(C521,10) - --LEFT(A521,10), "")</f>
        <v>3.4444000000003143</v>
      </c>
      <c r="C521" s="4">
        <v>45467.444444444445</v>
      </c>
      <c r="D521" s="16">
        <f>YEAR(C521)</f>
        <v>2024</v>
      </c>
      <c r="E521" s="1" t="str">
        <f t="shared" si="8"/>
        <v>June 2024</v>
      </c>
      <c r="F521" s="3" t="str">
        <f ca="1">IF(C521&gt;=TODAY()-365, "Last 12 Months", "After 12 Months")</f>
        <v>After 12 Months</v>
      </c>
      <c r="G521" s="1" t="s">
        <v>1360</v>
      </c>
      <c r="H521" s="1" t="s">
        <v>393</v>
      </c>
      <c r="I521" s="1" t="s">
        <v>1361</v>
      </c>
      <c r="J521" s="8">
        <f>EOMONTH(C521, 0)</f>
        <v>45473</v>
      </c>
      <c r="K521" s="1" t="s">
        <v>233</v>
      </c>
      <c r="L521" s="1" t="str">
        <f>IF(ISNUMBER(SEARCH("Social subscription",I521)),"Social Sub",IF(OR(ISNUMBER(SEARCH("Mens",I521)),ISNUMBER(SEARCH("Ladies",I521))),"Match Fees",IF(OR(ISNUMBER(SEARCH("Badgers",I521)),ISNUMBER(SEARCH("Match Fee",I521))),"Match Fees",IF(OR(ISNUMBER(SEARCH("Training",I521)),ISNUMBER(SEARCH("Aspirations",I521))),"Training Fee",""))))</f>
        <v>Training Fee</v>
      </c>
      <c r="M521" s="1">
        <v>8</v>
      </c>
      <c r="N521" s="1">
        <v>0</v>
      </c>
      <c r="O521" s="1">
        <v>0</v>
      </c>
      <c r="P521" s="1">
        <v>0</v>
      </c>
      <c r="Q521" s="1">
        <v>8</v>
      </c>
    </row>
    <row r="522" spans="1:17" ht="12.75">
      <c r="A522" s="4">
        <v>45452</v>
      </c>
      <c r="B522" s="18">
        <f>IF(AND(ISNUMBER(--LEFT(A522,10)), ISNUMBER(--LEFT(C522,10))), --LEFT(C522,10) - --LEFT(A522,10), "")</f>
        <v>15.711799999997311</v>
      </c>
      <c r="C522" s="4">
        <v>45467.711805555555</v>
      </c>
      <c r="D522" s="16">
        <f>YEAR(C522)</f>
        <v>2024</v>
      </c>
      <c r="E522" s="1" t="str">
        <f t="shared" si="8"/>
        <v>June 2024</v>
      </c>
      <c r="F522" s="3" t="str">
        <f ca="1">IF(C522&gt;=TODAY()-365, "Last 12 Months", "After 12 Months")</f>
        <v>After 12 Months</v>
      </c>
      <c r="G522" s="1" t="s">
        <v>1362</v>
      </c>
      <c r="H522" s="1" t="s">
        <v>1363</v>
      </c>
      <c r="I522" s="1" t="s">
        <v>1160</v>
      </c>
      <c r="J522" s="8">
        <f>EOMONTH(C522, 0)</f>
        <v>45473</v>
      </c>
      <c r="K522" s="1" t="s">
        <v>233</v>
      </c>
      <c r="L522" s="1" t="str">
        <f>IF(ISNUMBER(SEARCH("Social subscription",I522)),"Social Sub",IF(OR(ISNUMBER(SEARCH("Mens",I522)),ISNUMBER(SEARCH("Ladies",I522))),"Match Fees",IF(OR(ISNUMBER(SEARCH("Badgers",I522)),ISNUMBER(SEARCH("Match Fee",I522))),"Match Fees",IF(OR(ISNUMBER(SEARCH("Training",I522)),ISNUMBER(SEARCH("Aspirations",I522))),"Training Fee",""))))</f>
        <v>Training Fee</v>
      </c>
      <c r="M522" s="1">
        <v>3</v>
      </c>
      <c r="N522" s="1">
        <v>0</v>
      </c>
      <c r="O522" s="1">
        <v>0</v>
      </c>
      <c r="P522" s="1">
        <v>0</v>
      </c>
      <c r="Q522" s="1">
        <v>3</v>
      </c>
    </row>
    <row r="523" spans="1:17" ht="12.75">
      <c r="A523" s="4">
        <v>45466</v>
      </c>
      <c r="B523" s="18">
        <f>IF(AND(ISNUMBER(--LEFT(A523,10)), ISNUMBER(--LEFT(C523,10))), --LEFT(C523,10) - --LEFT(A523,10), "")</f>
        <v>1.7117999999973108</v>
      </c>
      <c r="C523" s="4">
        <v>45467.711805555555</v>
      </c>
      <c r="D523" s="16">
        <f>YEAR(C523)</f>
        <v>2024</v>
      </c>
      <c r="E523" s="1" t="str">
        <f t="shared" si="8"/>
        <v>June 2024</v>
      </c>
      <c r="F523" s="3" t="str">
        <f ca="1">IF(C523&gt;=TODAY()-365, "Last 12 Months", "After 12 Months")</f>
        <v>After 12 Months</v>
      </c>
      <c r="G523" s="1" t="s">
        <v>1364</v>
      </c>
      <c r="H523" s="1" t="s">
        <v>1363</v>
      </c>
      <c r="I523" s="1" t="s">
        <v>1336</v>
      </c>
      <c r="J523" s="8">
        <f>EOMONTH(C523, 0)</f>
        <v>45473</v>
      </c>
      <c r="K523" s="1" t="s">
        <v>233</v>
      </c>
      <c r="L523" s="1" t="str">
        <f>IF(ISNUMBER(SEARCH("Social subscription",I523)),"Social Sub",IF(OR(ISNUMBER(SEARCH("Mens",I523)),ISNUMBER(SEARCH("Ladies",I523))),"Match Fees",IF(OR(ISNUMBER(SEARCH("Badgers",I523)),ISNUMBER(SEARCH("Match Fee",I523))),"Match Fees",IF(OR(ISNUMBER(SEARCH("Training",I523)),ISNUMBER(SEARCH("Aspirations",I523))),"Training Fee",""))))</f>
        <v>Training Fee</v>
      </c>
      <c r="M523" s="1">
        <v>3</v>
      </c>
      <c r="N523" s="1">
        <v>0</v>
      </c>
      <c r="O523" s="1">
        <v>0</v>
      </c>
      <c r="P523" s="1">
        <v>0</v>
      </c>
      <c r="Q523" s="1">
        <v>3</v>
      </c>
    </row>
    <row r="524" spans="1:17" ht="12.75">
      <c r="A524" s="4">
        <v>45467</v>
      </c>
      <c r="B524" s="18">
        <f>IF(AND(ISNUMBER(--LEFT(A524,10)), ISNUMBER(--LEFT(C524,10))), --LEFT(C524,10) - --LEFT(A524,10), "")</f>
        <v>0.94440000000031432</v>
      </c>
      <c r="C524" s="4">
        <v>45467.944444444445</v>
      </c>
      <c r="D524" s="16">
        <f>YEAR(C524)</f>
        <v>2024</v>
      </c>
      <c r="E524" s="1" t="str">
        <f t="shared" si="8"/>
        <v>June 2024</v>
      </c>
      <c r="F524" s="3" t="str">
        <f ca="1">IF(C524&gt;=TODAY()-365, "Last 12 Months", "After 12 Months")</f>
        <v>After 12 Months</v>
      </c>
      <c r="G524" s="1" t="s">
        <v>1365</v>
      </c>
      <c r="H524" s="1" t="s">
        <v>393</v>
      </c>
      <c r="I524" s="1" t="s">
        <v>1366</v>
      </c>
      <c r="J524" s="8">
        <f>EOMONTH(C524, 0)</f>
        <v>45473</v>
      </c>
      <c r="K524" s="1" t="s">
        <v>233</v>
      </c>
      <c r="L524" s="1" t="str">
        <f>IF(ISNUMBER(SEARCH("Social subscription",I524)),"Social Sub",IF(OR(ISNUMBER(SEARCH("Mens",I524)),ISNUMBER(SEARCH("Ladies",I524))),"Match Fees",IF(OR(ISNUMBER(SEARCH("Badgers",I524)),ISNUMBER(SEARCH("Match Fee",I524))),"Match Fees",IF(OR(ISNUMBER(SEARCH("Training",I524)),ISNUMBER(SEARCH("Aspirations",I524))),"Training Fee",""))))</f>
        <v>Training Fee</v>
      </c>
      <c r="M524" s="1">
        <v>8</v>
      </c>
      <c r="N524" s="1">
        <v>0</v>
      </c>
      <c r="O524" s="1">
        <v>0</v>
      </c>
      <c r="P524" s="1">
        <v>0</v>
      </c>
      <c r="Q524" s="1">
        <v>8</v>
      </c>
    </row>
    <row r="525" spans="1:17" ht="12.75">
      <c r="A525" s="4">
        <v>45438</v>
      </c>
      <c r="B525" s="18">
        <f>IF(AND(ISNUMBER(--LEFT(A525,10)), ISNUMBER(--LEFT(C525,10))), --LEFT(C525,10) - --LEFT(A525,10), "")</f>
        <v>30.354099999996834</v>
      </c>
      <c r="C525" s="4">
        <v>45468.354166666664</v>
      </c>
      <c r="D525" s="16">
        <f>YEAR(C525)</f>
        <v>2024</v>
      </c>
      <c r="E525" s="1" t="str">
        <f t="shared" si="8"/>
        <v>June 2024</v>
      </c>
      <c r="F525" s="3" t="str">
        <f ca="1">IF(C525&gt;=TODAY()-365, "Last 12 Months", "After 12 Months")</f>
        <v>After 12 Months</v>
      </c>
      <c r="G525" s="1" t="s">
        <v>1367</v>
      </c>
      <c r="H525" s="1" t="s">
        <v>765</v>
      </c>
      <c r="I525" s="1" t="s">
        <v>1368</v>
      </c>
      <c r="J525" s="8">
        <f>EOMONTH(C525, 0)</f>
        <v>45473</v>
      </c>
      <c r="K525" s="1" t="s">
        <v>373</v>
      </c>
      <c r="L525" s="1" t="str">
        <f>IF(ISNUMBER(SEARCH("Social subscription",I525)),"Social Sub",IF(OR(ISNUMBER(SEARCH("Mens",I525)),ISNUMBER(SEARCH("Ladies",I525))),"Match Fees",IF(OR(ISNUMBER(SEARCH("Badgers",I525)),ISNUMBER(SEARCH("Match Fee",I525))),"Match Fees",IF(OR(ISNUMBER(SEARCH("Training",I525)),ISNUMBER(SEARCH("Aspirations",I525))),"Training Fee",""))))</f>
        <v>Training Fee</v>
      </c>
      <c r="M525" s="1">
        <v>3</v>
      </c>
      <c r="N525" s="1">
        <v>0.08</v>
      </c>
      <c r="O525" s="1">
        <v>0.05</v>
      </c>
      <c r="P525" s="1">
        <v>0</v>
      </c>
      <c r="Q525" s="1">
        <v>2.87</v>
      </c>
    </row>
    <row r="526" spans="1:17" ht="12.75">
      <c r="A526" s="4">
        <v>45445</v>
      </c>
      <c r="B526" s="18">
        <f>IF(AND(ISNUMBER(--LEFT(A526,10)), ISNUMBER(--LEFT(C526,10))), --LEFT(C526,10) - --LEFT(A526,10), "")</f>
        <v>23.354099999996834</v>
      </c>
      <c r="C526" s="4">
        <v>45468.354166666664</v>
      </c>
      <c r="D526" s="16">
        <f>YEAR(C526)</f>
        <v>2024</v>
      </c>
      <c r="E526" s="1" t="str">
        <f t="shared" si="8"/>
        <v>June 2024</v>
      </c>
      <c r="F526" s="3" t="str">
        <f ca="1">IF(C526&gt;=TODAY()-365, "Last 12 Months", "After 12 Months")</f>
        <v>After 12 Months</v>
      </c>
      <c r="G526" s="1" t="s">
        <v>1369</v>
      </c>
      <c r="H526" s="1" t="s">
        <v>765</v>
      </c>
      <c r="I526" s="1" t="s">
        <v>1247</v>
      </c>
      <c r="J526" s="8">
        <f>EOMONTH(C526, 0)</f>
        <v>45473</v>
      </c>
      <c r="K526" s="1" t="s">
        <v>373</v>
      </c>
      <c r="L526" s="1" t="str">
        <f>IF(ISNUMBER(SEARCH("Social subscription",I526)),"Social Sub",IF(OR(ISNUMBER(SEARCH("Mens",I526)),ISNUMBER(SEARCH("Ladies",I526))),"Match Fees",IF(OR(ISNUMBER(SEARCH("Badgers",I526)),ISNUMBER(SEARCH("Match Fee",I526))),"Match Fees",IF(OR(ISNUMBER(SEARCH("Training",I526)),ISNUMBER(SEARCH("Aspirations",I526))),"Training Fee",""))))</f>
        <v>Training Fee</v>
      </c>
      <c r="M526" s="1">
        <v>3</v>
      </c>
      <c r="N526" s="1">
        <v>0.08</v>
      </c>
      <c r="O526" s="1">
        <v>0.05</v>
      </c>
      <c r="P526" s="1">
        <v>0</v>
      </c>
      <c r="Q526" s="1">
        <v>2.87</v>
      </c>
    </row>
    <row r="527" spans="1:17" ht="12.75">
      <c r="A527" s="4">
        <v>45452</v>
      </c>
      <c r="B527" s="18">
        <f>IF(AND(ISNUMBER(--LEFT(A527,10)), ISNUMBER(--LEFT(C527,10))), --LEFT(C527,10) - --LEFT(A527,10), "")</f>
        <v>16.354099999996834</v>
      </c>
      <c r="C527" s="4">
        <v>45468.354166666664</v>
      </c>
      <c r="D527" s="16">
        <f>YEAR(C527)</f>
        <v>2024</v>
      </c>
      <c r="E527" s="1" t="str">
        <f t="shared" si="8"/>
        <v>June 2024</v>
      </c>
      <c r="F527" s="3" t="str">
        <f ca="1">IF(C527&gt;=TODAY()-365, "Last 12 Months", "After 12 Months")</f>
        <v>After 12 Months</v>
      </c>
      <c r="G527" s="1" t="s">
        <v>1370</v>
      </c>
      <c r="H527" s="1" t="s">
        <v>765</v>
      </c>
      <c r="I527" s="1" t="s">
        <v>1371</v>
      </c>
      <c r="J527" s="8">
        <f>EOMONTH(C527, 0)</f>
        <v>45473</v>
      </c>
      <c r="K527" s="1" t="s">
        <v>373</v>
      </c>
      <c r="L527" s="1" t="str">
        <f>IF(ISNUMBER(SEARCH("Social subscription",I527)),"Social Sub",IF(OR(ISNUMBER(SEARCH("Mens",I527)),ISNUMBER(SEARCH("Ladies",I527))),"Match Fees",IF(OR(ISNUMBER(SEARCH("Badgers",I527)),ISNUMBER(SEARCH("Match Fee",I527))),"Match Fees",IF(OR(ISNUMBER(SEARCH("Training",I527)),ISNUMBER(SEARCH("Aspirations",I527))),"Training Fee",""))))</f>
        <v>Training Fee</v>
      </c>
      <c r="M527" s="1">
        <v>3</v>
      </c>
      <c r="N527" s="1">
        <v>0.08</v>
      </c>
      <c r="O527" s="1">
        <v>0.05</v>
      </c>
      <c r="P527" s="1">
        <v>0</v>
      </c>
      <c r="Q527" s="1">
        <v>2.87</v>
      </c>
    </row>
    <row r="528" spans="1:17" ht="12.75">
      <c r="A528" s="4">
        <v>45459</v>
      </c>
      <c r="B528" s="18">
        <f>IF(AND(ISNUMBER(--LEFT(A528,10)), ISNUMBER(--LEFT(C528,10))), --LEFT(C528,10) - --LEFT(A528,10), "")</f>
        <v>9.3540999999968335</v>
      </c>
      <c r="C528" s="4">
        <v>45468.354166666664</v>
      </c>
      <c r="D528" s="16">
        <f>YEAR(C528)</f>
        <v>2024</v>
      </c>
      <c r="E528" s="1" t="str">
        <f t="shared" si="8"/>
        <v>June 2024</v>
      </c>
      <c r="F528" s="3" t="str">
        <f ca="1">IF(C528&gt;=TODAY()-365, "Last 12 Months", "After 12 Months")</f>
        <v>After 12 Months</v>
      </c>
      <c r="G528" s="1" t="s">
        <v>1372</v>
      </c>
      <c r="H528" s="1" t="s">
        <v>765</v>
      </c>
      <c r="I528" s="1" t="s">
        <v>1373</v>
      </c>
      <c r="J528" s="8">
        <f>EOMONTH(C528, 0)</f>
        <v>45473</v>
      </c>
      <c r="K528" s="1" t="s">
        <v>373</v>
      </c>
      <c r="L528" s="1" t="str">
        <f>IF(ISNUMBER(SEARCH("Social subscription",I528)),"Social Sub",IF(OR(ISNUMBER(SEARCH("Mens",I528)),ISNUMBER(SEARCH("Ladies",I528))),"Match Fees",IF(OR(ISNUMBER(SEARCH("Badgers",I528)),ISNUMBER(SEARCH("Match Fee",I528))),"Match Fees",IF(OR(ISNUMBER(SEARCH("Training",I528)),ISNUMBER(SEARCH("Aspirations",I528))),"Training Fee",""))))</f>
        <v>Training Fee</v>
      </c>
      <c r="M528" s="1">
        <v>3</v>
      </c>
      <c r="N528" s="1">
        <v>0.08</v>
      </c>
      <c r="O528" s="1">
        <v>0.05</v>
      </c>
      <c r="P528" s="1">
        <v>0</v>
      </c>
      <c r="Q528" s="1">
        <v>2.87</v>
      </c>
    </row>
    <row r="529" spans="1:17" ht="12.75">
      <c r="A529" s="4">
        <v>45459</v>
      </c>
      <c r="B529" s="18">
        <f>IF(AND(ISNUMBER(--LEFT(A529,10)), ISNUMBER(--LEFT(C529,10))), --LEFT(C529,10) - --LEFT(A529,10), "")</f>
        <v>9.3540999999968335</v>
      </c>
      <c r="C529" s="4">
        <v>45468.354166666664</v>
      </c>
      <c r="D529" s="16">
        <f>YEAR(C529)</f>
        <v>2024</v>
      </c>
      <c r="E529" s="1" t="str">
        <f t="shared" si="8"/>
        <v>June 2024</v>
      </c>
      <c r="F529" s="3" t="str">
        <f ca="1">IF(C529&gt;=TODAY()-365, "Last 12 Months", "After 12 Months")</f>
        <v>After 12 Months</v>
      </c>
      <c r="G529" s="1" t="s">
        <v>1374</v>
      </c>
      <c r="H529" s="1" t="s">
        <v>765</v>
      </c>
      <c r="I529" s="1" t="s">
        <v>1375</v>
      </c>
      <c r="J529" s="8">
        <f>EOMONTH(C529, 0)</f>
        <v>45473</v>
      </c>
      <c r="K529" s="1" t="s">
        <v>373</v>
      </c>
      <c r="L529" s="1" t="str">
        <f>IF(ISNUMBER(SEARCH("Social subscription",I529)),"Social Sub",IF(OR(ISNUMBER(SEARCH("Mens",I529)),ISNUMBER(SEARCH("Ladies",I529))),"Match Fees",IF(OR(ISNUMBER(SEARCH("Badgers",I529)),ISNUMBER(SEARCH("Match Fee",I529))),"Match Fees",IF(OR(ISNUMBER(SEARCH("Training",I529)),ISNUMBER(SEARCH("Aspirations",I529))),"Training Fee",""))))</f>
        <v>Training Fee</v>
      </c>
      <c r="M529" s="1">
        <v>3</v>
      </c>
      <c r="N529" s="1">
        <v>7.0000000000000007E-2</v>
      </c>
      <c r="O529" s="1">
        <v>0.05</v>
      </c>
      <c r="P529" s="1">
        <v>0</v>
      </c>
      <c r="Q529" s="1">
        <v>2.88</v>
      </c>
    </row>
    <row r="530" spans="1:17" ht="12.75">
      <c r="A530" s="4">
        <v>45459</v>
      </c>
      <c r="B530" s="18">
        <f>IF(AND(ISNUMBER(--LEFT(A530,10)), ISNUMBER(--LEFT(C530,10))), --LEFT(C530,10) - --LEFT(A530,10), "")</f>
        <v>9.3540999999968335</v>
      </c>
      <c r="C530" s="4">
        <v>45468.354166666664</v>
      </c>
      <c r="D530" s="16">
        <f>YEAR(C530)</f>
        <v>2024</v>
      </c>
      <c r="E530" s="1" t="str">
        <f t="shared" si="8"/>
        <v>June 2024</v>
      </c>
      <c r="F530" s="3" t="str">
        <f ca="1">IF(C530&gt;=TODAY()-365, "Last 12 Months", "After 12 Months")</f>
        <v>After 12 Months</v>
      </c>
      <c r="G530" s="1" t="s">
        <v>1376</v>
      </c>
      <c r="H530" s="1" t="s">
        <v>768</v>
      </c>
      <c r="I530" s="1" t="s">
        <v>1377</v>
      </c>
      <c r="J530" s="8">
        <f>EOMONTH(C530, 0)</f>
        <v>45473</v>
      </c>
      <c r="K530" s="1" t="s">
        <v>373</v>
      </c>
      <c r="L530" s="1" t="str">
        <f>IF(ISNUMBER(SEARCH("Social subscription",I530)),"Social Sub",IF(OR(ISNUMBER(SEARCH("Mens",I530)),ISNUMBER(SEARCH("Ladies",I530))),"Match Fees",IF(OR(ISNUMBER(SEARCH("Badgers",I530)),ISNUMBER(SEARCH("Match Fee",I530))),"Match Fees",IF(OR(ISNUMBER(SEARCH("Training",I530)),ISNUMBER(SEARCH("Aspirations",I530))),"Training Fee",""))))</f>
        <v>Training Fee</v>
      </c>
      <c r="M530" s="1">
        <v>3</v>
      </c>
      <c r="N530" s="1">
        <v>0.08</v>
      </c>
      <c r="O530" s="1">
        <v>0.05</v>
      </c>
      <c r="P530" s="1">
        <v>0</v>
      </c>
      <c r="Q530" s="1">
        <v>2.87</v>
      </c>
    </row>
    <row r="531" spans="1:17" ht="12.75">
      <c r="A531" s="4">
        <v>45438</v>
      </c>
      <c r="B531" s="18">
        <f>IF(AND(ISNUMBER(--LEFT(A531,10)), ISNUMBER(--LEFT(C531,10))), --LEFT(C531,10) - --LEFT(A531,10), "")</f>
        <v>30.354099999996834</v>
      </c>
      <c r="C531" s="4">
        <v>45468.354166666664</v>
      </c>
      <c r="D531" s="16">
        <f>YEAR(C531)</f>
        <v>2024</v>
      </c>
      <c r="E531" s="1" t="str">
        <f t="shared" si="8"/>
        <v>June 2024</v>
      </c>
      <c r="F531" s="3" t="str">
        <f ca="1">IF(C531&gt;=TODAY()-365, "Last 12 Months", "After 12 Months")</f>
        <v>After 12 Months</v>
      </c>
      <c r="G531" s="1" t="s">
        <v>1378</v>
      </c>
      <c r="H531" s="1" t="s">
        <v>677</v>
      </c>
      <c r="I531" s="1" t="s">
        <v>1368</v>
      </c>
      <c r="J531" s="8">
        <f>EOMONTH(C531, 0)</f>
        <v>45473</v>
      </c>
      <c r="K531" s="1" t="s">
        <v>373</v>
      </c>
      <c r="L531" s="1" t="str">
        <f>IF(ISNUMBER(SEARCH("Social subscription",I531)),"Social Sub",IF(OR(ISNUMBER(SEARCH("Mens",I531)),ISNUMBER(SEARCH("Ladies",I531))),"Match Fees",IF(OR(ISNUMBER(SEARCH("Badgers",I531)),ISNUMBER(SEARCH("Match Fee",I531))),"Match Fees",IF(OR(ISNUMBER(SEARCH("Training",I531)),ISNUMBER(SEARCH("Aspirations",I531))),"Training Fee",""))))</f>
        <v>Training Fee</v>
      </c>
      <c r="M531" s="1">
        <v>3</v>
      </c>
      <c r="N531" s="1">
        <v>0.08</v>
      </c>
      <c r="O531" s="1">
        <v>0.05</v>
      </c>
      <c r="P531" s="1">
        <v>0</v>
      </c>
      <c r="Q531" s="1">
        <v>2.87</v>
      </c>
    </row>
    <row r="532" spans="1:17" ht="12.75">
      <c r="A532" s="4">
        <v>45440</v>
      </c>
      <c r="B532" s="18">
        <f>IF(AND(ISNUMBER(--LEFT(A532,10)), ISNUMBER(--LEFT(C532,10))), --LEFT(C532,10) - --LEFT(A532,10), "")</f>
        <v>28.354099999996834</v>
      </c>
      <c r="C532" s="4">
        <v>45468.354166666664</v>
      </c>
      <c r="D532" s="16">
        <f>YEAR(C532)</f>
        <v>2024</v>
      </c>
      <c r="E532" s="1" t="str">
        <f t="shared" si="8"/>
        <v>June 2024</v>
      </c>
      <c r="F532" s="3" t="str">
        <f ca="1">IF(C532&gt;=TODAY()-365, "Last 12 Months", "After 12 Months")</f>
        <v>After 12 Months</v>
      </c>
      <c r="G532" s="1" t="s">
        <v>1379</v>
      </c>
      <c r="H532" s="1" t="s">
        <v>677</v>
      </c>
      <c r="I532" s="1" t="s">
        <v>1247</v>
      </c>
      <c r="J532" s="8">
        <f>EOMONTH(C532, 0)</f>
        <v>45473</v>
      </c>
      <c r="K532" s="1" t="s">
        <v>373</v>
      </c>
      <c r="L532" s="1" t="str">
        <f>IF(ISNUMBER(SEARCH("Social subscription",I532)),"Social Sub",IF(OR(ISNUMBER(SEARCH("Mens",I532)),ISNUMBER(SEARCH("Ladies",I532))),"Match Fees",IF(OR(ISNUMBER(SEARCH("Badgers",I532)),ISNUMBER(SEARCH("Match Fee",I532))),"Match Fees",IF(OR(ISNUMBER(SEARCH("Training",I532)),ISNUMBER(SEARCH("Aspirations",I532))),"Training Fee",""))))</f>
        <v>Training Fee</v>
      </c>
      <c r="M532" s="1">
        <v>3</v>
      </c>
      <c r="N532" s="1">
        <v>0.08</v>
      </c>
      <c r="O532" s="1">
        <v>0.05</v>
      </c>
      <c r="P532" s="1">
        <v>0</v>
      </c>
      <c r="Q532" s="1">
        <v>2.87</v>
      </c>
    </row>
    <row r="533" spans="1:17" ht="12.75">
      <c r="A533" s="4">
        <v>45449</v>
      </c>
      <c r="B533" s="18">
        <f>IF(AND(ISNUMBER(--LEFT(A533,10)), ISNUMBER(--LEFT(C533,10))), --LEFT(C533,10) - --LEFT(A533,10), "")</f>
        <v>19.354099999996834</v>
      </c>
      <c r="C533" s="4">
        <v>45468.354166666664</v>
      </c>
      <c r="D533" s="16">
        <f>YEAR(C533)</f>
        <v>2024</v>
      </c>
      <c r="E533" s="1" t="str">
        <f t="shared" si="8"/>
        <v>June 2024</v>
      </c>
      <c r="F533" s="3" t="str">
        <f ca="1">IF(C533&gt;=TODAY()-365, "Last 12 Months", "After 12 Months")</f>
        <v>After 12 Months</v>
      </c>
      <c r="G533" s="1" t="s">
        <v>1380</v>
      </c>
      <c r="H533" s="1" t="s">
        <v>677</v>
      </c>
      <c r="I533" s="1" t="s">
        <v>1371</v>
      </c>
      <c r="J533" s="8">
        <f>EOMONTH(C533, 0)</f>
        <v>45473</v>
      </c>
      <c r="K533" s="1" t="s">
        <v>373</v>
      </c>
      <c r="L533" s="1" t="str">
        <f>IF(ISNUMBER(SEARCH("Social subscription",I533)),"Social Sub",IF(OR(ISNUMBER(SEARCH("Mens",I533)),ISNUMBER(SEARCH("Ladies",I533))),"Match Fees",IF(OR(ISNUMBER(SEARCH("Badgers",I533)),ISNUMBER(SEARCH("Match Fee",I533))),"Match Fees",IF(OR(ISNUMBER(SEARCH("Training",I533)),ISNUMBER(SEARCH("Aspirations",I533))),"Training Fee",""))))</f>
        <v>Training Fee</v>
      </c>
      <c r="M533" s="1">
        <v>3</v>
      </c>
      <c r="N533" s="1">
        <v>0.08</v>
      </c>
      <c r="O533" s="1">
        <v>0.05</v>
      </c>
      <c r="P533" s="1">
        <v>0</v>
      </c>
      <c r="Q533" s="1">
        <v>2.87</v>
      </c>
    </row>
    <row r="534" spans="1:17" ht="12.75">
      <c r="A534" s="4">
        <v>45456</v>
      </c>
      <c r="B534" s="18">
        <f>IF(AND(ISNUMBER(--LEFT(A534,10)), ISNUMBER(--LEFT(C534,10))), --LEFT(C534,10) - --LEFT(A534,10), "")</f>
        <v>12.354099999996834</v>
      </c>
      <c r="C534" s="4">
        <v>45468.354166666664</v>
      </c>
      <c r="D534" s="16">
        <f>YEAR(C534)</f>
        <v>2024</v>
      </c>
      <c r="E534" s="1" t="str">
        <f t="shared" si="8"/>
        <v>June 2024</v>
      </c>
      <c r="F534" s="3" t="str">
        <f ca="1">IF(C534&gt;=TODAY()-365, "Last 12 Months", "After 12 Months")</f>
        <v>After 12 Months</v>
      </c>
      <c r="G534" s="1" t="s">
        <v>1381</v>
      </c>
      <c r="H534" s="1" t="s">
        <v>677</v>
      </c>
      <c r="I534" s="1" t="s">
        <v>1375</v>
      </c>
      <c r="J534" s="8">
        <f>EOMONTH(C534, 0)</f>
        <v>45473</v>
      </c>
      <c r="K534" s="1" t="s">
        <v>373</v>
      </c>
      <c r="L534" s="1" t="str">
        <f>IF(ISNUMBER(SEARCH("Social subscription",I534)),"Social Sub",IF(OR(ISNUMBER(SEARCH("Mens",I534)),ISNUMBER(SEARCH("Ladies",I534))),"Match Fees",IF(OR(ISNUMBER(SEARCH("Badgers",I534)),ISNUMBER(SEARCH("Match Fee",I534))),"Match Fees",IF(OR(ISNUMBER(SEARCH("Training",I534)),ISNUMBER(SEARCH("Aspirations",I534))),"Training Fee",""))))</f>
        <v>Training Fee</v>
      </c>
      <c r="M534" s="1">
        <v>3</v>
      </c>
      <c r="N534" s="1">
        <v>0.08</v>
      </c>
      <c r="O534" s="1">
        <v>0.05</v>
      </c>
      <c r="P534" s="1">
        <v>0</v>
      </c>
      <c r="Q534" s="1">
        <v>2.87</v>
      </c>
    </row>
    <row r="535" spans="1:17" ht="12.75">
      <c r="A535" s="4">
        <v>45463</v>
      </c>
      <c r="B535" s="18">
        <f>IF(AND(ISNUMBER(--LEFT(A535,10)), ISNUMBER(--LEFT(C535,10))), --LEFT(C535,10) - --LEFT(A535,10), "")</f>
        <v>5.3540999999968335</v>
      </c>
      <c r="C535" s="4">
        <v>45468.354166666664</v>
      </c>
      <c r="D535" s="16">
        <f>YEAR(C535)</f>
        <v>2024</v>
      </c>
      <c r="E535" s="1" t="str">
        <f t="shared" si="8"/>
        <v>June 2024</v>
      </c>
      <c r="F535" s="3" t="str">
        <f ca="1">IF(C535&gt;=TODAY()-365, "Last 12 Months", "After 12 Months")</f>
        <v>After 12 Months</v>
      </c>
      <c r="G535" s="1" t="s">
        <v>1382</v>
      </c>
      <c r="H535" s="1" t="s">
        <v>677</v>
      </c>
      <c r="I535" s="1" t="s">
        <v>1373</v>
      </c>
      <c r="J535" s="8">
        <f>EOMONTH(C535, 0)</f>
        <v>45473</v>
      </c>
      <c r="K535" s="1" t="s">
        <v>373</v>
      </c>
      <c r="L535" s="1" t="str">
        <f>IF(ISNUMBER(SEARCH("Social subscription",I535)),"Social Sub",IF(OR(ISNUMBER(SEARCH("Mens",I535)),ISNUMBER(SEARCH("Ladies",I535))),"Match Fees",IF(OR(ISNUMBER(SEARCH("Badgers",I535)),ISNUMBER(SEARCH("Match Fee",I535))),"Match Fees",IF(OR(ISNUMBER(SEARCH("Training",I535)),ISNUMBER(SEARCH("Aspirations",I535))),"Training Fee",""))))</f>
        <v>Training Fee</v>
      </c>
      <c r="M535" s="1">
        <v>3</v>
      </c>
      <c r="N535" s="1">
        <v>0.08</v>
      </c>
      <c r="O535" s="1">
        <v>0.05</v>
      </c>
      <c r="P535" s="1">
        <v>0</v>
      </c>
      <c r="Q535" s="1">
        <v>2.87</v>
      </c>
    </row>
    <row r="536" spans="1:17" ht="12.75">
      <c r="A536" s="4">
        <v>45467</v>
      </c>
      <c r="B536" s="18">
        <f>IF(AND(ISNUMBER(--LEFT(A536,10)), ISNUMBER(--LEFT(C536,10))), --LEFT(C536,10) - --LEFT(A536,10), "")</f>
        <v>1.3540999999968335</v>
      </c>
      <c r="C536" s="4">
        <v>45468.354166666664</v>
      </c>
      <c r="D536" s="16">
        <f>YEAR(C536)</f>
        <v>2024</v>
      </c>
      <c r="E536" s="1" t="str">
        <f t="shared" si="8"/>
        <v>June 2024</v>
      </c>
      <c r="F536" s="3" t="str">
        <f ca="1">IF(C536&gt;=TODAY()-365, "Last 12 Months", "After 12 Months")</f>
        <v>After 12 Months</v>
      </c>
      <c r="G536" s="1" t="s">
        <v>1383</v>
      </c>
      <c r="H536" s="1" t="s">
        <v>677</v>
      </c>
      <c r="I536" s="1" t="s">
        <v>1384</v>
      </c>
      <c r="J536" s="8">
        <f>EOMONTH(C536, 0)</f>
        <v>45473</v>
      </c>
      <c r="K536" s="1" t="s">
        <v>373</v>
      </c>
      <c r="L536" s="1" t="str">
        <f>IF(ISNUMBER(SEARCH("Social subscription",I536)),"Social Sub",IF(OR(ISNUMBER(SEARCH("Mens",I536)),ISNUMBER(SEARCH("Ladies",I536))),"Match Fees",IF(OR(ISNUMBER(SEARCH("Badgers",I536)),ISNUMBER(SEARCH("Match Fee",I536))),"Match Fees",IF(OR(ISNUMBER(SEARCH("Training",I536)),ISNUMBER(SEARCH("Aspirations",I536))),"Training Fee",""))))</f>
        <v>Training Fee</v>
      </c>
      <c r="M536" s="1">
        <v>3</v>
      </c>
      <c r="N536" s="1">
        <v>7.0000000000000007E-2</v>
      </c>
      <c r="O536" s="1">
        <v>0.05</v>
      </c>
      <c r="P536" s="1">
        <v>0</v>
      </c>
      <c r="Q536" s="1">
        <v>2.88</v>
      </c>
    </row>
    <row r="537" spans="1:17" ht="12.75">
      <c r="A537" s="4">
        <v>45417</v>
      </c>
      <c r="B537" s="18">
        <f>IF(AND(ISNUMBER(--LEFT(A537,10)), ISNUMBER(--LEFT(C537,10))), --LEFT(C537,10) - --LEFT(A537,10), "")</f>
        <v>52.355499999997846</v>
      </c>
      <c r="C537" s="4">
        <v>45469.355555555558</v>
      </c>
      <c r="D537" s="16">
        <f>YEAR(C537)</f>
        <v>2024</v>
      </c>
      <c r="E537" s="1" t="str">
        <f t="shared" si="8"/>
        <v>June 2024</v>
      </c>
      <c r="F537" s="3" t="str">
        <f ca="1">IF(C537&gt;=TODAY()-365, "Last 12 Months", "After 12 Months")</f>
        <v>After 12 Months</v>
      </c>
      <c r="G537" s="1" t="s">
        <v>1385</v>
      </c>
      <c r="H537" s="1" t="s">
        <v>642</v>
      </c>
      <c r="I537" s="1" t="s">
        <v>1386</v>
      </c>
      <c r="J537" s="8">
        <f>EOMONTH(C537, 0)</f>
        <v>45473</v>
      </c>
      <c r="K537" s="1" t="s">
        <v>373</v>
      </c>
      <c r="L537" s="1" t="str">
        <f>IF(ISNUMBER(SEARCH("Social subscription",I537)),"Social Sub",IF(OR(ISNUMBER(SEARCH("Mens",I537)),ISNUMBER(SEARCH("Ladies",I537))),"Match Fees",IF(OR(ISNUMBER(SEARCH("Badgers",I537)),ISNUMBER(SEARCH("Match Fee",I537))),"Match Fees",IF(OR(ISNUMBER(SEARCH("Training",I537)),ISNUMBER(SEARCH("Aspirations",I537))),"Training Fee",""))))</f>
        <v>Training Fee</v>
      </c>
      <c r="M537" s="1">
        <v>3</v>
      </c>
      <c r="N537" s="1">
        <v>7.0000000000000007E-2</v>
      </c>
      <c r="O537" s="1">
        <v>0.05</v>
      </c>
      <c r="P537" s="1">
        <v>0</v>
      </c>
      <c r="Q537" s="1">
        <v>2.88</v>
      </c>
    </row>
    <row r="538" spans="1:17" ht="12.75">
      <c r="A538" s="4">
        <v>45431</v>
      </c>
      <c r="B538" s="18">
        <f>IF(AND(ISNUMBER(--LEFT(A538,10)), ISNUMBER(--LEFT(C538,10))), --LEFT(C538,10) - --LEFT(A538,10), "")</f>
        <v>38.355499999997846</v>
      </c>
      <c r="C538" s="4">
        <v>45469.355555555558</v>
      </c>
      <c r="D538" s="16">
        <f>YEAR(C538)</f>
        <v>2024</v>
      </c>
      <c r="E538" s="1" t="str">
        <f t="shared" si="8"/>
        <v>June 2024</v>
      </c>
      <c r="F538" s="3" t="str">
        <f ca="1">IF(C538&gt;=TODAY()-365, "Last 12 Months", "After 12 Months")</f>
        <v>After 12 Months</v>
      </c>
      <c r="G538" s="1" t="s">
        <v>1387</v>
      </c>
      <c r="H538" s="1" t="s">
        <v>642</v>
      </c>
      <c r="I538" s="1" t="s">
        <v>1388</v>
      </c>
      <c r="J538" s="8">
        <f>EOMONTH(C538, 0)</f>
        <v>45473</v>
      </c>
      <c r="K538" s="1" t="s">
        <v>373</v>
      </c>
      <c r="L538" s="1" t="str">
        <f>IF(ISNUMBER(SEARCH("Social subscription",I538)),"Social Sub",IF(OR(ISNUMBER(SEARCH("Mens",I538)),ISNUMBER(SEARCH("Ladies",I538))),"Match Fees",IF(OR(ISNUMBER(SEARCH("Badgers",I538)),ISNUMBER(SEARCH("Match Fee",I538))),"Match Fees",IF(OR(ISNUMBER(SEARCH("Training",I538)),ISNUMBER(SEARCH("Aspirations",I538))),"Training Fee",""))))</f>
        <v>Training Fee</v>
      </c>
      <c r="M538" s="1">
        <v>3</v>
      </c>
      <c r="N538" s="1">
        <v>7.0000000000000007E-2</v>
      </c>
      <c r="O538" s="1">
        <v>0.05</v>
      </c>
      <c r="P538" s="1">
        <v>0</v>
      </c>
      <c r="Q538" s="1">
        <v>2.88</v>
      </c>
    </row>
    <row r="539" spans="1:17" ht="12.75">
      <c r="A539" s="4">
        <v>45447</v>
      </c>
      <c r="B539" s="18">
        <f>IF(AND(ISNUMBER(--LEFT(A539,10)), ISNUMBER(--LEFT(C539,10))), --LEFT(C539,10) - --LEFT(A539,10), "")</f>
        <v>22.355499999997846</v>
      </c>
      <c r="C539" s="4">
        <v>45469.355555555558</v>
      </c>
      <c r="D539" s="16">
        <f>YEAR(C539)</f>
        <v>2024</v>
      </c>
      <c r="E539" s="1" t="str">
        <f t="shared" si="8"/>
        <v>June 2024</v>
      </c>
      <c r="F539" s="3" t="str">
        <f ca="1">IF(C539&gt;=TODAY()-365, "Last 12 Months", "After 12 Months")</f>
        <v>After 12 Months</v>
      </c>
      <c r="G539" s="1" t="s">
        <v>1389</v>
      </c>
      <c r="H539" s="1" t="s">
        <v>642</v>
      </c>
      <c r="I539" s="1" t="s">
        <v>1390</v>
      </c>
      <c r="J539" s="8">
        <f>EOMONTH(C539, 0)</f>
        <v>45473</v>
      </c>
      <c r="K539" s="1" t="s">
        <v>373</v>
      </c>
      <c r="L539" s="1" t="str">
        <f>IF(ISNUMBER(SEARCH("Social subscription",I539)),"Social Sub",IF(OR(ISNUMBER(SEARCH("Mens",I539)),ISNUMBER(SEARCH("Ladies",I539))),"Match Fees",IF(OR(ISNUMBER(SEARCH("Badgers",I539)),ISNUMBER(SEARCH("Match Fee",I539))),"Match Fees",IF(OR(ISNUMBER(SEARCH("Training",I539)),ISNUMBER(SEARCH("Aspirations",I539))),"Training Fee",""))))</f>
        <v>Training Fee</v>
      </c>
      <c r="M539" s="1">
        <v>3</v>
      </c>
      <c r="N539" s="1">
        <v>7.0000000000000007E-2</v>
      </c>
      <c r="O539" s="1">
        <v>0.05</v>
      </c>
      <c r="P539" s="1">
        <v>0</v>
      </c>
      <c r="Q539" s="1">
        <v>2.88</v>
      </c>
    </row>
    <row r="540" spans="1:17" ht="12.75">
      <c r="A540" s="4">
        <v>45452</v>
      </c>
      <c r="B540" s="18">
        <f>IF(AND(ISNUMBER(--LEFT(A540,10)), ISNUMBER(--LEFT(C540,10))), --LEFT(C540,10) - --LEFT(A540,10), "")</f>
        <v>17.355499999997846</v>
      </c>
      <c r="C540" s="4">
        <v>45469.355555555558</v>
      </c>
      <c r="D540" s="16">
        <f>YEAR(C540)</f>
        <v>2024</v>
      </c>
      <c r="E540" s="1" t="str">
        <f t="shared" si="8"/>
        <v>June 2024</v>
      </c>
      <c r="F540" s="3" t="str">
        <f ca="1">IF(C540&gt;=TODAY()-365, "Last 12 Months", "After 12 Months")</f>
        <v>After 12 Months</v>
      </c>
      <c r="G540" s="1" t="s">
        <v>1391</v>
      </c>
      <c r="H540" s="1" t="s">
        <v>642</v>
      </c>
      <c r="I540" s="1" t="s">
        <v>1392</v>
      </c>
      <c r="J540" s="8">
        <f>EOMONTH(C540, 0)</f>
        <v>45473</v>
      </c>
      <c r="K540" s="1" t="s">
        <v>373</v>
      </c>
      <c r="L540" s="1" t="str">
        <f>IF(ISNUMBER(SEARCH("Social subscription",I540)),"Social Sub",IF(OR(ISNUMBER(SEARCH("Mens",I540)),ISNUMBER(SEARCH("Ladies",I540))),"Match Fees",IF(OR(ISNUMBER(SEARCH("Badgers",I540)),ISNUMBER(SEARCH("Match Fee",I540))),"Match Fees",IF(OR(ISNUMBER(SEARCH("Training",I540)),ISNUMBER(SEARCH("Aspirations",I540))),"Training Fee",""))))</f>
        <v>Training Fee</v>
      </c>
      <c r="M540" s="1">
        <v>3</v>
      </c>
      <c r="N540" s="1">
        <v>7.0000000000000007E-2</v>
      </c>
      <c r="O540" s="1">
        <v>0.05</v>
      </c>
      <c r="P540" s="1">
        <v>0</v>
      </c>
      <c r="Q540" s="1">
        <v>2.88</v>
      </c>
    </row>
    <row r="541" spans="1:17" ht="12.75">
      <c r="A541" s="4">
        <v>45459</v>
      </c>
      <c r="B541" s="18">
        <f>IF(AND(ISNUMBER(--LEFT(A541,10)), ISNUMBER(--LEFT(C541,10))), --LEFT(C541,10) - --LEFT(A541,10), "")</f>
        <v>10.355499999997846</v>
      </c>
      <c r="C541" s="4">
        <v>45469.355555555558</v>
      </c>
      <c r="D541" s="16">
        <f>YEAR(C541)</f>
        <v>2024</v>
      </c>
      <c r="E541" s="1" t="str">
        <f t="shared" si="8"/>
        <v>June 2024</v>
      </c>
      <c r="F541" s="3" t="str">
        <f ca="1">IF(C541&gt;=TODAY()-365, "Last 12 Months", "After 12 Months")</f>
        <v>After 12 Months</v>
      </c>
      <c r="G541" s="1" t="s">
        <v>1393</v>
      </c>
      <c r="H541" s="1" t="s">
        <v>642</v>
      </c>
      <c r="I541" s="1" t="s">
        <v>1394</v>
      </c>
      <c r="J541" s="8">
        <f>EOMONTH(C541, 0)</f>
        <v>45473</v>
      </c>
      <c r="K541" s="1" t="s">
        <v>373</v>
      </c>
      <c r="L541" s="1" t="str">
        <f>IF(ISNUMBER(SEARCH("Social subscription",I541)),"Social Sub",IF(OR(ISNUMBER(SEARCH("Mens",I541)),ISNUMBER(SEARCH("Ladies",I541))),"Match Fees",IF(OR(ISNUMBER(SEARCH("Badgers",I541)),ISNUMBER(SEARCH("Match Fee",I541))),"Match Fees",IF(OR(ISNUMBER(SEARCH("Training",I541)),ISNUMBER(SEARCH("Aspirations",I541))),"Training Fee",""))))</f>
        <v>Training Fee</v>
      </c>
      <c r="M541" s="1">
        <v>3</v>
      </c>
      <c r="N541" s="1">
        <v>7.0000000000000007E-2</v>
      </c>
      <c r="O541" s="1">
        <v>0.05</v>
      </c>
      <c r="P541" s="1">
        <v>0</v>
      </c>
      <c r="Q541" s="1">
        <v>2.88</v>
      </c>
    </row>
    <row r="542" spans="1:17" ht="12.75">
      <c r="A542" s="4">
        <v>45464</v>
      </c>
      <c r="B542" s="18">
        <f>IF(AND(ISNUMBER(--LEFT(A542,10)), ISNUMBER(--LEFT(C542,10))), --LEFT(C542,10) - --LEFT(A542,10), "")</f>
        <v>5.3554999999978463</v>
      </c>
      <c r="C542" s="4">
        <v>45469.355555555558</v>
      </c>
      <c r="D542" s="16">
        <f>YEAR(C542)</f>
        <v>2024</v>
      </c>
      <c r="E542" s="1" t="str">
        <f t="shared" si="8"/>
        <v>June 2024</v>
      </c>
      <c r="F542" s="3" t="str">
        <f ca="1">IF(C542&gt;=TODAY()-365, "Last 12 Months", "After 12 Months")</f>
        <v>After 12 Months</v>
      </c>
      <c r="G542" s="1" t="s">
        <v>1395</v>
      </c>
      <c r="H542" s="1" t="s">
        <v>642</v>
      </c>
      <c r="I542" s="1" t="s">
        <v>1396</v>
      </c>
      <c r="J542" s="8">
        <f>EOMONTH(C542, 0)</f>
        <v>45473</v>
      </c>
      <c r="K542" s="1" t="s">
        <v>373</v>
      </c>
      <c r="L542" s="1" t="str">
        <f>IF(ISNUMBER(SEARCH("Social subscription",I542)),"Social Sub",IF(OR(ISNUMBER(SEARCH("Mens",I542)),ISNUMBER(SEARCH("Ladies",I542))),"Match Fees",IF(OR(ISNUMBER(SEARCH("Badgers",I542)),ISNUMBER(SEARCH("Match Fee",I542))),"Match Fees",IF(OR(ISNUMBER(SEARCH("Training",I542)),ISNUMBER(SEARCH("Aspirations",I542))),"Training Fee",""))))</f>
        <v>Training Fee</v>
      </c>
      <c r="M542" s="1">
        <v>5</v>
      </c>
      <c r="N542" s="1">
        <v>0.12</v>
      </c>
      <c r="O542" s="1">
        <v>0.05</v>
      </c>
      <c r="P542" s="1">
        <v>0</v>
      </c>
      <c r="Q542" s="1">
        <v>4.83</v>
      </c>
    </row>
    <row r="543" spans="1:17" ht="12.75">
      <c r="A543" s="4">
        <v>45466</v>
      </c>
      <c r="B543" s="18">
        <f>IF(AND(ISNUMBER(--LEFT(A543,10)), ISNUMBER(--LEFT(C543,10))), --LEFT(C543,10) - --LEFT(A543,10), "")</f>
        <v>3.3554999999978463</v>
      </c>
      <c r="C543" s="4">
        <v>45469.355555555558</v>
      </c>
      <c r="D543" s="16">
        <f>YEAR(C543)</f>
        <v>2024</v>
      </c>
      <c r="E543" s="1" t="str">
        <f t="shared" si="8"/>
        <v>June 2024</v>
      </c>
      <c r="F543" s="3" t="str">
        <f ca="1">IF(C543&gt;=TODAY()-365, "Last 12 Months", "After 12 Months")</f>
        <v>After 12 Months</v>
      </c>
      <c r="G543" s="1" t="s">
        <v>1397</v>
      </c>
      <c r="H543" s="1" t="s">
        <v>642</v>
      </c>
      <c r="I543" s="1" t="s">
        <v>1398</v>
      </c>
      <c r="J543" s="8">
        <f>EOMONTH(C543, 0)</f>
        <v>45473</v>
      </c>
      <c r="K543" s="1" t="s">
        <v>373</v>
      </c>
      <c r="L543" s="1" t="str">
        <f>IF(ISNUMBER(SEARCH("Social subscription",I543)),"Social Sub",IF(OR(ISNUMBER(SEARCH("Mens",I543)),ISNUMBER(SEARCH("Ladies",I543))),"Match Fees",IF(OR(ISNUMBER(SEARCH("Badgers",I543)),ISNUMBER(SEARCH("Match Fee",I543))),"Match Fees",IF(OR(ISNUMBER(SEARCH("Training",I543)),ISNUMBER(SEARCH("Aspirations",I543))),"Training Fee",""))))</f>
        <v>Training Fee</v>
      </c>
      <c r="M543" s="1">
        <v>3</v>
      </c>
      <c r="N543" s="1">
        <v>0.08</v>
      </c>
      <c r="O543" s="1">
        <v>0.05</v>
      </c>
      <c r="P543" s="1">
        <v>0</v>
      </c>
      <c r="Q543" s="1">
        <v>2.87</v>
      </c>
    </row>
    <row r="544" spans="1:17" ht="12.75">
      <c r="A544" s="4">
        <v>45441</v>
      </c>
      <c r="B544" s="18">
        <f>IF(AND(ISNUMBER(--LEFT(A544,10)), ISNUMBER(--LEFT(C544,10))), --LEFT(C544,10) - --LEFT(A544,10), "")</f>
        <v>30.354099999996834</v>
      </c>
      <c r="C544" s="4">
        <v>45471.354166666664</v>
      </c>
      <c r="D544" s="16">
        <f>YEAR(C544)</f>
        <v>2024</v>
      </c>
      <c r="E544" s="1" t="str">
        <f t="shared" si="8"/>
        <v>June 2024</v>
      </c>
      <c r="F544" s="3" t="str">
        <f ca="1">IF(C544&gt;=TODAY()-365, "Last 12 Months", "After 12 Months")</f>
        <v>After 12 Months</v>
      </c>
      <c r="G544" s="1" t="s">
        <v>1399</v>
      </c>
      <c r="H544" s="1" t="s">
        <v>393</v>
      </c>
      <c r="I544" s="1" t="s">
        <v>1400</v>
      </c>
      <c r="J544" s="8">
        <f>EOMONTH(C544, 0)</f>
        <v>45473</v>
      </c>
      <c r="K544" s="1" t="s">
        <v>373</v>
      </c>
      <c r="L544" s="1" t="str">
        <f>IF(ISNUMBER(SEARCH("Social subscription",I544)),"Social Sub",IF(OR(ISNUMBER(SEARCH("Mens",I544)),ISNUMBER(SEARCH("Ladies",I544))),"Match Fees",IF(OR(ISNUMBER(SEARCH("Badgers",I544)),ISNUMBER(SEARCH("Match Fee",I544))),"Match Fees",IF(OR(ISNUMBER(SEARCH("Training",I544)),ISNUMBER(SEARCH("Aspirations",I544))),"Training Fee",""))))</f>
        <v>Match Fees</v>
      </c>
      <c r="M544" s="1">
        <v>5</v>
      </c>
      <c r="N544" s="1">
        <v>0.14000000000000001</v>
      </c>
      <c r="O544" s="1">
        <v>0.05</v>
      </c>
      <c r="P544" s="1">
        <v>0</v>
      </c>
      <c r="Q544" s="1">
        <v>4.8099999999999996</v>
      </c>
    </row>
    <row r="545" spans="1:17" ht="12.75">
      <c r="A545" s="4">
        <v>45447</v>
      </c>
      <c r="B545" s="18">
        <f>IF(AND(ISNUMBER(--LEFT(A545,10)), ISNUMBER(--LEFT(C545,10))), --LEFT(C545,10) - --LEFT(A545,10), "")</f>
        <v>24.354099999996834</v>
      </c>
      <c r="C545" s="4">
        <v>45471.354166666664</v>
      </c>
      <c r="D545" s="16">
        <f>YEAR(C545)</f>
        <v>2024</v>
      </c>
      <c r="E545" s="1" t="str">
        <f t="shared" si="8"/>
        <v>June 2024</v>
      </c>
      <c r="F545" s="3" t="str">
        <f ca="1">IF(C545&gt;=TODAY()-365, "Last 12 Months", "After 12 Months")</f>
        <v>After 12 Months</v>
      </c>
      <c r="G545" s="1" t="s">
        <v>1401</v>
      </c>
      <c r="H545" s="1" t="s">
        <v>393</v>
      </c>
      <c r="I545" s="1" t="s">
        <v>1402</v>
      </c>
      <c r="J545" s="8">
        <f>EOMONTH(C545, 0)</f>
        <v>45473</v>
      </c>
      <c r="K545" s="1" t="s">
        <v>373</v>
      </c>
      <c r="L545" s="1" t="str">
        <f>IF(ISNUMBER(SEARCH("Social subscription",I545)),"Social Sub",IF(OR(ISNUMBER(SEARCH("Mens",I545)),ISNUMBER(SEARCH("Ladies",I545))),"Match Fees",IF(OR(ISNUMBER(SEARCH("Badgers",I545)),ISNUMBER(SEARCH("Match Fee",I545))),"Match Fees",IF(OR(ISNUMBER(SEARCH("Training",I545)),ISNUMBER(SEARCH("Aspirations",I545))),"Training Fee",""))))</f>
        <v>Match Fees</v>
      </c>
      <c r="M545" s="1">
        <v>5</v>
      </c>
      <c r="N545" s="1">
        <v>0.14000000000000001</v>
      </c>
      <c r="O545" s="1">
        <v>0.05</v>
      </c>
      <c r="P545" s="1">
        <v>0</v>
      </c>
      <c r="Q545" s="1">
        <v>4.8099999999999996</v>
      </c>
    </row>
    <row r="546" spans="1:17" ht="12.75">
      <c r="A546" s="4">
        <v>45463</v>
      </c>
      <c r="B546" s="18">
        <f>IF(AND(ISNUMBER(--LEFT(A546,10)), ISNUMBER(--LEFT(C546,10))), --LEFT(C546,10) - --LEFT(A546,10), "")</f>
        <v>8.3540999999968335</v>
      </c>
      <c r="C546" s="4">
        <v>45471.354166666664</v>
      </c>
      <c r="D546" s="16">
        <f>YEAR(C546)</f>
        <v>2024</v>
      </c>
      <c r="E546" s="1" t="str">
        <f t="shared" si="8"/>
        <v>June 2024</v>
      </c>
      <c r="F546" s="3" t="str">
        <f ca="1">IF(C546&gt;=TODAY()-365, "Last 12 Months", "After 12 Months")</f>
        <v>After 12 Months</v>
      </c>
      <c r="G546" s="1" t="s">
        <v>1403</v>
      </c>
      <c r="H546" s="1" t="s">
        <v>393</v>
      </c>
      <c r="I546" s="1" t="s">
        <v>1404</v>
      </c>
      <c r="J546" s="8">
        <f>EOMONTH(C546, 0)</f>
        <v>45473</v>
      </c>
      <c r="K546" s="1" t="s">
        <v>373</v>
      </c>
      <c r="L546" s="1" t="str">
        <f>IF(ISNUMBER(SEARCH("Social subscription",I546)),"Social Sub",IF(OR(ISNUMBER(SEARCH("Mens",I546)),ISNUMBER(SEARCH("Ladies",I546))),"Match Fees",IF(OR(ISNUMBER(SEARCH("Badgers",I546)),ISNUMBER(SEARCH("Match Fee",I546))),"Match Fees",IF(OR(ISNUMBER(SEARCH("Training",I546)),ISNUMBER(SEARCH("Aspirations",I546))),"Training Fee",""))))</f>
        <v>Match Fees</v>
      </c>
      <c r="M546" s="1">
        <v>5</v>
      </c>
      <c r="N546" s="1">
        <v>0.15</v>
      </c>
      <c r="O546" s="1">
        <v>0.05</v>
      </c>
      <c r="P546" s="1">
        <v>0</v>
      </c>
      <c r="Q546" s="1">
        <v>4.8</v>
      </c>
    </row>
    <row r="547" spans="1:17" ht="12.75">
      <c r="A547" s="4">
        <v>45433</v>
      </c>
      <c r="B547" s="18">
        <f>IF(AND(ISNUMBER(--LEFT(A547,10)), ISNUMBER(--LEFT(C547,10))), --LEFT(C547,10) - --LEFT(A547,10), "")</f>
        <v>38.354099999996834</v>
      </c>
      <c r="C547" s="4">
        <v>45471.354166666664</v>
      </c>
      <c r="D547" s="16">
        <f>YEAR(C547)</f>
        <v>2024</v>
      </c>
      <c r="E547" s="1" t="str">
        <f t="shared" si="8"/>
        <v>June 2024</v>
      </c>
      <c r="F547" s="3" t="str">
        <f ca="1">IF(C547&gt;=TODAY()-365, "Last 12 Months", "After 12 Months")</f>
        <v>After 12 Months</v>
      </c>
      <c r="G547" s="1" t="s">
        <v>1405</v>
      </c>
      <c r="H547" s="1" t="s">
        <v>771</v>
      </c>
      <c r="I547" s="1" t="s">
        <v>1406</v>
      </c>
      <c r="J547" s="8">
        <f>EOMONTH(C547, 0)</f>
        <v>45473</v>
      </c>
      <c r="K547" s="1" t="s">
        <v>373</v>
      </c>
      <c r="L547" s="1" t="str">
        <f>IF(ISNUMBER(SEARCH("Social subscription",I547)),"Social Sub",IF(OR(ISNUMBER(SEARCH("Mens",I547)),ISNUMBER(SEARCH("Ladies",I547))),"Match Fees",IF(OR(ISNUMBER(SEARCH("Badgers",I547)),ISNUMBER(SEARCH("Match Fee",I547))),"Match Fees",IF(OR(ISNUMBER(SEARCH("Training",I547)),ISNUMBER(SEARCH("Aspirations",I547))),"Training Fee",""))))</f>
        <v>Match Fees</v>
      </c>
      <c r="M547" s="1">
        <v>5</v>
      </c>
      <c r="N547" s="1">
        <v>0.28000000000000003</v>
      </c>
      <c r="O547" s="1">
        <v>0.05</v>
      </c>
      <c r="P547" s="1">
        <v>0</v>
      </c>
      <c r="Q547" s="1">
        <v>4.67</v>
      </c>
    </row>
    <row r="548" spans="1:17" ht="12.75">
      <c r="A548" s="4">
        <v>45471</v>
      </c>
      <c r="B548" s="18">
        <f>IF(AND(ISNUMBER(--LEFT(A548,10)), ISNUMBER(--LEFT(C548,10))), --LEFT(C548,10) - --LEFT(A548,10), "")</f>
        <v>0.89510000000154832</v>
      </c>
      <c r="C548" s="4">
        <v>45471.895138888889</v>
      </c>
      <c r="D548" s="16">
        <f>YEAR(C548)</f>
        <v>2024</v>
      </c>
      <c r="E548" s="1" t="str">
        <f t="shared" si="8"/>
        <v>June 2024</v>
      </c>
      <c r="F548" s="3" t="str">
        <f ca="1">IF(C548&gt;=TODAY()-365, "Last 12 Months", "After 12 Months")</f>
        <v>After 12 Months</v>
      </c>
      <c r="G548" s="1" t="s">
        <v>1407</v>
      </c>
      <c r="H548" s="1" t="s">
        <v>393</v>
      </c>
      <c r="I548" s="1" t="s">
        <v>1408</v>
      </c>
      <c r="J548" s="8">
        <f>EOMONTH(C548, 0)</f>
        <v>45473</v>
      </c>
      <c r="K548" s="1" t="s">
        <v>233</v>
      </c>
      <c r="L548" s="1" t="str">
        <f>IF(ISNUMBER(SEARCH("Social subscription",I548)),"Social Sub",IF(OR(ISNUMBER(SEARCH("Mens",I548)),ISNUMBER(SEARCH("Ladies",I548))),"Match Fees",IF(OR(ISNUMBER(SEARCH("Badgers",I548)),ISNUMBER(SEARCH("Match Fee",I548))),"Match Fees",IF(OR(ISNUMBER(SEARCH("Training",I548)),ISNUMBER(SEARCH("Aspirations",I548))),"Training Fee",""))))</f>
        <v>Training Fee</v>
      </c>
      <c r="M548" s="1">
        <v>8</v>
      </c>
      <c r="N548" s="1">
        <v>0</v>
      </c>
      <c r="O548" s="1">
        <v>0</v>
      </c>
      <c r="P548" s="1">
        <v>0</v>
      </c>
      <c r="Q548" s="1">
        <v>8</v>
      </c>
    </row>
    <row r="549" spans="1:17" ht="12.75">
      <c r="A549" s="4">
        <v>45471</v>
      </c>
      <c r="B549" s="18">
        <f>IF(AND(ISNUMBER(--LEFT(A549,10)), ISNUMBER(--LEFT(C549,10))), --LEFT(C549,10) - --LEFT(A549,10), "")</f>
        <v>0.89510000000154832</v>
      </c>
      <c r="C549" s="4">
        <v>45471.895138888889</v>
      </c>
      <c r="D549" s="16">
        <f>YEAR(C549)</f>
        <v>2024</v>
      </c>
      <c r="E549" s="1" t="str">
        <f t="shared" si="8"/>
        <v>June 2024</v>
      </c>
      <c r="F549" s="3" t="str">
        <f ca="1">IF(C549&gt;=TODAY()-365, "Last 12 Months", "After 12 Months")</f>
        <v>After 12 Months</v>
      </c>
      <c r="G549" s="1" t="s">
        <v>1409</v>
      </c>
      <c r="H549" s="1" t="s">
        <v>393</v>
      </c>
      <c r="I549" s="1" t="s">
        <v>1408</v>
      </c>
      <c r="J549" s="8">
        <f>EOMONTH(C549, 0)</f>
        <v>45473</v>
      </c>
      <c r="K549" s="1" t="s">
        <v>233</v>
      </c>
      <c r="L549" s="1" t="str">
        <f>IF(ISNUMBER(SEARCH("Social subscription",I549)),"Social Sub",IF(OR(ISNUMBER(SEARCH("Mens",I549)),ISNUMBER(SEARCH("Ladies",I549))),"Match Fees",IF(OR(ISNUMBER(SEARCH("Badgers",I549)),ISNUMBER(SEARCH("Match Fee",I549))),"Match Fees",IF(OR(ISNUMBER(SEARCH("Training",I549)),ISNUMBER(SEARCH("Aspirations",I549))),"Training Fee",""))))</f>
        <v>Training Fee</v>
      </c>
      <c r="M549" s="1">
        <v>8</v>
      </c>
      <c r="N549" s="1">
        <v>0</v>
      </c>
      <c r="O549" s="1">
        <v>0</v>
      </c>
      <c r="P549" s="1">
        <v>0</v>
      </c>
      <c r="Q549" s="1">
        <v>8</v>
      </c>
    </row>
    <row r="550" spans="1:17" ht="12.75">
      <c r="A550" s="4">
        <v>45471</v>
      </c>
      <c r="B550" s="18">
        <f>IF(AND(ISNUMBER(--LEFT(A550,10)), ISNUMBER(--LEFT(C550,10))), --LEFT(C550,10) - --LEFT(A550,10), "")</f>
        <v>0.90619999999762513</v>
      </c>
      <c r="C550" s="4">
        <v>45471.90625</v>
      </c>
      <c r="D550" s="16">
        <f>YEAR(C550)</f>
        <v>2024</v>
      </c>
      <c r="E550" s="1" t="str">
        <f t="shared" si="8"/>
        <v>June 2024</v>
      </c>
      <c r="F550" s="3" t="str">
        <f ca="1">IF(C550&gt;=TODAY()-365, "Last 12 Months", "After 12 Months")</f>
        <v>After 12 Months</v>
      </c>
      <c r="G550" s="1" t="s">
        <v>1410</v>
      </c>
      <c r="H550" s="1" t="s">
        <v>1411</v>
      </c>
      <c r="I550" s="1" t="s">
        <v>1412</v>
      </c>
      <c r="J550" s="8">
        <f>EOMONTH(C550, 0)</f>
        <v>45473</v>
      </c>
      <c r="K550" s="1" t="s">
        <v>241</v>
      </c>
      <c r="L550" s="1" t="str">
        <f>IF(ISNUMBER(SEARCH("Social subscription",I550)),"Social Sub",IF(OR(ISNUMBER(SEARCH("Mens",I550)),ISNUMBER(SEARCH("Ladies",I550))),"Match Fees",IF(OR(ISNUMBER(SEARCH("Badgers",I550)),ISNUMBER(SEARCH("Match Fee",I550))),"Match Fees",IF(OR(ISNUMBER(SEARCH("Training",I550)),ISNUMBER(SEARCH("Aspirations",I550))),"Training Fee",""))))</f>
        <v>Match Fees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</row>
    <row r="551" spans="1:17" ht="12.75">
      <c r="A551" s="4">
        <v>45471</v>
      </c>
      <c r="B551" s="18">
        <f>IF(AND(ISNUMBER(--LEFT(A551,10)), ISNUMBER(--LEFT(C551,10))), --LEFT(C551,10) - --LEFT(A551,10), "")</f>
        <v>0.90619999999762513</v>
      </c>
      <c r="C551" s="4">
        <v>45471.90625</v>
      </c>
      <c r="D551" s="16">
        <f>YEAR(C551)</f>
        <v>2024</v>
      </c>
      <c r="E551" s="1" t="str">
        <f t="shared" si="8"/>
        <v>June 2024</v>
      </c>
      <c r="F551" s="3" t="str">
        <f ca="1">IF(C551&gt;=TODAY()-365, "Last 12 Months", "After 12 Months")</f>
        <v>After 12 Months</v>
      </c>
      <c r="G551" s="1" t="s">
        <v>1413</v>
      </c>
      <c r="H551" s="1" t="s">
        <v>996</v>
      </c>
      <c r="I551" s="1" t="s">
        <v>1414</v>
      </c>
      <c r="J551" s="8">
        <f>EOMONTH(C551, 0)</f>
        <v>45473</v>
      </c>
      <c r="K551" s="1" t="s">
        <v>241</v>
      </c>
      <c r="L551" s="1" t="str">
        <f>IF(ISNUMBER(SEARCH("Social subscription",I551)),"Social Sub",IF(OR(ISNUMBER(SEARCH("Mens",I551)),ISNUMBER(SEARCH("Ladies",I551))),"Match Fees",IF(OR(ISNUMBER(SEARCH("Badgers",I551)),ISNUMBER(SEARCH("Match Fee",I551))),"Match Fees",IF(OR(ISNUMBER(SEARCH("Training",I551)),ISNUMBER(SEARCH("Aspirations",I551))),"Training Fee",""))))</f>
        <v>Match Fees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</row>
    <row r="552" spans="1:17" ht="12.75">
      <c r="A552" s="4">
        <v>45473</v>
      </c>
      <c r="B552" s="18">
        <f>IF(AND(ISNUMBER(--LEFT(A552,10)), ISNUMBER(--LEFT(C552,10))), --LEFT(C552,10) - --LEFT(A552,10), "")</f>
        <v>0.42079999999987194</v>
      </c>
      <c r="C552" s="4">
        <v>45473.42083333333</v>
      </c>
      <c r="D552" s="16">
        <f>YEAR(C552)</f>
        <v>2024</v>
      </c>
      <c r="E552" s="1" t="str">
        <f t="shared" si="8"/>
        <v>June 2024</v>
      </c>
      <c r="F552" s="3" t="str">
        <f ca="1">IF(C552&gt;=TODAY()-365, "Last 12 Months", "After 12 Months")</f>
        <v>After 12 Months</v>
      </c>
      <c r="G552" s="1" t="s">
        <v>1415</v>
      </c>
      <c r="H552" s="1" t="s">
        <v>1416</v>
      </c>
      <c r="I552" s="1" t="s">
        <v>1417</v>
      </c>
      <c r="J552" s="8">
        <f>EOMONTH(C552, 0)</f>
        <v>45473</v>
      </c>
      <c r="K552" s="1" t="s">
        <v>241</v>
      </c>
      <c r="L552" s="1" t="str">
        <f>IF(ISNUMBER(SEARCH("Social subscription",I552)),"Social Sub",IF(OR(ISNUMBER(SEARCH("Mens",I552)),ISNUMBER(SEARCH("Ladies",I552))),"Match Fees",IF(OR(ISNUMBER(SEARCH("Badgers",I552)),ISNUMBER(SEARCH("Match Fee",I552))),"Match Fees",IF(OR(ISNUMBER(SEARCH("Training",I552)),ISNUMBER(SEARCH("Aspirations",I552))),"Training Fee",""))))</f>
        <v>Training Fee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</row>
    <row r="553" spans="1:17" ht="12.75">
      <c r="A553" s="4">
        <v>45473</v>
      </c>
      <c r="B553" s="18">
        <f>IF(AND(ISNUMBER(--LEFT(A553,10)), ISNUMBER(--LEFT(C553,10))), --LEFT(C553,10) - --LEFT(A553,10), "")</f>
        <v>0.42079999999987194</v>
      </c>
      <c r="C553" s="4">
        <v>45473.42083333333</v>
      </c>
      <c r="D553" s="16">
        <f>YEAR(C553)</f>
        <v>2024</v>
      </c>
      <c r="E553" s="1" t="str">
        <f t="shared" si="8"/>
        <v>June 2024</v>
      </c>
      <c r="F553" s="3" t="str">
        <f ca="1">IF(C553&gt;=TODAY()-365, "Last 12 Months", "After 12 Months")</f>
        <v>After 12 Months</v>
      </c>
      <c r="G553" s="1" t="s">
        <v>1418</v>
      </c>
      <c r="H553" s="1" t="s">
        <v>610</v>
      </c>
      <c r="I553" s="1" t="s">
        <v>1419</v>
      </c>
      <c r="J553" s="8">
        <f>EOMONTH(C553, 0)</f>
        <v>45473</v>
      </c>
      <c r="K553" s="1" t="s">
        <v>241</v>
      </c>
      <c r="L553" s="1" t="str">
        <f>IF(ISNUMBER(SEARCH("Social subscription",I553)),"Social Sub",IF(OR(ISNUMBER(SEARCH("Mens",I553)),ISNUMBER(SEARCH("Ladies",I553))),"Match Fees",IF(OR(ISNUMBER(SEARCH("Badgers",I553)),ISNUMBER(SEARCH("Match Fee",I553))),"Match Fees",IF(OR(ISNUMBER(SEARCH("Training",I553)),ISNUMBER(SEARCH("Aspirations",I553))),"Training Fee",""))))</f>
        <v>Training Fee</v>
      </c>
      <c r="M553" s="1">
        <v>3</v>
      </c>
      <c r="N553" s="1">
        <v>0</v>
      </c>
      <c r="O553" s="1">
        <v>0</v>
      </c>
      <c r="P553" s="1">
        <v>0</v>
      </c>
      <c r="Q553" s="1">
        <v>3</v>
      </c>
    </row>
    <row r="554" spans="1:17" ht="12.75">
      <c r="A554" s="4">
        <v>45473</v>
      </c>
      <c r="B554" s="18">
        <f>IF(AND(ISNUMBER(--LEFT(A554,10)), ISNUMBER(--LEFT(C554,10))), --LEFT(C554,10) - --LEFT(A554,10), "")</f>
        <v>0.42079999999987194</v>
      </c>
      <c r="C554" s="4">
        <v>45473.42083333333</v>
      </c>
      <c r="D554" s="16">
        <f>YEAR(C554)</f>
        <v>2024</v>
      </c>
      <c r="E554" s="1" t="str">
        <f t="shared" si="8"/>
        <v>June 2024</v>
      </c>
      <c r="F554" s="3" t="str">
        <f ca="1">IF(C554&gt;=TODAY()-365, "Last 12 Months", "After 12 Months")</f>
        <v>After 12 Months</v>
      </c>
      <c r="G554" s="1" t="s">
        <v>1420</v>
      </c>
      <c r="H554" s="1" t="s">
        <v>613</v>
      </c>
      <c r="I554" s="1" t="s">
        <v>1419</v>
      </c>
      <c r="J554" s="8">
        <f>EOMONTH(C554, 0)</f>
        <v>45473</v>
      </c>
      <c r="K554" s="1" t="s">
        <v>241</v>
      </c>
      <c r="L554" s="1" t="str">
        <f>IF(ISNUMBER(SEARCH("Social subscription",I554)),"Social Sub",IF(OR(ISNUMBER(SEARCH("Mens",I554)),ISNUMBER(SEARCH("Ladies",I554))),"Match Fees",IF(OR(ISNUMBER(SEARCH("Badgers",I554)),ISNUMBER(SEARCH("Match Fee",I554))),"Match Fees",IF(OR(ISNUMBER(SEARCH("Training",I554)),ISNUMBER(SEARCH("Aspirations",I554))),"Training Fee",""))))</f>
        <v>Training Fee</v>
      </c>
      <c r="M554" s="1">
        <v>3</v>
      </c>
      <c r="N554" s="1">
        <v>0</v>
      </c>
      <c r="O554" s="1">
        <v>0</v>
      </c>
      <c r="P554" s="1">
        <v>0</v>
      </c>
      <c r="Q554" s="1">
        <v>3</v>
      </c>
    </row>
    <row r="555" spans="1:17" ht="12.75">
      <c r="A555" s="4">
        <v>45473</v>
      </c>
      <c r="B555" s="18">
        <f>IF(AND(ISNUMBER(--LEFT(A555,10)), ISNUMBER(--LEFT(C555,10))), --LEFT(C555,10) - --LEFT(A555,10), "")</f>
        <v>0.42149999999674037</v>
      </c>
      <c r="C555" s="4">
        <v>45473.421527777777</v>
      </c>
      <c r="D555" s="16">
        <f>YEAR(C555)</f>
        <v>2024</v>
      </c>
      <c r="E555" s="1" t="str">
        <f t="shared" si="8"/>
        <v>June 2024</v>
      </c>
      <c r="F555" s="3" t="str">
        <f ca="1">IF(C555&gt;=TODAY()-365, "Last 12 Months", "After 12 Months")</f>
        <v>After 12 Months</v>
      </c>
      <c r="G555" s="1" t="s">
        <v>1421</v>
      </c>
      <c r="H555" s="1" t="s">
        <v>1153</v>
      </c>
      <c r="I555" s="1" t="s">
        <v>1419</v>
      </c>
      <c r="J555" s="8">
        <f>EOMONTH(C555, 0)</f>
        <v>45473</v>
      </c>
      <c r="K555" s="1" t="s">
        <v>241</v>
      </c>
      <c r="L555" s="1" t="str">
        <f>IF(ISNUMBER(SEARCH("Social subscription",I555)),"Social Sub",IF(OR(ISNUMBER(SEARCH("Mens",I555)),ISNUMBER(SEARCH("Ladies",I555))),"Match Fees",IF(OR(ISNUMBER(SEARCH("Badgers",I555)),ISNUMBER(SEARCH("Match Fee",I555))),"Match Fees",IF(OR(ISNUMBER(SEARCH("Training",I555)),ISNUMBER(SEARCH("Aspirations",I555))),"Training Fee",""))))</f>
        <v>Training Fee</v>
      </c>
      <c r="M555" s="1">
        <v>3</v>
      </c>
      <c r="N555" s="1">
        <v>0</v>
      </c>
      <c r="O555" s="1">
        <v>0</v>
      </c>
      <c r="P555" s="1">
        <v>0</v>
      </c>
      <c r="Q555" s="1">
        <v>3</v>
      </c>
    </row>
    <row r="556" spans="1:17" ht="12.75">
      <c r="A556" s="4">
        <v>45473</v>
      </c>
      <c r="B556" s="18">
        <f>IF(AND(ISNUMBER(--LEFT(A556,10)), ISNUMBER(--LEFT(C556,10))), --LEFT(C556,10) - --LEFT(A556,10), "")</f>
        <v>0.42149999999674037</v>
      </c>
      <c r="C556" s="4">
        <v>45473.421527777777</v>
      </c>
      <c r="D556" s="16">
        <f>YEAR(C556)</f>
        <v>2024</v>
      </c>
      <c r="E556" s="1" t="str">
        <f t="shared" si="8"/>
        <v>June 2024</v>
      </c>
      <c r="F556" s="3" t="str">
        <f ca="1">IF(C556&gt;=TODAY()-365, "Last 12 Months", "After 12 Months")</f>
        <v>After 12 Months</v>
      </c>
      <c r="G556" s="1" t="s">
        <v>1422</v>
      </c>
      <c r="H556" s="1" t="s">
        <v>1156</v>
      </c>
      <c r="I556" s="1" t="s">
        <v>1419</v>
      </c>
      <c r="J556" s="8">
        <f>EOMONTH(C556, 0)</f>
        <v>45473</v>
      </c>
      <c r="K556" s="1" t="s">
        <v>241</v>
      </c>
      <c r="L556" s="1" t="str">
        <f>IF(ISNUMBER(SEARCH("Social subscription",I556)),"Social Sub",IF(OR(ISNUMBER(SEARCH("Mens",I556)),ISNUMBER(SEARCH("Ladies",I556))),"Match Fees",IF(OR(ISNUMBER(SEARCH("Badgers",I556)),ISNUMBER(SEARCH("Match Fee",I556))),"Match Fees",IF(OR(ISNUMBER(SEARCH("Training",I556)),ISNUMBER(SEARCH("Aspirations",I556))),"Training Fee",""))))</f>
        <v>Training Fee</v>
      </c>
      <c r="M556" s="1">
        <v>3</v>
      </c>
      <c r="N556" s="1">
        <v>0</v>
      </c>
      <c r="O556" s="1">
        <v>0</v>
      </c>
      <c r="P556" s="1">
        <v>0</v>
      </c>
      <c r="Q556" s="1">
        <v>3</v>
      </c>
    </row>
    <row r="557" spans="1:17" ht="12.75">
      <c r="A557" s="4">
        <v>45473</v>
      </c>
      <c r="B557" s="18">
        <f>IF(AND(ISNUMBER(--LEFT(A557,10)), ISNUMBER(--LEFT(C557,10))), --LEFT(C557,10) - --LEFT(A557,10), "")</f>
        <v>0.42979999999806751</v>
      </c>
      <c r="C557" s="4">
        <v>45473.429861111108</v>
      </c>
      <c r="D557" s="16">
        <f>YEAR(C557)</f>
        <v>2024</v>
      </c>
      <c r="E557" s="1" t="str">
        <f t="shared" si="8"/>
        <v>June 2024</v>
      </c>
      <c r="F557" s="3" t="str">
        <f ca="1">IF(C557&gt;=TODAY()-365, "Last 12 Months", "After 12 Months")</f>
        <v>After 12 Months</v>
      </c>
      <c r="G557" s="1" t="s">
        <v>1423</v>
      </c>
      <c r="H557" s="1" t="s">
        <v>781</v>
      </c>
      <c r="I557" s="1" t="s">
        <v>1424</v>
      </c>
      <c r="J557" s="8">
        <f>EOMONTH(C557, 0)</f>
        <v>45473</v>
      </c>
      <c r="K557" s="1" t="s">
        <v>233</v>
      </c>
      <c r="L557" s="1" t="str">
        <f>IF(ISNUMBER(SEARCH("Social subscription",I557)),"Social Sub",IF(OR(ISNUMBER(SEARCH("Mens",I557)),ISNUMBER(SEARCH("Ladies",I557))),"Match Fees",IF(OR(ISNUMBER(SEARCH("Badgers",I557)),ISNUMBER(SEARCH("Match Fee",I557))),"Match Fees",IF(OR(ISNUMBER(SEARCH("Training",I557)),ISNUMBER(SEARCH("Aspirations",I557))),"Training Fee",""))))</f>
        <v>Training Fee</v>
      </c>
      <c r="M557" s="1">
        <v>3</v>
      </c>
      <c r="N557" s="1">
        <v>0</v>
      </c>
      <c r="O557" s="1">
        <v>0</v>
      </c>
      <c r="P557" s="1">
        <v>0</v>
      </c>
      <c r="Q557" s="1">
        <v>3</v>
      </c>
    </row>
    <row r="558" spans="1:17" ht="12.75">
      <c r="A558" s="4">
        <v>45473</v>
      </c>
      <c r="B558" s="18">
        <f>IF(AND(ISNUMBER(--LEFT(A558,10)), ISNUMBER(--LEFT(C558,10))), --LEFT(C558,10) - --LEFT(A558,10), "")</f>
        <v>0.43880000000353903</v>
      </c>
      <c r="C558" s="4">
        <v>45473.438888888886</v>
      </c>
      <c r="D558" s="16">
        <f>YEAR(C558)</f>
        <v>2024</v>
      </c>
      <c r="E558" s="1" t="str">
        <f t="shared" si="8"/>
        <v>June 2024</v>
      </c>
      <c r="F558" s="3" t="str">
        <f ca="1">IF(C558&gt;=TODAY()-365, "Last 12 Months", "After 12 Months")</f>
        <v>After 12 Months</v>
      </c>
      <c r="G558" s="1" t="s">
        <v>1425</v>
      </c>
      <c r="H558" s="1" t="s">
        <v>1349</v>
      </c>
      <c r="I558" s="1" t="s">
        <v>1417</v>
      </c>
      <c r="J558" s="8">
        <f>EOMONTH(C558, 0)</f>
        <v>45473</v>
      </c>
      <c r="K558" s="1" t="s">
        <v>241</v>
      </c>
      <c r="L558" s="1" t="str">
        <f>IF(ISNUMBER(SEARCH("Social subscription",I558)),"Social Sub",IF(OR(ISNUMBER(SEARCH("Mens",I558)),ISNUMBER(SEARCH("Ladies",I558))),"Match Fees",IF(OR(ISNUMBER(SEARCH("Badgers",I558)),ISNUMBER(SEARCH("Match Fee",I558))),"Match Fees",IF(OR(ISNUMBER(SEARCH("Training",I558)),ISNUMBER(SEARCH("Aspirations",I558))),"Training Fee",""))))</f>
        <v>Training Fee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</row>
    <row r="559" spans="1:17" ht="12.75">
      <c r="A559" s="4">
        <v>45473</v>
      </c>
      <c r="B559" s="18">
        <f>IF(AND(ISNUMBER(--LEFT(A559,10)), ISNUMBER(--LEFT(C559,10))), --LEFT(C559,10) - --LEFT(A559,10), "")</f>
        <v>0.43880000000353903</v>
      </c>
      <c r="C559" s="4">
        <v>45473.438888888886</v>
      </c>
      <c r="D559" s="16">
        <f>YEAR(C559)</f>
        <v>2024</v>
      </c>
      <c r="E559" s="1" t="str">
        <f t="shared" si="8"/>
        <v>June 2024</v>
      </c>
      <c r="F559" s="3" t="str">
        <f ca="1">IF(C559&gt;=TODAY()-365, "Last 12 Months", "After 12 Months")</f>
        <v>After 12 Months</v>
      </c>
      <c r="G559" s="1" t="s">
        <v>1426</v>
      </c>
      <c r="H559" s="1" t="s">
        <v>1352</v>
      </c>
      <c r="I559" s="1" t="s">
        <v>1417</v>
      </c>
      <c r="J559" s="8">
        <f>EOMONTH(C559, 0)</f>
        <v>45473</v>
      </c>
      <c r="K559" s="1" t="s">
        <v>241</v>
      </c>
      <c r="L559" s="1" t="str">
        <f>IF(ISNUMBER(SEARCH("Social subscription",I559)),"Social Sub",IF(OR(ISNUMBER(SEARCH("Mens",I559)),ISNUMBER(SEARCH("Ladies",I559))),"Match Fees",IF(OR(ISNUMBER(SEARCH("Badgers",I559)),ISNUMBER(SEARCH("Match Fee",I559))),"Match Fees",IF(OR(ISNUMBER(SEARCH("Training",I559)),ISNUMBER(SEARCH("Aspirations",I559))),"Training Fee",""))))</f>
        <v>Training Fee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</row>
    <row r="560" spans="1:17" ht="12.75">
      <c r="A560" s="4">
        <v>45473</v>
      </c>
      <c r="B560" s="18">
        <f>IF(AND(ISNUMBER(--LEFT(A560,10)), ISNUMBER(--LEFT(C560,10))), --LEFT(C560,10) - --LEFT(A560,10), "")</f>
        <v>0.48399999999674037</v>
      </c>
      <c r="C560" s="4">
        <v>45473.484027777777</v>
      </c>
      <c r="D560" s="16">
        <f>YEAR(C560)</f>
        <v>2024</v>
      </c>
      <c r="E560" s="1" t="str">
        <f t="shared" si="8"/>
        <v>June 2024</v>
      </c>
      <c r="F560" s="3" t="str">
        <f ca="1">IF(C560&gt;=TODAY()-365, "Last 12 Months", "After 12 Months")</f>
        <v>After 12 Months</v>
      </c>
      <c r="G560" s="1" t="s">
        <v>1427</v>
      </c>
      <c r="H560" s="1" t="s">
        <v>874</v>
      </c>
      <c r="I560" s="1" t="s">
        <v>1419</v>
      </c>
      <c r="J560" s="8">
        <f>EOMONTH(C560, 0)</f>
        <v>45473</v>
      </c>
      <c r="K560" s="1" t="s">
        <v>241</v>
      </c>
      <c r="L560" s="1" t="str">
        <f>IF(ISNUMBER(SEARCH("Social subscription",I560)),"Social Sub",IF(OR(ISNUMBER(SEARCH("Mens",I560)),ISNUMBER(SEARCH("Ladies",I560))),"Match Fees",IF(OR(ISNUMBER(SEARCH("Badgers",I560)),ISNUMBER(SEARCH("Match Fee",I560))),"Match Fees",IF(OR(ISNUMBER(SEARCH("Training",I560)),ISNUMBER(SEARCH("Aspirations",I560))),"Training Fee",""))))</f>
        <v>Training Fee</v>
      </c>
      <c r="M560" s="1">
        <v>3</v>
      </c>
      <c r="N560" s="1">
        <v>0</v>
      </c>
      <c r="O560" s="1">
        <v>0</v>
      </c>
      <c r="P560" s="1">
        <v>0</v>
      </c>
      <c r="Q560" s="1">
        <v>3</v>
      </c>
    </row>
    <row r="561" spans="1:17" ht="12.75">
      <c r="A561" s="4">
        <v>45473</v>
      </c>
      <c r="B561" s="18">
        <f>IF(AND(ISNUMBER(--LEFT(A561,10)), ISNUMBER(--LEFT(C561,10))), --LEFT(C561,10) - --LEFT(A561,10), "")</f>
        <v>0.60549999999784632</v>
      </c>
      <c r="C561" s="4">
        <v>45473.605555555558</v>
      </c>
      <c r="D561" s="16">
        <f>YEAR(C561)</f>
        <v>2024</v>
      </c>
      <c r="E561" s="1" t="str">
        <f t="shared" si="8"/>
        <v>June 2024</v>
      </c>
      <c r="F561" s="3" t="str">
        <f ca="1">IF(C561&gt;=TODAY()-365, "Last 12 Months", "After 12 Months")</f>
        <v>After 12 Months</v>
      </c>
      <c r="G561" s="1" t="s">
        <v>1428</v>
      </c>
      <c r="H561" s="1" t="s">
        <v>1429</v>
      </c>
      <c r="I561" s="1" t="s">
        <v>1419</v>
      </c>
      <c r="J561" s="8">
        <f>EOMONTH(C561, 0)</f>
        <v>45473</v>
      </c>
      <c r="K561" s="1" t="s">
        <v>241</v>
      </c>
      <c r="L561" s="1" t="str">
        <f>IF(ISNUMBER(SEARCH("Social subscription",I561)),"Social Sub",IF(OR(ISNUMBER(SEARCH("Mens",I561)),ISNUMBER(SEARCH("Ladies",I561))),"Match Fees",IF(OR(ISNUMBER(SEARCH("Badgers",I561)),ISNUMBER(SEARCH("Match Fee",I561))),"Match Fees",IF(OR(ISNUMBER(SEARCH("Training",I561)),ISNUMBER(SEARCH("Aspirations",I561))),"Training Fee",""))))</f>
        <v>Training Fee</v>
      </c>
      <c r="M561" s="1">
        <v>3</v>
      </c>
      <c r="N561" s="1">
        <v>0</v>
      </c>
      <c r="O561" s="1">
        <v>0</v>
      </c>
      <c r="P561" s="1">
        <v>0</v>
      </c>
      <c r="Q561" s="1">
        <v>3</v>
      </c>
    </row>
    <row r="562" spans="1:17" ht="12.75">
      <c r="A562" s="4">
        <v>45389</v>
      </c>
      <c r="B562" s="18">
        <f>IF(AND(ISNUMBER(--LEFT(A562,10)), ISNUMBER(--LEFT(C562,10))), --LEFT(C562,10) - --LEFT(A562,10), "")</f>
        <v>85.354800000000978</v>
      </c>
      <c r="C562" s="4">
        <v>45474.354861111111</v>
      </c>
      <c r="D562" s="16">
        <f>YEAR(C562)</f>
        <v>2024</v>
      </c>
      <c r="E562" s="1" t="str">
        <f t="shared" si="8"/>
        <v>July 2024</v>
      </c>
      <c r="F562" s="3" t="str">
        <f ca="1">IF(C562&gt;=TODAY()-365, "Last 12 Months", "After 12 Months")</f>
        <v>After 12 Months</v>
      </c>
      <c r="G562" s="1" t="s">
        <v>1430</v>
      </c>
      <c r="H562" s="1" t="s">
        <v>735</v>
      </c>
      <c r="I562" s="1" t="s">
        <v>1431</v>
      </c>
      <c r="J562" s="8">
        <f>EOMONTH(C562, 0)</f>
        <v>45504</v>
      </c>
      <c r="K562" s="1" t="s">
        <v>373</v>
      </c>
      <c r="L562" s="1" t="str">
        <f>IF(ISNUMBER(SEARCH("Social subscription",I562)),"Social Sub",IF(OR(ISNUMBER(SEARCH("Mens",I562)),ISNUMBER(SEARCH("Ladies",I562))),"Match Fees",IF(OR(ISNUMBER(SEARCH("Badgers",I562)),ISNUMBER(SEARCH("Match Fee",I562))),"Match Fees",IF(OR(ISNUMBER(SEARCH("Training",I562)),ISNUMBER(SEARCH("Aspirations",I562))),"Training Fee",""))))</f>
        <v>Training Fee</v>
      </c>
      <c r="M562" s="1">
        <v>3</v>
      </c>
      <c r="N562" s="1">
        <v>7.0000000000000007E-2</v>
      </c>
      <c r="O562" s="1">
        <v>0.05</v>
      </c>
      <c r="P562" s="1">
        <v>0</v>
      </c>
      <c r="Q562" s="1">
        <v>2.88</v>
      </c>
    </row>
    <row r="563" spans="1:17" ht="12.75">
      <c r="A563" s="4">
        <v>45389</v>
      </c>
      <c r="B563" s="18">
        <f>IF(AND(ISNUMBER(--LEFT(A563,10)), ISNUMBER(--LEFT(C563,10))), --LEFT(C563,10) - --LEFT(A563,10), "")</f>
        <v>85.354800000000978</v>
      </c>
      <c r="C563" s="4">
        <v>45474.354861111111</v>
      </c>
      <c r="D563" s="16">
        <f>YEAR(C563)</f>
        <v>2024</v>
      </c>
      <c r="E563" s="1" t="str">
        <f t="shared" si="8"/>
        <v>July 2024</v>
      </c>
      <c r="F563" s="3" t="str">
        <f ca="1">IF(C563&gt;=TODAY()-365, "Last 12 Months", "After 12 Months")</f>
        <v>After 12 Months</v>
      </c>
      <c r="G563" s="1" t="s">
        <v>1432</v>
      </c>
      <c r="H563" s="1" t="s">
        <v>732</v>
      </c>
      <c r="I563" s="1" t="s">
        <v>1431</v>
      </c>
      <c r="J563" s="8">
        <f>EOMONTH(C563, 0)</f>
        <v>45504</v>
      </c>
      <c r="K563" s="1" t="s">
        <v>373</v>
      </c>
      <c r="L563" s="1" t="str">
        <f>IF(ISNUMBER(SEARCH("Social subscription",I563)),"Social Sub",IF(OR(ISNUMBER(SEARCH("Mens",I563)),ISNUMBER(SEARCH("Ladies",I563))),"Match Fees",IF(OR(ISNUMBER(SEARCH("Badgers",I563)),ISNUMBER(SEARCH("Match Fee",I563))),"Match Fees",IF(OR(ISNUMBER(SEARCH("Training",I563)),ISNUMBER(SEARCH("Aspirations",I563))),"Training Fee",""))))</f>
        <v>Training Fee</v>
      </c>
      <c r="M563" s="1">
        <v>3</v>
      </c>
      <c r="N563" s="1">
        <v>7.0000000000000007E-2</v>
      </c>
      <c r="O563" s="1">
        <v>0.05</v>
      </c>
      <c r="P563" s="1">
        <v>0</v>
      </c>
      <c r="Q563" s="1">
        <v>2.88</v>
      </c>
    </row>
    <row r="564" spans="1:17" ht="12.75">
      <c r="A564" s="4">
        <v>45404</v>
      </c>
      <c r="B564" s="18">
        <f>IF(AND(ISNUMBER(--LEFT(A564,10)), ISNUMBER(--LEFT(C564,10))), --LEFT(C564,10) - --LEFT(A564,10), "")</f>
        <v>70.354800000000978</v>
      </c>
      <c r="C564" s="4">
        <v>45474.354861111111</v>
      </c>
      <c r="D564" s="16">
        <f>YEAR(C564)</f>
        <v>2024</v>
      </c>
      <c r="E564" s="1" t="str">
        <f t="shared" si="8"/>
        <v>July 2024</v>
      </c>
      <c r="F564" s="3" t="str">
        <f ca="1">IF(C564&gt;=TODAY()-365, "Last 12 Months", "After 12 Months")</f>
        <v>After 12 Months</v>
      </c>
      <c r="G564" s="1" t="s">
        <v>1433</v>
      </c>
      <c r="H564" s="1" t="s">
        <v>735</v>
      </c>
      <c r="I564" s="1" t="s">
        <v>1434</v>
      </c>
      <c r="J564" s="8">
        <f>EOMONTH(C564, 0)</f>
        <v>45504</v>
      </c>
      <c r="K564" s="1" t="s">
        <v>373</v>
      </c>
      <c r="L564" s="1" t="str">
        <f>IF(ISNUMBER(SEARCH("Social subscription",I564)),"Social Sub",IF(OR(ISNUMBER(SEARCH("Mens",I564)),ISNUMBER(SEARCH("Ladies",I564))),"Match Fees",IF(OR(ISNUMBER(SEARCH("Badgers",I564)),ISNUMBER(SEARCH("Match Fee",I564))),"Match Fees",IF(OR(ISNUMBER(SEARCH("Training",I564)),ISNUMBER(SEARCH("Aspirations",I564))),"Training Fee",""))))</f>
        <v>Training Fee</v>
      </c>
      <c r="M564" s="1">
        <v>3</v>
      </c>
      <c r="N564" s="1">
        <v>7.0000000000000007E-2</v>
      </c>
      <c r="O564" s="1">
        <v>0.05</v>
      </c>
      <c r="P564" s="1">
        <v>0</v>
      </c>
      <c r="Q564" s="1">
        <v>2.88</v>
      </c>
    </row>
    <row r="565" spans="1:17" ht="12.75">
      <c r="A565" s="4">
        <v>45404</v>
      </c>
      <c r="B565" s="18">
        <f>IF(AND(ISNUMBER(--LEFT(A565,10)), ISNUMBER(--LEFT(C565,10))), --LEFT(C565,10) - --LEFT(A565,10), "")</f>
        <v>70.354800000000978</v>
      </c>
      <c r="C565" s="4">
        <v>45474.354861111111</v>
      </c>
      <c r="D565" s="16">
        <f>YEAR(C565)</f>
        <v>2024</v>
      </c>
      <c r="E565" s="1" t="str">
        <f t="shared" si="8"/>
        <v>July 2024</v>
      </c>
      <c r="F565" s="3" t="str">
        <f ca="1">IF(C565&gt;=TODAY()-365, "Last 12 Months", "After 12 Months")</f>
        <v>After 12 Months</v>
      </c>
      <c r="G565" s="1" t="s">
        <v>1435</v>
      </c>
      <c r="H565" s="1" t="s">
        <v>732</v>
      </c>
      <c r="I565" s="1" t="s">
        <v>1434</v>
      </c>
      <c r="J565" s="8">
        <f>EOMONTH(C565, 0)</f>
        <v>45504</v>
      </c>
      <c r="K565" s="1" t="s">
        <v>373</v>
      </c>
      <c r="L565" s="1" t="str">
        <f>IF(ISNUMBER(SEARCH("Social subscription",I565)),"Social Sub",IF(OR(ISNUMBER(SEARCH("Mens",I565)),ISNUMBER(SEARCH("Ladies",I565))),"Match Fees",IF(OR(ISNUMBER(SEARCH("Badgers",I565)),ISNUMBER(SEARCH("Match Fee",I565))),"Match Fees",IF(OR(ISNUMBER(SEARCH("Training",I565)),ISNUMBER(SEARCH("Aspirations",I565))),"Training Fee",""))))</f>
        <v>Training Fee</v>
      </c>
      <c r="M565" s="1">
        <v>3</v>
      </c>
      <c r="N565" s="1">
        <v>7.0000000000000007E-2</v>
      </c>
      <c r="O565" s="1">
        <v>0.05</v>
      </c>
      <c r="P565" s="1">
        <v>0</v>
      </c>
      <c r="Q565" s="1">
        <v>2.88</v>
      </c>
    </row>
    <row r="566" spans="1:17" ht="12.75">
      <c r="A566" s="4">
        <v>45431</v>
      </c>
      <c r="B566" s="18">
        <f>IF(AND(ISNUMBER(--LEFT(A566,10)), ISNUMBER(--LEFT(C566,10))), --LEFT(C566,10) - --LEFT(A566,10), "")</f>
        <v>43.354800000000978</v>
      </c>
      <c r="C566" s="4">
        <v>45474.354861111111</v>
      </c>
      <c r="D566" s="16">
        <f>YEAR(C566)</f>
        <v>2024</v>
      </c>
      <c r="E566" s="1" t="str">
        <f t="shared" si="8"/>
        <v>July 2024</v>
      </c>
      <c r="F566" s="3" t="str">
        <f ca="1">IF(C566&gt;=TODAY()-365, "Last 12 Months", "After 12 Months")</f>
        <v>After 12 Months</v>
      </c>
      <c r="G566" s="1" t="s">
        <v>1436</v>
      </c>
      <c r="H566" s="1" t="s">
        <v>735</v>
      </c>
      <c r="I566" s="1" t="s">
        <v>1437</v>
      </c>
      <c r="J566" s="8">
        <f>EOMONTH(C566, 0)</f>
        <v>45504</v>
      </c>
      <c r="K566" s="1" t="s">
        <v>373</v>
      </c>
      <c r="L566" s="1" t="str">
        <f>IF(ISNUMBER(SEARCH("Social subscription",I566)),"Social Sub",IF(OR(ISNUMBER(SEARCH("Mens",I566)),ISNUMBER(SEARCH("Ladies",I566))),"Match Fees",IF(OR(ISNUMBER(SEARCH("Badgers",I566)),ISNUMBER(SEARCH("Match Fee",I566))),"Match Fees",IF(OR(ISNUMBER(SEARCH("Training",I566)),ISNUMBER(SEARCH("Aspirations",I566))),"Training Fee",""))))</f>
        <v>Training Fee</v>
      </c>
      <c r="M566" s="1">
        <v>3</v>
      </c>
      <c r="N566" s="1">
        <v>7.0000000000000007E-2</v>
      </c>
      <c r="O566" s="1">
        <v>0.05</v>
      </c>
      <c r="P566" s="1">
        <v>0</v>
      </c>
      <c r="Q566" s="1">
        <v>2.88</v>
      </c>
    </row>
    <row r="567" spans="1:17" ht="12.75">
      <c r="A567" s="4">
        <v>45431</v>
      </c>
      <c r="B567" s="18">
        <f>IF(AND(ISNUMBER(--LEFT(A567,10)), ISNUMBER(--LEFT(C567,10))), --LEFT(C567,10) - --LEFT(A567,10), "")</f>
        <v>43.354800000000978</v>
      </c>
      <c r="C567" s="4">
        <v>45474.354861111111</v>
      </c>
      <c r="D567" s="16">
        <f>YEAR(C567)</f>
        <v>2024</v>
      </c>
      <c r="E567" s="1" t="str">
        <f t="shared" si="8"/>
        <v>July 2024</v>
      </c>
      <c r="F567" s="3" t="str">
        <f ca="1">IF(C567&gt;=TODAY()-365, "Last 12 Months", "After 12 Months")</f>
        <v>After 12 Months</v>
      </c>
      <c r="G567" s="1" t="s">
        <v>1438</v>
      </c>
      <c r="H567" s="1" t="s">
        <v>732</v>
      </c>
      <c r="I567" s="1" t="s">
        <v>1437</v>
      </c>
      <c r="J567" s="8">
        <f>EOMONTH(C567, 0)</f>
        <v>45504</v>
      </c>
      <c r="K567" s="1" t="s">
        <v>373</v>
      </c>
      <c r="L567" s="1" t="str">
        <f>IF(ISNUMBER(SEARCH("Social subscription",I567)),"Social Sub",IF(OR(ISNUMBER(SEARCH("Mens",I567)),ISNUMBER(SEARCH("Ladies",I567))),"Match Fees",IF(OR(ISNUMBER(SEARCH("Badgers",I567)),ISNUMBER(SEARCH("Match Fee",I567))),"Match Fees",IF(OR(ISNUMBER(SEARCH("Training",I567)),ISNUMBER(SEARCH("Aspirations",I567))),"Training Fee",""))))</f>
        <v>Training Fee</v>
      </c>
      <c r="M567" s="1">
        <v>3</v>
      </c>
      <c r="N567" s="1">
        <v>7.0000000000000007E-2</v>
      </c>
      <c r="O567" s="1">
        <v>0.05</v>
      </c>
      <c r="P567" s="1">
        <v>0</v>
      </c>
      <c r="Q567" s="1">
        <v>2.88</v>
      </c>
    </row>
    <row r="568" spans="1:17" ht="12.75">
      <c r="A568" s="4">
        <v>45447</v>
      </c>
      <c r="B568" s="18">
        <f>IF(AND(ISNUMBER(--LEFT(A568,10)), ISNUMBER(--LEFT(C568,10))), --LEFT(C568,10) - --LEFT(A568,10), "")</f>
        <v>27.354800000000978</v>
      </c>
      <c r="C568" s="4">
        <v>45474.354861111111</v>
      </c>
      <c r="D568" s="16">
        <f>YEAR(C568)</f>
        <v>2024</v>
      </c>
      <c r="E568" s="1" t="str">
        <f t="shared" si="8"/>
        <v>July 2024</v>
      </c>
      <c r="F568" s="3" t="str">
        <f ca="1">IF(C568&gt;=TODAY()-365, "Last 12 Months", "After 12 Months")</f>
        <v>After 12 Months</v>
      </c>
      <c r="G568" s="1" t="s">
        <v>1439</v>
      </c>
      <c r="H568" s="1" t="s">
        <v>735</v>
      </c>
      <c r="I568" s="1" t="s">
        <v>1440</v>
      </c>
      <c r="J568" s="8">
        <f>EOMONTH(C568, 0)</f>
        <v>45504</v>
      </c>
      <c r="K568" s="1" t="s">
        <v>373</v>
      </c>
      <c r="L568" s="1" t="str">
        <f>IF(ISNUMBER(SEARCH("Social subscription",I568)),"Social Sub",IF(OR(ISNUMBER(SEARCH("Mens",I568)),ISNUMBER(SEARCH("Ladies",I568))),"Match Fees",IF(OR(ISNUMBER(SEARCH("Badgers",I568)),ISNUMBER(SEARCH("Match Fee",I568))),"Match Fees",IF(OR(ISNUMBER(SEARCH("Training",I568)),ISNUMBER(SEARCH("Aspirations",I568))),"Training Fee",""))))</f>
        <v>Training Fee</v>
      </c>
      <c r="M568" s="1">
        <v>3</v>
      </c>
      <c r="N568" s="1">
        <v>7.0000000000000007E-2</v>
      </c>
      <c r="O568" s="1">
        <v>0.05</v>
      </c>
      <c r="P568" s="1">
        <v>0</v>
      </c>
      <c r="Q568" s="1">
        <v>2.88</v>
      </c>
    </row>
    <row r="569" spans="1:17" ht="12.75">
      <c r="A569" s="4">
        <v>45451</v>
      </c>
      <c r="B569" s="18">
        <f>IF(AND(ISNUMBER(--LEFT(A569,10)), ISNUMBER(--LEFT(C569,10))), --LEFT(C569,10) - --LEFT(A569,10), "")</f>
        <v>23.354800000000978</v>
      </c>
      <c r="C569" s="4">
        <v>45474.354861111111</v>
      </c>
      <c r="D569" s="16">
        <f>YEAR(C569)</f>
        <v>2024</v>
      </c>
      <c r="E569" s="1" t="str">
        <f t="shared" si="8"/>
        <v>July 2024</v>
      </c>
      <c r="F569" s="3" t="str">
        <f ca="1">IF(C569&gt;=TODAY()-365, "Last 12 Months", "After 12 Months")</f>
        <v>After 12 Months</v>
      </c>
      <c r="G569" s="1" t="s">
        <v>1441</v>
      </c>
      <c r="H569" s="1" t="s">
        <v>732</v>
      </c>
      <c r="I569" s="1" t="s">
        <v>1442</v>
      </c>
      <c r="J569" s="8">
        <f>EOMONTH(C569, 0)</f>
        <v>45504</v>
      </c>
      <c r="K569" s="1" t="s">
        <v>373</v>
      </c>
      <c r="L569" s="1" t="str">
        <f>IF(ISNUMBER(SEARCH("Social subscription",I569)),"Social Sub",IF(OR(ISNUMBER(SEARCH("Mens",I569)),ISNUMBER(SEARCH("Ladies",I569))),"Match Fees",IF(OR(ISNUMBER(SEARCH("Badgers",I569)),ISNUMBER(SEARCH("Match Fee",I569))),"Match Fees",IF(OR(ISNUMBER(SEARCH("Training",I569)),ISNUMBER(SEARCH("Aspirations",I569))),"Training Fee",""))))</f>
        <v>Training Fee</v>
      </c>
      <c r="M569" s="1">
        <v>3</v>
      </c>
      <c r="N569" s="1">
        <v>7.0000000000000007E-2</v>
      </c>
      <c r="O569" s="1">
        <v>0.05</v>
      </c>
      <c r="P569" s="1">
        <v>0</v>
      </c>
      <c r="Q569" s="1">
        <v>2.88</v>
      </c>
    </row>
    <row r="570" spans="1:17" ht="12.75">
      <c r="A570" s="4">
        <v>45452</v>
      </c>
      <c r="B570" s="18">
        <f>IF(AND(ISNUMBER(--LEFT(A570,10)), ISNUMBER(--LEFT(C570,10))), --LEFT(C570,10) - --LEFT(A570,10), "")</f>
        <v>22.354800000000978</v>
      </c>
      <c r="C570" s="4">
        <v>45474.354861111111</v>
      </c>
      <c r="D570" s="16">
        <f>YEAR(C570)</f>
        <v>2024</v>
      </c>
      <c r="E570" s="1" t="str">
        <f t="shared" si="8"/>
        <v>July 2024</v>
      </c>
      <c r="F570" s="3" t="str">
        <f ca="1">IF(C570&gt;=TODAY()-365, "Last 12 Months", "After 12 Months")</f>
        <v>After 12 Months</v>
      </c>
      <c r="G570" s="1" t="s">
        <v>1443</v>
      </c>
      <c r="H570" s="1" t="s">
        <v>735</v>
      </c>
      <c r="I570" s="1" t="s">
        <v>1444</v>
      </c>
      <c r="J570" s="8">
        <f>EOMONTH(C570, 0)</f>
        <v>45504</v>
      </c>
      <c r="K570" s="1" t="s">
        <v>373</v>
      </c>
      <c r="L570" s="1" t="str">
        <f>IF(ISNUMBER(SEARCH("Social subscription",I570)),"Social Sub",IF(OR(ISNUMBER(SEARCH("Mens",I570)),ISNUMBER(SEARCH("Ladies",I570))),"Match Fees",IF(OR(ISNUMBER(SEARCH("Badgers",I570)),ISNUMBER(SEARCH("Match Fee",I570))),"Match Fees",IF(OR(ISNUMBER(SEARCH("Training",I570)),ISNUMBER(SEARCH("Aspirations",I570))),"Training Fee",""))))</f>
        <v>Training Fee</v>
      </c>
      <c r="M570" s="1">
        <v>3</v>
      </c>
      <c r="N570" s="1">
        <v>7.0000000000000007E-2</v>
      </c>
      <c r="O570" s="1">
        <v>0.05</v>
      </c>
      <c r="P570" s="1">
        <v>0</v>
      </c>
      <c r="Q570" s="1">
        <v>2.88</v>
      </c>
    </row>
    <row r="571" spans="1:17" ht="12.75">
      <c r="A571" s="4">
        <v>45452</v>
      </c>
      <c r="B571" s="18">
        <f>IF(AND(ISNUMBER(--LEFT(A571,10)), ISNUMBER(--LEFT(C571,10))), --LEFT(C571,10) - --LEFT(A571,10), "")</f>
        <v>22.354800000000978</v>
      </c>
      <c r="C571" s="4">
        <v>45474.354861111111</v>
      </c>
      <c r="D571" s="16">
        <f>YEAR(C571)</f>
        <v>2024</v>
      </c>
      <c r="E571" s="1" t="str">
        <f t="shared" si="8"/>
        <v>July 2024</v>
      </c>
      <c r="F571" s="3" t="str">
        <f ca="1">IF(C571&gt;=TODAY()-365, "Last 12 Months", "After 12 Months")</f>
        <v>After 12 Months</v>
      </c>
      <c r="G571" s="1" t="s">
        <v>1445</v>
      </c>
      <c r="H571" s="1" t="s">
        <v>732</v>
      </c>
      <c r="I571" s="1" t="s">
        <v>1444</v>
      </c>
      <c r="J571" s="8">
        <f>EOMONTH(C571, 0)</f>
        <v>45504</v>
      </c>
      <c r="K571" s="1" t="s">
        <v>373</v>
      </c>
      <c r="L571" s="1" t="str">
        <f>IF(ISNUMBER(SEARCH("Social subscription",I571)),"Social Sub",IF(OR(ISNUMBER(SEARCH("Mens",I571)),ISNUMBER(SEARCH("Ladies",I571))),"Match Fees",IF(OR(ISNUMBER(SEARCH("Badgers",I571)),ISNUMBER(SEARCH("Match Fee",I571))),"Match Fees",IF(OR(ISNUMBER(SEARCH("Training",I571)),ISNUMBER(SEARCH("Aspirations",I571))),"Training Fee",""))))</f>
        <v>Training Fee</v>
      </c>
      <c r="M571" s="1">
        <v>3</v>
      </c>
      <c r="N571" s="1">
        <v>0.02</v>
      </c>
      <c r="O571" s="1">
        <v>0.05</v>
      </c>
      <c r="P571" s="1">
        <v>0</v>
      </c>
      <c r="Q571" s="1">
        <v>2.93</v>
      </c>
    </row>
    <row r="572" spans="1:17" ht="12.75">
      <c r="A572" s="4">
        <v>45417</v>
      </c>
      <c r="B572" s="18">
        <f>IF(AND(ISNUMBER(--LEFT(A572,10)), ISNUMBER(--LEFT(C572,10))), --LEFT(C572,10) - --LEFT(A572,10), "")</f>
        <v>57.354800000000978</v>
      </c>
      <c r="C572" s="4">
        <v>45474.354861111111</v>
      </c>
      <c r="D572" s="16">
        <f>YEAR(C572)</f>
        <v>2024</v>
      </c>
      <c r="E572" s="1" t="str">
        <f t="shared" si="8"/>
        <v>July 2024</v>
      </c>
      <c r="F572" s="3" t="str">
        <f ca="1">IF(C572&gt;=TODAY()-365, "Last 12 Months", "After 12 Months")</f>
        <v>After 12 Months</v>
      </c>
      <c r="G572" s="1" t="s">
        <v>1446</v>
      </c>
      <c r="H572" s="1" t="s">
        <v>560</v>
      </c>
      <c r="I572" s="1" t="s">
        <v>1447</v>
      </c>
      <c r="J572" s="8">
        <f>EOMONTH(C572, 0)</f>
        <v>45504</v>
      </c>
      <c r="K572" s="1" t="s">
        <v>373</v>
      </c>
      <c r="L572" s="1" t="str">
        <f>IF(ISNUMBER(SEARCH("Social subscription",I572)),"Social Sub",IF(OR(ISNUMBER(SEARCH("Mens",I572)),ISNUMBER(SEARCH("Ladies",I572))),"Match Fees",IF(OR(ISNUMBER(SEARCH("Badgers",I572)),ISNUMBER(SEARCH("Match Fee",I572))),"Match Fees",IF(OR(ISNUMBER(SEARCH("Training",I572)),ISNUMBER(SEARCH("Aspirations",I572))),"Training Fee",""))))</f>
        <v>Training Fee</v>
      </c>
      <c r="M572" s="1">
        <v>3</v>
      </c>
      <c r="N572" s="1">
        <v>7.0000000000000007E-2</v>
      </c>
      <c r="O572" s="1">
        <v>0.05</v>
      </c>
      <c r="P572" s="1">
        <v>0</v>
      </c>
      <c r="Q572" s="1">
        <v>2.88</v>
      </c>
    </row>
    <row r="573" spans="1:17" ht="12.75">
      <c r="A573" s="4">
        <v>45431</v>
      </c>
      <c r="B573" s="18">
        <f>IF(AND(ISNUMBER(--LEFT(A573,10)), ISNUMBER(--LEFT(C573,10))), --LEFT(C573,10) - --LEFT(A573,10), "")</f>
        <v>43.354800000000978</v>
      </c>
      <c r="C573" s="4">
        <v>45474.354861111111</v>
      </c>
      <c r="D573" s="16">
        <f>YEAR(C573)</f>
        <v>2024</v>
      </c>
      <c r="E573" s="1" t="str">
        <f t="shared" si="8"/>
        <v>July 2024</v>
      </c>
      <c r="F573" s="3" t="str">
        <f ca="1">IF(C573&gt;=TODAY()-365, "Last 12 Months", "After 12 Months")</f>
        <v>After 12 Months</v>
      </c>
      <c r="G573" s="1" t="s">
        <v>1448</v>
      </c>
      <c r="H573" s="1" t="s">
        <v>560</v>
      </c>
      <c r="I573" s="1" t="s">
        <v>1449</v>
      </c>
      <c r="J573" s="8">
        <f>EOMONTH(C573, 0)</f>
        <v>45504</v>
      </c>
      <c r="K573" s="1" t="s">
        <v>373</v>
      </c>
      <c r="L573" s="1" t="str">
        <f>IF(ISNUMBER(SEARCH("Social subscription",I573)),"Social Sub",IF(OR(ISNUMBER(SEARCH("Mens",I573)),ISNUMBER(SEARCH("Ladies",I573))),"Match Fees",IF(OR(ISNUMBER(SEARCH("Badgers",I573)),ISNUMBER(SEARCH("Match Fee",I573))),"Match Fees",IF(OR(ISNUMBER(SEARCH("Training",I573)),ISNUMBER(SEARCH("Aspirations",I573))),"Training Fee",""))))</f>
        <v>Training Fee</v>
      </c>
      <c r="M573" s="1">
        <v>3</v>
      </c>
      <c r="N573" s="1">
        <v>7.0000000000000007E-2</v>
      </c>
      <c r="O573" s="1">
        <v>0.05</v>
      </c>
      <c r="P573" s="1">
        <v>0</v>
      </c>
      <c r="Q573" s="1">
        <v>2.88</v>
      </c>
    </row>
    <row r="574" spans="1:17" ht="12.75">
      <c r="A574" s="4">
        <v>45447</v>
      </c>
      <c r="B574" s="18">
        <f>IF(AND(ISNUMBER(--LEFT(A574,10)), ISNUMBER(--LEFT(C574,10))), --LEFT(C574,10) - --LEFT(A574,10), "")</f>
        <v>27.354800000000978</v>
      </c>
      <c r="C574" s="4">
        <v>45474.354861111111</v>
      </c>
      <c r="D574" s="16">
        <f>YEAR(C574)</f>
        <v>2024</v>
      </c>
      <c r="E574" s="1" t="str">
        <f t="shared" si="8"/>
        <v>July 2024</v>
      </c>
      <c r="F574" s="3" t="str">
        <f ca="1">IF(C574&gt;=TODAY()-365, "Last 12 Months", "After 12 Months")</f>
        <v>After 12 Months</v>
      </c>
      <c r="G574" s="1" t="s">
        <v>1450</v>
      </c>
      <c r="H574" s="1" t="s">
        <v>560</v>
      </c>
      <c r="I574" s="1" t="s">
        <v>1451</v>
      </c>
      <c r="J574" s="8">
        <f>EOMONTH(C574, 0)</f>
        <v>45504</v>
      </c>
      <c r="K574" s="1" t="s">
        <v>373</v>
      </c>
      <c r="L574" s="1" t="str">
        <f>IF(ISNUMBER(SEARCH("Social subscription",I574)),"Social Sub",IF(OR(ISNUMBER(SEARCH("Mens",I574)),ISNUMBER(SEARCH("Ladies",I574))),"Match Fees",IF(OR(ISNUMBER(SEARCH("Badgers",I574)),ISNUMBER(SEARCH("Match Fee",I574))),"Match Fees",IF(OR(ISNUMBER(SEARCH("Training",I574)),ISNUMBER(SEARCH("Aspirations",I574))),"Training Fee",""))))</f>
        <v>Training Fee</v>
      </c>
      <c r="M574" s="1">
        <v>3</v>
      </c>
      <c r="N574" s="1">
        <v>7.0000000000000007E-2</v>
      </c>
      <c r="O574" s="1">
        <v>0.05</v>
      </c>
      <c r="P574" s="1">
        <v>0</v>
      </c>
      <c r="Q574" s="1">
        <v>2.88</v>
      </c>
    </row>
    <row r="575" spans="1:17" ht="12.75">
      <c r="A575" s="4">
        <v>45452</v>
      </c>
      <c r="B575" s="18">
        <f>IF(AND(ISNUMBER(--LEFT(A575,10)), ISNUMBER(--LEFT(C575,10))), --LEFT(C575,10) - --LEFT(A575,10), "")</f>
        <v>22.354800000000978</v>
      </c>
      <c r="C575" s="4">
        <v>45474.354861111111</v>
      </c>
      <c r="D575" s="16">
        <f>YEAR(C575)</f>
        <v>2024</v>
      </c>
      <c r="E575" s="1" t="str">
        <f t="shared" si="8"/>
        <v>July 2024</v>
      </c>
      <c r="F575" s="3" t="str">
        <f ca="1">IF(C575&gt;=TODAY()-365, "Last 12 Months", "After 12 Months")</f>
        <v>After 12 Months</v>
      </c>
      <c r="G575" s="1" t="s">
        <v>1452</v>
      </c>
      <c r="H575" s="1" t="s">
        <v>560</v>
      </c>
      <c r="I575" s="1" t="s">
        <v>1453</v>
      </c>
      <c r="J575" s="8">
        <f>EOMONTH(C575, 0)</f>
        <v>45504</v>
      </c>
      <c r="K575" s="1" t="s">
        <v>373</v>
      </c>
      <c r="L575" s="1" t="str">
        <f>IF(ISNUMBER(SEARCH("Social subscription",I575)),"Social Sub",IF(OR(ISNUMBER(SEARCH("Mens",I575)),ISNUMBER(SEARCH("Ladies",I575))),"Match Fees",IF(OR(ISNUMBER(SEARCH("Badgers",I575)),ISNUMBER(SEARCH("Match Fee",I575))),"Match Fees",IF(OR(ISNUMBER(SEARCH("Training",I575)),ISNUMBER(SEARCH("Aspirations",I575))),"Training Fee",""))))</f>
        <v>Training Fee</v>
      </c>
      <c r="M575" s="1">
        <v>3</v>
      </c>
      <c r="N575" s="1">
        <v>7.0000000000000007E-2</v>
      </c>
      <c r="O575" s="1">
        <v>0.05</v>
      </c>
      <c r="P575" s="1">
        <v>0</v>
      </c>
      <c r="Q575" s="1">
        <v>2.88</v>
      </c>
    </row>
    <row r="576" spans="1:17" ht="12.75">
      <c r="A576" s="4">
        <v>45464</v>
      </c>
      <c r="B576" s="18">
        <f>IF(AND(ISNUMBER(--LEFT(A576,10)), ISNUMBER(--LEFT(C576,10))), --LEFT(C576,10) - --LEFT(A576,10), "")</f>
        <v>10.354800000000978</v>
      </c>
      <c r="C576" s="4">
        <v>45474.354861111111</v>
      </c>
      <c r="D576" s="16">
        <f>YEAR(C576)</f>
        <v>2024</v>
      </c>
      <c r="E576" s="1" t="str">
        <f t="shared" si="8"/>
        <v>July 2024</v>
      </c>
      <c r="F576" s="3" t="str">
        <f ca="1">IF(C576&gt;=TODAY()-365, "Last 12 Months", "After 12 Months")</f>
        <v>After 12 Months</v>
      </c>
      <c r="G576" s="1" t="s">
        <v>1454</v>
      </c>
      <c r="H576" s="1" t="s">
        <v>560</v>
      </c>
      <c r="I576" s="1" t="s">
        <v>1455</v>
      </c>
      <c r="J576" s="8">
        <f>EOMONTH(C576, 0)</f>
        <v>45504</v>
      </c>
      <c r="K576" s="1" t="s">
        <v>373</v>
      </c>
      <c r="L576" s="1" t="str">
        <f>IF(ISNUMBER(SEARCH("Social subscription",I576)),"Social Sub",IF(OR(ISNUMBER(SEARCH("Mens",I576)),ISNUMBER(SEARCH("Ladies",I576))),"Match Fees",IF(OR(ISNUMBER(SEARCH("Badgers",I576)),ISNUMBER(SEARCH("Match Fee",I576))),"Match Fees",IF(OR(ISNUMBER(SEARCH("Training",I576)),ISNUMBER(SEARCH("Aspirations",I576))),"Training Fee",""))))</f>
        <v>Training Fee</v>
      </c>
      <c r="M576" s="1">
        <v>5</v>
      </c>
      <c r="N576" s="1">
        <v>0.12</v>
      </c>
      <c r="O576" s="1">
        <v>0.05</v>
      </c>
      <c r="P576" s="1">
        <v>0</v>
      </c>
      <c r="Q576" s="1">
        <v>4.83</v>
      </c>
    </row>
    <row r="577" spans="1:17" ht="12.75">
      <c r="A577" s="4">
        <v>45466</v>
      </c>
      <c r="B577" s="18">
        <f>IF(AND(ISNUMBER(--LEFT(A577,10)), ISNUMBER(--LEFT(C577,10))), --LEFT(C577,10) - --LEFT(A577,10), "")</f>
        <v>8.3548000000009779</v>
      </c>
      <c r="C577" s="4">
        <v>45474.354861111111</v>
      </c>
      <c r="D577" s="16">
        <f>YEAR(C577)</f>
        <v>2024</v>
      </c>
      <c r="E577" s="1" t="str">
        <f t="shared" si="8"/>
        <v>July 2024</v>
      </c>
      <c r="F577" s="3" t="str">
        <f ca="1">IF(C577&gt;=TODAY()-365, "Last 12 Months", "After 12 Months")</f>
        <v>After 12 Months</v>
      </c>
      <c r="G577" s="1" t="s">
        <v>1456</v>
      </c>
      <c r="H577" s="1" t="s">
        <v>560</v>
      </c>
      <c r="I577" s="1" t="s">
        <v>1457</v>
      </c>
      <c r="J577" s="8">
        <f>EOMONTH(C577, 0)</f>
        <v>45504</v>
      </c>
      <c r="K577" s="1" t="s">
        <v>373</v>
      </c>
      <c r="L577" s="1" t="str">
        <f>IF(ISNUMBER(SEARCH("Social subscription",I577)),"Social Sub",IF(OR(ISNUMBER(SEARCH("Mens",I577)),ISNUMBER(SEARCH("Ladies",I577))),"Match Fees",IF(OR(ISNUMBER(SEARCH("Badgers",I577)),ISNUMBER(SEARCH("Match Fee",I577))),"Match Fees",IF(OR(ISNUMBER(SEARCH("Training",I577)),ISNUMBER(SEARCH("Aspirations",I577))),"Training Fee",""))))</f>
        <v>Training Fee</v>
      </c>
      <c r="M577" s="1">
        <v>3</v>
      </c>
      <c r="N577" s="1">
        <v>7.0000000000000007E-2</v>
      </c>
      <c r="O577" s="1">
        <v>0.05</v>
      </c>
      <c r="P577" s="1">
        <v>0</v>
      </c>
      <c r="Q577" s="1">
        <v>2.88</v>
      </c>
    </row>
    <row r="578" spans="1:17" ht="12.75">
      <c r="A578" s="4">
        <v>45473</v>
      </c>
      <c r="B578" s="18">
        <f>IF(AND(ISNUMBER(--LEFT(A578,10)), ISNUMBER(--LEFT(C578,10))), --LEFT(C578,10) - --LEFT(A578,10), "")</f>
        <v>1.3548000000009779</v>
      </c>
      <c r="C578" s="4">
        <v>45474.354861111111</v>
      </c>
      <c r="D578" s="16">
        <f>YEAR(C578)</f>
        <v>2024</v>
      </c>
      <c r="E578" s="1" t="str">
        <f t="shared" si="8"/>
        <v>July 2024</v>
      </c>
      <c r="F578" s="3" t="str">
        <f ca="1">IF(C578&gt;=TODAY()-365, "Last 12 Months", "After 12 Months")</f>
        <v>After 12 Months</v>
      </c>
      <c r="G578" s="1" t="s">
        <v>1458</v>
      </c>
      <c r="H578" s="1" t="s">
        <v>560</v>
      </c>
      <c r="I578" s="1" t="s">
        <v>1459</v>
      </c>
      <c r="J578" s="8">
        <f>EOMONTH(C578, 0)</f>
        <v>45504</v>
      </c>
      <c r="K578" s="1" t="s">
        <v>373</v>
      </c>
      <c r="L578" s="1" t="str">
        <f>IF(ISNUMBER(SEARCH("Social subscription",I578)),"Social Sub",IF(OR(ISNUMBER(SEARCH("Mens",I578)),ISNUMBER(SEARCH("Ladies",I578))),"Match Fees",IF(OR(ISNUMBER(SEARCH("Badgers",I578)),ISNUMBER(SEARCH("Match Fee",I578))),"Match Fees",IF(OR(ISNUMBER(SEARCH("Training",I578)),ISNUMBER(SEARCH("Aspirations",I578))),"Training Fee",""))))</f>
        <v>Training Fee</v>
      </c>
      <c r="M578" s="1">
        <v>3</v>
      </c>
      <c r="N578" s="1">
        <v>0.08</v>
      </c>
      <c r="O578" s="1">
        <v>0.05</v>
      </c>
      <c r="P578" s="1">
        <v>0</v>
      </c>
      <c r="Q578" s="1">
        <v>2.87</v>
      </c>
    </row>
    <row r="579" spans="1:17" ht="12.75">
      <c r="A579" s="4">
        <v>45435</v>
      </c>
      <c r="B579" s="18">
        <f>IF(AND(ISNUMBER(--LEFT(A579,10)), ISNUMBER(--LEFT(C579,10))), --LEFT(C579,10) - --LEFT(A579,10), "")</f>
        <v>41.354099999996834</v>
      </c>
      <c r="C579" s="4">
        <v>45476.354166666664</v>
      </c>
      <c r="D579" s="16">
        <f>YEAR(C579)</f>
        <v>2024</v>
      </c>
      <c r="E579" s="1" t="str">
        <f t="shared" ref="E579:E642" si="9">TEXT(C579, "mmmm yyyy")</f>
        <v>July 2024</v>
      </c>
      <c r="F579" s="3" t="str">
        <f ca="1">IF(C579&gt;=TODAY()-365, "Last 12 Months", "After 12 Months")</f>
        <v>After 12 Months</v>
      </c>
      <c r="G579" s="1" t="s">
        <v>1460</v>
      </c>
      <c r="H579" s="1" t="s">
        <v>963</v>
      </c>
      <c r="I579" s="1" t="s">
        <v>1256</v>
      </c>
      <c r="J579" s="8">
        <f>EOMONTH(C579, 0)</f>
        <v>45504</v>
      </c>
      <c r="K579" s="1" t="s">
        <v>373</v>
      </c>
      <c r="L579" s="1" t="str">
        <f>IF(ISNUMBER(SEARCH("Social subscription",I579)),"Social Sub",IF(OR(ISNUMBER(SEARCH("Mens",I579)),ISNUMBER(SEARCH("Ladies",I579))),"Match Fees",IF(OR(ISNUMBER(SEARCH("Badgers",I579)),ISNUMBER(SEARCH("Match Fee",I579))),"Match Fees",IF(OR(ISNUMBER(SEARCH("Training",I579)),ISNUMBER(SEARCH("Aspirations",I579))),"Training Fee",""))))</f>
        <v>Match Fees</v>
      </c>
      <c r="M579" s="1">
        <v>5</v>
      </c>
      <c r="N579" s="1">
        <v>0.28000000000000003</v>
      </c>
      <c r="O579" s="1">
        <v>0.05</v>
      </c>
      <c r="P579" s="1">
        <v>0</v>
      </c>
      <c r="Q579" s="1">
        <v>4.67</v>
      </c>
    </row>
    <row r="580" spans="1:17" ht="12.75">
      <c r="A580" s="4">
        <v>45456</v>
      </c>
      <c r="B580" s="18">
        <f>IF(AND(ISNUMBER(--LEFT(A580,10)), ISNUMBER(--LEFT(C580,10))), --LEFT(C580,10) - --LEFT(A580,10), "")</f>
        <v>20.422200000000885</v>
      </c>
      <c r="C580" s="4">
        <v>45476.422222222223</v>
      </c>
      <c r="D580" s="16">
        <f>YEAR(C580)</f>
        <v>2024</v>
      </c>
      <c r="E580" s="1" t="str">
        <f t="shared" si="9"/>
        <v>July 2024</v>
      </c>
      <c r="F580" s="3" t="str">
        <f ca="1">IF(C580&gt;=TODAY()-365, "Last 12 Months", "After 12 Months")</f>
        <v>After 12 Months</v>
      </c>
      <c r="G580" s="1" t="s">
        <v>1461</v>
      </c>
      <c r="H580" s="1" t="s">
        <v>812</v>
      </c>
      <c r="I580" s="1" t="s">
        <v>1214</v>
      </c>
      <c r="J580" s="8">
        <f>EOMONTH(C580, 0)</f>
        <v>45504</v>
      </c>
      <c r="K580" s="1" t="s">
        <v>233</v>
      </c>
      <c r="L580" s="1" t="str">
        <f>IF(ISNUMBER(SEARCH("Social subscription",I580)),"Social Sub",IF(OR(ISNUMBER(SEARCH("Mens",I580)),ISNUMBER(SEARCH("Ladies",I580))),"Match Fees",IF(OR(ISNUMBER(SEARCH("Badgers",I580)),ISNUMBER(SEARCH("Match Fee",I580))),"Match Fees",IF(OR(ISNUMBER(SEARCH("Training",I580)),ISNUMBER(SEARCH("Aspirations",I580))),"Training Fee",""))))</f>
        <v>Match Fees</v>
      </c>
      <c r="M580" s="1">
        <v>5</v>
      </c>
      <c r="N580" s="1">
        <v>0</v>
      </c>
      <c r="O580" s="1">
        <v>0</v>
      </c>
      <c r="P580" s="1">
        <v>0</v>
      </c>
      <c r="Q580" s="1">
        <v>5</v>
      </c>
    </row>
    <row r="581" spans="1:17" ht="12.75">
      <c r="A581" s="4">
        <v>45476</v>
      </c>
      <c r="B581" s="18">
        <f>IF(AND(ISNUMBER(--LEFT(A581,10)), ISNUMBER(--LEFT(C581,10))), --LEFT(C581,10) - --LEFT(A581,10), "")</f>
        <v>0.93880000000353903</v>
      </c>
      <c r="C581" s="4">
        <v>45476.938888888886</v>
      </c>
      <c r="D581" s="16">
        <f>YEAR(C581)</f>
        <v>2024</v>
      </c>
      <c r="E581" s="1" t="str">
        <f t="shared" si="9"/>
        <v>July 2024</v>
      </c>
      <c r="F581" s="3" t="str">
        <f ca="1">IF(C581&gt;=TODAY()-365, "Last 12 Months", "After 12 Months")</f>
        <v>After 12 Months</v>
      </c>
      <c r="G581" s="1" t="s">
        <v>1462</v>
      </c>
      <c r="H581" s="1" t="s">
        <v>1463</v>
      </c>
      <c r="I581" s="1" t="s">
        <v>1464</v>
      </c>
      <c r="J581" s="8">
        <f>EOMONTH(C581, 0)</f>
        <v>45504</v>
      </c>
      <c r="K581" s="1" t="s">
        <v>241</v>
      </c>
      <c r="L581" s="1" t="str">
        <f>IF(ISNUMBER(SEARCH("Social subscription",I581)),"Social Sub",IF(OR(ISNUMBER(SEARCH("Mens",I581)),ISNUMBER(SEARCH("Ladies",I581))),"Match Fees",IF(OR(ISNUMBER(SEARCH("Badgers",I581)),ISNUMBER(SEARCH("Match Fee",I581))),"Match Fees",IF(OR(ISNUMBER(SEARCH("Training",I581)),ISNUMBER(SEARCH("Aspirations",I581))),"Training Fee",""))))</f>
        <v>Match Fees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</row>
    <row r="582" spans="1:17" ht="12.75">
      <c r="A582" s="4">
        <v>45476</v>
      </c>
      <c r="B582" s="18">
        <f>IF(AND(ISNUMBER(--LEFT(A582,10)), ISNUMBER(--LEFT(C582,10))), --LEFT(C582,10) - --LEFT(A582,10), "")</f>
        <v>0.93880000000353903</v>
      </c>
      <c r="C582" s="4">
        <v>45476.938888888886</v>
      </c>
      <c r="D582" s="16">
        <f>YEAR(C582)</f>
        <v>2024</v>
      </c>
      <c r="E582" s="1" t="str">
        <f t="shared" si="9"/>
        <v>July 2024</v>
      </c>
      <c r="F582" s="3" t="str">
        <f ca="1">IF(C582&gt;=TODAY()-365, "Last 12 Months", "After 12 Months")</f>
        <v>After 12 Months</v>
      </c>
      <c r="G582" s="1" t="s">
        <v>1465</v>
      </c>
      <c r="H582" s="1" t="s">
        <v>799</v>
      </c>
      <c r="I582" s="1" t="s">
        <v>1464</v>
      </c>
      <c r="J582" s="8">
        <f>EOMONTH(C582, 0)</f>
        <v>45504</v>
      </c>
      <c r="K582" s="1" t="s">
        <v>241</v>
      </c>
      <c r="L582" s="1" t="str">
        <f>IF(ISNUMBER(SEARCH("Social subscription",I582)),"Social Sub",IF(OR(ISNUMBER(SEARCH("Mens",I582)),ISNUMBER(SEARCH("Ladies",I582))),"Match Fees",IF(OR(ISNUMBER(SEARCH("Badgers",I582)),ISNUMBER(SEARCH("Match Fee",I582))),"Match Fees",IF(OR(ISNUMBER(SEARCH("Training",I582)),ISNUMBER(SEARCH("Aspirations",I582))),"Training Fee",""))))</f>
        <v>Match Fees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</row>
    <row r="583" spans="1:17" ht="12.75">
      <c r="A583" s="4">
        <v>45476</v>
      </c>
      <c r="B583" s="18">
        <f>IF(AND(ISNUMBER(--LEFT(A583,10)), ISNUMBER(--LEFT(C583,10))), --LEFT(C583,10) - --LEFT(A583,10), "")</f>
        <v>0.98539999999775318</v>
      </c>
      <c r="C583" s="4">
        <v>45476.98541666667</v>
      </c>
      <c r="D583" s="16">
        <f>YEAR(C583)</f>
        <v>2024</v>
      </c>
      <c r="E583" s="1" t="str">
        <f t="shared" si="9"/>
        <v>July 2024</v>
      </c>
      <c r="F583" s="3" t="str">
        <f ca="1">IF(C583&gt;=TODAY()-365, "Last 12 Months", "After 12 Months")</f>
        <v>After 12 Months</v>
      </c>
      <c r="G583" s="1" t="s">
        <v>1466</v>
      </c>
      <c r="H583" s="1" t="s">
        <v>393</v>
      </c>
      <c r="I583" s="1" t="s">
        <v>1467</v>
      </c>
      <c r="J583" s="8">
        <f>EOMONTH(C583, 0)</f>
        <v>45504</v>
      </c>
      <c r="K583" s="1" t="s">
        <v>233</v>
      </c>
      <c r="L583" s="1" t="str">
        <f>IF(ISNUMBER(SEARCH("Social subscription",I583)),"Social Sub",IF(OR(ISNUMBER(SEARCH("Mens",I583)),ISNUMBER(SEARCH("Ladies",I583))),"Match Fees",IF(OR(ISNUMBER(SEARCH("Badgers",I583)),ISNUMBER(SEARCH("Match Fee",I583))),"Match Fees",IF(OR(ISNUMBER(SEARCH("Training",I583)),ISNUMBER(SEARCH("Aspirations",I583))),"Training Fee",""))))</f>
        <v>Match Fees</v>
      </c>
      <c r="M583" s="1">
        <v>5</v>
      </c>
      <c r="N583" s="1">
        <v>0</v>
      </c>
      <c r="O583" s="1">
        <v>0</v>
      </c>
      <c r="P583" s="1">
        <v>0</v>
      </c>
      <c r="Q583" s="1">
        <v>5</v>
      </c>
    </row>
    <row r="584" spans="1:17" ht="12.75">
      <c r="A584" s="4">
        <v>45476</v>
      </c>
      <c r="B584" s="18">
        <f>IF(AND(ISNUMBER(--LEFT(A584,10)), ISNUMBER(--LEFT(C584,10))), --LEFT(C584,10) - --LEFT(A584,10), "")</f>
        <v>0.98610000000189757</v>
      </c>
      <c r="C584" s="4">
        <v>45476.986111111109</v>
      </c>
      <c r="D584" s="16">
        <f>YEAR(C584)</f>
        <v>2024</v>
      </c>
      <c r="E584" s="1" t="str">
        <f t="shared" si="9"/>
        <v>July 2024</v>
      </c>
      <c r="F584" s="3" t="str">
        <f ca="1">IF(C584&gt;=TODAY()-365, "Last 12 Months", "After 12 Months")</f>
        <v>After 12 Months</v>
      </c>
      <c r="G584" s="1" t="s">
        <v>1468</v>
      </c>
      <c r="H584" s="1" t="s">
        <v>812</v>
      </c>
      <c r="I584" s="1" t="s">
        <v>1467</v>
      </c>
      <c r="J584" s="8">
        <f>EOMONTH(C584, 0)</f>
        <v>45504</v>
      </c>
      <c r="K584" s="1" t="s">
        <v>233</v>
      </c>
      <c r="L584" s="1" t="str">
        <f>IF(ISNUMBER(SEARCH("Social subscription",I584)),"Social Sub",IF(OR(ISNUMBER(SEARCH("Mens",I584)),ISNUMBER(SEARCH("Ladies",I584))),"Match Fees",IF(OR(ISNUMBER(SEARCH("Badgers",I584)),ISNUMBER(SEARCH("Match Fee",I584))),"Match Fees",IF(OR(ISNUMBER(SEARCH("Training",I584)),ISNUMBER(SEARCH("Aspirations",I584))),"Training Fee",""))))</f>
        <v>Match Fees</v>
      </c>
      <c r="M584" s="1">
        <v>5</v>
      </c>
      <c r="N584" s="1">
        <v>0</v>
      </c>
      <c r="O584" s="1">
        <v>0</v>
      </c>
      <c r="P584" s="1">
        <v>0</v>
      </c>
      <c r="Q584" s="1">
        <v>5</v>
      </c>
    </row>
    <row r="585" spans="1:17" ht="12.75">
      <c r="A585" s="4">
        <v>45427</v>
      </c>
      <c r="B585" s="18">
        <f>IF(AND(ISNUMBER(--LEFT(A585,10)), ISNUMBER(--LEFT(C585,10))), --LEFT(C585,10) - --LEFT(A585,10), "")</f>
        <v>51.354099999996834</v>
      </c>
      <c r="C585" s="4">
        <v>45478.354166666664</v>
      </c>
      <c r="D585" s="16">
        <f>YEAR(C585)</f>
        <v>2024</v>
      </c>
      <c r="E585" s="1" t="str">
        <f t="shared" si="9"/>
        <v>July 2024</v>
      </c>
      <c r="F585" s="3" t="str">
        <f ca="1">IF(C585&gt;=TODAY()-365, "Last 12 Months", "After 12 Months")</f>
        <v>After 12 Months</v>
      </c>
      <c r="G585" s="1" t="s">
        <v>1469</v>
      </c>
      <c r="H585" s="1" t="s">
        <v>1470</v>
      </c>
      <c r="I585" s="1" t="s">
        <v>1241</v>
      </c>
      <c r="J585" s="8">
        <f>EOMONTH(C585, 0)</f>
        <v>45504</v>
      </c>
      <c r="K585" s="1" t="s">
        <v>373</v>
      </c>
      <c r="L585" s="1" t="str">
        <f>IF(ISNUMBER(SEARCH("Social subscription",I585)),"Social Sub",IF(OR(ISNUMBER(SEARCH("Mens",I585)),ISNUMBER(SEARCH("Ladies",I585))),"Match Fees",IF(OR(ISNUMBER(SEARCH("Badgers",I585)),ISNUMBER(SEARCH("Match Fee",I585))),"Match Fees",IF(OR(ISNUMBER(SEARCH("Training",I585)),ISNUMBER(SEARCH("Aspirations",I585))),"Training Fee",""))))</f>
        <v>Match Fees</v>
      </c>
      <c r="M585" s="1">
        <v>10</v>
      </c>
      <c r="N585" s="1">
        <v>0.25</v>
      </c>
      <c r="O585" s="1">
        <v>0.1</v>
      </c>
      <c r="P585" s="1">
        <v>0</v>
      </c>
      <c r="Q585" s="1">
        <v>9.65</v>
      </c>
    </row>
    <row r="586" spans="1:17" ht="12.75">
      <c r="A586" s="4">
        <v>45447</v>
      </c>
      <c r="B586" s="18">
        <f>IF(AND(ISNUMBER(--LEFT(A586,10)), ISNUMBER(--LEFT(C586,10))), --LEFT(C586,10) - --LEFT(A586,10), "")</f>
        <v>31.354099999996834</v>
      </c>
      <c r="C586" s="4">
        <v>45478.354166666664</v>
      </c>
      <c r="D586" s="16">
        <f>YEAR(C586)</f>
        <v>2024</v>
      </c>
      <c r="E586" s="1" t="str">
        <f t="shared" si="9"/>
        <v>July 2024</v>
      </c>
      <c r="F586" s="3" t="str">
        <f ca="1">IF(C586&gt;=TODAY()-365, "Last 12 Months", "After 12 Months")</f>
        <v>After 12 Months</v>
      </c>
      <c r="G586" s="1" t="s">
        <v>1471</v>
      </c>
      <c r="H586" s="1" t="s">
        <v>1470</v>
      </c>
      <c r="I586" s="1" t="s">
        <v>1243</v>
      </c>
      <c r="J586" s="8">
        <f>EOMONTH(C586, 0)</f>
        <v>45504</v>
      </c>
      <c r="K586" s="1" t="s">
        <v>373</v>
      </c>
      <c r="L586" s="1" t="str">
        <f>IF(ISNUMBER(SEARCH("Social subscription",I586)),"Social Sub",IF(OR(ISNUMBER(SEARCH("Mens",I586)),ISNUMBER(SEARCH("Ladies",I586))),"Match Fees",IF(OR(ISNUMBER(SEARCH("Badgers",I586)),ISNUMBER(SEARCH("Match Fee",I586))),"Match Fees",IF(OR(ISNUMBER(SEARCH("Training",I586)),ISNUMBER(SEARCH("Aspirations",I586))),"Training Fee",""))))</f>
        <v>Match Fees</v>
      </c>
      <c r="M586" s="1">
        <v>10</v>
      </c>
      <c r="N586" s="1">
        <v>0.25</v>
      </c>
      <c r="O586" s="1">
        <v>0.1</v>
      </c>
      <c r="P586" s="1">
        <v>0</v>
      </c>
      <c r="Q586" s="1">
        <v>9.65</v>
      </c>
    </row>
    <row r="587" spans="1:17" ht="12.75">
      <c r="A587" s="4">
        <v>45448</v>
      </c>
      <c r="B587" s="18">
        <f>IF(AND(ISNUMBER(--LEFT(A587,10)), ISNUMBER(--LEFT(C587,10))), --LEFT(C587,10) - --LEFT(A587,10), "")</f>
        <v>30.354099999996834</v>
      </c>
      <c r="C587" s="4">
        <v>45478.354166666664</v>
      </c>
      <c r="D587" s="16">
        <f>YEAR(C587)</f>
        <v>2024</v>
      </c>
      <c r="E587" s="1" t="str">
        <f t="shared" si="9"/>
        <v>July 2024</v>
      </c>
      <c r="F587" s="3" t="str">
        <f ca="1">IF(C587&gt;=TODAY()-365, "Last 12 Months", "After 12 Months")</f>
        <v>After 12 Months</v>
      </c>
      <c r="G587" s="1" t="s">
        <v>1472</v>
      </c>
      <c r="H587" s="1" t="s">
        <v>533</v>
      </c>
      <c r="I587" s="1" t="s">
        <v>1473</v>
      </c>
      <c r="J587" s="8">
        <f>EOMONTH(C587, 0)</f>
        <v>45504</v>
      </c>
      <c r="K587" s="1" t="s">
        <v>373</v>
      </c>
      <c r="L587" s="1" t="str">
        <f>IF(ISNUMBER(SEARCH("Social subscription",I587)),"Social Sub",IF(OR(ISNUMBER(SEARCH("Mens",I587)),ISNUMBER(SEARCH("Ladies",I587))),"Match Fees",IF(OR(ISNUMBER(SEARCH("Badgers",I587)),ISNUMBER(SEARCH("Match Fee",I587))),"Match Fees",IF(OR(ISNUMBER(SEARCH("Training",I587)),ISNUMBER(SEARCH("Aspirations",I587))),"Training Fee",""))))</f>
        <v>Match Fees</v>
      </c>
      <c r="M587" s="1">
        <v>5</v>
      </c>
      <c r="N587" s="1">
        <v>0.28000000000000003</v>
      </c>
      <c r="O587" s="1">
        <v>0.05</v>
      </c>
      <c r="P587" s="1">
        <v>0</v>
      </c>
      <c r="Q587" s="1">
        <v>4.67</v>
      </c>
    </row>
    <row r="588" spans="1:17" ht="12.75">
      <c r="A588" s="4">
        <v>45478</v>
      </c>
      <c r="B588" s="18">
        <f>IF(AND(ISNUMBER(--LEFT(A588,10)), ISNUMBER(--LEFT(C588,10))), --LEFT(C588,10) - --LEFT(A588,10), "")</f>
        <v>0.90200000000186265</v>
      </c>
      <c r="C588" s="4">
        <v>45478.902083333334</v>
      </c>
      <c r="D588" s="16">
        <f>YEAR(C588)</f>
        <v>2024</v>
      </c>
      <c r="E588" s="1" t="str">
        <f t="shared" si="9"/>
        <v>July 2024</v>
      </c>
      <c r="F588" s="3" t="str">
        <f ca="1">IF(C588&gt;=TODAY()-365, "Last 12 Months", "After 12 Months")</f>
        <v>After 12 Months</v>
      </c>
      <c r="G588" s="1" t="s">
        <v>1474</v>
      </c>
      <c r="H588" s="1" t="s">
        <v>393</v>
      </c>
      <c r="I588" s="1" t="s">
        <v>1475</v>
      </c>
      <c r="J588" s="8">
        <f>EOMONTH(C588, 0)</f>
        <v>45504</v>
      </c>
      <c r="K588" s="1" t="s">
        <v>233</v>
      </c>
      <c r="L588" s="1" t="str">
        <f>IF(ISNUMBER(SEARCH("Social subscription",I588)),"Social Sub",IF(OR(ISNUMBER(SEARCH("Mens",I588)),ISNUMBER(SEARCH("Ladies",I588))),"Match Fees",IF(OR(ISNUMBER(SEARCH("Badgers",I588)),ISNUMBER(SEARCH("Match Fee",I588))),"Match Fees",IF(OR(ISNUMBER(SEARCH("Training",I588)),ISNUMBER(SEARCH("Aspirations",I588))),"Training Fee",""))))</f>
        <v>Training Fee</v>
      </c>
      <c r="M588" s="1">
        <v>8</v>
      </c>
      <c r="N588" s="1">
        <v>0</v>
      </c>
      <c r="O588" s="1">
        <v>0</v>
      </c>
      <c r="P588" s="1">
        <v>0</v>
      </c>
      <c r="Q588" s="1">
        <v>8</v>
      </c>
    </row>
    <row r="589" spans="1:17" ht="12.75">
      <c r="A589" s="4">
        <v>45471</v>
      </c>
      <c r="B589" s="18">
        <f>IF(AND(ISNUMBER(--LEFT(A589,10)), ISNUMBER(--LEFT(C589,10))), --LEFT(C589,10) - --LEFT(A589,10), "")</f>
        <v>7.9034000000028755</v>
      </c>
      <c r="C589" s="4">
        <v>45478.90347222222</v>
      </c>
      <c r="D589" s="16">
        <f>YEAR(C589)</f>
        <v>2024</v>
      </c>
      <c r="E589" s="1" t="str">
        <f t="shared" si="9"/>
        <v>July 2024</v>
      </c>
      <c r="F589" s="3" t="str">
        <f ca="1">IF(C589&gt;=TODAY()-365, "Last 12 Months", "After 12 Months")</f>
        <v>After 12 Months</v>
      </c>
      <c r="G589" s="1" t="s">
        <v>1476</v>
      </c>
      <c r="H589" s="1" t="s">
        <v>1363</v>
      </c>
      <c r="I589" s="1" t="s">
        <v>1477</v>
      </c>
      <c r="J589" s="8">
        <f>EOMONTH(C589, 0)</f>
        <v>45504</v>
      </c>
      <c r="K589" s="1" t="s">
        <v>233</v>
      </c>
      <c r="L589" s="1" t="str">
        <f>IF(ISNUMBER(SEARCH("Social subscription",I589)),"Social Sub",IF(OR(ISNUMBER(SEARCH("Mens",I589)),ISNUMBER(SEARCH("Ladies",I589))),"Match Fees",IF(OR(ISNUMBER(SEARCH("Badgers",I589)),ISNUMBER(SEARCH("Match Fee",I589))),"Match Fees",IF(OR(ISNUMBER(SEARCH("Training",I589)),ISNUMBER(SEARCH("Aspirations",I589))),"Training Fee",""))))</f>
        <v>Training Fee</v>
      </c>
      <c r="M589" s="1">
        <v>5</v>
      </c>
      <c r="N589" s="1">
        <v>0</v>
      </c>
      <c r="O589" s="1">
        <v>0</v>
      </c>
      <c r="P589" s="1">
        <v>0</v>
      </c>
      <c r="Q589" s="1">
        <v>5</v>
      </c>
    </row>
    <row r="590" spans="1:17" ht="12.75">
      <c r="A590" s="4">
        <v>45478</v>
      </c>
      <c r="B590" s="18">
        <f>IF(AND(ISNUMBER(--LEFT(A590,10)), ISNUMBER(--LEFT(C590,10))), --LEFT(C590,10) - --LEFT(A590,10), "")</f>
        <v>0.90340000000287546</v>
      </c>
      <c r="C590" s="4">
        <v>45478.90347222222</v>
      </c>
      <c r="D590" s="16">
        <f>YEAR(C590)</f>
        <v>2024</v>
      </c>
      <c r="E590" s="1" t="str">
        <f t="shared" si="9"/>
        <v>July 2024</v>
      </c>
      <c r="F590" s="3" t="str">
        <f ca="1">IF(C590&gt;=TODAY()-365, "Last 12 Months", "After 12 Months")</f>
        <v>After 12 Months</v>
      </c>
      <c r="G590" s="1" t="s">
        <v>1478</v>
      </c>
      <c r="H590" s="1" t="s">
        <v>1363</v>
      </c>
      <c r="I590" s="1" t="s">
        <v>1479</v>
      </c>
      <c r="J590" s="8">
        <f>EOMONTH(C590, 0)</f>
        <v>45504</v>
      </c>
      <c r="K590" s="1" t="s">
        <v>233</v>
      </c>
      <c r="L590" s="1" t="str">
        <f>IF(ISNUMBER(SEARCH("Social subscription",I590)),"Social Sub",IF(OR(ISNUMBER(SEARCH("Mens",I590)),ISNUMBER(SEARCH("Ladies",I590))),"Match Fees",IF(OR(ISNUMBER(SEARCH("Badgers",I590)),ISNUMBER(SEARCH("Match Fee",I590))),"Match Fees",IF(OR(ISNUMBER(SEARCH("Training",I590)),ISNUMBER(SEARCH("Aspirations",I590))),"Training Fee",""))))</f>
        <v>Training Fee</v>
      </c>
      <c r="M590" s="1">
        <v>5</v>
      </c>
      <c r="N590" s="1">
        <v>0</v>
      </c>
      <c r="O590" s="1">
        <v>0</v>
      </c>
      <c r="P590" s="1">
        <v>0</v>
      </c>
      <c r="Q590" s="1">
        <v>5</v>
      </c>
    </row>
    <row r="591" spans="1:17" ht="12.75">
      <c r="A591" s="4">
        <v>45404</v>
      </c>
      <c r="B591" s="18">
        <f>IF(AND(ISNUMBER(--LEFT(A591,10)), ISNUMBER(--LEFT(C591,10))), --LEFT(C591,10) - --LEFT(A591,10), "")</f>
        <v>75.44999999999709</v>
      </c>
      <c r="C591" s="4">
        <v>45479.45</v>
      </c>
      <c r="D591" s="16">
        <f>YEAR(C591)</f>
        <v>2024</v>
      </c>
      <c r="E591" s="1" t="str">
        <f t="shared" si="9"/>
        <v>July 2024</v>
      </c>
      <c r="F591" s="3" t="str">
        <f ca="1">IF(C591&gt;=TODAY()-365, "Last 12 Months", "After 12 Months")</f>
        <v>After 12 Months</v>
      </c>
      <c r="G591" s="1" t="s">
        <v>1480</v>
      </c>
      <c r="H591" s="1" t="s">
        <v>1481</v>
      </c>
      <c r="I591" s="1" t="s">
        <v>1482</v>
      </c>
      <c r="J591" s="8">
        <f>EOMONTH(C591, 0)</f>
        <v>45504</v>
      </c>
      <c r="K591" s="1" t="s">
        <v>373</v>
      </c>
      <c r="L591" s="1" t="str">
        <f>IF(ISNUMBER(SEARCH("Social subscription",I591)),"Social Sub",IF(OR(ISNUMBER(SEARCH("Mens",I591)),ISNUMBER(SEARCH("Ladies",I591))),"Match Fees",IF(OR(ISNUMBER(SEARCH("Badgers",I591)),ISNUMBER(SEARCH("Match Fee",I591))),"Match Fees",IF(OR(ISNUMBER(SEARCH("Training",I591)),ISNUMBER(SEARCH("Aspirations",I591))),"Training Fee",""))))</f>
        <v>Training Fee</v>
      </c>
      <c r="M591" s="1">
        <v>3</v>
      </c>
      <c r="N591" s="1">
        <v>0.06</v>
      </c>
      <c r="O591" s="1">
        <v>0.05</v>
      </c>
      <c r="P591" s="1">
        <v>0</v>
      </c>
      <c r="Q591" s="1">
        <v>2.89</v>
      </c>
    </row>
    <row r="592" spans="1:17" ht="12.75">
      <c r="A592" s="4">
        <v>45427</v>
      </c>
      <c r="B592" s="18">
        <f>IF(AND(ISNUMBER(--LEFT(A592,10)), ISNUMBER(--LEFT(C592,10))), --LEFT(C592,10) - --LEFT(A592,10), "")</f>
        <v>52.44999999999709</v>
      </c>
      <c r="C592" s="4">
        <v>45479.45</v>
      </c>
      <c r="D592" s="16">
        <f>YEAR(C592)</f>
        <v>2024</v>
      </c>
      <c r="E592" s="1" t="str">
        <f t="shared" si="9"/>
        <v>July 2024</v>
      </c>
      <c r="F592" s="3" t="str">
        <f ca="1">IF(C592&gt;=TODAY()-365, "Last 12 Months", "After 12 Months")</f>
        <v>After 12 Months</v>
      </c>
      <c r="G592" s="1" t="s">
        <v>1483</v>
      </c>
      <c r="H592" s="1" t="s">
        <v>869</v>
      </c>
      <c r="I592" s="1" t="s">
        <v>1484</v>
      </c>
      <c r="J592" s="8">
        <f>EOMONTH(C592, 0)</f>
        <v>45504</v>
      </c>
      <c r="K592" s="1" t="s">
        <v>373</v>
      </c>
      <c r="L592" s="1" t="str">
        <f>IF(ISNUMBER(SEARCH("Social subscription",I592)),"Social Sub",IF(OR(ISNUMBER(SEARCH("Mens",I592)),ISNUMBER(SEARCH("Ladies",I592))),"Match Fees",IF(OR(ISNUMBER(SEARCH("Badgers",I592)),ISNUMBER(SEARCH("Match Fee",I592))),"Match Fees",IF(OR(ISNUMBER(SEARCH("Training",I592)),ISNUMBER(SEARCH("Aspirations",I592))),"Training Fee",""))))</f>
        <v>Match Fees</v>
      </c>
      <c r="M592" s="1">
        <v>3</v>
      </c>
      <c r="N592" s="1">
        <v>0.06</v>
      </c>
      <c r="O592" s="1">
        <v>0.05</v>
      </c>
      <c r="P592" s="1">
        <v>0</v>
      </c>
      <c r="Q592" s="1">
        <v>2.89</v>
      </c>
    </row>
    <row r="593" spans="1:17" ht="12.75">
      <c r="A593" s="4">
        <v>45431</v>
      </c>
      <c r="B593" s="18">
        <f>IF(AND(ISNUMBER(--LEFT(A593,10)), ISNUMBER(--LEFT(C593,10))), --LEFT(C593,10) - --LEFT(A593,10), "")</f>
        <v>48.44999999999709</v>
      </c>
      <c r="C593" s="4">
        <v>45479.45</v>
      </c>
      <c r="D593" s="16">
        <f>YEAR(C593)</f>
        <v>2024</v>
      </c>
      <c r="E593" s="1" t="str">
        <f t="shared" si="9"/>
        <v>July 2024</v>
      </c>
      <c r="F593" s="3" t="str">
        <f ca="1">IF(C593&gt;=TODAY()-365, "Last 12 Months", "After 12 Months")</f>
        <v>After 12 Months</v>
      </c>
      <c r="G593" s="1" t="s">
        <v>1485</v>
      </c>
      <c r="H593" s="1" t="s">
        <v>1481</v>
      </c>
      <c r="I593" s="1" t="s">
        <v>1486</v>
      </c>
      <c r="J593" s="8">
        <f>EOMONTH(C593, 0)</f>
        <v>45504</v>
      </c>
      <c r="K593" s="1" t="s">
        <v>373</v>
      </c>
      <c r="L593" s="1" t="str">
        <f>IF(ISNUMBER(SEARCH("Social subscription",I593)),"Social Sub",IF(OR(ISNUMBER(SEARCH("Mens",I593)),ISNUMBER(SEARCH("Ladies",I593))),"Match Fees",IF(OR(ISNUMBER(SEARCH("Badgers",I593)),ISNUMBER(SEARCH("Match Fee",I593))),"Match Fees",IF(OR(ISNUMBER(SEARCH("Training",I593)),ISNUMBER(SEARCH("Aspirations",I593))),"Training Fee",""))))</f>
        <v>Training Fee</v>
      </c>
      <c r="M593" s="1">
        <v>3</v>
      </c>
      <c r="N593" s="1">
        <v>0.06</v>
      </c>
      <c r="O593" s="1">
        <v>0.05</v>
      </c>
      <c r="P593" s="1">
        <v>0</v>
      </c>
      <c r="Q593" s="1">
        <v>2.89</v>
      </c>
    </row>
    <row r="594" spans="1:17" ht="12.75">
      <c r="A594" s="4">
        <v>45431</v>
      </c>
      <c r="B594" s="18">
        <f>IF(AND(ISNUMBER(--LEFT(A594,10)), ISNUMBER(--LEFT(C594,10))), --LEFT(C594,10) - --LEFT(A594,10), "")</f>
        <v>48.44999999999709</v>
      </c>
      <c r="C594" s="4">
        <v>45479.45</v>
      </c>
      <c r="D594" s="16">
        <f>YEAR(C594)</f>
        <v>2024</v>
      </c>
      <c r="E594" s="1" t="str">
        <f t="shared" si="9"/>
        <v>July 2024</v>
      </c>
      <c r="F594" s="3" t="str">
        <f ca="1">IF(C594&gt;=TODAY()-365, "Last 12 Months", "After 12 Months")</f>
        <v>After 12 Months</v>
      </c>
      <c r="G594" s="1" t="s">
        <v>1487</v>
      </c>
      <c r="H594" s="1" t="s">
        <v>869</v>
      </c>
      <c r="I594" s="1" t="s">
        <v>1486</v>
      </c>
      <c r="J594" s="8">
        <f>EOMONTH(C594, 0)</f>
        <v>45504</v>
      </c>
      <c r="K594" s="1" t="s">
        <v>373</v>
      </c>
      <c r="L594" s="1" t="str">
        <f>IF(ISNUMBER(SEARCH("Social subscription",I594)),"Social Sub",IF(OR(ISNUMBER(SEARCH("Mens",I594)),ISNUMBER(SEARCH("Ladies",I594))),"Match Fees",IF(OR(ISNUMBER(SEARCH("Badgers",I594)),ISNUMBER(SEARCH("Match Fee",I594))),"Match Fees",IF(OR(ISNUMBER(SEARCH("Training",I594)),ISNUMBER(SEARCH("Aspirations",I594))),"Training Fee",""))))</f>
        <v>Training Fee</v>
      </c>
      <c r="M594" s="1">
        <v>3</v>
      </c>
      <c r="N594" s="1">
        <v>0.06</v>
      </c>
      <c r="O594" s="1">
        <v>0.05</v>
      </c>
      <c r="P594" s="1">
        <v>0</v>
      </c>
      <c r="Q594" s="1">
        <v>2.89</v>
      </c>
    </row>
    <row r="595" spans="1:17" ht="12.75">
      <c r="A595" s="4">
        <v>45433</v>
      </c>
      <c r="B595" s="18">
        <f>IF(AND(ISNUMBER(--LEFT(A595,10)), ISNUMBER(--LEFT(C595,10))), --LEFT(C595,10) - --LEFT(A595,10), "")</f>
        <v>46.44999999999709</v>
      </c>
      <c r="C595" s="4">
        <v>45479.45</v>
      </c>
      <c r="D595" s="16">
        <f>YEAR(C595)</f>
        <v>2024</v>
      </c>
      <c r="E595" s="1" t="str">
        <f t="shared" si="9"/>
        <v>July 2024</v>
      </c>
      <c r="F595" s="3" t="str">
        <f ca="1">IF(C595&gt;=TODAY()-365, "Last 12 Months", "After 12 Months")</f>
        <v>After 12 Months</v>
      </c>
      <c r="G595" s="1" t="s">
        <v>1488</v>
      </c>
      <c r="H595" s="1" t="s">
        <v>869</v>
      </c>
      <c r="I595" s="1" t="s">
        <v>1489</v>
      </c>
      <c r="J595" s="8">
        <f>EOMONTH(C595, 0)</f>
        <v>45504</v>
      </c>
      <c r="K595" s="1" t="s">
        <v>373</v>
      </c>
      <c r="L595" s="1" t="str">
        <f>IF(ISNUMBER(SEARCH("Social subscription",I595)),"Social Sub",IF(OR(ISNUMBER(SEARCH("Mens",I595)),ISNUMBER(SEARCH("Ladies",I595))),"Match Fees",IF(OR(ISNUMBER(SEARCH("Badgers",I595)),ISNUMBER(SEARCH("Match Fee",I595))),"Match Fees",IF(OR(ISNUMBER(SEARCH("Training",I595)),ISNUMBER(SEARCH("Aspirations",I595))),"Training Fee",""))))</f>
        <v>Match Fees</v>
      </c>
      <c r="M595" s="1">
        <v>3</v>
      </c>
      <c r="N595" s="1">
        <v>0.06</v>
      </c>
      <c r="O595" s="1">
        <v>0.05</v>
      </c>
      <c r="P595" s="1">
        <v>0</v>
      </c>
      <c r="Q595" s="1">
        <v>2.89</v>
      </c>
    </row>
    <row r="596" spans="1:17" ht="12.75">
      <c r="A596" s="4">
        <v>45459</v>
      </c>
      <c r="B596" s="18">
        <f>IF(AND(ISNUMBER(--LEFT(A596,10)), ISNUMBER(--LEFT(C596,10))), --LEFT(C596,10) - --LEFT(A596,10), "")</f>
        <v>20.44999999999709</v>
      </c>
      <c r="C596" s="4">
        <v>45479.45</v>
      </c>
      <c r="D596" s="16">
        <f>YEAR(C596)</f>
        <v>2024</v>
      </c>
      <c r="E596" s="1" t="str">
        <f t="shared" si="9"/>
        <v>July 2024</v>
      </c>
      <c r="F596" s="3" t="str">
        <f ca="1">IF(C596&gt;=TODAY()-365, "Last 12 Months", "After 12 Months")</f>
        <v>After 12 Months</v>
      </c>
      <c r="G596" s="1" t="s">
        <v>1490</v>
      </c>
      <c r="H596" s="1" t="s">
        <v>1481</v>
      </c>
      <c r="I596" s="1" t="s">
        <v>1491</v>
      </c>
      <c r="J596" s="8">
        <f>EOMONTH(C596, 0)</f>
        <v>45504</v>
      </c>
      <c r="K596" s="1" t="s">
        <v>373</v>
      </c>
      <c r="L596" s="1" t="str">
        <f>IF(ISNUMBER(SEARCH("Social subscription",I596)),"Social Sub",IF(OR(ISNUMBER(SEARCH("Mens",I596)),ISNUMBER(SEARCH("Ladies",I596))),"Match Fees",IF(OR(ISNUMBER(SEARCH("Badgers",I596)),ISNUMBER(SEARCH("Match Fee",I596))),"Match Fees",IF(OR(ISNUMBER(SEARCH("Training",I596)),ISNUMBER(SEARCH("Aspirations",I596))),"Training Fee",""))))</f>
        <v>Training Fee</v>
      </c>
      <c r="M596" s="1">
        <v>3</v>
      </c>
      <c r="N596" s="1">
        <v>0.06</v>
      </c>
      <c r="O596" s="1">
        <v>0.05</v>
      </c>
      <c r="P596" s="1">
        <v>0</v>
      </c>
      <c r="Q596" s="1">
        <v>2.89</v>
      </c>
    </row>
    <row r="597" spans="1:17" ht="12.75">
      <c r="A597" s="4">
        <v>45459</v>
      </c>
      <c r="B597" s="18">
        <f>IF(AND(ISNUMBER(--LEFT(A597,10)), ISNUMBER(--LEFT(C597,10))), --LEFT(C597,10) - --LEFT(A597,10), "")</f>
        <v>20.44999999999709</v>
      </c>
      <c r="C597" s="4">
        <v>45479.45</v>
      </c>
      <c r="D597" s="16">
        <f>YEAR(C597)</f>
        <v>2024</v>
      </c>
      <c r="E597" s="1" t="str">
        <f t="shared" si="9"/>
        <v>July 2024</v>
      </c>
      <c r="F597" s="3" t="str">
        <f ca="1">IF(C597&gt;=TODAY()-365, "Last 12 Months", "After 12 Months")</f>
        <v>After 12 Months</v>
      </c>
      <c r="G597" s="1" t="s">
        <v>1492</v>
      </c>
      <c r="H597" s="1" t="s">
        <v>869</v>
      </c>
      <c r="I597" s="1" t="s">
        <v>1491</v>
      </c>
      <c r="J597" s="8">
        <f>EOMONTH(C597, 0)</f>
        <v>45504</v>
      </c>
      <c r="K597" s="1" t="s">
        <v>373</v>
      </c>
      <c r="L597" s="1" t="str">
        <f>IF(ISNUMBER(SEARCH("Social subscription",I597)),"Social Sub",IF(OR(ISNUMBER(SEARCH("Mens",I597)),ISNUMBER(SEARCH("Ladies",I597))),"Match Fees",IF(OR(ISNUMBER(SEARCH("Badgers",I597)),ISNUMBER(SEARCH("Match Fee",I597))),"Match Fees",IF(OR(ISNUMBER(SEARCH("Training",I597)),ISNUMBER(SEARCH("Aspirations",I597))),"Training Fee",""))))</f>
        <v>Training Fee</v>
      </c>
      <c r="M597" s="1">
        <v>3</v>
      </c>
      <c r="N597" s="1">
        <v>0.06</v>
      </c>
      <c r="O597" s="1">
        <v>0.05</v>
      </c>
      <c r="P597" s="1">
        <v>0</v>
      </c>
      <c r="Q597" s="1">
        <v>2.89</v>
      </c>
    </row>
    <row r="598" spans="1:17" ht="12.75">
      <c r="A598" s="4">
        <v>45464</v>
      </c>
      <c r="B598" s="18">
        <f>IF(AND(ISNUMBER(--LEFT(A598,10)), ISNUMBER(--LEFT(C598,10))), --LEFT(C598,10) - --LEFT(A598,10), "")</f>
        <v>15.44999999999709</v>
      </c>
      <c r="C598" s="4">
        <v>45479.45</v>
      </c>
      <c r="D598" s="16">
        <f>YEAR(C598)</f>
        <v>2024</v>
      </c>
      <c r="E598" s="1" t="str">
        <f t="shared" si="9"/>
        <v>July 2024</v>
      </c>
      <c r="F598" s="3" t="str">
        <f ca="1">IF(C598&gt;=TODAY()-365, "Last 12 Months", "After 12 Months")</f>
        <v>After 12 Months</v>
      </c>
      <c r="G598" s="1" t="s">
        <v>1493</v>
      </c>
      <c r="H598" s="1" t="s">
        <v>869</v>
      </c>
      <c r="I598" s="1" t="s">
        <v>1494</v>
      </c>
      <c r="J598" s="8">
        <f>EOMONTH(C598, 0)</f>
        <v>45504</v>
      </c>
      <c r="K598" s="1" t="s">
        <v>373</v>
      </c>
      <c r="L598" s="1" t="str">
        <f>IF(ISNUMBER(SEARCH("Social subscription",I598)),"Social Sub",IF(OR(ISNUMBER(SEARCH("Mens",I598)),ISNUMBER(SEARCH("Ladies",I598))),"Match Fees",IF(OR(ISNUMBER(SEARCH("Badgers",I598)),ISNUMBER(SEARCH("Match Fee",I598))),"Match Fees",IF(OR(ISNUMBER(SEARCH("Training",I598)),ISNUMBER(SEARCH("Aspirations",I598))),"Training Fee",""))))</f>
        <v>Training Fee</v>
      </c>
      <c r="M598" s="1">
        <v>5</v>
      </c>
      <c r="N598" s="1">
        <v>0.1</v>
      </c>
      <c r="O598" s="1">
        <v>0.05</v>
      </c>
      <c r="P598" s="1">
        <v>0</v>
      </c>
      <c r="Q598" s="1">
        <v>4.8499999999999996</v>
      </c>
    </row>
    <row r="599" spans="1:17" ht="12.75">
      <c r="A599" s="4">
        <v>45464</v>
      </c>
      <c r="B599" s="18">
        <f>IF(AND(ISNUMBER(--LEFT(A599,10)), ISNUMBER(--LEFT(C599,10))), --LEFT(C599,10) - --LEFT(A599,10), "")</f>
        <v>15.44999999999709</v>
      </c>
      <c r="C599" s="4">
        <v>45479.45</v>
      </c>
      <c r="D599" s="16">
        <f>YEAR(C599)</f>
        <v>2024</v>
      </c>
      <c r="E599" s="1" t="str">
        <f t="shared" si="9"/>
        <v>July 2024</v>
      </c>
      <c r="F599" s="3" t="str">
        <f ca="1">IF(C599&gt;=TODAY()-365, "Last 12 Months", "After 12 Months")</f>
        <v>After 12 Months</v>
      </c>
      <c r="G599" s="1" t="s">
        <v>1495</v>
      </c>
      <c r="H599" s="1" t="s">
        <v>1481</v>
      </c>
      <c r="I599" s="1" t="s">
        <v>1494</v>
      </c>
      <c r="J599" s="8">
        <f>EOMONTH(C599, 0)</f>
        <v>45504</v>
      </c>
      <c r="K599" s="1" t="s">
        <v>373</v>
      </c>
      <c r="L599" s="1" t="str">
        <f>IF(ISNUMBER(SEARCH("Social subscription",I599)),"Social Sub",IF(OR(ISNUMBER(SEARCH("Mens",I599)),ISNUMBER(SEARCH("Ladies",I599))),"Match Fees",IF(OR(ISNUMBER(SEARCH("Badgers",I599)),ISNUMBER(SEARCH("Match Fee",I599))),"Match Fees",IF(OR(ISNUMBER(SEARCH("Training",I599)),ISNUMBER(SEARCH("Aspirations",I599))),"Training Fee",""))))</f>
        <v>Training Fee</v>
      </c>
      <c r="M599" s="1">
        <v>5</v>
      </c>
      <c r="N599" s="1">
        <v>0.1</v>
      </c>
      <c r="O599" s="1">
        <v>0.05</v>
      </c>
      <c r="P599" s="1">
        <v>0</v>
      </c>
      <c r="Q599" s="1">
        <v>4.8499999999999996</v>
      </c>
    </row>
    <row r="600" spans="1:17" ht="12.75">
      <c r="A600" s="4">
        <v>45469</v>
      </c>
      <c r="B600" s="18">
        <f>IF(AND(ISNUMBER(--LEFT(A600,10)), ISNUMBER(--LEFT(C600,10))), --LEFT(C600,10) - --LEFT(A600,10), "")</f>
        <v>10.44999999999709</v>
      </c>
      <c r="C600" s="4">
        <v>45479.45</v>
      </c>
      <c r="D600" s="16">
        <f>YEAR(C600)</f>
        <v>2024</v>
      </c>
      <c r="E600" s="1" t="str">
        <f t="shared" si="9"/>
        <v>July 2024</v>
      </c>
      <c r="F600" s="3" t="str">
        <f ca="1">IF(C600&gt;=TODAY()-365, "Last 12 Months", "After 12 Months")</f>
        <v>After 12 Months</v>
      </c>
      <c r="G600" s="1" t="s">
        <v>1496</v>
      </c>
      <c r="H600" s="1" t="s">
        <v>869</v>
      </c>
      <c r="I600" s="1" t="s">
        <v>1497</v>
      </c>
      <c r="J600" s="8">
        <f>EOMONTH(C600, 0)</f>
        <v>45504</v>
      </c>
      <c r="K600" s="1" t="s">
        <v>373</v>
      </c>
      <c r="L600" s="1" t="str">
        <f>IF(ISNUMBER(SEARCH("Social subscription",I600)),"Social Sub",IF(OR(ISNUMBER(SEARCH("Mens",I600)),ISNUMBER(SEARCH("Ladies",I600))),"Match Fees",IF(OR(ISNUMBER(SEARCH("Badgers",I600)),ISNUMBER(SEARCH("Match Fee",I600))),"Match Fees",IF(OR(ISNUMBER(SEARCH("Training",I600)),ISNUMBER(SEARCH("Aspirations",I600))),"Training Fee",""))))</f>
        <v>Match Fees</v>
      </c>
      <c r="M600" s="1">
        <v>3</v>
      </c>
      <c r="N600" s="1">
        <v>0.06</v>
      </c>
      <c r="O600" s="1">
        <v>0.05</v>
      </c>
      <c r="P600" s="1">
        <v>0</v>
      </c>
      <c r="Q600" s="1">
        <v>2.89</v>
      </c>
    </row>
    <row r="601" spans="1:17" ht="12.75">
      <c r="A601" s="4">
        <v>45471</v>
      </c>
      <c r="B601" s="18">
        <f>IF(AND(ISNUMBER(--LEFT(A601,10)), ISNUMBER(--LEFT(C601,10))), --LEFT(C601,10) - --LEFT(A601,10), "")</f>
        <v>8.4499999999970896</v>
      </c>
      <c r="C601" s="4">
        <v>45479.45</v>
      </c>
      <c r="D601" s="16">
        <f>YEAR(C601)</f>
        <v>2024</v>
      </c>
      <c r="E601" s="1" t="str">
        <f t="shared" si="9"/>
        <v>July 2024</v>
      </c>
      <c r="F601" s="3" t="str">
        <f ca="1">IF(C601&gt;=TODAY()-365, "Last 12 Months", "After 12 Months")</f>
        <v>After 12 Months</v>
      </c>
      <c r="G601" s="1" t="s">
        <v>1498</v>
      </c>
      <c r="H601" s="1" t="s">
        <v>1481</v>
      </c>
      <c r="I601" s="1" t="s">
        <v>1499</v>
      </c>
      <c r="J601" s="8">
        <f>EOMONTH(C601, 0)</f>
        <v>45504</v>
      </c>
      <c r="K601" s="1" t="s">
        <v>373</v>
      </c>
      <c r="L601" s="1" t="str">
        <f>IF(ISNUMBER(SEARCH("Social subscription",I601)),"Social Sub",IF(OR(ISNUMBER(SEARCH("Mens",I601)),ISNUMBER(SEARCH("Ladies",I601))),"Match Fees",IF(OR(ISNUMBER(SEARCH("Badgers",I601)),ISNUMBER(SEARCH("Match Fee",I601))),"Match Fees",IF(OR(ISNUMBER(SEARCH("Training",I601)),ISNUMBER(SEARCH("Aspirations",I601))),"Training Fee",""))))</f>
        <v>Training Fee</v>
      </c>
      <c r="M601" s="1">
        <v>5</v>
      </c>
      <c r="N601" s="1">
        <v>0.08</v>
      </c>
      <c r="O601" s="1">
        <v>0.05</v>
      </c>
      <c r="P601" s="1">
        <v>0</v>
      </c>
      <c r="Q601" s="1">
        <v>4.87</v>
      </c>
    </row>
    <row r="602" spans="1:17" ht="12.75">
      <c r="A602" s="4">
        <v>45471</v>
      </c>
      <c r="B602" s="18">
        <f>IF(AND(ISNUMBER(--LEFT(A602,10)), ISNUMBER(--LEFT(C602,10))), --LEFT(C602,10) - --LEFT(A602,10), "")</f>
        <v>8.4499999999970896</v>
      </c>
      <c r="C602" s="4">
        <v>45479.45</v>
      </c>
      <c r="D602" s="16">
        <f>YEAR(C602)</f>
        <v>2024</v>
      </c>
      <c r="E602" s="1" t="str">
        <f t="shared" si="9"/>
        <v>July 2024</v>
      </c>
      <c r="F602" s="3" t="str">
        <f ca="1">IF(C602&gt;=TODAY()-365, "Last 12 Months", "After 12 Months")</f>
        <v>After 12 Months</v>
      </c>
      <c r="G602" s="1" t="s">
        <v>1500</v>
      </c>
      <c r="H602" s="1" t="s">
        <v>869</v>
      </c>
      <c r="I602" s="1" t="s">
        <v>1499</v>
      </c>
      <c r="J602" s="8">
        <f>EOMONTH(C602, 0)</f>
        <v>45504</v>
      </c>
      <c r="K602" s="1" t="s">
        <v>373</v>
      </c>
      <c r="L602" s="1" t="str">
        <f>IF(ISNUMBER(SEARCH("Social subscription",I602)),"Social Sub",IF(OR(ISNUMBER(SEARCH("Mens",I602)),ISNUMBER(SEARCH("Ladies",I602))),"Match Fees",IF(OR(ISNUMBER(SEARCH("Badgers",I602)),ISNUMBER(SEARCH("Match Fee",I602))),"Match Fees",IF(OR(ISNUMBER(SEARCH("Training",I602)),ISNUMBER(SEARCH("Aspirations",I602))),"Training Fee",""))))</f>
        <v>Training Fee</v>
      </c>
      <c r="M602" s="1">
        <v>5</v>
      </c>
      <c r="N602" s="1">
        <v>0.1</v>
      </c>
      <c r="O602" s="1">
        <v>0.05</v>
      </c>
      <c r="P602" s="1">
        <v>0</v>
      </c>
      <c r="Q602" s="1">
        <v>4.8499999999999996</v>
      </c>
    </row>
    <row r="603" spans="1:17" ht="12.75">
      <c r="A603" s="4">
        <v>45447</v>
      </c>
      <c r="B603" s="18">
        <f>IF(AND(ISNUMBER(--LEFT(A603,10)), ISNUMBER(--LEFT(C603,10))), --LEFT(C603,10) - --LEFT(A603,10), "")</f>
        <v>34.354099999996834</v>
      </c>
      <c r="C603" s="4">
        <v>45481.354166666664</v>
      </c>
      <c r="D603" s="16">
        <f>YEAR(C603)</f>
        <v>2024</v>
      </c>
      <c r="E603" s="1" t="str">
        <f t="shared" si="9"/>
        <v>July 2024</v>
      </c>
      <c r="F603" s="3" t="str">
        <f ca="1">IF(C603&gt;=TODAY()-365, "Last 12 Months", "After 12 Months")</f>
        <v>Last 12 Months</v>
      </c>
      <c r="G603" s="1" t="s">
        <v>1501</v>
      </c>
      <c r="H603" s="1" t="s">
        <v>804</v>
      </c>
      <c r="I603" s="1" t="s">
        <v>1502</v>
      </c>
      <c r="J603" s="8">
        <f>EOMONTH(C603, 0)</f>
        <v>45504</v>
      </c>
      <c r="K603" s="1" t="s">
        <v>373</v>
      </c>
      <c r="L603" s="1" t="str">
        <f>IF(ISNUMBER(SEARCH("Social subscription",I603)),"Social Sub",IF(OR(ISNUMBER(SEARCH("Mens",I603)),ISNUMBER(SEARCH("Ladies",I603))),"Match Fees",IF(OR(ISNUMBER(SEARCH("Badgers",I603)),ISNUMBER(SEARCH("Match Fee",I603))),"Match Fees",IF(OR(ISNUMBER(SEARCH("Training",I603)),ISNUMBER(SEARCH("Aspirations",I603))),"Training Fee",""))))</f>
        <v>Training Fee</v>
      </c>
      <c r="M603" s="1">
        <v>3</v>
      </c>
      <c r="N603" s="1">
        <v>0.06</v>
      </c>
      <c r="O603" s="1">
        <v>0.05</v>
      </c>
      <c r="P603" s="1">
        <v>0</v>
      </c>
      <c r="Q603" s="1">
        <v>2.89</v>
      </c>
    </row>
    <row r="604" spans="1:17" ht="12.75">
      <c r="A604" s="4">
        <v>45447</v>
      </c>
      <c r="B604" s="18">
        <f>IF(AND(ISNUMBER(--LEFT(A604,10)), ISNUMBER(--LEFT(C604,10))), --LEFT(C604,10) - --LEFT(A604,10), "")</f>
        <v>34.354099999996834</v>
      </c>
      <c r="C604" s="4">
        <v>45481.354166666664</v>
      </c>
      <c r="D604" s="16">
        <f>YEAR(C604)</f>
        <v>2024</v>
      </c>
      <c r="E604" s="1" t="str">
        <f t="shared" si="9"/>
        <v>July 2024</v>
      </c>
      <c r="F604" s="3" t="str">
        <f ca="1">IF(C604&gt;=TODAY()-365, "Last 12 Months", "After 12 Months")</f>
        <v>Last 12 Months</v>
      </c>
      <c r="G604" s="1" t="s">
        <v>1503</v>
      </c>
      <c r="H604" s="1" t="s">
        <v>807</v>
      </c>
      <c r="I604" s="1" t="s">
        <v>1502</v>
      </c>
      <c r="J604" s="8">
        <f>EOMONTH(C604, 0)</f>
        <v>45504</v>
      </c>
      <c r="K604" s="1" t="s">
        <v>373</v>
      </c>
      <c r="L604" s="1" t="str">
        <f>IF(ISNUMBER(SEARCH("Social subscription",I604)),"Social Sub",IF(OR(ISNUMBER(SEARCH("Mens",I604)),ISNUMBER(SEARCH("Ladies",I604))),"Match Fees",IF(OR(ISNUMBER(SEARCH("Badgers",I604)),ISNUMBER(SEARCH("Match Fee",I604))),"Match Fees",IF(OR(ISNUMBER(SEARCH("Training",I604)),ISNUMBER(SEARCH("Aspirations",I604))),"Training Fee",""))))</f>
        <v>Training Fee</v>
      </c>
      <c r="M604" s="1">
        <v>3</v>
      </c>
      <c r="N604" s="1">
        <v>0.06</v>
      </c>
      <c r="O604" s="1">
        <v>0.05</v>
      </c>
      <c r="P604" s="1">
        <v>0</v>
      </c>
      <c r="Q604" s="1">
        <v>2.89</v>
      </c>
    </row>
    <row r="605" spans="1:17" ht="12.75">
      <c r="A605" s="4">
        <v>45452</v>
      </c>
      <c r="B605" s="18">
        <f>IF(AND(ISNUMBER(--LEFT(A605,10)), ISNUMBER(--LEFT(C605,10))), --LEFT(C605,10) - --LEFT(A605,10), "")</f>
        <v>29.354099999996834</v>
      </c>
      <c r="C605" s="4">
        <v>45481.354166666664</v>
      </c>
      <c r="D605" s="16">
        <f>YEAR(C605)</f>
        <v>2024</v>
      </c>
      <c r="E605" s="1" t="str">
        <f t="shared" si="9"/>
        <v>July 2024</v>
      </c>
      <c r="F605" s="3" t="str">
        <f ca="1">IF(C605&gt;=TODAY()-365, "Last 12 Months", "After 12 Months")</f>
        <v>Last 12 Months</v>
      </c>
      <c r="G605" s="1" t="s">
        <v>1504</v>
      </c>
      <c r="H605" s="1" t="s">
        <v>804</v>
      </c>
      <c r="I605" s="1" t="s">
        <v>1505</v>
      </c>
      <c r="J605" s="8">
        <f>EOMONTH(C605, 0)</f>
        <v>45504</v>
      </c>
      <c r="K605" s="1" t="s">
        <v>373</v>
      </c>
      <c r="L605" s="1" t="str">
        <f>IF(ISNUMBER(SEARCH("Social subscription",I605)),"Social Sub",IF(OR(ISNUMBER(SEARCH("Mens",I605)),ISNUMBER(SEARCH("Ladies",I605))),"Match Fees",IF(OR(ISNUMBER(SEARCH("Badgers",I605)),ISNUMBER(SEARCH("Match Fee",I605))),"Match Fees",IF(OR(ISNUMBER(SEARCH("Training",I605)),ISNUMBER(SEARCH("Aspirations",I605))),"Training Fee",""))))</f>
        <v>Training Fee</v>
      </c>
      <c r="M605" s="1">
        <v>3</v>
      </c>
      <c r="N605" s="1">
        <v>0.06</v>
      </c>
      <c r="O605" s="1">
        <v>0.05</v>
      </c>
      <c r="P605" s="1">
        <v>0</v>
      </c>
      <c r="Q605" s="1">
        <v>2.89</v>
      </c>
    </row>
    <row r="606" spans="1:17" ht="12.75">
      <c r="A606" s="4">
        <v>45452</v>
      </c>
      <c r="B606" s="18">
        <f>IF(AND(ISNUMBER(--LEFT(A606,10)), ISNUMBER(--LEFT(C606,10))), --LEFT(C606,10) - --LEFT(A606,10), "")</f>
        <v>29.354099999996834</v>
      </c>
      <c r="C606" s="4">
        <v>45481.354166666664</v>
      </c>
      <c r="D606" s="16">
        <f>YEAR(C606)</f>
        <v>2024</v>
      </c>
      <c r="E606" s="1" t="str">
        <f t="shared" si="9"/>
        <v>July 2024</v>
      </c>
      <c r="F606" s="3" t="str">
        <f ca="1">IF(C606&gt;=TODAY()-365, "Last 12 Months", "After 12 Months")</f>
        <v>Last 12 Months</v>
      </c>
      <c r="G606" s="1" t="s">
        <v>1506</v>
      </c>
      <c r="H606" s="1" t="s">
        <v>807</v>
      </c>
      <c r="I606" s="1" t="s">
        <v>1505</v>
      </c>
      <c r="J606" s="8">
        <f>EOMONTH(C606, 0)</f>
        <v>45504</v>
      </c>
      <c r="K606" s="1" t="s">
        <v>373</v>
      </c>
      <c r="L606" s="1" t="str">
        <f>IF(ISNUMBER(SEARCH("Social subscription",I606)),"Social Sub",IF(OR(ISNUMBER(SEARCH("Mens",I606)),ISNUMBER(SEARCH("Ladies",I606))),"Match Fees",IF(OR(ISNUMBER(SEARCH("Badgers",I606)),ISNUMBER(SEARCH("Match Fee",I606))),"Match Fees",IF(OR(ISNUMBER(SEARCH("Training",I606)),ISNUMBER(SEARCH("Aspirations",I606))),"Training Fee",""))))</f>
        <v>Training Fee</v>
      </c>
      <c r="M606" s="1">
        <v>3</v>
      </c>
      <c r="N606" s="1">
        <v>0.06</v>
      </c>
      <c r="O606" s="1">
        <v>0.05</v>
      </c>
      <c r="P606" s="1">
        <v>0</v>
      </c>
      <c r="Q606" s="1">
        <v>2.89</v>
      </c>
    </row>
    <row r="607" spans="1:17" ht="12.75">
      <c r="A607" s="4">
        <v>45459</v>
      </c>
      <c r="B607" s="18">
        <f>IF(AND(ISNUMBER(--LEFT(A607,10)), ISNUMBER(--LEFT(C607,10))), --LEFT(C607,10) - --LEFT(A607,10), "")</f>
        <v>22.354099999996834</v>
      </c>
      <c r="C607" s="4">
        <v>45481.354166666664</v>
      </c>
      <c r="D607" s="16">
        <f>YEAR(C607)</f>
        <v>2024</v>
      </c>
      <c r="E607" s="1" t="str">
        <f t="shared" si="9"/>
        <v>July 2024</v>
      </c>
      <c r="F607" s="3" t="str">
        <f ca="1">IF(C607&gt;=TODAY()-365, "Last 12 Months", "After 12 Months")</f>
        <v>Last 12 Months</v>
      </c>
      <c r="G607" s="1" t="s">
        <v>1507</v>
      </c>
      <c r="H607" s="1" t="s">
        <v>804</v>
      </c>
      <c r="I607" s="1" t="s">
        <v>1508</v>
      </c>
      <c r="J607" s="8">
        <f>EOMONTH(C607, 0)</f>
        <v>45504</v>
      </c>
      <c r="K607" s="1" t="s">
        <v>373</v>
      </c>
      <c r="L607" s="1" t="str">
        <f>IF(ISNUMBER(SEARCH("Social subscription",I607)),"Social Sub",IF(OR(ISNUMBER(SEARCH("Mens",I607)),ISNUMBER(SEARCH("Ladies",I607))),"Match Fees",IF(OR(ISNUMBER(SEARCH("Badgers",I607)),ISNUMBER(SEARCH("Match Fee",I607))),"Match Fees",IF(OR(ISNUMBER(SEARCH("Training",I607)),ISNUMBER(SEARCH("Aspirations",I607))),"Training Fee",""))))</f>
        <v>Training Fee</v>
      </c>
      <c r="M607" s="1">
        <v>3</v>
      </c>
      <c r="N607" s="1">
        <v>0.06</v>
      </c>
      <c r="O607" s="1">
        <v>0.05</v>
      </c>
      <c r="P607" s="1">
        <v>0</v>
      </c>
      <c r="Q607" s="1">
        <v>2.89</v>
      </c>
    </row>
    <row r="608" spans="1:17" ht="12.75">
      <c r="A608" s="4">
        <v>45459</v>
      </c>
      <c r="B608" s="18">
        <f>IF(AND(ISNUMBER(--LEFT(A608,10)), ISNUMBER(--LEFT(C608,10))), --LEFT(C608,10) - --LEFT(A608,10), "")</f>
        <v>22.354099999996834</v>
      </c>
      <c r="C608" s="4">
        <v>45481.354166666664</v>
      </c>
      <c r="D608" s="16">
        <f>YEAR(C608)</f>
        <v>2024</v>
      </c>
      <c r="E608" s="1" t="str">
        <f t="shared" si="9"/>
        <v>July 2024</v>
      </c>
      <c r="F608" s="3" t="str">
        <f ca="1">IF(C608&gt;=TODAY()-365, "Last 12 Months", "After 12 Months")</f>
        <v>Last 12 Months</v>
      </c>
      <c r="G608" s="1" t="s">
        <v>1509</v>
      </c>
      <c r="H608" s="1" t="s">
        <v>807</v>
      </c>
      <c r="I608" s="1" t="s">
        <v>1508</v>
      </c>
      <c r="J608" s="8">
        <f>EOMONTH(C608, 0)</f>
        <v>45504</v>
      </c>
      <c r="K608" s="1" t="s">
        <v>373</v>
      </c>
      <c r="L608" s="1" t="str">
        <f>IF(ISNUMBER(SEARCH("Social subscription",I608)),"Social Sub",IF(OR(ISNUMBER(SEARCH("Mens",I608)),ISNUMBER(SEARCH("Ladies",I608))),"Match Fees",IF(OR(ISNUMBER(SEARCH("Badgers",I608)),ISNUMBER(SEARCH("Match Fee",I608))),"Match Fees",IF(OR(ISNUMBER(SEARCH("Training",I608)),ISNUMBER(SEARCH("Aspirations",I608))),"Training Fee",""))))</f>
        <v>Training Fee</v>
      </c>
      <c r="M608" s="1">
        <v>3</v>
      </c>
      <c r="N608" s="1">
        <v>0.06</v>
      </c>
      <c r="O608" s="1">
        <v>0.05</v>
      </c>
      <c r="P608" s="1">
        <v>0</v>
      </c>
      <c r="Q608" s="1">
        <v>2.89</v>
      </c>
    </row>
    <row r="609" spans="1:17" ht="12.75">
      <c r="A609" s="4">
        <v>45466</v>
      </c>
      <c r="B609" s="18">
        <f>IF(AND(ISNUMBER(--LEFT(A609,10)), ISNUMBER(--LEFT(C609,10))), --LEFT(C609,10) - --LEFT(A609,10), "")</f>
        <v>15.354099999996834</v>
      </c>
      <c r="C609" s="4">
        <v>45481.354166666664</v>
      </c>
      <c r="D609" s="16">
        <f>YEAR(C609)</f>
        <v>2024</v>
      </c>
      <c r="E609" s="1" t="str">
        <f t="shared" si="9"/>
        <v>July 2024</v>
      </c>
      <c r="F609" s="3" t="str">
        <f ca="1">IF(C609&gt;=TODAY()-365, "Last 12 Months", "After 12 Months")</f>
        <v>Last 12 Months</v>
      </c>
      <c r="G609" s="1" t="s">
        <v>1510</v>
      </c>
      <c r="H609" s="1" t="s">
        <v>804</v>
      </c>
      <c r="I609" s="1" t="s">
        <v>1511</v>
      </c>
      <c r="J609" s="8">
        <f>EOMONTH(C609, 0)</f>
        <v>45504</v>
      </c>
      <c r="K609" s="1" t="s">
        <v>373</v>
      </c>
      <c r="L609" s="1" t="str">
        <f>IF(ISNUMBER(SEARCH("Social subscription",I609)),"Social Sub",IF(OR(ISNUMBER(SEARCH("Mens",I609)),ISNUMBER(SEARCH("Ladies",I609))),"Match Fees",IF(OR(ISNUMBER(SEARCH("Badgers",I609)),ISNUMBER(SEARCH("Match Fee",I609))),"Match Fees",IF(OR(ISNUMBER(SEARCH("Training",I609)),ISNUMBER(SEARCH("Aspirations",I609))),"Training Fee",""))))</f>
        <v>Training Fee</v>
      </c>
      <c r="M609" s="1">
        <v>3</v>
      </c>
      <c r="N609" s="1">
        <v>0.06</v>
      </c>
      <c r="O609" s="1">
        <v>0.05</v>
      </c>
      <c r="P609" s="1">
        <v>0</v>
      </c>
      <c r="Q609" s="1">
        <v>2.89</v>
      </c>
    </row>
    <row r="610" spans="1:17" ht="12.75">
      <c r="A610" s="4">
        <v>45466</v>
      </c>
      <c r="B610" s="18">
        <f>IF(AND(ISNUMBER(--LEFT(A610,10)), ISNUMBER(--LEFT(C610,10))), --LEFT(C610,10) - --LEFT(A610,10), "")</f>
        <v>15.354099999996834</v>
      </c>
      <c r="C610" s="4">
        <v>45481.354166666664</v>
      </c>
      <c r="D610" s="16">
        <f>YEAR(C610)</f>
        <v>2024</v>
      </c>
      <c r="E610" s="1" t="str">
        <f t="shared" si="9"/>
        <v>July 2024</v>
      </c>
      <c r="F610" s="3" t="str">
        <f ca="1">IF(C610&gt;=TODAY()-365, "Last 12 Months", "After 12 Months")</f>
        <v>Last 12 Months</v>
      </c>
      <c r="G610" s="1" t="s">
        <v>1512</v>
      </c>
      <c r="H610" s="1" t="s">
        <v>807</v>
      </c>
      <c r="I610" s="1" t="s">
        <v>1511</v>
      </c>
      <c r="J610" s="8">
        <f>EOMONTH(C610, 0)</f>
        <v>45504</v>
      </c>
      <c r="K610" s="1" t="s">
        <v>373</v>
      </c>
      <c r="L610" s="1" t="str">
        <f>IF(ISNUMBER(SEARCH("Social subscription",I610)),"Social Sub",IF(OR(ISNUMBER(SEARCH("Mens",I610)),ISNUMBER(SEARCH("Ladies",I610))),"Match Fees",IF(OR(ISNUMBER(SEARCH("Badgers",I610)),ISNUMBER(SEARCH("Match Fee",I610))),"Match Fees",IF(OR(ISNUMBER(SEARCH("Training",I610)),ISNUMBER(SEARCH("Aspirations",I610))),"Training Fee",""))))</f>
        <v>Training Fee</v>
      </c>
      <c r="M610" s="1">
        <v>3</v>
      </c>
      <c r="N610" s="1">
        <v>0.06</v>
      </c>
      <c r="O610" s="1">
        <v>0.05</v>
      </c>
      <c r="P610" s="1">
        <v>0</v>
      </c>
      <c r="Q610" s="1">
        <v>2.89</v>
      </c>
    </row>
    <row r="611" spans="1:17" ht="12.75">
      <c r="A611" s="4">
        <v>45478</v>
      </c>
      <c r="B611" s="18">
        <f>IF(AND(ISNUMBER(--LEFT(A611,10)), ISNUMBER(--LEFT(C611,10))), --LEFT(C611,10) - --LEFT(A611,10), "")</f>
        <v>3.3540999999968335</v>
      </c>
      <c r="C611" s="4">
        <v>45481.354166666664</v>
      </c>
      <c r="D611" s="16">
        <f>YEAR(C611)</f>
        <v>2024</v>
      </c>
      <c r="E611" s="1" t="str">
        <f t="shared" si="9"/>
        <v>July 2024</v>
      </c>
      <c r="F611" s="3" t="str">
        <f ca="1">IF(C611&gt;=TODAY()-365, "Last 12 Months", "After 12 Months")</f>
        <v>Last 12 Months</v>
      </c>
      <c r="G611" s="1" t="s">
        <v>1513</v>
      </c>
      <c r="H611" s="1" t="s">
        <v>804</v>
      </c>
      <c r="I611" s="1" t="s">
        <v>1514</v>
      </c>
      <c r="J611" s="8">
        <f>EOMONTH(C611, 0)</f>
        <v>45504</v>
      </c>
      <c r="K611" s="1" t="s">
        <v>373</v>
      </c>
      <c r="L611" s="1" t="str">
        <f>IF(ISNUMBER(SEARCH("Social subscription",I611)),"Social Sub",IF(OR(ISNUMBER(SEARCH("Mens",I611)),ISNUMBER(SEARCH("Ladies",I611))),"Match Fees",IF(OR(ISNUMBER(SEARCH("Badgers",I611)),ISNUMBER(SEARCH("Match Fee",I611))),"Match Fees",IF(OR(ISNUMBER(SEARCH("Training",I611)),ISNUMBER(SEARCH("Aspirations",I611))),"Training Fee",""))))</f>
        <v>Training Fee</v>
      </c>
      <c r="M611" s="1">
        <v>5</v>
      </c>
      <c r="N611" s="1">
        <v>0.1</v>
      </c>
      <c r="O611" s="1">
        <v>0.05</v>
      </c>
      <c r="P611" s="1">
        <v>0</v>
      </c>
      <c r="Q611" s="1">
        <v>4.8499999999999996</v>
      </c>
    </row>
    <row r="612" spans="1:17" ht="12.75">
      <c r="A612" s="4">
        <v>45478</v>
      </c>
      <c r="B612" s="18">
        <f>IF(AND(ISNUMBER(--LEFT(A612,10)), ISNUMBER(--LEFT(C612,10))), --LEFT(C612,10) - --LEFT(A612,10), "")</f>
        <v>3.3540999999968335</v>
      </c>
      <c r="C612" s="4">
        <v>45481.354166666664</v>
      </c>
      <c r="D612" s="16">
        <f>YEAR(C612)</f>
        <v>2024</v>
      </c>
      <c r="E612" s="1" t="str">
        <f t="shared" si="9"/>
        <v>July 2024</v>
      </c>
      <c r="F612" s="3" t="str">
        <f ca="1">IF(C612&gt;=TODAY()-365, "Last 12 Months", "After 12 Months")</f>
        <v>Last 12 Months</v>
      </c>
      <c r="G612" s="1" t="s">
        <v>1515</v>
      </c>
      <c r="H612" s="1" t="s">
        <v>807</v>
      </c>
      <c r="I612" s="1" t="s">
        <v>1514</v>
      </c>
      <c r="J612" s="8">
        <f>EOMONTH(C612, 0)</f>
        <v>45504</v>
      </c>
      <c r="K612" s="1" t="s">
        <v>373</v>
      </c>
      <c r="L612" s="1" t="str">
        <f>IF(ISNUMBER(SEARCH("Social subscription",I612)),"Social Sub",IF(OR(ISNUMBER(SEARCH("Mens",I612)),ISNUMBER(SEARCH("Ladies",I612))),"Match Fees",IF(OR(ISNUMBER(SEARCH("Badgers",I612)),ISNUMBER(SEARCH("Match Fee",I612))),"Match Fees",IF(OR(ISNUMBER(SEARCH("Training",I612)),ISNUMBER(SEARCH("Aspirations",I612))),"Training Fee",""))))</f>
        <v>Training Fee</v>
      </c>
      <c r="M612" s="1">
        <v>5</v>
      </c>
      <c r="N612" s="1">
        <v>0.13</v>
      </c>
      <c r="O612" s="1">
        <v>0.05</v>
      </c>
      <c r="P612" s="1">
        <v>0</v>
      </c>
      <c r="Q612" s="1">
        <v>4.82</v>
      </c>
    </row>
    <row r="613" spans="1:17" ht="12.75">
      <c r="A613" s="4">
        <v>45451</v>
      </c>
      <c r="B613" s="18">
        <f>IF(AND(ISNUMBER(--LEFT(A613,10)), ISNUMBER(--LEFT(C613,10))), --LEFT(C613,10) - --LEFT(A613,10), "")</f>
        <v>30.354099999996834</v>
      </c>
      <c r="C613" s="4">
        <v>45481.354166666664</v>
      </c>
      <c r="D613" s="16">
        <f>YEAR(C613)</f>
        <v>2024</v>
      </c>
      <c r="E613" s="1" t="str">
        <f t="shared" si="9"/>
        <v>July 2024</v>
      </c>
      <c r="F613" s="3" t="str">
        <f ca="1">IF(C613&gt;=TODAY()-365, "Last 12 Months", "After 12 Months")</f>
        <v>Last 12 Months</v>
      </c>
      <c r="G613" s="1" t="s">
        <v>1516</v>
      </c>
      <c r="H613" s="1" t="s">
        <v>752</v>
      </c>
      <c r="I613" s="1" t="s">
        <v>1517</v>
      </c>
      <c r="J613" s="8">
        <f>EOMONTH(C613, 0)</f>
        <v>45504</v>
      </c>
      <c r="K613" s="1" t="s">
        <v>373</v>
      </c>
      <c r="L613" s="1" t="str">
        <f>IF(ISNUMBER(SEARCH("Social subscription",I613)),"Social Sub",IF(OR(ISNUMBER(SEARCH("Mens",I613)),ISNUMBER(SEARCH("Ladies",I613))),"Match Fees",IF(OR(ISNUMBER(SEARCH("Badgers",I613)),ISNUMBER(SEARCH("Match Fee",I613))),"Match Fees",IF(OR(ISNUMBER(SEARCH("Training",I613)),ISNUMBER(SEARCH("Aspirations",I613))),"Training Fee",""))))</f>
        <v>Training Fee</v>
      </c>
      <c r="M613" s="1">
        <v>3</v>
      </c>
      <c r="N613" s="1">
        <v>0.1</v>
      </c>
      <c r="O613" s="1">
        <v>0.05</v>
      </c>
      <c r="P613" s="1">
        <v>0</v>
      </c>
      <c r="Q613" s="1">
        <v>2.85</v>
      </c>
    </row>
    <row r="614" spans="1:17" ht="12.75">
      <c r="A614" s="4">
        <v>45452</v>
      </c>
      <c r="B614" s="18">
        <f>IF(AND(ISNUMBER(--LEFT(A614,10)), ISNUMBER(--LEFT(C614,10))), --LEFT(C614,10) - --LEFT(A614,10), "")</f>
        <v>29.354099999996834</v>
      </c>
      <c r="C614" s="4">
        <v>45481.354166666664</v>
      </c>
      <c r="D614" s="16">
        <f>YEAR(C614)</f>
        <v>2024</v>
      </c>
      <c r="E614" s="1" t="str">
        <f t="shared" si="9"/>
        <v>July 2024</v>
      </c>
      <c r="F614" s="3" t="str">
        <f ca="1">IF(C614&gt;=TODAY()-365, "Last 12 Months", "After 12 Months")</f>
        <v>Last 12 Months</v>
      </c>
      <c r="G614" s="1" t="s">
        <v>1518</v>
      </c>
      <c r="H614" s="1" t="s">
        <v>752</v>
      </c>
      <c r="I614" s="1" t="s">
        <v>1519</v>
      </c>
      <c r="J614" s="8">
        <f>EOMONTH(C614, 0)</f>
        <v>45504</v>
      </c>
      <c r="K614" s="1" t="s">
        <v>373</v>
      </c>
      <c r="L614" s="1" t="str">
        <f>IF(ISNUMBER(SEARCH("Social subscription",I614)),"Social Sub",IF(OR(ISNUMBER(SEARCH("Mens",I614)),ISNUMBER(SEARCH("Ladies",I614))),"Match Fees",IF(OR(ISNUMBER(SEARCH("Badgers",I614)),ISNUMBER(SEARCH("Match Fee",I614))),"Match Fees",IF(OR(ISNUMBER(SEARCH("Training",I614)),ISNUMBER(SEARCH("Aspirations",I614))),"Training Fee",""))))</f>
        <v>Training Fee</v>
      </c>
      <c r="M614" s="1">
        <v>3</v>
      </c>
      <c r="N614" s="1">
        <v>0.1</v>
      </c>
      <c r="O614" s="1">
        <v>0.05</v>
      </c>
      <c r="P614" s="1">
        <v>0</v>
      </c>
      <c r="Q614" s="1">
        <v>2.85</v>
      </c>
    </row>
    <row r="615" spans="1:17" ht="12.75">
      <c r="A615" s="4">
        <v>45459</v>
      </c>
      <c r="B615" s="18">
        <f>IF(AND(ISNUMBER(--LEFT(A615,10)), ISNUMBER(--LEFT(C615,10))), --LEFT(C615,10) - --LEFT(A615,10), "")</f>
        <v>22.354099999996834</v>
      </c>
      <c r="C615" s="4">
        <v>45481.354166666664</v>
      </c>
      <c r="D615" s="16">
        <f>YEAR(C615)</f>
        <v>2024</v>
      </c>
      <c r="E615" s="1" t="str">
        <f t="shared" si="9"/>
        <v>July 2024</v>
      </c>
      <c r="F615" s="3" t="str">
        <f ca="1">IF(C615&gt;=TODAY()-365, "Last 12 Months", "After 12 Months")</f>
        <v>Last 12 Months</v>
      </c>
      <c r="G615" s="1" t="s">
        <v>1520</v>
      </c>
      <c r="H615" s="1" t="s">
        <v>752</v>
      </c>
      <c r="I615" s="1" t="s">
        <v>1521</v>
      </c>
      <c r="J615" s="8">
        <f>EOMONTH(C615, 0)</f>
        <v>45504</v>
      </c>
      <c r="K615" s="1" t="s">
        <v>373</v>
      </c>
      <c r="L615" s="1" t="str">
        <f>IF(ISNUMBER(SEARCH("Social subscription",I615)),"Social Sub",IF(OR(ISNUMBER(SEARCH("Mens",I615)),ISNUMBER(SEARCH("Ladies",I615))),"Match Fees",IF(OR(ISNUMBER(SEARCH("Badgers",I615)),ISNUMBER(SEARCH("Match Fee",I615))),"Match Fees",IF(OR(ISNUMBER(SEARCH("Training",I615)),ISNUMBER(SEARCH("Aspirations",I615))),"Training Fee",""))))</f>
        <v>Training Fee</v>
      </c>
      <c r="M615" s="1">
        <v>3</v>
      </c>
      <c r="N615" s="1">
        <v>0.1</v>
      </c>
      <c r="O615" s="1">
        <v>0.05</v>
      </c>
      <c r="P615" s="1">
        <v>0</v>
      </c>
      <c r="Q615" s="1">
        <v>2.85</v>
      </c>
    </row>
    <row r="616" spans="1:17" ht="12.75">
      <c r="A616" s="4">
        <v>45466</v>
      </c>
      <c r="B616" s="18">
        <f>IF(AND(ISNUMBER(--LEFT(A616,10)), ISNUMBER(--LEFT(C616,10))), --LEFT(C616,10) - --LEFT(A616,10), "")</f>
        <v>15.354099999996834</v>
      </c>
      <c r="C616" s="4">
        <v>45481.354166666664</v>
      </c>
      <c r="D616" s="16">
        <f>YEAR(C616)</f>
        <v>2024</v>
      </c>
      <c r="E616" s="1" t="str">
        <f t="shared" si="9"/>
        <v>July 2024</v>
      </c>
      <c r="F616" s="3" t="str">
        <f ca="1">IF(C616&gt;=TODAY()-365, "Last 12 Months", "After 12 Months")</f>
        <v>Last 12 Months</v>
      </c>
      <c r="G616" s="1" t="s">
        <v>1522</v>
      </c>
      <c r="H616" s="1" t="s">
        <v>752</v>
      </c>
      <c r="I616" s="1" t="s">
        <v>1523</v>
      </c>
      <c r="J616" s="8">
        <f>EOMONTH(C616, 0)</f>
        <v>45504</v>
      </c>
      <c r="K616" s="1" t="s">
        <v>373</v>
      </c>
      <c r="L616" s="1" t="str">
        <f>IF(ISNUMBER(SEARCH("Social subscription",I616)),"Social Sub",IF(OR(ISNUMBER(SEARCH("Mens",I616)),ISNUMBER(SEARCH("Ladies",I616))),"Match Fees",IF(OR(ISNUMBER(SEARCH("Badgers",I616)),ISNUMBER(SEARCH("Match Fee",I616))),"Match Fees",IF(OR(ISNUMBER(SEARCH("Training",I616)),ISNUMBER(SEARCH("Aspirations",I616))),"Training Fee",""))))</f>
        <v>Training Fee</v>
      </c>
      <c r="M616" s="1">
        <v>3</v>
      </c>
      <c r="N616" s="1">
        <v>0.08</v>
      </c>
      <c r="O616" s="1">
        <v>0.05</v>
      </c>
      <c r="P616" s="1">
        <v>0</v>
      </c>
      <c r="Q616" s="1">
        <v>2.87</v>
      </c>
    </row>
    <row r="617" spans="1:17" ht="12.75">
      <c r="A617" s="4">
        <v>45481</v>
      </c>
      <c r="B617" s="18">
        <f>IF(AND(ISNUMBER(--LEFT(A617,10)), ISNUMBER(--LEFT(C617,10))), --LEFT(C617,10) - --LEFT(A617,10), "")</f>
        <v>0.77010000000154832</v>
      </c>
      <c r="C617" s="4">
        <v>45481.770138888889</v>
      </c>
      <c r="D617" s="16">
        <f>YEAR(C617)</f>
        <v>2024</v>
      </c>
      <c r="E617" s="1" t="str">
        <f t="shared" si="9"/>
        <v>July 2024</v>
      </c>
      <c r="F617" s="3" t="str">
        <f ca="1">IF(C617&gt;=TODAY()-365, "Last 12 Months", "After 12 Months")</f>
        <v>Last 12 Months</v>
      </c>
      <c r="G617" s="1" t="s">
        <v>1524</v>
      </c>
      <c r="H617" s="1" t="s">
        <v>1525</v>
      </c>
      <c r="I617" s="1" t="s">
        <v>1526</v>
      </c>
      <c r="J617" s="8">
        <f>EOMONTH(C617, 0)</f>
        <v>45504</v>
      </c>
      <c r="K617" s="1" t="s">
        <v>241</v>
      </c>
      <c r="L617" s="1" t="str">
        <f>IF(ISNUMBER(SEARCH("Social subscription",I617)),"Social Sub",IF(OR(ISNUMBER(SEARCH("Mens",I617)),ISNUMBER(SEARCH("Ladies",I617))),"Match Fees",IF(OR(ISNUMBER(SEARCH("Badgers",I617)),ISNUMBER(SEARCH("Match Fee",I617))),"Match Fees",IF(OR(ISNUMBER(SEARCH("Training",I617)),ISNUMBER(SEARCH("Aspirations",I617))),"Training Fee",""))))</f>
        <v>Training Fee</v>
      </c>
      <c r="M617" s="1">
        <v>3</v>
      </c>
      <c r="N617" s="1">
        <v>0</v>
      </c>
      <c r="O617" s="1">
        <v>0</v>
      </c>
      <c r="P617" s="1">
        <v>0</v>
      </c>
      <c r="Q617" s="1">
        <v>3</v>
      </c>
    </row>
    <row r="618" spans="1:17" ht="12.75">
      <c r="A618" s="4">
        <v>45481</v>
      </c>
      <c r="B618" s="18">
        <f>IF(AND(ISNUMBER(--LEFT(A618,10)), ISNUMBER(--LEFT(C618,10))), --LEFT(C618,10) - --LEFT(A618,10), "")</f>
        <v>0.77010000000154832</v>
      </c>
      <c r="C618" s="4">
        <v>45481.770138888889</v>
      </c>
      <c r="D618" s="16">
        <f>YEAR(C618)</f>
        <v>2024</v>
      </c>
      <c r="E618" s="1" t="str">
        <f t="shared" si="9"/>
        <v>July 2024</v>
      </c>
      <c r="F618" s="3" t="str">
        <f ca="1">IF(C618&gt;=TODAY()-365, "Last 12 Months", "After 12 Months")</f>
        <v>Last 12 Months</v>
      </c>
      <c r="G618" s="1" t="s">
        <v>1527</v>
      </c>
      <c r="H618" s="1" t="s">
        <v>571</v>
      </c>
      <c r="I618" s="1" t="s">
        <v>1526</v>
      </c>
      <c r="J618" s="8">
        <f>EOMONTH(C618, 0)</f>
        <v>45504</v>
      </c>
      <c r="K618" s="1" t="s">
        <v>241</v>
      </c>
      <c r="L618" s="1" t="str">
        <f>IF(ISNUMBER(SEARCH("Social subscription",I618)),"Social Sub",IF(OR(ISNUMBER(SEARCH("Mens",I618)),ISNUMBER(SEARCH("Ladies",I618))),"Match Fees",IF(OR(ISNUMBER(SEARCH("Badgers",I618)),ISNUMBER(SEARCH("Match Fee",I618))),"Match Fees",IF(OR(ISNUMBER(SEARCH("Training",I618)),ISNUMBER(SEARCH("Aspirations",I618))),"Training Fee",""))))</f>
        <v>Training Fee</v>
      </c>
      <c r="M618" s="1">
        <v>3</v>
      </c>
      <c r="N618" s="1">
        <v>0</v>
      </c>
      <c r="O618" s="1">
        <v>0</v>
      </c>
      <c r="P618" s="1">
        <v>0</v>
      </c>
      <c r="Q618" s="1">
        <v>3</v>
      </c>
    </row>
    <row r="619" spans="1:17" ht="12.75">
      <c r="A619" s="4">
        <v>45481</v>
      </c>
      <c r="B619" s="18">
        <f>IF(AND(ISNUMBER(--LEFT(A619,10)), ISNUMBER(--LEFT(C619,10))), --LEFT(C619,10) - --LEFT(A619,10), "")</f>
        <v>0.77010000000154832</v>
      </c>
      <c r="C619" s="4">
        <v>45481.770138888889</v>
      </c>
      <c r="D619" s="16">
        <f>YEAR(C619)</f>
        <v>2024</v>
      </c>
      <c r="E619" s="1" t="str">
        <f t="shared" si="9"/>
        <v>July 2024</v>
      </c>
      <c r="F619" s="3" t="str">
        <f ca="1">IF(C619&gt;=TODAY()-365, "Last 12 Months", "After 12 Months")</f>
        <v>Last 12 Months</v>
      </c>
      <c r="G619" s="1" t="s">
        <v>1528</v>
      </c>
      <c r="H619" s="1" t="s">
        <v>574</v>
      </c>
      <c r="I619" s="1" t="s">
        <v>1526</v>
      </c>
      <c r="J619" s="8">
        <f>EOMONTH(C619, 0)</f>
        <v>45504</v>
      </c>
      <c r="K619" s="1" t="s">
        <v>241</v>
      </c>
      <c r="L619" s="1" t="str">
        <f>IF(ISNUMBER(SEARCH("Social subscription",I619)),"Social Sub",IF(OR(ISNUMBER(SEARCH("Mens",I619)),ISNUMBER(SEARCH("Ladies",I619))),"Match Fees",IF(OR(ISNUMBER(SEARCH("Badgers",I619)),ISNUMBER(SEARCH("Match Fee",I619))),"Match Fees",IF(OR(ISNUMBER(SEARCH("Training",I619)),ISNUMBER(SEARCH("Aspirations",I619))),"Training Fee",""))))</f>
        <v>Training Fee</v>
      </c>
      <c r="M619" s="1">
        <v>3</v>
      </c>
      <c r="N619" s="1">
        <v>0</v>
      </c>
      <c r="O619" s="1">
        <v>0</v>
      </c>
      <c r="P619" s="1">
        <v>0</v>
      </c>
      <c r="Q619" s="1">
        <v>3</v>
      </c>
    </row>
    <row r="620" spans="1:17" ht="12.75">
      <c r="A620" s="4">
        <v>45481</v>
      </c>
      <c r="B620" s="18">
        <f>IF(AND(ISNUMBER(--LEFT(A620,10)), ISNUMBER(--LEFT(C620,10))), --LEFT(C620,10) - --LEFT(A620,10), "")</f>
        <v>0.77010000000154832</v>
      </c>
      <c r="C620" s="4">
        <v>45481.770138888889</v>
      </c>
      <c r="D620" s="16">
        <f>YEAR(C620)</f>
        <v>2024</v>
      </c>
      <c r="E620" s="1" t="str">
        <f t="shared" si="9"/>
        <v>July 2024</v>
      </c>
      <c r="F620" s="3" t="str">
        <f ca="1">IF(C620&gt;=TODAY()-365, "Last 12 Months", "After 12 Months")</f>
        <v>Last 12 Months</v>
      </c>
      <c r="G620" s="1" t="s">
        <v>1529</v>
      </c>
      <c r="H620" s="1" t="s">
        <v>420</v>
      </c>
      <c r="I620" s="1" t="s">
        <v>1526</v>
      </c>
      <c r="J620" s="8">
        <f>EOMONTH(C620, 0)</f>
        <v>45504</v>
      </c>
      <c r="K620" s="1" t="s">
        <v>241</v>
      </c>
      <c r="L620" s="1" t="str">
        <f>IF(ISNUMBER(SEARCH("Social subscription",I620)),"Social Sub",IF(OR(ISNUMBER(SEARCH("Mens",I620)),ISNUMBER(SEARCH("Ladies",I620))),"Match Fees",IF(OR(ISNUMBER(SEARCH("Badgers",I620)),ISNUMBER(SEARCH("Match Fee",I620))),"Match Fees",IF(OR(ISNUMBER(SEARCH("Training",I620)),ISNUMBER(SEARCH("Aspirations",I620))),"Training Fee",""))))</f>
        <v>Training Fee</v>
      </c>
      <c r="M620" s="1">
        <v>3</v>
      </c>
      <c r="N620" s="1">
        <v>0</v>
      </c>
      <c r="O620" s="1">
        <v>0</v>
      </c>
      <c r="P620" s="1">
        <v>0</v>
      </c>
      <c r="Q620" s="1">
        <v>3</v>
      </c>
    </row>
    <row r="621" spans="1:17" ht="12.75">
      <c r="A621" s="4">
        <v>45481</v>
      </c>
      <c r="B621" s="18">
        <f>IF(AND(ISNUMBER(--LEFT(A621,10)), ISNUMBER(--LEFT(C621,10))), --LEFT(C621,10) - --LEFT(A621,10), "")</f>
        <v>0.77010000000154832</v>
      </c>
      <c r="C621" s="4">
        <v>45481.770138888889</v>
      </c>
      <c r="D621" s="16">
        <f>YEAR(C621)</f>
        <v>2024</v>
      </c>
      <c r="E621" s="1" t="str">
        <f t="shared" si="9"/>
        <v>July 2024</v>
      </c>
      <c r="F621" s="3" t="str">
        <f ca="1">IF(C621&gt;=TODAY()-365, "Last 12 Months", "After 12 Months")</f>
        <v>Last 12 Months</v>
      </c>
      <c r="G621" s="1" t="s">
        <v>1530</v>
      </c>
      <c r="H621" s="1" t="s">
        <v>1429</v>
      </c>
      <c r="I621" s="1" t="s">
        <v>1526</v>
      </c>
      <c r="J621" s="8">
        <f>EOMONTH(C621, 0)</f>
        <v>45504</v>
      </c>
      <c r="K621" s="1" t="s">
        <v>241</v>
      </c>
      <c r="L621" s="1" t="str">
        <f>IF(ISNUMBER(SEARCH("Social subscription",I621)),"Social Sub",IF(OR(ISNUMBER(SEARCH("Mens",I621)),ISNUMBER(SEARCH("Ladies",I621))),"Match Fees",IF(OR(ISNUMBER(SEARCH("Badgers",I621)),ISNUMBER(SEARCH("Match Fee",I621))),"Match Fees",IF(OR(ISNUMBER(SEARCH("Training",I621)),ISNUMBER(SEARCH("Aspirations",I621))),"Training Fee",""))))</f>
        <v>Training Fee</v>
      </c>
      <c r="M621" s="1">
        <v>3</v>
      </c>
      <c r="N621" s="1">
        <v>0</v>
      </c>
      <c r="O621" s="1">
        <v>0</v>
      </c>
      <c r="P621" s="1">
        <v>0</v>
      </c>
      <c r="Q621" s="1">
        <v>3</v>
      </c>
    </row>
    <row r="622" spans="1:17" ht="12.75">
      <c r="A622" s="4">
        <v>45481</v>
      </c>
      <c r="B622" s="18">
        <f>IF(AND(ISNUMBER(--LEFT(A622,10)), ISNUMBER(--LEFT(C622,10))), --LEFT(C622,10) - --LEFT(A622,10), "")</f>
        <v>0.77079999999841675</v>
      </c>
      <c r="C622" s="4">
        <v>45481.770833333336</v>
      </c>
      <c r="D622" s="16">
        <f>YEAR(C622)</f>
        <v>2024</v>
      </c>
      <c r="E622" s="1" t="str">
        <f t="shared" si="9"/>
        <v>July 2024</v>
      </c>
      <c r="F622" s="3" t="str">
        <f ca="1">IF(C622&gt;=TODAY()-365, "Last 12 Months", "After 12 Months")</f>
        <v>Last 12 Months</v>
      </c>
      <c r="G622" s="1" t="s">
        <v>1531</v>
      </c>
      <c r="H622" s="1" t="s">
        <v>874</v>
      </c>
      <c r="I622" s="1" t="s">
        <v>1526</v>
      </c>
      <c r="J622" s="8">
        <f>EOMONTH(C622, 0)</f>
        <v>45504</v>
      </c>
      <c r="K622" s="1" t="s">
        <v>241</v>
      </c>
      <c r="L622" s="1" t="str">
        <f>IF(ISNUMBER(SEARCH("Social subscription",I622)),"Social Sub",IF(OR(ISNUMBER(SEARCH("Mens",I622)),ISNUMBER(SEARCH("Ladies",I622))),"Match Fees",IF(OR(ISNUMBER(SEARCH("Badgers",I622)),ISNUMBER(SEARCH("Match Fee",I622))),"Match Fees",IF(OR(ISNUMBER(SEARCH("Training",I622)),ISNUMBER(SEARCH("Aspirations",I622))),"Training Fee",""))))</f>
        <v>Training Fee</v>
      </c>
      <c r="M622" s="1">
        <v>3</v>
      </c>
      <c r="N622" s="1">
        <v>0</v>
      </c>
      <c r="O622" s="1">
        <v>0</v>
      </c>
      <c r="P622" s="1">
        <v>0</v>
      </c>
      <c r="Q622" s="1">
        <v>3</v>
      </c>
    </row>
    <row r="623" spans="1:17" ht="12.75">
      <c r="A623" s="4">
        <v>45481</v>
      </c>
      <c r="B623" s="18">
        <f>IF(AND(ISNUMBER(--LEFT(A623,10)), ISNUMBER(--LEFT(C623,10))), --LEFT(C623,10) - --LEFT(A623,10), "")</f>
        <v>0.77079999999841675</v>
      </c>
      <c r="C623" s="4">
        <v>45481.770833333336</v>
      </c>
      <c r="D623" s="16">
        <f>YEAR(C623)</f>
        <v>2024</v>
      </c>
      <c r="E623" s="1" t="str">
        <f t="shared" si="9"/>
        <v>July 2024</v>
      </c>
      <c r="F623" s="3" t="str">
        <f ca="1">IF(C623&gt;=TODAY()-365, "Last 12 Months", "After 12 Months")</f>
        <v>Last 12 Months</v>
      </c>
      <c r="G623" s="1" t="s">
        <v>1532</v>
      </c>
      <c r="H623" s="1" t="s">
        <v>1270</v>
      </c>
      <c r="I623" s="1" t="s">
        <v>1526</v>
      </c>
      <c r="J623" s="8">
        <f>EOMONTH(C623, 0)</f>
        <v>45504</v>
      </c>
      <c r="K623" s="1" t="s">
        <v>241</v>
      </c>
      <c r="L623" s="1" t="str">
        <f>IF(ISNUMBER(SEARCH("Social subscription",I623)),"Social Sub",IF(OR(ISNUMBER(SEARCH("Mens",I623)),ISNUMBER(SEARCH("Ladies",I623))),"Match Fees",IF(OR(ISNUMBER(SEARCH("Badgers",I623)),ISNUMBER(SEARCH("Match Fee",I623))),"Match Fees",IF(OR(ISNUMBER(SEARCH("Training",I623)),ISNUMBER(SEARCH("Aspirations",I623))),"Training Fee",""))))</f>
        <v>Training Fee</v>
      </c>
      <c r="M623" s="1">
        <v>3</v>
      </c>
      <c r="N623" s="1">
        <v>0</v>
      </c>
      <c r="O623" s="1">
        <v>0</v>
      </c>
      <c r="P623" s="1">
        <v>0</v>
      </c>
      <c r="Q623" s="1">
        <v>3</v>
      </c>
    </row>
    <row r="624" spans="1:17" ht="12.75">
      <c r="A624" s="4">
        <v>45481</v>
      </c>
      <c r="B624" s="18">
        <f>IF(AND(ISNUMBER(--LEFT(A624,10)), ISNUMBER(--LEFT(C624,10))), --LEFT(C624,10) - --LEFT(A624,10), "")</f>
        <v>0.77079999999841675</v>
      </c>
      <c r="C624" s="4">
        <v>45481.770833333336</v>
      </c>
      <c r="D624" s="16">
        <f>YEAR(C624)</f>
        <v>2024</v>
      </c>
      <c r="E624" s="1" t="str">
        <f t="shared" si="9"/>
        <v>July 2024</v>
      </c>
      <c r="F624" s="3" t="str">
        <f ca="1">IF(C624&gt;=TODAY()-365, "Last 12 Months", "After 12 Months")</f>
        <v>Last 12 Months</v>
      </c>
      <c r="G624" s="1" t="s">
        <v>1533</v>
      </c>
      <c r="H624" s="1" t="s">
        <v>1349</v>
      </c>
      <c r="I624" s="1" t="s">
        <v>1534</v>
      </c>
      <c r="J624" s="8">
        <f>EOMONTH(C624, 0)</f>
        <v>45504</v>
      </c>
      <c r="K624" s="1" t="s">
        <v>241</v>
      </c>
      <c r="L624" s="1" t="str">
        <f>IF(ISNUMBER(SEARCH("Social subscription",I624)),"Social Sub",IF(OR(ISNUMBER(SEARCH("Mens",I624)),ISNUMBER(SEARCH("Ladies",I624))),"Match Fees",IF(OR(ISNUMBER(SEARCH("Badgers",I624)),ISNUMBER(SEARCH("Match Fee",I624))),"Match Fees",IF(OR(ISNUMBER(SEARCH("Training",I624)),ISNUMBER(SEARCH("Aspirations",I624))),"Training Fee",""))))</f>
        <v>Training Fee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</row>
    <row r="625" spans="1:17" ht="12.75">
      <c r="A625" s="4">
        <v>45481</v>
      </c>
      <c r="B625" s="18">
        <f>IF(AND(ISNUMBER(--LEFT(A625,10)), ISNUMBER(--LEFT(C625,10))), --LEFT(C625,10) - --LEFT(A625,10), "")</f>
        <v>0.77079999999841675</v>
      </c>
      <c r="C625" s="4">
        <v>45481.770833333336</v>
      </c>
      <c r="D625" s="16">
        <f>YEAR(C625)</f>
        <v>2024</v>
      </c>
      <c r="E625" s="1" t="str">
        <f t="shared" si="9"/>
        <v>July 2024</v>
      </c>
      <c r="F625" s="3" t="str">
        <f ca="1">IF(C625&gt;=TODAY()-365, "Last 12 Months", "After 12 Months")</f>
        <v>Last 12 Months</v>
      </c>
      <c r="G625" s="1" t="s">
        <v>1535</v>
      </c>
      <c r="H625" s="1" t="s">
        <v>1352</v>
      </c>
      <c r="I625" s="1" t="s">
        <v>1534</v>
      </c>
      <c r="J625" s="8">
        <f>EOMONTH(C625, 0)</f>
        <v>45504</v>
      </c>
      <c r="K625" s="1" t="s">
        <v>241</v>
      </c>
      <c r="L625" s="1" t="str">
        <f>IF(ISNUMBER(SEARCH("Social subscription",I625)),"Social Sub",IF(OR(ISNUMBER(SEARCH("Mens",I625)),ISNUMBER(SEARCH("Ladies",I625))),"Match Fees",IF(OR(ISNUMBER(SEARCH("Badgers",I625)),ISNUMBER(SEARCH("Match Fee",I625))),"Match Fees",IF(OR(ISNUMBER(SEARCH("Training",I625)),ISNUMBER(SEARCH("Aspirations",I625))),"Training Fee",""))))</f>
        <v>Training Fee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</row>
    <row r="626" spans="1:17" ht="12.75">
      <c r="A626" s="4">
        <v>45481</v>
      </c>
      <c r="B626" s="18">
        <f>IF(AND(ISNUMBER(--LEFT(A626,10)), ISNUMBER(--LEFT(C626,10))), --LEFT(C626,10) - --LEFT(A626,10), "")</f>
        <v>0.77290000000357395</v>
      </c>
      <c r="C626" s="4">
        <v>45481.772916666669</v>
      </c>
      <c r="D626" s="16">
        <f>YEAR(C626)</f>
        <v>2024</v>
      </c>
      <c r="E626" s="1" t="str">
        <f t="shared" si="9"/>
        <v>July 2024</v>
      </c>
      <c r="F626" s="3" t="str">
        <f ca="1">IF(C626&gt;=TODAY()-365, "Last 12 Months", "After 12 Months")</f>
        <v>Last 12 Months</v>
      </c>
      <c r="G626" s="1" t="s">
        <v>1536</v>
      </c>
      <c r="H626" s="1" t="s">
        <v>1156</v>
      </c>
      <c r="I626" s="1" t="s">
        <v>1526</v>
      </c>
      <c r="J626" s="8">
        <f>EOMONTH(C626, 0)</f>
        <v>45504</v>
      </c>
      <c r="K626" s="1" t="s">
        <v>241</v>
      </c>
      <c r="L626" s="1" t="str">
        <f>IF(ISNUMBER(SEARCH("Social subscription",I626)),"Social Sub",IF(OR(ISNUMBER(SEARCH("Mens",I626)),ISNUMBER(SEARCH("Ladies",I626))),"Match Fees",IF(OR(ISNUMBER(SEARCH("Badgers",I626)),ISNUMBER(SEARCH("Match Fee",I626))),"Match Fees",IF(OR(ISNUMBER(SEARCH("Training",I626)),ISNUMBER(SEARCH("Aspirations",I626))),"Training Fee",""))))</f>
        <v>Training Fee</v>
      </c>
      <c r="M626" s="1">
        <v>3</v>
      </c>
      <c r="N626" s="1">
        <v>0</v>
      </c>
      <c r="O626" s="1">
        <v>0</v>
      </c>
      <c r="P626" s="1">
        <v>0</v>
      </c>
      <c r="Q626" s="1">
        <v>3</v>
      </c>
    </row>
    <row r="627" spans="1:17" ht="12.75">
      <c r="A627" s="4">
        <v>45452</v>
      </c>
      <c r="B627" s="18">
        <f>IF(AND(ISNUMBER(--LEFT(A627,10)), ISNUMBER(--LEFT(C627,10))), --LEFT(C627,10) - --LEFT(A627,10), "")</f>
        <v>30.354099999996834</v>
      </c>
      <c r="C627" s="4">
        <v>45482.354166666664</v>
      </c>
      <c r="D627" s="16">
        <f>YEAR(C627)</f>
        <v>2024</v>
      </c>
      <c r="E627" s="1" t="str">
        <f t="shared" si="9"/>
        <v>July 2024</v>
      </c>
      <c r="F627" s="3" t="str">
        <f ca="1">IF(C627&gt;=TODAY()-365, "Last 12 Months", "After 12 Months")</f>
        <v>Last 12 Months</v>
      </c>
      <c r="G627" s="1" t="s">
        <v>1537</v>
      </c>
      <c r="H627" s="1" t="s">
        <v>911</v>
      </c>
      <c r="I627" s="1" t="s">
        <v>1538</v>
      </c>
      <c r="J627" s="8">
        <f>EOMONTH(C627, 0)</f>
        <v>45504</v>
      </c>
      <c r="K627" s="1" t="s">
        <v>373</v>
      </c>
      <c r="L627" s="1" t="str">
        <f>IF(ISNUMBER(SEARCH("Social subscription",I627)),"Social Sub",IF(OR(ISNUMBER(SEARCH("Mens",I627)),ISNUMBER(SEARCH("Ladies",I627))),"Match Fees",IF(OR(ISNUMBER(SEARCH("Badgers",I627)),ISNUMBER(SEARCH("Match Fee",I627))),"Match Fees",IF(OR(ISNUMBER(SEARCH("Training",I627)),ISNUMBER(SEARCH("Aspirations",I627))),"Training Fee",""))))</f>
        <v>Training Fee</v>
      </c>
      <c r="M627" s="1">
        <v>3</v>
      </c>
      <c r="N627" s="1">
        <v>7.0000000000000007E-2</v>
      </c>
      <c r="O627" s="1">
        <v>0.05</v>
      </c>
      <c r="P627" s="1">
        <v>0</v>
      </c>
      <c r="Q627" s="1">
        <v>2.88</v>
      </c>
    </row>
    <row r="628" spans="1:17" ht="12.75">
      <c r="A628" s="4">
        <v>45452</v>
      </c>
      <c r="B628" s="18">
        <f>IF(AND(ISNUMBER(--LEFT(A628,10)), ISNUMBER(--LEFT(C628,10))), --LEFT(C628,10) - --LEFT(A628,10), "")</f>
        <v>30.354099999996834</v>
      </c>
      <c r="C628" s="4">
        <v>45482.354166666664</v>
      </c>
      <c r="D628" s="16">
        <f>YEAR(C628)</f>
        <v>2024</v>
      </c>
      <c r="E628" s="1" t="str">
        <f t="shared" si="9"/>
        <v>July 2024</v>
      </c>
      <c r="F628" s="3" t="str">
        <f ca="1">IF(C628&gt;=TODAY()-365, "Last 12 Months", "After 12 Months")</f>
        <v>Last 12 Months</v>
      </c>
      <c r="G628" s="1" t="s">
        <v>1539</v>
      </c>
      <c r="H628" s="1" t="s">
        <v>918</v>
      </c>
      <c r="I628" s="1" t="s">
        <v>1538</v>
      </c>
      <c r="J628" s="8">
        <f>EOMONTH(C628, 0)</f>
        <v>45504</v>
      </c>
      <c r="K628" s="1" t="s">
        <v>373</v>
      </c>
      <c r="L628" s="1" t="str">
        <f>IF(ISNUMBER(SEARCH("Social subscription",I628)),"Social Sub",IF(OR(ISNUMBER(SEARCH("Mens",I628)),ISNUMBER(SEARCH("Ladies",I628))),"Match Fees",IF(OR(ISNUMBER(SEARCH("Badgers",I628)),ISNUMBER(SEARCH("Match Fee",I628))),"Match Fees",IF(OR(ISNUMBER(SEARCH("Training",I628)),ISNUMBER(SEARCH("Aspirations",I628))),"Training Fee",""))))</f>
        <v>Training Fee</v>
      </c>
      <c r="M628" s="1">
        <v>3</v>
      </c>
      <c r="N628" s="1">
        <v>7.0000000000000007E-2</v>
      </c>
      <c r="O628" s="1">
        <v>0.05</v>
      </c>
      <c r="P628" s="1">
        <v>0</v>
      </c>
      <c r="Q628" s="1">
        <v>2.88</v>
      </c>
    </row>
    <row r="629" spans="1:17" ht="12.75">
      <c r="A629" s="4">
        <v>45452</v>
      </c>
      <c r="B629" s="18">
        <f>IF(AND(ISNUMBER(--LEFT(A629,10)), ISNUMBER(--LEFT(C629,10))), --LEFT(C629,10) - --LEFT(A629,10), "")</f>
        <v>30.354099999996834</v>
      </c>
      <c r="C629" s="4">
        <v>45482.354166666664</v>
      </c>
      <c r="D629" s="16">
        <f>YEAR(C629)</f>
        <v>2024</v>
      </c>
      <c r="E629" s="1" t="str">
        <f t="shared" si="9"/>
        <v>July 2024</v>
      </c>
      <c r="F629" s="3" t="str">
        <f ca="1">IF(C629&gt;=TODAY()-365, "Last 12 Months", "After 12 Months")</f>
        <v>Last 12 Months</v>
      </c>
      <c r="G629" s="1" t="s">
        <v>1540</v>
      </c>
      <c r="H629" s="1" t="s">
        <v>914</v>
      </c>
      <c r="I629" s="1" t="s">
        <v>1538</v>
      </c>
      <c r="J629" s="8">
        <f>EOMONTH(C629, 0)</f>
        <v>45504</v>
      </c>
      <c r="K629" s="1" t="s">
        <v>373</v>
      </c>
      <c r="L629" s="1" t="str">
        <f>IF(ISNUMBER(SEARCH("Social subscription",I629)),"Social Sub",IF(OR(ISNUMBER(SEARCH("Mens",I629)),ISNUMBER(SEARCH("Ladies",I629))),"Match Fees",IF(OR(ISNUMBER(SEARCH("Badgers",I629)),ISNUMBER(SEARCH("Match Fee",I629))),"Match Fees",IF(OR(ISNUMBER(SEARCH("Training",I629)),ISNUMBER(SEARCH("Aspirations",I629))),"Training Fee",""))))</f>
        <v>Training Fee</v>
      </c>
      <c r="M629" s="1">
        <v>3</v>
      </c>
      <c r="N629" s="1">
        <v>7.0000000000000007E-2</v>
      </c>
      <c r="O629" s="1">
        <v>0.05</v>
      </c>
      <c r="P629" s="1">
        <v>0</v>
      </c>
      <c r="Q629" s="1">
        <v>2.88</v>
      </c>
    </row>
    <row r="630" spans="1:17" ht="12.75">
      <c r="A630" s="4">
        <v>45462</v>
      </c>
      <c r="B630" s="18">
        <f>IF(AND(ISNUMBER(--LEFT(A630,10)), ISNUMBER(--LEFT(C630,10))), --LEFT(C630,10) - --LEFT(A630,10), "")</f>
        <v>20.354099999996834</v>
      </c>
      <c r="C630" s="4">
        <v>45482.354166666664</v>
      </c>
      <c r="D630" s="16">
        <f>YEAR(C630)</f>
        <v>2024</v>
      </c>
      <c r="E630" s="1" t="str">
        <f t="shared" si="9"/>
        <v>July 2024</v>
      </c>
      <c r="F630" s="3" t="str">
        <f ca="1">IF(C630&gt;=TODAY()-365, "Last 12 Months", "After 12 Months")</f>
        <v>Last 12 Months</v>
      </c>
      <c r="G630" s="1" t="s">
        <v>1541</v>
      </c>
      <c r="H630" s="1" t="s">
        <v>911</v>
      </c>
      <c r="I630" s="1" t="s">
        <v>1542</v>
      </c>
      <c r="J630" s="8">
        <f>EOMONTH(C630, 0)</f>
        <v>45504</v>
      </c>
      <c r="K630" s="1" t="s">
        <v>373</v>
      </c>
      <c r="L630" s="1" t="str">
        <f>IF(ISNUMBER(SEARCH("Social subscription",I630)),"Social Sub",IF(OR(ISNUMBER(SEARCH("Mens",I630)),ISNUMBER(SEARCH("Ladies",I630))),"Match Fees",IF(OR(ISNUMBER(SEARCH("Badgers",I630)),ISNUMBER(SEARCH("Match Fee",I630))),"Match Fees",IF(OR(ISNUMBER(SEARCH("Training",I630)),ISNUMBER(SEARCH("Aspirations",I630))),"Training Fee",""))))</f>
        <v>Match Fees</v>
      </c>
      <c r="M630" s="1">
        <v>3</v>
      </c>
      <c r="N630" s="1">
        <v>7.0000000000000007E-2</v>
      </c>
      <c r="O630" s="1">
        <v>0.05</v>
      </c>
      <c r="P630" s="1">
        <v>0</v>
      </c>
      <c r="Q630" s="1">
        <v>2.88</v>
      </c>
    </row>
    <row r="631" spans="1:17" ht="12.75">
      <c r="A631" s="4">
        <v>45469</v>
      </c>
      <c r="B631" s="18">
        <f>IF(AND(ISNUMBER(--LEFT(A631,10)), ISNUMBER(--LEFT(C631,10))), --LEFT(C631,10) - --LEFT(A631,10), "")</f>
        <v>13.354099999996834</v>
      </c>
      <c r="C631" s="4">
        <v>45482.354166666664</v>
      </c>
      <c r="D631" s="16">
        <f>YEAR(C631)</f>
        <v>2024</v>
      </c>
      <c r="E631" s="1" t="str">
        <f t="shared" si="9"/>
        <v>July 2024</v>
      </c>
      <c r="F631" s="3" t="str">
        <f ca="1">IF(C631&gt;=TODAY()-365, "Last 12 Months", "After 12 Months")</f>
        <v>Last 12 Months</v>
      </c>
      <c r="G631" s="1" t="s">
        <v>1543</v>
      </c>
      <c r="H631" s="1" t="s">
        <v>911</v>
      </c>
      <c r="I631" s="1" t="s">
        <v>1544</v>
      </c>
      <c r="J631" s="8">
        <f>EOMONTH(C631, 0)</f>
        <v>45504</v>
      </c>
      <c r="K631" s="1" t="s">
        <v>373</v>
      </c>
      <c r="L631" s="1" t="str">
        <f>IF(ISNUMBER(SEARCH("Social subscription",I631)),"Social Sub",IF(OR(ISNUMBER(SEARCH("Mens",I631)),ISNUMBER(SEARCH("Ladies",I631))),"Match Fees",IF(OR(ISNUMBER(SEARCH("Badgers",I631)),ISNUMBER(SEARCH("Match Fee",I631))),"Match Fees",IF(OR(ISNUMBER(SEARCH("Training",I631)),ISNUMBER(SEARCH("Aspirations",I631))),"Training Fee",""))))</f>
        <v>Match Fees</v>
      </c>
      <c r="M631" s="1">
        <v>3</v>
      </c>
      <c r="N631" s="1">
        <v>7.0000000000000007E-2</v>
      </c>
      <c r="O631" s="1">
        <v>0.05</v>
      </c>
      <c r="P631" s="1">
        <v>0</v>
      </c>
      <c r="Q631" s="1">
        <v>2.88</v>
      </c>
    </row>
    <row r="632" spans="1:17" ht="12.75">
      <c r="A632" s="4">
        <v>45473</v>
      </c>
      <c r="B632" s="18">
        <f>IF(AND(ISNUMBER(--LEFT(A632,10)), ISNUMBER(--LEFT(C632,10))), --LEFT(C632,10) - --LEFT(A632,10), "")</f>
        <v>9.3540999999968335</v>
      </c>
      <c r="C632" s="4">
        <v>45482.354166666664</v>
      </c>
      <c r="D632" s="16">
        <f>YEAR(C632)</f>
        <v>2024</v>
      </c>
      <c r="E632" s="1" t="str">
        <f t="shared" si="9"/>
        <v>July 2024</v>
      </c>
      <c r="F632" s="3" t="str">
        <f ca="1">IF(C632&gt;=TODAY()-365, "Last 12 Months", "After 12 Months")</f>
        <v>Last 12 Months</v>
      </c>
      <c r="G632" s="1" t="s">
        <v>1545</v>
      </c>
      <c r="H632" s="1" t="s">
        <v>914</v>
      </c>
      <c r="I632" s="1" t="s">
        <v>1546</v>
      </c>
      <c r="J632" s="8">
        <f>EOMONTH(C632, 0)</f>
        <v>45504</v>
      </c>
      <c r="K632" s="1" t="s">
        <v>373</v>
      </c>
      <c r="L632" s="1" t="str">
        <f>IF(ISNUMBER(SEARCH("Social subscription",I632)),"Social Sub",IF(OR(ISNUMBER(SEARCH("Mens",I632)),ISNUMBER(SEARCH("Ladies",I632))),"Match Fees",IF(OR(ISNUMBER(SEARCH("Badgers",I632)),ISNUMBER(SEARCH("Match Fee",I632))),"Match Fees",IF(OR(ISNUMBER(SEARCH("Training",I632)),ISNUMBER(SEARCH("Aspirations",I632))),"Training Fee",""))))</f>
        <v>Training Fee</v>
      </c>
      <c r="M632" s="1">
        <v>3</v>
      </c>
      <c r="N632" s="1">
        <v>7.0000000000000007E-2</v>
      </c>
      <c r="O632" s="1">
        <v>0.05</v>
      </c>
      <c r="P632" s="1">
        <v>0</v>
      </c>
      <c r="Q632" s="1">
        <v>2.88</v>
      </c>
    </row>
    <row r="633" spans="1:17" ht="12.75">
      <c r="A633" s="4">
        <v>45476</v>
      </c>
      <c r="B633" s="18">
        <f>IF(AND(ISNUMBER(--LEFT(A633,10)), ISNUMBER(--LEFT(C633,10))), --LEFT(C633,10) - --LEFT(A633,10), "")</f>
        <v>6.3540999999968335</v>
      </c>
      <c r="C633" s="4">
        <v>45482.354166666664</v>
      </c>
      <c r="D633" s="16">
        <f>YEAR(C633)</f>
        <v>2024</v>
      </c>
      <c r="E633" s="1" t="str">
        <f t="shared" si="9"/>
        <v>July 2024</v>
      </c>
      <c r="F633" s="3" t="str">
        <f ca="1">IF(C633&gt;=TODAY()-365, "Last 12 Months", "After 12 Months")</f>
        <v>Last 12 Months</v>
      </c>
      <c r="G633" s="1" t="s">
        <v>1547</v>
      </c>
      <c r="H633" s="1" t="s">
        <v>918</v>
      </c>
      <c r="I633" s="1" t="s">
        <v>1548</v>
      </c>
      <c r="J633" s="8">
        <f>EOMONTH(C633, 0)</f>
        <v>45504</v>
      </c>
      <c r="K633" s="1" t="s">
        <v>373</v>
      </c>
      <c r="L633" s="1" t="str">
        <f>IF(ISNUMBER(SEARCH("Social subscription",I633)),"Social Sub",IF(OR(ISNUMBER(SEARCH("Mens",I633)),ISNUMBER(SEARCH("Ladies",I633))),"Match Fees",IF(OR(ISNUMBER(SEARCH("Badgers",I633)),ISNUMBER(SEARCH("Match Fee",I633))),"Match Fees",IF(OR(ISNUMBER(SEARCH("Training",I633)),ISNUMBER(SEARCH("Aspirations",I633))),"Training Fee",""))))</f>
        <v>Match Fees</v>
      </c>
      <c r="M633" s="1">
        <v>3</v>
      </c>
      <c r="N633" s="1">
        <v>7.0000000000000007E-2</v>
      </c>
      <c r="O633" s="1">
        <v>0.05</v>
      </c>
      <c r="P633" s="1">
        <v>0</v>
      </c>
      <c r="Q633" s="1">
        <v>2.88</v>
      </c>
    </row>
    <row r="634" spans="1:17" ht="12.75">
      <c r="A634" s="4">
        <v>45478</v>
      </c>
      <c r="B634" s="18">
        <f>IF(AND(ISNUMBER(--LEFT(A634,10)), ISNUMBER(--LEFT(C634,10))), --LEFT(C634,10) - --LEFT(A634,10), "")</f>
        <v>4.3540999999968335</v>
      </c>
      <c r="C634" s="4">
        <v>45482.354166666664</v>
      </c>
      <c r="D634" s="16">
        <f>YEAR(C634)</f>
        <v>2024</v>
      </c>
      <c r="E634" s="1" t="str">
        <f t="shared" si="9"/>
        <v>July 2024</v>
      </c>
      <c r="F634" s="3" t="str">
        <f ca="1">IF(C634&gt;=TODAY()-365, "Last 12 Months", "After 12 Months")</f>
        <v>Last 12 Months</v>
      </c>
      <c r="G634" s="1" t="s">
        <v>1549</v>
      </c>
      <c r="H634" s="1" t="s">
        <v>911</v>
      </c>
      <c r="I634" s="1" t="s">
        <v>1550</v>
      </c>
      <c r="J634" s="8">
        <f>EOMONTH(C634, 0)</f>
        <v>45504</v>
      </c>
      <c r="K634" s="1" t="s">
        <v>373</v>
      </c>
      <c r="L634" s="1" t="str">
        <f>IF(ISNUMBER(SEARCH("Social subscription",I634)),"Social Sub",IF(OR(ISNUMBER(SEARCH("Mens",I634)),ISNUMBER(SEARCH("Ladies",I634))),"Match Fees",IF(OR(ISNUMBER(SEARCH("Badgers",I634)),ISNUMBER(SEARCH("Match Fee",I634))),"Match Fees",IF(OR(ISNUMBER(SEARCH("Training",I634)),ISNUMBER(SEARCH("Aspirations",I634))),"Training Fee",""))))</f>
        <v>Training Fee</v>
      </c>
      <c r="M634" s="1">
        <v>5</v>
      </c>
      <c r="N634" s="1">
        <v>0.1</v>
      </c>
      <c r="O634" s="1">
        <v>0.05</v>
      </c>
      <c r="P634" s="1">
        <v>0</v>
      </c>
      <c r="Q634" s="1">
        <v>4.8499999999999996</v>
      </c>
    </row>
    <row r="635" spans="1:17" ht="12.75">
      <c r="A635" s="4">
        <v>45452</v>
      </c>
      <c r="B635" s="18">
        <f>IF(AND(ISNUMBER(--LEFT(A635,10)), ISNUMBER(--LEFT(C635,10))), --LEFT(C635,10) - --LEFT(A635,10), "")</f>
        <v>30.354099999996834</v>
      </c>
      <c r="C635" s="4">
        <v>45482.354166666664</v>
      </c>
      <c r="D635" s="16">
        <f>YEAR(C635)</f>
        <v>2024</v>
      </c>
      <c r="E635" s="1" t="str">
        <f t="shared" si="9"/>
        <v>July 2024</v>
      </c>
      <c r="F635" s="3" t="str">
        <f ca="1">IF(C635&gt;=TODAY()-365, "Last 12 Months", "After 12 Months")</f>
        <v>Last 12 Months</v>
      </c>
      <c r="G635" s="1" t="s">
        <v>1551</v>
      </c>
      <c r="H635" s="1" t="s">
        <v>477</v>
      </c>
      <c r="I635" s="1" t="s">
        <v>1552</v>
      </c>
      <c r="J635" s="8">
        <f>EOMONTH(C635, 0)</f>
        <v>45504</v>
      </c>
      <c r="K635" s="1" t="s">
        <v>373</v>
      </c>
      <c r="L635" s="1" t="str">
        <f>IF(ISNUMBER(SEARCH("Social subscription",I635)),"Social Sub",IF(OR(ISNUMBER(SEARCH("Mens",I635)),ISNUMBER(SEARCH("Ladies",I635))),"Match Fees",IF(OR(ISNUMBER(SEARCH("Badgers",I635)),ISNUMBER(SEARCH("Match Fee",I635))),"Match Fees",IF(OR(ISNUMBER(SEARCH("Training",I635)),ISNUMBER(SEARCH("Aspirations",I635))),"Training Fee",""))))</f>
        <v>Training Fee</v>
      </c>
      <c r="M635" s="1">
        <v>3</v>
      </c>
      <c r="N635" s="1">
        <v>0.09</v>
      </c>
      <c r="O635" s="1">
        <v>0.05</v>
      </c>
      <c r="P635" s="1">
        <v>0</v>
      </c>
      <c r="Q635" s="1">
        <v>2.86</v>
      </c>
    </row>
    <row r="636" spans="1:17" ht="12.75">
      <c r="A636" s="4">
        <v>45459</v>
      </c>
      <c r="B636" s="18">
        <f>IF(AND(ISNUMBER(--LEFT(A636,10)), ISNUMBER(--LEFT(C636,10))), --LEFT(C636,10) - --LEFT(A636,10), "")</f>
        <v>23.354099999996834</v>
      </c>
      <c r="C636" s="4">
        <v>45482.354166666664</v>
      </c>
      <c r="D636" s="16">
        <f>YEAR(C636)</f>
        <v>2024</v>
      </c>
      <c r="E636" s="1" t="str">
        <f t="shared" si="9"/>
        <v>July 2024</v>
      </c>
      <c r="F636" s="3" t="str">
        <f ca="1">IF(C636&gt;=TODAY()-365, "Last 12 Months", "After 12 Months")</f>
        <v>Last 12 Months</v>
      </c>
      <c r="G636" s="1" t="s">
        <v>1553</v>
      </c>
      <c r="H636" s="1" t="s">
        <v>477</v>
      </c>
      <c r="I636" s="1" t="s">
        <v>1554</v>
      </c>
      <c r="J636" s="8">
        <f>EOMONTH(C636, 0)</f>
        <v>45504</v>
      </c>
      <c r="K636" s="1" t="s">
        <v>373</v>
      </c>
      <c r="L636" s="1" t="str">
        <f>IF(ISNUMBER(SEARCH("Social subscription",I636)),"Social Sub",IF(OR(ISNUMBER(SEARCH("Mens",I636)),ISNUMBER(SEARCH("Ladies",I636))),"Match Fees",IF(OR(ISNUMBER(SEARCH("Badgers",I636)),ISNUMBER(SEARCH("Match Fee",I636))),"Match Fees",IF(OR(ISNUMBER(SEARCH("Training",I636)),ISNUMBER(SEARCH("Aspirations",I636))),"Training Fee",""))))</f>
        <v>Training Fee</v>
      </c>
      <c r="M636" s="1">
        <v>3</v>
      </c>
      <c r="N636" s="1">
        <v>0.09</v>
      </c>
      <c r="O636" s="1">
        <v>0.05</v>
      </c>
      <c r="P636" s="1">
        <v>0</v>
      </c>
      <c r="Q636" s="1">
        <v>2.86</v>
      </c>
    </row>
    <row r="637" spans="1:17" ht="12.75">
      <c r="A637" s="4">
        <v>45464</v>
      </c>
      <c r="B637" s="18">
        <f>IF(AND(ISNUMBER(--LEFT(A637,10)), ISNUMBER(--LEFT(C637,10))), --LEFT(C637,10) - --LEFT(A637,10), "")</f>
        <v>18.354099999996834</v>
      </c>
      <c r="C637" s="4">
        <v>45482.354166666664</v>
      </c>
      <c r="D637" s="16">
        <f>YEAR(C637)</f>
        <v>2024</v>
      </c>
      <c r="E637" s="1" t="str">
        <f t="shared" si="9"/>
        <v>July 2024</v>
      </c>
      <c r="F637" s="3" t="str">
        <f ca="1">IF(C637&gt;=TODAY()-365, "Last 12 Months", "After 12 Months")</f>
        <v>Last 12 Months</v>
      </c>
      <c r="G637" s="1" t="s">
        <v>1555</v>
      </c>
      <c r="H637" s="1" t="s">
        <v>477</v>
      </c>
      <c r="I637" s="1" t="s">
        <v>1556</v>
      </c>
      <c r="J637" s="8">
        <f>EOMONTH(C637, 0)</f>
        <v>45504</v>
      </c>
      <c r="K637" s="1" t="s">
        <v>373</v>
      </c>
      <c r="L637" s="1" t="str">
        <f>IF(ISNUMBER(SEARCH("Social subscription",I637)),"Social Sub",IF(OR(ISNUMBER(SEARCH("Mens",I637)),ISNUMBER(SEARCH("Ladies",I637))),"Match Fees",IF(OR(ISNUMBER(SEARCH("Badgers",I637)),ISNUMBER(SEARCH("Match Fee",I637))),"Match Fees",IF(OR(ISNUMBER(SEARCH("Training",I637)),ISNUMBER(SEARCH("Aspirations",I637))),"Training Fee",""))))</f>
        <v>Training Fee</v>
      </c>
      <c r="M637" s="1">
        <v>5</v>
      </c>
      <c r="N637" s="1">
        <v>0.15</v>
      </c>
      <c r="O637" s="1">
        <v>0.05</v>
      </c>
      <c r="P637" s="1">
        <v>0</v>
      </c>
      <c r="Q637" s="1">
        <v>4.8</v>
      </c>
    </row>
    <row r="638" spans="1:17" ht="12.75">
      <c r="A638" s="4">
        <v>45466</v>
      </c>
      <c r="B638" s="18">
        <f>IF(AND(ISNUMBER(--LEFT(A638,10)), ISNUMBER(--LEFT(C638,10))), --LEFT(C638,10) - --LEFT(A638,10), "")</f>
        <v>16.354099999996834</v>
      </c>
      <c r="C638" s="4">
        <v>45482.354166666664</v>
      </c>
      <c r="D638" s="16">
        <f>YEAR(C638)</f>
        <v>2024</v>
      </c>
      <c r="E638" s="1" t="str">
        <f t="shared" si="9"/>
        <v>July 2024</v>
      </c>
      <c r="F638" s="3" t="str">
        <f ca="1">IF(C638&gt;=TODAY()-365, "Last 12 Months", "After 12 Months")</f>
        <v>Last 12 Months</v>
      </c>
      <c r="G638" s="1" t="s">
        <v>1557</v>
      </c>
      <c r="H638" s="1" t="s">
        <v>477</v>
      </c>
      <c r="I638" s="1" t="s">
        <v>1558</v>
      </c>
      <c r="J638" s="8">
        <f>EOMONTH(C638, 0)</f>
        <v>45504</v>
      </c>
      <c r="K638" s="1" t="s">
        <v>373</v>
      </c>
      <c r="L638" s="1" t="str">
        <f>IF(ISNUMBER(SEARCH("Social subscription",I638)),"Social Sub",IF(OR(ISNUMBER(SEARCH("Mens",I638)),ISNUMBER(SEARCH("Ladies",I638))),"Match Fees",IF(OR(ISNUMBER(SEARCH("Badgers",I638)),ISNUMBER(SEARCH("Match Fee",I638))),"Match Fees",IF(OR(ISNUMBER(SEARCH("Training",I638)),ISNUMBER(SEARCH("Aspirations",I638))),"Training Fee",""))))</f>
        <v>Training Fee</v>
      </c>
      <c r="M638" s="1">
        <v>3</v>
      </c>
      <c r="N638" s="1">
        <v>0.08</v>
      </c>
      <c r="O638" s="1">
        <v>0.05</v>
      </c>
      <c r="P638" s="1">
        <v>0</v>
      </c>
      <c r="Q638" s="1">
        <v>2.87</v>
      </c>
    </row>
    <row r="639" spans="1:17" ht="12.75">
      <c r="A639" s="4">
        <v>45452</v>
      </c>
      <c r="B639" s="18">
        <f>IF(AND(ISNUMBER(--LEFT(A639,10)), ISNUMBER(--LEFT(C639,10))), --LEFT(C639,10) - --LEFT(A639,10), "")</f>
        <v>30.354099999996834</v>
      </c>
      <c r="C639" s="4">
        <v>45482.354166666664</v>
      </c>
      <c r="D639" s="16">
        <f>YEAR(C639)</f>
        <v>2024</v>
      </c>
      <c r="E639" s="1" t="str">
        <f t="shared" si="9"/>
        <v>July 2024</v>
      </c>
      <c r="F639" s="3" t="str">
        <f ca="1">IF(C639&gt;=TODAY()-365, "Last 12 Months", "After 12 Months")</f>
        <v>Last 12 Months</v>
      </c>
      <c r="G639" s="1" t="s">
        <v>1559</v>
      </c>
      <c r="H639" s="1" t="s">
        <v>1019</v>
      </c>
      <c r="I639" s="1" t="s">
        <v>1371</v>
      </c>
      <c r="J639" s="8">
        <f>EOMONTH(C639, 0)</f>
        <v>45504</v>
      </c>
      <c r="K639" s="1" t="s">
        <v>373</v>
      </c>
      <c r="L639" s="1" t="str">
        <f>IF(ISNUMBER(SEARCH("Social subscription",I639)),"Social Sub",IF(OR(ISNUMBER(SEARCH("Mens",I639)),ISNUMBER(SEARCH("Ladies",I639))),"Match Fees",IF(OR(ISNUMBER(SEARCH("Badgers",I639)),ISNUMBER(SEARCH("Match Fee",I639))),"Match Fees",IF(OR(ISNUMBER(SEARCH("Training",I639)),ISNUMBER(SEARCH("Aspirations",I639))),"Training Fee",""))))</f>
        <v>Training Fee</v>
      </c>
      <c r="M639" s="1">
        <v>3</v>
      </c>
      <c r="N639" s="1">
        <v>0.25</v>
      </c>
      <c r="O639" s="1">
        <v>0.05</v>
      </c>
      <c r="P639" s="1">
        <v>0</v>
      </c>
      <c r="Q639" s="1">
        <v>2.7</v>
      </c>
    </row>
    <row r="640" spans="1:17" ht="12.75">
      <c r="A640" s="4">
        <v>45433</v>
      </c>
      <c r="B640" s="18">
        <f>IF(AND(ISNUMBER(--LEFT(A640,10)), ISNUMBER(--LEFT(C640,10))), --LEFT(C640,10) - --LEFT(A640,10), "")</f>
        <v>50.354800000000978</v>
      </c>
      <c r="C640" s="4">
        <v>45483.354861111111</v>
      </c>
      <c r="D640" s="16">
        <f>YEAR(C640)</f>
        <v>2024</v>
      </c>
      <c r="E640" s="1" t="str">
        <f t="shared" si="9"/>
        <v>July 2024</v>
      </c>
      <c r="F640" s="3" t="str">
        <f ca="1">IF(C640&gt;=TODAY()-365, "Last 12 Months", "After 12 Months")</f>
        <v>Last 12 Months</v>
      </c>
      <c r="G640" s="1" t="s">
        <v>1560</v>
      </c>
      <c r="H640" s="1" t="s">
        <v>1561</v>
      </c>
      <c r="I640" s="1" t="s">
        <v>1225</v>
      </c>
      <c r="J640" s="8">
        <f>EOMONTH(C640, 0)</f>
        <v>45504</v>
      </c>
      <c r="K640" s="1" t="s">
        <v>373</v>
      </c>
      <c r="L640" s="1" t="str">
        <f>IF(ISNUMBER(SEARCH("Social subscription",I640)),"Social Sub",IF(OR(ISNUMBER(SEARCH("Mens",I640)),ISNUMBER(SEARCH("Ladies",I640))),"Match Fees",IF(OR(ISNUMBER(SEARCH("Badgers",I640)),ISNUMBER(SEARCH("Match Fee",I640))),"Match Fees",IF(OR(ISNUMBER(SEARCH("Training",I640)),ISNUMBER(SEARCH("Aspirations",I640))),"Training Fee",""))))</f>
        <v>Match Fees</v>
      </c>
      <c r="M640" s="1">
        <v>5</v>
      </c>
      <c r="N640" s="1">
        <v>0.17</v>
      </c>
      <c r="O640" s="1">
        <v>0.05</v>
      </c>
      <c r="P640" s="1">
        <v>0</v>
      </c>
      <c r="Q640" s="1">
        <v>4.78</v>
      </c>
    </row>
    <row r="641" spans="1:17" ht="12.75">
      <c r="A641" s="4">
        <v>45456</v>
      </c>
      <c r="B641" s="18">
        <f>IF(AND(ISNUMBER(--LEFT(A641,10)), ISNUMBER(--LEFT(C641,10))), --LEFT(C641,10) - --LEFT(A641,10), "")</f>
        <v>27.354800000000978</v>
      </c>
      <c r="C641" s="4">
        <v>45483.354861111111</v>
      </c>
      <c r="D641" s="16">
        <f>YEAR(C641)</f>
        <v>2024</v>
      </c>
      <c r="E641" s="1" t="str">
        <f t="shared" si="9"/>
        <v>July 2024</v>
      </c>
      <c r="F641" s="3" t="str">
        <f ca="1">IF(C641&gt;=TODAY()-365, "Last 12 Months", "After 12 Months")</f>
        <v>Last 12 Months</v>
      </c>
      <c r="G641" s="1" t="s">
        <v>1562</v>
      </c>
      <c r="H641" s="1" t="s">
        <v>1561</v>
      </c>
      <c r="I641" s="1" t="s">
        <v>1563</v>
      </c>
      <c r="J641" s="8">
        <f>EOMONTH(C641, 0)</f>
        <v>45504</v>
      </c>
      <c r="K641" s="1" t="s">
        <v>373</v>
      </c>
      <c r="L641" s="1" t="str">
        <f>IF(ISNUMBER(SEARCH("Social subscription",I641)),"Social Sub",IF(OR(ISNUMBER(SEARCH("Mens",I641)),ISNUMBER(SEARCH("Ladies",I641))),"Match Fees",IF(OR(ISNUMBER(SEARCH("Badgers",I641)),ISNUMBER(SEARCH("Match Fee",I641))),"Match Fees",IF(OR(ISNUMBER(SEARCH("Training",I641)),ISNUMBER(SEARCH("Aspirations",I641))),"Training Fee",""))))</f>
        <v>Match Fees</v>
      </c>
      <c r="M641" s="1">
        <v>5</v>
      </c>
      <c r="N641" s="1">
        <v>0.18</v>
      </c>
      <c r="O641" s="1">
        <v>0.05</v>
      </c>
      <c r="P641" s="1">
        <v>0</v>
      </c>
      <c r="Q641" s="1">
        <v>4.7699999999999996</v>
      </c>
    </row>
    <row r="642" spans="1:17" ht="12.75">
      <c r="A642" s="4">
        <v>45459</v>
      </c>
      <c r="B642" s="18">
        <f>IF(AND(ISNUMBER(--LEFT(A642,10)), ISNUMBER(--LEFT(C642,10))), --LEFT(C642,10) - --LEFT(A642,10), "")</f>
        <v>25.917999999997846</v>
      </c>
      <c r="C642" s="4">
        <v>45484.918055555558</v>
      </c>
      <c r="D642" s="16">
        <f>YEAR(C642)</f>
        <v>2024</v>
      </c>
      <c r="E642" s="1" t="str">
        <f t="shared" si="9"/>
        <v>July 2024</v>
      </c>
      <c r="F642" s="3" t="str">
        <f ca="1">IF(C642&gt;=TODAY()-365, "Last 12 Months", "After 12 Months")</f>
        <v>Last 12 Months</v>
      </c>
      <c r="G642" s="1" t="s">
        <v>1564</v>
      </c>
      <c r="H642" s="1" t="s">
        <v>463</v>
      </c>
      <c r="I642" s="1" t="s">
        <v>1565</v>
      </c>
      <c r="J642" s="8">
        <f>EOMONTH(C642, 0)</f>
        <v>45504</v>
      </c>
      <c r="K642" s="1" t="s">
        <v>373</v>
      </c>
      <c r="L642" s="1" t="str">
        <f>IF(ISNUMBER(SEARCH("Social subscription",I642)),"Social Sub",IF(OR(ISNUMBER(SEARCH("Mens",I642)),ISNUMBER(SEARCH("Ladies",I642))),"Match Fees",IF(OR(ISNUMBER(SEARCH("Badgers",I642)),ISNUMBER(SEARCH("Match Fee",I642))),"Match Fees",IF(OR(ISNUMBER(SEARCH("Training",I642)),ISNUMBER(SEARCH("Aspirations",I642))),"Training Fee",""))))</f>
        <v>Training Fee</v>
      </c>
      <c r="M642" s="1">
        <v>3</v>
      </c>
      <c r="N642" s="1">
        <v>0.06</v>
      </c>
      <c r="O642" s="1">
        <v>0.05</v>
      </c>
      <c r="P642" s="1">
        <v>0</v>
      </c>
      <c r="Q642" s="1">
        <v>2.89</v>
      </c>
    </row>
    <row r="643" spans="1:17" ht="12.75">
      <c r="A643" s="4">
        <v>45459</v>
      </c>
      <c r="B643" s="18">
        <f>IF(AND(ISNUMBER(--LEFT(A643,10)), ISNUMBER(--LEFT(C643,10))), --LEFT(C643,10) - --LEFT(A643,10), "")</f>
        <v>25.917999999997846</v>
      </c>
      <c r="C643" s="4">
        <v>45484.918055555558</v>
      </c>
      <c r="D643" s="16">
        <f>YEAR(C643)</f>
        <v>2024</v>
      </c>
      <c r="E643" s="1" t="str">
        <f t="shared" ref="E643:E706" si="10">TEXT(C643, "mmmm yyyy")</f>
        <v>July 2024</v>
      </c>
      <c r="F643" s="3" t="str">
        <f ca="1">IF(C643&gt;=TODAY()-365, "Last 12 Months", "After 12 Months")</f>
        <v>Last 12 Months</v>
      </c>
      <c r="G643" s="1" t="s">
        <v>1566</v>
      </c>
      <c r="H643" s="1" t="s">
        <v>473</v>
      </c>
      <c r="I643" s="1" t="s">
        <v>1565</v>
      </c>
      <c r="J643" s="8">
        <f>EOMONTH(C643, 0)</f>
        <v>45504</v>
      </c>
      <c r="K643" s="1" t="s">
        <v>373</v>
      </c>
      <c r="L643" s="1" t="str">
        <f>IF(ISNUMBER(SEARCH("Social subscription",I643)),"Social Sub",IF(OR(ISNUMBER(SEARCH("Mens",I643)),ISNUMBER(SEARCH("Ladies",I643))),"Match Fees",IF(OR(ISNUMBER(SEARCH("Badgers",I643)),ISNUMBER(SEARCH("Match Fee",I643))),"Match Fees",IF(OR(ISNUMBER(SEARCH("Training",I643)),ISNUMBER(SEARCH("Aspirations",I643))),"Training Fee",""))))</f>
        <v>Training Fee</v>
      </c>
      <c r="M643" s="1">
        <v>3</v>
      </c>
      <c r="N643" s="1">
        <v>0.06</v>
      </c>
      <c r="O643" s="1">
        <v>0.05</v>
      </c>
      <c r="P643" s="1">
        <v>0</v>
      </c>
      <c r="Q643" s="1">
        <v>2.89</v>
      </c>
    </row>
    <row r="644" spans="1:17" ht="12.75">
      <c r="A644" s="4">
        <v>45459</v>
      </c>
      <c r="B644" s="18">
        <f>IF(AND(ISNUMBER(--LEFT(A644,10)), ISNUMBER(--LEFT(C644,10))), --LEFT(C644,10) - --LEFT(A644,10), "")</f>
        <v>25.917999999997846</v>
      </c>
      <c r="C644" s="4">
        <v>45484.918055555558</v>
      </c>
      <c r="D644" s="16">
        <f>YEAR(C644)</f>
        <v>2024</v>
      </c>
      <c r="E644" s="1" t="str">
        <f t="shared" si="10"/>
        <v>July 2024</v>
      </c>
      <c r="F644" s="3" t="str">
        <f ca="1">IF(C644&gt;=TODAY()-365, "Last 12 Months", "After 12 Months")</f>
        <v>Last 12 Months</v>
      </c>
      <c r="G644" s="1" t="s">
        <v>1567</v>
      </c>
      <c r="H644" s="1" t="s">
        <v>466</v>
      </c>
      <c r="I644" s="1" t="s">
        <v>1565</v>
      </c>
      <c r="J644" s="8">
        <f>EOMONTH(C644, 0)</f>
        <v>45504</v>
      </c>
      <c r="K644" s="1" t="s">
        <v>373</v>
      </c>
      <c r="L644" s="1" t="str">
        <f>IF(ISNUMBER(SEARCH("Social subscription",I644)),"Social Sub",IF(OR(ISNUMBER(SEARCH("Mens",I644)),ISNUMBER(SEARCH("Ladies",I644))),"Match Fees",IF(OR(ISNUMBER(SEARCH("Badgers",I644)),ISNUMBER(SEARCH("Match Fee",I644))),"Match Fees",IF(OR(ISNUMBER(SEARCH("Training",I644)),ISNUMBER(SEARCH("Aspirations",I644))),"Training Fee",""))))</f>
        <v>Training Fee</v>
      </c>
      <c r="M644" s="1">
        <v>3</v>
      </c>
      <c r="N644" s="1">
        <v>0.06</v>
      </c>
      <c r="O644" s="1">
        <v>0.05</v>
      </c>
      <c r="P644" s="1">
        <v>0</v>
      </c>
      <c r="Q644" s="1">
        <v>2.89</v>
      </c>
    </row>
    <row r="645" spans="1:17" ht="12.75">
      <c r="A645" s="4">
        <v>45464</v>
      </c>
      <c r="B645" s="18">
        <f>IF(AND(ISNUMBER(--LEFT(A645,10)), ISNUMBER(--LEFT(C645,10))), --LEFT(C645,10) - --LEFT(A645,10), "")</f>
        <v>20.917999999997846</v>
      </c>
      <c r="C645" s="4">
        <v>45484.918055555558</v>
      </c>
      <c r="D645" s="16">
        <f>YEAR(C645)</f>
        <v>2024</v>
      </c>
      <c r="E645" s="1" t="str">
        <f t="shared" si="10"/>
        <v>July 2024</v>
      </c>
      <c r="F645" s="3" t="str">
        <f ca="1">IF(C645&gt;=TODAY()-365, "Last 12 Months", "After 12 Months")</f>
        <v>Last 12 Months</v>
      </c>
      <c r="G645" s="1" t="s">
        <v>1568</v>
      </c>
      <c r="H645" s="1" t="s">
        <v>473</v>
      </c>
      <c r="I645" s="1" t="s">
        <v>1569</v>
      </c>
      <c r="J645" s="8">
        <f>EOMONTH(C645, 0)</f>
        <v>45504</v>
      </c>
      <c r="K645" s="1" t="s">
        <v>373</v>
      </c>
      <c r="L645" s="1" t="str">
        <f>IF(ISNUMBER(SEARCH("Social subscription",I645)),"Social Sub",IF(OR(ISNUMBER(SEARCH("Mens",I645)),ISNUMBER(SEARCH("Ladies",I645))),"Match Fees",IF(OR(ISNUMBER(SEARCH("Badgers",I645)),ISNUMBER(SEARCH("Match Fee",I645))),"Match Fees",IF(OR(ISNUMBER(SEARCH("Training",I645)),ISNUMBER(SEARCH("Aspirations",I645))),"Training Fee",""))))</f>
        <v>Training Fee</v>
      </c>
      <c r="M645" s="1">
        <v>5</v>
      </c>
      <c r="N645" s="1">
        <v>0.1</v>
      </c>
      <c r="O645" s="1">
        <v>0.05</v>
      </c>
      <c r="P645" s="1">
        <v>0</v>
      </c>
      <c r="Q645" s="1">
        <v>4.8499999999999996</v>
      </c>
    </row>
    <row r="646" spans="1:17" ht="12.75">
      <c r="A646" s="4">
        <v>45469</v>
      </c>
      <c r="B646" s="18">
        <f>IF(AND(ISNUMBER(--LEFT(A646,10)), ISNUMBER(--LEFT(C646,10))), --LEFT(C646,10) - --LEFT(A646,10), "")</f>
        <v>15.917999999997846</v>
      </c>
      <c r="C646" s="4">
        <v>45484.918055555558</v>
      </c>
      <c r="D646" s="16">
        <f>YEAR(C646)</f>
        <v>2024</v>
      </c>
      <c r="E646" s="1" t="str">
        <f t="shared" si="10"/>
        <v>July 2024</v>
      </c>
      <c r="F646" s="3" t="str">
        <f ca="1">IF(C646&gt;=TODAY()-365, "Last 12 Months", "After 12 Months")</f>
        <v>Last 12 Months</v>
      </c>
      <c r="G646" s="1" t="s">
        <v>1570</v>
      </c>
      <c r="H646" s="1" t="s">
        <v>473</v>
      </c>
      <c r="I646" s="1" t="s">
        <v>1571</v>
      </c>
      <c r="J646" s="8">
        <f>EOMONTH(C646, 0)</f>
        <v>45504</v>
      </c>
      <c r="K646" s="1" t="s">
        <v>373</v>
      </c>
      <c r="L646" s="1" t="str">
        <f>IF(ISNUMBER(SEARCH("Social subscription",I646)),"Social Sub",IF(OR(ISNUMBER(SEARCH("Mens",I646)),ISNUMBER(SEARCH("Ladies",I646))),"Match Fees",IF(OR(ISNUMBER(SEARCH("Badgers",I646)),ISNUMBER(SEARCH("Match Fee",I646))),"Match Fees",IF(OR(ISNUMBER(SEARCH("Training",I646)),ISNUMBER(SEARCH("Aspirations",I646))),"Training Fee",""))))</f>
        <v>Match Fees</v>
      </c>
      <c r="M646" s="1">
        <v>3</v>
      </c>
      <c r="N646" s="1">
        <v>0.06</v>
      </c>
      <c r="O646" s="1">
        <v>0.05</v>
      </c>
      <c r="P646" s="1">
        <v>0</v>
      </c>
      <c r="Q646" s="1">
        <v>2.89</v>
      </c>
    </row>
    <row r="647" spans="1:17" ht="12.75">
      <c r="A647" s="4">
        <v>45471</v>
      </c>
      <c r="B647" s="18">
        <f>IF(AND(ISNUMBER(--LEFT(A647,10)), ISNUMBER(--LEFT(C647,10))), --LEFT(C647,10) - --LEFT(A647,10), "")</f>
        <v>13.917999999997846</v>
      </c>
      <c r="C647" s="4">
        <v>45484.918055555558</v>
      </c>
      <c r="D647" s="16">
        <f>YEAR(C647)</f>
        <v>2024</v>
      </c>
      <c r="E647" s="1" t="str">
        <f t="shared" si="10"/>
        <v>July 2024</v>
      </c>
      <c r="F647" s="3" t="str">
        <f ca="1">IF(C647&gt;=TODAY()-365, "Last 12 Months", "After 12 Months")</f>
        <v>Last 12 Months</v>
      </c>
      <c r="G647" s="1" t="s">
        <v>1572</v>
      </c>
      <c r="H647" s="1" t="s">
        <v>463</v>
      </c>
      <c r="I647" s="1" t="s">
        <v>1573</v>
      </c>
      <c r="J647" s="8">
        <f>EOMONTH(C647, 0)</f>
        <v>45504</v>
      </c>
      <c r="K647" s="1" t="s">
        <v>373</v>
      </c>
      <c r="L647" s="1" t="str">
        <f>IF(ISNUMBER(SEARCH("Social subscription",I647)),"Social Sub",IF(OR(ISNUMBER(SEARCH("Mens",I647)),ISNUMBER(SEARCH("Ladies",I647))),"Match Fees",IF(OR(ISNUMBER(SEARCH("Badgers",I647)),ISNUMBER(SEARCH("Match Fee",I647))),"Match Fees",IF(OR(ISNUMBER(SEARCH("Training",I647)),ISNUMBER(SEARCH("Aspirations",I647))),"Training Fee",""))))</f>
        <v>Training Fee</v>
      </c>
      <c r="M647" s="1">
        <v>5</v>
      </c>
      <c r="N647" s="1">
        <v>0.1</v>
      </c>
      <c r="O647" s="1">
        <v>0.05</v>
      </c>
      <c r="P647" s="1">
        <v>0</v>
      </c>
      <c r="Q647" s="1">
        <v>4.8499999999999996</v>
      </c>
    </row>
    <row r="648" spans="1:17" ht="12.75">
      <c r="A648" s="4">
        <v>45471</v>
      </c>
      <c r="B648" s="18">
        <f>IF(AND(ISNUMBER(--LEFT(A648,10)), ISNUMBER(--LEFT(C648,10))), --LEFT(C648,10) - --LEFT(A648,10), "")</f>
        <v>13.917999999997846</v>
      </c>
      <c r="C648" s="4">
        <v>45484.918055555558</v>
      </c>
      <c r="D648" s="16">
        <f>YEAR(C648)</f>
        <v>2024</v>
      </c>
      <c r="E648" s="1" t="str">
        <f t="shared" si="10"/>
        <v>July 2024</v>
      </c>
      <c r="F648" s="3" t="str">
        <f ca="1">IF(C648&gt;=TODAY()-365, "Last 12 Months", "After 12 Months")</f>
        <v>Last 12 Months</v>
      </c>
      <c r="G648" s="1" t="s">
        <v>1574</v>
      </c>
      <c r="H648" s="1" t="s">
        <v>473</v>
      </c>
      <c r="I648" s="1" t="s">
        <v>1573</v>
      </c>
      <c r="J648" s="8">
        <f>EOMONTH(C648, 0)</f>
        <v>45504</v>
      </c>
      <c r="K648" s="1" t="s">
        <v>373</v>
      </c>
      <c r="L648" s="1" t="str">
        <f>IF(ISNUMBER(SEARCH("Social subscription",I648)),"Social Sub",IF(OR(ISNUMBER(SEARCH("Mens",I648)),ISNUMBER(SEARCH("Ladies",I648))),"Match Fees",IF(OR(ISNUMBER(SEARCH("Badgers",I648)),ISNUMBER(SEARCH("Match Fee",I648))),"Match Fees",IF(OR(ISNUMBER(SEARCH("Training",I648)),ISNUMBER(SEARCH("Aspirations",I648))),"Training Fee",""))))</f>
        <v>Training Fee</v>
      </c>
      <c r="M648" s="1">
        <v>5</v>
      </c>
      <c r="N648" s="1">
        <v>0.1</v>
      </c>
      <c r="O648" s="1">
        <v>0.05</v>
      </c>
      <c r="P648" s="1">
        <v>0</v>
      </c>
      <c r="Q648" s="1">
        <v>4.8499999999999996</v>
      </c>
    </row>
    <row r="649" spans="1:17" ht="12.75">
      <c r="A649" s="4">
        <v>45473</v>
      </c>
      <c r="B649" s="18">
        <f>IF(AND(ISNUMBER(--LEFT(A649,10)), ISNUMBER(--LEFT(C649,10))), --LEFT(C649,10) - --LEFT(A649,10), "")</f>
        <v>11.917999999997846</v>
      </c>
      <c r="C649" s="4">
        <v>45484.918055555558</v>
      </c>
      <c r="D649" s="16">
        <f>YEAR(C649)</f>
        <v>2024</v>
      </c>
      <c r="E649" s="1" t="str">
        <f t="shared" si="10"/>
        <v>July 2024</v>
      </c>
      <c r="F649" s="3" t="str">
        <f ca="1">IF(C649&gt;=TODAY()-365, "Last 12 Months", "After 12 Months")</f>
        <v>Last 12 Months</v>
      </c>
      <c r="G649" s="1" t="s">
        <v>1575</v>
      </c>
      <c r="H649" s="1" t="s">
        <v>463</v>
      </c>
      <c r="I649" s="1" t="s">
        <v>1576</v>
      </c>
      <c r="J649" s="8">
        <f>EOMONTH(C649, 0)</f>
        <v>45504</v>
      </c>
      <c r="K649" s="1" t="s">
        <v>373</v>
      </c>
      <c r="L649" s="1" t="str">
        <f>IF(ISNUMBER(SEARCH("Social subscription",I649)),"Social Sub",IF(OR(ISNUMBER(SEARCH("Mens",I649)),ISNUMBER(SEARCH("Ladies",I649))),"Match Fees",IF(OR(ISNUMBER(SEARCH("Badgers",I649)),ISNUMBER(SEARCH("Match Fee",I649))),"Match Fees",IF(OR(ISNUMBER(SEARCH("Training",I649)),ISNUMBER(SEARCH("Aspirations",I649))),"Training Fee",""))))</f>
        <v>Training Fee</v>
      </c>
      <c r="M649" s="1">
        <v>3</v>
      </c>
      <c r="N649" s="1">
        <v>0.06</v>
      </c>
      <c r="O649" s="1">
        <v>0.05</v>
      </c>
      <c r="P649" s="1">
        <v>0</v>
      </c>
      <c r="Q649" s="1">
        <v>2.89</v>
      </c>
    </row>
    <row r="650" spans="1:17" ht="12.75">
      <c r="A650" s="4">
        <v>45473</v>
      </c>
      <c r="B650" s="18">
        <f>IF(AND(ISNUMBER(--LEFT(A650,10)), ISNUMBER(--LEFT(C650,10))), --LEFT(C650,10) - --LEFT(A650,10), "")</f>
        <v>11.917999999997846</v>
      </c>
      <c r="C650" s="4">
        <v>45484.918055555558</v>
      </c>
      <c r="D650" s="16">
        <f>YEAR(C650)</f>
        <v>2024</v>
      </c>
      <c r="E650" s="1" t="str">
        <f t="shared" si="10"/>
        <v>July 2024</v>
      </c>
      <c r="F650" s="3" t="str">
        <f ca="1">IF(C650&gt;=TODAY()-365, "Last 12 Months", "After 12 Months")</f>
        <v>Last 12 Months</v>
      </c>
      <c r="G650" s="1" t="s">
        <v>1577</v>
      </c>
      <c r="H650" s="1" t="s">
        <v>473</v>
      </c>
      <c r="I650" s="1" t="s">
        <v>1576</v>
      </c>
      <c r="J650" s="8">
        <f>EOMONTH(C650, 0)</f>
        <v>45504</v>
      </c>
      <c r="K650" s="1" t="s">
        <v>373</v>
      </c>
      <c r="L650" s="1" t="str">
        <f>IF(ISNUMBER(SEARCH("Social subscription",I650)),"Social Sub",IF(OR(ISNUMBER(SEARCH("Mens",I650)),ISNUMBER(SEARCH("Ladies",I650))),"Match Fees",IF(OR(ISNUMBER(SEARCH("Badgers",I650)),ISNUMBER(SEARCH("Match Fee",I650))),"Match Fees",IF(OR(ISNUMBER(SEARCH("Training",I650)),ISNUMBER(SEARCH("Aspirations",I650))),"Training Fee",""))))</f>
        <v>Training Fee</v>
      </c>
      <c r="M650" s="1">
        <v>3</v>
      </c>
      <c r="N650" s="1">
        <v>0.06</v>
      </c>
      <c r="O650" s="1">
        <v>0.05</v>
      </c>
      <c r="P650" s="1">
        <v>0</v>
      </c>
      <c r="Q650" s="1">
        <v>2.89</v>
      </c>
    </row>
    <row r="651" spans="1:17" ht="12.75">
      <c r="A651" s="4">
        <v>45473</v>
      </c>
      <c r="B651" s="18">
        <f>IF(AND(ISNUMBER(--LEFT(A651,10)), ISNUMBER(--LEFT(C651,10))), --LEFT(C651,10) - --LEFT(A651,10), "")</f>
        <v>11.917999999997846</v>
      </c>
      <c r="C651" s="4">
        <v>45484.918055555558</v>
      </c>
      <c r="D651" s="16">
        <f>YEAR(C651)</f>
        <v>2024</v>
      </c>
      <c r="E651" s="1" t="str">
        <f t="shared" si="10"/>
        <v>July 2024</v>
      </c>
      <c r="F651" s="3" t="str">
        <f ca="1">IF(C651&gt;=TODAY()-365, "Last 12 Months", "After 12 Months")</f>
        <v>Last 12 Months</v>
      </c>
      <c r="G651" s="1" t="s">
        <v>1578</v>
      </c>
      <c r="H651" s="1" t="s">
        <v>466</v>
      </c>
      <c r="I651" s="1" t="s">
        <v>1576</v>
      </c>
      <c r="J651" s="8">
        <f>EOMONTH(C651, 0)</f>
        <v>45504</v>
      </c>
      <c r="K651" s="1" t="s">
        <v>373</v>
      </c>
      <c r="L651" s="1" t="str">
        <f>IF(ISNUMBER(SEARCH("Social subscription",I651)),"Social Sub",IF(OR(ISNUMBER(SEARCH("Mens",I651)),ISNUMBER(SEARCH("Ladies",I651))),"Match Fees",IF(OR(ISNUMBER(SEARCH("Badgers",I651)),ISNUMBER(SEARCH("Match Fee",I651))),"Match Fees",IF(OR(ISNUMBER(SEARCH("Training",I651)),ISNUMBER(SEARCH("Aspirations",I651))),"Training Fee",""))))</f>
        <v>Training Fee</v>
      </c>
      <c r="M651" s="1">
        <v>3</v>
      </c>
      <c r="N651" s="1">
        <v>0.02</v>
      </c>
      <c r="O651" s="1">
        <v>0.05</v>
      </c>
      <c r="P651" s="1">
        <v>0</v>
      </c>
      <c r="Q651" s="1">
        <v>2.93</v>
      </c>
    </row>
    <row r="652" spans="1:17" ht="12.75">
      <c r="A652" s="4">
        <v>45481</v>
      </c>
      <c r="B652" s="18">
        <f>IF(AND(ISNUMBER(--LEFT(A652,10)), ISNUMBER(--LEFT(C652,10))), --LEFT(C652,10) - --LEFT(A652,10), "")</f>
        <v>3.9179999999978463</v>
      </c>
      <c r="C652" s="4">
        <v>45484.918055555558</v>
      </c>
      <c r="D652" s="16">
        <f>YEAR(C652)</f>
        <v>2024</v>
      </c>
      <c r="E652" s="1" t="str">
        <f t="shared" si="10"/>
        <v>July 2024</v>
      </c>
      <c r="F652" s="3" t="str">
        <f ca="1">IF(C652&gt;=TODAY()-365, "Last 12 Months", "After 12 Months")</f>
        <v>Last 12 Months</v>
      </c>
      <c r="G652" s="1" t="s">
        <v>1579</v>
      </c>
      <c r="H652" s="1" t="s">
        <v>463</v>
      </c>
      <c r="I652" s="1" t="s">
        <v>1580</v>
      </c>
      <c r="J652" s="8">
        <f>EOMONTH(C652, 0)</f>
        <v>45504</v>
      </c>
      <c r="K652" s="1" t="s">
        <v>373</v>
      </c>
      <c r="L652" s="1" t="str">
        <f>IF(ISNUMBER(SEARCH("Social subscription",I652)),"Social Sub",IF(OR(ISNUMBER(SEARCH("Mens",I652)),ISNUMBER(SEARCH("Ladies",I652))),"Match Fees",IF(OR(ISNUMBER(SEARCH("Badgers",I652)),ISNUMBER(SEARCH("Match Fee",I652))),"Match Fees",IF(OR(ISNUMBER(SEARCH("Training",I652)),ISNUMBER(SEARCH("Aspirations",I652))),"Training Fee",""))))</f>
        <v>Training Fee</v>
      </c>
      <c r="M652" s="1">
        <v>3</v>
      </c>
      <c r="N652" s="1">
        <v>0.06</v>
      </c>
      <c r="O652" s="1">
        <v>0.05</v>
      </c>
      <c r="P652" s="1">
        <v>0</v>
      </c>
      <c r="Q652" s="1">
        <v>2.89</v>
      </c>
    </row>
    <row r="653" spans="1:17" ht="12.75">
      <c r="A653" s="4">
        <v>45481</v>
      </c>
      <c r="B653" s="18">
        <f>IF(AND(ISNUMBER(--LEFT(A653,10)), ISNUMBER(--LEFT(C653,10))), --LEFT(C653,10) - --LEFT(A653,10), "")</f>
        <v>3.9179999999978463</v>
      </c>
      <c r="C653" s="4">
        <v>45484.918055555558</v>
      </c>
      <c r="D653" s="16">
        <f>YEAR(C653)</f>
        <v>2024</v>
      </c>
      <c r="E653" s="1" t="str">
        <f t="shared" si="10"/>
        <v>July 2024</v>
      </c>
      <c r="F653" s="3" t="str">
        <f ca="1">IF(C653&gt;=TODAY()-365, "Last 12 Months", "After 12 Months")</f>
        <v>Last 12 Months</v>
      </c>
      <c r="G653" s="1" t="s">
        <v>1581</v>
      </c>
      <c r="H653" s="1" t="s">
        <v>466</v>
      </c>
      <c r="I653" s="1" t="s">
        <v>1580</v>
      </c>
      <c r="J653" s="8">
        <f>EOMONTH(C653, 0)</f>
        <v>45504</v>
      </c>
      <c r="K653" s="1" t="s">
        <v>373</v>
      </c>
      <c r="L653" s="1" t="str">
        <f>IF(ISNUMBER(SEARCH("Social subscription",I653)),"Social Sub",IF(OR(ISNUMBER(SEARCH("Mens",I653)),ISNUMBER(SEARCH("Ladies",I653))),"Match Fees",IF(OR(ISNUMBER(SEARCH("Badgers",I653)),ISNUMBER(SEARCH("Match Fee",I653))),"Match Fees",IF(OR(ISNUMBER(SEARCH("Training",I653)),ISNUMBER(SEARCH("Aspirations",I653))),"Training Fee",""))))</f>
        <v>Training Fee</v>
      </c>
      <c r="M653" s="1">
        <v>3</v>
      </c>
      <c r="N653" s="1">
        <v>0.06</v>
      </c>
      <c r="O653" s="1">
        <v>0.05</v>
      </c>
      <c r="P653" s="1">
        <v>0</v>
      </c>
      <c r="Q653" s="1">
        <v>2.89</v>
      </c>
    </row>
    <row r="654" spans="1:17" ht="12.75">
      <c r="A654" s="4">
        <v>45481</v>
      </c>
      <c r="B654" s="18">
        <f>IF(AND(ISNUMBER(--LEFT(A654,10)), ISNUMBER(--LEFT(C654,10))), --LEFT(C654,10) - --LEFT(A654,10), "")</f>
        <v>3.9179999999978463</v>
      </c>
      <c r="C654" s="4">
        <v>45484.918055555558</v>
      </c>
      <c r="D654" s="16">
        <f>YEAR(C654)</f>
        <v>2024</v>
      </c>
      <c r="E654" s="1" t="str">
        <f t="shared" si="10"/>
        <v>July 2024</v>
      </c>
      <c r="F654" s="3" t="str">
        <f ca="1">IF(C654&gt;=TODAY()-365, "Last 12 Months", "After 12 Months")</f>
        <v>Last 12 Months</v>
      </c>
      <c r="G654" s="1" t="s">
        <v>1582</v>
      </c>
      <c r="H654" s="1" t="s">
        <v>473</v>
      </c>
      <c r="I654" s="1" t="s">
        <v>1580</v>
      </c>
      <c r="J654" s="8">
        <f>EOMONTH(C654, 0)</f>
        <v>45504</v>
      </c>
      <c r="K654" s="1" t="s">
        <v>373</v>
      </c>
      <c r="L654" s="1" t="str">
        <f>IF(ISNUMBER(SEARCH("Social subscription",I654)),"Social Sub",IF(OR(ISNUMBER(SEARCH("Mens",I654)),ISNUMBER(SEARCH("Ladies",I654))),"Match Fees",IF(OR(ISNUMBER(SEARCH("Badgers",I654)),ISNUMBER(SEARCH("Match Fee",I654))),"Match Fees",IF(OR(ISNUMBER(SEARCH("Training",I654)),ISNUMBER(SEARCH("Aspirations",I654))),"Training Fee",""))))</f>
        <v>Training Fee</v>
      </c>
      <c r="M654" s="1">
        <v>3</v>
      </c>
      <c r="N654" s="1">
        <v>0.06</v>
      </c>
      <c r="O654" s="1">
        <v>0.05</v>
      </c>
      <c r="P654" s="1">
        <v>0</v>
      </c>
      <c r="Q654" s="1">
        <v>2.89</v>
      </c>
    </row>
    <row r="655" spans="1:17" ht="12.75">
      <c r="A655" s="4">
        <v>45484</v>
      </c>
      <c r="B655" s="18">
        <f>IF(AND(ISNUMBER(--LEFT(A655,10)), ISNUMBER(--LEFT(C655,10))), --LEFT(C655,10) - --LEFT(A655,10), "")</f>
        <v>0.91799999999784632</v>
      </c>
      <c r="C655" s="4">
        <v>45484.918055555558</v>
      </c>
      <c r="D655" s="16">
        <f>YEAR(C655)</f>
        <v>2024</v>
      </c>
      <c r="E655" s="1" t="str">
        <f t="shared" si="10"/>
        <v>July 2024</v>
      </c>
      <c r="F655" s="3" t="str">
        <f ca="1">IF(C655&gt;=TODAY()-365, "Last 12 Months", "After 12 Months")</f>
        <v>Last 12 Months</v>
      </c>
      <c r="G655" s="1" t="s">
        <v>1583</v>
      </c>
      <c r="H655" s="1" t="s">
        <v>473</v>
      </c>
      <c r="I655" s="1" t="s">
        <v>1584</v>
      </c>
      <c r="J655" s="8">
        <f>EOMONTH(C655, 0)</f>
        <v>45504</v>
      </c>
      <c r="K655" s="1" t="s">
        <v>373</v>
      </c>
      <c r="L655" s="1" t="str">
        <f>IF(ISNUMBER(SEARCH("Social subscription",I655)),"Social Sub",IF(OR(ISNUMBER(SEARCH("Mens",I655)),ISNUMBER(SEARCH("Ladies",I655))),"Match Fees",IF(OR(ISNUMBER(SEARCH("Badgers",I655)),ISNUMBER(SEARCH("Match Fee",I655))),"Match Fees",IF(OR(ISNUMBER(SEARCH("Training",I655)),ISNUMBER(SEARCH("Aspirations",I655))),"Training Fee",""))))</f>
        <v>Match Fees</v>
      </c>
      <c r="M655" s="1">
        <v>3</v>
      </c>
      <c r="N655" s="1">
        <v>0.06</v>
      </c>
      <c r="O655" s="1">
        <v>0.05</v>
      </c>
      <c r="P655" s="1">
        <v>0</v>
      </c>
      <c r="Q655" s="1">
        <v>2.89</v>
      </c>
    </row>
    <row r="656" spans="1:17" ht="12.75">
      <c r="A656" s="4">
        <v>45447</v>
      </c>
      <c r="B656" s="18">
        <f>IF(AND(ISNUMBER(--LEFT(A656,10)), ISNUMBER(--LEFT(C656,10))), --LEFT(C656,10) - --LEFT(A656,10), "")</f>
        <v>38.354099999996834</v>
      </c>
      <c r="C656" s="4">
        <v>45485.354166666664</v>
      </c>
      <c r="D656" s="16">
        <f>YEAR(C656)</f>
        <v>2024</v>
      </c>
      <c r="E656" s="1" t="str">
        <f t="shared" si="10"/>
        <v>July 2024</v>
      </c>
      <c r="F656" s="3" t="str">
        <f ca="1">IF(C656&gt;=TODAY()-365, "Last 12 Months", "After 12 Months")</f>
        <v>Last 12 Months</v>
      </c>
      <c r="G656" s="1" t="s">
        <v>1585</v>
      </c>
      <c r="H656" s="1" t="s">
        <v>951</v>
      </c>
      <c r="I656" s="1" t="s">
        <v>1586</v>
      </c>
      <c r="J656" s="8">
        <f>EOMONTH(C656, 0)</f>
        <v>45504</v>
      </c>
      <c r="K656" s="1" t="s">
        <v>373</v>
      </c>
      <c r="L656" s="1" t="str">
        <f>IF(ISNUMBER(SEARCH("Social subscription",I656)),"Social Sub",IF(OR(ISNUMBER(SEARCH("Mens",I656)),ISNUMBER(SEARCH("Ladies",I656))),"Match Fees",IF(OR(ISNUMBER(SEARCH("Badgers",I656)),ISNUMBER(SEARCH("Match Fee",I656))),"Match Fees",IF(OR(ISNUMBER(SEARCH("Training",I656)),ISNUMBER(SEARCH("Aspirations",I656))),"Training Fee",""))))</f>
        <v>Training Fee</v>
      </c>
      <c r="M656" s="1">
        <v>3</v>
      </c>
      <c r="N656" s="1">
        <v>0.09</v>
      </c>
      <c r="O656" s="1">
        <v>0.05</v>
      </c>
      <c r="P656" s="1">
        <v>0</v>
      </c>
      <c r="Q656" s="1">
        <v>2.86</v>
      </c>
    </row>
    <row r="657" spans="1:17" ht="12.75">
      <c r="A657" s="4">
        <v>45447</v>
      </c>
      <c r="B657" s="18">
        <f>IF(AND(ISNUMBER(--LEFT(A657,10)), ISNUMBER(--LEFT(C657,10))), --LEFT(C657,10) - --LEFT(A657,10), "")</f>
        <v>38.354099999996834</v>
      </c>
      <c r="C657" s="4">
        <v>45485.354166666664</v>
      </c>
      <c r="D657" s="16">
        <f>YEAR(C657)</f>
        <v>2024</v>
      </c>
      <c r="E657" s="1" t="str">
        <f t="shared" si="10"/>
        <v>July 2024</v>
      </c>
      <c r="F657" s="3" t="str">
        <f ca="1">IF(C657&gt;=TODAY()-365, "Last 12 Months", "After 12 Months")</f>
        <v>Last 12 Months</v>
      </c>
      <c r="G657" s="1" t="s">
        <v>1587</v>
      </c>
      <c r="H657" s="1" t="s">
        <v>954</v>
      </c>
      <c r="I657" s="1" t="s">
        <v>1586</v>
      </c>
      <c r="J657" s="8">
        <f>EOMONTH(C657, 0)</f>
        <v>45504</v>
      </c>
      <c r="K657" s="1" t="s">
        <v>373</v>
      </c>
      <c r="L657" s="1" t="str">
        <f>IF(ISNUMBER(SEARCH("Social subscription",I657)),"Social Sub",IF(OR(ISNUMBER(SEARCH("Mens",I657)),ISNUMBER(SEARCH("Ladies",I657))),"Match Fees",IF(OR(ISNUMBER(SEARCH("Badgers",I657)),ISNUMBER(SEARCH("Match Fee",I657))),"Match Fees",IF(OR(ISNUMBER(SEARCH("Training",I657)),ISNUMBER(SEARCH("Aspirations",I657))),"Training Fee",""))))</f>
        <v>Training Fee</v>
      </c>
      <c r="M657" s="1">
        <v>3</v>
      </c>
      <c r="N657" s="1">
        <v>0.09</v>
      </c>
      <c r="O657" s="1">
        <v>0.05</v>
      </c>
      <c r="P657" s="1">
        <v>0</v>
      </c>
      <c r="Q657" s="1">
        <v>2.86</v>
      </c>
    </row>
    <row r="658" spans="1:17" ht="12.75">
      <c r="A658" s="4">
        <v>45452</v>
      </c>
      <c r="B658" s="18">
        <f>IF(AND(ISNUMBER(--LEFT(A658,10)), ISNUMBER(--LEFT(C658,10))), --LEFT(C658,10) - --LEFT(A658,10), "")</f>
        <v>33.354099999996834</v>
      </c>
      <c r="C658" s="4">
        <v>45485.354166666664</v>
      </c>
      <c r="D658" s="16">
        <f>YEAR(C658)</f>
        <v>2024</v>
      </c>
      <c r="E658" s="1" t="str">
        <f t="shared" si="10"/>
        <v>July 2024</v>
      </c>
      <c r="F658" s="3" t="str">
        <f ca="1">IF(C658&gt;=TODAY()-365, "Last 12 Months", "After 12 Months")</f>
        <v>Last 12 Months</v>
      </c>
      <c r="G658" s="1" t="s">
        <v>1588</v>
      </c>
      <c r="H658" s="1" t="s">
        <v>951</v>
      </c>
      <c r="I658" s="1" t="s">
        <v>1589</v>
      </c>
      <c r="J658" s="8">
        <f>EOMONTH(C658, 0)</f>
        <v>45504</v>
      </c>
      <c r="K658" s="1" t="s">
        <v>373</v>
      </c>
      <c r="L658" s="1" t="str">
        <f>IF(ISNUMBER(SEARCH("Social subscription",I658)),"Social Sub",IF(OR(ISNUMBER(SEARCH("Mens",I658)),ISNUMBER(SEARCH("Ladies",I658))),"Match Fees",IF(OR(ISNUMBER(SEARCH("Badgers",I658)),ISNUMBER(SEARCH("Match Fee",I658))),"Match Fees",IF(OR(ISNUMBER(SEARCH("Training",I658)),ISNUMBER(SEARCH("Aspirations",I658))),"Training Fee",""))))</f>
        <v>Training Fee</v>
      </c>
      <c r="M658" s="1">
        <v>3</v>
      </c>
      <c r="N658" s="1">
        <v>0.09</v>
      </c>
      <c r="O658" s="1">
        <v>0.05</v>
      </c>
      <c r="P658" s="1">
        <v>0</v>
      </c>
      <c r="Q658" s="1">
        <v>2.86</v>
      </c>
    </row>
    <row r="659" spans="1:17" ht="12.75">
      <c r="A659" s="4">
        <v>45452</v>
      </c>
      <c r="B659" s="18">
        <f>IF(AND(ISNUMBER(--LEFT(A659,10)), ISNUMBER(--LEFT(C659,10))), --LEFT(C659,10) - --LEFT(A659,10), "")</f>
        <v>33.354099999996834</v>
      </c>
      <c r="C659" s="4">
        <v>45485.354166666664</v>
      </c>
      <c r="D659" s="16">
        <f>YEAR(C659)</f>
        <v>2024</v>
      </c>
      <c r="E659" s="1" t="str">
        <f t="shared" si="10"/>
        <v>July 2024</v>
      </c>
      <c r="F659" s="3" t="str">
        <f ca="1">IF(C659&gt;=TODAY()-365, "Last 12 Months", "After 12 Months")</f>
        <v>Last 12 Months</v>
      </c>
      <c r="G659" s="1" t="s">
        <v>1590</v>
      </c>
      <c r="H659" s="1" t="s">
        <v>954</v>
      </c>
      <c r="I659" s="1" t="s">
        <v>1589</v>
      </c>
      <c r="J659" s="8">
        <f>EOMONTH(C659, 0)</f>
        <v>45504</v>
      </c>
      <c r="K659" s="1" t="s">
        <v>373</v>
      </c>
      <c r="L659" s="1" t="str">
        <f>IF(ISNUMBER(SEARCH("Social subscription",I659)),"Social Sub",IF(OR(ISNUMBER(SEARCH("Mens",I659)),ISNUMBER(SEARCH("Ladies",I659))),"Match Fees",IF(OR(ISNUMBER(SEARCH("Badgers",I659)),ISNUMBER(SEARCH("Match Fee",I659))),"Match Fees",IF(OR(ISNUMBER(SEARCH("Training",I659)),ISNUMBER(SEARCH("Aspirations",I659))),"Training Fee",""))))</f>
        <v>Training Fee</v>
      </c>
      <c r="M659" s="1">
        <v>3</v>
      </c>
      <c r="N659" s="1">
        <v>0.09</v>
      </c>
      <c r="O659" s="1">
        <v>0.05</v>
      </c>
      <c r="P659" s="1">
        <v>0</v>
      </c>
      <c r="Q659" s="1">
        <v>2.86</v>
      </c>
    </row>
    <row r="660" spans="1:17" ht="12.75">
      <c r="A660" s="4">
        <v>45466</v>
      </c>
      <c r="B660" s="18">
        <f>IF(AND(ISNUMBER(--LEFT(A660,10)), ISNUMBER(--LEFT(C660,10))), --LEFT(C660,10) - --LEFT(A660,10), "")</f>
        <v>19.354099999996834</v>
      </c>
      <c r="C660" s="4">
        <v>45485.354166666664</v>
      </c>
      <c r="D660" s="16">
        <f>YEAR(C660)</f>
        <v>2024</v>
      </c>
      <c r="E660" s="1" t="str">
        <f t="shared" si="10"/>
        <v>July 2024</v>
      </c>
      <c r="F660" s="3" t="str">
        <f ca="1">IF(C660&gt;=TODAY()-365, "Last 12 Months", "After 12 Months")</f>
        <v>Last 12 Months</v>
      </c>
      <c r="G660" s="1" t="s">
        <v>1591</v>
      </c>
      <c r="H660" s="1" t="s">
        <v>951</v>
      </c>
      <c r="I660" s="1" t="s">
        <v>1592</v>
      </c>
      <c r="J660" s="8">
        <f>EOMONTH(C660, 0)</f>
        <v>45504</v>
      </c>
      <c r="K660" s="1" t="s">
        <v>373</v>
      </c>
      <c r="L660" s="1" t="str">
        <f>IF(ISNUMBER(SEARCH("Social subscription",I660)),"Social Sub",IF(OR(ISNUMBER(SEARCH("Mens",I660)),ISNUMBER(SEARCH("Ladies",I660))),"Match Fees",IF(OR(ISNUMBER(SEARCH("Badgers",I660)),ISNUMBER(SEARCH("Match Fee",I660))),"Match Fees",IF(OR(ISNUMBER(SEARCH("Training",I660)),ISNUMBER(SEARCH("Aspirations",I660))),"Training Fee",""))))</f>
        <v>Training Fee</v>
      </c>
      <c r="M660" s="1">
        <v>3</v>
      </c>
      <c r="N660" s="1">
        <v>7.0000000000000007E-2</v>
      </c>
      <c r="O660" s="1">
        <v>0.05</v>
      </c>
      <c r="P660" s="1">
        <v>0</v>
      </c>
      <c r="Q660" s="1">
        <v>2.88</v>
      </c>
    </row>
    <row r="661" spans="1:17" ht="12.75">
      <c r="A661" s="4">
        <v>45485</v>
      </c>
      <c r="B661" s="18">
        <f>IF(AND(ISNUMBER(--LEFT(A661,10)), ISNUMBER(--LEFT(C661,10))), --LEFT(C661,10) - --LEFT(A661,10), "")</f>
        <v>0.911099999997532</v>
      </c>
      <c r="C661" s="4">
        <v>45485.911111111112</v>
      </c>
      <c r="D661" s="16">
        <f>YEAR(C661)</f>
        <v>2024</v>
      </c>
      <c r="E661" s="1" t="str">
        <f t="shared" si="10"/>
        <v>July 2024</v>
      </c>
      <c r="F661" s="3" t="str">
        <f ca="1">IF(C661&gt;=TODAY()-365, "Last 12 Months", "After 12 Months")</f>
        <v>Last 12 Months</v>
      </c>
      <c r="G661" s="1" t="s">
        <v>1593</v>
      </c>
      <c r="H661" s="1" t="s">
        <v>393</v>
      </c>
      <c r="I661" s="1" t="s">
        <v>1594</v>
      </c>
      <c r="J661" s="8">
        <f>EOMONTH(C661, 0)</f>
        <v>45504</v>
      </c>
      <c r="K661" s="1" t="s">
        <v>233</v>
      </c>
      <c r="L661" s="1" t="str">
        <f>IF(ISNUMBER(SEARCH("Social subscription",I661)),"Social Sub",IF(OR(ISNUMBER(SEARCH("Mens",I661)),ISNUMBER(SEARCH("Ladies",I661))),"Match Fees",IF(OR(ISNUMBER(SEARCH("Badgers",I661)),ISNUMBER(SEARCH("Match Fee",I661))),"Match Fees",IF(OR(ISNUMBER(SEARCH("Training",I661)),ISNUMBER(SEARCH("Aspirations",I661))),"Training Fee",""))))</f>
        <v>Training Fee</v>
      </c>
      <c r="M661" s="1">
        <v>8</v>
      </c>
      <c r="N661" s="1">
        <v>0</v>
      </c>
      <c r="O661" s="1">
        <v>0</v>
      </c>
      <c r="P661" s="1">
        <v>0</v>
      </c>
      <c r="Q661" s="1">
        <v>8</v>
      </c>
    </row>
    <row r="662" spans="1:17" ht="12.75">
      <c r="A662" s="4">
        <v>45485</v>
      </c>
      <c r="B662" s="18">
        <f>IF(AND(ISNUMBER(--LEFT(A662,10)), ISNUMBER(--LEFT(C662,10))), --LEFT(C662,10) - --LEFT(A662,10), "")</f>
        <v>0.92979999999806751</v>
      </c>
      <c r="C662" s="4">
        <v>45485.929861111108</v>
      </c>
      <c r="D662" s="16">
        <f>YEAR(C662)</f>
        <v>2024</v>
      </c>
      <c r="E662" s="1" t="str">
        <f t="shared" si="10"/>
        <v>July 2024</v>
      </c>
      <c r="F662" s="3" t="str">
        <f ca="1">IF(C662&gt;=TODAY()-365, "Last 12 Months", "After 12 Months")</f>
        <v>Last 12 Months</v>
      </c>
      <c r="G662" s="1" t="s">
        <v>1595</v>
      </c>
      <c r="H662" s="1" t="s">
        <v>1470</v>
      </c>
      <c r="I662" s="1" t="s">
        <v>1596</v>
      </c>
      <c r="J662" s="8">
        <f>EOMONTH(C662, 0)</f>
        <v>45504</v>
      </c>
      <c r="K662" s="1" t="s">
        <v>241</v>
      </c>
      <c r="L662" s="1" t="str">
        <f>IF(ISNUMBER(SEARCH("Social subscription",I662)),"Social Sub",IF(OR(ISNUMBER(SEARCH("Mens",I662)),ISNUMBER(SEARCH("Ladies",I662))),"Match Fees",IF(OR(ISNUMBER(SEARCH("Badgers",I662)),ISNUMBER(SEARCH("Match Fee",I662))),"Match Fees",IF(OR(ISNUMBER(SEARCH("Training",I662)),ISNUMBER(SEARCH("Aspirations",I662))),"Training Fee",""))))</f>
        <v>Training Fee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1:17" ht="12.75">
      <c r="A663" s="4">
        <v>45471</v>
      </c>
      <c r="B663" s="18">
        <f>IF(AND(ISNUMBER(--LEFT(A663,10)), ISNUMBER(--LEFT(C663,10))), --LEFT(C663,10) - --LEFT(A663,10), "")</f>
        <v>15.349300000001676</v>
      </c>
      <c r="C663" s="4">
        <v>45486.349305555559</v>
      </c>
      <c r="D663" s="16">
        <f>YEAR(C663)</f>
        <v>2024</v>
      </c>
      <c r="E663" s="1" t="str">
        <f t="shared" si="10"/>
        <v>July 2024</v>
      </c>
      <c r="F663" s="3" t="str">
        <f ca="1">IF(C663&gt;=TODAY()-365, "Last 12 Months", "After 12 Months")</f>
        <v>Last 12 Months</v>
      </c>
      <c r="G663" s="1" t="s">
        <v>1597</v>
      </c>
      <c r="H663" s="1" t="s">
        <v>968</v>
      </c>
      <c r="I663" s="1" t="s">
        <v>1598</v>
      </c>
      <c r="J663" s="8">
        <f>EOMONTH(C663, 0)</f>
        <v>45504</v>
      </c>
      <c r="K663" s="1" t="s">
        <v>373</v>
      </c>
      <c r="L663" s="1" t="str">
        <f>IF(ISNUMBER(SEARCH("Social subscription",I663)),"Social Sub",IF(OR(ISNUMBER(SEARCH("Mens",I663)),ISNUMBER(SEARCH("Ladies",I663))),"Match Fees",IF(OR(ISNUMBER(SEARCH("Badgers",I663)),ISNUMBER(SEARCH("Match Fee",I663))),"Match Fees",IF(OR(ISNUMBER(SEARCH("Training",I663)),ISNUMBER(SEARCH("Aspirations",I663))),"Training Fee",""))))</f>
        <v>Training Fee</v>
      </c>
      <c r="M663" s="1">
        <v>5</v>
      </c>
      <c r="N663" s="1">
        <v>0.09</v>
      </c>
      <c r="O663" s="1">
        <v>0.05</v>
      </c>
      <c r="P663" s="1">
        <v>0</v>
      </c>
      <c r="Q663" s="1">
        <v>4.8600000000000003</v>
      </c>
    </row>
    <row r="664" spans="1:17" ht="12.75">
      <c r="A664" s="4">
        <v>45471</v>
      </c>
      <c r="B664" s="18">
        <f>IF(AND(ISNUMBER(--LEFT(A664,10)), ISNUMBER(--LEFT(C664,10))), --LEFT(C664,10) - --LEFT(A664,10), "")</f>
        <v>15.349300000001676</v>
      </c>
      <c r="C664" s="4">
        <v>45486.349305555559</v>
      </c>
      <c r="D664" s="16">
        <f>YEAR(C664)</f>
        <v>2024</v>
      </c>
      <c r="E664" s="1" t="str">
        <f t="shared" si="10"/>
        <v>July 2024</v>
      </c>
      <c r="F664" s="3" t="str">
        <f ca="1">IF(C664&gt;=TODAY()-365, "Last 12 Months", "After 12 Months")</f>
        <v>Last 12 Months</v>
      </c>
      <c r="G664" s="1" t="s">
        <v>1599</v>
      </c>
      <c r="H664" s="1" t="s">
        <v>1600</v>
      </c>
      <c r="I664" s="1" t="s">
        <v>1598</v>
      </c>
      <c r="J664" s="8">
        <f>EOMONTH(C664, 0)</f>
        <v>45504</v>
      </c>
      <c r="K664" s="1" t="s">
        <v>373</v>
      </c>
      <c r="L664" s="1" t="str">
        <f>IF(ISNUMBER(SEARCH("Social subscription",I664)),"Social Sub",IF(OR(ISNUMBER(SEARCH("Mens",I664)),ISNUMBER(SEARCH("Ladies",I664))),"Match Fees",IF(OR(ISNUMBER(SEARCH("Badgers",I664)),ISNUMBER(SEARCH("Match Fee",I664))),"Match Fees",IF(OR(ISNUMBER(SEARCH("Training",I664)),ISNUMBER(SEARCH("Aspirations",I664))),"Training Fee",""))))</f>
        <v>Training Fee</v>
      </c>
      <c r="M664" s="1">
        <v>5</v>
      </c>
      <c r="N664" s="1">
        <v>0.09</v>
      </c>
      <c r="O664" s="1">
        <v>0.05</v>
      </c>
      <c r="P664" s="1">
        <v>0</v>
      </c>
      <c r="Q664" s="1">
        <v>4.8600000000000003</v>
      </c>
    </row>
    <row r="665" spans="1:17" ht="12.75">
      <c r="A665" s="4">
        <v>45471</v>
      </c>
      <c r="B665" s="18">
        <f>IF(AND(ISNUMBER(--LEFT(A665,10)), ISNUMBER(--LEFT(C665,10))), --LEFT(C665,10) - --LEFT(A665,10), "")</f>
        <v>15.349300000001676</v>
      </c>
      <c r="C665" s="4">
        <v>45486.349305555559</v>
      </c>
      <c r="D665" s="16">
        <f>YEAR(C665)</f>
        <v>2024</v>
      </c>
      <c r="E665" s="1" t="str">
        <f t="shared" si="10"/>
        <v>July 2024</v>
      </c>
      <c r="F665" s="3" t="str">
        <f ca="1">IF(C665&gt;=TODAY()-365, "Last 12 Months", "After 12 Months")</f>
        <v>Last 12 Months</v>
      </c>
      <c r="G665" s="1" t="s">
        <v>1601</v>
      </c>
      <c r="H665" s="1" t="s">
        <v>1602</v>
      </c>
      <c r="I665" s="1" t="s">
        <v>1598</v>
      </c>
      <c r="J665" s="8">
        <f>EOMONTH(C665, 0)</f>
        <v>45504</v>
      </c>
      <c r="K665" s="1" t="s">
        <v>373</v>
      </c>
      <c r="L665" s="1" t="str">
        <f>IF(ISNUMBER(SEARCH("Social subscription",I665)),"Social Sub",IF(OR(ISNUMBER(SEARCH("Mens",I665)),ISNUMBER(SEARCH("Ladies",I665))),"Match Fees",IF(OR(ISNUMBER(SEARCH("Badgers",I665)),ISNUMBER(SEARCH("Match Fee",I665))),"Match Fees",IF(OR(ISNUMBER(SEARCH("Training",I665)),ISNUMBER(SEARCH("Aspirations",I665))),"Training Fee",""))))</f>
        <v>Training Fee</v>
      </c>
      <c r="M665" s="1">
        <v>5</v>
      </c>
      <c r="N665" s="1">
        <v>0.09</v>
      </c>
      <c r="O665" s="1">
        <v>0.05</v>
      </c>
      <c r="P665" s="1">
        <v>0</v>
      </c>
      <c r="Q665" s="1">
        <v>4.8600000000000003</v>
      </c>
    </row>
    <row r="666" spans="1:17" ht="12.75">
      <c r="A666" s="4">
        <v>45473</v>
      </c>
      <c r="B666" s="18">
        <f>IF(AND(ISNUMBER(--LEFT(A666,10)), ISNUMBER(--LEFT(C666,10))), --LEFT(C666,10) - --LEFT(A666,10), "")</f>
        <v>13.349300000001676</v>
      </c>
      <c r="C666" s="4">
        <v>45486.349305555559</v>
      </c>
      <c r="D666" s="16">
        <f>YEAR(C666)</f>
        <v>2024</v>
      </c>
      <c r="E666" s="1" t="str">
        <f t="shared" si="10"/>
        <v>July 2024</v>
      </c>
      <c r="F666" s="3" t="str">
        <f ca="1">IF(C666&gt;=TODAY()-365, "Last 12 Months", "After 12 Months")</f>
        <v>Last 12 Months</v>
      </c>
      <c r="G666" s="1" t="s">
        <v>1603</v>
      </c>
      <c r="H666" s="1" t="s">
        <v>968</v>
      </c>
      <c r="I666" s="1" t="s">
        <v>1604</v>
      </c>
      <c r="J666" s="8">
        <f>EOMONTH(C666, 0)</f>
        <v>45504</v>
      </c>
      <c r="K666" s="1" t="s">
        <v>373</v>
      </c>
      <c r="L666" s="1" t="str">
        <f>IF(ISNUMBER(SEARCH("Social subscription",I666)),"Social Sub",IF(OR(ISNUMBER(SEARCH("Mens",I666)),ISNUMBER(SEARCH("Ladies",I666))),"Match Fees",IF(OR(ISNUMBER(SEARCH("Badgers",I666)),ISNUMBER(SEARCH("Match Fee",I666))),"Match Fees",IF(OR(ISNUMBER(SEARCH("Training",I666)),ISNUMBER(SEARCH("Aspirations",I666))),"Training Fee",""))))</f>
        <v>Training Fee</v>
      </c>
      <c r="M666" s="1">
        <v>3</v>
      </c>
      <c r="N666" s="1">
        <v>0.06</v>
      </c>
      <c r="O666" s="1">
        <v>0.05</v>
      </c>
      <c r="P666" s="1">
        <v>0</v>
      </c>
      <c r="Q666" s="1">
        <v>2.89</v>
      </c>
    </row>
    <row r="667" spans="1:17" ht="12.75">
      <c r="A667" s="4">
        <v>45473</v>
      </c>
      <c r="B667" s="18">
        <f>IF(AND(ISNUMBER(--LEFT(A667,10)), ISNUMBER(--LEFT(C667,10))), --LEFT(C667,10) - --LEFT(A667,10), "")</f>
        <v>13.349300000001676</v>
      </c>
      <c r="C667" s="4">
        <v>45486.349305555559</v>
      </c>
      <c r="D667" s="16">
        <f>YEAR(C667)</f>
        <v>2024</v>
      </c>
      <c r="E667" s="1" t="str">
        <f t="shared" si="10"/>
        <v>July 2024</v>
      </c>
      <c r="F667" s="3" t="str">
        <f ca="1">IF(C667&gt;=TODAY()-365, "Last 12 Months", "After 12 Months")</f>
        <v>Last 12 Months</v>
      </c>
      <c r="G667" s="1" t="s">
        <v>1605</v>
      </c>
      <c r="H667" s="1" t="s">
        <v>1600</v>
      </c>
      <c r="I667" s="1" t="s">
        <v>1604</v>
      </c>
      <c r="J667" s="8">
        <f>EOMONTH(C667, 0)</f>
        <v>45504</v>
      </c>
      <c r="K667" s="1" t="s">
        <v>373</v>
      </c>
      <c r="L667" s="1" t="str">
        <f>IF(ISNUMBER(SEARCH("Social subscription",I667)),"Social Sub",IF(OR(ISNUMBER(SEARCH("Mens",I667)),ISNUMBER(SEARCH("Ladies",I667))),"Match Fees",IF(OR(ISNUMBER(SEARCH("Badgers",I667)),ISNUMBER(SEARCH("Match Fee",I667))),"Match Fees",IF(OR(ISNUMBER(SEARCH("Training",I667)),ISNUMBER(SEARCH("Aspirations",I667))),"Training Fee",""))))</f>
        <v>Training Fee</v>
      </c>
      <c r="M667" s="1">
        <v>3</v>
      </c>
      <c r="N667" s="1">
        <v>0.06</v>
      </c>
      <c r="O667" s="1">
        <v>0.05</v>
      </c>
      <c r="P667" s="1">
        <v>0</v>
      </c>
      <c r="Q667" s="1">
        <v>2.89</v>
      </c>
    </row>
    <row r="668" spans="1:17" ht="12.75">
      <c r="A668" s="4">
        <v>45473</v>
      </c>
      <c r="B668" s="18">
        <f>IF(AND(ISNUMBER(--LEFT(A668,10)), ISNUMBER(--LEFT(C668,10))), --LEFT(C668,10) - --LEFT(A668,10), "")</f>
        <v>13.349300000001676</v>
      </c>
      <c r="C668" s="4">
        <v>45486.349305555559</v>
      </c>
      <c r="D668" s="16">
        <f>YEAR(C668)</f>
        <v>2024</v>
      </c>
      <c r="E668" s="1" t="str">
        <f t="shared" si="10"/>
        <v>July 2024</v>
      </c>
      <c r="F668" s="3" t="str">
        <f ca="1">IF(C668&gt;=TODAY()-365, "Last 12 Months", "After 12 Months")</f>
        <v>Last 12 Months</v>
      </c>
      <c r="G668" s="1" t="s">
        <v>1606</v>
      </c>
      <c r="H668" s="1" t="s">
        <v>1602</v>
      </c>
      <c r="I668" s="1" t="s">
        <v>1604</v>
      </c>
      <c r="J668" s="8">
        <f>EOMONTH(C668, 0)</f>
        <v>45504</v>
      </c>
      <c r="K668" s="1" t="s">
        <v>373</v>
      </c>
      <c r="L668" s="1" t="str">
        <f>IF(ISNUMBER(SEARCH("Social subscription",I668)),"Social Sub",IF(OR(ISNUMBER(SEARCH("Mens",I668)),ISNUMBER(SEARCH("Ladies",I668))),"Match Fees",IF(OR(ISNUMBER(SEARCH("Badgers",I668)),ISNUMBER(SEARCH("Match Fee",I668))),"Match Fees",IF(OR(ISNUMBER(SEARCH("Training",I668)),ISNUMBER(SEARCH("Aspirations",I668))),"Training Fee",""))))</f>
        <v>Training Fee</v>
      </c>
      <c r="M668" s="1">
        <v>3</v>
      </c>
      <c r="N668" s="1">
        <v>0.06</v>
      </c>
      <c r="O668" s="1">
        <v>0.05</v>
      </c>
      <c r="P668" s="1">
        <v>0</v>
      </c>
      <c r="Q668" s="1">
        <v>2.89</v>
      </c>
    </row>
    <row r="669" spans="1:17" ht="12.75">
      <c r="A669" s="4">
        <v>45478</v>
      </c>
      <c r="B669" s="18">
        <f>IF(AND(ISNUMBER(--LEFT(A669,10)), ISNUMBER(--LEFT(C669,10))), --LEFT(C669,10) - --LEFT(A669,10), "")</f>
        <v>8.3493000000016764</v>
      </c>
      <c r="C669" s="4">
        <v>45486.349305555559</v>
      </c>
      <c r="D669" s="16">
        <f>YEAR(C669)</f>
        <v>2024</v>
      </c>
      <c r="E669" s="1" t="str">
        <f t="shared" si="10"/>
        <v>July 2024</v>
      </c>
      <c r="F669" s="3" t="str">
        <f ca="1">IF(C669&gt;=TODAY()-365, "Last 12 Months", "After 12 Months")</f>
        <v>Last 12 Months</v>
      </c>
      <c r="G669" s="1" t="s">
        <v>1607</v>
      </c>
      <c r="H669" s="1" t="s">
        <v>968</v>
      </c>
      <c r="I669" s="1" t="s">
        <v>1608</v>
      </c>
      <c r="J669" s="8">
        <f>EOMONTH(C669, 0)</f>
        <v>45504</v>
      </c>
      <c r="K669" s="1" t="s">
        <v>373</v>
      </c>
      <c r="L669" s="1" t="str">
        <f>IF(ISNUMBER(SEARCH("Social subscription",I669)),"Social Sub",IF(OR(ISNUMBER(SEARCH("Mens",I669)),ISNUMBER(SEARCH("Ladies",I669))),"Match Fees",IF(OR(ISNUMBER(SEARCH("Badgers",I669)),ISNUMBER(SEARCH("Match Fee",I669))),"Match Fees",IF(OR(ISNUMBER(SEARCH("Training",I669)),ISNUMBER(SEARCH("Aspirations",I669))),"Training Fee",""))))</f>
        <v>Training Fee</v>
      </c>
      <c r="M669" s="1">
        <v>5</v>
      </c>
      <c r="N669" s="1">
        <v>0.09</v>
      </c>
      <c r="O669" s="1">
        <v>0.05</v>
      </c>
      <c r="P669" s="1">
        <v>0</v>
      </c>
      <c r="Q669" s="1">
        <v>4.8600000000000003</v>
      </c>
    </row>
    <row r="670" spans="1:17" ht="12.75">
      <c r="A670" s="4">
        <v>45478</v>
      </c>
      <c r="B670" s="18">
        <f>IF(AND(ISNUMBER(--LEFT(A670,10)), ISNUMBER(--LEFT(C670,10))), --LEFT(C670,10) - --LEFT(A670,10), "")</f>
        <v>8.3493000000016764</v>
      </c>
      <c r="C670" s="4">
        <v>45486.349305555559</v>
      </c>
      <c r="D670" s="16">
        <f>YEAR(C670)</f>
        <v>2024</v>
      </c>
      <c r="E670" s="1" t="str">
        <f t="shared" si="10"/>
        <v>July 2024</v>
      </c>
      <c r="F670" s="3" t="str">
        <f ca="1">IF(C670&gt;=TODAY()-365, "Last 12 Months", "After 12 Months")</f>
        <v>Last 12 Months</v>
      </c>
      <c r="G670" s="1" t="s">
        <v>1609</v>
      </c>
      <c r="H670" s="1" t="s">
        <v>1600</v>
      </c>
      <c r="I670" s="1" t="s">
        <v>1608</v>
      </c>
      <c r="J670" s="8">
        <f>EOMONTH(C670, 0)</f>
        <v>45504</v>
      </c>
      <c r="K670" s="1" t="s">
        <v>373</v>
      </c>
      <c r="L670" s="1" t="str">
        <f>IF(ISNUMBER(SEARCH("Social subscription",I670)),"Social Sub",IF(OR(ISNUMBER(SEARCH("Mens",I670)),ISNUMBER(SEARCH("Ladies",I670))),"Match Fees",IF(OR(ISNUMBER(SEARCH("Badgers",I670)),ISNUMBER(SEARCH("Match Fee",I670))),"Match Fees",IF(OR(ISNUMBER(SEARCH("Training",I670)),ISNUMBER(SEARCH("Aspirations",I670))),"Training Fee",""))))</f>
        <v>Training Fee</v>
      </c>
      <c r="M670" s="1">
        <v>5</v>
      </c>
      <c r="N670" s="1">
        <v>0.09</v>
      </c>
      <c r="O670" s="1">
        <v>0.05</v>
      </c>
      <c r="P670" s="1">
        <v>0</v>
      </c>
      <c r="Q670" s="1">
        <v>4.8600000000000003</v>
      </c>
    </row>
    <row r="671" spans="1:17" ht="12.75">
      <c r="A671" s="4">
        <v>45478</v>
      </c>
      <c r="B671" s="18">
        <f>IF(AND(ISNUMBER(--LEFT(A671,10)), ISNUMBER(--LEFT(C671,10))), --LEFT(C671,10) - --LEFT(A671,10), "")</f>
        <v>8.3493000000016764</v>
      </c>
      <c r="C671" s="4">
        <v>45486.349305555559</v>
      </c>
      <c r="D671" s="16">
        <f>YEAR(C671)</f>
        <v>2024</v>
      </c>
      <c r="E671" s="1" t="str">
        <f t="shared" si="10"/>
        <v>July 2024</v>
      </c>
      <c r="F671" s="3" t="str">
        <f ca="1">IF(C671&gt;=TODAY()-365, "Last 12 Months", "After 12 Months")</f>
        <v>Last 12 Months</v>
      </c>
      <c r="G671" s="1" t="s">
        <v>1610</v>
      </c>
      <c r="H671" s="1" t="s">
        <v>1602</v>
      </c>
      <c r="I671" s="1" t="s">
        <v>1608</v>
      </c>
      <c r="J671" s="8">
        <f>EOMONTH(C671, 0)</f>
        <v>45504</v>
      </c>
      <c r="K671" s="1" t="s">
        <v>373</v>
      </c>
      <c r="L671" s="1" t="str">
        <f>IF(ISNUMBER(SEARCH("Social subscription",I671)),"Social Sub",IF(OR(ISNUMBER(SEARCH("Mens",I671)),ISNUMBER(SEARCH("Ladies",I671))),"Match Fees",IF(OR(ISNUMBER(SEARCH("Badgers",I671)),ISNUMBER(SEARCH("Match Fee",I671))),"Match Fees",IF(OR(ISNUMBER(SEARCH("Training",I671)),ISNUMBER(SEARCH("Aspirations",I671))),"Training Fee",""))))</f>
        <v>Training Fee</v>
      </c>
      <c r="M671" s="1">
        <v>5</v>
      </c>
      <c r="N671" s="1">
        <v>0.1</v>
      </c>
      <c r="O671" s="1">
        <v>0.05</v>
      </c>
      <c r="P671" s="1">
        <v>0</v>
      </c>
      <c r="Q671" s="1">
        <v>4.8499999999999996</v>
      </c>
    </row>
    <row r="672" spans="1:17" ht="12.75">
      <c r="A672" s="4">
        <v>45481</v>
      </c>
      <c r="B672" s="18">
        <f>IF(AND(ISNUMBER(--LEFT(A672,10)), ISNUMBER(--LEFT(C672,10))), --LEFT(C672,10) - --LEFT(A672,10), "")</f>
        <v>5.3493000000016764</v>
      </c>
      <c r="C672" s="4">
        <v>45486.349305555559</v>
      </c>
      <c r="D672" s="16">
        <f>YEAR(C672)</f>
        <v>2024</v>
      </c>
      <c r="E672" s="1" t="str">
        <f t="shared" si="10"/>
        <v>July 2024</v>
      </c>
      <c r="F672" s="3" t="str">
        <f ca="1">IF(C672&gt;=TODAY()-365, "Last 12 Months", "After 12 Months")</f>
        <v>Last 12 Months</v>
      </c>
      <c r="G672" s="1" t="s">
        <v>1611</v>
      </c>
      <c r="H672" s="1" t="s">
        <v>968</v>
      </c>
      <c r="I672" s="1" t="s">
        <v>1612</v>
      </c>
      <c r="J672" s="8">
        <f>EOMONTH(C672, 0)</f>
        <v>45504</v>
      </c>
      <c r="K672" s="1" t="s">
        <v>373</v>
      </c>
      <c r="L672" s="1" t="str">
        <f>IF(ISNUMBER(SEARCH("Social subscription",I672)),"Social Sub",IF(OR(ISNUMBER(SEARCH("Mens",I672)),ISNUMBER(SEARCH("Ladies",I672))),"Match Fees",IF(OR(ISNUMBER(SEARCH("Badgers",I672)),ISNUMBER(SEARCH("Match Fee",I672))),"Match Fees",IF(OR(ISNUMBER(SEARCH("Training",I672)),ISNUMBER(SEARCH("Aspirations",I672))),"Training Fee",""))))</f>
        <v>Training Fee</v>
      </c>
      <c r="M672" s="1">
        <v>3</v>
      </c>
      <c r="N672" s="1">
        <v>0.06</v>
      </c>
      <c r="O672" s="1">
        <v>0.05</v>
      </c>
      <c r="P672" s="1">
        <v>0</v>
      </c>
      <c r="Q672" s="1">
        <v>2.89</v>
      </c>
    </row>
    <row r="673" spans="1:17" ht="12.75">
      <c r="A673" s="4">
        <v>45485</v>
      </c>
      <c r="B673" s="18">
        <f>IF(AND(ISNUMBER(--LEFT(A673,10)), ISNUMBER(--LEFT(C673,10))), --LEFT(C673,10) - --LEFT(A673,10), "")</f>
        <v>1.3493000000016764</v>
      </c>
      <c r="C673" s="4">
        <v>45486.349305555559</v>
      </c>
      <c r="D673" s="16">
        <f>YEAR(C673)</f>
        <v>2024</v>
      </c>
      <c r="E673" s="1" t="str">
        <f t="shared" si="10"/>
        <v>July 2024</v>
      </c>
      <c r="F673" s="3" t="str">
        <f ca="1">IF(C673&gt;=TODAY()-365, "Last 12 Months", "After 12 Months")</f>
        <v>Last 12 Months</v>
      </c>
      <c r="G673" s="1" t="s">
        <v>1613</v>
      </c>
      <c r="H673" s="1" t="s">
        <v>968</v>
      </c>
      <c r="I673" s="1" t="s">
        <v>1614</v>
      </c>
      <c r="J673" s="8">
        <f>EOMONTH(C673, 0)</f>
        <v>45504</v>
      </c>
      <c r="K673" s="1" t="s">
        <v>373</v>
      </c>
      <c r="L673" s="1" t="str">
        <f>IF(ISNUMBER(SEARCH("Social subscription",I673)),"Social Sub",IF(OR(ISNUMBER(SEARCH("Mens",I673)),ISNUMBER(SEARCH("Ladies",I673))),"Match Fees",IF(OR(ISNUMBER(SEARCH("Badgers",I673)),ISNUMBER(SEARCH("Match Fee",I673))),"Match Fees",IF(OR(ISNUMBER(SEARCH("Training",I673)),ISNUMBER(SEARCH("Aspirations",I673))),"Training Fee",""))))</f>
        <v>Training Fee</v>
      </c>
      <c r="M673" s="1">
        <v>5</v>
      </c>
      <c r="N673" s="1">
        <v>0.09</v>
      </c>
      <c r="O673" s="1">
        <v>0.05</v>
      </c>
      <c r="P673" s="1">
        <v>0</v>
      </c>
      <c r="Q673" s="1">
        <v>4.8600000000000003</v>
      </c>
    </row>
    <row r="674" spans="1:17" ht="12.75">
      <c r="A674" s="4">
        <v>45485</v>
      </c>
      <c r="B674" s="18">
        <f>IF(AND(ISNUMBER(--LEFT(A674,10)), ISNUMBER(--LEFT(C674,10))), --LEFT(C674,10) - --LEFT(A674,10), "")</f>
        <v>1.3493000000016764</v>
      </c>
      <c r="C674" s="4">
        <v>45486.349305555559</v>
      </c>
      <c r="D674" s="16">
        <f>YEAR(C674)</f>
        <v>2024</v>
      </c>
      <c r="E674" s="1" t="str">
        <f t="shared" si="10"/>
        <v>July 2024</v>
      </c>
      <c r="F674" s="3" t="str">
        <f ca="1">IF(C674&gt;=TODAY()-365, "Last 12 Months", "After 12 Months")</f>
        <v>Last 12 Months</v>
      </c>
      <c r="G674" s="1" t="s">
        <v>1615</v>
      </c>
      <c r="H674" s="1" t="s">
        <v>1600</v>
      </c>
      <c r="I674" s="1" t="s">
        <v>1614</v>
      </c>
      <c r="J674" s="8">
        <f>EOMONTH(C674, 0)</f>
        <v>45504</v>
      </c>
      <c r="K674" s="1" t="s">
        <v>373</v>
      </c>
      <c r="L674" s="1" t="str">
        <f>IF(ISNUMBER(SEARCH("Social subscription",I674)),"Social Sub",IF(OR(ISNUMBER(SEARCH("Mens",I674)),ISNUMBER(SEARCH("Ladies",I674))),"Match Fees",IF(OR(ISNUMBER(SEARCH("Badgers",I674)),ISNUMBER(SEARCH("Match Fee",I674))),"Match Fees",IF(OR(ISNUMBER(SEARCH("Training",I674)),ISNUMBER(SEARCH("Aspirations",I674))),"Training Fee",""))))</f>
        <v>Training Fee</v>
      </c>
      <c r="M674" s="1">
        <v>5</v>
      </c>
      <c r="N674" s="1">
        <v>0.09</v>
      </c>
      <c r="O674" s="1">
        <v>0.05</v>
      </c>
      <c r="P674" s="1">
        <v>0</v>
      </c>
      <c r="Q674" s="1">
        <v>4.8600000000000003</v>
      </c>
    </row>
    <row r="675" spans="1:17" ht="12.75">
      <c r="A675" s="4">
        <v>45485</v>
      </c>
      <c r="B675" s="18">
        <f>IF(AND(ISNUMBER(--LEFT(A675,10)), ISNUMBER(--LEFT(C675,10))), --LEFT(C675,10) - --LEFT(A675,10), "")</f>
        <v>1.3493000000016764</v>
      </c>
      <c r="C675" s="4">
        <v>45486.349305555559</v>
      </c>
      <c r="D675" s="16">
        <f>YEAR(C675)</f>
        <v>2024</v>
      </c>
      <c r="E675" s="1" t="str">
        <f t="shared" si="10"/>
        <v>July 2024</v>
      </c>
      <c r="F675" s="3" t="str">
        <f ca="1">IF(C675&gt;=TODAY()-365, "Last 12 Months", "After 12 Months")</f>
        <v>Last 12 Months</v>
      </c>
      <c r="G675" s="1" t="s">
        <v>1616</v>
      </c>
      <c r="H675" s="1" t="s">
        <v>1602</v>
      </c>
      <c r="I675" s="1" t="s">
        <v>1614</v>
      </c>
      <c r="J675" s="8">
        <f>EOMONTH(C675, 0)</f>
        <v>45504</v>
      </c>
      <c r="K675" s="1" t="s">
        <v>373</v>
      </c>
      <c r="L675" s="1" t="str">
        <f>IF(ISNUMBER(SEARCH("Social subscription",I675)),"Social Sub",IF(OR(ISNUMBER(SEARCH("Mens",I675)),ISNUMBER(SEARCH("Ladies",I675))),"Match Fees",IF(OR(ISNUMBER(SEARCH("Badgers",I675)),ISNUMBER(SEARCH("Match Fee",I675))),"Match Fees",IF(OR(ISNUMBER(SEARCH("Training",I675)),ISNUMBER(SEARCH("Aspirations",I675))),"Training Fee",""))))</f>
        <v>Training Fee</v>
      </c>
      <c r="M675" s="1">
        <v>5</v>
      </c>
      <c r="N675" s="1">
        <v>0.09</v>
      </c>
      <c r="O675" s="1">
        <v>0.05</v>
      </c>
      <c r="P675" s="1">
        <v>0</v>
      </c>
      <c r="Q675" s="1">
        <v>4.8600000000000003</v>
      </c>
    </row>
    <row r="676" spans="1:17" ht="12.75">
      <c r="A676" s="4">
        <v>45456</v>
      </c>
      <c r="B676" s="18">
        <f>IF(AND(ISNUMBER(--LEFT(A676,10)), ISNUMBER(--LEFT(C676,10))), --LEFT(C676,10) - --LEFT(A676,10), "")</f>
        <v>30.354099999996834</v>
      </c>
      <c r="C676" s="4">
        <v>45486.354166666664</v>
      </c>
      <c r="D676" s="16">
        <f>YEAR(C676)</f>
        <v>2024</v>
      </c>
      <c r="E676" s="1" t="str">
        <f t="shared" si="10"/>
        <v>July 2024</v>
      </c>
      <c r="F676" s="3" t="str">
        <f ca="1">IF(C676&gt;=TODAY()-365, "Last 12 Months", "After 12 Months")</f>
        <v>Last 12 Months</v>
      </c>
      <c r="G676" s="1" t="s">
        <v>1617</v>
      </c>
      <c r="H676" s="1" t="s">
        <v>1618</v>
      </c>
      <c r="I676" s="1" t="s">
        <v>1619</v>
      </c>
      <c r="J676" s="8">
        <f>EOMONTH(C676, 0)</f>
        <v>45504</v>
      </c>
      <c r="K676" s="1" t="s">
        <v>373</v>
      </c>
      <c r="L676" s="1" t="str">
        <f>IF(ISNUMBER(SEARCH("Social subscription",I676)),"Social Sub",IF(OR(ISNUMBER(SEARCH("Mens",I676)),ISNUMBER(SEARCH("Ladies",I676))),"Match Fees",IF(OR(ISNUMBER(SEARCH("Badgers",I676)),ISNUMBER(SEARCH("Match Fee",I676))),"Match Fees",IF(OR(ISNUMBER(SEARCH("Training",I676)),ISNUMBER(SEARCH("Aspirations",I676))),"Training Fee",""))))</f>
        <v>Match Fees</v>
      </c>
      <c r="M676" s="1">
        <v>5</v>
      </c>
      <c r="N676" s="1">
        <v>0.17</v>
      </c>
      <c r="O676" s="1">
        <v>0.05</v>
      </c>
      <c r="P676" s="1">
        <v>0</v>
      </c>
      <c r="Q676" s="1">
        <v>4.78</v>
      </c>
    </row>
    <row r="677" spans="1:17" ht="12.75">
      <c r="A677" s="4">
        <v>45462</v>
      </c>
      <c r="B677" s="18">
        <f>IF(AND(ISNUMBER(--LEFT(A677,10)), ISNUMBER(--LEFT(C677,10))), --LEFT(C677,10) - --LEFT(A677,10), "")</f>
        <v>24.354099999996834</v>
      </c>
      <c r="C677" s="4">
        <v>45486.354166666664</v>
      </c>
      <c r="D677" s="16">
        <f>YEAR(C677)</f>
        <v>2024</v>
      </c>
      <c r="E677" s="1" t="str">
        <f t="shared" si="10"/>
        <v>July 2024</v>
      </c>
      <c r="F677" s="3" t="str">
        <f ca="1">IF(C677&gt;=TODAY()-365, "Last 12 Months", "After 12 Months")</f>
        <v>Last 12 Months</v>
      </c>
      <c r="G677" s="1" t="s">
        <v>1620</v>
      </c>
      <c r="H677" s="1" t="s">
        <v>1618</v>
      </c>
      <c r="I677" s="1" t="s">
        <v>1621</v>
      </c>
      <c r="J677" s="8">
        <f>EOMONTH(C677, 0)</f>
        <v>45504</v>
      </c>
      <c r="K677" s="1" t="s">
        <v>373</v>
      </c>
      <c r="L677" s="1" t="str">
        <f>IF(ISNUMBER(SEARCH("Social subscription",I677)),"Social Sub",IF(OR(ISNUMBER(SEARCH("Mens",I677)),ISNUMBER(SEARCH("Ladies",I677))),"Match Fees",IF(OR(ISNUMBER(SEARCH("Badgers",I677)),ISNUMBER(SEARCH("Match Fee",I677))),"Match Fees",IF(OR(ISNUMBER(SEARCH("Training",I677)),ISNUMBER(SEARCH("Aspirations",I677))),"Training Fee",""))))</f>
        <v>Match Fees</v>
      </c>
      <c r="M677" s="1">
        <v>5</v>
      </c>
      <c r="N677" s="1">
        <v>0.18</v>
      </c>
      <c r="O677" s="1">
        <v>0.05</v>
      </c>
      <c r="P677" s="1">
        <v>0</v>
      </c>
      <c r="Q677" s="1">
        <v>4.7699999999999996</v>
      </c>
    </row>
    <row r="678" spans="1:17" ht="12.75">
      <c r="A678" s="4">
        <v>45471</v>
      </c>
      <c r="B678" s="18">
        <f>IF(AND(ISNUMBER(--LEFT(A678,10)), ISNUMBER(--LEFT(C678,10))), --LEFT(C678,10) - --LEFT(A678,10), "")</f>
        <v>15.448600000003353</v>
      </c>
      <c r="C678" s="4">
        <v>45486.448611111111</v>
      </c>
      <c r="D678" s="16">
        <f>YEAR(C678)</f>
        <v>2024</v>
      </c>
      <c r="E678" s="1" t="str">
        <f t="shared" si="10"/>
        <v>July 2024</v>
      </c>
      <c r="F678" s="3" t="str">
        <f ca="1">IF(C678&gt;=TODAY()-365, "Last 12 Months", "After 12 Months")</f>
        <v>Last 12 Months</v>
      </c>
      <c r="G678" s="1" t="s">
        <v>1622</v>
      </c>
      <c r="H678" s="1" t="s">
        <v>650</v>
      </c>
      <c r="I678" s="1" t="s">
        <v>1623</v>
      </c>
      <c r="J678" s="8">
        <f>EOMONTH(C678, 0)</f>
        <v>45504</v>
      </c>
      <c r="K678" s="1" t="s">
        <v>241</v>
      </c>
      <c r="L678" s="1" t="str">
        <f>IF(ISNUMBER(SEARCH("Social subscription",I678)),"Social Sub",IF(OR(ISNUMBER(SEARCH("Mens",I678)),ISNUMBER(SEARCH("Ladies",I678))),"Match Fees",IF(OR(ISNUMBER(SEARCH("Badgers",I678)),ISNUMBER(SEARCH("Match Fee",I678))),"Match Fees",IF(OR(ISNUMBER(SEARCH("Training",I678)),ISNUMBER(SEARCH("Aspirations",I678))),"Training Fee",""))))</f>
        <v>Training Fee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</row>
    <row r="679" spans="1:17" ht="12.75">
      <c r="A679" s="4">
        <v>45487</v>
      </c>
      <c r="B679" s="18">
        <f>IF(AND(ISNUMBER(--LEFT(A679,10)), ISNUMBER(--LEFT(C679,10))), --LEFT(C679,10) - --LEFT(A679,10), "")</f>
        <v>0.42700000000331784</v>
      </c>
      <c r="C679" s="4">
        <v>45487.427083333336</v>
      </c>
      <c r="D679" s="16">
        <f>YEAR(C679)</f>
        <v>2024</v>
      </c>
      <c r="E679" s="1" t="str">
        <f t="shared" si="10"/>
        <v>July 2024</v>
      </c>
      <c r="F679" s="3" t="str">
        <f ca="1">IF(C679&gt;=TODAY()-365, "Last 12 Months", "After 12 Months")</f>
        <v>Last 12 Months</v>
      </c>
      <c r="G679" s="1" t="s">
        <v>1624</v>
      </c>
      <c r="H679" s="1" t="s">
        <v>1416</v>
      </c>
      <c r="I679" s="1" t="s">
        <v>1625</v>
      </c>
      <c r="J679" s="8">
        <f>EOMONTH(C679, 0)</f>
        <v>45504</v>
      </c>
      <c r="K679" s="1" t="s">
        <v>241</v>
      </c>
      <c r="L679" s="1" t="str">
        <f>IF(ISNUMBER(SEARCH("Social subscription",I679)),"Social Sub",IF(OR(ISNUMBER(SEARCH("Mens",I679)),ISNUMBER(SEARCH("Ladies",I679))),"Match Fees",IF(OR(ISNUMBER(SEARCH("Badgers",I679)),ISNUMBER(SEARCH("Match Fee",I679))),"Match Fees",IF(OR(ISNUMBER(SEARCH("Training",I679)),ISNUMBER(SEARCH("Aspirations",I679))),"Training Fee",""))))</f>
        <v>Training Fee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</row>
    <row r="680" spans="1:17" ht="12.75">
      <c r="A680" s="4">
        <v>45464</v>
      </c>
      <c r="B680" s="18">
        <f>IF(AND(ISNUMBER(--LEFT(A680,10)), ISNUMBER(--LEFT(C680,10))), --LEFT(C680,10) - --LEFT(A680,10), "")</f>
        <v>23.427000000003318</v>
      </c>
      <c r="C680" s="4">
        <v>45487.427083333336</v>
      </c>
      <c r="D680" s="16">
        <f>YEAR(C680)</f>
        <v>2024</v>
      </c>
      <c r="E680" s="1" t="str">
        <f t="shared" si="10"/>
        <v>July 2024</v>
      </c>
      <c r="F680" s="3" t="str">
        <f ca="1">IF(C680&gt;=TODAY()-365, "Last 12 Months", "After 12 Months")</f>
        <v>Last 12 Months</v>
      </c>
      <c r="G680" s="1" t="s">
        <v>1626</v>
      </c>
      <c r="H680" s="1" t="s">
        <v>1349</v>
      </c>
      <c r="I680" s="1" t="s">
        <v>1627</v>
      </c>
      <c r="J680" s="8">
        <f>EOMONTH(C680, 0)</f>
        <v>45504</v>
      </c>
      <c r="K680" s="1" t="s">
        <v>373</v>
      </c>
      <c r="L680" s="1" t="str">
        <f>IF(ISNUMBER(SEARCH("Social subscription",I680)),"Social Sub",IF(OR(ISNUMBER(SEARCH("Mens",I680)),ISNUMBER(SEARCH("Ladies",I680))),"Match Fees",IF(OR(ISNUMBER(SEARCH("Badgers",I680)),ISNUMBER(SEARCH("Match Fee",I680))),"Match Fees",IF(OR(ISNUMBER(SEARCH("Training",I680)),ISNUMBER(SEARCH("Aspirations",I680))),"Training Fee",""))))</f>
        <v>Training Fee</v>
      </c>
      <c r="M680" s="1">
        <v>5</v>
      </c>
      <c r="N680" s="1">
        <v>0.1</v>
      </c>
      <c r="O680" s="1">
        <v>0.05</v>
      </c>
      <c r="P680" s="1">
        <v>0</v>
      </c>
      <c r="Q680" s="1">
        <v>4.8499999999999996</v>
      </c>
    </row>
    <row r="681" spans="1:17" ht="12.75">
      <c r="A681" s="4">
        <v>45464</v>
      </c>
      <c r="B681" s="18">
        <f>IF(AND(ISNUMBER(--LEFT(A681,10)), ISNUMBER(--LEFT(C681,10))), --LEFT(C681,10) - --LEFT(A681,10), "")</f>
        <v>23.427000000003318</v>
      </c>
      <c r="C681" s="4">
        <v>45487.427083333336</v>
      </c>
      <c r="D681" s="16">
        <f>YEAR(C681)</f>
        <v>2024</v>
      </c>
      <c r="E681" s="1" t="str">
        <f t="shared" si="10"/>
        <v>July 2024</v>
      </c>
      <c r="F681" s="3" t="str">
        <f ca="1">IF(C681&gt;=TODAY()-365, "Last 12 Months", "After 12 Months")</f>
        <v>Last 12 Months</v>
      </c>
      <c r="G681" s="1" t="s">
        <v>1628</v>
      </c>
      <c r="H681" s="1" t="s">
        <v>1352</v>
      </c>
      <c r="I681" s="1" t="s">
        <v>1627</v>
      </c>
      <c r="J681" s="8">
        <f>EOMONTH(C681, 0)</f>
        <v>45504</v>
      </c>
      <c r="K681" s="1" t="s">
        <v>373</v>
      </c>
      <c r="L681" s="1" t="str">
        <f>IF(ISNUMBER(SEARCH("Social subscription",I681)),"Social Sub",IF(OR(ISNUMBER(SEARCH("Mens",I681)),ISNUMBER(SEARCH("Ladies",I681))),"Match Fees",IF(OR(ISNUMBER(SEARCH("Badgers",I681)),ISNUMBER(SEARCH("Match Fee",I681))),"Match Fees",IF(OR(ISNUMBER(SEARCH("Training",I681)),ISNUMBER(SEARCH("Aspirations",I681))),"Training Fee",""))))</f>
        <v>Training Fee</v>
      </c>
      <c r="M681" s="1">
        <v>5</v>
      </c>
      <c r="N681" s="1">
        <v>0.1</v>
      </c>
      <c r="O681" s="1">
        <v>0.05</v>
      </c>
      <c r="P681" s="1">
        <v>0</v>
      </c>
      <c r="Q681" s="1">
        <v>4.8499999999999996</v>
      </c>
    </row>
    <row r="682" spans="1:17" ht="12.75">
      <c r="A682" s="4">
        <v>45471</v>
      </c>
      <c r="B682" s="18">
        <f>IF(AND(ISNUMBER(--LEFT(A682,10)), ISNUMBER(--LEFT(C682,10))), --LEFT(C682,10) - --LEFT(A682,10), "")</f>
        <v>16.427000000003318</v>
      </c>
      <c r="C682" s="4">
        <v>45487.427083333336</v>
      </c>
      <c r="D682" s="16">
        <f>YEAR(C682)</f>
        <v>2024</v>
      </c>
      <c r="E682" s="1" t="str">
        <f t="shared" si="10"/>
        <v>July 2024</v>
      </c>
      <c r="F682" s="3" t="str">
        <f ca="1">IF(C682&gt;=TODAY()-365, "Last 12 Months", "After 12 Months")</f>
        <v>Last 12 Months</v>
      </c>
      <c r="G682" s="1" t="s">
        <v>1629</v>
      </c>
      <c r="H682" s="1" t="s">
        <v>1349</v>
      </c>
      <c r="I682" s="1" t="s">
        <v>1630</v>
      </c>
      <c r="J682" s="8">
        <f>EOMONTH(C682, 0)</f>
        <v>45504</v>
      </c>
      <c r="K682" s="1" t="s">
        <v>373</v>
      </c>
      <c r="L682" s="1" t="str">
        <f>IF(ISNUMBER(SEARCH("Social subscription",I682)),"Social Sub",IF(OR(ISNUMBER(SEARCH("Mens",I682)),ISNUMBER(SEARCH("Ladies",I682))),"Match Fees",IF(OR(ISNUMBER(SEARCH("Badgers",I682)),ISNUMBER(SEARCH("Match Fee",I682))),"Match Fees",IF(OR(ISNUMBER(SEARCH("Training",I682)),ISNUMBER(SEARCH("Aspirations",I682))),"Training Fee",""))))</f>
        <v>Training Fee</v>
      </c>
      <c r="M682" s="1">
        <v>5</v>
      </c>
      <c r="N682" s="1">
        <v>0.1</v>
      </c>
      <c r="O682" s="1">
        <v>0.05</v>
      </c>
      <c r="P682" s="1">
        <v>0</v>
      </c>
      <c r="Q682" s="1">
        <v>4.8499999999999996</v>
      </c>
    </row>
    <row r="683" spans="1:17" ht="12.75">
      <c r="A683" s="4">
        <v>45471</v>
      </c>
      <c r="B683" s="18">
        <f>IF(AND(ISNUMBER(--LEFT(A683,10)), ISNUMBER(--LEFT(C683,10))), --LEFT(C683,10) - --LEFT(A683,10), "")</f>
        <v>16.427000000003318</v>
      </c>
      <c r="C683" s="4">
        <v>45487.427083333336</v>
      </c>
      <c r="D683" s="16">
        <f>YEAR(C683)</f>
        <v>2024</v>
      </c>
      <c r="E683" s="1" t="str">
        <f t="shared" si="10"/>
        <v>July 2024</v>
      </c>
      <c r="F683" s="3" t="str">
        <f ca="1">IF(C683&gt;=TODAY()-365, "Last 12 Months", "After 12 Months")</f>
        <v>Last 12 Months</v>
      </c>
      <c r="G683" s="1" t="s">
        <v>1631</v>
      </c>
      <c r="H683" s="1" t="s">
        <v>1352</v>
      </c>
      <c r="I683" s="1" t="s">
        <v>1630</v>
      </c>
      <c r="J683" s="8">
        <f>EOMONTH(C683, 0)</f>
        <v>45504</v>
      </c>
      <c r="K683" s="1" t="s">
        <v>373</v>
      </c>
      <c r="L683" s="1" t="str">
        <f>IF(ISNUMBER(SEARCH("Social subscription",I683)),"Social Sub",IF(OR(ISNUMBER(SEARCH("Mens",I683)),ISNUMBER(SEARCH("Ladies",I683))),"Match Fees",IF(OR(ISNUMBER(SEARCH("Badgers",I683)),ISNUMBER(SEARCH("Match Fee",I683))),"Match Fees",IF(OR(ISNUMBER(SEARCH("Training",I683)),ISNUMBER(SEARCH("Aspirations",I683))),"Training Fee",""))))</f>
        <v>Training Fee</v>
      </c>
      <c r="M683" s="1">
        <v>5</v>
      </c>
      <c r="N683" s="1">
        <v>0.1</v>
      </c>
      <c r="O683" s="1">
        <v>0.05</v>
      </c>
      <c r="P683" s="1">
        <v>0</v>
      </c>
      <c r="Q683" s="1">
        <v>4.8499999999999996</v>
      </c>
    </row>
    <row r="684" spans="1:17" ht="12.75">
      <c r="A684" s="4">
        <v>45478</v>
      </c>
      <c r="B684" s="18">
        <f>IF(AND(ISNUMBER(--LEFT(A684,10)), ISNUMBER(--LEFT(C684,10))), --LEFT(C684,10) - --LEFT(A684,10), "")</f>
        <v>9.4270000000033178</v>
      </c>
      <c r="C684" s="4">
        <v>45487.427083333336</v>
      </c>
      <c r="D684" s="16">
        <f>YEAR(C684)</f>
        <v>2024</v>
      </c>
      <c r="E684" s="1" t="str">
        <f t="shared" si="10"/>
        <v>July 2024</v>
      </c>
      <c r="F684" s="3" t="str">
        <f ca="1">IF(C684&gt;=TODAY()-365, "Last 12 Months", "After 12 Months")</f>
        <v>Last 12 Months</v>
      </c>
      <c r="G684" s="1" t="s">
        <v>1632</v>
      </c>
      <c r="H684" s="1" t="s">
        <v>1349</v>
      </c>
      <c r="I684" s="1" t="s">
        <v>1633</v>
      </c>
      <c r="J684" s="8">
        <f>EOMONTH(C684, 0)</f>
        <v>45504</v>
      </c>
      <c r="K684" s="1" t="s">
        <v>373</v>
      </c>
      <c r="L684" s="1" t="str">
        <f>IF(ISNUMBER(SEARCH("Social subscription",I684)),"Social Sub",IF(OR(ISNUMBER(SEARCH("Mens",I684)),ISNUMBER(SEARCH("Ladies",I684))),"Match Fees",IF(OR(ISNUMBER(SEARCH("Badgers",I684)),ISNUMBER(SEARCH("Match Fee",I684))),"Match Fees",IF(OR(ISNUMBER(SEARCH("Training",I684)),ISNUMBER(SEARCH("Aspirations",I684))),"Training Fee",""))))</f>
        <v>Training Fee</v>
      </c>
      <c r="M684" s="1">
        <v>5</v>
      </c>
      <c r="N684" s="1">
        <v>0.1</v>
      </c>
      <c r="O684" s="1">
        <v>0.05</v>
      </c>
      <c r="P684" s="1">
        <v>0</v>
      </c>
      <c r="Q684" s="1">
        <v>4.8499999999999996</v>
      </c>
    </row>
    <row r="685" spans="1:17" ht="12.75">
      <c r="A685" s="4">
        <v>45478</v>
      </c>
      <c r="B685" s="18">
        <f>IF(AND(ISNUMBER(--LEFT(A685,10)), ISNUMBER(--LEFT(C685,10))), --LEFT(C685,10) - --LEFT(A685,10), "")</f>
        <v>9.4270000000033178</v>
      </c>
      <c r="C685" s="4">
        <v>45487.427083333336</v>
      </c>
      <c r="D685" s="16">
        <f>YEAR(C685)</f>
        <v>2024</v>
      </c>
      <c r="E685" s="1" t="str">
        <f t="shared" si="10"/>
        <v>July 2024</v>
      </c>
      <c r="F685" s="3" t="str">
        <f ca="1">IF(C685&gt;=TODAY()-365, "Last 12 Months", "After 12 Months")</f>
        <v>Last 12 Months</v>
      </c>
      <c r="G685" s="1" t="s">
        <v>1634</v>
      </c>
      <c r="H685" s="1" t="s">
        <v>1352</v>
      </c>
      <c r="I685" s="1" t="s">
        <v>1633</v>
      </c>
      <c r="J685" s="8">
        <f>EOMONTH(C685, 0)</f>
        <v>45504</v>
      </c>
      <c r="K685" s="1" t="s">
        <v>373</v>
      </c>
      <c r="L685" s="1" t="str">
        <f>IF(ISNUMBER(SEARCH("Social subscription",I685)),"Social Sub",IF(OR(ISNUMBER(SEARCH("Mens",I685)),ISNUMBER(SEARCH("Ladies",I685))),"Match Fees",IF(OR(ISNUMBER(SEARCH("Badgers",I685)),ISNUMBER(SEARCH("Match Fee",I685))),"Match Fees",IF(OR(ISNUMBER(SEARCH("Training",I685)),ISNUMBER(SEARCH("Aspirations",I685))),"Training Fee",""))))</f>
        <v>Training Fee</v>
      </c>
      <c r="M685" s="1">
        <v>5</v>
      </c>
      <c r="N685" s="1">
        <v>0.1</v>
      </c>
      <c r="O685" s="1">
        <v>0.05</v>
      </c>
      <c r="P685" s="1">
        <v>0</v>
      </c>
      <c r="Q685" s="1">
        <v>4.8499999999999996</v>
      </c>
    </row>
    <row r="686" spans="1:17" ht="12.75">
      <c r="A686" s="4">
        <v>45485</v>
      </c>
      <c r="B686" s="18">
        <f>IF(AND(ISNUMBER(--LEFT(A686,10)), ISNUMBER(--LEFT(C686,10))), --LEFT(C686,10) - --LEFT(A686,10), "")</f>
        <v>2.4270000000033178</v>
      </c>
      <c r="C686" s="4">
        <v>45487.427083333336</v>
      </c>
      <c r="D686" s="16">
        <f>YEAR(C686)</f>
        <v>2024</v>
      </c>
      <c r="E686" s="1" t="str">
        <f t="shared" si="10"/>
        <v>July 2024</v>
      </c>
      <c r="F686" s="3" t="str">
        <f ca="1">IF(C686&gt;=TODAY()-365, "Last 12 Months", "After 12 Months")</f>
        <v>Last 12 Months</v>
      </c>
      <c r="G686" s="1" t="s">
        <v>1635</v>
      </c>
      <c r="H686" s="1" t="s">
        <v>1352</v>
      </c>
      <c r="I686" s="1" t="s">
        <v>1636</v>
      </c>
      <c r="J686" s="8">
        <f>EOMONTH(C686, 0)</f>
        <v>45504</v>
      </c>
      <c r="K686" s="1" t="s">
        <v>373</v>
      </c>
      <c r="L686" s="1" t="str">
        <f>IF(ISNUMBER(SEARCH("Social subscription",I686)),"Social Sub",IF(OR(ISNUMBER(SEARCH("Mens",I686)),ISNUMBER(SEARCH("Ladies",I686))),"Match Fees",IF(OR(ISNUMBER(SEARCH("Badgers",I686)),ISNUMBER(SEARCH("Match Fee",I686))),"Match Fees",IF(OR(ISNUMBER(SEARCH("Training",I686)),ISNUMBER(SEARCH("Aspirations",I686))),"Training Fee",""))))</f>
        <v>Training Fee</v>
      </c>
      <c r="M686" s="1">
        <v>5</v>
      </c>
      <c r="N686" s="1">
        <v>0.1</v>
      </c>
      <c r="O686" s="1">
        <v>0.05</v>
      </c>
      <c r="P686" s="1">
        <v>0</v>
      </c>
      <c r="Q686" s="1">
        <v>4.8499999999999996</v>
      </c>
    </row>
    <row r="687" spans="1:17" ht="12.75">
      <c r="A687" s="4">
        <v>45487</v>
      </c>
      <c r="B687" s="18">
        <f>IF(AND(ISNUMBER(--LEFT(A687,10)), ISNUMBER(--LEFT(C687,10))), --LEFT(C687,10) - --LEFT(A687,10), "")</f>
        <v>0.42700000000331784</v>
      </c>
      <c r="C687" s="4">
        <v>45487.427083333336</v>
      </c>
      <c r="D687" s="16">
        <f>YEAR(C687)</f>
        <v>2024</v>
      </c>
      <c r="E687" s="1" t="str">
        <f t="shared" si="10"/>
        <v>July 2024</v>
      </c>
      <c r="F687" s="3" t="str">
        <f ca="1">IF(C687&gt;=TODAY()-365, "Last 12 Months", "After 12 Months")</f>
        <v>Last 12 Months</v>
      </c>
      <c r="G687" s="1" t="s">
        <v>1637</v>
      </c>
      <c r="H687" s="1" t="s">
        <v>1349</v>
      </c>
      <c r="I687" s="1" t="s">
        <v>1638</v>
      </c>
      <c r="J687" s="8">
        <f>EOMONTH(C687, 0)</f>
        <v>45504</v>
      </c>
      <c r="K687" s="1" t="s">
        <v>373</v>
      </c>
      <c r="L687" s="1" t="str">
        <f>IF(ISNUMBER(SEARCH("Social subscription",I687)),"Social Sub",IF(OR(ISNUMBER(SEARCH("Mens",I687)),ISNUMBER(SEARCH("Ladies",I687))),"Match Fees",IF(OR(ISNUMBER(SEARCH("Badgers",I687)),ISNUMBER(SEARCH("Match Fee",I687))),"Match Fees",IF(OR(ISNUMBER(SEARCH("Training",I687)),ISNUMBER(SEARCH("Aspirations",I687))),"Training Fee",""))))</f>
        <v>Training Fee</v>
      </c>
      <c r="M687" s="1">
        <v>3</v>
      </c>
      <c r="N687" s="1">
        <v>0.06</v>
      </c>
      <c r="O687" s="1">
        <v>0.05</v>
      </c>
      <c r="P687" s="1">
        <v>0</v>
      </c>
      <c r="Q687" s="1">
        <v>2.89</v>
      </c>
    </row>
    <row r="688" spans="1:17" ht="12.75">
      <c r="A688" s="4">
        <v>45487</v>
      </c>
      <c r="B688" s="18">
        <f>IF(AND(ISNUMBER(--LEFT(A688,10)), ISNUMBER(--LEFT(C688,10))), --LEFT(C688,10) - --LEFT(A688,10), "")</f>
        <v>0.42700000000331784</v>
      </c>
      <c r="C688" s="4">
        <v>45487.427083333336</v>
      </c>
      <c r="D688" s="16">
        <f>YEAR(C688)</f>
        <v>2024</v>
      </c>
      <c r="E688" s="1" t="str">
        <f t="shared" si="10"/>
        <v>July 2024</v>
      </c>
      <c r="F688" s="3" t="str">
        <f ca="1">IF(C688&gt;=TODAY()-365, "Last 12 Months", "After 12 Months")</f>
        <v>Last 12 Months</v>
      </c>
      <c r="G688" s="1" t="s">
        <v>1639</v>
      </c>
      <c r="H688" s="1" t="s">
        <v>1352</v>
      </c>
      <c r="I688" s="1" t="s">
        <v>1638</v>
      </c>
      <c r="J688" s="8">
        <f>EOMONTH(C688, 0)</f>
        <v>45504</v>
      </c>
      <c r="K688" s="1" t="s">
        <v>373</v>
      </c>
      <c r="L688" s="1" t="str">
        <f>IF(ISNUMBER(SEARCH("Social subscription",I688)),"Social Sub",IF(OR(ISNUMBER(SEARCH("Mens",I688)),ISNUMBER(SEARCH("Ladies",I688))),"Match Fees",IF(OR(ISNUMBER(SEARCH("Badgers",I688)),ISNUMBER(SEARCH("Match Fee",I688))),"Match Fees",IF(OR(ISNUMBER(SEARCH("Training",I688)),ISNUMBER(SEARCH("Aspirations",I688))),"Training Fee",""))))</f>
        <v>Training Fee</v>
      </c>
      <c r="M688" s="1">
        <v>3</v>
      </c>
      <c r="N688" s="1">
        <v>0.06</v>
      </c>
      <c r="O688" s="1">
        <v>0.05</v>
      </c>
      <c r="P688" s="1">
        <v>0</v>
      </c>
      <c r="Q688" s="1">
        <v>2.89</v>
      </c>
    </row>
    <row r="689" spans="1:17" ht="12.75">
      <c r="A689" s="4">
        <v>45487</v>
      </c>
      <c r="B689" s="18">
        <f>IF(AND(ISNUMBER(--LEFT(A689,10)), ISNUMBER(--LEFT(C689,10))), --LEFT(C689,10) - --LEFT(A689,10), "")</f>
        <v>0.42770000000018626</v>
      </c>
      <c r="C689" s="4">
        <v>45487.427777777775</v>
      </c>
      <c r="D689" s="16">
        <f>YEAR(C689)</f>
        <v>2024</v>
      </c>
      <c r="E689" s="1" t="str">
        <f t="shared" si="10"/>
        <v>July 2024</v>
      </c>
      <c r="F689" s="3" t="str">
        <f ca="1">IF(C689&gt;=TODAY()-365, "Last 12 Months", "After 12 Months")</f>
        <v>Last 12 Months</v>
      </c>
      <c r="G689" s="1" t="s">
        <v>1640</v>
      </c>
      <c r="H689" s="1" t="s">
        <v>610</v>
      </c>
      <c r="I689" s="1" t="s">
        <v>1641</v>
      </c>
      <c r="J689" s="8">
        <f>EOMONTH(C689, 0)</f>
        <v>45504</v>
      </c>
      <c r="K689" s="1" t="s">
        <v>241</v>
      </c>
      <c r="L689" s="1" t="str">
        <f>IF(ISNUMBER(SEARCH("Social subscription",I689)),"Social Sub",IF(OR(ISNUMBER(SEARCH("Mens",I689)),ISNUMBER(SEARCH("Ladies",I689))),"Match Fees",IF(OR(ISNUMBER(SEARCH("Badgers",I689)),ISNUMBER(SEARCH("Match Fee",I689))),"Match Fees",IF(OR(ISNUMBER(SEARCH("Training",I689)),ISNUMBER(SEARCH("Aspirations",I689))),"Training Fee",""))))</f>
        <v>Training Fee</v>
      </c>
      <c r="M689" s="1">
        <v>3</v>
      </c>
      <c r="N689" s="1">
        <v>0</v>
      </c>
      <c r="O689" s="1">
        <v>0</v>
      </c>
      <c r="P689" s="1">
        <v>0</v>
      </c>
      <c r="Q689" s="1">
        <v>3</v>
      </c>
    </row>
    <row r="690" spans="1:17" ht="12.75">
      <c r="A690" s="4">
        <v>45487</v>
      </c>
      <c r="B690" s="18">
        <f>IF(AND(ISNUMBER(--LEFT(A690,10)), ISNUMBER(--LEFT(C690,10))), --LEFT(C690,10) - --LEFT(A690,10), "")</f>
        <v>0.42770000000018626</v>
      </c>
      <c r="C690" s="4">
        <v>45487.427777777775</v>
      </c>
      <c r="D690" s="16">
        <f>YEAR(C690)</f>
        <v>2024</v>
      </c>
      <c r="E690" s="1" t="str">
        <f t="shared" si="10"/>
        <v>July 2024</v>
      </c>
      <c r="F690" s="3" t="str">
        <f ca="1">IF(C690&gt;=TODAY()-365, "Last 12 Months", "After 12 Months")</f>
        <v>Last 12 Months</v>
      </c>
      <c r="G690" s="1" t="s">
        <v>1642</v>
      </c>
      <c r="H690" s="1" t="s">
        <v>613</v>
      </c>
      <c r="I690" s="1" t="s">
        <v>1641</v>
      </c>
      <c r="J690" s="8">
        <f>EOMONTH(C690, 0)</f>
        <v>45504</v>
      </c>
      <c r="K690" s="1" t="s">
        <v>241</v>
      </c>
      <c r="L690" s="1" t="str">
        <f>IF(ISNUMBER(SEARCH("Social subscription",I690)),"Social Sub",IF(OR(ISNUMBER(SEARCH("Mens",I690)),ISNUMBER(SEARCH("Ladies",I690))),"Match Fees",IF(OR(ISNUMBER(SEARCH("Badgers",I690)),ISNUMBER(SEARCH("Match Fee",I690))),"Match Fees",IF(OR(ISNUMBER(SEARCH("Training",I690)),ISNUMBER(SEARCH("Aspirations",I690))),"Training Fee",""))))</f>
        <v>Training Fee</v>
      </c>
      <c r="M690" s="1">
        <v>3</v>
      </c>
      <c r="N690" s="1">
        <v>0</v>
      </c>
      <c r="O690" s="1">
        <v>0</v>
      </c>
      <c r="P690" s="1">
        <v>0</v>
      </c>
      <c r="Q690" s="1">
        <v>3</v>
      </c>
    </row>
    <row r="691" spans="1:17" ht="12.75">
      <c r="A691" s="4">
        <v>45487</v>
      </c>
      <c r="B691" s="18">
        <f>IF(AND(ISNUMBER(--LEFT(A691,10)), ISNUMBER(--LEFT(C691,10))), --LEFT(C691,10) - --LEFT(A691,10), "")</f>
        <v>0.42770000000018626</v>
      </c>
      <c r="C691" s="4">
        <v>45487.427777777775</v>
      </c>
      <c r="D691" s="16">
        <f>YEAR(C691)</f>
        <v>2024</v>
      </c>
      <c r="E691" s="1" t="str">
        <f t="shared" si="10"/>
        <v>July 2024</v>
      </c>
      <c r="F691" s="3" t="str">
        <f ca="1">IF(C691&gt;=TODAY()-365, "Last 12 Months", "After 12 Months")</f>
        <v>Last 12 Months</v>
      </c>
      <c r="G691" s="1" t="s">
        <v>1643</v>
      </c>
      <c r="H691" s="1" t="s">
        <v>1429</v>
      </c>
      <c r="I691" s="1" t="s">
        <v>1641</v>
      </c>
      <c r="J691" s="8">
        <f>EOMONTH(C691, 0)</f>
        <v>45504</v>
      </c>
      <c r="K691" s="1" t="s">
        <v>241</v>
      </c>
      <c r="L691" s="1" t="str">
        <f>IF(ISNUMBER(SEARCH("Social subscription",I691)),"Social Sub",IF(OR(ISNUMBER(SEARCH("Mens",I691)),ISNUMBER(SEARCH("Ladies",I691))),"Match Fees",IF(OR(ISNUMBER(SEARCH("Badgers",I691)),ISNUMBER(SEARCH("Match Fee",I691))),"Match Fees",IF(OR(ISNUMBER(SEARCH("Training",I691)),ISNUMBER(SEARCH("Aspirations",I691))),"Training Fee",""))))</f>
        <v>Training Fee</v>
      </c>
      <c r="M691" s="1">
        <v>3</v>
      </c>
      <c r="N691" s="1">
        <v>0</v>
      </c>
      <c r="O691" s="1">
        <v>0</v>
      </c>
      <c r="P691" s="1">
        <v>0</v>
      </c>
      <c r="Q691" s="1">
        <v>3</v>
      </c>
    </row>
    <row r="692" spans="1:17" ht="12.75">
      <c r="A692" s="4">
        <v>45487</v>
      </c>
      <c r="B692" s="18">
        <f>IF(AND(ISNUMBER(--LEFT(A692,10)), ISNUMBER(--LEFT(C692,10))), --LEFT(C692,10) - --LEFT(A692,10), "")</f>
        <v>0.42770000000018626</v>
      </c>
      <c r="C692" s="4">
        <v>45487.427777777775</v>
      </c>
      <c r="D692" s="16">
        <f>YEAR(C692)</f>
        <v>2024</v>
      </c>
      <c r="E692" s="1" t="str">
        <f t="shared" si="10"/>
        <v>July 2024</v>
      </c>
      <c r="F692" s="3" t="str">
        <f ca="1">IF(C692&gt;=TODAY()-365, "Last 12 Months", "After 12 Months")</f>
        <v>Last 12 Months</v>
      </c>
      <c r="G692" s="1" t="s">
        <v>1644</v>
      </c>
      <c r="H692" s="1" t="s">
        <v>1270</v>
      </c>
      <c r="I692" s="1" t="s">
        <v>1641</v>
      </c>
      <c r="J692" s="8">
        <f>EOMONTH(C692, 0)</f>
        <v>45504</v>
      </c>
      <c r="K692" s="1" t="s">
        <v>241</v>
      </c>
      <c r="L692" s="1" t="str">
        <f>IF(ISNUMBER(SEARCH("Social subscription",I692)),"Social Sub",IF(OR(ISNUMBER(SEARCH("Mens",I692)),ISNUMBER(SEARCH("Ladies",I692))),"Match Fees",IF(OR(ISNUMBER(SEARCH("Badgers",I692)),ISNUMBER(SEARCH("Match Fee",I692))),"Match Fees",IF(OR(ISNUMBER(SEARCH("Training",I692)),ISNUMBER(SEARCH("Aspirations",I692))),"Training Fee",""))))</f>
        <v>Training Fee</v>
      </c>
      <c r="M692" s="1">
        <v>3</v>
      </c>
      <c r="N692" s="1">
        <v>0</v>
      </c>
      <c r="O692" s="1">
        <v>0</v>
      </c>
      <c r="P692" s="1">
        <v>0</v>
      </c>
      <c r="Q692" s="1">
        <v>3</v>
      </c>
    </row>
    <row r="693" spans="1:17" ht="12.75">
      <c r="A693" s="4">
        <v>45487</v>
      </c>
      <c r="B693" s="18">
        <f>IF(AND(ISNUMBER(--LEFT(A693,10)), ISNUMBER(--LEFT(C693,10))), --LEFT(C693,10) - --LEFT(A693,10), "")</f>
        <v>1.7902000000030966</v>
      </c>
      <c r="C693" s="4">
        <v>45488.790277777778</v>
      </c>
      <c r="D693" s="16">
        <f>YEAR(C693)</f>
        <v>2024</v>
      </c>
      <c r="E693" s="1" t="str">
        <f t="shared" si="10"/>
        <v>July 2024</v>
      </c>
      <c r="F693" s="3" t="str">
        <f ca="1">IF(C693&gt;=TODAY()-365, "Last 12 Months", "After 12 Months")</f>
        <v>Last 12 Months</v>
      </c>
      <c r="G693" s="1" t="s">
        <v>1645</v>
      </c>
      <c r="H693" s="1" t="s">
        <v>615</v>
      </c>
      <c r="I693" s="1" t="s">
        <v>1646</v>
      </c>
      <c r="J693" s="8">
        <f>EOMONTH(C693, 0)</f>
        <v>45504</v>
      </c>
      <c r="K693" s="1" t="s">
        <v>233</v>
      </c>
      <c r="L693" s="1" t="str">
        <f>IF(ISNUMBER(SEARCH("Social subscription",I693)),"Social Sub",IF(OR(ISNUMBER(SEARCH("Mens",I693)),ISNUMBER(SEARCH("Ladies",I693))),"Match Fees",IF(OR(ISNUMBER(SEARCH("Badgers",I693)),ISNUMBER(SEARCH("Match Fee",I693))),"Match Fees",IF(OR(ISNUMBER(SEARCH("Training",I693)),ISNUMBER(SEARCH("Aspirations",I693))),"Training Fee",""))))</f>
        <v>Training Fee</v>
      </c>
      <c r="M693" s="1">
        <v>3</v>
      </c>
      <c r="N693" s="1">
        <v>0</v>
      </c>
      <c r="O693" s="1">
        <v>0</v>
      </c>
      <c r="P693" s="1">
        <v>0</v>
      </c>
      <c r="Q693" s="1">
        <v>3</v>
      </c>
    </row>
    <row r="694" spans="1:17" ht="12.75">
      <c r="A694" s="4">
        <v>45487</v>
      </c>
      <c r="B694" s="18">
        <f>IF(AND(ISNUMBER(--LEFT(A694,10)), ISNUMBER(--LEFT(C694,10))), --LEFT(C694,10) - --LEFT(A694,10), "")</f>
        <v>1.7908999999999651</v>
      </c>
      <c r="C694" s="4">
        <v>45488.790972222225</v>
      </c>
      <c r="D694" s="16">
        <f>YEAR(C694)</f>
        <v>2024</v>
      </c>
      <c r="E694" s="1" t="str">
        <f t="shared" si="10"/>
        <v>July 2024</v>
      </c>
      <c r="F694" s="3" t="str">
        <f ca="1">IF(C694&gt;=TODAY()-365, "Last 12 Months", "After 12 Months")</f>
        <v>Last 12 Months</v>
      </c>
      <c r="G694" s="1" t="s">
        <v>1647</v>
      </c>
      <c r="H694" s="1" t="s">
        <v>617</v>
      </c>
      <c r="I694" s="1" t="s">
        <v>1646</v>
      </c>
      <c r="J694" s="8">
        <f>EOMONTH(C694, 0)</f>
        <v>45504</v>
      </c>
      <c r="K694" s="1" t="s">
        <v>233</v>
      </c>
      <c r="L694" s="1" t="str">
        <f>IF(ISNUMBER(SEARCH("Social subscription",I694)),"Social Sub",IF(OR(ISNUMBER(SEARCH("Mens",I694)),ISNUMBER(SEARCH("Ladies",I694))),"Match Fees",IF(OR(ISNUMBER(SEARCH("Badgers",I694)),ISNUMBER(SEARCH("Match Fee",I694))),"Match Fees",IF(OR(ISNUMBER(SEARCH("Training",I694)),ISNUMBER(SEARCH("Aspirations",I694))),"Training Fee",""))))</f>
        <v>Training Fee</v>
      </c>
      <c r="M694" s="1">
        <v>3</v>
      </c>
      <c r="N694" s="1">
        <v>0</v>
      </c>
      <c r="O694" s="1">
        <v>0</v>
      </c>
      <c r="P694" s="1">
        <v>0</v>
      </c>
      <c r="Q694" s="1">
        <v>3</v>
      </c>
    </row>
    <row r="695" spans="1:17" ht="12.75">
      <c r="A695" s="4">
        <v>45487</v>
      </c>
      <c r="B695" s="18">
        <f>IF(AND(ISNUMBER(--LEFT(A695,10)), ISNUMBER(--LEFT(C695,10))), --LEFT(C695,10) - --LEFT(A695,10), "")</f>
        <v>1.7951000000030035</v>
      </c>
      <c r="C695" s="4">
        <v>45488.795138888891</v>
      </c>
      <c r="D695" s="16">
        <f>YEAR(C695)</f>
        <v>2024</v>
      </c>
      <c r="E695" s="1" t="str">
        <f t="shared" si="10"/>
        <v>July 2024</v>
      </c>
      <c r="F695" s="3" t="str">
        <f ca="1">IF(C695&gt;=TODAY()-365, "Last 12 Months", "After 12 Months")</f>
        <v>Last 12 Months</v>
      </c>
      <c r="G695" s="1" t="s">
        <v>1648</v>
      </c>
      <c r="H695" s="1" t="s">
        <v>781</v>
      </c>
      <c r="I695" s="1" t="s">
        <v>1646</v>
      </c>
      <c r="J695" s="8">
        <f>EOMONTH(C695, 0)</f>
        <v>45504</v>
      </c>
      <c r="K695" s="1" t="s">
        <v>233</v>
      </c>
      <c r="L695" s="1" t="str">
        <f>IF(ISNUMBER(SEARCH("Social subscription",I695)),"Social Sub",IF(OR(ISNUMBER(SEARCH("Mens",I695)),ISNUMBER(SEARCH("Ladies",I695))),"Match Fees",IF(OR(ISNUMBER(SEARCH("Badgers",I695)),ISNUMBER(SEARCH("Match Fee",I695))),"Match Fees",IF(OR(ISNUMBER(SEARCH("Training",I695)),ISNUMBER(SEARCH("Aspirations",I695))),"Training Fee",""))))</f>
        <v>Training Fee</v>
      </c>
      <c r="M695" s="1">
        <v>3</v>
      </c>
      <c r="N695" s="1">
        <v>0</v>
      </c>
      <c r="O695" s="1">
        <v>0</v>
      </c>
      <c r="P695" s="1">
        <v>0</v>
      </c>
      <c r="Q695" s="1">
        <v>3</v>
      </c>
    </row>
    <row r="696" spans="1:17" ht="12.75">
      <c r="A696" s="4">
        <v>45447</v>
      </c>
      <c r="B696" s="18">
        <f>IF(AND(ISNUMBER(--LEFT(A696,10)), ISNUMBER(--LEFT(C696,10))), --LEFT(C696,10) - --LEFT(A696,10), "")</f>
        <v>41.795799999999872</v>
      </c>
      <c r="C696" s="4">
        <v>45488.79583333333</v>
      </c>
      <c r="D696" s="16">
        <f>YEAR(C696)</f>
        <v>2024</v>
      </c>
      <c r="E696" s="1" t="str">
        <f t="shared" si="10"/>
        <v>July 2024</v>
      </c>
      <c r="F696" s="3" t="str">
        <f ca="1">IF(C696&gt;=TODAY()-365, "Last 12 Months", "After 12 Months")</f>
        <v>Last 12 Months</v>
      </c>
      <c r="G696" s="1" t="s">
        <v>1649</v>
      </c>
      <c r="H696" s="1" t="s">
        <v>1270</v>
      </c>
      <c r="I696" s="1" t="s">
        <v>1168</v>
      </c>
      <c r="J696" s="8">
        <f>EOMONTH(C696, 0)</f>
        <v>45504</v>
      </c>
      <c r="K696" s="1" t="s">
        <v>241</v>
      </c>
      <c r="L696" s="1" t="str">
        <f>IF(ISNUMBER(SEARCH("Social subscription",I696)),"Social Sub",IF(OR(ISNUMBER(SEARCH("Mens",I696)),ISNUMBER(SEARCH("Ladies",I696))),"Match Fees",IF(OR(ISNUMBER(SEARCH("Badgers",I696)),ISNUMBER(SEARCH("Match Fee",I696))),"Match Fees",IF(OR(ISNUMBER(SEARCH("Training",I696)),ISNUMBER(SEARCH("Aspirations",I696))),"Training Fee",""))))</f>
        <v>Training Fee</v>
      </c>
      <c r="M696" s="1">
        <v>3</v>
      </c>
      <c r="N696" s="1">
        <v>0</v>
      </c>
      <c r="O696" s="1">
        <v>0</v>
      </c>
      <c r="P696" s="1">
        <v>0</v>
      </c>
      <c r="Q696" s="1">
        <v>3</v>
      </c>
    </row>
    <row r="697" spans="1:17" ht="12.75">
      <c r="A697" s="4">
        <v>45459</v>
      </c>
      <c r="B697" s="18">
        <f>IF(AND(ISNUMBER(--LEFT(A697,10)), ISNUMBER(--LEFT(C697,10))), --LEFT(C697,10) - --LEFT(A697,10), "")</f>
        <v>30.354099999996834</v>
      </c>
      <c r="C697" s="4">
        <v>45489.354166666664</v>
      </c>
      <c r="D697" s="16">
        <f>YEAR(C697)</f>
        <v>2024</v>
      </c>
      <c r="E697" s="1" t="str">
        <f t="shared" si="10"/>
        <v>July 2024</v>
      </c>
      <c r="F697" s="3" t="str">
        <f ca="1">IF(C697&gt;=TODAY()-365, "Last 12 Months", "After 12 Months")</f>
        <v>Last 12 Months</v>
      </c>
      <c r="G697" s="1" t="s">
        <v>1650</v>
      </c>
      <c r="H697" s="1" t="s">
        <v>898</v>
      </c>
      <c r="I697" s="1" t="s">
        <v>1651</v>
      </c>
      <c r="J697" s="8">
        <f>EOMONTH(C697, 0)</f>
        <v>45504</v>
      </c>
      <c r="K697" s="1" t="s">
        <v>373</v>
      </c>
      <c r="L697" s="1" t="str">
        <f>IF(ISNUMBER(SEARCH("Social subscription",I697)),"Social Sub",IF(OR(ISNUMBER(SEARCH("Mens",I697)),ISNUMBER(SEARCH("Ladies",I697))),"Match Fees",IF(OR(ISNUMBER(SEARCH("Badgers",I697)),ISNUMBER(SEARCH("Match Fee",I697))),"Match Fees",IF(OR(ISNUMBER(SEARCH("Training",I697)),ISNUMBER(SEARCH("Aspirations",I697))),"Training Fee",""))))</f>
        <v>Training Fee</v>
      </c>
      <c r="M697" s="1">
        <v>3</v>
      </c>
      <c r="N697" s="1">
        <v>0.08</v>
      </c>
      <c r="O697" s="1">
        <v>0.05</v>
      </c>
      <c r="P697" s="1">
        <v>0</v>
      </c>
      <c r="Q697" s="1">
        <v>2.87</v>
      </c>
    </row>
    <row r="698" spans="1:17" ht="12.75">
      <c r="A698" s="4">
        <v>45459</v>
      </c>
      <c r="B698" s="18">
        <f>IF(AND(ISNUMBER(--LEFT(A698,10)), ISNUMBER(--LEFT(C698,10))), --LEFT(C698,10) - --LEFT(A698,10), "")</f>
        <v>30.354099999996834</v>
      </c>
      <c r="C698" s="4">
        <v>45489.354166666664</v>
      </c>
      <c r="D698" s="16">
        <f>YEAR(C698)</f>
        <v>2024</v>
      </c>
      <c r="E698" s="1" t="str">
        <f t="shared" si="10"/>
        <v>July 2024</v>
      </c>
      <c r="F698" s="3" t="str">
        <f ca="1">IF(C698&gt;=TODAY()-365, "Last 12 Months", "After 12 Months")</f>
        <v>Last 12 Months</v>
      </c>
      <c r="G698" s="1" t="s">
        <v>1652</v>
      </c>
      <c r="H698" s="1" t="s">
        <v>901</v>
      </c>
      <c r="I698" s="1" t="s">
        <v>1651</v>
      </c>
      <c r="J698" s="8">
        <f>EOMONTH(C698, 0)</f>
        <v>45504</v>
      </c>
      <c r="K698" s="1" t="s">
        <v>373</v>
      </c>
      <c r="L698" s="1" t="str">
        <f>IF(ISNUMBER(SEARCH("Social subscription",I698)),"Social Sub",IF(OR(ISNUMBER(SEARCH("Mens",I698)),ISNUMBER(SEARCH("Ladies",I698))),"Match Fees",IF(OR(ISNUMBER(SEARCH("Badgers",I698)),ISNUMBER(SEARCH("Match Fee",I698))),"Match Fees",IF(OR(ISNUMBER(SEARCH("Training",I698)),ISNUMBER(SEARCH("Aspirations",I698))),"Training Fee",""))))</f>
        <v>Training Fee</v>
      </c>
      <c r="M698" s="1">
        <v>3</v>
      </c>
      <c r="N698" s="1">
        <v>0.08</v>
      </c>
      <c r="O698" s="1">
        <v>0.05</v>
      </c>
      <c r="P698" s="1">
        <v>0</v>
      </c>
      <c r="Q698" s="1">
        <v>2.87</v>
      </c>
    </row>
    <row r="699" spans="1:17" ht="12.75">
      <c r="A699" s="4">
        <v>45466</v>
      </c>
      <c r="B699" s="18">
        <f>IF(AND(ISNUMBER(--LEFT(A699,10)), ISNUMBER(--LEFT(C699,10))), --LEFT(C699,10) - --LEFT(A699,10), "")</f>
        <v>23.354099999996834</v>
      </c>
      <c r="C699" s="4">
        <v>45489.354166666664</v>
      </c>
      <c r="D699" s="16">
        <f>YEAR(C699)</f>
        <v>2024</v>
      </c>
      <c r="E699" s="1" t="str">
        <f t="shared" si="10"/>
        <v>July 2024</v>
      </c>
      <c r="F699" s="3" t="str">
        <f ca="1">IF(C699&gt;=TODAY()-365, "Last 12 Months", "After 12 Months")</f>
        <v>Last 12 Months</v>
      </c>
      <c r="G699" s="1" t="s">
        <v>1653</v>
      </c>
      <c r="H699" s="1" t="s">
        <v>898</v>
      </c>
      <c r="I699" s="1" t="s">
        <v>1654</v>
      </c>
      <c r="J699" s="8">
        <f>EOMONTH(C699, 0)</f>
        <v>45504</v>
      </c>
      <c r="K699" s="1" t="s">
        <v>373</v>
      </c>
      <c r="L699" s="1" t="str">
        <f>IF(ISNUMBER(SEARCH("Social subscription",I699)),"Social Sub",IF(OR(ISNUMBER(SEARCH("Mens",I699)),ISNUMBER(SEARCH("Ladies",I699))),"Match Fees",IF(OR(ISNUMBER(SEARCH("Badgers",I699)),ISNUMBER(SEARCH("Match Fee",I699))),"Match Fees",IF(OR(ISNUMBER(SEARCH("Training",I699)),ISNUMBER(SEARCH("Aspirations",I699))),"Training Fee",""))))</f>
        <v>Training Fee</v>
      </c>
      <c r="M699" s="1">
        <v>3</v>
      </c>
      <c r="N699" s="1">
        <v>0.08</v>
      </c>
      <c r="O699" s="1">
        <v>0.05</v>
      </c>
      <c r="P699" s="1">
        <v>0</v>
      </c>
      <c r="Q699" s="1">
        <v>2.87</v>
      </c>
    </row>
    <row r="700" spans="1:17" ht="12.75">
      <c r="A700" s="4">
        <v>45466</v>
      </c>
      <c r="B700" s="18">
        <f>IF(AND(ISNUMBER(--LEFT(A700,10)), ISNUMBER(--LEFT(C700,10))), --LEFT(C700,10) - --LEFT(A700,10), "")</f>
        <v>23.354099999996834</v>
      </c>
      <c r="C700" s="4">
        <v>45489.354166666664</v>
      </c>
      <c r="D700" s="16">
        <f>YEAR(C700)</f>
        <v>2024</v>
      </c>
      <c r="E700" s="1" t="str">
        <f t="shared" si="10"/>
        <v>July 2024</v>
      </c>
      <c r="F700" s="3" t="str">
        <f ca="1">IF(C700&gt;=TODAY()-365, "Last 12 Months", "After 12 Months")</f>
        <v>Last 12 Months</v>
      </c>
      <c r="G700" s="1" t="s">
        <v>1655</v>
      </c>
      <c r="H700" s="1" t="s">
        <v>901</v>
      </c>
      <c r="I700" s="1" t="s">
        <v>1654</v>
      </c>
      <c r="J700" s="8">
        <f>EOMONTH(C700, 0)</f>
        <v>45504</v>
      </c>
      <c r="K700" s="1" t="s">
        <v>373</v>
      </c>
      <c r="L700" s="1" t="str">
        <f>IF(ISNUMBER(SEARCH("Social subscription",I700)),"Social Sub",IF(OR(ISNUMBER(SEARCH("Mens",I700)),ISNUMBER(SEARCH("Ladies",I700))),"Match Fees",IF(OR(ISNUMBER(SEARCH("Badgers",I700)),ISNUMBER(SEARCH("Match Fee",I700))),"Match Fees",IF(OR(ISNUMBER(SEARCH("Training",I700)),ISNUMBER(SEARCH("Aspirations",I700))),"Training Fee",""))))</f>
        <v>Training Fee</v>
      </c>
      <c r="M700" s="1">
        <v>3</v>
      </c>
      <c r="N700" s="1">
        <v>0.08</v>
      </c>
      <c r="O700" s="1">
        <v>0.05</v>
      </c>
      <c r="P700" s="1">
        <v>0</v>
      </c>
      <c r="Q700" s="1">
        <v>2.87</v>
      </c>
    </row>
    <row r="701" spans="1:17" ht="12.75">
      <c r="A701" s="4">
        <v>45473</v>
      </c>
      <c r="B701" s="18">
        <f>IF(AND(ISNUMBER(--LEFT(A701,10)), ISNUMBER(--LEFT(C701,10))), --LEFT(C701,10) - --LEFT(A701,10), "")</f>
        <v>16.354099999996834</v>
      </c>
      <c r="C701" s="4">
        <v>45489.354166666664</v>
      </c>
      <c r="D701" s="16">
        <f>YEAR(C701)</f>
        <v>2024</v>
      </c>
      <c r="E701" s="1" t="str">
        <f t="shared" si="10"/>
        <v>July 2024</v>
      </c>
      <c r="F701" s="3" t="str">
        <f ca="1">IF(C701&gt;=TODAY()-365, "Last 12 Months", "After 12 Months")</f>
        <v>Last 12 Months</v>
      </c>
      <c r="G701" s="1" t="s">
        <v>1656</v>
      </c>
      <c r="H701" s="1" t="s">
        <v>898</v>
      </c>
      <c r="I701" s="1" t="s">
        <v>1657</v>
      </c>
      <c r="J701" s="8">
        <f>EOMONTH(C701, 0)</f>
        <v>45504</v>
      </c>
      <c r="K701" s="1" t="s">
        <v>373</v>
      </c>
      <c r="L701" s="1" t="str">
        <f>IF(ISNUMBER(SEARCH("Social subscription",I701)),"Social Sub",IF(OR(ISNUMBER(SEARCH("Mens",I701)),ISNUMBER(SEARCH("Ladies",I701))),"Match Fees",IF(OR(ISNUMBER(SEARCH("Badgers",I701)),ISNUMBER(SEARCH("Match Fee",I701))),"Match Fees",IF(OR(ISNUMBER(SEARCH("Training",I701)),ISNUMBER(SEARCH("Aspirations",I701))),"Training Fee",""))))</f>
        <v>Training Fee</v>
      </c>
      <c r="M701" s="1">
        <v>3</v>
      </c>
      <c r="N701" s="1">
        <v>0.08</v>
      </c>
      <c r="O701" s="1">
        <v>0.05</v>
      </c>
      <c r="P701" s="1">
        <v>0</v>
      </c>
      <c r="Q701" s="1">
        <v>2.87</v>
      </c>
    </row>
    <row r="702" spans="1:17" ht="12.75">
      <c r="A702" s="4">
        <v>45473</v>
      </c>
      <c r="B702" s="18">
        <f>IF(AND(ISNUMBER(--LEFT(A702,10)), ISNUMBER(--LEFT(C702,10))), --LEFT(C702,10) - --LEFT(A702,10), "")</f>
        <v>16.354099999996834</v>
      </c>
      <c r="C702" s="4">
        <v>45489.354166666664</v>
      </c>
      <c r="D702" s="16">
        <f>YEAR(C702)</f>
        <v>2024</v>
      </c>
      <c r="E702" s="1" t="str">
        <f t="shared" si="10"/>
        <v>July 2024</v>
      </c>
      <c r="F702" s="3" t="str">
        <f ca="1">IF(C702&gt;=TODAY()-365, "Last 12 Months", "After 12 Months")</f>
        <v>Last 12 Months</v>
      </c>
      <c r="G702" s="1" t="s">
        <v>1658</v>
      </c>
      <c r="H702" s="1" t="s">
        <v>901</v>
      </c>
      <c r="I702" s="1" t="s">
        <v>1657</v>
      </c>
      <c r="J702" s="8">
        <f>EOMONTH(C702, 0)</f>
        <v>45504</v>
      </c>
      <c r="K702" s="1" t="s">
        <v>373</v>
      </c>
      <c r="L702" s="1" t="str">
        <f>IF(ISNUMBER(SEARCH("Social subscription",I702)),"Social Sub",IF(OR(ISNUMBER(SEARCH("Mens",I702)),ISNUMBER(SEARCH("Ladies",I702))),"Match Fees",IF(OR(ISNUMBER(SEARCH("Badgers",I702)),ISNUMBER(SEARCH("Match Fee",I702))),"Match Fees",IF(OR(ISNUMBER(SEARCH("Training",I702)),ISNUMBER(SEARCH("Aspirations",I702))),"Training Fee",""))))</f>
        <v>Training Fee</v>
      </c>
      <c r="M702" s="1">
        <v>3</v>
      </c>
      <c r="N702" s="1">
        <v>7.0000000000000007E-2</v>
      </c>
      <c r="O702" s="1">
        <v>0.05</v>
      </c>
      <c r="P702" s="1">
        <v>0</v>
      </c>
      <c r="Q702" s="1">
        <v>2.88</v>
      </c>
    </row>
    <row r="703" spans="1:17" ht="12.75">
      <c r="A703" s="4">
        <v>45459</v>
      </c>
      <c r="B703" s="18">
        <f>IF(AND(ISNUMBER(--LEFT(A703,10)), ISNUMBER(--LEFT(C703,10))), --LEFT(C703,10) - --LEFT(A703,10), "")</f>
        <v>30.354099999996834</v>
      </c>
      <c r="C703" s="4">
        <v>45489.354166666664</v>
      </c>
      <c r="D703" s="16">
        <f>YEAR(C703)</f>
        <v>2024</v>
      </c>
      <c r="E703" s="1" t="str">
        <f t="shared" si="10"/>
        <v>July 2024</v>
      </c>
      <c r="F703" s="3" t="str">
        <f ca="1">IF(C703&gt;=TODAY()-365, "Last 12 Months", "After 12 Months")</f>
        <v>Last 12 Months</v>
      </c>
      <c r="G703" s="1" t="s">
        <v>1659</v>
      </c>
      <c r="H703" s="1" t="s">
        <v>815</v>
      </c>
      <c r="I703" s="1" t="s">
        <v>1375</v>
      </c>
      <c r="J703" s="8">
        <f>EOMONTH(C703, 0)</f>
        <v>45504</v>
      </c>
      <c r="K703" s="1" t="s">
        <v>373</v>
      </c>
      <c r="L703" s="1" t="str">
        <f>IF(ISNUMBER(SEARCH("Social subscription",I703)),"Social Sub",IF(OR(ISNUMBER(SEARCH("Mens",I703)),ISNUMBER(SEARCH("Ladies",I703))),"Match Fees",IF(OR(ISNUMBER(SEARCH("Badgers",I703)),ISNUMBER(SEARCH("Match Fee",I703))),"Match Fees",IF(OR(ISNUMBER(SEARCH("Training",I703)),ISNUMBER(SEARCH("Aspirations",I703))),"Training Fee",""))))</f>
        <v>Training Fee</v>
      </c>
      <c r="M703" s="1">
        <v>3</v>
      </c>
      <c r="N703" s="1">
        <v>0.25</v>
      </c>
      <c r="O703" s="1">
        <v>0.05</v>
      </c>
      <c r="P703" s="1">
        <v>0</v>
      </c>
      <c r="Q703" s="1">
        <v>2.7</v>
      </c>
    </row>
    <row r="704" spans="1:17" ht="12.75">
      <c r="A704" s="4">
        <v>45489</v>
      </c>
      <c r="B704" s="18">
        <f>IF(AND(ISNUMBER(--LEFT(A704,10)), ISNUMBER(--LEFT(C704,10))), --LEFT(C704,10) - --LEFT(A704,10), "")</f>
        <v>0.94019999999727588</v>
      </c>
      <c r="C704" s="4">
        <v>45489.94027777778</v>
      </c>
      <c r="D704" s="16">
        <f>YEAR(C704)</f>
        <v>2024</v>
      </c>
      <c r="E704" s="1" t="str">
        <f t="shared" si="10"/>
        <v>July 2024</v>
      </c>
      <c r="F704" s="3" t="str">
        <f ca="1">IF(C704&gt;=TODAY()-365, "Last 12 Months", "After 12 Months")</f>
        <v>Last 12 Months</v>
      </c>
      <c r="G704" s="1" t="s">
        <v>1660</v>
      </c>
      <c r="H704" s="1" t="s">
        <v>996</v>
      </c>
      <c r="I704" s="1" t="s">
        <v>1661</v>
      </c>
      <c r="J704" s="8">
        <f>EOMONTH(C704, 0)</f>
        <v>45504</v>
      </c>
      <c r="K704" s="1" t="s">
        <v>241</v>
      </c>
      <c r="L704" s="1" t="str">
        <f>IF(ISNUMBER(SEARCH("Social subscription",I704)),"Social Sub",IF(OR(ISNUMBER(SEARCH("Mens",I704)),ISNUMBER(SEARCH("Ladies",I704))),"Match Fees",IF(OR(ISNUMBER(SEARCH("Badgers",I704)),ISNUMBER(SEARCH("Match Fee",I704))),"Match Fees",IF(OR(ISNUMBER(SEARCH("Training",I704)),ISNUMBER(SEARCH("Aspirations",I704))),"Training Fee",""))))</f>
        <v>Match Fees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</row>
    <row r="705" spans="1:17" ht="12.75">
      <c r="A705" s="4">
        <v>45441</v>
      </c>
      <c r="B705" s="18">
        <f>IF(AND(ISNUMBER(--LEFT(A705,10)), ISNUMBER(--LEFT(C705,10))), --LEFT(C705,10) - --LEFT(A705,10), "")</f>
        <v>50.354800000000978</v>
      </c>
      <c r="C705" s="4">
        <v>45491.354861111111</v>
      </c>
      <c r="D705" s="16">
        <f>YEAR(C705)</f>
        <v>2024</v>
      </c>
      <c r="E705" s="1" t="str">
        <f t="shared" si="10"/>
        <v>July 2024</v>
      </c>
      <c r="F705" s="3" t="str">
        <f ca="1">IF(C705&gt;=TODAY()-365, "Last 12 Months", "After 12 Months")</f>
        <v>Last 12 Months</v>
      </c>
      <c r="G705" s="1" t="s">
        <v>1662</v>
      </c>
      <c r="H705" s="1" t="s">
        <v>717</v>
      </c>
      <c r="I705" s="1" t="s">
        <v>1400</v>
      </c>
      <c r="J705" s="8">
        <f>EOMONTH(C705, 0)</f>
        <v>45504</v>
      </c>
      <c r="K705" s="1" t="s">
        <v>373</v>
      </c>
      <c r="L705" s="1" t="str">
        <f>IF(ISNUMBER(SEARCH("Social subscription",I705)),"Social Sub",IF(OR(ISNUMBER(SEARCH("Mens",I705)),ISNUMBER(SEARCH("Ladies",I705))),"Match Fees",IF(OR(ISNUMBER(SEARCH("Badgers",I705)),ISNUMBER(SEARCH("Match Fee",I705))),"Match Fees",IF(OR(ISNUMBER(SEARCH("Training",I705)),ISNUMBER(SEARCH("Aspirations",I705))),"Training Fee",""))))</f>
        <v>Match Fees</v>
      </c>
      <c r="M705" s="1">
        <v>5</v>
      </c>
      <c r="N705" s="1">
        <v>0.17</v>
      </c>
      <c r="O705" s="1">
        <v>0.05</v>
      </c>
      <c r="P705" s="1">
        <v>0</v>
      </c>
      <c r="Q705" s="1">
        <v>4.78</v>
      </c>
    </row>
    <row r="706" spans="1:17" ht="12.75">
      <c r="A706" s="4">
        <v>45447</v>
      </c>
      <c r="B706" s="18">
        <f>IF(AND(ISNUMBER(--LEFT(A706,10)), ISNUMBER(--LEFT(C706,10))), --LEFT(C706,10) - --LEFT(A706,10), "")</f>
        <v>44.354800000000978</v>
      </c>
      <c r="C706" s="4">
        <v>45491.354861111111</v>
      </c>
      <c r="D706" s="16">
        <f>YEAR(C706)</f>
        <v>2024</v>
      </c>
      <c r="E706" s="1" t="str">
        <f t="shared" si="10"/>
        <v>July 2024</v>
      </c>
      <c r="F706" s="3" t="str">
        <f ca="1">IF(C706&gt;=TODAY()-365, "Last 12 Months", "After 12 Months")</f>
        <v>Last 12 Months</v>
      </c>
      <c r="G706" s="1" t="s">
        <v>1663</v>
      </c>
      <c r="H706" s="1" t="s">
        <v>717</v>
      </c>
      <c r="I706" s="1" t="s">
        <v>1402</v>
      </c>
      <c r="J706" s="8">
        <f>EOMONTH(C706, 0)</f>
        <v>45504</v>
      </c>
      <c r="K706" s="1" t="s">
        <v>373</v>
      </c>
      <c r="L706" s="1" t="str">
        <f>IF(ISNUMBER(SEARCH("Social subscription",I706)),"Social Sub",IF(OR(ISNUMBER(SEARCH("Mens",I706)),ISNUMBER(SEARCH("Ladies",I706))),"Match Fees",IF(OR(ISNUMBER(SEARCH("Badgers",I706)),ISNUMBER(SEARCH("Match Fee",I706))),"Match Fees",IF(OR(ISNUMBER(SEARCH("Training",I706)),ISNUMBER(SEARCH("Aspirations",I706))),"Training Fee",""))))</f>
        <v>Match Fees</v>
      </c>
      <c r="M706" s="1">
        <v>5</v>
      </c>
      <c r="N706" s="1">
        <v>0.18</v>
      </c>
      <c r="O706" s="1">
        <v>0.05</v>
      </c>
      <c r="P706" s="1">
        <v>0</v>
      </c>
      <c r="Q706" s="1">
        <v>4.7699999999999996</v>
      </c>
    </row>
    <row r="707" spans="1:17" ht="12.75">
      <c r="A707" s="4">
        <v>45462</v>
      </c>
      <c r="B707" s="18">
        <f>IF(AND(ISNUMBER(--LEFT(A707,10)), ISNUMBER(--LEFT(C707,10))), --LEFT(C707,10) - --LEFT(A707,10), "")</f>
        <v>30.356200000001991</v>
      </c>
      <c r="C707" s="4">
        <v>45492.356249999997</v>
      </c>
      <c r="D707" s="16">
        <f>YEAR(C707)</f>
        <v>2024</v>
      </c>
      <c r="E707" s="1" t="str">
        <f t="shared" ref="E707:E770" si="11">TEXT(C707, "mmmm yyyy")</f>
        <v>July 2024</v>
      </c>
      <c r="F707" s="3" t="str">
        <f ca="1">IF(C707&gt;=TODAY()-365, "Last 12 Months", "After 12 Months")</f>
        <v>Last 12 Months</v>
      </c>
      <c r="G707" s="1" t="s">
        <v>1664</v>
      </c>
      <c r="H707" s="1" t="s">
        <v>1218</v>
      </c>
      <c r="I707" s="1" t="s">
        <v>1665</v>
      </c>
      <c r="J707" s="8">
        <f>EOMONTH(C707, 0)</f>
        <v>45504</v>
      </c>
      <c r="K707" s="1" t="s">
        <v>373</v>
      </c>
      <c r="L707" s="1" t="str">
        <f>IF(ISNUMBER(SEARCH("Social subscription",I707)),"Social Sub",IF(OR(ISNUMBER(SEARCH("Mens",I707)),ISNUMBER(SEARCH("Ladies",I707))),"Match Fees",IF(OR(ISNUMBER(SEARCH("Badgers",I707)),ISNUMBER(SEARCH("Match Fee",I707))),"Match Fees",IF(OR(ISNUMBER(SEARCH("Training",I707)),ISNUMBER(SEARCH("Aspirations",I707))),"Training Fee",""))))</f>
        <v>Match Fees</v>
      </c>
      <c r="M707" s="1">
        <v>10</v>
      </c>
      <c r="N707" s="1">
        <v>0.35</v>
      </c>
      <c r="O707" s="1">
        <v>0.1</v>
      </c>
      <c r="P707" s="1">
        <v>0</v>
      </c>
      <c r="Q707" s="1">
        <v>9.5500000000000007</v>
      </c>
    </row>
    <row r="708" spans="1:17" ht="12.75">
      <c r="A708" s="4">
        <v>45462</v>
      </c>
      <c r="B708" s="18">
        <f>IF(AND(ISNUMBER(--LEFT(A708,10)), ISNUMBER(--LEFT(C708,10))), --LEFT(C708,10) - --LEFT(A708,10), "")</f>
        <v>30.356200000001991</v>
      </c>
      <c r="C708" s="4">
        <v>45492.356249999997</v>
      </c>
      <c r="D708" s="16">
        <f>YEAR(C708)</f>
        <v>2024</v>
      </c>
      <c r="E708" s="1" t="str">
        <f t="shared" si="11"/>
        <v>July 2024</v>
      </c>
      <c r="F708" s="3" t="str">
        <f ca="1">IF(C708&gt;=TODAY()-365, "Last 12 Months", "After 12 Months")</f>
        <v>Last 12 Months</v>
      </c>
      <c r="G708" s="1" t="s">
        <v>1666</v>
      </c>
      <c r="H708" s="1" t="s">
        <v>1010</v>
      </c>
      <c r="I708" s="1" t="s">
        <v>1667</v>
      </c>
      <c r="J708" s="8">
        <f>EOMONTH(C708, 0)</f>
        <v>45504</v>
      </c>
      <c r="K708" s="1" t="s">
        <v>373</v>
      </c>
      <c r="L708" s="1" t="str">
        <f>IF(ISNUMBER(SEARCH("Social subscription",I708)),"Social Sub",IF(OR(ISNUMBER(SEARCH("Mens",I708)),ISNUMBER(SEARCH("Ladies",I708))),"Match Fees",IF(OR(ISNUMBER(SEARCH("Badgers",I708)),ISNUMBER(SEARCH("Match Fee",I708))),"Match Fees",IF(OR(ISNUMBER(SEARCH("Training",I708)),ISNUMBER(SEARCH("Aspirations",I708))),"Training Fee",""))))</f>
        <v>Match Fees</v>
      </c>
      <c r="M708" s="1">
        <v>3</v>
      </c>
      <c r="N708" s="1">
        <v>0.06</v>
      </c>
      <c r="O708" s="1">
        <v>0.05</v>
      </c>
      <c r="P708" s="1">
        <v>0</v>
      </c>
      <c r="Q708" s="1">
        <v>2.89</v>
      </c>
    </row>
    <row r="709" spans="1:17" ht="12.75">
      <c r="A709" s="4">
        <v>45464</v>
      </c>
      <c r="B709" s="18">
        <f>IF(AND(ISNUMBER(--LEFT(A709,10)), ISNUMBER(--LEFT(C709,10))), --LEFT(C709,10) - --LEFT(A709,10), "")</f>
        <v>28.356200000001991</v>
      </c>
      <c r="C709" s="4">
        <v>45492.356249999997</v>
      </c>
      <c r="D709" s="16">
        <f>YEAR(C709)</f>
        <v>2024</v>
      </c>
      <c r="E709" s="1" t="str">
        <f t="shared" si="11"/>
        <v>July 2024</v>
      </c>
      <c r="F709" s="3" t="str">
        <f ca="1">IF(C709&gt;=TODAY()-365, "Last 12 Months", "After 12 Months")</f>
        <v>Last 12 Months</v>
      </c>
      <c r="G709" s="1" t="s">
        <v>1668</v>
      </c>
      <c r="H709" s="1" t="s">
        <v>1010</v>
      </c>
      <c r="I709" s="1" t="s">
        <v>1669</v>
      </c>
      <c r="J709" s="8">
        <f>EOMONTH(C709, 0)</f>
        <v>45504</v>
      </c>
      <c r="K709" s="1" t="s">
        <v>373</v>
      </c>
      <c r="L709" s="1" t="str">
        <f>IF(ISNUMBER(SEARCH("Social subscription",I709)),"Social Sub",IF(OR(ISNUMBER(SEARCH("Mens",I709)),ISNUMBER(SEARCH("Ladies",I709))),"Match Fees",IF(OR(ISNUMBER(SEARCH("Badgers",I709)),ISNUMBER(SEARCH("Match Fee",I709))),"Match Fees",IF(OR(ISNUMBER(SEARCH("Training",I709)),ISNUMBER(SEARCH("Aspirations",I709))),"Training Fee",""))))</f>
        <v>Training Fee</v>
      </c>
      <c r="M709" s="1">
        <v>5</v>
      </c>
      <c r="N709" s="1">
        <v>0.11</v>
      </c>
      <c r="O709" s="1">
        <v>0.05</v>
      </c>
      <c r="P709" s="1">
        <v>0</v>
      </c>
      <c r="Q709" s="1">
        <v>4.84</v>
      </c>
    </row>
    <row r="710" spans="1:17" ht="12.75">
      <c r="A710" s="4">
        <v>45469</v>
      </c>
      <c r="B710" s="18">
        <f>IF(AND(ISNUMBER(--LEFT(A710,10)), ISNUMBER(--LEFT(C710,10))), --LEFT(C710,10) - --LEFT(A710,10), "")</f>
        <v>23.356200000001991</v>
      </c>
      <c r="C710" s="4">
        <v>45492.356249999997</v>
      </c>
      <c r="D710" s="16">
        <f>YEAR(C710)</f>
        <v>2024</v>
      </c>
      <c r="E710" s="1" t="str">
        <f t="shared" si="11"/>
        <v>July 2024</v>
      </c>
      <c r="F710" s="3" t="str">
        <f ca="1">IF(C710&gt;=TODAY()-365, "Last 12 Months", "After 12 Months")</f>
        <v>Last 12 Months</v>
      </c>
      <c r="G710" s="1" t="s">
        <v>1670</v>
      </c>
      <c r="H710" s="1" t="s">
        <v>1010</v>
      </c>
      <c r="I710" s="1" t="s">
        <v>1671</v>
      </c>
      <c r="J710" s="8">
        <f>EOMONTH(C710, 0)</f>
        <v>45504</v>
      </c>
      <c r="K710" s="1" t="s">
        <v>373</v>
      </c>
      <c r="L710" s="1" t="str">
        <f>IF(ISNUMBER(SEARCH("Social subscription",I710)),"Social Sub",IF(OR(ISNUMBER(SEARCH("Mens",I710)),ISNUMBER(SEARCH("Ladies",I710))),"Match Fees",IF(OR(ISNUMBER(SEARCH("Badgers",I710)),ISNUMBER(SEARCH("Match Fee",I710))),"Match Fees",IF(OR(ISNUMBER(SEARCH("Training",I710)),ISNUMBER(SEARCH("Aspirations",I710))),"Training Fee",""))))</f>
        <v>Match Fees</v>
      </c>
      <c r="M710" s="1">
        <v>3</v>
      </c>
      <c r="N710" s="1">
        <v>0.06</v>
      </c>
      <c r="O710" s="1">
        <v>0.05</v>
      </c>
      <c r="P710" s="1">
        <v>0</v>
      </c>
      <c r="Q710" s="1">
        <v>2.89</v>
      </c>
    </row>
    <row r="711" spans="1:17" ht="12.75">
      <c r="A711" s="4">
        <v>45471</v>
      </c>
      <c r="B711" s="18">
        <f>IF(AND(ISNUMBER(--LEFT(A711,10)), ISNUMBER(--LEFT(C711,10))), --LEFT(C711,10) - --LEFT(A711,10), "")</f>
        <v>21.356200000001991</v>
      </c>
      <c r="C711" s="4">
        <v>45492.356249999997</v>
      </c>
      <c r="D711" s="16">
        <f>YEAR(C711)</f>
        <v>2024</v>
      </c>
      <c r="E711" s="1" t="str">
        <f t="shared" si="11"/>
        <v>July 2024</v>
      </c>
      <c r="F711" s="3" t="str">
        <f ca="1">IF(C711&gt;=TODAY()-365, "Last 12 Months", "After 12 Months")</f>
        <v>Last 12 Months</v>
      </c>
      <c r="G711" s="1" t="s">
        <v>1672</v>
      </c>
      <c r="H711" s="1" t="s">
        <v>1010</v>
      </c>
      <c r="I711" s="1" t="s">
        <v>1673</v>
      </c>
      <c r="J711" s="8">
        <f>EOMONTH(C711, 0)</f>
        <v>45504</v>
      </c>
      <c r="K711" s="1" t="s">
        <v>373</v>
      </c>
      <c r="L711" s="1" t="str">
        <f>IF(ISNUMBER(SEARCH("Social subscription",I711)),"Social Sub",IF(OR(ISNUMBER(SEARCH("Mens",I711)),ISNUMBER(SEARCH("Ladies",I711))),"Match Fees",IF(OR(ISNUMBER(SEARCH("Badgers",I711)),ISNUMBER(SEARCH("Match Fee",I711))),"Match Fees",IF(OR(ISNUMBER(SEARCH("Training",I711)),ISNUMBER(SEARCH("Aspirations",I711))),"Training Fee",""))))</f>
        <v>Training Fee</v>
      </c>
      <c r="M711" s="1">
        <v>5</v>
      </c>
      <c r="N711" s="1">
        <v>0.11</v>
      </c>
      <c r="O711" s="1">
        <v>0.05</v>
      </c>
      <c r="P711" s="1">
        <v>0</v>
      </c>
      <c r="Q711" s="1">
        <v>4.84</v>
      </c>
    </row>
    <row r="712" spans="1:17" ht="12.75">
      <c r="A712" s="4">
        <v>45473</v>
      </c>
      <c r="B712" s="18">
        <f>IF(AND(ISNUMBER(--LEFT(A712,10)), ISNUMBER(--LEFT(C712,10))), --LEFT(C712,10) - --LEFT(A712,10), "")</f>
        <v>19.356200000001991</v>
      </c>
      <c r="C712" s="4">
        <v>45492.356249999997</v>
      </c>
      <c r="D712" s="16">
        <f>YEAR(C712)</f>
        <v>2024</v>
      </c>
      <c r="E712" s="1" t="str">
        <f t="shared" si="11"/>
        <v>July 2024</v>
      </c>
      <c r="F712" s="3" t="str">
        <f ca="1">IF(C712&gt;=TODAY()-365, "Last 12 Months", "After 12 Months")</f>
        <v>Last 12 Months</v>
      </c>
      <c r="G712" s="1" t="s">
        <v>1674</v>
      </c>
      <c r="H712" s="1" t="s">
        <v>1010</v>
      </c>
      <c r="I712" s="1" t="s">
        <v>1675</v>
      </c>
      <c r="J712" s="8">
        <f>EOMONTH(C712, 0)</f>
        <v>45504</v>
      </c>
      <c r="K712" s="1" t="s">
        <v>373</v>
      </c>
      <c r="L712" s="1" t="str">
        <f>IF(ISNUMBER(SEARCH("Social subscription",I712)),"Social Sub",IF(OR(ISNUMBER(SEARCH("Mens",I712)),ISNUMBER(SEARCH("Ladies",I712))),"Match Fees",IF(OR(ISNUMBER(SEARCH("Badgers",I712)),ISNUMBER(SEARCH("Match Fee",I712))),"Match Fees",IF(OR(ISNUMBER(SEARCH("Training",I712)),ISNUMBER(SEARCH("Aspirations",I712))),"Training Fee",""))))</f>
        <v>Training Fee</v>
      </c>
      <c r="M712" s="1">
        <v>3</v>
      </c>
      <c r="N712" s="1">
        <v>0.06</v>
      </c>
      <c r="O712" s="1">
        <v>0.05</v>
      </c>
      <c r="P712" s="1">
        <v>0</v>
      </c>
      <c r="Q712" s="1">
        <v>2.89</v>
      </c>
    </row>
    <row r="713" spans="1:17" ht="12.75">
      <c r="A713" s="4">
        <v>45478</v>
      </c>
      <c r="B713" s="18">
        <f>IF(AND(ISNUMBER(--LEFT(A713,10)), ISNUMBER(--LEFT(C713,10))), --LEFT(C713,10) - --LEFT(A713,10), "")</f>
        <v>14.356200000001991</v>
      </c>
      <c r="C713" s="4">
        <v>45492.356249999997</v>
      </c>
      <c r="D713" s="16">
        <f>YEAR(C713)</f>
        <v>2024</v>
      </c>
      <c r="E713" s="1" t="str">
        <f t="shared" si="11"/>
        <v>July 2024</v>
      </c>
      <c r="F713" s="3" t="str">
        <f ca="1">IF(C713&gt;=TODAY()-365, "Last 12 Months", "After 12 Months")</f>
        <v>Last 12 Months</v>
      </c>
      <c r="G713" s="1" t="s">
        <v>1676</v>
      </c>
      <c r="H713" s="1" t="s">
        <v>1010</v>
      </c>
      <c r="I713" s="1" t="s">
        <v>1677</v>
      </c>
      <c r="J713" s="8">
        <f>EOMONTH(C713, 0)</f>
        <v>45504</v>
      </c>
      <c r="K713" s="1" t="s">
        <v>373</v>
      </c>
      <c r="L713" s="1" t="str">
        <f>IF(ISNUMBER(SEARCH("Social subscription",I713)),"Social Sub",IF(OR(ISNUMBER(SEARCH("Mens",I713)),ISNUMBER(SEARCH("Ladies",I713))),"Match Fees",IF(OR(ISNUMBER(SEARCH("Badgers",I713)),ISNUMBER(SEARCH("Match Fee",I713))),"Match Fees",IF(OR(ISNUMBER(SEARCH("Training",I713)),ISNUMBER(SEARCH("Aspirations",I713))),"Training Fee",""))))</f>
        <v>Training Fee</v>
      </c>
      <c r="M713" s="1">
        <v>5</v>
      </c>
      <c r="N713" s="1">
        <v>0.11</v>
      </c>
      <c r="O713" s="1">
        <v>0.05</v>
      </c>
      <c r="P713" s="1">
        <v>0</v>
      </c>
      <c r="Q713" s="1">
        <v>4.84</v>
      </c>
    </row>
    <row r="714" spans="1:17" ht="12.75">
      <c r="A714" s="4">
        <v>45484</v>
      </c>
      <c r="B714" s="18">
        <f>IF(AND(ISNUMBER(--LEFT(A714,10)), ISNUMBER(--LEFT(C714,10))), --LEFT(C714,10) - --LEFT(A714,10), "")</f>
        <v>8.3562000000019907</v>
      </c>
      <c r="C714" s="4">
        <v>45492.356249999997</v>
      </c>
      <c r="D714" s="16">
        <f>YEAR(C714)</f>
        <v>2024</v>
      </c>
      <c r="E714" s="1" t="str">
        <f t="shared" si="11"/>
        <v>July 2024</v>
      </c>
      <c r="F714" s="3" t="str">
        <f ca="1">IF(C714&gt;=TODAY()-365, "Last 12 Months", "After 12 Months")</f>
        <v>Last 12 Months</v>
      </c>
      <c r="G714" s="1" t="s">
        <v>1678</v>
      </c>
      <c r="H714" s="1" t="s">
        <v>1010</v>
      </c>
      <c r="I714" s="1" t="s">
        <v>1679</v>
      </c>
      <c r="J714" s="8">
        <f>EOMONTH(C714, 0)</f>
        <v>45504</v>
      </c>
      <c r="K714" s="1" t="s">
        <v>373</v>
      </c>
      <c r="L714" s="1" t="str">
        <f>IF(ISNUMBER(SEARCH("Social subscription",I714)),"Social Sub",IF(OR(ISNUMBER(SEARCH("Mens",I714)),ISNUMBER(SEARCH("Ladies",I714))),"Match Fees",IF(OR(ISNUMBER(SEARCH("Badgers",I714)),ISNUMBER(SEARCH("Match Fee",I714))),"Match Fees",IF(OR(ISNUMBER(SEARCH("Training",I714)),ISNUMBER(SEARCH("Aspirations",I714))),"Training Fee",""))))</f>
        <v>Match Fees</v>
      </c>
      <c r="M714" s="1">
        <v>3</v>
      </c>
      <c r="N714" s="1">
        <v>0.06</v>
      </c>
      <c r="O714" s="1">
        <v>0.05</v>
      </c>
      <c r="P714" s="1">
        <v>0</v>
      </c>
      <c r="Q714" s="1">
        <v>2.89</v>
      </c>
    </row>
    <row r="715" spans="1:17" ht="12.75">
      <c r="A715" s="4">
        <v>45487</v>
      </c>
      <c r="B715" s="18">
        <f>IF(AND(ISNUMBER(--LEFT(A715,10)), ISNUMBER(--LEFT(C715,10))), --LEFT(C715,10) - --LEFT(A715,10), "")</f>
        <v>5.3562000000019907</v>
      </c>
      <c r="C715" s="4">
        <v>45492.356249999997</v>
      </c>
      <c r="D715" s="16">
        <f>YEAR(C715)</f>
        <v>2024</v>
      </c>
      <c r="E715" s="1" t="str">
        <f t="shared" si="11"/>
        <v>July 2024</v>
      </c>
      <c r="F715" s="3" t="str">
        <f ca="1">IF(C715&gt;=TODAY()-365, "Last 12 Months", "After 12 Months")</f>
        <v>Last 12 Months</v>
      </c>
      <c r="G715" s="1" t="s">
        <v>1680</v>
      </c>
      <c r="H715" s="1" t="s">
        <v>1010</v>
      </c>
      <c r="I715" s="1" t="s">
        <v>1681</v>
      </c>
      <c r="J715" s="8">
        <f>EOMONTH(C715, 0)</f>
        <v>45504</v>
      </c>
      <c r="K715" s="1" t="s">
        <v>373</v>
      </c>
      <c r="L715" s="1" t="str">
        <f>IF(ISNUMBER(SEARCH("Social subscription",I715)),"Social Sub",IF(OR(ISNUMBER(SEARCH("Mens",I715)),ISNUMBER(SEARCH("Ladies",I715))),"Match Fees",IF(OR(ISNUMBER(SEARCH("Badgers",I715)),ISNUMBER(SEARCH("Match Fee",I715))),"Match Fees",IF(OR(ISNUMBER(SEARCH("Training",I715)),ISNUMBER(SEARCH("Aspirations",I715))),"Training Fee",""))))</f>
        <v>Training Fee</v>
      </c>
      <c r="M715" s="1">
        <v>3</v>
      </c>
      <c r="N715" s="1">
        <v>0.06</v>
      </c>
      <c r="O715" s="1">
        <v>0.05</v>
      </c>
      <c r="P715" s="1">
        <v>0</v>
      </c>
      <c r="Q715" s="1">
        <v>2.89</v>
      </c>
    </row>
    <row r="716" spans="1:17" ht="12.75">
      <c r="A716" s="4">
        <v>45488</v>
      </c>
      <c r="B716" s="18">
        <f>IF(AND(ISNUMBER(--LEFT(A716,10)), ISNUMBER(--LEFT(C716,10))), --LEFT(C716,10) - --LEFT(A716,10), "")</f>
        <v>4.3562000000019907</v>
      </c>
      <c r="C716" s="4">
        <v>45492.356249999997</v>
      </c>
      <c r="D716" s="16">
        <f>YEAR(C716)</f>
        <v>2024</v>
      </c>
      <c r="E716" s="1" t="str">
        <f t="shared" si="11"/>
        <v>July 2024</v>
      </c>
      <c r="F716" s="3" t="str">
        <f ca="1">IF(C716&gt;=TODAY()-365, "Last 12 Months", "After 12 Months")</f>
        <v>Last 12 Months</v>
      </c>
      <c r="G716" s="1" t="s">
        <v>1682</v>
      </c>
      <c r="H716" s="1" t="s">
        <v>1010</v>
      </c>
      <c r="I716" s="1" t="s">
        <v>1683</v>
      </c>
      <c r="J716" s="8">
        <f>EOMONTH(C716, 0)</f>
        <v>45504</v>
      </c>
      <c r="K716" s="1" t="s">
        <v>373</v>
      </c>
      <c r="L716" s="1" t="str">
        <f>IF(ISNUMBER(SEARCH("Social subscription",I716)),"Social Sub",IF(OR(ISNUMBER(SEARCH("Mens",I716)),ISNUMBER(SEARCH("Ladies",I716))),"Match Fees",IF(OR(ISNUMBER(SEARCH("Badgers",I716)),ISNUMBER(SEARCH("Match Fee",I716))),"Match Fees",IF(OR(ISNUMBER(SEARCH("Training",I716)),ISNUMBER(SEARCH("Aspirations",I716))),"Training Fee",""))))</f>
        <v>Match Fees</v>
      </c>
      <c r="M716" s="1">
        <v>3</v>
      </c>
      <c r="N716" s="1">
        <v>7.0000000000000007E-2</v>
      </c>
      <c r="O716" s="1">
        <v>0.05</v>
      </c>
      <c r="P716" s="1">
        <v>0</v>
      </c>
      <c r="Q716" s="1">
        <v>2.88</v>
      </c>
    </row>
    <row r="717" spans="1:17" ht="12.75">
      <c r="A717" s="4">
        <v>45456</v>
      </c>
      <c r="B717" s="18">
        <f>IF(AND(ISNUMBER(--LEFT(A717,10)), ISNUMBER(--LEFT(C717,10))), --LEFT(C717,10) - --LEFT(A717,10), "")</f>
        <v>36.356200000001991</v>
      </c>
      <c r="C717" s="4">
        <v>45492.356249999997</v>
      </c>
      <c r="D717" s="16">
        <f>YEAR(C717)</f>
        <v>2024</v>
      </c>
      <c r="E717" s="1" t="str">
        <f t="shared" si="11"/>
        <v>July 2024</v>
      </c>
      <c r="F717" s="3" t="str">
        <f ca="1">IF(C717&gt;=TODAY()-365, "Last 12 Months", "After 12 Months")</f>
        <v>Last 12 Months</v>
      </c>
      <c r="G717" s="1" t="s">
        <v>1684</v>
      </c>
      <c r="H717" s="1" t="s">
        <v>393</v>
      </c>
      <c r="I717" s="1" t="s">
        <v>1274</v>
      </c>
      <c r="J717" s="8">
        <f>EOMONTH(C717, 0)</f>
        <v>45504</v>
      </c>
      <c r="K717" s="1" t="s">
        <v>373</v>
      </c>
      <c r="L717" s="1" t="str">
        <f>IF(ISNUMBER(SEARCH("Social subscription",I717)),"Social Sub",IF(OR(ISNUMBER(SEARCH("Mens",I717)),ISNUMBER(SEARCH("Ladies",I717))),"Match Fees",IF(OR(ISNUMBER(SEARCH("Badgers",I717)),ISNUMBER(SEARCH("Match Fee",I717))),"Match Fees",IF(OR(ISNUMBER(SEARCH("Training",I717)),ISNUMBER(SEARCH("Aspirations",I717))),"Training Fee",""))))</f>
        <v>Match Fees</v>
      </c>
      <c r="M717" s="1">
        <v>5</v>
      </c>
      <c r="N717" s="1">
        <v>0.17</v>
      </c>
      <c r="O717" s="1">
        <v>0.05</v>
      </c>
      <c r="P717" s="1">
        <v>0</v>
      </c>
      <c r="Q717" s="1">
        <v>4.78</v>
      </c>
    </row>
    <row r="718" spans="1:17" ht="12.75">
      <c r="A718" s="4">
        <v>45476</v>
      </c>
      <c r="B718" s="18">
        <f>IF(AND(ISNUMBER(--LEFT(A718,10)), ISNUMBER(--LEFT(C718,10))), --LEFT(C718,10) - --LEFT(A718,10), "")</f>
        <v>16.356200000001991</v>
      </c>
      <c r="C718" s="4">
        <v>45492.356249999997</v>
      </c>
      <c r="D718" s="16">
        <f>YEAR(C718)</f>
        <v>2024</v>
      </c>
      <c r="E718" s="1" t="str">
        <f t="shared" si="11"/>
        <v>July 2024</v>
      </c>
      <c r="F718" s="3" t="str">
        <f ca="1">IF(C718&gt;=TODAY()-365, "Last 12 Months", "After 12 Months")</f>
        <v>Last 12 Months</v>
      </c>
      <c r="G718" s="1" t="s">
        <v>1685</v>
      </c>
      <c r="H718" s="1" t="s">
        <v>393</v>
      </c>
      <c r="I718" s="1" t="s">
        <v>1686</v>
      </c>
      <c r="J718" s="8">
        <f>EOMONTH(C718, 0)</f>
        <v>45504</v>
      </c>
      <c r="K718" s="1" t="s">
        <v>373</v>
      </c>
      <c r="L718" s="1" t="str">
        <f>IF(ISNUMBER(SEARCH("Social subscription",I718)),"Social Sub",IF(OR(ISNUMBER(SEARCH("Mens",I718)),ISNUMBER(SEARCH("Ladies",I718))),"Match Fees",IF(OR(ISNUMBER(SEARCH("Badgers",I718)),ISNUMBER(SEARCH("Match Fee",I718))),"Match Fees",IF(OR(ISNUMBER(SEARCH("Training",I718)),ISNUMBER(SEARCH("Aspirations",I718))),"Training Fee",""))))</f>
        <v>Match Fees</v>
      </c>
      <c r="M718" s="1">
        <v>5</v>
      </c>
      <c r="N718" s="1">
        <v>0.18</v>
      </c>
      <c r="O718" s="1">
        <v>0.05</v>
      </c>
      <c r="P718" s="1">
        <v>0</v>
      </c>
      <c r="Q718" s="1">
        <v>4.7699999999999996</v>
      </c>
    </row>
    <row r="719" spans="1:17" ht="12.75">
      <c r="A719" s="4">
        <v>45492</v>
      </c>
      <c r="B719" s="18">
        <f>IF(AND(ISNUMBER(--LEFT(A719,10)), ISNUMBER(--LEFT(C719,10))), --LEFT(C719,10) - --LEFT(A719,10), "")</f>
        <v>0.9375</v>
      </c>
      <c r="C719" s="4">
        <v>45492.9375</v>
      </c>
      <c r="D719" s="16">
        <f>YEAR(C719)</f>
        <v>2024</v>
      </c>
      <c r="E719" s="1" t="str">
        <f t="shared" si="11"/>
        <v>July 2024</v>
      </c>
      <c r="F719" s="3" t="str">
        <f ca="1">IF(C719&gt;=TODAY()-365, "Last 12 Months", "After 12 Months")</f>
        <v>Last 12 Months</v>
      </c>
      <c r="G719" s="1" t="s">
        <v>1687</v>
      </c>
      <c r="H719" s="1" t="s">
        <v>393</v>
      </c>
      <c r="I719" s="1" t="s">
        <v>1688</v>
      </c>
      <c r="J719" s="8">
        <f>EOMONTH(C719, 0)</f>
        <v>45504</v>
      </c>
      <c r="K719" s="1" t="s">
        <v>233</v>
      </c>
      <c r="L719" s="1" t="str">
        <f>IF(ISNUMBER(SEARCH("Social subscription",I719)),"Social Sub",IF(OR(ISNUMBER(SEARCH("Mens",I719)),ISNUMBER(SEARCH("Ladies",I719))),"Match Fees",IF(OR(ISNUMBER(SEARCH("Badgers",I719)),ISNUMBER(SEARCH("Match Fee",I719))),"Match Fees",IF(OR(ISNUMBER(SEARCH("Training",I719)),ISNUMBER(SEARCH("Aspirations",I719))),"Training Fee",""))))</f>
        <v>Training Fee</v>
      </c>
      <c r="M719" s="1">
        <v>8</v>
      </c>
      <c r="N719" s="1">
        <v>0</v>
      </c>
      <c r="O719" s="1">
        <v>0</v>
      </c>
      <c r="P719" s="1">
        <v>0</v>
      </c>
      <c r="Q719" s="1">
        <v>8</v>
      </c>
    </row>
    <row r="720" spans="1:17" ht="12.75">
      <c r="A720" s="4">
        <v>45492</v>
      </c>
      <c r="B720" s="18">
        <f>IF(AND(ISNUMBER(--LEFT(A720,10)), ISNUMBER(--LEFT(C720,10))), --LEFT(C720,10) - --LEFT(A720,10), "")</f>
        <v>0.9375</v>
      </c>
      <c r="C720" s="4">
        <v>45492.9375</v>
      </c>
      <c r="D720" s="16">
        <f>YEAR(C720)</f>
        <v>2024</v>
      </c>
      <c r="E720" s="1" t="str">
        <f t="shared" si="11"/>
        <v>July 2024</v>
      </c>
      <c r="F720" s="3" t="str">
        <f ca="1">IF(C720&gt;=TODAY()-365, "Last 12 Months", "After 12 Months")</f>
        <v>Last 12 Months</v>
      </c>
      <c r="G720" s="1" t="s">
        <v>1689</v>
      </c>
      <c r="H720" s="1" t="s">
        <v>781</v>
      </c>
      <c r="I720" s="1" t="s">
        <v>1690</v>
      </c>
      <c r="J720" s="8">
        <f>EOMONTH(C720, 0)</f>
        <v>45504</v>
      </c>
      <c r="K720" s="1" t="s">
        <v>233</v>
      </c>
      <c r="L720" s="1" t="str">
        <f>IF(ISNUMBER(SEARCH("Social subscription",I720)),"Social Sub",IF(OR(ISNUMBER(SEARCH("Mens",I720)),ISNUMBER(SEARCH("Ladies",I720))),"Match Fees",IF(OR(ISNUMBER(SEARCH("Badgers",I720)),ISNUMBER(SEARCH("Match Fee",I720))),"Match Fees",IF(OR(ISNUMBER(SEARCH("Training",I720)),ISNUMBER(SEARCH("Aspirations",I720))),"Training Fee",""))))</f>
        <v>Training Fee</v>
      </c>
      <c r="M720" s="1">
        <v>5</v>
      </c>
      <c r="N720" s="1">
        <v>0</v>
      </c>
      <c r="O720" s="1">
        <v>0</v>
      </c>
      <c r="P720" s="1">
        <v>0</v>
      </c>
      <c r="Q720" s="1">
        <v>5</v>
      </c>
    </row>
    <row r="721" spans="1:17" ht="12.75">
      <c r="A721" s="4">
        <v>45463</v>
      </c>
      <c r="B721" s="18">
        <f>IF(AND(ISNUMBER(--LEFT(A721,10)), ISNUMBER(--LEFT(C721,10))), --LEFT(C721,10) - --LEFT(A721,10), "")</f>
        <v>30.354099999996834</v>
      </c>
      <c r="C721" s="4">
        <v>45493.354166666664</v>
      </c>
      <c r="D721" s="16">
        <f>YEAR(C721)</f>
        <v>2024</v>
      </c>
      <c r="E721" s="1" t="str">
        <f t="shared" si="11"/>
        <v>July 2024</v>
      </c>
      <c r="F721" s="3" t="str">
        <f ca="1">IF(C721&gt;=TODAY()-365, "Last 12 Months", "After 12 Months")</f>
        <v>Last 12 Months</v>
      </c>
      <c r="G721" s="1" t="s">
        <v>1691</v>
      </c>
      <c r="H721" s="1" t="s">
        <v>1692</v>
      </c>
      <c r="I721" s="1" t="s">
        <v>1693</v>
      </c>
      <c r="J721" s="8">
        <f>EOMONTH(C721, 0)</f>
        <v>45504</v>
      </c>
      <c r="K721" s="1" t="s">
        <v>373</v>
      </c>
      <c r="L721" s="1" t="str">
        <f>IF(ISNUMBER(SEARCH("Social subscription",I721)),"Social Sub",IF(OR(ISNUMBER(SEARCH("Mens",I721)),ISNUMBER(SEARCH("Ladies",I721))),"Match Fees",IF(OR(ISNUMBER(SEARCH("Badgers",I721)),ISNUMBER(SEARCH("Match Fee",I721))),"Match Fees",IF(OR(ISNUMBER(SEARCH("Training",I721)),ISNUMBER(SEARCH("Aspirations",I721))),"Training Fee",""))))</f>
        <v>Match Fees</v>
      </c>
      <c r="M721" s="1">
        <v>3</v>
      </c>
      <c r="N721" s="1">
        <v>0.14000000000000001</v>
      </c>
      <c r="O721" s="1">
        <v>0.05</v>
      </c>
      <c r="P721" s="1">
        <v>0</v>
      </c>
      <c r="Q721" s="1">
        <v>2.81</v>
      </c>
    </row>
    <row r="722" spans="1:17" ht="12.75">
      <c r="A722" s="4">
        <v>45471</v>
      </c>
      <c r="B722" s="18">
        <f>IF(AND(ISNUMBER(--LEFT(A722,10)), ISNUMBER(--LEFT(C722,10))), --LEFT(C722,10) - --LEFT(A722,10), "")</f>
        <v>22.354099999996834</v>
      </c>
      <c r="C722" s="4">
        <v>45493.354166666664</v>
      </c>
      <c r="D722" s="16">
        <f>YEAR(C722)</f>
        <v>2024</v>
      </c>
      <c r="E722" s="1" t="str">
        <f t="shared" si="11"/>
        <v>July 2024</v>
      </c>
      <c r="F722" s="3" t="str">
        <f ca="1">IF(C722&gt;=TODAY()-365, "Last 12 Months", "After 12 Months")</f>
        <v>Last 12 Months</v>
      </c>
      <c r="G722" s="1" t="s">
        <v>1694</v>
      </c>
      <c r="H722" s="1" t="s">
        <v>1692</v>
      </c>
      <c r="I722" s="1" t="s">
        <v>1695</v>
      </c>
      <c r="J722" s="8">
        <f>EOMONTH(C722, 0)</f>
        <v>45504</v>
      </c>
      <c r="K722" s="1" t="s">
        <v>373</v>
      </c>
      <c r="L722" s="1" t="str">
        <f>IF(ISNUMBER(SEARCH("Social subscription",I722)),"Social Sub",IF(OR(ISNUMBER(SEARCH("Mens",I722)),ISNUMBER(SEARCH("Ladies",I722))),"Match Fees",IF(OR(ISNUMBER(SEARCH("Badgers",I722)),ISNUMBER(SEARCH("Match Fee",I722))),"Match Fees",IF(OR(ISNUMBER(SEARCH("Training",I722)),ISNUMBER(SEARCH("Aspirations",I722))),"Training Fee",""))))</f>
        <v>Match Fees</v>
      </c>
      <c r="M722" s="1">
        <v>3</v>
      </c>
      <c r="N722" s="1">
        <v>0.15</v>
      </c>
      <c r="O722" s="1">
        <v>0.05</v>
      </c>
      <c r="P722" s="1">
        <v>0</v>
      </c>
      <c r="Q722" s="1">
        <v>2.8</v>
      </c>
    </row>
    <row r="723" spans="1:17" ht="12.75">
      <c r="A723" s="4">
        <v>45463</v>
      </c>
      <c r="B723" s="18">
        <f>IF(AND(ISNUMBER(--LEFT(A723,10)), ISNUMBER(--LEFT(C723,10))), --LEFT(C723,10) - --LEFT(A723,10), "")</f>
        <v>30.354099999996834</v>
      </c>
      <c r="C723" s="4">
        <v>45493.354166666664</v>
      </c>
      <c r="D723" s="16">
        <f>YEAR(C723)</f>
        <v>2024</v>
      </c>
      <c r="E723" s="1" t="str">
        <f t="shared" si="11"/>
        <v>July 2024</v>
      </c>
      <c r="F723" s="3" t="str">
        <f ca="1">IF(C723&gt;=TODAY()-365, "Last 12 Months", "After 12 Months")</f>
        <v>Last 12 Months</v>
      </c>
      <c r="G723" s="1" t="s">
        <v>1696</v>
      </c>
      <c r="H723" s="1" t="s">
        <v>1697</v>
      </c>
      <c r="I723" s="1" t="s">
        <v>1250</v>
      </c>
      <c r="J723" s="8">
        <f>EOMONTH(C723, 0)</f>
        <v>45504</v>
      </c>
      <c r="K723" s="1" t="s">
        <v>373</v>
      </c>
      <c r="L723" s="1" t="str">
        <f>IF(ISNUMBER(SEARCH("Social subscription",I723)),"Social Sub",IF(OR(ISNUMBER(SEARCH("Mens",I723)),ISNUMBER(SEARCH("Ladies",I723))),"Match Fees",IF(OR(ISNUMBER(SEARCH("Badgers",I723)),ISNUMBER(SEARCH("Match Fee",I723))),"Match Fees",IF(OR(ISNUMBER(SEARCH("Training",I723)),ISNUMBER(SEARCH("Aspirations",I723))),"Training Fee",""))))</f>
        <v>Training Fee</v>
      </c>
      <c r="M723" s="1">
        <v>5</v>
      </c>
      <c r="N723" s="1">
        <v>0.14000000000000001</v>
      </c>
      <c r="O723" s="1">
        <v>0.05</v>
      </c>
      <c r="P723" s="1">
        <v>0</v>
      </c>
      <c r="Q723" s="1">
        <v>4.8099999999999996</v>
      </c>
    </row>
    <row r="724" spans="1:17" ht="12.75">
      <c r="A724" s="4">
        <v>45471</v>
      </c>
      <c r="B724" s="18">
        <f>IF(AND(ISNUMBER(--LEFT(A724,10)), ISNUMBER(--LEFT(C724,10))), --LEFT(C724,10) - --LEFT(A724,10), "")</f>
        <v>22.354099999996834</v>
      </c>
      <c r="C724" s="4">
        <v>45493.354166666664</v>
      </c>
      <c r="D724" s="16">
        <f>YEAR(C724)</f>
        <v>2024</v>
      </c>
      <c r="E724" s="1" t="str">
        <f t="shared" si="11"/>
        <v>July 2024</v>
      </c>
      <c r="F724" s="3" t="str">
        <f ca="1">IF(C724&gt;=TODAY()-365, "Last 12 Months", "After 12 Months")</f>
        <v>Last 12 Months</v>
      </c>
      <c r="G724" s="1" t="s">
        <v>1698</v>
      </c>
      <c r="H724" s="1" t="s">
        <v>393</v>
      </c>
      <c r="I724" s="1" t="s">
        <v>1699</v>
      </c>
      <c r="J724" s="8">
        <f>EOMONTH(C724, 0)</f>
        <v>45504</v>
      </c>
      <c r="K724" s="1" t="s">
        <v>373</v>
      </c>
      <c r="L724" s="1" t="str">
        <f>IF(ISNUMBER(SEARCH("Social subscription",I724)),"Social Sub",IF(OR(ISNUMBER(SEARCH("Mens",I724)),ISNUMBER(SEARCH("Ladies",I724))),"Match Fees",IF(OR(ISNUMBER(SEARCH("Badgers",I724)),ISNUMBER(SEARCH("Match Fee",I724))),"Match Fees",IF(OR(ISNUMBER(SEARCH("Training",I724)),ISNUMBER(SEARCH("Aspirations",I724))),"Training Fee",""))))</f>
        <v>Training Fee</v>
      </c>
      <c r="M724" s="1">
        <v>10</v>
      </c>
      <c r="N724" s="1">
        <v>0.28999999999999998</v>
      </c>
      <c r="O724" s="1">
        <v>0.1</v>
      </c>
      <c r="P724" s="1">
        <v>0</v>
      </c>
      <c r="Q724" s="1">
        <v>9.61</v>
      </c>
    </row>
    <row r="725" spans="1:17" ht="12.75">
      <c r="A725" s="4">
        <v>45464</v>
      </c>
      <c r="B725" s="18">
        <f>IF(AND(ISNUMBER(--LEFT(A725,10)), ISNUMBER(--LEFT(C725,10))), --LEFT(C725,10) - --LEFT(A725,10), "")</f>
        <v>29.415899999999965</v>
      </c>
      <c r="C725" s="4">
        <v>45493.415972222225</v>
      </c>
      <c r="D725" s="16">
        <f>YEAR(C725)</f>
        <v>2024</v>
      </c>
      <c r="E725" s="1" t="str">
        <f t="shared" si="11"/>
        <v>July 2024</v>
      </c>
      <c r="F725" s="3" t="str">
        <f ca="1">IF(C725&gt;=TODAY()-365, "Last 12 Months", "After 12 Months")</f>
        <v>Last 12 Months</v>
      </c>
      <c r="G725" s="1" t="s">
        <v>1700</v>
      </c>
      <c r="H725" s="1" t="s">
        <v>1411</v>
      </c>
      <c r="I725" s="1" t="s">
        <v>1701</v>
      </c>
      <c r="J725" s="8">
        <f>EOMONTH(C725, 0)</f>
        <v>45504</v>
      </c>
      <c r="K725" s="1" t="s">
        <v>373</v>
      </c>
      <c r="L725" s="1" t="str">
        <f>IF(ISNUMBER(SEARCH("Social subscription",I725)),"Social Sub",IF(OR(ISNUMBER(SEARCH("Mens",I725)),ISNUMBER(SEARCH("Ladies",I725))),"Match Fees",IF(OR(ISNUMBER(SEARCH("Badgers",I725)),ISNUMBER(SEARCH("Match Fee",I725))),"Match Fees",IF(OR(ISNUMBER(SEARCH("Training",I725)),ISNUMBER(SEARCH("Aspirations",I725))),"Training Fee",""))))</f>
        <v>Training Fee</v>
      </c>
      <c r="M725" s="1">
        <v>10</v>
      </c>
      <c r="N725" s="1">
        <v>0.19</v>
      </c>
      <c r="O725" s="1">
        <v>0.1</v>
      </c>
      <c r="P725" s="1">
        <v>0</v>
      </c>
      <c r="Q725" s="1">
        <v>9.7100000000000009</v>
      </c>
    </row>
    <row r="726" spans="1:17" ht="12.75">
      <c r="A726" s="4">
        <v>45471</v>
      </c>
      <c r="B726" s="18">
        <f>IF(AND(ISNUMBER(--LEFT(A726,10)), ISNUMBER(--LEFT(C726,10))), --LEFT(C726,10) - --LEFT(A726,10), "")</f>
        <v>22.415899999999965</v>
      </c>
      <c r="C726" s="4">
        <v>45493.415972222225</v>
      </c>
      <c r="D726" s="16">
        <f>YEAR(C726)</f>
        <v>2024</v>
      </c>
      <c r="E726" s="1" t="str">
        <f t="shared" si="11"/>
        <v>July 2024</v>
      </c>
      <c r="F726" s="3" t="str">
        <f ca="1">IF(C726&gt;=TODAY()-365, "Last 12 Months", "After 12 Months")</f>
        <v>Last 12 Months</v>
      </c>
      <c r="G726" s="1" t="s">
        <v>1702</v>
      </c>
      <c r="H726" s="1" t="s">
        <v>1411</v>
      </c>
      <c r="I726" s="1" t="s">
        <v>1703</v>
      </c>
      <c r="J726" s="8">
        <f>EOMONTH(C726, 0)</f>
        <v>45504</v>
      </c>
      <c r="K726" s="1" t="s">
        <v>373</v>
      </c>
      <c r="L726" s="1" t="str">
        <f>IF(ISNUMBER(SEARCH("Social subscription",I726)),"Social Sub",IF(OR(ISNUMBER(SEARCH("Mens",I726)),ISNUMBER(SEARCH("Ladies",I726))),"Match Fees",IF(OR(ISNUMBER(SEARCH("Badgers",I726)),ISNUMBER(SEARCH("Match Fee",I726))),"Match Fees",IF(OR(ISNUMBER(SEARCH("Training",I726)),ISNUMBER(SEARCH("Aspirations",I726))),"Training Fee",""))))</f>
        <v>Training Fee</v>
      </c>
      <c r="M726" s="1">
        <v>10</v>
      </c>
      <c r="N726" s="1">
        <v>0.19</v>
      </c>
      <c r="O726" s="1">
        <v>0.1</v>
      </c>
      <c r="P726" s="1">
        <v>0</v>
      </c>
      <c r="Q726" s="1">
        <v>9.7100000000000009</v>
      </c>
    </row>
    <row r="727" spans="1:17" ht="12.75">
      <c r="A727" s="4">
        <v>45478</v>
      </c>
      <c r="B727" s="18">
        <f>IF(AND(ISNUMBER(--LEFT(A727,10)), ISNUMBER(--LEFT(C727,10))), --LEFT(C727,10) - --LEFT(A727,10), "")</f>
        <v>15.415899999999965</v>
      </c>
      <c r="C727" s="4">
        <v>45493.415972222225</v>
      </c>
      <c r="D727" s="16">
        <f>YEAR(C727)</f>
        <v>2024</v>
      </c>
      <c r="E727" s="1" t="str">
        <f t="shared" si="11"/>
        <v>July 2024</v>
      </c>
      <c r="F727" s="3" t="str">
        <f ca="1">IF(C727&gt;=TODAY()-365, "Last 12 Months", "After 12 Months")</f>
        <v>Last 12 Months</v>
      </c>
      <c r="G727" s="1" t="s">
        <v>1704</v>
      </c>
      <c r="H727" s="1" t="s">
        <v>1411</v>
      </c>
      <c r="I727" s="1" t="s">
        <v>1705</v>
      </c>
      <c r="J727" s="8">
        <f>EOMONTH(C727, 0)</f>
        <v>45504</v>
      </c>
      <c r="K727" s="1" t="s">
        <v>373</v>
      </c>
      <c r="L727" s="1" t="str">
        <f>IF(ISNUMBER(SEARCH("Social subscription",I727)),"Social Sub",IF(OR(ISNUMBER(SEARCH("Mens",I727)),ISNUMBER(SEARCH("Ladies",I727))),"Match Fees",IF(OR(ISNUMBER(SEARCH("Badgers",I727)),ISNUMBER(SEARCH("Match Fee",I727))),"Match Fees",IF(OR(ISNUMBER(SEARCH("Training",I727)),ISNUMBER(SEARCH("Aspirations",I727))),"Training Fee",""))))</f>
        <v>Training Fee</v>
      </c>
      <c r="M727" s="1">
        <v>10</v>
      </c>
      <c r="N727" s="1">
        <v>0.19</v>
      </c>
      <c r="O727" s="1">
        <v>0.1</v>
      </c>
      <c r="P727" s="1">
        <v>0</v>
      </c>
      <c r="Q727" s="1">
        <v>9.7100000000000009</v>
      </c>
    </row>
    <row r="728" spans="1:17" ht="12.75">
      <c r="A728" s="4">
        <v>45485</v>
      </c>
      <c r="B728" s="18">
        <f>IF(AND(ISNUMBER(--LEFT(A728,10)), ISNUMBER(--LEFT(C728,10))), --LEFT(C728,10) - --LEFT(A728,10), "")</f>
        <v>8.4158999999999651</v>
      </c>
      <c r="C728" s="4">
        <v>45493.415972222225</v>
      </c>
      <c r="D728" s="16">
        <f>YEAR(C728)</f>
        <v>2024</v>
      </c>
      <c r="E728" s="1" t="str">
        <f t="shared" si="11"/>
        <v>July 2024</v>
      </c>
      <c r="F728" s="3" t="str">
        <f ca="1">IF(C728&gt;=TODAY()-365, "Last 12 Months", "After 12 Months")</f>
        <v>Last 12 Months</v>
      </c>
      <c r="G728" s="1" t="s">
        <v>1706</v>
      </c>
      <c r="H728" s="1" t="s">
        <v>1411</v>
      </c>
      <c r="I728" s="1" t="s">
        <v>1707</v>
      </c>
      <c r="J728" s="8">
        <f>EOMONTH(C728, 0)</f>
        <v>45504</v>
      </c>
      <c r="K728" s="1" t="s">
        <v>373</v>
      </c>
      <c r="L728" s="1" t="str">
        <f>IF(ISNUMBER(SEARCH("Social subscription",I728)),"Social Sub",IF(OR(ISNUMBER(SEARCH("Mens",I728)),ISNUMBER(SEARCH("Ladies",I728))),"Match Fees",IF(OR(ISNUMBER(SEARCH("Badgers",I728)),ISNUMBER(SEARCH("Match Fee",I728))),"Match Fees",IF(OR(ISNUMBER(SEARCH("Training",I728)),ISNUMBER(SEARCH("Aspirations",I728))),"Training Fee",""))))</f>
        <v>Training Fee</v>
      </c>
      <c r="M728" s="1">
        <v>10</v>
      </c>
      <c r="N728" s="1">
        <v>0.19</v>
      </c>
      <c r="O728" s="1">
        <v>0.1</v>
      </c>
      <c r="P728" s="1">
        <v>0</v>
      </c>
      <c r="Q728" s="1">
        <v>9.7100000000000009</v>
      </c>
    </row>
    <row r="729" spans="1:17" ht="12.75">
      <c r="A729" s="4">
        <v>45492</v>
      </c>
      <c r="B729" s="18">
        <f>IF(AND(ISNUMBER(--LEFT(A729,10)), ISNUMBER(--LEFT(C729,10))), --LEFT(C729,10) - --LEFT(A729,10), "")</f>
        <v>1.4158999999999651</v>
      </c>
      <c r="C729" s="4">
        <v>45493.415972222225</v>
      </c>
      <c r="D729" s="16">
        <f>YEAR(C729)</f>
        <v>2024</v>
      </c>
      <c r="E729" s="1" t="str">
        <f t="shared" si="11"/>
        <v>July 2024</v>
      </c>
      <c r="F729" s="3" t="str">
        <f ca="1">IF(C729&gt;=TODAY()-365, "Last 12 Months", "After 12 Months")</f>
        <v>Last 12 Months</v>
      </c>
      <c r="G729" s="1" t="s">
        <v>1708</v>
      </c>
      <c r="H729" s="1" t="s">
        <v>1411</v>
      </c>
      <c r="I729" s="1" t="s">
        <v>1709</v>
      </c>
      <c r="J729" s="8">
        <f>EOMONTH(C729, 0)</f>
        <v>45504</v>
      </c>
      <c r="K729" s="1" t="s">
        <v>373</v>
      </c>
      <c r="L729" s="1" t="str">
        <f>IF(ISNUMBER(SEARCH("Social subscription",I729)),"Social Sub",IF(OR(ISNUMBER(SEARCH("Mens",I729)),ISNUMBER(SEARCH("Ladies",I729))),"Match Fees",IF(OR(ISNUMBER(SEARCH("Badgers",I729)),ISNUMBER(SEARCH("Match Fee",I729))),"Match Fees",IF(OR(ISNUMBER(SEARCH("Training",I729)),ISNUMBER(SEARCH("Aspirations",I729))),"Training Fee",""))))</f>
        <v>Training Fee</v>
      </c>
      <c r="M729" s="1">
        <v>10</v>
      </c>
      <c r="N729" s="1">
        <v>0.19</v>
      </c>
      <c r="O729" s="1">
        <v>0.1</v>
      </c>
      <c r="P729" s="1">
        <v>0</v>
      </c>
      <c r="Q729" s="1">
        <v>9.7100000000000009</v>
      </c>
    </row>
    <row r="730" spans="1:17" ht="12.75">
      <c r="A730" s="4">
        <v>45493</v>
      </c>
      <c r="B730" s="18">
        <f>IF(AND(ISNUMBER(--LEFT(A730,10)), ISNUMBER(--LEFT(C730,10))), --LEFT(C730,10) - --LEFT(A730,10), "")</f>
        <v>0.70199999999749707</v>
      </c>
      <c r="C730" s="4">
        <v>45493.70208333333</v>
      </c>
      <c r="D730" s="16">
        <f>YEAR(C730)</f>
        <v>2024</v>
      </c>
      <c r="E730" s="1" t="str">
        <f t="shared" si="11"/>
        <v>July 2024</v>
      </c>
      <c r="F730" s="3" t="str">
        <f ca="1">IF(C730&gt;=TODAY()-365, "Last 12 Months", "After 12 Months")</f>
        <v>Last 12 Months</v>
      </c>
      <c r="G730" s="1" t="s">
        <v>1710</v>
      </c>
      <c r="H730" s="1" t="s">
        <v>1463</v>
      </c>
      <c r="I730" s="1" t="s">
        <v>1711</v>
      </c>
      <c r="J730" s="8">
        <f>EOMONTH(C730, 0)</f>
        <v>45504</v>
      </c>
      <c r="K730" s="1" t="s">
        <v>241</v>
      </c>
      <c r="L730" s="1" t="str">
        <f>IF(ISNUMBER(SEARCH("Social subscription",I730)),"Social Sub",IF(OR(ISNUMBER(SEARCH("Mens",I730)),ISNUMBER(SEARCH("Ladies",I730))),"Match Fees",IF(OR(ISNUMBER(SEARCH("Badgers",I730)),ISNUMBER(SEARCH("Match Fee",I730))),"Match Fees",IF(OR(ISNUMBER(SEARCH("Training",I730)),ISNUMBER(SEARCH("Aspirations",I730))),"Training Fee",""))))</f>
        <v>Match Fees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</row>
    <row r="731" spans="1:17" ht="12.75">
      <c r="A731" s="4">
        <v>45493</v>
      </c>
      <c r="B731" s="18">
        <f>IF(AND(ISNUMBER(--LEFT(A731,10)), ISNUMBER(--LEFT(C731,10))), --LEFT(C731,10) - --LEFT(A731,10), "")</f>
        <v>0.70199999999749707</v>
      </c>
      <c r="C731" s="4">
        <v>45493.70208333333</v>
      </c>
      <c r="D731" s="16">
        <f>YEAR(C731)</f>
        <v>2024</v>
      </c>
      <c r="E731" s="1" t="str">
        <f t="shared" si="11"/>
        <v>July 2024</v>
      </c>
      <c r="F731" s="3" t="str">
        <f ca="1">IF(C731&gt;=TODAY()-365, "Last 12 Months", "After 12 Months")</f>
        <v>Last 12 Months</v>
      </c>
      <c r="G731" s="1" t="s">
        <v>1712</v>
      </c>
      <c r="H731" s="1" t="s">
        <v>799</v>
      </c>
      <c r="I731" s="1" t="s">
        <v>1711</v>
      </c>
      <c r="J731" s="8">
        <f>EOMONTH(C731, 0)</f>
        <v>45504</v>
      </c>
      <c r="K731" s="1" t="s">
        <v>241</v>
      </c>
      <c r="L731" s="1" t="str">
        <f>IF(ISNUMBER(SEARCH("Social subscription",I731)),"Social Sub",IF(OR(ISNUMBER(SEARCH("Mens",I731)),ISNUMBER(SEARCH("Ladies",I731))),"Match Fees",IF(OR(ISNUMBER(SEARCH("Badgers",I731)),ISNUMBER(SEARCH("Match Fee",I731))),"Match Fees",IF(OR(ISNUMBER(SEARCH("Training",I731)),ISNUMBER(SEARCH("Aspirations",I731))),"Training Fee",""))))</f>
        <v>Match Fees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</row>
    <row r="732" spans="1:17" ht="12.75">
      <c r="A732" s="4">
        <v>45493</v>
      </c>
      <c r="B732" s="18">
        <f>IF(AND(ISNUMBER(--LEFT(A732,10)), ISNUMBER(--LEFT(C732,10))), --LEFT(C732,10) - --LEFT(A732,10), "")</f>
        <v>0.70199999999749707</v>
      </c>
      <c r="C732" s="4">
        <v>45493.70208333333</v>
      </c>
      <c r="D732" s="16">
        <f>YEAR(C732)</f>
        <v>2024</v>
      </c>
      <c r="E732" s="1" t="str">
        <f t="shared" si="11"/>
        <v>July 2024</v>
      </c>
      <c r="F732" s="3" t="str">
        <f ca="1">IF(C732&gt;=TODAY()-365, "Last 12 Months", "After 12 Months")</f>
        <v>Last 12 Months</v>
      </c>
      <c r="G732" s="1" t="s">
        <v>1713</v>
      </c>
      <c r="H732" s="1" t="s">
        <v>812</v>
      </c>
      <c r="I732" s="1" t="s">
        <v>1714</v>
      </c>
      <c r="J732" s="8">
        <f>EOMONTH(C732, 0)</f>
        <v>45504</v>
      </c>
      <c r="K732" s="1" t="s">
        <v>233</v>
      </c>
      <c r="L732" s="1" t="str">
        <f>IF(ISNUMBER(SEARCH("Social subscription",I732)),"Social Sub",IF(OR(ISNUMBER(SEARCH("Mens",I732)),ISNUMBER(SEARCH("Ladies",I732))),"Match Fees",IF(OR(ISNUMBER(SEARCH("Badgers",I732)),ISNUMBER(SEARCH("Match Fee",I732))),"Match Fees",IF(OR(ISNUMBER(SEARCH("Training",I732)),ISNUMBER(SEARCH("Aspirations",I732))),"Training Fee",""))))</f>
        <v>Match Fees</v>
      </c>
      <c r="M732" s="1">
        <v>5</v>
      </c>
      <c r="N732" s="1">
        <v>0</v>
      </c>
      <c r="O732" s="1">
        <v>0</v>
      </c>
      <c r="P732" s="1">
        <v>0</v>
      </c>
      <c r="Q732" s="1">
        <v>5</v>
      </c>
    </row>
    <row r="733" spans="1:17" ht="12.75">
      <c r="A733" s="4">
        <v>45493</v>
      </c>
      <c r="B733" s="18">
        <f>IF(AND(ISNUMBER(--LEFT(A733,10)), ISNUMBER(--LEFT(C733,10))), --LEFT(C733,10) - --LEFT(A733,10), "")</f>
        <v>0.70199999999749707</v>
      </c>
      <c r="C733" s="4">
        <v>45493.70208333333</v>
      </c>
      <c r="D733" s="16">
        <f>YEAR(C733)</f>
        <v>2024</v>
      </c>
      <c r="E733" s="1" t="str">
        <f t="shared" si="11"/>
        <v>July 2024</v>
      </c>
      <c r="F733" s="3" t="str">
        <f ca="1">IF(C733&gt;=TODAY()-365, "Last 12 Months", "After 12 Months")</f>
        <v>Last 12 Months</v>
      </c>
      <c r="G733" s="1" t="s">
        <v>1715</v>
      </c>
      <c r="H733" s="1" t="s">
        <v>533</v>
      </c>
      <c r="I733" s="1" t="s">
        <v>1716</v>
      </c>
      <c r="J733" s="8">
        <f>EOMONTH(C733, 0)</f>
        <v>45504</v>
      </c>
      <c r="K733" s="1" t="s">
        <v>233</v>
      </c>
      <c r="L733" s="1" t="str">
        <f>IF(ISNUMBER(SEARCH("Social subscription",I733)),"Social Sub",IF(OR(ISNUMBER(SEARCH("Mens",I733)),ISNUMBER(SEARCH("Ladies",I733))),"Match Fees",IF(OR(ISNUMBER(SEARCH("Badgers",I733)),ISNUMBER(SEARCH("Match Fee",I733))),"Match Fees",IF(OR(ISNUMBER(SEARCH("Training",I733)),ISNUMBER(SEARCH("Aspirations",I733))),"Training Fee",""))))</f>
        <v>Match Fees</v>
      </c>
      <c r="M733" s="1">
        <v>5</v>
      </c>
      <c r="N733" s="1">
        <v>0</v>
      </c>
      <c r="O733" s="1">
        <v>0</v>
      </c>
      <c r="P733" s="1">
        <v>0</v>
      </c>
      <c r="Q733" s="1">
        <v>5</v>
      </c>
    </row>
    <row r="734" spans="1:17" ht="12.75">
      <c r="A734" s="4">
        <v>45471</v>
      </c>
      <c r="B734" s="18">
        <f>IF(AND(ISNUMBER(--LEFT(A734,10)), ISNUMBER(--LEFT(C734,10))), --LEFT(C734,10) - --LEFT(A734,10), "")</f>
        <v>22.910400000000664</v>
      </c>
      <c r="C734" s="4">
        <v>45493.910416666666</v>
      </c>
      <c r="D734" s="16">
        <f>YEAR(C734)</f>
        <v>2024</v>
      </c>
      <c r="E734" s="1" t="str">
        <f t="shared" si="11"/>
        <v>July 2024</v>
      </c>
      <c r="F734" s="3" t="str">
        <f ca="1">IF(C734&gt;=TODAY()-365, "Last 12 Months", "After 12 Months")</f>
        <v>Last 12 Months</v>
      </c>
      <c r="G734" s="1" t="s">
        <v>1717</v>
      </c>
      <c r="H734" s="1" t="s">
        <v>642</v>
      </c>
      <c r="I734" s="1" t="s">
        <v>1718</v>
      </c>
      <c r="J734" s="8">
        <f>EOMONTH(C734, 0)</f>
        <v>45504</v>
      </c>
      <c r="K734" s="1" t="s">
        <v>373</v>
      </c>
      <c r="L734" s="1" t="str">
        <f>IF(ISNUMBER(SEARCH("Social subscription",I734)),"Social Sub",IF(OR(ISNUMBER(SEARCH("Mens",I734)),ISNUMBER(SEARCH("Ladies",I734))),"Match Fees",IF(OR(ISNUMBER(SEARCH("Badgers",I734)),ISNUMBER(SEARCH("Match Fee",I734))),"Match Fees",IF(OR(ISNUMBER(SEARCH("Training",I734)),ISNUMBER(SEARCH("Aspirations",I734))),"Training Fee",""))))</f>
        <v>Training Fee</v>
      </c>
      <c r="M734" s="1">
        <v>5</v>
      </c>
      <c r="N734" s="1">
        <v>0.1</v>
      </c>
      <c r="O734" s="1">
        <v>0.05</v>
      </c>
      <c r="P734" s="1">
        <v>0</v>
      </c>
      <c r="Q734" s="1">
        <v>4.8499999999999996</v>
      </c>
    </row>
    <row r="735" spans="1:17" ht="12.75">
      <c r="A735" s="4">
        <v>45473</v>
      </c>
      <c r="B735" s="18">
        <f>IF(AND(ISNUMBER(--LEFT(A735,10)), ISNUMBER(--LEFT(C735,10))), --LEFT(C735,10) - --LEFT(A735,10), "")</f>
        <v>20.910400000000664</v>
      </c>
      <c r="C735" s="4">
        <v>45493.910416666666</v>
      </c>
      <c r="D735" s="16">
        <f>YEAR(C735)</f>
        <v>2024</v>
      </c>
      <c r="E735" s="1" t="str">
        <f t="shared" si="11"/>
        <v>July 2024</v>
      </c>
      <c r="F735" s="3" t="str">
        <f ca="1">IF(C735&gt;=TODAY()-365, "Last 12 Months", "After 12 Months")</f>
        <v>Last 12 Months</v>
      </c>
      <c r="G735" s="1" t="s">
        <v>1719</v>
      </c>
      <c r="H735" s="1" t="s">
        <v>642</v>
      </c>
      <c r="I735" s="1" t="s">
        <v>1720</v>
      </c>
      <c r="J735" s="8">
        <f>EOMONTH(C735, 0)</f>
        <v>45504</v>
      </c>
      <c r="K735" s="1" t="s">
        <v>373</v>
      </c>
      <c r="L735" s="1" t="str">
        <f>IF(ISNUMBER(SEARCH("Social subscription",I735)),"Social Sub",IF(OR(ISNUMBER(SEARCH("Mens",I735)),ISNUMBER(SEARCH("Ladies",I735))),"Match Fees",IF(OR(ISNUMBER(SEARCH("Badgers",I735)),ISNUMBER(SEARCH("Match Fee",I735))),"Match Fees",IF(OR(ISNUMBER(SEARCH("Training",I735)),ISNUMBER(SEARCH("Aspirations",I735))),"Training Fee",""))))</f>
        <v>Training Fee</v>
      </c>
      <c r="M735" s="1">
        <v>3</v>
      </c>
      <c r="N735" s="1">
        <v>0.06</v>
      </c>
      <c r="O735" s="1">
        <v>0.05</v>
      </c>
      <c r="P735" s="1">
        <v>0</v>
      </c>
      <c r="Q735" s="1">
        <v>2.89</v>
      </c>
    </row>
    <row r="736" spans="1:17" ht="12.75">
      <c r="A736" s="4">
        <v>45478</v>
      </c>
      <c r="B736" s="18">
        <f>IF(AND(ISNUMBER(--LEFT(A736,10)), ISNUMBER(--LEFT(C736,10))), --LEFT(C736,10) - --LEFT(A736,10), "")</f>
        <v>15.910400000000664</v>
      </c>
      <c r="C736" s="4">
        <v>45493.910416666666</v>
      </c>
      <c r="D736" s="16">
        <f>YEAR(C736)</f>
        <v>2024</v>
      </c>
      <c r="E736" s="1" t="str">
        <f t="shared" si="11"/>
        <v>July 2024</v>
      </c>
      <c r="F736" s="3" t="str">
        <f ca="1">IF(C736&gt;=TODAY()-365, "Last 12 Months", "After 12 Months")</f>
        <v>Last 12 Months</v>
      </c>
      <c r="G736" s="1" t="s">
        <v>1721</v>
      </c>
      <c r="H736" s="1" t="s">
        <v>642</v>
      </c>
      <c r="I736" s="1" t="s">
        <v>1722</v>
      </c>
      <c r="J736" s="8">
        <f>EOMONTH(C736, 0)</f>
        <v>45504</v>
      </c>
      <c r="K736" s="1" t="s">
        <v>373</v>
      </c>
      <c r="L736" s="1" t="str">
        <f>IF(ISNUMBER(SEARCH("Social subscription",I736)),"Social Sub",IF(OR(ISNUMBER(SEARCH("Mens",I736)),ISNUMBER(SEARCH("Ladies",I736))),"Match Fees",IF(OR(ISNUMBER(SEARCH("Badgers",I736)),ISNUMBER(SEARCH("Match Fee",I736))),"Match Fees",IF(OR(ISNUMBER(SEARCH("Training",I736)),ISNUMBER(SEARCH("Aspirations",I736))),"Training Fee",""))))</f>
        <v>Training Fee</v>
      </c>
      <c r="M736" s="1">
        <v>5</v>
      </c>
      <c r="N736" s="1">
        <v>0.1</v>
      </c>
      <c r="O736" s="1">
        <v>0.05</v>
      </c>
      <c r="P736" s="1">
        <v>0</v>
      </c>
      <c r="Q736" s="1">
        <v>4.8499999999999996</v>
      </c>
    </row>
    <row r="737" spans="1:17" ht="12.75">
      <c r="A737" s="4">
        <v>45481</v>
      </c>
      <c r="B737" s="18">
        <f>IF(AND(ISNUMBER(--LEFT(A737,10)), ISNUMBER(--LEFT(C737,10))), --LEFT(C737,10) - --LEFT(A737,10), "")</f>
        <v>12.910400000000664</v>
      </c>
      <c r="C737" s="4">
        <v>45493.910416666666</v>
      </c>
      <c r="D737" s="16">
        <f>YEAR(C737)</f>
        <v>2024</v>
      </c>
      <c r="E737" s="1" t="str">
        <f t="shared" si="11"/>
        <v>July 2024</v>
      </c>
      <c r="F737" s="3" t="str">
        <f ca="1">IF(C737&gt;=TODAY()-365, "Last 12 Months", "After 12 Months")</f>
        <v>Last 12 Months</v>
      </c>
      <c r="G737" s="1" t="s">
        <v>1723</v>
      </c>
      <c r="H737" s="1" t="s">
        <v>642</v>
      </c>
      <c r="I737" s="1" t="s">
        <v>1724</v>
      </c>
      <c r="J737" s="8">
        <f>EOMONTH(C737, 0)</f>
        <v>45504</v>
      </c>
      <c r="K737" s="1" t="s">
        <v>373</v>
      </c>
      <c r="L737" s="1" t="str">
        <f>IF(ISNUMBER(SEARCH("Social subscription",I737)),"Social Sub",IF(OR(ISNUMBER(SEARCH("Mens",I737)),ISNUMBER(SEARCH("Ladies",I737))),"Match Fees",IF(OR(ISNUMBER(SEARCH("Badgers",I737)),ISNUMBER(SEARCH("Match Fee",I737))),"Match Fees",IF(OR(ISNUMBER(SEARCH("Training",I737)),ISNUMBER(SEARCH("Aspirations",I737))),"Training Fee",""))))</f>
        <v>Training Fee</v>
      </c>
      <c r="M737" s="1">
        <v>3</v>
      </c>
      <c r="N737" s="1">
        <v>0.06</v>
      </c>
      <c r="O737" s="1">
        <v>0.05</v>
      </c>
      <c r="P737" s="1">
        <v>0</v>
      </c>
      <c r="Q737" s="1">
        <v>2.89</v>
      </c>
    </row>
    <row r="738" spans="1:17" ht="12.75">
      <c r="A738" s="4">
        <v>45484</v>
      </c>
      <c r="B738" s="18">
        <f>IF(AND(ISNUMBER(--LEFT(A738,10)), ISNUMBER(--LEFT(C738,10))), --LEFT(C738,10) - --LEFT(A738,10), "")</f>
        <v>9.9104000000006636</v>
      </c>
      <c r="C738" s="4">
        <v>45493.910416666666</v>
      </c>
      <c r="D738" s="16">
        <f>YEAR(C738)</f>
        <v>2024</v>
      </c>
      <c r="E738" s="1" t="str">
        <f t="shared" si="11"/>
        <v>July 2024</v>
      </c>
      <c r="F738" s="3" t="str">
        <f ca="1">IF(C738&gt;=TODAY()-365, "Last 12 Months", "After 12 Months")</f>
        <v>Last 12 Months</v>
      </c>
      <c r="G738" s="1" t="s">
        <v>1725</v>
      </c>
      <c r="H738" s="1" t="s">
        <v>639</v>
      </c>
      <c r="I738" s="1" t="s">
        <v>1726</v>
      </c>
      <c r="J738" s="8">
        <f>EOMONTH(C738, 0)</f>
        <v>45504</v>
      </c>
      <c r="K738" s="1" t="s">
        <v>373</v>
      </c>
      <c r="L738" s="1" t="str">
        <f>IF(ISNUMBER(SEARCH("Social subscription",I738)),"Social Sub",IF(OR(ISNUMBER(SEARCH("Mens",I738)),ISNUMBER(SEARCH("Ladies",I738))),"Match Fees",IF(OR(ISNUMBER(SEARCH("Badgers",I738)),ISNUMBER(SEARCH("Match Fee",I738))),"Match Fees",IF(OR(ISNUMBER(SEARCH("Training",I738)),ISNUMBER(SEARCH("Aspirations",I738))),"Training Fee",""))))</f>
        <v>Match Fees</v>
      </c>
      <c r="M738" s="1">
        <v>10</v>
      </c>
      <c r="N738" s="1">
        <v>0.2</v>
      </c>
      <c r="O738" s="1">
        <v>0.1</v>
      </c>
      <c r="P738" s="1">
        <v>0</v>
      </c>
      <c r="Q738" s="1">
        <v>9.6999999999999993</v>
      </c>
    </row>
    <row r="739" spans="1:17" ht="12.75">
      <c r="A739" s="4">
        <v>45485</v>
      </c>
      <c r="B739" s="18">
        <f>IF(AND(ISNUMBER(--LEFT(A739,10)), ISNUMBER(--LEFT(C739,10))), --LEFT(C739,10) - --LEFT(A739,10), "")</f>
        <v>8.9104000000006636</v>
      </c>
      <c r="C739" s="4">
        <v>45493.910416666666</v>
      </c>
      <c r="D739" s="16">
        <f>YEAR(C739)</f>
        <v>2024</v>
      </c>
      <c r="E739" s="1" t="str">
        <f t="shared" si="11"/>
        <v>July 2024</v>
      </c>
      <c r="F739" s="3" t="str">
        <f ca="1">IF(C739&gt;=TODAY()-365, "Last 12 Months", "After 12 Months")</f>
        <v>Last 12 Months</v>
      </c>
      <c r="G739" s="1" t="s">
        <v>1727</v>
      </c>
      <c r="H739" s="1" t="s">
        <v>642</v>
      </c>
      <c r="I739" s="1" t="s">
        <v>1728</v>
      </c>
      <c r="J739" s="8">
        <f>EOMONTH(C739, 0)</f>
        <v>45504</v>
      </c>
      <c r="K739" s="1" t="s">
        <v>373</v>
      </c>
      <c r="L739" s="1" t="str">
        <f>IF(ISNUMBER(SEARCH("Social subscription",I739)),"Social Sub",IF(OR(ISNUMBER(SEARCH("Mens",I739)),ISNUMBER(SEARCH("Ladies",I739))),"Match Fees",IF(OR(ISNUMBER(SEARCH("Badgers",I739)),ISNUMBER(SEARCH("Match Fee",I739))),"Match Fees",IF(OR(ISNUMBER(SEARCH("Training",I739)),ISNUMBER(SEARCH("Aspirations",I739))),"Training Fee",""))))</f>
        <v>Training Fee</v>
      </c>
      <c r="M739" s="1">
        <v>5</v>
      </c>
      <c r="N739" s="1">
        <v>0.1</v>
      </c>
      <c r="O739" s="1">
        <v>0.05</v>
      </c>
      <c r="P739" s="1">
        <v>0</v>
      </c>
      <c r="Q739" s="1">
        <v>4.8499999999999996</v>
      </c>
    </row>
    <row r="740" spans="1:17" ht="12.75">
      <c r="A740" s="4">
        <v>45487</v>
      </c>
      <c r="B740" s="18">
        <f>IF(AND(ISNUMBER(--LEFT(A740,10)), ISNUMBER(--LEFT(C740,10))), --LEFT(C740,10) - --LEFT(A740,10), "")</f>
        <v>6.9104000000006636</v>
      </c>
      <c r="C740" s="4">
        <v>45493.910416666666</v>
      </c>
      <c r="D740" s="16">
        <f>YEAR(C740)</f>
        <v>2024</v>
      </c>
      <c r="E740" s="1" t="str">
        <f t="shared" si="11"/>
        <v>July 2024</v>
      </c>
      <c r="F740" s="3" t="str">
        <f ca="1">IF(C740&gt;=TODAY()-365, "Last 12 Months", "After 12 Months")</f>
        <v>Last 12 Months</v>
      </c>
      <c r="G740" s="1" t="s">
        <v>1729</v>
      </c>
      <c r="H740" s="1" t="s">
        <v>642</v>
      </c>
      <c r="I740" s="1" t="s">
        <v>1730</v>
      </c>
      <c r="J740" s="8">
        <f>EOMONTH(C740, 0)</f>
        <v>45504</v>
      </c>
      <c r="K740" s="1" t="s">
        <v>373</v>
      </c>
      <c r="L740" s="1" t="str">
        <f>IF(ISNUMBER(SEARCH("Social subscription",I740)),"Social Sub",IF(OR(ISNUMBER(SEARCH("Mens",I740)),ISNUMBER(SEARCH("Ladies",I740))),"Match Fees",IF(OR(ISNUMBER(SEARCH("Badgers",I740)),ISNUMBER(SEARCH("Match Fee",I740))),"Match Fees",IF(OR(ISNUMBER(SEARCH("Training",I740)),ISNUMBER(SEARCH("Aspirations",I740))),"Training Fee",""))))</f>
        <v>Training Fee</v>
      </c>
      <c r="M740" s="1">
        <v>3</v>
      </c>
      <c r="N740" s="1">
        <v>0.04</v>
      </c>
      <c r="O740" s="1">
        <v>0.05</v>
      </c>
      <c r="P740" s="1">
        <v>0</v>
      </c>
      <c r="Q740" s="1">
        <v>2.91</v>
      </c>
    </row>
    <row r="741" spans="1:17" ht="12.75">
      <c r="A741" s="4">
        <v>45488</v>
      </c>
      <c r="B741" s="18">
        <f>IF(AND(ISNUMBER(--LEFT(A741,10)), ISNUMBER(--LEFT(C741,10))), --LEFT(C741,10) - --LEFT(A741,10), "")</f>
        <v>5.9104000000006636</v>
      </c>
      <c r="C741" s="4">
        <v>45493.910416666666</v>
      </c>
      <c r="D741" s="16">
        <f>YEAR(C741)</f>
        <v>2024</v>
      </c>
      <c r="E741" s="1" t="str">
        <f t="shared" si="11"/>
        <v>July 2024</v>
      </c>
      <c r="F741" s="3" t="str">
        <f ca="1">IF(C741&gt;=TODAY()-365, "Last 12 Months", "After 12 Months")</f>
        <v>Last 12 Months</v>
      </c>
      <c r="G741" s="1" t="s">
        <v>1731</v>
      </c>
      <c r="H741" s="1" t="s">
        <v>639</v>
      </c>
      <c r="I741" s="1" t="s">
        <v>1732</v>
      </c>
      <c r="J741" s="8">
        <f>EOMONTH(C741, 0)</f>
        <v>45504</v>
      </c>
      <c r="K741" s="1" t="s">
        <v>373</v>
      </c>
      <c r="L741" s="1" t="str">
        <f>IF(ISNUMBER(SEARCH("Social subscription",I741)),"Social Sub",IF(OR(ISNUMBER(SEARCH("Mens",I741)),ISNUMBER(SEARCH("Ladies",I741))),"Match Fees",IF(OR(ISNUMBER(SEARCH("Badgers",I741)),ISNUMBER(SEARCH("Match Fee",I741))),"Match Fees",IF(OR(ISNUMBER(SEARCH("Training",I741)),ISNUMBER(SEARCH("Aspirations",I741))),"Training Fee",""))))</f>
        <v>Match Fees</v>
      </c>
      <c r="M741" s="1">
        <v>10</v>
      </c>
      <c r="N741" s="1">
        <v>0.2</v>
      </c>
      <c r="O741" s="1">
        <v>0.1</v>
      </c>
      <c r="P741" s="1">
        <v>0</v>
      </c>
      <c r="Q741" s="1">
        <v>9.6999999999999993</v>
      </c>
    </row>
    <row r="742" spans="1:17" ht="12.75">
      <c r="A742" s="4">
        <v>45462</v>
      </c>
      <c r="B742" s="18">
        <f>IF(AND(ISNUMBER(--LEFT(A742,10)), ISNUMBER(--LEFT(C742,10))), --LEFT(C742,10) - --LEFT(A742,10), "")</f>
        <v>32.354800000000978</v>
      </c>
      <c r="C742" s="4">
        <v>45494.354861111111</v>
      </c>
      <c r="D742" s="16">
        <f>YEAR(C742)</f>
        <v>2024</v>
      </c>
      <c r="E742" s="1" t="str">
        <f t="shared" si="11"/>
        <v>July 2024</v>
      </c>
      <c r="F742" s="3" t="str">
        <f ca="1">IF(C742&gt;=TODAY()-365, "Last 12 Months", "After 12 Months")</f>
        <v>Last 12 Months</v>
      </c>
      <c r="G742" s="1" t="s">
        <v>1733</v>
      </c>
      <c r="H742" s="1" t="s">
        <v>864</v>
      </c>
      <c r="I742" s="1" t="s">
        <v>1734</v>
      </c>
      <c r="J742" s="8">
        <f>EOMONTH(C742, 0)</f>
        <v>45504</v>
      </c>
      <c r="K742" s="1" t="s">
        <v>373</v>
      </c>
      <c r="L742" s="1" t="str">
        <f>IF(ISNUMBER(SEARCH("Social subscription",I742)),"Social Sub",IF(OR(ISNUMBER(SEARCH("Mens",I742)),ISNUMBER(SEARCH("Ladies",I742))),"Match Fees",IF(OR(ISNUMBER(SEARCH("Badgers",I742)),ISNUMBER(SEARCH("Match Fee",I742))),"Match Fees",IF(OR(ISNUMBER(SEARCH("Training",I742)),ISNUMBER(SEARCH("Aspirations",I742))),"Training Fee",""))))</f>
        <v>Match Fees</v>
      </c>
      <c r="M742" s="1">
        <v>3</v>
      </c>
      <c r="N742" s="1">
        <v>0.12</v>
      </c>
      <c r="O742" s="1">
        <v>0.05</v>
      </c>
      <c r="P742" s="1">
        <v>0</v>
      </c>
      <c r="Q742" s="1">
        <v>2.83</v>
      </c>
    </row>
    <row r="743" spans="1:17" ht="12.75">
      <c r="A743" s="4">
        <v>45464</v>
      </c>
      <c r="B743" s="18">
        <f>IF(AND(ISNUMBER(--LEFT(A743,10)), ISNUMBER(--LEFT(C743,10))), --LEFT(C743,10) - --LEFT(A743,10), "")</f>
        <v>30.354800000000978</v>
      </c>
      <c r="C743" s="4">
        <v>45494.354861111111</v>
      </c>
      <c r="D743" s="16">
        <f>YEAR(C743)</f>
        <v>2024</v>
      </c>
      <c r="E743" s="1" t="str">
        <f t="shared" si="11"/>
        <v>July 2024</v>
      </c>
      <c r="F743" s="3" t="str">
        <f ca="1">IF(C743&gt;=TODAY()-365, "Last 12 Months", "After 12 Months")</f>
        <v>Last 12 Months</v>
      </c>
      <c r="G743" s="1" t="s">
        <v>1735</v>
      </c>
      <c r="H743" s="1" t="s">
        <v>864</v>
      </c>
      <c r="I743" s="1" t="s">
        <v>1250</v>
      </c>
      <c r="J743" s="8">
        <f>EOMONTH(C743, 0)</f>
        <v>45504</v>
      </c>
      <c r="K743" s="1" t="s">
        <v>373</v>
      </c>
      <c r="L743" s="1" t="str">
        <f>IF(ISNUMBER(SEARCH("Social subscription",I743)),"Social Sub",IF(OR(ISNUMBER(SEARCH("Mens",I743)),ISNUMBER(SEARCH("Ladies",I743))),"Match Fees",IF(OR(ISNUMBER(SEARCH("Badgers",I743)),ISNUMBER(SEARCH("Match Fee",I743))),"Match Fees",IF(OR(ISNUMBER(SEARCH("Training",I743)),ISNUMBER(SEARCH("Aspirations",I743))),"Training Fee",""))))</f>
        <v>Training Fee</v>
      </c>
      <c r="M743" s="1">
        <v>5</v>
      </c>
      <c r="N743" s="1">
        <v>0.2</v>
      </c>
      <c r="O743" s="1">
        <v>0.05</v>
      </c>
      <c r="P743" s="1">
        <v>0</v>
      </c>
      <c r="Q743" s="1">
        <v>4.75</v>
      </c>
    </row>
    <row r="744" spans="1:17" ht="12.75">
      <c r="A744" s="4">
        <v>45464</v>
      </c>
      <c r="B744" s="18">
        <f>IF(AND(ISNUMBER(--LEFT(A744,10)), ISNUMBER(--LEFT(C744,10))), --LEFT(C744,10) - --LEFT(A744,10), "")</f>
        <v>30.354800000000978</v>
      </c>
      <c r="C744" s="4">
        <v>45494.354861111111</v>
      </c>
      <c r="D744" s="16">
        <f>YEAR(C744)</f>
        <v>2024</v>
      </c>
      <c r="E744" s="1" t="str">
        <f t="shared" si="11"/>
        <v>July 2024</v>
      </c>
      <c r="F744" s="3" t="str">
        <f ca="1">IF(C744&gt;=TODAY()-365, "Last 12 Months", "After 12 Months")</f>
        <v>Last 12 Months</v>
      </c>
      <c r="G744" s="1" t="s">
        <v>1736</v>
      </c>
      <c r="H744" s="1" t="s">
        <v>1737</v>
      </c>
      <c r="I744" s="1" t="s">
        <v>1250</v>
      </c>
      <c r="J744" s="8">
        <f>EOMONTH(C744, 0)</f>
        <v>45504</v>
      </c>
      <c r="K744" s="1" t="s">
        <v>373</v>
      </c>
      <c r="L744" s="1" t="str">
        <f>IF(ISNUMBER(SEARCH("Social subscription",I744)),"Social Sub",IF(OR(ISNUMBER(SEARCH("Mens",I744)),ISNUMBER(SEARCH("Ladies",I744))),"Match Fees",IF(OR(ISNUMBER(SEARCH("Badgers",I744)),ISNUMBER(SEARCH("Match Fee",I744))),"Match Fees",IF(OR(ISNUMBER(SEARCH("Training",I744)),ISNUMBER(SEARCH("Aspirations",I744))),"Training Fee",""))))</f>
        <v>Training Fee</v>
      </c>
      <c r="M744" s="1">
        <v>5</v>
      </c>
      <c r="N744" s="1">
        <v>0.17</v>
      </c>
      <c r="O744" s="1">
        <v>0.05</v>
      </c>
      <c r="P744" s="1">
        <v>0</v>
      </c>
      <c r="Q744" s="1">
        <v>4.78</v>
      </c>
    </row>
    <row r="745" spans="1:17" ht="12.75">
      <c r="A745" s="4">
        <v>45485</v>
      </c>
      <c r="B745" s="18">
        <f>IF(AND(ISNUMBER(--LEFT(A745,10)), ISNUMBER(--LEFT(C745,10))), --LEFT(C745,10) - --LEFT(A745,10), "")</f>
        <v>9.3548000000009779</v>
      </c>
      <c r="C745" s="4">
        <v>45494.354861111111</v>
      </c>
      <c r="D745" s="16">
        <f>YEAR(C745)</f>
        <v>2024</v>
      </c>
      <c r="E745" s="1" t="str">
        <f t="shared" si="11"/>
        <v>July 2024</v>
      </c>
      <c r="F745" s="3" t="str">
        <f ca="1">IF(C745&gt;=TODAY()-365, "Last 12 Months", "After 12 Months")</f>
        <v>Last 12 Months</v>
      </c>
      <c r="G745" s="1" t="s">
        <v>1738</v>
      </c>
      <c r="H745" s="1" t="s">
        <v>1737</v>
      </c>
      <c r="I745" s="1" t="s">
        <v>1739</v>
      </c>
      <c r="J745" s="8">
        <f>EOMONTH(C745, 0)</f>
        <v>45504</v>
      </c>
      <c r="K745" s="1" t="s">
        <v>373</v>
      </c>
      <c r="L745" s="1" t="str">
        <f>IF(ISNUMBER(SEARCH("Social subscription",I745)),"Social Sub",IF(OR(ISNUMBER(SEARCH("Mens",I745)),ISNUMBER(SEARCH("Ladies",I745))),"Match Fees",IF(OR(ISNUMBER(SEARCH("Badgers",I745)),ISNUMBER(SEARCH("Match Fee",I745))),"Match Fees",IF(OR(ISNUMBER(SEARCH("Training",I745)),ISNUMBER(SEARCH("Aspirations",I745))),"Training Fee",""))))</f>
        <v>Training Fee</v>
      </c>
      <c r="M745" s="1">
        <v>5</v>
      </c>
      <c r="N745" s="1">
        <v>0.18</v>
      </c>
      <c r="O745" s="1">
        <v>0.05</v>
      </c>
      <c r="P745" s="1">
        <v>0</v>
      </c>
      <c r="Q745" s="1">
        <v>4.7699999999999996</v>
      </c>
    </row>
    <row r="746" spans="1:17" ht="12.75">
      <c r="A746" s="4">
        <v>45464</v>
      </c>
      <c r="B746" s="18">
        <f>IF(AND(ISNUMBER(--LEFT(A746,10)), ISNUMBER(--LEFT(C746,10))), --LEFT(C746,10) - --LEFT(A746,10), "")</f>
        <v>30.354800000000978</v>
      </c>
      <c r="C746" s="4">
        <v>45494.354861111111</v>
      </c>
      <c r="D746" s="16">
        <f>YEAR(C746)</f>
        <v>2024</v>
      </c>
      <c r="E746" s="1" t="str">
        <f t="shared" si="11"/>
        <v>July 2024</v>
      </c>
      <c r="F746" s="3" t="str">
        <f ca="1">IF(C746&gt;=TODAY()-365, "Last 12 Months", "After 12 Months")</f>
        <v>Last 12 Months</v>
      </c>
      <c r="G746" s="1" t="s">
        <v>1740</v>
      </c>
      <c r="H746" s="1" t="s">
        <v>593</v>
      </c>
      <c r="I746" s="1" t="s">
        <v>1741</v>
      </c>
      <c r="J746" s="8">
        <f>EOMONTH(C746, 0)</f>
        <v>45504</v>
      </c>
      <c r="K746" s="1" t="s">
        <v>373</v>
      </c>
      <c r="L746" s="1" t="str">
        <f>IF(ISNUMBER(SEARCH("Social subscription",I746)),"Social Sub",IF(OR(ISNUMBER(SEARCH("Mens",I746)),ISNUMBER(SEARCH("Ladies",I746))),"Match Fees",IF(OR(ISNUMBER(SEARCH("Badgers",I746)),ISNUMBER(SEARCH("Match Fee",I746))),"Match Fees",IF(OR(ISNUMBER(SEARCH("Training",I746)),ISNUMBER(SEARCH("Aspirations",I746))),"Training Fee",""))))</f>
        <v>Training Fee</v>
      </c>
      <c r="M746" s="1">
        <v>5</v>
      </c>
      <c r="N746" s="1">
        <v>0.12</v>
      </c>
      <c r="O746" s="1">
        <v>0.05</v>
      </c>
      <c r="P746" s="1">
        <v>0</v>
      </c>
      <c r="Q746" s="1">
        <v>4.83</v>
      </c>
    </row>
    <row r="747" spans="1:17" ht="12.75">
      <c r="A747" s="4">
        <v>45471</v>
      </c>
      <c r="B747" s="18">
        <f>IF(AND(ISNUMBER(--LEFT(A747,10)), ISNUMBER(--LEFT(C747,10))), --LEFT(C747,10) - --LEFT(A747,10), "")</f>
        <v>23.354800000000978</v>
      </c>
      <c r="C747" s="4">
        <v>45494.354861111111</v>
      </c>
      <c r="D747" s="16">
        <f>YEAR(C747)</f>
        <v>2024</v>
      </c>
      <c r="E747" s="1" t="str">
        <f t="shared" si="11"/>
        <v>July 2024</v>
      </c>
      <c r="F747" s="3" t="str">
        <f ca="1">IF(C747&gt;=TODAY()-365, "Last 12 Months", "After 12 Months")</f>
        <v>Last 12 Months</v>
      </c>
      <c r="G747" s="1" t="s">
        <v>1742</v>
      </c>
      <c r="H747" s="1" t="s">
        <v>593</v>
      </c>
      <c r="I747" s="1" t="s">
        <v>1743</v>
      </c>
      <c r="J747" s="8">
        <f>EOMONTH(C747, 0)</f>
        <v>45504</v>
      </c>
      <c r="K747" s="1" t="s">
        <v>373</v>
      </c>
      <c r="L747" s="1" t="str">
        <f>IF(ISNUMBER(SEARCH("Social subscription",I747)),"Social Sub",IF(OR(ISNUMBER(SEARCH("Mens",I747)),ISNUMBER(SEARCH("Ladies",I747))),"Match Fees",IF(OR(ISNUMBER(SEARCH("Badgers",I747)),ISNUMBER(SEARCH("Match Fee",I747))),"Match Fees",IF(OR(ISNUMBER(SEARCH("Training",I747)),ISNUMBER(SEARCH("Aspirations",I747))),"Training Fee",""))))</f>
        <v>Training Fee</v>
      </c>
      <c r="M747" s="1">
        <v>5</v>
      </c>
      <c r="N747" s="1">
        <v>0.12</v>
      </c>
      <c r="O747" s="1">
        <v>0.05</v>
      </c>
      <c r="P747" s="1">
        <v>0</v>
      </c>
      <c r="Q747" s="1">
        <v>4.83</v>
      </c>
    </row>
    <row r="748" spans="1:17" ht="12.75">
      <c r="A748" s="4">
        <v>45473</v>
      </c>
      <c r="B748" s="18">
        <f>IF(AND(ISNUMBER(--LEFT(A748,10)), ISNUMBER(--LEFT(C748,10))), --LEFT(C748,10) - --LEFT(A748,10), "")</f>
        <v>21.354800000000978</v>
      </c>
      <c r="C748" s="4">
        <v>45494.354861111111</v>
      </c>
      <c r="D748" s="16">
        <f>YEAR(C748)</f>
        <v>2024</v>
      </c>
      <c r="E748" s="1" t="str">
        <f t="shared" si="11"/>
        <v>July 2024</v>
      </c>
      <c r="F748" s="3" t="str">
        <f ca="1">IF(C748&gt;=TODAY()-365, "Last 12 Months", "After 12 Months")</f>
        <v>Last 12 Months</v>
      </c>
      <c r="G748" s="1" t="s">
        <v>1744</v>
      </c>
      <c r="H748" s="1" t="s">
        <v>596</v>
      </c>
      <c r="I748" s="1" t="s">
        <v>1745</v>
      </c>
      <c r="J748" s="8">
        <f>EOMONTH(C748, 0)</f>
        <v>45504</v>
      </c>
      <c r="K748" s="1" t="s">
        <v>373</v>
      </c>
      <c r="L748" s="1" t="str">
        <f>IF(ISNUMBER(SEARCH("Social subscription",I748)),"Social Sub",IF(OR(ISNUMBER(SEARCH("Mens",I748)),ISNUMBER(SEARCH("Ladies",I748))),"Match Fees",IF(OR(ISNUMBER(SEARCH("Badgers",I748)),ISNUMBER(SEARCH("Match Fee",I748))),"Match Fees",IF(OR(ISNUMBER(SEARCH("Training",I748)),ISNUMBER(SEARCH("Aspirations",I748))),"Training Fee",""))))</f>
        <v>Training Fee</v>
      </c>
      <c r="M748" s="1">
        <v>3</v>
      </c>
      <c r="N748" s="1">
        <v>7.0000000000000007E-2</v>
      </c>
      <c r="O748" s="1">
        <v>0.05</v>
      </c>
      <c r="P748" s="1">
        <v>0</v>
      </c>
      <c r="Q748" s="1">
        <v>2.88</v>
      </c>
    </row>
    <row r="749" spans="1:17" ht="12.75">
      <c r="A749" s="4">
        <v>45473</v>
      </c>
      <c r="B749" s="18">
        <f>IF(AND(ISNUMBER(--LEFT(A749,10)), ISNUMBER(--LEFT(C749,10))), --LEFT(C749,10) - --LEFT(A749,10), "")</f>
        <v>21.354800000000978</v>
      </c>
      <c r="C749" s="4">
        <v>45494.354861111111</v>
      </c>
      <c r="D749" s="16">
        <f>YEAR(C749)</f>
        <v>2024</v>
      </c>
      <c r="E749" s="1" t="str">
        <f t="shared" si="11"/>
        <v>July 2024</v>
      </c>
      <c r="F749" s="3" t="str">
        <f ca="1">IF(C749&gt;=TODAY()-365, "Last 12 Months", "After 12 Months")</f>
        <v>Last 12 Months</v>
      </c>
      <c r="G749" s="1" t="s">
        <v>1746</v>
      </c>
      <c r="H749" s="1" t="s">
        <v>593</v>
      </c>
      <c r="I749" s="1" t="s">
        <v>1745</v>
      </c>
      <c r="J749" s="8">
        <f>EOMONTH(C749, 0)</f>
        <v>45504</v>
      </c>
      <c r="K749" s="1" t="s">
        <v>373</v>
      </c>
      <c r="L749" s="1" t="str">
        <f>IF(ISNUMBER(SEARCH("Social subscription",I749)),"Social Sub",IF(OR(ISNUMBER(SEARCH("Mens",I749)),ISNUMBER(SEARCH("Ladies",I749))),"Match Fees",IF(OR(ISNUMBER(SEARCH("Badgers",I749)),ISNUMBER(SEARCH("Match Fee",I749))),"Match Fees",IF(OR(ISNUMBER(SEARCH("Training",I749)),ISNUMBER(SEARCH("Aspirations",I749))),"Training Fee",""))))</f>
        <v>Training Fee</v>
      </c>
      <c r="M749" s="1">
        <v>3</v>
      </c>
      <c r="N749" s="1">
        <v>7.0000000000000007E-2</v>
      </c>
      <c r="O749" s="1">
        <v>0.05</v>
      </c>
      <c r="P749" s="1">
        <v>0</v>
      </c>
      <c r="Q749" s="1">
        <v>2.88</v>
      </c>
    </row>
    <row r="750" spans="1:17" ht="12.75">
      <c r="A750" s="4">
        <v>45478</v>
      </c>
      <c r="B750" s="18">
        <f>IF(AND(ISNUMBER(--LEFT(A750,10)), ISNUMBER(--LEFT(C750,10))), --LEFT(C750,10) - --LEFT(A750,10), "")</f>
        <v>16.354800000000978</v>
      </c>
      <c r="C750" s="4">
        <v>45494.354861111111</v>
      </c>
      <c r="D750" s="16">
        <f>YEAR(C750)</f>
        <v>2024</v>
      </c>
      <c r="E750" s="1" t="str">
        <f t="shared" si="11"/>
        <v>July 2024</v>
      </c>
      <c r="F750" s="3" t="str">
        <f ca="1">IF(C750&gt;=TODAY()-365, "Last 12 Months", "After 12 Months")</f>
        <v>Last 12 Months</v>
      </c>
      <c r="G750" s="1" t="s">
        <v>1747</v>
      </c>
      <c r="H750" s="1" t="s">
        <v>593</v>
      </c>
      <c r="I750" s="1" t="s">
        <v>1748</v>
      </c>
      <c r="J750" s="8">
        <f>EOMONTH(C750, 0)</f>
        <v>45504</v>
      </c>
      <c r="K750" s="1" t="s">
        <v>373</v>
      </c>
      <c r="L750" s="1" t="str">
        <f>IF(ISNUMBER(SEARCH("Social subscription",I750)),"Social Sub",IF(OR(ISNUMBER(SEARCH("Mens",I750)),ISNUMBER(SEARCH("Ladies",I750))),"Match Fees",IF(OR(ISNUMBER(SEARCH("Badgers",I750)),ISNUMBER(SEARCH("Match Fee",I750))),"Match Fees",IF(OR(ISNUMBER(SEARCH("Training",I750)),ISNUMBER(SEARCH("Aspirations",I750))),"Training Fee",""))))</f>
        <v>Training Fee</v>
      </c>
      <c r="M750" s="1">
        <v>5</v>
      </c>
      <c r="N750" s="1">
        <v>0.14000000000000001</v>
      </c>
      <c r="O750" s="1">
        <v>0.05</v>
      </c>
      <c r="P750" s="1">
        <v>0</v>
      </c>
      <c r="Q750" s="1">
        <v>4.8099999999999996</v>
      </c>
    </row>
    <row r="751" spans="1:17" ht="12.75">
      <c r="A751" s="4">
        <v>45464</v>
      </c>
      <c r="B751" s="18">
        <f>IF(AND(ISNUMBER(--LEFT(A751,10)), ISNUMBER(--LEFT(C751,10))), --LEFT(C751,10) - --LEFT(A751,10), "")</f>
        <v>30.354800000000978</v>
      </c>
      <c r="C751" s="4">
        <v>45494.354861111111</v>
      </c>
      <c r="D751" s="16">
        <f>YEAR(C751)</f>
        <v>2024</v>
      </c>
      <c r="E751" s="1" t="str">
        <f t="shared" si="11"/>
        <v>July 2024</v>
      </c>
      <c r="F751" s="3" t="str">
        <f ca="1">IF(C751&gt;=TODAY()-365, "Last 12 Months", "After 12 Months")</f>
        <v>Last 12 Months</v>
      </c>
      <c r="G751" s="1" t="s">
        <v>1749</v>
      </c>
      <c r="H751" s="1" t="s">
        <v>1750</v>
      </c>
      <c r="I751" s="1" t="s">
        <v>1751</v>
      </c>
      <c r="J751" s="8">
        <f>EOMONTH(C751, 0)</f>
        <v>45504</v>
      </c>
      <c r="K751" s="1" t="s">
        <v>373</v>
      </c>
      <c r="L751" s="1" t="str">
        <f>IF(ISNUMBER(SEARCH("Social subscription",I751)),"Social Sub",IF(OR(ISNUMBER(SEARCH("Mens",I751)),ISNUMBER(SEARCH("Ladies",I751))),"Match Fees",IF(OR(ISNUMBER(SEARCH("Badgers",I751)),ISNUMBER(SEARCH("Match Fee",I751))),"Match Fees",IF(OR(ISNUMBER(SEARCH("Training",I751)),ISNUMBER(SEARCH("Aspirations",I751))),"Training Fee",""))))</f>
        <v>Training Fee</v>
      </c>
      <c r="M751" s="1">
        <v>5</v>
      </c>
      <c r="N751" s="1">
        <v>0.12</v>
      </c>
      <c r="O751" s="1">
        <v>0.05</v>
      </c>
      <c r="P751" s="1">
        <v>0</v>
      </c>
      <c r="Q751" s="1">
        <v>4.83</v>
      </c>
    </row>
    <row r="752" spans="1:17" ht="12.75">
      <c r="A752" s="4">
        <v>45471</v>
      </c>
      <c r="B752" s="18">
        <f>IF(AND(ISNUMBER(--LEFT(A752,10)), ISNUMBER(--LEFT(C752,10))), --LEFT(C752,10) - --LEFT(A752,10), "")</f>
        <v>23.354800000000978</v>
      </c>
      <c r="C752" s="4">
        <v>45494.354861111111</v>
      </c>
      <c r="D752" s="16">
        <f>YEAR(C752)</f>
        <v>2024</v>
      </c>
      <c r="E752" s="1" t="str">
        <f t="shared" si="11"/>
        <v>July 2024</v>
      </c>
      <c r="F752" s="3" t="str">
        <f ca="1">IF(C752&gt;=TODAY()-365, "Last 12 Months", "After 12 Months")</f>
        <v>Last 12 Months</v>
      </c>
      <c r="G752" s="1" t="s">
        <v>1752</v>
      </c>
      <c r="H752" s="1" t="s">
        <v>1750</v>
      </c>
      <c r="I752" s="1" t="s">
        <v>1753</v>
      </c>
      <c r="J752" s="8">
        <f>EOMONTH(C752, 0)</f>
        <v>45504</v>
      </c>
      <c r="K752" s="1" t="s">
        <v>373</v>
      </c>
      <c r="L752" s="1" t="str">
        <f>IF(ISNUMBER(SEARCH("Social subscription",I752)),"Social Sub",IF(OR(ISNUMBER(SEARCH("Mens",I752)),ISNUMBER(SEARCH("Ladies",I752))),"Match Fees",IF(OR(ISNUMBER(SEARCH("Badgers",I752)),ISNUMBER(SEARCH("Match Fee",I752))),"Match Fees",IF(OR(ISNUMBER(SEARCH("Training",I752)),ISNUMBER(SEARCH("Aspirations",I752))),"Training Fee",""))))</f>
        <v>Training Fee</v>
      </c>
      <c r="M752" s="1">
        <v>5</v>
      </c>
      <c r="N752" s="1">
        <v>0.12</v>
      </c>
      <c r="O752" s="1">
        <v>0.05</v>
      </c>
      <c r="P752" s="1">
        <v>0</v>
      </c>
      <c r="Q752" s="1">
        <v>4.83</v>
      </c>
    </row>
    <row r="753" spans="1:17" ht="12.75">
      <c r="A753" s="4">
        <v>45478</v>
      </c>
      <c r="B753" s="18">
        <f>IF(AND(ISNUMBER(--LEFT(A753,10)), ISNUMBER(--LEFT(C753,10))), --LEFT(C753,10) - --LEFT(A753,10), "")</f>
        <v>16.354800000000978</v>
      </c>
      <c r="C753" s="4">
        <v>45494.354861111111</v>
      </c>
      <c r="D753" s="16">
        <f>YEAR(C753)</f>
        <v>2024</v>
      </c>
      <c r="E753" s="1" t="str">
        <f t="shared" si="11"/>
        <v>July 2024</v>
      </c>
      <c r="F753" s="3" t="str">
        <f ca="1">IF(C753&gt;=TODAY()-365, "Last 12 Months", "After 12 Months")</f>
        <v>Last 12 Months</v>
      </c>
      <c r="G753" s="1" t="s">
        <v>1754</v>
      </c>
      <c r="H753" s="1" t="s">
        <v>1750</v>
      </c>
      <c r="I753" s="1" t="s">
        <v>1755</v>
      </c>
      <c r="J753" s="8">
        <f>EOMONTH(C753, 0)</f>
        <v>45504</v>
      </c>
      <c r="K753" s="1" t="s">
        <v>373</v>
      </c>
      <c r="L753" s="1" t="str">
        <f>IF(ISNUMBER(SEARCH("Social subscription",I753)),"Social Sub",IF(OR(ISNUMBER(SEARCH("Mens",I753)),ISNUMBER(SEARCH("Ladies",I753))),"Match Fees",IF(OR(ISNUMBER(SEARCH("Badgers",I753)),ISNUMBER(SEARCH("Match Fee",I753))),"Match Fees",IF(OR(ISNUMBER(SEARCH("Training",I753)),ISNUMBER(SEARCH("Aspirations",I753))),"Training Fee",""))))</f>
        <v>Training Fee</v>
      </c>
      <c r="M753" s="1">
        <v>5</v>
      </c>
      <c r="N753" s="1">
        <v>0.12</v>
      </c>
      <c r="O753" s="1">
        <v>0.05</v>
      </c>
      <c r="P753" s="1">
        <v>0</v>
      </c>
      <c r="Q753" s="1">
        <v>4.83</v>
      </c>
    </row>
    <row r="754" spans="1:17" ht="12.75">
      <c r="A754" s="4">
        <v>45492</v>
      </c>
      <c r="B754" s="18">
        <f>IF(AND(ISNUMBER(--LEFT(A754,10)), ISNUMBER(--LEFT(C754,10))), --LEFT(C754,10) - --LEFT(A754,10), "")</f>
        <v>2.3548000000009779</v>
      </c>
      <c r="C754" s="4">
        <v>45494.354861111111</v>
      </c>
      <c r="D754" s="16">
        <f>YEAR(C754)</f>
        <v>2024</v>
      </c>
      <c r="E754" s="1" t="str">
        <f t="shared" si="11"/>
        <v>July 2024</v>
      </c>
      <c r="F754" s="3" t="str">
        <f ca="1">IF(C754&gt;=TODAY()-365, "Last 12 Months", "After 12 Months")</f>
        <v>Last 12 Months</v>
      </c>
      <c r="G754" s="1" t="s">
        <v>1756</v>
      </c>
      <c r="H754" s="1" t="s">
        <v>1750</v>
      </c>
      <c r="I754" s="1" t="s">
        <v>1757</v>
      </c>
      <c r="J754" s="8">
        <f>EOMONTH(C754, 0)</f>
        <v>45504</v>
      </c>
      <c r="K754" s="1" t="s">
        <v>373</v>
      </c>
      <c r="L754" s="1" t="str">
        <f>IF(ISNUMBER(SEARCH("Social subscription",I754)),"Social Sub",IF(OR(ISNUMBER(SEARCH("Mens",I754)),ISNUMBER(SEARCH("Ladies",I754))),"Match Fees",IF(OR(ISNUMBER(SEARCH("Badgers",I754)),ISNUMBER(SEARCH("Match Fee",I754))),"Match Fees",IF(OR(ISNUMBER(SEARCH("Training",I754)),ISNUMBER(SEARCH("Aspirations",I754))),"Training Fee",""))))</f>
        <v>Training Fee</v>
      </c>
      <c r="M754" s="1">
        <v>5</v>
      </c>
      <c r="N754" s="1">
        <v>0.14000000000000001</v>
      </c>
      <c r="O754" s="1">
        <v>0.05</v>
      </c>
      <c r="P754" s="1">
        <v>0</v>
      </c>
      <c r="Q754" s="1">
        <v>4.8099999999999996</v>
      </c>
    </row>
    <row r="755" spans="1:17" ht="12.75">
      <c r="A755" s="4">
        <v>45464</v>
      </c>
      <c r="B755" s="18">
        <f>IF(AND(ISNUMBER(--LEFT(A755,10)), ISNUMBER(--LEFT(C755,10))), --LEFT(C755,10) - --LEFT(A755,10), "")</f>
        <v>30.354800000000978</v>
      </c>
      <c r="C755" s="4">
        <v>45494.354861111111</v>
      </c>
      <c r="D755" s="16">
        <f>YEAR(C755)</f>
        <v>2024</v>
      </c>
      <c r="E755" s="1" t="str">
        <f t="shared" si="11"/>
        <v>July 2024</v>
      </c>
      <c r="F755" s="3" t="str">
        <f ca="1">IF(C755&gt;=TODAY()-365, "Last 12 Months", "After 12 Months")</f>
        <v>Last 12 Months</v>
      </c>
      <c r="G755" s="1" t="s">
        <v>1758</v>
      </c>
      <c r="H755" s="1" t="s">
        <v>398</v>
      </c>
      <c r="I755" s="1" t="s">
        <v>1759</v>
      </c>
      <c r="J755" s="8">
        <f>EOMONTH(C755, 0)</f>
        <v>45504</v>
      </c>
      <c r="K755" s="1" t="s">
        <v>373</v>
      </c>
      <c r="L755" s="1" t="str">
        <f>IF(ISNUMBER(SEARCH("Social subscription",I755)),"Social Sub",IF(OR(ISNUMBER(SEARCH("Mens",I755)),ISNUMBER(SEARCH("Ladies",I755))),"Match Fees",IF(OR(ISNUMBER(SEARCH("Badgers",I755)),ISNUMBER(SEARCH("Match Fee",I755))),"Match Fees",IF(OR(ISNUMBER(SEARCH("Training",I755)),ISNUMBER(SEARCH("Aspirations",I755))),"Training Fee",""))))</f>
        <v>Training Fee</v>
      </c>
      <c r="M755" s="1">
        <v>5</v>
      </c>
      <c r="N755" s="1">
        <v>0.17</v>
      </c>
      <c r="O755" s="1">
        <v>0.05</v>
      </c>
      <c r="P755" s="1">
        <v>0</v>
      </c>
      <c r="Q755" s="1">
        <v>4.78</v>
      </c>
    </row>
    <row r="756" spans="1:17" ht="12.75">
      <c r="A756" s="4">
        <v>45485</v>
      </c>
      <c r="B756" s="18">
        <f>IF(AND(ISNUMBER(--LEFT(A756,10)), ISNUMBER(--LEFT(C756,10))), --LEFT(C756,10) - --LEFT(A756,10), "")</f>
        <v>9.3548000000009779</v>
      </c>
      <c r="C756" s="4">
        <v>45494.354861111111</v>
      </c>
      <c r="D756" s="16">
        <f>YEAR(C756)</f>
        <v>2024</v>
      </c>
      <c r="E756" s="1" t="str">
        <f t="shared" si="11"/>
        <v>July 2024</v>
      </c>
      <c r="F756" s="3" t="str">
        <f ca="1">IF(C756&gt;=TODAY()-365, "Last 12 Months", "After 12 Months")</f>
        <v>Last 12 Months</v>
      </c>
      <c r="G756" s="1" t="s">
        <v>1760</v>
      </c>
      <c r="H756" s="1" t="s">
        <v>398</v>
      </c>
      <c r="I756" s="1" t="s">
        <v>1761</v>
      </c>
      <c r="J756" s="8">
        <f>EOMONTH(C756, 0)</f>
        <v>45504</v>
      </c>
      <c r="K756" s="1" t="s">
        <v>373</v>
      </c>
      <c r="L756" s="1" t="str">
        <f>IF(ISNUMBER(SEARCH("Social subscription",I756)),"Social Sub",IF(OR(ISNUMBER(SEARCH("Mens",I756)),ISNUMBER(SEARCH("Ladies",I756))),"Match Fees",IF(OR(ISNUMBER(SEARCH("Badgers",I756)),ISNUMBER(SEARCH("Match Fee",I756))),"Match Fees",IF(OR(ISNUMBER(SEARCH("Training",I756)),ISNUMBER(SEARCH("Aspirations",I756))),"Training Fee",""))))</f>
        <v>Training Fee</v>
      </c>
      <c r="M756" s="1">
        <v>5</v>
      </c>
      <c r="N756" s="1">
        <v>0.18</v>
      </c>
      <c r="O756" s="1">
        <v>0.05</v>
      </c>
      <c r="P756" s="1">
        <v>0</v>
      </c>
      <c r="Q756" s="1">
        <v>4.7699999999999996</v>
      </c>
    </row>
    <row r="757" spans="1:17" ht="12.75">
      <c r="A757" s="4">
        <v>45463</v>
      </c>
      <c r="B757" s="18">
        <f>IF(AND(ISNUMBER(--LEFT(A757,10)), ISNUMBER(--LEFT(C757,10))), --LEFT(C757,10) - --LEFT(A757,10), "")</f>
        <v>31.354800000000978</v>
      </c>
      <c r="C757" s="4">
        <v>45494.354861111111</v>
      </c>
      <c r="D757" s="16">
        <f>YEAR(C757)</f>
        <v>2024</v>
      </c>
      <c r="E757" s="1" t="str">
        <f t="shared" si="11"/>
        <v>July 2024</v>
      </c>
      <c r="F757" s="3" t="str">
        <f ca="1">IF(C757&gt;=TODAY()-365, "Last 12 Months", "After 12 Months")</f>
        <v>Last 12 Months</v>
      </c>
      <c r="G757" s="1" t="s">
        <v>1762</v>
      </c>
      <c r="H757" s="1" t="s">
        <v>1249</v>
      </c>
      <c r="I757" s="1" t="s">
        <v>1330</v>
      </c>
      <c r="J757" s="8">
        <f>EOMONTH(C757, 0)</f>
        <v>45504</v>
      </c>
      <c r="K757" s="1" t="s">
        <v>373</v>
      </c>
      <c r="L757" s="1" t="str">
        <f>IF(ISNUMBER(SEARCH("Social subscription",I757)),"Social Sub",IF(OR(ISNUMBER(SEARCH("Mens",I757)),ISNUMBER(SEARCH("Ladies",I757))),"Match Fees",IF(OR(ISNUMBER(SEARCH("Badgers",I757)),ISNUMBER(SEARCH("Match Fee",I757))),"Match Fees",IF(OR(ISNUMBER(SEARCH("Training",I757)),ISNUMBER(SEARCH("Aspirations",I757))),"Training Fee",""))))</f>
        <v>Match Fees</v>
      </c>
      <c r="M757" s="1">
        <v>10</v>
      </c>
      <c r="N757" s="1">
        <v>0.2</v>
      </c>
      <c r="O757" s="1">
        <v>0.1</v>
      </c>
      <c r="P757" s="1">
        <v>0</v>
      </c>
      <c r="Q757" s="1">
        <v>9.6999999999999993</v>
      </c>
    </row>
    <row r="758" spans="1:17" ht="12.75">
      <c r="A758" s="4">
        <v>45471</v>
      </c>
      <c r="B758" s="18">
        <f>IF(AND(ISNUMBER(--LEFT(A758,10)), ISNUMBER(--LEFT(C758,10))), --LEFT(C758,10) - --LEFT(A758,10), "")</f>
        <v>23.354800000000978</v>
      </c>
      <c r="C758" s="4">
        <v>45494.354861111111</v>
      </c>
      <c r="D758" s="16">
        <f>YEAR(C758)</f>
        <v>2024</v>
      </c>
      <c r="E758" s="1" t="str">
        <f t="shared" si="11"/>
        <v>July 2024</v>
      </c>
      <c r="F758" s="3" t="str">
        <f ca="1">IF(C758&gt;=TODAY()-365, "Last 12 Months", "After 12 Months")</f>
        <v>Last 12 Months</v>
      </c>
      <c r="G758" s="1" t="s">
        <v>1763</v>
      </c>
      <c r="H758" s="1" t="s">
        <v>1249</v>
      </c>
      <c r="I758" s="1" t="s">
        <v>1764</v>
      </c>
      <c r="J758" s="8">
        <f>EOMONTH(C758, 0)</f>
        <v>45504</v>
      </c>
      <c r="K758" s="1" t="s">
        <v>373</v>
      </c>
      <c r="L758" s="1" t="str">
        <f>IF(ISNUMBER(SEARCH("Social subscription",I758)),"Social Sub",IF(OR(ISNUMBER(SEARCH("Mens",I758)),ISNUMBER(SEARCH("Ladies",I758))),"Match Fees",IF(OR(ISNUMBER(SEARCH("Badgers",I758)),ISNUMBER(SEARCH("Match Fee",I758))),"Match Fees",IF(OR(ISNUMBER(SEARCH("Training",I758)),ISNUMBER(SEARCH("Aspirations",I758))),"Training Fee",""))))</f>
        <v>Training Fee</v>
      </c>
      <c r="M758" s="1">
        <v>5</v>
      </c>
      <c r="N758" s="1">
        <v>0.1</v>
      </c>
      <c r="O758" s="1">
        <v>0.05</v>
      </c>
      <c r="P758" s="1">
        <v>0</v>
      </c>
      <c r="Q758" s="1">
        <v>4.8499999999999996</v>
      </c>
    </row>
    <row r="759" spans="1:17" ht="12.75">
      <c r="A759" s="4">
        <v>45478</v>
      </c>
      <c r="B759" s="18">
        <f>IF(AND(ISNUMBER(--LEFT(A759,10)), ISNUMBER(--LEFT(C759,10))), --LEFT(C759,10) - --LEFT(A759,10), "")</f>
        <v>16.354800000000978</v>
      </c>
      <c r="C759" s="4">
        <v>45494.354861111111</v>
      </c>
      <c r="D759" s="16">
        <f>YEAR(C759)</f>
        <v>2024</v>
      </c>
      <c r="E759" s="1" t="str">
        <f t="shared" si="11"/>
        <v>July 2024</v>
      </c>
      <c r="F759" s="3" t="str">
        <f ca="1">IF(C759&gt;=TODAY()-365, "Last 12 Months", "After 12 Months")</f>
        <v>Last 12 Months</v>
      </c>
      <c r="G759" s="1" t="s">
        <v>1765</v>
      </c>
      <c r="H759" s="1" t="s">
        <v>1249</v>
      </c>
      <c r="I759" s="1" t="s">
        <v>1766</v>
      </c>
      <c r="J759" s="8">
        <f>EOMONTH(C759, 0)</f>
        <v>45504</v>
      </c>
      <c r="K759" s="1" t="s">
        <v>373</v>
      </c>
      <c r="L759" s="1" t="str">
        <f>IF(ISNUMBER(SEARCH("Social subscription",I759)),"Social Sub",IF(OR(ISNUMBER(SEARCH("Mens",I759)),ISNUMBER(SEARCH("Ladies",I759))),"Match Fees",IF(OR(ISNUMBER(SEARCH("Badgers",I759)),ISNUMBER(SEARCH("Match Fee",I759))),"Match Fees",IF(OR(ISNUMBER(SEARCH("Training",I759)),ISNUMBER(SEARCH("Aspirations",I759))),"Training Fee",""))))</f>
        <v>Training Fee</v>
      </c>
      <c r="M759" s="1">
        <v>5</v>
      </c>
      <c r="N759" s="1">
        <v>0.1</v>
      </c>
      <c r="O759" s="1">
        <v>0.05</v>
      </c>
      <c r="P759" s="1">
        <v>0</v>
      </c>
      <c r="Q759" s="1">
        <v>4.8499999999999996</v>
      </c>
    </row>
    <row r="760" spans="1:17" ht="12.75">
      <c r="A760" s="4">
        <v>45485</v>
      </c>
      <c r="B760" s="18">
        <f>IF(AND(ISNUMBER(--LEFT(A760,10)), ISNUMBER(--LEFT(C760,10))), --LEFT(C760,10) - --LEFT(A760,10), "")</f>
        <v>9.3548000000009779</v>
      </c>
      <c r="C760" s="4">
        <v>45494.354861111111</v>
      </c>
      <c r="D760" s="16">
        <f>YEAR(C760)</f>
        <v>2024</v>
      </c>
      <c r="E760" s="1" t="str">
        <f t="shared" si="11"/>
        <v>July 2024</v>
      </c>
      <c r="F760" s="3" t="str">
        <f ca="1">IF(C760&gt;=TODAY()-365, "Last 12 Months", "After 12 Months")</f>
        <v>Last 12 Months</v>
      </c>
      <c r="G760" s="1" t="s">
        <v>1767</v>
      </c>
      <c r="H760" s="1" t="s">
        <v>1249</v>
      </c>
      <c r="I760" s="1" t="s">
        <v>1739</v>
      </c>
      <c r="J760" s="8">
        <f>EOMONTH(C760, 0)</f>
        <v>45504</v>
      </c>
      <c r="K760" s="1" t="s">
        <v>373</v>
      </c>
      <c r="L760" s="1" t="str">
        <f>IF(ISNUMBER(SEARCH("Social subscription",I760)),"Social Sub",IF(OR(ISNUMBER(SEARCH("Mens",I760)),ISNUMBER(SEARCH("Ladies",I760))),"Match Fees",IF(OR(ISNUMBER(SEARCH("Badgers",I760)),ISNUMBER(SEARCH("Match Fee",I760))),"Match Fees",IF(OR(ISNUMBER(SEARCH("Training",I760)),ISNUMBER(SEARCH("Aspirations",I760))),"Training Fee",""))))</f>
        <v>Training Fee</v>
      </c>
      <c r="M760" s="1">
        <v>5</v>
      </c>
      <c r="N760" s="1">
        <v>0.1</v>
      </c>
      <c r="O760" s="1">
        <v>0.05</v>
      </c>
      <c r="P760" s="1">
        <v>0</v>
      </c>
      <c r="Q760" s="1">
        <v>4.8499999999999996</v>
      </c>
    </row>
    <row r="761" spans="1:17" ht="12.75">
      <c r="A761" s="4">
        <v>45489</v>
      </c>
      <c r="B761" s="18">
        <f>IF(AND(ISNUMBER(--LEFT(A761,10)), ISNUMBER(--LEFT(C761,10))), --LEFT(C761,10) - --LEFT(A761,10), "")</f>
        <v>5.3548000000009779</v>
      </c>
      <c r="C761" s="4">
        <v>45494.354861111111</v>
      </c>
      <c r="D761" s="16">
        <f>YEAR(C761)</f>
        <v>2024</v>
      </c>
      <c r="E761" s="1" t="str">
        <f t="shared" si="11"/>
        <v>July 2024</v>
      </c>
      <c r="F761" s="3" t="str">
        <f ca="1">IF(C761&gt;=TODAY()-365, "Last 12 Months", "After 12 Months")</f>
        <v>Last 12 Months</v>
      </c>
      <c r="G761" s="1" t="s">
        <v>1768</v>
      </c>
      <c r="H761" s="1" t="s">
        <v>1249</v>
      </c>
      <c r="I761" s="1" t="s">
        <v>1769</v>
      </c>
      <c r="J761" s="8">
        <f>EOMONTH(C761, 0)</f>
        <v>45504</v>
      </c>
      <c r="K761" s="1" t="s">
        <v>373</v>
      </c>
      <c r="L761" s="1" t="str">
        <f>IF(ISNUMBER(SEARCH("Social subscription",I761)),"Social Sub",IF(OR(ISNUMBER(SEARCH("Mens",I761)),ISNUMBER(SEARCH("Ladies",I761))),"Match Fees",IF(OR(ISNUMBER(SEARCH("Badgers",I761)),ISNUMBER(SEARCH("Match Fee",I761))),"Match Fees",IF(OR(ISNUMBER(SEARCH("Training",I761)),ISNUMBER(SEARCH("Aspirations",I761))),"Training Fee",""))))</f>
        <v>Match Fees</v>
      </c>
      <c r="M761" s="1">
        <v>10</v>
      </c>
      <c r="N761" s="1">
        <v>0.2</v>
      </c>
      <c r="O761" s="1">
        <v>0.1</v>
      </c>
      <c r="P761" s="1">
        <v>0</v>
      </c>
      <c r="Q761" s="1">
        <v>9.6999999999999993</v>
      </c>
    </row>
    <row r="762" spans="1:17" ht="12.75">
      <c r="A762" s="4">
        <v>45492</v>
      </c>
      <c r="B762" s="18">
        <f>IF(AND(ISNUMBER(--LEFT(A762,10)), ISNUMBER(--LEFT(C762,10))), --LEFT(C762,10) - --LEFT(A762,10), "")</f>
        <v>2.3548000000009779</v>
      </c>
      <c r="C762" s="4">
        <v>45494.354861111111</v>
      </c>
      <c r="D762" s="16">
        <f>YEAR(C762)</f>
        <v>2024</v>
      </c>
      <c r="E762" s="1" t="str">
        <f t="shared" si="11"/>
        <v>July 2024</v>
      </c>
      <c r="F762" s="3" t="str">
        <f ca="1">IF(C762&gt;=TODAY()-365, "Last 12 Months", "After 12 Months")</f>
        <v>Last 12 Months</v>
      </c>
      <c r="G762" s="1" t="s">
        <v>1770</v>
      </c>
      <c r="H762" s="1" t="s">
        <v>1249</v>
      </c>
      <c r="I762" s="1" t="s">
        <v>1771</v>
      </c>
      <c r="J762" s="8">
        <f>EOMONTH(C762, 0)</f>
        <v>45504</v>
      </c>
      <c r="K762" s="1" t="s">
        <v>373</v>
      </c>
      <c r="L762" s="1" t="str">
        <f>IF(ISNUMBER(SEARCH("Social subscription",I762)),"Social Sub",IF(OR(ISNUMBER(SEARCH("Mens",I762)),ISNUMBER(SEARCH("Ladies",I762))),"Match Fees",IF(OR(ISNUMBER(SEARCH("Badgers",I762)),ISNUMBER(SEARCH("Match Fee",I762))),"Match Fees",IF(OR(ISNUMBER(SEARCH("Training",I762)),ISNUMBER(SEARCH("Aspirations",I762))),"Training Fee",""))))</f>
        <v>Training Fee</v>
      </c>
      <c r="M762" s="1">
        <v>5</v>
      </c>
      <c r="N762" s="1">
        <v>0.1</v>
      </c>
      <c r="O762" s="1">
        <v>0.05</v>
      </c>
      <c r="P762" s="1">
        <v>0</v>
      </c>
      <c r="Q762" s="1">
        <v>4.8499999999999996</v>
      </c>
    </row>
    <row r="763" spans="1:17" ht="12.75">
      <c r="A763" s="4">
        <v>45494</v>
      </c>
      <c r="B763" s="18">
        <f>IF(AND(ISNUMBER(--LEFT(A763,10)), ISNUMBER(--LEFT(C763,10))), --LEFT(C763,10) - --LEFT(A763,10), "")</f>
        <v>0.61589999999705469</v>
      </c>
      <c r="C763" s="4">
        <v>45494.615972222222</v>
      </c>
      <c r="D763" s="16">
        <f>YEAR(C763)</f>
        <v>2024</v>
      </c>
      <c r="E763" s="1" t="str">
        <f t="shared" si="11"/>
        <v>July 2024</v>
      </c>
      <c r="F763" s="3" t="str">
        <f ca="1">IF(C763&gt;=TODAY()-365, "Last 12 Months", "After 12 Months")</f>
        <v>Last 12 Months</v>
      </c>
      <c r="G763" s="1" t="s">
        <v>1772</v>
      </c>
      <c r="H763" s="1" t="s">
        <v>610</v>
      </c>
      <c r="I763" s="1" t="s">
        <v>1773</v>
      </c>
      <c r="J763" s="8">
        <f>EOMONTH(C763, 0)</f>
        <v>45504</v>
      </c>
      <c r="K763" s="1" t="s">
        <v>241</v>
      </c>
      <c r="L763" s="1" t="str">
        <f>IF(ISNUMBER(SEARCH("Social subscription",I763)),"Social Sub",IF(OR(ISNUMBER(SEARCH("Mens",I763)),ISNUMBER(SEARCH("Ladies",I763))),"Match Fees",IF(OR(ISNUMBER(SEARCH("Badgers",I763)),ISNUMBER(SEARCH("Match Fee",I763))),"Match Fees",IF(OR(ISNUMBER(SEARCH("Training",I763)),ISNUMBER(SEARCH("Aspirations",I763))),"Training Fee",""))))</f>
        <v>Training Fee</v>
      </c>
      <c r="M763" s="1">
        <v>3</v>
      </c>
      <c r="N763" s="1">
        <v>0</v>
      </c>
      <c r="O763" s="1">
        <v>0</v>
      </c>
      <c r="P763" s="1">
        <v>0</v>
      </c>
      <c r="Q763" s="1">
        <v>3</v>
      </c>
    </row>
    <row r="764" spans="1:17" ht="12.75">
      <c r="A764" s="4">
        <v>45494</v>
      </c>
      <c r="B764" s="18">
        <f>IF(AND(ISNUMBER(--LEFT(A764,10)), ISNUMBER(--LEFT(C764,10))), --LEFT(C764,10) - --LEFT(A764,10), "")</f>
        <v>0.61589999999705469</v>
      </c>
      <c r="C764" s="4">
        <v>45494.615972222222</v>
      </c>
      <c r="D764" s="16">
        <f>YEAR(C764)</f>
        <v>2024</v>
      </c>
      <c r="E764" s="1" t="str">
        <f t="shared" si="11"/>
        <v>July 2024</v>
      </c>
      <c r="F764" s="3" t="str">
        <f ca="1">IF(C764&gt;=TODAY()-365, "Last 12 Months", "After 12 Months")</f>
        <v>Last 12 Months</v>
      </c>
      <c r="G764" s="1" t="s">
        <v>1774</v>
      </c>
      <c r="H764" s="1" t="s">
        <v>613</v>
      </c>
      <c r="I764" s="1" t="s">
        <v>1773</v>
      </c>
      <c r="J764" s="8">
        <f>EOMONTH(C764, 0)</f>
        <v>45504</v>
      </c>
      <c r="K764" s="1" t="s">
        <v>241</v>
      </c>
      <c r="L764" s="1" t="str">
        <f>IF(ISNUMBER(SEARCH("Social subscription",I764)),"Social Sub",IF(OR(ISNUMBER(SEARCH("Mens",I764)),ISNUMBER(SEARCH("Ladies",I764))),"Match Fees",IF(OR(ISNUMBER(SEARCH("Badgers",I764)),ISNUMBER(SEARCH("Match Fee",I764))),"Match Fees",IF(OR(ISNUMBER(SEARCH("Training",I764)),ISNUMBER(SEARCH("Aspirations",I764))),"Training Fee",""))))</f>
        <v>Training Fee</v>
      </c>
      <c r="M764" s="1">
        <v>3</v>
      </c>
      <c r="N764" s="1">
        <v>0</v>
      </c>
      <c r="O764" s="1">
        <v>0</v>
      </c>
      <c r="P764" s="1">
        <v>0</v>
      </c>
      <c r="Q764" s="1">
        <v>3</v>
      </c>
    </row>
    <row r="765" spans="1:17" ht="12.75">
      <c r="A765" s="4">
        <v>45494</v>
      </c>
      <c r="B765" s="18">
        <f>IF(AND(ISNUMBER(--LEFT(A765,10)), ISNUMBER(--LEFT(C765,10))), --LEFT(C765,10) - --LEFT(A765,10), "")</f>
        <v>0.61660000000119908</v>
      </c>
      <c r="C765" s="4">
        <v>45494.616666666669</v>
      </c>
      <c r="D765" s="16">
        <f>YEAR(C765)</f>
        <v>2024</v>
      </c>
      <c r="E765" s="1" t="str">
        <f t="shared" si="11"/>
        <v>July 2024</v>
      </c>
      <c r="F765" s="3" t="str">
        <f ca="1">IF(C765&gt;=TODAY()-365, "Last 12 Months", "After 12 Months")</f>
        <v>Last 12 Months</v>
      </c>
      <c r="G765" s="1" t="s">
        <v>1775</v>
      </c>
      <c r="H765" s="1" t="s">
        <v>1429</v>
      </c>
      <c r="I765" s="1" t="s">
        <v>1773</v>
      </c>
      <c r="J765" s="8">
        <f>EOMONTH(C765, 0)</f>
        <v>45504</v>
      </c>
      <c r="K765" s="1" t="s">
        <v>241</v>
      </c>
      <c r="L765" s="1" t="str">
        <f>IF(ISNUMBER(SEARCH("Social subscription",I765)),"Social Sub",IF(OR(ISNUMBER(SEARCH("Mens",I765)),ISNUMBER(SEARCH("Ladies",I765))),"Match Fees",IF(OR(ISNUMBER(SEARCH("Badgers",I765)),ISNUMBER(SEARCH("Match Fee",I765))),"Match Fees",IF(OR(ISNUMBER(SEARCH("Training",I765)),ISNUMBER(SEARCH("Aspirations",I765))),"Training Fee",""))))</f>
        <v>Training Fee</v>
      </c>
      <c r="M765" s="1">
        <v>3</v>
      </c>
      <c r="N765" s="1">
        <v>0</v>
      </c>
      <c r="O765" s="1">
        <v>0</v>
      </c>
      <c r="P765" s="1">
        <v>0</v>
      </c>
      <c r="Q765" s="1">
        <v>3</v>
      </c>
    </row>
    <row r="766" spans="1:17" ht="12.75">
      <c r="A766" s="4">
        <v>45494</v>
      </c>
      <c r="B766" s="18">
        <f>IF(AND(ISNUMBER(--LEFT(A766,10)), ISNUMBER(--LEFT(C766,10))), --LEFT(C766,10) - --LEFT(A766,10), "")</f>
        <v>0.61660000000119908</v>
      </c>
      <c r="C766" s="4">
        <v>45494.616666666669</v>
      </c>
      <c r="D766" s="16">
        <f>YEAR(C766)</f>
        <v>2024</v>
      </c>
      <c r="E766" s="1" t="str">
        <f t="shared" si="11"/>
        <v>July 2024</v>
      </c>
      <c r="F766" s="3" t="str">
        <f ca="1">IF(C766&gt;=TODAY()-365, "Last 12 Months", "After 12 Months")</f>
        <v>Last 12 Months</v>
      </c>
      <c r="G766" s="1" t="s">
        <v>1776</v>
      </c>
      <c r="H766" s="1" t="s">
        <v>874</v>
      </c>
      <c r="I766" s="1" t="s">
        <v>1773</v>
      </c>
      <c r="J766" s="8">
        <f>EOMONTH(C766, 0)</f>
        <v>45504</v>
      </c>
      <c r="K766" s="1" t="s">
        <v>241</v>
      </c>
      <c r="L766" s="1" t="str">
        <f>IF(ISNUMBER(SEARCH("Social subscription",I766)),"Social Sub",IF(OR(ISNUMBER(SEARCH("Mens",I766)),ISNUMBER(SEARCH("Ladies",I766))),"Match Fees",IF(OR(ISNUMBER(SEARCH("Badgers",I766)),ISNUMBER(SEARCH("Match Fee",I766))),"Match Fees",IF(OR(ISNUMBER(SEARCH("Training",I766)),ISNUMBER(SEARCH("Aspirations",I766))),"Training Fee",""))))</f>
        <v>Training Fee</v>
      </c>
      <c r="M766" s="1">
        <v>3</v>
      </c>
      <c r="N766" s="1">
        <v>0</v>
      </c>
      <c r="O766" s="1">
        <v>0</v>
      </c>
      <c r="P766" s="1">
        <v>0</v>
      </c>
      <c r="Q766" s="1">
        <v>3</v>
      </c>
    </row>
    <row r="767" spans="1:17" ht="12.75">
      <c r="A767" s="4">
        <v>45494</v>
      </c>
      <c r="B767" s="18">
        <f>IF(AND(ISNUMBER(--LEFT(A767,10)), ISNUMBER(--LEFT(C767,10))), --LEFT(C767,10) - --LEFT(A767,10), "")</f>
        <v>0.61660000000119908</v>
      </c>
      <c r="C767" s="4">
        <v>45494.616666666669</v>
      </c>
      <c r="D767" s="16">
        <f>YEAR(C767)</f>
        <v>2024</v>
      </c>
      <c r="E767" s="1" t="str">
        <f t="shared" si="11"/>
        <v>July 2024</v>
      </c>
      <c r="F767" s="3" t="str">
        <f ca="1">IF(C767&gt;=TODAY()-365, "Last 12 Months", "After 12 Months")</f>
        <v>Last 12 Months</v>
      </c>
      <c r="G767" s="1" t="s">
        <v>1777</v>
      </c>
      <c r="H767" s="1" t="s">
        <v>1270</v>
      </c>
      <c r="I767" s="1" t="s">
        <v>1773</v>
      </c>
      <c r="J767" s="8">
        <f>EOMONTH(C767, 0)</f>
        <v>45504</v>
      </c>
      <c r="K767" s="1" t="s">
        <v>241</v>
      </c>
      <c r="L767" s="1" t="str">
        <f>IF(ISNUMBER(SEARCH("Social subscription",I767)),"Social Sub",IF(OR(ISNUMBER(SEARCH("Mens",I767)),ISNUMBER(SEARCH("Ladies",I767))),"Match Fees",IF(OR(ISNUMBER(SEARCH("Badgers",I767)),ISNUMBER(SEARCH("Match Fee",I767))),"Match Fees",IF(OR(ISNUMBER(SEARCH("Training",I767)),ISNUMBER(SEARCH("Aspirations",I767))),"Training Fee",""))))</f>
        <v>Training Fee</v>
      </c>
      <c r="M767" s="1">
        <v>3</v>
      </c>
      <c r="N767" s="1">
        <v>0</v>
      </c>
      <c r="O767" s="1">
        <v>0</v>
      </c>
      <c r="P767" s="1">
        <v>0</v>
      </c>
      <c r="Q767" s="1">
        <v>3</v>
      </c>
    </row>
    <row r="768" spans="1:17" ht="12.75">
      <c r="A768" s="4">
        <v>45494</v>
      </c>
      <c r="B768" s="18">
        <f>IF(AND(ISNUMBER(--LEFT(A768,10)), ISNUMBER(--LEFT(C768,10))), --LEFT(C768,10) - --LEFT(A768,10), "")</f>
        <v>0.62630000000353903</v>
      </c>
      <c r="C768" s="4">
        <v>45494.626388888886</v>
      </c>
      <c r="D768" s="16">
        <f>YEAR(C768)</f>
        <v>2024</v>
      </c>
      <c r="E768" s="1" t="str">
        <f t="shared" si="11"/>
        <v>July 2024</v>
      </c>
      <c r="F768" s="3" t="str">
        <f ca="1">IF(C768&gt;=TODAY()-365, "Last 12 Months", "After 12 Months")</f>
        <v>Last 12 Months</v>
      </c>
      <c r="G768" s="1" t="s">
        <v>1778</v>
      </c>
      <c r="H768" s="1" t="s">
        <v>781</v>
      </c>
      <c r="I768" s="1" t="s">
        <v>1779</v>
      </c>
      <c r="J768" s="8">
        <f>EOMONTH(C768, 0)</f>
        <v>45504</v>
      </c>
      <c r="K768" s="1" t="s">
        <v>233</v>
      </c>
      <c r="L768" s="1" t="str">
        <f>IF(ISNUMBER(SEARCH("Social subscription",I768)),"Social Sub",IF(OR(ISNUMBER(SEARCH("Mens",I768)),ISNUMBER(SEARCH("Ladies",I768))),"Match Fees",IF(OR(ISNUMBER(SEARCH("Badgers",I768)),ISNUMBER(SEARCH("Match Fee",I768))),"Match Fees",IF(OR(ISNUMBER(SEARCH("Training",I768)),ISNUMBER(SEARCH("Aspirations",I768))),"Training Fee",""))))</f>
        <v>Training Fee</v>
      </c>
      <c r="M768" s="1">
        <v>3</v>
      </c>
      <c r="N768" s="1">
        <v>0</v>
      </c>
      <c r="O768" s="1">
        <v>0</v>
      </c>
      <c r="P768" s="1">
        <v>0</v>
      </c>
      <c r="Q768" s="1">
        <v>3</v>
      </c>
    </row>
    <row r="769" spans="1:17" ht="12.75">
      <c r="A769" s="4">
        <v>45485</v>
      </c>
      <c r="B769" s="18">
        <f>IF(AND(ISNUMBER(--LEFT(A769,10)), ISNUMBER(--LEFT(C769,10))), --LEFT(C769,10) - --LEFT(A769,10), "")</f>
        <v>9.7868000000016764</v>
      </c>
      <c r="C769" s="4">
        <v>45494.786805555559</v>
      </c>
      <c r="D769" s="16">
        <f>YEAR(C769)</f>
        <v>2024</v>
      </c>
      <c r="E769" s="1" t="str">
        <f t="shared" si="11"/>
        <v>July 2024</v>
      </c>
      <c r="F769" s="3" t="str">
        <f ca="1">IF(C769&gt;=TODAY()-365, "Last 12 Months", "After 12 Months")</f>
        <v>Last 12 Months</v>
      </c>
      <c r="G769" s="1" t="s">
        <v>1780</v>
      </c>
      <c r="H769" s="1" t="s">
        <v>463</v>
      </c>
      <c r="I769" s="1" t="s">
        <v>1781</v>
      </c>
      <c r="J769" s="8">
        <f>EOMONTH(C769, 0)</f>
        <v>45504</v>
      </c>
      <c r="K769" s="1" t="s">
        <v>373</v>
      </c>
      <c r="L769" s="1" t="str">
        <f>IF(ISNUMBER(SEARCH("Social subscription",I769)),"Social Sub",IF(OR(ISNUMBER(SEARCH("Mens",I769)),ISNUMBER(SEARCH("Ladies",I769))),"Match Fees",IF(OR(ISNUMBER(SEARCH("Badgers",I769)),ISNUMBER(SEARCH("Match Fee",I769))),"Match Fees",IF(OR(ISNUMBER(SEARCH("Training",I769)),ISNUMBER(SEARCH("Aspirations",I769))),"Training Fee",""))))</f>
        <v>Training Fee</v>
      </c>
      <c r="M769" s="1">
        <v>5</v>
      </c>
      <c r="N769" s="1">
        <v>0.1</v>
      </c>
      <c r="O769" s="1">
        <v>0.05</v>
      </c>
      <c r="P769" s="1">
        <v>0</v>
      </c>
      <c r="Q769" s="1">
        <v>4.8499999999999996</v>
      </c>
    </row>
    <row r="770" spans="1:17" ht="12.75">
      <c r="A770" s="4">
        <v>45485</v>
      </c>
      <c r="B770" s="18">
        <f>IF(AND(ISNUMBER(--LEFT(A770,10)), ISNUMBER(--LEFT(C770,10))), --LEFT(C770,10) - --LEFT(A770,10), "")</f>
        <v>9.7868000000016764</v>
      </c>
      <c r="C770" s="4">
        <v>45494.786805555559</v>
      </c>
      <c r="D770" s="16">
        <f>YEAR(C770)</f>
        <v>2024</v>
      </c>
      <c r="E770" s="1" t="str">
        <f t="shared" si="11"/>
        <v>July 2024</v>
      </c>
      <c r="F770" s="3" t="str">
        <f ca="1">IF(C770&gt;=TODAY()-365, "Last 12 Months", "After 12 Months")</f>
        <v>Last 12 Months</v>
      </c>
      <c r="G770" s="1" t="s">
        <v>1782</v>
      </c>
      <c r="H770" s="1" t="s">
        <v>473</v>
      </c>
      <c r="I770" s="1" t="s">
        <v>1781</v>
      </c>
      <c r="J770" s="8">
        <f>EOMONTH(C770, 0)</f>
        <v>45504</v>
      </c>
      <c r="K770" s="1" t="s">
        <v>373</v>
      </c>
      <c r="L770" s="1" t="str">
        <f>IF(ISNUMBER(SEARCH("Social subscription",I770)),"Social Sub",IF(OR(ISNUMBER(SEARCH("Mens",I770)),ISNUMBER(SEARCH("Ladies",I770))),"Match Fees",IF(OR(ISNUMBER(SEARCH("Badgers",I770)),ISNUMBER(SEARCH("Match Fee",I770))),"Match Fees",IF(OR(ISNUMBER(SEARCH("Training",I770)),ISNUMBER(SEARCH("Aspirations",I770))),"Training Fee",""))))</f>
        <v>Training Fee</v>
      </c>
      <c r="M770" s="1">
        <v>5</v>
      </c>
      <c r="N770" s="1">
        <v>0.1</v>
      </c>
      <c r="O770" s="1">
        <v>0.05</v>
      </c>
      <c r="P770" s="1">
        <v>0</v>
      </c>
      <c r="Q770" s="1">
        <v>4.8499999999999996</v>
      </c>
    </row>
    <row r="771" spans="1:17" ht="12.75">
      <c r="A771" s="4">
        <v>45487</v>
      </c>
      <c r="B771" s="18">
        <f>IF(AND(ISNUMBER(--LEFT(A771,10)), ISNUMBER(--LEFT(C771,10))), --LEFT(C771,10) - --LEFT(A771,10), "")</f>
        <v>7.7868000000016764</v>
      </c>
      <c r="C771" s="4">
        <v>45494.786805555559</v>
      </c>
      <c r="D771" s="16">
        <f>YEAR(C771)</f>
        <v>2024</v>
      </c>
      <c r="E771" s="1" t="str">
        <f t="shared" ref="E771:E834" si="12">TEXT(C771, "mmmm yyyy")</f>
        <v>July 2024</v>
      </c>
      <c r="F771" s="3" t="str">
        <f ca="1">IF(C771&gt;=TODAY()-365, "Last 12 Months", "After 12 Months")</f>
        <v>Last 12 Months</v>
      </c>
      <c r="G771" s="1" t="s">
        <v>1783</v>
      </c>
      <c r="H771" s="1" t="s">
        <v>463</v>
      </c>
      <c r="I771" s="1" t="s">
        <v>1784</v>
      </c>
      <c r="J771" s="8">
        <f>EOMONTH(C771, 0)</f>
        <v>45504</v>
      </c>
      <c r="K771" s="1" t="s">
        <v>373</v>
      </c>
      <c r="L771" s="1" t="str">
        <f>IF(ISNUMBER(SEARCH("Social subscription",I771)),"Social Sub",IF(OR(ISNUMBER(SEARCH("Mens",I771)),ISNUMBER(SEARCH("Ladies",I771))),"Match Fees",IF(OR(ISNUMBER(SEARCH("Badgers",I771)),ISNUMBER(SEARCH("Match Fee",I771))),"Match Fees",IF(OR(ISNUMBER(SEARCH("Training",I771)),ISNUMBER(SEARCH("Aspirations",I771))),"Training Fee",""))))</f>
        <v>Training Fee</v>
      </c>
      <c r="M771" s="1">
        <v>3</v>
      </c>
      <c r="N771" s="1">
        <v>0.06</v>
      </c>
      <c r="O771" s="1">
        <v>0.05</v>
      </c>
      <c r="P771" s="1">
        <v>0</v>
      </c>
      <c r="Q771" s="1">
        <v>2.89</v>
      </c>
    </row>
    <row r="772" spans="1:17" ht="12.75">
      <c r="A772" s="4">
        <v>45487</v>
      </c>
      <c r="B772" s="18">
        <f>IF(AND(ISNUMBER(--LEFT(A772,10)), ISNUMBER(--LEFT(C772,10))), --LEFT(C772,10) - --LEFT(A772,10), "")</f>
        <v>7.7868000000016764</v>
      </c>
      <c r="C772" s="4">
        <v>45494.786805555559</v>
      </c>
      <c r="D772" s="16">
        <f>YEAR(C772)</f>
        <v>2024</v>
      </c>
      <c r="E772" s="1" t="str">
        <f t="shared" si="12"/>
        <v>July 2024</v>
      </c>
      <c r="F772" s="3" t="str">
        <f ca="1">IF(C772&gt;=TODAY()-365, "Last 12 Months", "After 12 Months")</f>
        <v>Last 12 Months</v>
      </c>
      <c r="G772" s="1" t="s">
        <v>1785</v>
      </c>
      <c r="H772" s="1" t="s">
        <v>466</v>
      </c>
      <c r="I772" s="1" t="s">
        <v>1784</v>
      </c>
      <c r="J772" s="8">
        <f>EOMONTH(C772, 0)</f>
        <v>45504</v>
      </c>
      <c r="K772" s="1" t="s">
        <v>373</v>
      </c>
      <c r="L772" s="1" t="str">
        <f>IF(ISNUMBER(SEARCH("Social subscription",I772)),"Social Sub",IF(OR(ISNUMBER(SEARCH("Mens",I772)),ISNUMBER(SEARCH("Ladies",I772))),"Match Fees",IF(OR(ISNUMBER(SEARCH("Badgers",I772)),ISNUMBER(SEARCH("Match Fee",I772))),"Match Fees",IF(OR(ISNUMBER(SEARCH("Training",I772)),ISNUMBER(SEARCH("Aspirations",I772))),"Training Fee",""))))</f>
        <v>Training Fee</v>
      </c>
      <c r="M772" s="1">
        <v>3</v>
      </c>
      <c r="N772" s="1">
        <v>0.06</v>
      </c>
      <c r="O772" s="1">
        <v>0.05</v>
      </c>
      <c r="P772" s="1">
        <v>0</v>
      </c>
      <c r="Q772" s="1">
        <v>2.89</v>
      </c>
    </row>
    <row r="773" spans="1:17" ht="12.75">
      <c r="A773" s="4">
        <v>45487</v>
      </c>
      <c r="B773" s="18">
        <f>IF(AND(ISNUMBER(--LEFT(A773,10)), ISNUMBER(--LEFT(C773,10))), --LEFT(C773,10) - --LEFT(A773,10), "")</f>
        <v>7.7868000000016764</v>
      </c>
      <c r="C773" s="4">
        <v>45494.786805555559</v>
      </c>
      <c r="D773" s="16">
        <f>YEAR(C773)</f>
        <v>2024</v>
      </c>
      <c r="E773" s="1" t="str">
        <f t="shared" si="12"/>
        <v>July 2024</v>
      </c>
      <c r="F773" s="3" t="str">
        <f ca="1">IF(C773&gt;=TODAY()-365, "Last 12 Months", "After 12 Months")</f>
        <v>Last 12 Months</v>
      </c>
      <c r="G773" s="1" t="s">
        <v>1786</v>
      </c>
      <c r="H773" s="1" t="s">
        <v>473</v>
      </c>
      <c r="I773" s="1" t="s">
        <v>1784</v>
      </c>
      <c r="J773" s="8">
        <f>EOMONTH(C773, 0)</f>
        <v>45504</v>
      </c>
      <c r="K773" s="1" t="s">
        <v>373</v>
      </c>
      <c r="L773" s="1" t="str">
        <f>IF(ISNUMBER(SEARCH("Social subscription",I773)),"Social Sub",IF(OR(ISNUMBER(SEARCH("Mens",I773)),ISNUMBER(SEARCH("Ladies",I773))),"Match Fees",IF(OR(ISNUMBER(SEARCH("Badgers",I773)),ISNUMBER(SEARCH("Match Fee",I773))),"Match Fees",IF(OR(ISNUMBER(SEARCH("Training",I773)),ISNUMBER(SEARCH("Aspirations",I773))),"Training Fee",""))))</f>
        <v>Training Fee</v>
      </c>
      <c r="M773" s="1">
        <v>3</v>
      </c>
      <c r="N773" s="1">
        <v>0.06</v>
      </c>
      <c r="O773" s="1">
        <v>0.05</v>
      </c>
      <c r="P773" s="1">
        <v>0</v>
      </c>
      <c r="Q773" s="1">
        <v>2.89</v>
      </c>
    </row>
    <row r="774" spans="1:17" ht="12.75">
      <c r="A774" s="4">
        <v>45488</v>
      </c>
      <c r="B774" s="18">
        <f>IF(AND(ISNUMBER(--LEFT(A774,10)), ISNUMBER(--LEFT(C774,10))), --LEFT(C774,10) - --LEFT(A774,10), "")</f>
        <v>6.7868000000016764</v>
      </c>
      <c r="C774" s="4">
        <v>45494.786805555559</v>
      </c>
      <c r="D774" s="16">
        <f>YEAR(C774)</f>
        <v>2024</v>
      </c>
      <c r="E774" s="1" t="str">
        <f t="shared" si="12"/>
        <v>July 2024</v>
      </c>
      <c r="F774" s="3" t="str">
        <f ca="1">IF(C774&gt;=TODAY()-365, "Last 12 Months", "After 12 Months")</f>
        <v>Last 12 Months</v>
      </c>
      <c r="G774" s="1" t="s">
        <v>1787</v>
      </c>
      <c r="H774" s="1" t="s">
        <v>473</v>
      </c>
      <c r="I774" s="1" t="s">
        <v>1788</v>
      </c>
      <c r="J774" s="8">
        <f>EOMONTH(C774, 0)</f>
        <v>45504</v>
      </c>
      <c r="K774" s="1" t="s">
        <v>373</v>
      </c>
      <c r="L774" s="1" t="str">
        <f>IF(ISNUMBER(SEARCH("Social subscription",I774)),"Social Sub",IF(OR(ISNUMBER(SEARCH("Mens",I774)),ISNUMBER(SEARCH("Ladies",I774))),"Match Fees",IF(OR(ISNUMBER(SEARCH("Badgers",I774)),ISNUMBER(SEARCH("Match Fee",I774))),"Match Fees",IF(OR(ISNUMBER(SEARCH("Training",I774)),ISNUMBER(SEARCH("Aspirations",I774))),"Training Fee",""))))</f>
        <v>Match Fees</v>
      </c>
      <c r="M774" s="1">
        <v>3</v>
      </c>
      <c r="N774" s="1">
        <v>0.06</v>
      </c>
      <c r="O774" s="1">
        <v>0.05</v>
      </c>
      <c r="P774" s="1">
        <v>0</v>
      </c>
      <c r="Q774" s="1">
        <v>2.89</v>
      </c>
    </row>
    <row r="775" spans="1:17" ht="12.75">
      <c r="A775" s="4">
        <v>45492</v>
      </c>
      <c r="B775" s="18">
        <f>IF(AND(ISNUMBER(--LEFT(A775,10)), ISNUMBER(--LEFT(C775,10))), --LEFT(C775,10) - --LEFT(A775,10), "")</f>
        <v>2.7868000000016764</v>
      </c>
      <c r="C775" s="4">
        <v>45494.786805555559</v>
      </c>
      <c r="D775" s="16">
        <f>YEAR(C775)</f>
        <v>2024</v>
      </c>
      <c r="E775" s="1" t="str">
        <f t="shared" si="12"/>
        <v>July 2024</v>
      </c>
      <c r="F775" s="3" t="str">
        <f ca="1">IF(C775&gt;=TODAY()-365, "Last 12 Months", "After 12 Months")</f>
        <v>Last 12 Months</v>
      </c>
      <c r="G775" s="1" t="s">
        <v>1789</v>
      </c>
      <c r="H775" s="1" t="s">
        <v>463</v>
      </c>
      <c r="I775" s="1" t="s">
        <v>1790</v>
      </c>
      <c r="J775" s="8">
        <f>EOMONTH(C775, 0)</f>
        <v>45504</v>
      </c>
      <c r="K775" s="1" t="s">
        <v>373</v>
      </c>
      <c r="L775" s="1" t="str">
        <f>IF(ISNUMBER(SEARCH("Social subscription",I775)),"Social Sub",IF(OR(ISNUMBER(SEARCH("Mens",I775)),ISNUMBER(SEARCH("Ladies",I775))),"Match Fees",IF(OR(ISNUMBER(SEARCH("Badgers",I775)),ISNUMBER(SEARCH("Match Fee",I775))),"Match Fees",IF(OR(ISNUMBER(SEARCH("Training",I775)),ISNUMBER(SEARCH("Aspirations",I775))),"Training Fee",""))))</f>
        <v>Training Fee</v>
      </c>
      <c r="M775" s="1">
        <v>5</v>
      </c>
      <c r="N775" s="1">
        <v>0.1</v>
      </c>
      <c r="O775" s="1">
        <v>0.05</v>
      </c>
      <c r="P775" s="1">
        <v>0</v>
      </c>
      <c r="Q775" s="1">
        <v>4.8499999999999996</v>
      </c>
    </row>
    <row r="776" spans="1:17" ht="12.75">
      <c r="A776" s="4">
        <v>45492</v>
      </c>
      <c r="B776" s="18">
        <f>IF(AND(ISNUMBER(--LEFT(A776,10)), ISNUMBER(--LEFT(C776,10))), --LEFT(C776,10) - --LEFT(A776,10), "")</f>
        <v>2.7868000000016764</v>
      </c>
      <c r="C776" s="4">
        <v>45494.786805555559</v>
      </c>
      <c r="D776" s="16">
        <f>YEAR(C776)</f>
        <v>2024</v>
      </c>
      <c r="E776" s="1" t="str">
        <f t="shared" si="12"/>
        <v>July 2024</v>
      </c>
      <c r="F776" s="3" t="str">
        <f ca="1">IF(C776&gt;=TODAY()-365, "Last 12 Months", "After 12 Months")</f>
        <v>Last 12 Months</v>
      </c>
      <c r="G776" s="1" t="s">
        <v>1791</v>
      </c>
      <c r="H776" s="1" t="s">
        <v>473</v>
      </c>
      <c r="I776" s="1" t="s">
        <v>1790</v>
      </c>
      <c r="J776" s="8">
        <f>EOMONTH(C776, 0)</f>
        <v>45504</v>
      </c>
      <c r="K776" s="1" t="s">
        <v>373</v>
      </c>
      <c r="L776" s="1" t="str">
        <f>IF(ISNUMBER(SEARCH("Social subscription",I776)),"Social Sub",IF(OR(ISNUMBER(SEARCH("Mens",I776)),ISNUMBER(SEARCH("Ladies",I776))),"Match Fees",IF(OR(ISNUMBER(SEARCH("Badgers",I776)),ISNUMBER(SEARCH("Match Fee",I776))),"Match Fees",IF(OR(ISNUMBER(SEARCH("Training",I776)),ISNUMBER(SEARCH("Aspirations",I776))),"Training Fee",""))))</f>
        <v>Training Fee</v>
      </c>
      <c r="M776" s="1">
        <v>5</v>
      </c>
      <c r="N776" s="1">
        <v>0.1</v>
      </c>
      <c r="O776" s="1">
        <v>0.05</v>
      </c>
      <c r="P776" s="1">
        <v>0</v>
      </c>
      <c r="Q776" s="1">
        <v>4.8499999999999996</v>
      </c>
    </row>
    <row r="777" spans="1:17" ht="12.75">
      <c r="A777" s="4">
        <v>45494</v>
      </c>
      <c r="B777" s="18">
        <f>IF(AND(ISNUMBER(--LEFT(A777,10)), ISNUMBER(--LEFT(C777,10))), --LEFT(C777,10) - --LEFT(A777,10), "")</f>
        <v>0.78680000000167638</v>
      </c>
      <c r="C777" s="4">
        <v>45494.786805555559</v>
      </c>
      <c r="D777" s="16">
        <f>YEAR(C777)</f>
        <v>2024</v>
      </c>
      <c r="E777" s="1" t="str">
        <f t="shared" si="12"/>
        <v>July 2024</v>
      </c>
      <c r="F777" s="3" t="str">
        <f ca="1">IF(C777&gt;=TODAY()-365, "Last 12 Months", "After 12 Months")</f>
        <v>Last 12 Months</v>
      </c>
      <c r="G777" s="1" t="s">
        <v>1792</v>
      </c>
      <c r="H777" s="1" t="s">
        <v>463</v>
      </c>
      <c r="I777" s="1" t="s">
        <v>1793</v>
      </c>
      <c r="J777" s="8">
        <f>EOMONTH(C777, 0)</f>
        <v>45504</v>
      </c>
      <c r="K777" s="1" t="s">
        <v>373</v>
      </c>
      <c r="L777" s="1" t="str">
        <f>IF(ISNUMBER(SEARCH("Social subscription",I777)),"Social Sub",IF(OR(ISNUMBER(SEARCH("Mens",I777)),ISNUMBER(SEARCH("Ladies",I777))),"Match Fees",IF(OR(ISNUMBER(SEARCH("Badgers",I777)),ISNUMBER(SEARCH("Match Fee",I777))),"Match Fees",IF(OR(ISNUMBER(SEARCH("Training",I777)),ISNUMBER(SEARCH("Aspirations",I777))),"Training Fee",""))))</f>
        <v>Training Fee</v>
      </c>
      <c r="M777" s="1">
        <v>3</v>
      </c>
      <c r="N777" s="1">
        <v>0.06</v>
      </c>
      <c r="O777" s="1">
        <v>0.05</v>
      </c>
      <c r="P777" s="1">
        <v>0</v>
      </c>
      <c r="Q777" s="1">
        <v>2.89</v>
      </c>
    </row>
    <row r="778" spans="1:17" ht="12.75">
      <c r="A778" s="4">
        <v>45494</v>
      </c>
      <c r="B778" s="18">
        <f>IF(AND(ISNUMBER(--LEFT(A778,10)), ISNUMBER(--LEFT(C778,10))), --LEFT(C778,10) - --LEFT(A778,10), "")</f>
        <v>0.78680000000167638</v>
      </c>
      <c r="C778" s="4">
        <v>45494.786805555559</v>
      </c>
      <c r="D778" s="16">
        <f>YEAR(C778)</f>
        <v>2024</v>
      </c>
      <c r="E778" s="1" t="str">
        <f t="shared" si="12"/>
        <v>July 2024</v>
      </c>
      <c r="F778" s="3" t="str">
        <f ca="1">IF(C778&gt;=TODAY()-365, "Last 12 Months", "After 12 Months")</f>
        <v>Last 12 Months</v>
      </c>
      <c r="G778" s="1" t="s">
        <v>1794</v>
      </c>
      <c r="H778" s="1" t="s">
        <v>473</v>
      </c>
      <c r="I778" s="1" t="s">
        <v>1793</v>
      </c>
      <c r="J778" s="8">
        <f>EOMONTH(C778, 0)</f>
        <v>45504</v>
      </c>
      <c r="K778" s="1" t="s">
        <v>373</v>
      </c>
      <c r="L778" s="1" t="str">
        <f>IF(ISNUMBER(SEARCH("Social subscription",I778)),"Social Sub",IF(OR(ISNUMBER(SEARCH("Mens",I778)),ISNUMBER(SEARCH("Ladies",I778))),"Match Fees",IF(OR(ISNUMBER(SEARCH("Badgers",I778)),ISNUMBER(SEARCH("Match Fee",I778))),"Match Fees",IF(OR(ISNUMBER(SEARCH("Training",I778)),ISNUMBER(SEARCH("Aspirations",I778))),"Training Fee",""))))</f>
        <v>Training Fee</v>
      </c>
      <c r="M778" s="1">
        <v>3</v>
      </c>
      <c r="N778" s="1">
        <v>0.06</v>
      </c>
      <c r="O778" s="1">
        <v>0.05</v>
      </c>
      <c r="P778" s="1">
        <v>0</v>
      </c>
      <c r="Q778" s="1">
        <v>2.89</v>
      </c>
    </row>
    <row r="779" spans="1:17" ht="12.75">
      <c r="A779" s="4">
        <v>45494</v>
      </c>
      <c r="B779" s="18">
        <f>IF(AND(ISNUMBER(--LEFT(A779,10)), ISNUMBER(--LEFT(C779,10))), --LEFT(C779,10) - --LEFT(A779,10), "")</f>
        <v>0.78680000000167638</v>
      </c>
      <c r="C779" s="4">
        <v>45494.786805555559</v>
      </c>
      <c r="D779" s="16">
        <f>YEAR(C779)</f>
        <v>2024</v>
      </c>
      <c r="E779" s="1" t="str">
        <f t="shared" si="12"/>
        <v>July 2024</v>
      </c>
      <c r="F779" s="3" t="str">
        <f ca="1">IF(C779&gt;=TODAY()-365, "Last 12 Months", "After 12 Months")</f>
        <v>Last 12 Months</v>
      </c>
      <c r="G779" s="1" t="s">
        <v>1795</v>
      </c>
      <c r="H779" s="1" t="s">
        <v>466</v>
      </c>
      <c r="I779" s="1" t="s">
        <v>1793</v>
      </c>
      <c r="J779" s="8">
        <f>EOMONTH(C779, 0)</f>
        <v>45504</v>
      </c>
      <c r="K779" s="1" t="s">
        <v>373</v>
      </c>
      <c r="L779" s="1" t="str">
        <f>IF(ISNUMBER(SEARCH("Social subscription",I779)),"Social Sub",IF(OR(ISNUMBER(SEARCH("Mens",I779)),ISNUMBER(SEARCH("Ladies",I779))),"Match Fees",IF(OR(ISNUMBER(SEARCH("Badgers",I779)),ISNUMBER(SEARCH("Match Fee",I779))),"Match Fees",IF(OR(ISNUMBER(SEARCH("Training",I779)),ISNUMBER(SEARCH("Aspirations",I779))),"Training Fee",""))))</f>
        <v>Training Fee</v>
      </c>
      <c r="M779" s="1">
        <v>3</v>
      </c>
      <c r="N779" s="1">
        <v>0.06</v>
      </c>
      <c r="O779" s="1">
        <v>0.05</v>
      </c>
      <c r="P779" s="1">
        <v>0</v>
      </c>
      <c r="Q779" s="1">
        <v>2.89</v>
      </c>
    </row>
    <row r="780" spans="1:17" ht="12.75">
      <c r="A780" s="4">
        <v>45464</v>
      </c>
      <c r="B780" s="18">
        <f>IF(AND(ISNUMBER(--LEFT(A780,10)), ISNUMBER(--LEFT(C780,10))), --LEFT(C780,10) - --LEFT(A780,10), "")</f>
        <v>31.354099999996834</v>
      </c>
      <c r="C780" s="4">
        <v>45495.354166666664</v>
      </c>
      <c r="D780" s="16">
        <f>YEAR(C780)</f>
        <v>2024</v>
      </c>
      <c r="E780" s="1" t="str">
        <f t="shared" si="12"/>
        <v>July 2024</v>
      </c>
      <c r="F780" s="3" t="str">
        <f ca="1">IF(C780&gt;=TODAY()-365, "Last 12 Months", "After 12 Months")</f>
        <v>Last 12 Months</v>
      </c>
      <c r="G780" s="1" t="s">
        <v>1796</v>
      </c>
      <c r="H780" s="1" t="s">
        <v>1797</v>
      </c>
      <c r="I780" s="1" t="s">
        <v>1798</v>
      </c>
      <c r="J780" s="8">
        <f>EOMONTH(C780, 0)</f>
        <v>45504</v>
      </c>
      <c r="K780" s="1" t="s">
        <v>373</v>
      </c>
      <c r="L780" s="1" t="str">
        <f>IF(ISNUMBER(SEARCH("Social subscription",I780)),"Social Sub",IF(OR(ISNUMBER(SEARCH("Mens",I780)),ISNUMBER(SEARCH("Ladies",I780))),"Match Fees",IF(OR(ISNUMBER(SEARCH("Badgers",I780)),ISNUMBER(SEARCH("Match Fee",I780))),"Match Fees",IF(OR(ISNUMBER(SEARCH("Training",I780)),ISNUMBER(SEARCH("Aspirations",I780))),"Training Fee",""))))</f>
        <v>Training Fee</v>
      </c>
      <c r="M780" s="1">
        <v>10</v>
      </c>
      <c r="N780" s="1">
        <v>0.21</v>
      </c>
      <c r="O780" s="1">
        <v>0.1</v>
      </c>
      <c r="P780" s="1">
        <v>0</v>
      </c>
      <c r="Q780" s="1">
        <v>9.69</v>
      </c>
    </row>
    <row r="781" spans="1:17" ht="12.75">
      <c r="A781" s="4">
        <v>45471</v>
      </c>
      <c r="B781" s="18">
        <f>IF(AND(ISNUMBER(--LEFT(A781,10)), ISNUMBER(--LEFT(C781,10))), --LEFT(C781,10) - --LEFT(A781,10), "")</f>
        <v>24.354099999996834</v>
      </c>
      <c r="C781" s="4">
        <v>45495.354166666664</v>
      </c>
      <c r="D781" s="16">
        <f>YEAR(C781)</f>
        <v>2024</v>
      </c>
      <c r="E781" s="1" t="str">
        <f t="shared" si="12"/>
        <v>July 2024</v>
      </c>
      <c r="F781" s="3" t="str">
        <f ca="1">IF(C781&gt;=TODAY()-365, "Last 12 Months", "After 12 Months")</f>
        <v>Last 12 Months</v>
      </c>
      <c r="G781" s="1" t="s">
        <v>1799</v>
      </c>
      <c r="H781" s="1" t="s">
        <v>1797</v>
      </c>
      <c r="I781" s="1" t="s">
        <v>1800</v>
      </c>
      <c r="J781" s="8">
        <f>EOMONTH(C781, 0)</f>
        <v>45504</v>
      </c>
      <c r="K781" s="1" t="s">
        <v>373</v>
      </c>
      <c r="L781" s="1" t="str">
        <f>IF(ISNUMBER(SEARCH("Social subscription",I781)),"Social Sub",IF(OR(ISNUMBER(SEARCH("Mens",I781)),ISNUMBER(SEARCH("Ladies",I781))),"Match Fees",IF(OR(ISNUMBER(SEARCH("Badgers",I781)),ISNUMBER(SEARCH("Match Fee",I781))),"Match Fees",IF(OR(ISNUMBER(SEARCH("Training",I781)),ISNUMBER(SEARCH("Aspirations",I781))),"Training Fee",""))))</f>
        <v>Training Fee</v>
      </c>
      <c r="M781" s="1">
        <v>10</v>
      </c>
      <c r="N781" s="1">
        <v>0.21</v>
      </c>
      <c r="O781" s="1">
        <v>0.1</v>
      </c>
      <c r="P781" s="1">
        <v>0</v>
      </c>
      <c r="Q781" s="1">
        <v>9.69</v>
      </c>
    </row>
    <row r="782" spans="1:17" ht="12.75">
      <c r="A782" s="4">
        <v>45478</v>
      </c>
      <c r="B782" s="18">
        <f>IF(AND(ISNUMBER(--LEFT(A782,10)), ISNUMBER(--LEFT(C782,10))), --LEFT(C782,10) - --LEFT(A782,10), "")</f>
        <v>17.354099999996834</v>
      </c>
      <c r="C782" s="4">
        <v>45495.354166666664</v>
      </c>
      <c r="D782" s="16">
        <f>YEAR(C782)</f>
        <v>2024</v>
      </c>
      <c r="E782" s="1" t="str">
        <f t="shared" si="12"/>
        <v>July 2024</v>
      </c>
      <c r="F782" s="3" t="str">
        <f ca="1">IF(C782&gt;=TODAY()-365, "Last 12 Months", "After 12 Months")</f>
        <v>Last 12 Months</v>
      </c>
      <c r="G782" s="1" t="s">
        <v>1801</v>
      </c>
      <c r="H782" s="1" t="s">
        <v>1797</v>
      </c>
      <c r="I782" s="1" t="s">
        <v>1802</v>
      </c>
      <c r="J782" s="8">
        <f>EOMONTH(C782, 0)</f>
        <v>45504</v>
      </c>
      <c r="K782" s="1" t="s">
        <v>373</v>
      </c>
      <c r="L782" s="1" t="str">
        <f>IF(ISNUMBER(SEARCH("Social subscription",I782)),"Social Sub",IF(OR(ISNUMBER(SEARCH("Mens",I782)),ISNUMBER(SEARCH("Ladies",I782))),"Match Fees",IF(OR(ISNUMBER(SEARCH("Badgers",I782)),ISNUMBER(SEARCH("Match Fee",I782))),"Match Fees",IF(OR(ISNUMBER(SEARCH("Training",I782)),ISNUMBER(SEARCH("Aspirations",I782))),"Training Fee",""))))</f>
        <v>Training Fee</v>
      </c>
      <c r="M782" s="1">
        <v>5</v>
      </c>
      <c r="N782" s="1">
        <v>0.1</v>
      </c>
      <c r="O782" s="1">
        <v>0.05</v>
      </c>
      <c r="P782" s="1">
        <v>0</v>
      </c>
      <c r="Q782" s="1">
        <v>4.8499999999999996</v>
      </c>
    </row>
    <row r="783" spans="1:17" ht="12.75">
      <c r="A783" s="4">
        <v>45485</v>
      </c>
      <c r="B783" s="18">
        <f>IF(AND(ISNUMBER(--LEFT(A783,10)), ISNUMBER(--LEFT(C783,10))), --LEFT(C783,10) - --LEFT(A783,10), "")</f>
        <v>10.354099999996834</v>
      </c>
      <c r="C783" s="4">
        <v>45495.354166666664</v>
      </c>
      <c r="D783" s="16">
        <f>YEAR(C783)</f>
        <v>2024</v>
      </c>
      <c r="E783" s="1" t="str">
        <f t="shared" si="12"/>
        <v>July 2024</v>
      </c>
      <c r="F783" s="3" t="str">
        <f ca="1">IF(C783&gt;=TODAY()-365, "Last 12 Months", "After 12 Months")</f>
        <v>Last 12 Months</v>
      </c>
      <c r="G783" s="1" t="s">
        <v>1803</v>
      </c>
      <c r="H783" s="1" t="s">
        <v>1797</v>
      </c>
      <c r="I783" s="1" t="s">
        <v>1804</v>
      </c>
      <c r="J783" s="8">
        <f>EOMONTH(C783, 0)</f>
        <v>45504</v>
      </c>
      <c r="K783" s="1" t="s">
        <v>373</v>
      </c>
      <c r="L783" s="1" t="str">
        <f>IF(ISNUMBER(SEARCH("Social subscription",I783)),"Social Sub",IF(OR(ISNUMBER(SEARCH("Mens",I783)),ISNUMBER(SEARCH("Ladies",I783))),"Match Fees",IF(OR(ISNUMBER(SEARCH("Badgers",I783)),ISNUMBER(SEARCH("Match Fee",I783))),"Match Fees",IF(OR(ISNUMBER(SEARCH("Training",I783)),ISNUMBER(SEARCH("Aspirations",I783))),"Training Fee",""))))</f>
        <v>Training Fee</v>
      </c>
      <c r="M783" s="1">
        <v>10</v>
      </c>
      <c r="N783" s="1">
        <v>0.21</v>
      </c>
      <c r="O783" s="1">
        <v>0.1</v>
      </c>
      <c r="P783" s="1">
        <v>0</v>
      </c>
      <c r="Q783" s="1">
        <v>9.69</v>
      </c>
    </row>
    <row r="784" spans="1:17" ht="12.75">
      <c r="A784" s="4">
        <v>45463</v>
      </c>
      <c r="B784" s="18">
        <f>IF(AND(ISNUMBER(--LEFT(A784,10)), ISNUMBER(--LEFT(C784,10))), --LEFT(C784,10) - --LEFT(A784,10), "")</f>
        <v>32.354099999996834</v>
      </c>
      <c r="C784" s="4">
        <v>45495.354166666664</v>
      </c>
      <c r="D784" s="16">
        <f>YEAR(C784)</f>
        <v>2024</v>
      </c>
      <c r="E784" s="1" t="str">
        <f t="shared" si="12"/>
        <v>July 2024</v>
      </c>
      <c r="F784" s="3" t="str">
        <f ca="1">IF(C784&gt;=TODAY()-365, "Last 12 Months", "After 12 Months")</f>
        <v>Last 12 Months</v>
      </c>
      <c r="G784" s="1" t="s">
        <v>1805</v>
      </c>
      <c r="H784" s="1" t="s">
        <v>393</v>
      </c>
      <c r="I784" s="1" t="s">
        <v>1806</v>
      </c>
      <c r="J784" s="8">
        <f>EOMONTH(C784, 0)</f>
        <v>45504</v>
      </c>
      <c r="K784" s="1" t="s">
        <v>373</v>
      </c>
      <c r="L784" s="1" t="str">
        <f>IF(ISNUMBER(SEARCH("Social subscription",I784)),"Social Sub",IF(OR(ISNUMBER(SEARCH("Mens",I784)),ISNUMBER(SEARCH("Ladies",I784))),"Match Fees",IF(OR(ISNUMBER(SEARCH("Badgers",I784)),ISNUMBER(SEARCH("Match Fee",I784))),"Match Fees",IF(OR(ISNUMBER(SEARCH("Training",I784)),ISNUMBER(SEARCH("Aspirations",I784))),"Training Fee",""))))</f>
        <v>Match Fees</v>
      </c>
      <c r="M784" s="1">
        <v>5</v>
      </c>
      <c r="N784" s="1">
        <v>0.17</v>
      </c>
      <c r="O784" s="1">
        <v>0.05</v>
      </c>
      <c r="P784" s="1">
        <v>0</v>
      </c>
      <c r="Q784" s="1">
        <v>4.78</v>
      </c>
    </row>
    <row r="785" spans="1:17" ht="12.75">
      <c r="A785" s="4">
        <v>45471</v>
      </c>
      <c r="B785" s="18">
        <f>IF(AND(ISNUMBER(--LEFT(A785,10)), ISNUMBER(--LEFT(C785,10))), --LEFT(C785,10) - --LEFT(A785,10), "")</f>
        <v>24.354099999996834</v>
      </c>
      <c r="C785" s="4">
        <v>45495.354166666664</v>
      </c>
      <c r="D785" s="16">
        <f>YEAR(C785)</f>
        <v>2024</v>
      </c>
      <c r="E785" s="1" t="str">
        <f t="shared" si="12"/>
        <v>July 2024</v>
      </c>
      <c r="F785" s="3" t="str">
        <f ca="1">IF(C785&gt;=TODAY()-365, "Last 12 Months", "After 12 Months")</f>
        <v>Last 12 Months</v>
      </c>
      <c r="G785" s="1" t="s">
        <v>1807</v>
      </c>
      <c r="H785" s="1" t="s">
        <v>393</v>
      </c>
      <c r="I785" s="1" t="s">
        <v>1808</v>
      </c>
      <c r="J785" s="8">
        <f>EOMONTH(C785, 0)</f>
        <v>45504</v>
      </c>
      <c r="K785" s="1" t="s">
        <v>373</v>
      </c>
      <c r="L785" s="1" t="str">
        <f>IF(ISNUMBER(SEARCH("Social subscription",I785)),"Social Sub",IF(OR(ISNUMBER(SEARCH("Mens",I785)),ISNUMBER(SEARCH("Ladies",I785))),"Match Fees",IF(OR(ISNUMBER(SEARCH("Badgers",I785)),ISNUMBER(SEARCH("Match Fee",I785))),"Match Fees",IF(OR(ISNUMBER(SEARCH("Training",I785)),ISNUMBER(SEARCH("Aspirations",I785))),"Training Fee",""))))</f>
        <v>Match Fees</v>
      </c>
      <c r="M785" s="1">
        <v>5</v>
      </c>
      <c r="N785" s="1">
        <v>0.18</v>
      </c>
      <c r="O785" s="1">
        <v>0.05</v>
      </c>
      <c r="P785" s="1">
        <v>0</v>
      </c>
      <c r="Q785" s="1">
        <v>4.7699999999999996</v>
      </c>
    </row>
    <row r="786" spans="1:17" ht="12.75">
      <c r="A786" s="4">
        <v>45456</v>
      </c>
      <c r="B786" s="18">
        <f>IF(AND(ISNUMBER(--LEFT(A786,10)), ISNUMBER(--LEFT(C786,10))), --LEFT(C786,10) - --LEFT(A786,10), "")</f>
        <v>40.354099999996834</v>
      </c>
      <c r="C786" s="4">
        <v>45496.354166666664</v>
      </c>
      <c r="D786" s="16">
        <f>YEAR(C786)</f>
        <v>2024</v>
      </c>
      <c r="E786" s="1" t="str">
        <f t="shared" si="12"/>
        <v>July 2024</v>
      </c>
      <c r="F786" s="3" t="str">
        <f ca="1">IF(C786&gt;=TODAY()-365, "Last 12 Months", "After 12 Months")</f>
        <v>Last 12 Months</v>
      </c>
      <c r="G786" s="1" t="s">
        <v>1809</v>
      </c>
      <c r="H786" s="1" t="s">
        <v>1276</v>
      </c>
      <c r="I786" s="1" t="s">
        <v>1810</v>
      </c>
      <c r="J786" s="8">
        <f>EOMONTH(C786, 0)</f>
        <v>45504</v>
      </c>
      <c r="K786" s="1" t="s">
        <v>373</v>
      </c>
      <c r="L786" s="1" t="str">
        <f>IF(ISNUMBER(SEARCH("Social subscription",I786)),"Social Sub",IF(OR(ISNUMBER(SEARCH("Mens",I786)),ISNUMBER(SEARCH("Ladies",I786))),"Match Fees",IF(OR(ISNUMBER(SEARCH("Badgers",I786)),ISNUMBER(SEARCH("Match Fee",I786))),"Match Fees",IF(OR(ISNUMBER(SEARCH("Training",I786)),ISNUMBER(SEARCH("Aspirations",I786))),"Training Fee",""))))</f>
        <v>Match Fees</v>
      </c>
      <c r="M786" s="1">
        <v>5</v>
      </c>
      <c r="N786" s="1">
        <v>0.17</v>
      </c>
      <c r="O786" s="1">
        <v>0.05</v>
      </c>
      <c r="P786" s="1">
        <v>0</v>
      </c>
      <c r="Q786" s="1">
        <v>4.78</v>
      </c>
    </row>
    <row r="787" spans="1:17" ht="12.75">
      <c r="A787" s="4">
        <v>45462</v>
      </c>
      <c r="B787" s="18">
        <f>IF(AND(ISNUMBER(--LEFT(A787,10)), ISNUMBER(--LEFT(C787,10))), --LEFT(C787,10) - --LEFT(A787,10), "")</f>
        <v>34.354099999996834</v>
      </c>
      <c r="C787" s="4">
        <v>45496.354166666664</v>
      </c>
      <c r="D787" s="16">
        <f>YEAR(C787)</f>
        <v>2024</v>
      </c>
      <c r="E787" s="1" t="str">
        <f t="shared" si="12"/>
        <v>July 2024</v>
      </c>
      <c r="F787" s="3" t="str">
        <f ca="1">IF(C787&gt;=TODAY()-365, "Last 12 Months", "After 12 Months")</f>
        <v>Last 12 Months</v>
      </c>
      <c r="G787" s="1" t="s">
        <v>1811</v>
      </c>
      <c r="H787" s="1" t="s">
        <v>1276</v>
      </c>
      <c r="I787" s="1" t="s">
        <v>1812</v>
      </c>
      <c r="J787" s="8">
        <f>EOMONTH(C787, 0)</f>
        <v>45504</v>
      </c>
      <c r="K787" s="1" t="s">
        <v>373</v>
      </c>
      <c r="L787" s="1" t="str">
        <f>IF(ISNUMBER(SEARCH("Social subscription",I787)),"Social Sub",IF(OR(ISNUMBER(SEARCH("Mens",I787)),ISNUMBER(SEARCH("Ladies",I787))),"Match Fees",IF(OR(ISNUMBER(SEARCH("Badgers",I787)),ISNUMBER(SEARCH("Match Fee",I787))),"Match Fees",IF(OR(ISNUMBER(SEARCH("Training",I787)),ISNUMBER(SEARCH("Aspirations",I787))),"Training Fee",""))))</f>
        <v>Match Fees</v>
      </c>
      <c r="M787" s="1">
        <v>5</v>
      </c>
      <c r="N787" s="1">
        <v>0.18</v>
      </c>
      <c r="O787" s="1">
        <v>0.05</v>
      </c>
      <c r="P787" s="1">
        <v>0</v>
      </c>
      <c r="Q787" s="1">
        <v>4.7699999999999996</v>
      </c>
    </row>
    <row r="788" spans="1:17" ht="12.75">
      <c r="A788" s="4">
        <v>45456</v>
      </c>
      <c r="B788" s="18">
        <f>IF(AND(ISNUMBER(--LEFT(A788,10)), ISNUMBER(--LEFT(C788,10))), --LEFT(C788,10) - --LEFT(A788,10), "")</f>
        <v>40.354099999996834</v>
      </c>
      <c r="C788" s="4">
        <v>45496.354166666664</v>
      </c>
      <c r="D788" s="16">
        <f>YEAR(C788)</f>
        <v>2024</v>
      </c>
      <c r="E788" s="1" t="str">
        <f t="shared" si="12"/>
        <v>July 2024</v>
      </c>
      <c r="F788" s="3" t="str">
        <f ca="1">IF(C788&gt;=TODAY()-365, "Last 12 Months", "After 12 Months")</f>
        <v>Last 12 Months</v>
      </c>
      <c r="G788" s="1" t="s">
        <v>1813</v>
      </c>
      <c r="H788" s="1" t="s">
        <v>449</v>
      </c>
      <c r="I788" s="1" t="s">
        <v>1814</v>
      </c>
      <c r="J788" s="8">
        <f>EOMONTH(C788, 0)</f>
        <v>45504</v>
      </c>
      <c r="K788" s="1" t="s">
        <v>373</v>
      </c>
      <c r="L788" s="1" t="str">
        <f>IF(ISNUMBER(SEARCH("Social subscription",I788)),"Social Sub",IF(OR(ISNUMBER(SEARCH("Mens",I788)),ISNUMBER(SEARCH("Ladies",I788))),"Match Fees",IF(OR(ISNUMBER(SEARCH("Badgers",I788)),ISNUMBER(SEARCH("Match Fee",I788))),"Match Fees",IF(OR(ISNUMBER(SEARCH("Training",I788)),ISNUMBER(SEARCH("Aspirations",I788))),"Training Fee",""))))</f>
        <v>Match Fees</v>
      </c>
      <c r="M788" s="1">
        <v>3</v>
      </c>
      <c r="N788" s="1">
        <v>0.08</v>
      </c>
      <c r="O788" s="1">
        <v>0.05</v>
      </c>
      <c r="P788" s="1">
        <v>0</v>
      </c>
      <c r="Q788" s="1">
        <v>2.87</v>
      </c>
    </row>
    <row r="789" spans="1:17" ht="12.75">
      <c r="A789" s="4">
        <v>45466</v>
      </c>
      <c r="B789" s="18">
        <f>IF(AND(ISNUMBER(--LEFT(A789,10)), ISNUMBER(--LEFT(C789,10))), --LEFT(C789,10) - --LEFT(A789,10), "")</f>
        <v>30.354099999996834</v>
      </c>
      <c r="C789" s="4">
        <v>45496.354166666664</v>
      </c>
      <c r="D789" s="16">
        <f>YEAR(C789)</f>
        <v>2024</v>
      </c>
      <c r="E789" s="1" t="str">
        <f t="shared" si="12"/>
        <v>July 2024</v>
      </c>
      <c r="F789" s="3" t="str">
        <f ca="1">IF(C789&gt;=TODAY()-365, "Last 12 Months", "After 12 Months")</f>
        <v>Last 12 Months</v>
      </c>
      <c r="G789" s="1" t="s">
        <v>1815</v>
      </c>
      <c r="H789" s="1" t="s">
        <v>449</v>
      </c>
      <c r="I789" s="1" t="s">
        <v>1816</v>
      </c>
      <c r="J789" s="8">
        <f>EOMONTH(C789, 0)</f>
        <v>45504</v>
      </c>
      <c r="K789" s="1" t="s">
        <v>373</v>
      </c>
      <c r="L789" s="1" t="str">
        <f>IF(ISNUMBER(SEARCH("Social subscription",I789)),"Social Sub",IF(OR(ISNUMBER(SEARCH("Mens",I789)),ISNUMBER(SEARCH("Ladies",I789))),"Match Fees",IF(OR(ISNUMBER(SEARCH("Badgers",I789)),ISNUMBER(SEARCH("Match Fee",I789))),"Match Fees",IF(OR(ISNUMBER(SEARCH("Training",I789)),ISNUMBER(SEARCH("Aspirations",I789))),"Training Fee",""))))</f>
        <v>Training Fee</v>
      </c>
      <c r="M789" s="1">
        <v>3</v>
      </c>
      <c r="N789" s="1">
        <v>0.08</v>
      </c>
      <c r="O789" s="1">
        <v>0.05</v>
      </c>
      <c r="P789" s="1">
        <v>0</v>
      </c>
      <c r="Q789" s="1">
        <v>2.87</v>
      </c>
    </row>
    <row r="790" spans="1:17" ht="12.75">
      <c r="A790" s="4">
        <v>45481</v>
      </c>
      <c r="B790" s="18">
        <f>IF(AND(ISNUMBER(--LEFT(A790,10)), ISNUMBER(--LEFT(C790,10))), --LEFT(C790,10) - --LEFT(A790,10), "")</f>
        <v>15.354099999996834</v>
      </c>
      <c r="C790" s="4">
        <v>45496.354166666664</v>
      </c>
      <c r="D790" s="16">
        <f>YEAR(C790)</f>
        <v>2024</v>
      </c>
      <c r="E790" s="1" t="str">
        <f t="shared" si="12"/>
        <v>July 2024</v>
      </c>
      <c r="F790" s="3" t="str">
        <f ca="1">IF(C790&gt;=TODAY()-365, "Last 12 Months", "After 12 Months")</f>
        <v>Last 12 Months</v>
      </c>
      <c r="G790" s="1" t="s">
        <v>1817</v>
      </c>
      <c r="H790" s="1" t="s">
        <v>449</v>
      </c>
      <c r="I790" s="1" t="s">
        <v>1818</v>
      </c>
      <c r="J790" s="8">
        <f>EOMONTH(C790, 0)</f>
        <v>45504</v>
      </c>
      <c r="K790" s="1" t="s">
        <v>373</v>
      </c>
      <c r="L790" s="1" t="str">
        <f>IF(ISNUMBER(SEARCH("Social subscription",I790)),"Social Sub",IF(OR(ISNUMBER(SEARCH("Mens",I790)),ISNUMBER(SEARCH("Ladies",I790))),"Match Fees",IF(OR(ISNUMBER(SEARCH("Badgers",I790)),ISNUMBER(SEARCH("Match Fee",I790))),"Match Fees",IF(OR(ISNUMBER(SEARCH("Training",I790)),ISNUMBER(SEARCH("Aspirations",I790))),"Training Fee",""))))</f>
        <v>Training Fee</v>
      </c>
      <c r="M790" s="1">
        <v>3</v>
      </c>
      <c r="N790" s="1">
        <v>0.08</v>
      </c>
      <c r="O790" s="1">
        <v>0.05</v>
      </c>
      <c r="P790" s="1">
        <v>0</v>
      </c>
      <c r="Q790" s="1">
        <v>2.87</v>
      </c>
    </row>
    <row r="791" spans="1:17" ht="12.75">
      <c r="A791" s="4">
        <v>45487</v>
      </c>
      <c r="B791" s="18">
        <f>IF(AND(ISNUMBER(--LEFT(A791,10)), ISNUMBER(--LEFT(C791,10))), --LEFT(C791,10) - --LEFT(A791,10), "")</f>
        <v>9.3540999999968335</v>
      </c>
      <c r="C791" s="4">
        <v>45496.354166666664</v>
      </c>
      <c r="D791" s="16">
        <f>YEAR(C791)</f>
        <v>2024</v>
      </c>
      <c r="E791" s="1" t="str">
        <f t="shared" si="12"/>
        <v>July 2024</v>
      </c>
      <c r="F791" s="3" t="str">
        <f ca="1">IF(C791&gt;=TODAY()-365, "Last 12 Months", "After 12 Months")</f>
        <v>Last 12 Months</v>
      </c>
      <c r="G791" s="1" t="s">
        <v>1819</v>
      </c>
      <c r="H791" s="1" t="s">
        <v>449</v>
      </c>
      <c r="I791" s="1" t="s">
        <v>1820</v>
      </c>
      <c r="J791" s="8">
        <f>EOMONTH(C791, 0)</f>
        <v>45504</v>
      </c>
      <c r="K791" s="1" t="s">
        <v>373</v>
      </c>
      <c r="L791" s="1" t="str">
        <f>IF(ISNUMBER(SEARCH("Social subscription",I791)),"Social Sub",IF(OR(ISNUMBER(SEARCH("Mens",I791)),ISNUMBER(SEARCH("Ladies",I791))),"Match Fees",IF(OR(ISNUMBER(SEARCH("Badgers",I791)),ISNUMBER(SEARCH("Match Fee",I791))),"Match Fees",IF(OR(ISNUMBER(SEARCH("Training",I791)),ISNUMBER(SEARCH("Aspirations",I791))),"Training Fee",""))))</f>
        <v>Training Fee</v>
      </c>
      <c r="M791" s="1">
        <v>3</v>
      </c>
      <c r="N791" s="1">
        <v>0.08</v>
      </c>
      <c r="O791" s="1">
        <v>0.05</v>
      </c>
      <c r="P791" s="1">
        <v>0</v>
      </c>
      <c r="Q791" s="1">
        <v>2.87</v>
      </c>
    </row>
    <row r="792" spans="1:17" ht="12.75">
      <c r="A792" s="4">
        <v>45493</v>
      </c>
      <c r="B792" s="18">
        <f>IF(AND(ISNUMBER(--LEFT(A792,10)), ISNUMBER(--LEFT(C792,10))), --LEFT(C792,10) - --LEFT(A792,10), "")</f>
        <v>3.3540999999968335</v>
      </c>
      <c r="C792" s="4">
        <v>45496.354166666664</v>
      </c>
      <c r="D792" s="16">
        <f>YEAR(C792)</f>
        <v>2024</v>
      </c>
      <c r="E792" s="1" t="str">
        <f t="shared" si="12"/>
        <v>July 2024</v>
      </c>
      <c r="F792" s="3" t="str">
        <f ca="1">IF(C792&gt;=TODAY()-365, "Last 12 Months", "After 12 Months")</f>
        <v>Last 12 Months</v>
      </c>
      <c r="G792" s="1" t="s">
        <v>1821</v>
      </c>
      <c r="H792" s="1" t="s">
        <v>449</v>
      </c>
      <c r="I792" s="1" t="s">
        <v>1822</v>
      </c>
      <c r="J792" s="8">
        <f>EOMONTH(C792, 0)</f>
        <v>45504</v>
      </c>
      <c r="K792" s="1" t="s">
        <v>373</v>
      </c>
      <c r="L792" s="1" t="str">
        <f>IF(ISNUMBER(SEARCH("Social subscription",I792)),"Social Sub",IF(OR(ISNUMBER(SEARCH("Mens",I792)),ISNUMBER(SEARCH("Ladies",I792))),"Match Fees",IF(OR(ISNUMBER(SEARCH("Badgers",I792)),ISNUMBER(SEARCH("Match Fee",I792))),"Match Fees",IF(OR(ISNUMBER(SEARCH("Training",I792)),ISNUMBER(SEARCH("Aspirations",I792))),"Training Fee",""))))</f>
        <v>Match Fees</v>
      </c>
      <c r="M792" s="1">
        <v>3</v>
      </c>
      <c r="N792" s="1">
        <v>0.08</v>
      </c>
      <c r="O792" s="1">
        <v>0.05</v>
      </c>
      <c r="P792" s="1">
        <v>0</v>
      </c>
      <c r="Q792" s="1">
        <v>2.87</v>
      </c>
    </row>
    <row r="793" spans="1:17" ht="12.75">
      <c r="A793" s="4">
        <v>45494</v>
      </c>
      <c r="B793" s="18">
        <f>IF(AND(ISNUMBER(--LEFT(A793,10)), ISNUMBER(--LEFT(C793,10))), --LEFT(C793,10) - --LEFT(A793,10), "")</f>
        <v>2.3540999999968335</v>
      </c>
      <c r="C793" s="4">
        <v>45496.354166666664</v>
      </c>
      <c r="D793" s="16">
        <f>YEAR(C793)</f>
        <v>2024</v>
      </c>
      <c r="E793" s="1" t="str">
        <f t="shared" si="12"/>
        <v>July 2024</v>
      </c>
      <c r="F793" s="3" t="str">
        <f ca="1">IF(C793&gt;=TODAY()-365, "Last 12 Months", "After 12 Months")</f>
        <v>Last 12 Months</v>
      </c>
      <c r="G793" s="1" t="s">
        <v>1823</v>
      </c>
      <c r="H793" s="1" t="s">
        <v>449</v>
      </c>
      <c r="I793" s="1" t="s">
        <v>1824</v>
      </c>
      <c r="J793" s="8">
        <f>EOMONTH(C793, 0)</f>
        <v>45504</v>
      </c>
      <c r="K793" s="1" t="s">
        <v>373</v>
      </c>
      <c r="L793" s="1" t="str">
        <f>IF(ISNUMBER(SEARCH("Social subscription",I793)),"Social Sub",IF(OR(ISNUMBER(SEARCH("Mens",I793)),ISNUMBER(SEARCH("Ladies",I793))),"Match Fees",IF(OR(ISNUMBER(SEARCH("Badgers",I793)),ISNUMBER(SEARCH("Match Fee",I793))),"Match Fees",IF(OR(ISNUMBER(SEARCH("Training",I793)),ISNUMBER(SEARCH("Aspirations",I793))),"Training Fee",""))))</f>
        <v>Training Fee</v>
      </c>
      <c r="M793" s="1">
        <v>3</v>
      </c>
      <c r="N793" s="1">
        <v>7.0000000000000007E-2</v>
      </c>
      <c r="O793" s="1">
        <v>0.05</v>
      </c>
      <c r="P793" s="1">
        <v>0</v>
      </c>
      <c r="Q793" s="1">
        <v>2.88</v>
      </c>
    </row>
    <row r="794" spans="1:17" ht="12.75">
      <c r="A794" s="4">
        <v>45474</v>
      </c>
      <c r="B794" s="18">
        <f>IF(AND(ISNUMBER(--LEFT(A794,10)), ISNUMBER(--LEFT(C794,10))), --LEFT(C794,10) - --LEFT(A794,10), "")</f>
        <v>22.354800000000978</v>
      </c>
      <c r="C794" s="4">
        <v>45496.354861111111</v>
      </c>
      <c r="D794" s="16">
        <f>YEAR(C794)</f>
        <v>2024</v>
      </c>
      <c r="E794" s="1" t="str">
        <f t="shared" si="12"/>
        <v>July 2024</v>
      </c>
      <c r="F794" s="3" t="str">
        <f ca="1">IF(C794&gt;=TODAY()-365, "Last 12 Months", "After 12 Months")</f>
        <v>Last 12 Months</v>
      </c>
      <c r="G794" s="1" t="s">
        <v>1825</v>
      </c>
      <c r="H794" s="1" t="s">
        <v>1245</v>
      </c>
      <c r="I794" s="1" t="s">
        <v>1384</v>
      </c>
      <c r="J794" s="8">
        <f>EOMONTH(C794, 0)</f>
        <v>45504</v>
      </c>
      <c r="K794" s="1" t="s">
        <v>373</v>
      </c>
      <c r="L794" s="1" t="str">
        <f>IF(ISNUMBER(SEARCH("Social subscription",I794)),"Social Sub",IF(OR(ISNUMBER(SEARCH("Mens",I794)),ISNUMBER(SEARCH("Ladies",I794))),"Match Fees",IF(OR(ISNUMBER(SEARCH("Badgers",I794)),ISNUMBER(SEARCH("Match Fee",I794))),"Match Fees",IF(OR(ISNUMBER(SEARCH("Training",I794)),ISNUMBER(SEARCH("Aspirations",I794))),"Training Fee",""))))</f>
        <v>Training Fee</v>
      </c>
      <c r="M794" s="1">
        <v>3</v>
      </c>
      <c r="N794" s="1">
        <v>0.09</v>
      </c>
      <c r="O794" s="1">
        <v>0.05</v>
      </c>
      <c r="P794" s="1">
        <v>0</v>
      </c>
      <c r="Q794" s="1">
        <v>2.86</v>
      </c>
    </row>
    <row r="795" spans="1:17" ht="12.75">
      <c r="A795" s="4">
        <v>45466</v>
      </c>
      <c r="B795" s="18">
        <f>IF(AND(ISNUMBER(--LEFT(A795,10)), ISNUMBER(--LEFT(C795,10))), --LEFT(C795,10) - --LEFT(A795,10), "")</f>
        <v>30.354800000000978</v>
      </c>
      <c r="C795" s="4">
        <v>45496.354861111111</v>
      </c>
      <c r="D795" s="16">
        <f>YEAR(C795)</f>
        <v>2024</v>
      </c>
      <c r="E795" s="1" t="str">
        <f t="shared" si="12"/>
        <v>July 2024</v>
      </c>
      <c r="F795" s="3" t="str">
        <f ca="1">IF(C795&gt;=TODAY()-365, "Last 12 Months", "After 12 Months")</f>
        <v>Last 12 Months</v>
      </c>
      <c r="G795" s="1" t="s">
        <v>1826</v>
      </c>
      <c r="H795" s="1" t="s">
        <v>497</v>
      </c>
      <c r="I795" s="1" t="s">
        <v>1827</v>
      </c>
      <c r="J795" s="8">
        <f>EOMONTH(C795, 0)</f>
        <v>45504</v>
      </c>
      <c r="K795" s="1" t="s">
        <v>373</v>
      </c>
      <c r="L795" s="1" t="str">
        <f>IF(ISNUMBER(SEARCH("Social subscription",I795)),"Social Sub",IF(OR(ISNUMBER(SEARCH("Mens",I795)),ISNUMBER(SEARCH("Ladies",I795))),"Match Fees",IF(OR(ISNUMBER(SEARCH("Badgers",I795)),ISNUMBER(SEARCH("Match Fee",I795))),"Match Fees",IF(OR(ISNUMBER(SEARCH("Training",I795)),ISNUMBER(SEARCH("Aspirations",I795))),"Training Fee",""))))</f>
        <v>Training Fee</v>
      </c>
      <c r="M795" s="1">
        <v>3</v>
      </c>
      <c r="N795" s="1">
        <v>0.09</v>
      </c>
      <c r="O795" s="1">
        <v>0.05</v>
      </c>
      <c r="P795" s="1">
        <v>0</v>
      </c>
      <c r="Q795" s="1">
        <v>2.86</v>
      </c>
    </row>
    <row r="796" spans="1:17" ht="12.75">
      <c r="A796" s="4">
        <v>45473</v>
      </c>
      <c r="B796" s="18">
        <f>IF(AND(ISNUMBER(--LEFT(A796,10)), ISNUMBER(--LEFT(C796,10))), --LEFT(C796,10) - --LEFT(A796,10), "")</f>
        <v>23.354800000000978</v>
      </c>
      <c r="C796" s="4">
        <v>45496.354861111111</v>
      </c>
      <c r="D796" s="16">
        <f>YEAR(C796)</f>
        <v>2024</v>
      </c>
      <c r="E796" s="1" t="str">
        <f t="shared" si="12"/>
        <v>July 2024</v>
      </c>
      <c r="F796" s="3" t="str">
        <f ca="1">IF(C796&gt;=TODAY()-365, "Last 12 Months", "After 12 Months")</f>
        <v>Last 12 Months</v>
      </c>
      <c r="G796" s="1" t="s">
        <v>1828</v>
      </c>
      <c r="H796" s="1" t="s">
        <v>497</v>
      </c>
      <c r="I796" s="1" t="s">
        <v>1829</v>
      </c>
      <c r="J796" s="8">
        <f>EOMONTH(C796, 0)</f>
        <v>45504</v>
      </c>
      <c r="K796" s="1" t="s">
        <v>373</v>
      </c>
      <c r="L796" s="1" t="str">
        <f>IF(ISNUMBER(SEARCH("Social subscription",I796)),"Social Sub",IF(OR(ISNUMBER(SEARCH("Mens",I796)),ISNUMBER(SEARCH("Ladies",I796))),"Match Fees",IF(OR(ISNUMBER(SEARCH("Badgers",I796)),ISNUMBER(SEARCH("Match Fee",I796))),"Match Fees",IF(OR(ISNUMBER(SEARCH("Training",I796)),ISNUMBER(SEARCH("Aspirations",I796))),"Training Fee",""))))</f>
        <v>Training Fee</v>
      </c>
      <c r="M796" s="1">
        <v>3</v>
      </c>
      <c r="N796" s="1">
        <v>0.09</v>
      </c>
      <c r="O796" s="1">
        <v>0.05</v>
      </c>
      <c r="P796" s="1">
        <v>0</v>
      </c>
      <c r="Q796" s="1">
        <v>2.86</v>
      </c>
    </row>
    <row r="797" spans="1:17" ht="12.75">
      <c r="A797" s="4">
        <v>45478</v>
      </c>
      <c r="B797" s="18">
        <f>IF(AND(ISNUMBER(--LEFT(A797,10)), ISNUMBER(--LEFT(C797,10))), --LEFT(C797,10) - --LEFT(A797,10), "")</f>
        <v>18.354800000000978</v>
      </c>
      <c r="C797" s="4">
        <v>45496.354861111111</v>
      </c>
      <c r="D797" s="16">
        <f>YEAR(C797)</f>
        <v>2024</v>
      </c>
      <c r="E797" s="1" t="str">
        <f t="shared" si="12"/>
        <v>July 2024</v>
      </c>
      <c r="F797" s="3" t="str">
        <f ca="1">IF(C797&gt;=TODAY()-365, "Last 12 Months", "After 12 Months")</f>
        <v>Last 12 Months</v>
      </c>
      <c r="G797" s="1" t="s">
        <v>1830</v>
      </c>
      <c r="H797" s="1" t="s">
        <v>497</v>
      </c>
      <c r="I797" s="1" t="s">
        <v>1831</v>
      </c>
      <c r="J797" s="8">
        <f>EOMONTH(C797, 0)</f>
        <v>45504</v>
      </c>
      <c r="K797" s="1" t="s">
        <v>373</v>
      </c>
      <c r="L797" s="1" t="str">
        <f>IF(ISNUMBER(SEARCH("Social subscription",I797)),"Social Sub",IF(OR(ISNUMBER(SEARCH("Mens",I797)),ISNUMBER(SEARCH("Ladies",I797))),"Match Fees",IF(OR(ISNUMBER(SEARCH("Badgers",I797)),ISNUMBER(SEARCH("Match Fee",I797))),"Match Fees",IF(OR(ISNUMBER(SEARCH("Training",I797)),ISNUMBER(SEARCH("Aspirations",I797))),"Training Fee",""))))</f>
        <v>Training Fee</v>
      </c>
      <c r="M797" s="1">
        <v>5</v>
      </c>
      <c r="N797" s="1">
        <v>0.14000000000000001</v>
      </c>
      <c r="O797" s="1">
        <v>0.05</v>
      </c>
      <c r="P797" s="1">
        <v>0</v>
      </c>
      <c r="Q797" s="1">
        <v>4.8099999999999996</v>
      </c>
    </row>
    <row r="798" spans="1:17" ht="12.75">
      <c r="A798" s="4">
        <v>45466</v>
      </c>
      <c r="B798" s="18">
        <f>IF(AND(ISNUMBER(--LEFT(A798,10)), ISNUMBER(--LEFT(C798,10))), --LEFT(C798,10) - --LEFT(A798,10), "")</f>
        <v>30.354800000000978</v>
      </c>
      <c r="C798" s="4">
        <v>45496.354861111111</v>
      </c>
      <c r="D798" s="16">
        <f>YEAR(C798)</f>
        <v>2024</v>
      </c>
      <c r="E798" s="1" t="str">
        <f t="shared" si="12"/>
        <v>July 2024</v>
      </c>
      <c r="F798" s="3" t="str">
        <f ca="1">IF(C798&gt;=TODAY()-365, "Last 12 Months", "After 12 Months")</f>
        <v>Last 12 Months</v>
      </c>
      <c r="G798" s="1" t="s">
        <v>1832</v>
      </c>
      <c r="H798" s="1" t="s">
        <v>1113</v>
      </c>
      <c r="I798" s="1" t="s">
        <v>1833</v>
      </c>
      <c r="J798" s="8">
        <f>EOMONTH(C798, 0)</f>
        <v>45504</v>
      </c>
      <c r="K798" s="1" t="s">
        <v>373</v>
      </c>
      <c r="L798" s="1" t="str">
        <f>IF(ISNUMBER(SEARCH("Social subscription",I798)),"Social Sub",IF(OR(ISNUMBER(SEARCH("Mens",I798)),ISNUMBER(SEARCH("Ladies",I798))),"Match Fees",IF(OR(ISNUMBER(SEARCH("Badgers",I798)),ISNUMBER(SEARCH("Match Fee",I798))),"Match Fees",IF(OR(ISNUMBER(SEARCH("Training",I798)),ISNUMBER(SEARCH("Aspirations",I798))),"Training Fee",""))))</f>
        <v>Training Fee</v>
      </c>
      <c r="M798" s="1">
        <v>3</v>
      </c>
      <c r="N798" s="1">
        <v>0.14000000000000001</v>
      </c>
      <c r="O798" s="1">
        <v>0.05</v>
      </c>
      <c r="P798" s="1">
        <v>0</v>
      </c>
      <c r="Q798" s="1">
        <v>2.81</v>
      </c>
    </row>
    <row r="799" spans="1:17" ht="12.75">
      <c r="A799" s="4">
        <v>45466</v>
      </c>
      <c r="B799" s="18">
        <f>IF(AND(ISNUMBER(--LEFT(A799,10)), ISNUMBER(--LEFT(C799,10))), --LEFT(C799,10) - --LEFT(A799,10), "")</f>
        <v>30.354800000000978</v>
      </c>
      <c r="C799" s="4">
        <v>45496.354861111111</v>
      </c>
      <c r="D799" s="16">
        <f>YEAR(C799)</f>
        <v>2024</v>
      </c>
      <c r="E799" s="1" t="str">
        <f t="shared" si="12"/>
        <v>July 2024</v>
      </c>
      <c r="F799" s="3" t="str">
        <f ca="1">IF(C799&gt;=TODAY()-365, "Last 12 Months", "After 12 Months")</f>
        <v>Last 12 Months</v>
      </c>
      <c r="G799" s="1" t="s">
        <v>1834</v>
      </c>
      <c r="H799" s="1" t="s">
        <v>1116</v>
      </c>
      <c r="I799" s="1" t="s">
        <v>1833</v>
      </c>
      <c r="J799" s="8">
        <f>EOMONTH(C799, 0)</f>
        <v>45504</v>
      </c>
      <c r="K799" s="1" t="s">
        <v>373</v>
      </c>
      <c r="L799" s="1" t="str">
        <f>IF(ISNUMBER(SEARCH("Social subscription",I799)),"Social Sub",IF(OR(ISNUMBER(SEARCH("Mens",I799)),ISNUMBER(SEARCH("Ladies",I799))),"Match Fees",IF(OR(ISNUMBER(SEARCH("Badgers",I799)),ISNUMBER(SEARCH("Match Fee",I799))),"Match Fees",IF(OR(ISNUMBER(SEARCH("Training",I799)),ISNUMBER(SEARCH("Aspirations",I799))),"Training Fee",""))))</f>
        <v>Training Fee</v>
      </c>
      <c r="M799" s="1">
        <v>3</v>
      </c>
      <c r="N799" s="1">
        <v>0.15</v>
      </c>
      <c r="O799" s="1">
        <v>0.05</v>
      </c>
      <c r="P799" s="1">
        <v>0</v>
      </c>
      <c r="Q799" s="1">
        <v>2.8</v>
      </c>
    </row>
    <row r="800" spans="1:17" ht="12.75">
      <c r="A800" s="4">
        <v>45404</v>
      </c>
      <c r="B800" s="18">
        <f>IF(AND(ISNUMBER(--LEFT(A800,10)), ISNUMBER(--LEFT(C800,10))), --LEFT(C800,10) - --LEFT(A800,10), "")</f>
        <v>93.354099999996834</v>
      </c>
      <c r="C800" s="4">
        <v>45497.354166666664</v>
      </c>
      <c r="D800" s="16">
        <f>YEAR(C800)</f>
        <v>2024</v>
      </c>
      <c r="E800" s="1" t="str">
        <f t="shared" si="12"/>
        <v>July 2024</v>
      </c>
      <c r="F800" s="3" t="str">
        <f ca="1">IF(C800&gt;=TODAY()-365, "Last 12 Months", "After 12 Months")</f>
        <v>Last 12 Months</v>
      </c>
      <c r="G800" s="1" t="s">
        <v>1835</v>
      </c>
      <c r="H800" s="1" t="s">
        <v>456</v>
      </c>
      <c r="I800" s="1" t="s">
        <v>1836</v>
      </c>
      <c r="J800" s="8">
        <f>EOMONTH(C800, 0)</f>
        <v>45504</v>
      </c>
      <c r="K800" s="1" t="s">
        <v>373</v>
      </c>
      <c r="L800" s="1" t="str">
        <f>IF(ISNUMBER(SEARCH("Social subscription",I800)),"Social Sub",IF(OR(ISNUMBER(SEARCH("Mens",I800)),ISNUMBER(SEARCH("Ladies",I800))),"Match Fees",IF(OR(ISNUMBER(SEARCH("Badgers",I800)),ISNUMBER(SEARCH("Match Fee",I800))),"Match Fees",IF(OR(ISNUMBER(SEARCH("Training",I800)),ISNUMBER(SEARCH("Aspirations",I800))),"Training Fee",""))))</f>
        <v>Training Fee</v>
      </c>
      <c r="M800" s="1">
        <v>3</v>
      </c>
      <c r="N800" s="1">
        <v>0.1</v>
      </c>
      <c r="O800" s="1">
        <v>0.05</v>
      </c>
      <c r="P800" s="1">
        <v>0</v>
      </c>
      <c r="Q800" s="1">
        <v>2.85</v>
      </c>
    </row>
    <row r="801" spans="1:17" ht="12.75">
      <c r="A801" s="4">
        <v>45459</v>
      </c>
      <c r="B801" s="18">
        <f>IF(AND(ISNUMBER(--LEFT(A801,10)), ISNUMBER(--LEFT(C801,10))), --LEFT(C801,10) - --LEFT(A801,10), "")</f>
        <v>38.354099999996834</v>
      </c>
      <c r="C801" s="4">
        <v>45497.354166666664</v>
      </c>
      <c r="D801" s="16">
        <f>YEAR(C801)</f>
        <v>2024</v>
      </c>
      <c r="E801" s="1" t="str">
        <f t="shared" si="12"/>
        <v>July 2024</v>
      </c>
      <c r="F801" s="3" t="str">
        <f ca="1">IF(C801&gt;=TODAY()-365, "Last 12 Months", "After 12 Months")</f>
        <v>Last 12 Months</v>
      </c>
      <c r="G801" s="1" t="s">
        <v>1837</v>
      </c>
      <c r="H801" s="1" t="s">
        <v>456</v>
      </c>
      <c r="I801" s="1" t="s">
        <v>1838</v>
      </c>
      <c r="J801" s="8">
        <f>EOMONTH(C801, 0)</f>
        <v>45504</v>
      </c>
      <c r="K801" s="1" t="s">
        <v>373</v>
      </c>
      <c r="L801" s="1" t="str">
        <f>IF(ISNUMBER(SEARCH("Social subscription",I801)),"Social Sub",IF(OR(ISNUMBER(SEARCH("Mens",I801)),ISNUMBER(SEARCH("Ladies",I801))),"Match Fees",IF(OR(ISNUMBER(SEARCH("Badgers",I801)),ISNUMBER(SEARCH("Match Fee",I801))),"Match Fees",IF(OR(ISNUMBER(SEARCH("Training",I801)),ISNUMBER(SEARCH("Aspirations",I801))),"Training Fee",""))))</f>
        <v>Training Fee</v>
      </c>
      <c r="M801" s="1">
        <v>3</v>
      </c>
      <c r="N801" s="1">
        <v>0.1</v>
      </c>
      <c r="O801" s="1">
        <v>0.05</v>
      </c>
      <c r="P801" s="1">
        <v>0</v>
      </c>
      <c r="Q801" s="1">
        <v>2.85</v>
      </c>
    </row>
    <row r="802" spans="1:17" ht="12.75">
      <c r="A802" s="4">
        <v>45466</v>
      </c>
      <c r="B802" s="18">
        <f>IF(AND(ISNUMBER(--LEFT(A802,10)), ISNUMBER(--LEFT(C802,10))), --LEFT(C802,10) - --LEFT(A802,10), "")</f>
        <v>31.354099999996834</v>
      </c>
      <c r="C802" s="4">
        <v>45497.354166666664</v>
      </c>
      <c r="D802" s="16">
        <f>YEAR(C802)</f>
        <v>2024</v>
      </c>
      <c r="E802" s="1" t="str">
        <f t="shared" si="12"/>
        <v>July 2024</v>
      </c>
      <c r="F802" s="3" t="str">
        <f ca="1">IF(C802&gt;=TODAY()-365, "Last 12 Months", "After 12 Months")</f>
        <v>Last 12 Months</v>
      </c>
      <c r="G802" s="1" t="s">
        <v>1839</v>
      </c>
      <c r="H802" s="1" t="s">
        <v>456</v>
      </c>
      <c r="I802" s="1" t="s">
        <v>1840</v>
      </c>
      <c r="J802" s="8">
        <f>EOMONTH(C802, 0)</f>
        <v>45504</v>
      </c>
      <c r="K802" s="1" t="s">
        <v>373</v>
      </c>
      <c r="L802" s="1" t="str">
        <f>IF(ISNUMBER(SEARCH("Social subscription",I802)),"Social Sub",IF(OR(ISNUMBER(SEARCH("Mens",I802)),ISNUMBER(SEARCH("Ladies",I802))),"Match Fees",IF(OR(ISNUMBER(SEARCH("Badgers",I802)),ISNUMBER(SEARCH("Match Fee",I802))),"Match Fees",IF(OR(ISNUMBER(SEARCH("Training",I802)),ISNUMBER(SEARCH("Aspirations",I802))),"Training Fee",""))))</f>
        <v>Training Fee</v>
      </c>
      <c r="M802" s="1">
        <v>3</v>
      </c>
      <c r="N802" s="1">
        <v>0.1</v>
      </c>
      <c r="O802" s="1">
        <v>0.05</v>
      </c>
      <c r="P802" s="1">
        <v>0</v>
      </c>
      <c r="Q802" s="1">
        <v>2.85</v>
      </c>
    </row>
    <row r="803" spans="1:17" ht="12.75">
      <c r="A803" s="4">
        <v>45473</v>
      </c>
      <c r="B803" s="18">
        <f>IF(AND(ISNUMBER(--LEFT(A803,10)), ISNUMBER(--LEFT(C803,10))), --LEFT(C803,10) - --LEFT(A803,10), "")</f>
        <v>24.354099999996834</v>
      </c>
      <c r="C803" s="4">
        <v>45497.354166666664</v>
      </c>
      <c r="D803" s="16">
        <f>YEAR(C803)</f>
        <v>2024</v>
      </c>
      <c r="E803" s="1" t="str">
        <f t="shared" si="12"/>
        <v>July 2024</v>
      </c>
      <c r="F803" s="3" t="str">
        <f ca="1">IF(C803&gt;=TODAY()-365, "Last 12 Months", "After 12 Months")</f>
        <v>Last 12 Months</v>
      </c>
      <c r="G803" s="1" t="s">
        <v>1841</v>
      </c>
      <c r="H803" s="1" t="s">
        <v>456</v>
      </c>
      <c r="I803" s="1" t="s">
        <v>1842</v>
      </c>
      <c r="J803" s="8">
        <f>EOMONTH(C803, 0)</f>
        <v>45504</v>
      </c>
      <c r="K803" s="1" t="s">
        <v>373</v>
      </c>
      <c r="L803" s="1" t="str">
        <f>IF(ISNUMBER(SEARCH("Social subscription",I803)),"Social Sub",IF(OR(ISNUMBER(SEARCH("Mens",I803)),ISNUMBER(SEARCH("Ladies",I803))),"Match Fees",IF(OR(ISNUMBER(SEARCH("Badgers",I803)),ISNUMBER(SEARCH("Match Fee",I803))),"Match Fees",IF(OR(ISNUMBER(SEARCH("Training",I803)),ISNUMBER(SEARCH("Aspirations",I803))),"Training Fee",""))))</f>
        <v>Training Fee</v>
      </c>
      <c r="M803" s="1">
        <v>3</v>
      </c>
      <c r="N803" s="1">
        <v>0.08</v>
      </c>
      <c r="O803" s="1">
        <v>0.05</v>
      </c>
      <c r="P803" s="1">
        <v>0</v>
      </c>
      <c r="Q803" s="1">
        <v>2.87</v>
      </c>
    </row>
    <row r="804" spans="1:17" ht="12.75">
      <c r="A804" s="4">
        <v>45431</v>
      </c>
      <c r="B804" s="18">
        <f>IF(AND(ISNUMBER(--LEFT(A804,10)), ISNUMBER(--LEFT(C804,10))), --LEFT(C804,10) - --LEFT(A804,10), "")</f>
        <v>66.354099999996834</v>
      </c>
      <c r="C804" s="4">
        <v>45497.354166666664</v>
      </c>
      <c r="D804" s="16">
        <f>YEAR(C804)</f>
        <v>2024</v>
      </c>
      <c r="E804" s="1" t="str">
        <f t="shared" si="12"/>
        <v>July 2024</v>
      </c>
      <c r="F804" s="3" t="str">
        <f ca="1">IF(C804&gt;=TODAY()-365, "Last 12 Months", "After 12 Months")</f>
        <v>Last 12 Months</v>
      </c>
      <c r="G804" s="1" t="s">
        <v>1843</v>
      </c>
      <c r="H804" s="1" t="s">
        <v>703</v>
      </c>
      <c r="I804" s="1" t="s">
        <v>1844</v>
      </c>
      <c r="J804" s="8">
        <f>EOMONTH(C804, 0)</f>
        <v>45504</v>
      </c>
      <c r="K804" s="1" t="s">
        <v>373</v>
      </c>
      <c r="L804" s="1" t="str">
        <f>IF(ISNUMBER(SEARCH("Social subscription",I804)),"Social Sub",IF(OR(ISNUMBER(SEARCH("Mens",I804)),ISNUMBER(SEARCH("Ladies",I804))),"Match Fees",IF(OR(ISNUMBER(SEARCH("Badgers",I804)),ISNUMBER(SEARCH("Match Fee",I804))),"Match Fees",IF(OR(ISNUMBER(SEARCH("Training",I804)),ISNUMBER(SEARCH("Aspirations",I804))),"Training Fee",""))))</f>
        <v>Training Fee</v>
      </c>
      <c r="M804" s="1">
        <v>3</v>
      </c>
      <c r="N804" s="1">
        <v>0.11</v>
      </c>
      <c r="O804" s="1">
        <v>0.05</v>
      </c>
      <c r="P804" s="1">
        <v>0</v>
      </c>
      <c r="Q804" s="1">
        <v>2.84</v>
      </c>
    </row>
    <row r="805" spans="1:17" ht="12.75">
      <c r="A805" s="4">
        <v>45439</v>
      </c>
      <c r="B805" s="18">
        <f>IF(AND(ISNUMBER(--LEFT(A805,10)), ISNUMBER(--LEFT(C805,10))), --LEFT(C805,10) - --LEFT(A805,10), "")</f>
        <v>58.354099999996834</v>
      </c>
      <c r="C805" s="4">
        <v>45497.354166666664</v>
      </c>
      <c r="D805" s="16">
        <f>YEAR(C805)</f>
        <v>2024</v>
      </c>
      <c r="E805" s="1" t="str">
        <f t="shared" si="12"/>
        <v>July 2024</v>
      </c>
      <c r="F805" s="3" t="str">
        <f ca="1">IF(C805&gt;=TODAY()-365, "Last 12 Months", "After 12 Months")</f>
        <v>Last 12 Months</v>
      </c>
      <c r="G805" s="1" t="s">
        <v>1845</v>
      </c>
      <c r="H805" s="1" t="s">
        <v>703</v>
      </c>
      <c r="I805" s="1" t="s">
        <v>1846</v>
      </c>
      <c r="J805" s="8">
        <f>EOMONTH(C805, 0)</f>
        <v>45504</v>
      </c>
      <c r="K805" s="1" t="s">
        <v>373</v>
      </c>
      <c r="L805" s="1" t="str">
        <f>IF(ISNUMBER(SEARCH("Social subscription",I805)),"Social Sub",IF(OR(ISNUMBER(SEARCH("Mens",I805)),ISNUMBER(SEARCH("Ladies",I805))),"Match Fees",IF(OR(ISNUMBER(SEARCH("Badgers",I805)),ISNUMBER(SEARCH("Match Fee",I805))),"Match Fees",IF(OR(ISNUMBER(SEARCH("Training",I805)),ISNUMBER(SEARCH("Aspirations",I805))),"Training Fee",""))))</f>
        <v>Match Fees</v>
      </c>
      <c r="M805" s="1">
        <v>3</v>
      </c>
      <c r="N805" s="1">
        <v>0.11</v>
      </c>
      <c r="O805" s="1">
        <v>0.05</v>
      </c>
      <c r="P805" s="1">
        <v>0</v>
      </c>
      <c r="Q805" s="1">
        <v>2.84</v>
      </c>
    </row>
    <row r="806" spans="1:17" ht="12.75">
      <c r="A806" s="4">
        <v>45494</v>
      </c>
      <c r="B806" s="18">
        <f>IF(AND(ISNUMBER(--LEFT(A806,10)), ISNUMBER(--LEFT(C806,10))), --LEFT(C806,10) - --LEFT(A806,10), "")</f>
        <v>3.3540999999968335</v>
      </c>
      <c r="C806" s="4">
        <v>45497.354166666664</v>
      </c>
      <c r="D806" s="16">
        <f>YEAR(C806)</f>
        <v>2024</v>
      </c>
      <c r="E806" s="1" t="str">
        <f t="shared" si="12"/>
        <v>July 2024</v>
      </c>
      <c r="F806" s="3" t="str">
        <f ca="1">IF(C806&gt;=TODAY()-365, "Last 12 Months", "After 12 Months")</f>
        <v>Last 12 Months</v>
      </c>
      <c r="G806" s="1" t="s">
        <v>1847</v>
      </c>
      <c r="H806" s="1" t="s">
        <v>703</v>
      </c>
      <c r="I806" s="1" t="s">
        <v>1848</v>
      </c>
      <c r="J806" s="8">
        <f>EOMONTH(C806, 0)</f>
        <v>45504</v>
      </c>
      <c r="K806" s="1" t="s">
        <v>373</v>
      </c>
      <c r="L806" s="1" t="str">
        <f>IF(ISNUMBER(SEARCH("Social subscription",I806)),"Social Sub",IF(OR(ISNUMBER(SEARCH("Mens",I806)),ISNUMBER(SEARCH("Ladies",I806))),"Match Fees",IF(OR(ISNUMBER(SEARCH("Badgers",I806)),ISNUMBER(SEARCH("Match Fee",I806))),"Match Fees",IF(OR(ISNUMBER(SEARCH("Training",I806)),ISNUMBER(SEARCH("Aspirations",I806))),"Training Fee",""))))</f>
        <v>Training Fee</v>
      </c>
      <c r="M806" s="1">
        <v>3</v>
      </c>
      <c r="N806" s="1">
        <v>0.12</v>
      </c>
      <c r="O806" s="1">
        <v>0.05</v>
      </c>
      <c r="P806" s="1">
        <v>0</v>
      </c>
      <c r="Q806" s="1">
        <v>2.83</v>
      </c>
    </row>
    <row r="807" spans="1:17" ht="12.75">
      <c r="A807" s="4">
        <v>45469</v>
      </c>
      <c r="B807" s="18">
        <f>IF(AND(ISNUMBER(--LEFT(A807,10)), ISNUMBER(--LEFT(C807,10))), --LEFT(C807,10) - --LEFT(A807,10), "")</f>
        <v>30.354099999996834</v>
      </c>
      <c r="C807" s="4">
        <v>45499.354166666664</v>
      </c>
      <c r="D807" s="16">
        <f>YEAR(C807)</f>
        <v>2024</v>
      </c>
      <c r="E807" s="1" t="str">
        <f t="shared" si="12"/>
        <v>July 2024</v>
      </c>
      <c r="F807" s="3" t="str">
        <f ca="1">IF(C807&gt;=TODAY()-365, "Last 12 Months", "After 12 Months")</f>
        <v>Last 12 Months</v>
      </c>
      <c r="G807" s="1" t="s">
        <v>1849</v>
      </c>
      <c r="H807" s="1" t="s">
        <v>1239</v>
      </c>
      <c r="I807" s="1" t="s">
        <v>1850</v>
      </c>
      <c r="J807" s="8">
        <f>EOMONTH(C807, 0)</f>
        <v>45504</v>
      </c>
      <c r="K807" s="1" t="s">
        <v>373</v>
      </c>
      <c r="L807" s="1" t="str">
        <f>IF(ISNUMBER(SEARCH("Social subscription",I807)),"Social Sub",IF(OR(ISNUMBER(SEARCH("Mens",I807)),ISNUMBER(SEARCH("Ladies",I807))),"Match Fees",IF(OR(ISNUMBER(SEARCH("Badgers",I807)),ISNUMBER(SEARCH("Match Fee",I807))),"Match Fees",IF(OR(ISNUMBER(SEARCH("Training",I807)),ISNUMBER(SEARCH("Aspirations",I807))),"Training Fee",""))))</f>
        <v>Match Fees</v>
      </c>
      <c r="M807" s="1">
        <v>10</v>
      </c>
      <c r="N807" s="1">
        <v>0.25</v>
      </c>
      <c r="O807" s="1">
        <v>0.1</v>
      </c>
      <c r="P807" s="1">
        <v>0</v>
      </c>
      <c r="Q807" s="1">
        <v>9.65</v>
      </c>
    </row>
    <row r="808" spans="1:17" ht="12.75">
      <c r="A808" s="4">
        <v>45484</v>
      </c>
      <c r="B808" s="18">
        <f>IF(AND(ISNUMBER(--LEFT(A808,10)), ISNUMBER(--LEFT(C808,10))), --LEFT(C808,10) - --LEFT(A808,10), "")</f>
        <v>15.354099999996834</v>
      </c>
      <c r="C808" s="4">
        <v>45499.354166666664</v>
      </c>
      <c r="D808" s="16">
        <f>YEAR(C808)</f>
        <v>2024</v>
      </c>
      <c r="E808" s="1" t="str">
        <f t="shared" si="12"/>
        <v>July 2024</v>
      </c>
      <c r="F808" s="3" t="str">
        <f ca="1">IF(C808&gt;=TODAY()-365, "Last 12 Months", "After 12 Months")</f>
        <v>Last 12 Months</v>
      </c>
      <c r="G808" s="1" t="s">
        <v>1851</v>
      </c>
      <c r="H808" s="1" t="s">
        <v>1239</v>
      </c>
      <c r="I808" s="1" t="s">
        <v>1726</v>
      </c>
      <c r="J808" s="8">
        <f>EOMONTH(C808, 0)</f>
        <v>45504</v>
      </c>
      <c r="K808" s="1" t="s">
        <v>373</v>
      </c>
      <c r="L808" s="1" t="str">
        <f>IF(ISNUMBER(SEARCH("Social subscription",I808)),"Social Sub",IF(OR(ISNUMBER(SEARCH("Mens",I808)),ISNUMBER(SEARCH("Ladies",I808))),"Match Fees",IF(OR(ISNUMBER(SEARCH("Badgers",I808)),ISNUMBER(SEARCH("Match Fee",I808))),"Match Fees",IF(OR(ISNUMBER(SEARCH("Training",I808)),ISNUMBER(SEARCH("Aspirations",I808))),"Training Fee",""))))</f>
        <v>Match Fees</v>
      </c>
      <c r="M808" s="1">
        <v>10</v>
      </c>
      <c r="N808" s="1">
        <v>0.25</v>
      </c>
      <c r="O808" s="1">
        <v>0.1</v>
      </c>
      <c r="P808" s="1">
        <v>0</v>
      </c>
      <c r="Q808" s="1">
        <v>9.65</v>
      </c>
    </row>
    <row r="809" spans="1:17" ht="12.75">
      <c r="A809" s="4">
        <v>45469</v>
      </c>
      <c r="B809" s="18">
        <f>IF(AND(ISNUMBER(--LEFT(A809,10)), ISNUMBER(--LEFT(C809,10))), --LEFT(C809,10) - --LEFT(A809,10), "")</f>
        <v>30.354099999996834</v>
      </c>
      <c r="C809" s="4">
        <v>45499.354166666664</v>
      </c>
      <c r="D809" s="16">
        <f>YEAR(C809)</f>
        <v>2024</v>
      </c>
      <c r="E809" s="1" t="str">
        <f t="shared" si="12"/>
        <v>July 2024</v>
      </c>
      <c r="F809" s="3" t="str">
        <f ca="1">IF(C809&gt;=TODAY()-365, "Last 12 Months", "After 12 Months")</f>
        <v>Last 12 Months</v>
      </c>
      <c r="G809" s="1" t="s">
        <v>1852</v>
      </c>
      <c r="H809" s="1" t="s">
        <v>393</v>
      </c>
      <c r="I809" s="1" t="s">
        <v>1853</v>
      </c>
      <c r="J809" s="8">
        <f>EOMONTH(C809, 0)</f>
        <v>45504</v>
      </c>
      <c r="K809" s="1" t="s">
        <v>373</v>
      </c>
      <c r="L809" s="1" t="str">
        <f>IF(ISNUMBER(SEARCH("Social subscription",I809)),"Social Sub",IF(OR(ISNUMBER(SEARCH("Mens",I809)),ISNUMBER(SEARCH("Ladies",I809))),"Match Fees",IF(OR(ISNUMBER(SEARCH("Badgers",I809)),ISNUMBER(SEARCH("Match Fee",I809))),"Match Fees",IF(OR(ISNUMBER(SEARCH("Training",I809)),ISNUMBER(SEARCH("Aspirations",I809))),"Training Fee",""))))</f>
        <v>Match Fees</v>
      </c>
      <c r="M809" s="1">
        <v>5</v>
      </c>
      <c r="N809" s="1">
        <v>0.11</v>
      </c>
      <c r="O809" s="1">
        <v>0.05</v>
      </c>
      <c r="P809" s="1">
        <v>0</v>
      </c>
      <c r="Q809" s="1">
        <v>4.84</v>
      </c>
    </row>
    <row r="810" spans="1:17" ht="12.75">
      <c r="A810" s="4">
        <v>45469</v>
      </c>
      <c r="B810" s="18">
        <f>IF(AND(ISNUMBER(--LEFT(A810,10)), ISNUMBER(--LEFT(C810,10))), --LEFT(C810,10) - --LEFT(A810,10), "")</f>
        <v>30.354099999996834</v>
      </c>
      <c r="C810" s="4">
        <v>45499.354166666664</v>
      </c>
      <c r="D810" s="16">
        <f>YEAR(C810)</f>
        <v>2024</v>
      </c>
      <c r="E810" s="1" t="str">
        <f t="shared" si="12"/>
        <v>July 2024</v>
      </c>
      <c r="F810" s="3" t="str">
        <f ca="1">IF(C810&gt;=TODAY()-365, "Last 12 Months", "After 12 Months")</f>
        <v>Last 12 Months</v>
      </c>
      <c r="G810" s="1" t="s">
        <v>1854</v>
      </c>
      <c r="H810" s="1" t="s">
        <v>650</v>
      </c>
      <c r="I810" s="1" t="s">
        <v>1855</v>
      </c>
      <c r="J810" s="8">
        <f>EOMONTH(C810, 0)</f>
        <v>45504</v>
      </c>
      <c r="K810" s="1" t="s">
        <v>373</v>
      </c>
      <c r="L810" s="1" t="str">
        <f>IF(ISNUMBER(SEARCH("Social subscription",I810)),"Social Sub",IF(OR(ISNUMBER(SEARCH("Mens",I810)),ISNUMBER(SEARCH("Ladies",I810))),"Match Fees",IF(OR(ISNUMBER(SEARCH("Badgers",I810)),ISNUMBER(SEARCH("Match Fee",I810))),"Match Fees",IF(OR(ISNUMBER(SEARCH("Training",I810)),ISNUMBER(SEARCH("Aspirations",I810))),"Training Fee",""))))</f>
        <v>Match Fees</v>
      </c>
      <c r="M810" s="1">
        <v>3</v>
      </c>
      <c r="N810" s="1">
        <v>7.0000000000000007E-2</v>
      </c>
      <c r="O810" s="1">
        <v>0.05</v>
      </c>
      <c r="P810" s="1">
        <v>0</v>
      </c>
      <c r="Q810" s="1">
        <v>2.88</v>
      </c>
    </row>
    <row r="811" spans="1:17" ht="12.75">
      <c r="A811" s="4">
        <v>45471</v>
      </c>
      <c r="B811" s="18">
        <f>IF(AND(ISNUMBER(--LEFT(A811,10)), ISNUMBER(--LEFT(C811,10))), --LEFT(C811,10) - --LEFT(A811,10), "")</f>
        <v>28.354099999996834</v>
      </c>
      <c r="C811" s="4">
        <v>45499.354166666664</v>
      </c>
      <c r="D811" s="16">
        <f>YEAR(C811)</f>
        <v>2024</v>
      </c>
      <c r="E811" s="1" t="str">
        <f t="shared" si="12"/>
        <v>July 2024</v>
      </c>
      <c r="F811" s="3" t="str">
        <f ca="1">IF(C811&gt;=TODAY()-365, "Last 12 Months", "After 12 Months")</f>
        <v>Last 12 Months</v>
      </c>
      <c r="G811" s="1" t="s">
        <v>1856</v>
      </c>
      <c r="H811" s="1" t="s">
        <v>393</v>
      </c>
      <c r="I811" s="1" t="s">
        <v>1857</v>
      </c>
      <c r="J811" s="8">
        <f>EOMONTH(C811, 0)</f>
        <v>45504</v>
      </c>
      <c r="K811" s="1" t="s">
        <v>373</v>
      </c>
      <c r="L811" s="1" t="str">
        <f>IF(ISNUMBER(SEARCH("Social subscription",I811)),"Social Sub",IF(OR(ISNUMBER(SEARCH("Mens",I811)),ISNUMBER(SEARCH("Ladies",I811))),"Match Fees",IF(OR(ISNUMBER(SEARCH("Badgers",I811)),ISNUMBER(SEARCH("Match Fee",I811))),"Match Fees",IF(OR(ISNUMBER(SEARCH("Training",I811)),ISNUMBER(SEARCH("Aspirations",I811))),"Training Fee",""))))</f>
        <v>Match Fees</v>
      </c>
      <c r="M811" s="1">
        <v>5</v>
      </c>
      <c r="N811" s="1">
        <v>0.11</v>
      </c>
      <c r="O811" s="1">
        <v>0.05</v>
      </c>
      <c r="P811" s="1">
        <v>0</v>
      </c>
      <c r="Q811" s="1">
        <v>4.84</v>
      </c>
    </row>
    <row r="812" spans="1:17" ht="12.75">
      <c r="A812" s="4">
        <v>45488</v>
      </c>
      <c r="B812" s="18">
        <f>IF(AND(ISNUMBER(--LEFT(A812,10)), ISNUMBER(--LEFT(C812,10))), --LEFT(C812,10) - --LEFT(A812,10), "")</f>
        <v>11.354099999996834</v>
      </c>
      <c r="C812" s="4">
        <v>45499.354166666664</v>
      </c>
      <c r="D812" s="16">
        <f>YEAR(C812)</f>
        <v>2024</v>
      </c>
      <c r="E812" s="1" t="str">
        <f t="shared" si="12"/>
        <v>July 2024</v>
      </c>
      <c r="F812" s="3" t="str">
        <f ca="1">IF(C812&gt;=TODAY()-365, "Last 12 Months", "After 12 Months")</f>
        <v>Last 12 Months</v>
      </c>
      <c r="G812" s="1" t="s">
        <v>1858</v>
      </c>
      <c r="H812" s="1" t="s">
        <v>650</v>
      </c>
      <c r="I812" s="1" t="s">
        <v>1859</v>
      </c>
      <c r="J812" s="8">
        <f>EOMONTH(C812, 0)</f>
        <v>45504</v>
      </c>
      <c r="K812" s="1" t="s">
        <v>373</v>
      </c>
      <c r="L812" s="1" t="str">
        <f>IF(ISNUMBER(SEARCH("Social subscription",I812)),"Social Sub",IF(OR(ISNUMBER(SEARCH("Mens",I812)),ISNUMBER(SEARCH("Ladies",I812))),"Match Fees",IF(OR(ISNUMBER(SEARCH("Badgers",I812)),ISNUMBER(SEARCH("Match Fee",I812))),"Match Fees",IF(OR(ISNUMBER(SEARCH("Training",I812)),ISNUMBER(SEARCH("Aspirations",I812))),"Training Fee",""))))</f>
        <v>Match Fees</v>
      </c>
      <c r="M812" s="1">
        <v>3</v>
      </c>
      <c r="N812" s="1">
        <v>7.0000000000000007E-2</v>
      </c>
      <c r="O812" s="1">
        <v>0.05</v>
      </c>
      <c r="P812" s="1">
        <v>0</v>
      </c>
      <c r="Q812" s="1">
        <v>2.88</v>
      </c>
    </row>
    <row r="813" spans="1:17" ht="12.75">
      <c r="A813" s="4">
        <v>45489</v>
      </c>
      <c r="B813" s="18">
        <f>IF(AND(ISNUMBER(--LEFT(A813,10)), ISNUMBER(--LEFT(C813,10))), --LEFT(C813,10) - --LEFT(A813,10), "")</f>
        <v>10.354099999996834</v>
      </c>
      <c r="C813" s="4">
        <v>45499.354166666664</v>
      </c>
      <c r="D813" s="16">
        <f>YEAR(C813)</f>
        <v>2024</v>
      </c>
      <c r="E813" s="1" t="str">
        <f t="shared" si="12"/>
        <v>July 2024</v>
      </c>
      <c r="F813" s="3" t="str">
        <f ca="1">IF(C813&gt;=TODAY()-365, "Last 12 Months", "After 12 Months")</f>
        <v>Last 12 Months</v>
      </c>
      <c r="G813" s="1" t="s">
        <v>1860</v>
      </c>
      <c r="H813" s="1" t="s">
        <v>393</v>
      </c>
      <c r="I813" s="1" t="s">
        <v>1861</v>
      </c>
      <c r="J813" s="8">
        <f>EOMONTH(C813, 0)</f>
        <v>45504</v>
      </c>
      <c r="K813" s="1" t="s">
        <v>373</v>
      </c>
      <c r="L813" s="1" t="str">
        <f>IF(ISNUMBER(SEARCH("Social subscription",I813)),"Social Sub",IF(OR(ISNUMBER(SEARCH("Mens",I813)),ISNUMBER(SEARCH("Ladies",I813))),"Match Fees",IF(OR(ISNUMBER(SEARCH("Badgers",I813)),ISNUMBER(SEARCH("Match Fee",I813))),"Match Fees",IF(OR(ISNUMBER(SEARCH("Training",I813)),ISNUMBER(SEARCH("Aspirations",I813))),"Training Fee",""))))</f>
        <v>Match Fees</v>
      </c>
      <c r="M813" s="1">
        <v>5</v>
      </c>
      <c r="N813" s="1">
        <v>0.11</v>
      </c>
      <c r="O813" s="1">
        <v>0.05</v>
      </c>
      <c r="P813" s="1">
        <v>0</v>
      </c>
      <c r="Q813" s="1">
        <v>4.84</v>
      </c>
    </row>
    <row r="814" spans="1:17" ht="12.75">
      <c r="A814" s="4">
        <v>45496</v>
      </c>
      <c r="B814" s="18">
        <f>IF(AND(ISNUMBER(--LEFT(A814,10)), ISNUMBER(--LEFT(C814,10))), --LEFT(C814,10) - --LEFT(A814,10), "")</f>
        <v>3.3540999999968335</v>
      </c>
      <c r="C814" s="4">
        <v>45499.354166666664</v>
      </c>
      <c r="D814" s="16">
        <f>YEAR(C814)</f>
        <v>2024</v>
      </c>
      <c r="E814" s="1" t="str">
        <f t="shared" si="12"/>
        <v>July 2024</v>
      </c>
      <c r="F814" s="3" t="str">
        <f ca="1">IF(C814&gt;=TODAY()-365, "Last 12 Months", "After 12 Months")</f>
        <v>Last 12 Months</v>
      </c>
      <c r="G814" s="1" t="s">
        <v>1862</v>
      </c>
      <c r="H814" s="1" t="s">
        <v>393</v>
      </c>
      <c r="I814" s="1" t="s">
        <v>1863</v>
      </c>
      <c r="J814" s="8">
        <f>EOMONTH(C814, 0)</f>
        <v>45504</v>
      </c>
      <c r="K814" s="1" t="s">
        <v>373</v>
      </c>
      <c r="L814" s="1" t="str">
        <f>IF(ISNUMBER(SEARCH("Social subscription",I814)),"Social Sub",IF(OR(ISNUMBER(SEARCH("Mens",I814)),ISNUMBER(SEARCH("Ladies",I814))),"Match Fees",IF(OR(ISNUMBER(SEARCH("Badgers",I814)),ISNUMBER(SEARCH("Match Fee",I814))),"Match Fees",IF(OR(ISNUMBER(SEARCH("Training",I814)),ISNUMBER(SEARCH("Aspirations",I814))),"Training Fee",""))))</f>
        <v>Match Fees</v>
      </c>
      <c r="M814" s="1">
        <v>5</v>
      </c>
      <c r="N814" s="1">
        <v>0.11</v>
      </c>
      <c r="O814" s="1">
        <v>0.05</v>
      </c>
      <c r="P814" s="1">
        <v>0</v>
      </c>
      <c r="Q814" s="1">
        <v>4.84</v>
      </c>
    </row>
    <row r="815" spans="1:17" ht="12.75">
      <c r="A815" s="4">
        <v>45496</v>
      </c>
      <c r="B815" s="18">
        <f>IF(AND(ISNUMBER(--LEFT(A815,10)), ISNUMBER(--LEFT(C815,10))), --LEFT(C815,10) - --LEFT(A815,10), "")</f>
        <v>3.3540999999968335</v>
      </c>
      <c r="C815" s="4">
        <v>45499.354166666664</v>
      </c>
      <c r="D815" s="16">
        <f>YEAR(C815)</f>
        <v>2024</v>
      </c>
      <c r="E815" s="1" t="str">
        <f t="shared" si="12"/>
        <v>July 2024</v>
      </c>
      <c r="F815" s="3" t="str">
        <f ca="1">IF(C815&gt;=TODAY()-365, "Last 12 Months", "After 12 Months")</f>
        <v>Last 12 Months</v>
      </c>
      <c r="G815" s="1" t="s">
        <v>1864</v>
      </c>
      <c r="H815" s="1" t="s">
        <v>650</v>
      </c>
      <c r="I815" s="1" t="s">
        <v>1865</v>
      </c>
      <c r="J815" s="8">
        <f>EOMONTH(C815, 0)</f>
        <v>45504</v>
      </c>
      <c r="K815" s="1" t="s">
        <v>373</v>
      </c>
      <c r="L815" s="1" t="str">
        <f>IF(ISNUMBER(SEARCH("Social subscription",I815)),"Social Sub",IF(OR(ISNUMBER(SEARCH("Mens",I815)),ISNUMBER(SEARCH("Ladies",I815))),"Match Fees",IF(OR(ISNUMBER(SEARCH("Badgers",I815)),ISNUMBER(SEARCH("Match Fee",I815))),"Match Fees",IF(OR(ISNUMBER(SEARCH("Training",I815)),ISNUMBER(SEARCH("Aspirations",I815))),"Training Fee",""))))</f>
        <v>Match Fees</v>
      </c>
      <c r="M815" s="1">
        <v>3</v>
      </c>
      <c r="N815" s="1">
        <v>0.06</v>
      </c>
      <c r="O815" s="1">
        <v>0.05</v>
      </c>
      <c r="P815" s="1">
        <v>0</v>
      </c>
      <c r="Q815" s="1">
        <v>2.89</v>
      </c>
    </row>
    <row r="816" spans="1:17" ht="12.75">
      <c r="A816" s="4">
        <v>45427</v>
      </c>
      <c r="B816" s="18">
        <f>IF(AND(ISNUMBER(--LEFT(A816,10)), ISNUMBER(--LEFT(C816,10))), --LEFT(C816,10) - --LEFT(A816,10), "")</f>
        <v>72.354099999996834</v>
      </c>
      <c r="C816" s="4">
        <v>45499.354166666664</v>
      </c>
      <c r="D816" s="16">
        <f>YEAR(C816)</f>
        <v>2024</v>
      </c>
      <c r="E816" s="1" t="str">
        <f t="shared" si="12"/>
        <v>July 2024</v>
      </c>
      <c r="F816" s="3" t="str">
        <f ca="1">IF(C816&gt;=TODAY()-365, "Last 12 Months", "After 12 Months")</f>
        <v>Last 12 Months</v>
      </c>
      <c r="G816" s="1" t="s">
        <v>1866</v>
      </c>
      <c r="H816" s="1" t="s">
        <v>1867</v>
      </c>
      <c r="I816" s="1" t="s">
        <v>1082</v>
      </c>
      <c r="J816" s="8">
        <f>EOMONTH(C816, 0)</f>
        <v>45504</v>
      </c>
      <c r="K816" s="1" t="s">
        <v>373</v>
      </c>
      <c r="L816" s="1" t="str">
        <f>IF(ISNUMBER(SEARCH("Social subscription",I816)),"Social Sub",IF(OR(ISNUMBER(SEARCH("Mens",I816)),ISNUMBER(SEARCH("Ladies",I816))),"Match Fees",IF(OR(ISNUMBER(SEARCH("Badgers",I816)),ISNUMBER(SEARCH("Match Fee",I816))),"Match Fees",IF(OR(ISNUMBER(SEARCH("Training",I816)),ISNUMBER(SEARCH("Aspirations",I816))),"Training Fee",""))))</f>
        <v>Match Fees</v>
      </c>
      <c r="M816" s="1">
        <v>10</v>
      </c>
      <c r="N816" s="1">
        <v>0.22</v>
      </c>
      <c r="O816" s="1">
        <v>0.1</v>
      </c>
      <c r="P816" s="1">
        <v>0</v>
      </c>
      <c r="Q816" s="1">
        <v>9.68</v>
      </c>
    </row>
    <row r="817" spans="1:17" ht="12.75">
      <c r="A817" s="4">
        <v>45456</v>
      </c>
      <c r="B817" s="18">
        <f>IF(AND(ISNUMBER(--LEFT(A817,10)), ISNUMBER(--LEFT(C817,10))), --LEFT(C817,10) - --LEFT(A817,10), "")</f>
        <v>43.354099999996834</v>
      </c>
      <c r="C817" s="4">
        <v>45499.354166666664</v>
      </c>
      <c r="D817" s="16">
        <f>YEAR(C817)</f>
        <v>2024</v>
      </c>
      <c r="E817" s="1" t="str">
        <f t="shared" si="12"/>
        <v>July 2024</v>
      </c>
      <c r="F817" s="3" t="str">
        <f ca="1">IF(C817&gt;=TODAY()-365, "Last 12 Months", "After 12 Months")</f>
        <v>Last 12 Months</v>
      </c>
      <c r="G817" s="1" t="s">
        <v>1868</v>
      </c>
      <c r="H817" s="1" t="s">
        <v>1867</v>
      </c>
      <c r="I817" s="1" t="s">
        <v>1222</v>
      </c>
      <c r="J817" s="8">
        <f>EOMONTH(C817, 0)</f>
        <v>45504</v>
      </c>
      <c r="K817" s="1" t="s">
        <v>373</v>
      </c>
      <c r="L817" s="1" t="str">
        <f>IF(ISNUMBER(SEARCH("Social subscription",I817)),"Social Sub",IF(OR(ISNUMBER(SEARCH("Mens",I817)),ISNUMBER(SEARCH("Ladies",I817))),"Match Fees",IF(OR(ISNUMBER(SEARCH("Badgers",I817)),ISNUMBER(SEARCH("Match Fee",I817))),"Match Fees",IF(OR(ISNUMBER(SEARCH("Training",I817)),ISNUMBER(SEARCH("Aspirations",I817))),"Training Fee",""))))</f>
        <v>Match Fees</v>
      </c>
      <c r="M817" s="1">
        <v>10</v>
      </c>
      <c r="N817" s="1">
        <v>0.22</v>
      </c>
      <c r="O817" s="1">
        <v>0.1</v>
      </c>
      <c r="P817" s="1">
        <v>0</v>
      </c>
      <c r="Q817" s="1">
        <v>9.68</v>
      </c>
    </row>
    <row r="818" spans="1:17" ht="12.75">
      <c r="A818" s="4">
        <v>45469</v>
      </c>
      <c r="B818" s="18">
        <f>IF(AND(ISNUMBER(--LEFT(A818,10)), ISNUMBER(--LEFT(C818,10))), --LEFT(C818,10) - --LEFT(A818,10), "")</f>
        <v>30.354099999996834</v>
      </c>
      <c r="C818" s="4">
        <v>45499.354166666664</v>
      </c>
      <c r="D818" s="16">
        <f>YEAR(C818)</f>
        <v>2024</v>
      </c>
      <c r="E818" s="1" t="str">
        <f t="shared" si="12"/>
        <v>July 2024</v>
      </c>
      <c r="F818" s="3" t="str">
        <f ca="1">IF(C818&gt;=TODAY()-365, "Last 12 Months", "After 12 Months")</f>
        <v>Last 12 Months</v>
      </c>
      <c r="G818" s="1" t="s">
        <v>1869</v>
      </c>
      <c r="H818" s="1" t="s">
        <v>1867</v>
      </c>
      <c r="I818" s="1" t="s">
        <v>1850</v>
      </c>
      <c r="J818" s="8">
        <f>EOMONTH(C818, 0)</f>
        <v>45504</v>
      </c>
      <c r="K818" s="1" t="s">
        <v>373</v>
      </c>
      <c r="L818" s="1" t="str">
        <f>IF(ISNUMBER(SEARCH("Social subscription",I818)),"Social Sub",IF(OR(ISNUMBER(SEARCH("Mens",I818)),ISNUMBER(SEARCH("Ladies",I818))),"Match Fees",IF(OR(ISNUMBER(SEARCH("Badgers",I818)),ISNUMBER(SEARCH("Match Fee",I818))),"Match Fees",IF(OR(ISNUMBER(SEARCH("Training",I818)),ISNUMBER(SEARCH("Aspirations",I818))),"Training Fee",""))))</f>
        <v>Match Fees</v>
      </c>
      <c r="M818" s="1">
        <v>10</v>
      </c>
      <c r="N818" s="1">
        <v>0.21</v>
      </c>
      <c r="O818" s="1">
        <v>0.1</v>
      </c>
      <c r="P818" s="1">
        <v>0</v>
      </c>
      <c r="Q818" s="1">
        <v>9.69</v>
      </c>
    </row>
    <row r="819" spans="1:17" ht="12.75">
      <c r="A819" s="4">
        <v>45311</v>
      </c>
      <c r="B819" s="18">
        <f>IF(AND(ISNUMBER(--LEFT(A819,10)), ISNUMBER(--LEFT(C819,10))), --LEFT(C819,10) - --LEFT(A819,10), "")</f>
        <v>188.60970000000088</v>
      </c>
      <c r="C819" s="4">
        <v>45499.609722222223</v>
      </c>
      <c r="D819" s="16">
        <f>YEAR(C819)</f>
        <v>2024</v>
      </c>
      <c r="E819" s="1" t="str">
        <f t="shared" si="12"/>
        <v>July 2024</v>
      </c>
      <c r="F819" s="3" t="str">
        <f ca="1">IF(C819&gt;=TODAY()-365, "Last 12 Months", "After 12 Months")</f>
        <v>Last 12 Months</v>
      </c>
      <c r="G819" s="1" t="s">
        <v>1870</v>
      </c>
      <c r="H819" s="1" t="s">
        <v>1871</v>
      </c>
      <c r="I819" s="1" t="s">
        <v>1872</v>
      </c>
      <c r="J819" s="8">
        <f>EOMONTH(C819, 0)</f>
        <v>45504</v>
      </c>
      <c r="K819" s="1" t="s">
        <v>373</v>
      </c>
      <c r="L819" s="1" t="str">
        <f>IF(ISNUMBER(SEARCH("Social subscription",I819)),"Social Sub",IF(OR(ISNUMBER(SEARCH("Mens",I819)),ISNUMBER(SEARCH("Ladies",I819))),"Match Fees",IF(OR(ISNUMBER(SEARCH("Badgers",I819)),ISNUMBER(SEARCH("Match Fee",I819))),"Match Fees",IF(OR(ISNUMBER(SEARCH("Training",I819)),ISNUMBER(SEARCH("Aspirations",I819))),"Training Fee",""))))</f>
        <v>Match Fees</v>
      </c>
      <c r="M819" s="1">
        <v>5</v>
      </c>
      <c r="N819" s="1">
        <v>0.09</v>
      </c>
      <c r="O819" s="1">
        <v>0.05</v>
      </c>
      <c r="P819" s="1">
        <v>0</v>
      </c>
      <c r="Q819" s="1">
        <v>4.8600000000000003</v>
      </c>
    </row>
    <row r="820" spans="1:17" ht="12.75">
      <c r="A820" s="4">
        <v>45326</v>
      </c>
      <c r="B820" s="18">
        <f>IF(AND(ISNUMBER(--LEFT(A820,10)), ISNUMBER(--LEFT(C820,10))), --LEFT(C820,10) - --LEFT(A820,10), "")</f>
        <v>173.60970000000088</v>
      </c>
      <c r="C820" s="4">
        <v>45499.609722222223</v>
      </c>
      <c r="D820" s="16">
        <f>YEAR(C820)</f>
        <v>2024</v>
      </c>
      <c r="E820" s="1" t="str">
        <f t="shared" si="12"/>
        <v>July 2024</v>
      </c>
      <c r="F820" s="3" t="str">
        <f ca="1">IF(C820&gt;=TODAY()-365, "Last 12 Months", "After 12 Months")</f>
        <v>Last 12 Months</v>
      </c>
      <c r="G820" s="1" t="s">
        <v>1873</v>
      </c>
      <c r="H820" s="1" t="s">
        <v>1871</v>
      </c>
      <c r="I820" s="1" t="s">
        <v>709</v>
      </c>
      <c r="J820" s="8">
        <f>EOMONTH(C820, 0)</f>
        <v>45504</v>
      </c>
      <c r="K820" s="1" t="s">
        <v>373</v>
      </c>
      <c r="L820" s="1" t="str">
        <f>IF(ISNUMBER(SEARCH("Social subscription",I820)),"Social Sub",IF(OR(ISNUMBER(SEARCH("Mens",I820)),ISNUMBER(SEARCH("Ladies",I820))),"Match Fees",IF(OR(ISNUMBER(SEARCH("Badgers",I820)),ISNUMBER(SEARCH("Match Fee",I820))),"Match Fees",IF(OR(ISNUMBER(SEARCH("Training",I820)),ISNUMBER(SEARCH("Aspirations",I820))),"Training Fee",""))))</f>
        <v>Match Fees</v>
      </c>
      <c r="M820" s="1">
        <v>5</v>
      </c>
      <c r="N820" s="1">
        <v>0.09</v>
      </c>
      <c r="O820" s="1">
        <v>0.05</v>
      </c>
      <c r="P820" s="1">
        <v>0</v>
      </c>
      <c r="Q820" s="1">
        <v>4.8600000000000003</v>
      </c>
    </row>
    <row r="821" spans="1:17" ht="12.75">
      <c r="A821" s="4">
        <v>45342</v>
      </c>
      <c r="B821" s="18">
        <f>IF(AND(ISNUMBER(--LEFT(A821,10)), ISNUMBER(--LEFT(C821,10))), --LEFT(C821,10) - --LEFT(A821,10), "")</f>
        <v>157.60970000000088</v>
      </c>
      <c r="C821" s="4">
        <v>45499.609722222223</v>
      </c>
      <c r="D821" s="16">
        <f>YEAR(C821)</f>
        <v>2024</v>
      </c>
      <c r="E821" s="1" t="str">
        <f t="shared" si="12"/>
        <v>July 2024</v>
      </c>
      <c r="F821" s="3" t="str">
        <f ca="1">IF(C821&gt;=TODAY()-365, "Last 12 Months", "After 12 Months")</f>
        <v>Last 12 Months</v>
      </c>
      <c r="G821" s="1" t="s">
        <v>1874</v>
      </c>
      <c r="H821" s="1" t="s">
        <v>1871</v>
      </c>
      <c r="I821" s="1" t="s">
        <v>711</v>
      </c>
      <c r="J821" s="8">
        <f>EOMONTH(C821, 0)</f>
        <v>45504</v>
      </c>
      <c r="K821" s="1" t="s">
        <v>373</v>
      </c>
      <c r="L821" s="1" t="str">
        <f>IF(ISNUMBER(SEARCH("Social subscription",I821)),"Social Sub",IF(OR(ISNUMBER(SEARCH("Mens",I821)),ISNUMBER(SEARCH("Ladies",I821))),"Match Fees",IF(OR(ISNUMBER(SEARCH("Badgers",I821)),ISNUMBER(SEARCH("Match Fee",I821))),"Match Fees",IF(OR(ISNUMBER(SEARCH("Training",I821)),ISNUMBER(SEARCH("Aspirations",I821))),"Training Fee",""))))</f>
        <v>Match Fees</v>
      </c>
      <c r="M821" s="1">
        <v>5</v>
      </c>
      <c r="N821" s="1">
        <v>0.09</v>
      </c>
      <c r="O821" s="1">
        <v>0.05</v>
      </c>
      <c r="P821" s="1">
        <v>0</v>
      </c>
      <c r="Q821" s="1">
        <v>4.8600000000000003</v>
      </c>
    </row>
    <row r="822" spans="1:17" ht="12.75">
      <c r="A822" s="4">
        <v>45348</v>
      </c>
      <c r="B822" s="18">
        <f>IF(AND(ISNUMBER(--LEFT(A822,10)), ISNUMBER(--LEFT(C822,10))), --LEFT(C822,10) - --LEFT(A822,10), "")</f>
        <v>151.60970000000088</v>
      </c>
      <c r="C822" s="4">
        <v>45499.609722222223</v>
      </c>
      <c r="D822" s="16">
        <f>YEAR(C822)</f>
        <v>2024</v>
      </c>
      <c r="E822" s="1" t="str">
        <f t="shared" si="12"/>
        <v>July 2024</v>
      </c>
      <c r="F822" s="3" t="str">
        <f ca="1">IF(C822&gt;=TODAY()-365, "Last 12 Months", "After 12 Months")</f>
        <v>Last 12 Months</v>
      </c>
      <c r="G822" s="1" t="s">
        <v>1875</v>
      </c>
      <c r="H822" s="1" t="s">
        <v>1871</v>
      </c>
      <c r="I822" s="1" t="s">
        <v>1876</v>
      </c>
      <c r="J822" s="8">
        <f>EOMONTH(C822, 0)</f>
        <v>45504</v>
      </c>
      <c r="K822" s="1" t="s">
        <v>373</v>
      </c>
      <c r="L822" s="1" t="str">
        <f>IF(ISNUMBER(SEARCH("Social subscription",I822)),"Social Sub",IF(OR(ISNUMBER(SEARCH("Mens",I822)),ISNUMBER(SEARCH("Ladies",I822))),"Match Fees",IF(OR(ISNUMBER(SEARCH("Badgers",I822)),ISNUMBER(SEARCH("Match Fee",I822))),"Match Fees",IF(OR(ISNUMBER(SEARCH("Training",I822)),ISNUMBER(SEARCH("Aspirations",I822))),"Training Fee",""))))</f>
        <v>Match Fees</v>
      </c>
      <c r="M822" s="1">
        <v>5</v>
      </c>
      <c r="N822" s="1">
        <v>0.09</v>
      </c>
      <c r="O822" s="1">
        <v>0.05</v>
      </c>
      <c r="P822" s="1">
        <v>0</v>
      </c>
      <c r="Q822" s="1">
        <v>4.8600000000000003</v>
      </c>
    </row>
    <row r="823" spans="1:17" ht="12.75">
      <c r="A823" s="4">
        <v>45353</v>
      </c>
      <c r="B823" s="18">
        <f>IF(AND(ISNUMBER(--LEFT(A823,10)), ISNUMBER(--LEFT(C823,10))), --LEFT(C823,10) - --LEFT(A823,10), "")</f>
        <v>146.60970000000088</v>
      </c>
      <c r="C823" s="4">
        <v>45499.609722222223</v>
      </c>
      <c r="D823" s="16">
        <f>YEAR(C823)</f>
        <v>2024</v>
      </c>
      <c r="E823" s="1" t="str">
        <f t="shared" si="12"/>
        <v>July 2024</v>
      </c>
      <c r="F823" s="3" t="str">
        <f ca="1">IF(C823&gt;=TODAY()-365, "Last 12 Months", "After 12 Months")</f>
        <v>Last 12 Months</v>
      </c>
      <c r="G823" s="1" t="s">
        <v>1877</v>
      </c>
      <c r="H823" s="1" t="s">
        <v>1871</v>
      </c>
      <c r="I823" s="1" t="s">
        <v>1878</v>
      </c>
      <c r="J823" s="8">
        <f>EOMONTH(C823, 0)</f>
        <v>45504</v>
      </c>
      <c r="K823" s="1" t="s">
        <v>373</v>
      </c>
      <c r="L823" s="1" t="str">
        <f>IF(ISNUMBER(SEARCH("Social subscription",I823)),"Social Sub",IF(OR(ISNUMBER(SEARCH("Mens",I823)),ISNUMBER(SEARCH("Ladies",I823))),"Match Fees",IF(OR(ISNUMBER(SEARCH("Badgers",I823)),ISNUMBER(SEARCH("Match Fee",I823))),"Match Fees",IF(OR(ISNUMBER(SEARCH("Training",I823)),ISNUMBER(SEARCH("Aspirations",I823))),"Training Fee",""))))</f>
        <v>Match Fees</v>
      </c>
      <c r="M823" s="1">
        <v>5</v>
      </c>
      <c r="N823" s="1">
        <v>0.09</v>
      </c>
      <c r="O823" s="1">
        <v>0.05</v>
      </c>
      <c r="P823" s="1">
        <v>0</v>
      </c>
      <c r="Q823" s="1">
        <v>4.8600000000000003</v>
      </c>
    </row>
    <row r="824" spans="1:17" ht="12.75">
      <c r="A824" s="4">
        <v>45361</v>
      </c>
      <c r="B824" s="18">
        <f>IF(AND(ISNUMBER(--LEFT(A824,10)), ISNUMBER(--LEFT(C824,10))), --LEFT(C824,10) - --LEFT(A824,10), "")</f>
        <v>138.60970000000088</v>
      </c>
      <c r="C824" s="4">
        <v>45499.609722222223</v>
      </c>
      <c r="D824" s="16">
        <f>YEAR(C824)</f>
        <v>2024</v>
      </c>
      <c r="E824" s="1" t="str">
        <f t="shared" si="12"/>
        <v>July 2024</v>
      </c>
      <c r="F824" s="3" t="str">
        <f ca="1">IF(C824&gt;=TODAY()-365, "Last 12 Months", "After 12 Months")</f>
        <v>Last 12 Months</v>
      </c>
      <c r="G824" s="1" t="s">
        <v>1879</v>
      </c>
      <c r="H824" s="1" t="s">
        <v>1871</v>
      </c>
      <c r="I824" s="1" t="s">
        <v>1880</v>
      </c>
      <c r="J824" s="8">
        <f>EOMONTH(C824, 0)</f>
        <v>45504</v>
      </c>
      <c r="K824" s="1" t="s">
        <v>373</v>
      </c>
      <c r="L824" s="1" t="str">
        <f>IF(ISNUMBER(SEARCH("Social subscription",I824)),"Social Sub",IF(OR(ISNUMBER(SEARCH("Mens",I824)),ISNUMBER(SEARCH("Ladies",I824))),"Match Fees",IF(OR(ISNUMBER(SEARCH("Badgers",I824)),ISNUMBER(SEARCH("Match Fee",I824))),"Match Fees",IF(OR(ISNUMBER(SEARCH("Training",I824)),ISNUMBER(SEARCH("Aspirations",I824))),"Training Fee",""))))</f>
        <v>Match Fees</v>
      </c>
      <c r="M824" s="1">
        <v>5</v>
      </c>
      <c r="N824" s="1">
        <v>0.09</v>
      </c>
      <c r="O824" s="1">
        <v>0.05</v>
      </c>
      <c r="P824" s="1">
        <v>0</v>
      </c>
      <c r="Q824" s="1">
        <v>4.8600000000000003</v>
      </c>
    </row>
    <row r="825" spans="1:17" ht="12.75">
      <c r="A825" s="4">
        <v>45367</v>
      </c>
      <c r="B825" s="18">
        <f>IF(AND(ISNUMBER(--LEFT(A825,10)), ISNUMBER(--LEFT(C825,10))), --LEFT(C825,10) - --LEFT(A825,10), "")</f>
        <v>132.60970000000088</v>
      </c>
      <c r="C825" s="4">
        <v>45499.609722222223</v>
      </c>
      <c r="D825" s="16">
        <f>YEAR(C825)</f>
        <v>2024</v>
      </c>
      <c r="E825" s="1" t="str">
        <f t="shared" si="12"/>
        <v>July 2024</v>
      </c>
      <c r="F825" s="3" t="str">
        <f ca="1">IF(C825&gt;=TODAY()-365, "Last 12 Months", "After 12 Months")</f>
        <v>Last 12 Months</v>
      </c>
      <c r="G825" s="1" t="s">
        <v>1881</v>
      </c>
      <c r="H825" s="1" t="s">
        <v>1871</v>
      </c>
      <c r="I825" s="1" t="s">
        <v>713</v>
      </c>
      <c r="J825" s="8">
        <f>EOMONTH(C825, 0)</f>
        <v>45504</v>
      </c>
      <c r="K825" s="1" t="s">
        <v>373</v>
      </c>
      <c r="L825" s="1" t="str">
        <f>IF(ISNUMBER(SEARCH("Social subscription",I825)),"Social Sub",IF(OR(ISNUMBER(SEARCH("Mens",I825)),ISNUMBER(SEARCH("Ladies",I825))),"Match Fees",IF(OR(ISNUMBER(SEARCH("Badgers",I825)),ISNUMBER(SEARCH("Match Fee",I825))),"Match Fees",IF(OR(ISNUMBER(SEARCH("Training",I825)),ISNUMBER(SEARCH("Aspirations",I825))),"Training Fee",""))))</f>
        <v>Match Fees</v>
      </c>
      <c r="M825" s="1">
        <v>5</v>
      </c>
      <c r="N825" s="1">
        <v>0.09</v>
      </c>
      <c r="O825" s="1">
        <v>0.05</v>
      </c>
      <c r="P825" s="1">
        <v>0</v>
      </c>
      <c r="Q825" s="1">
        <v>4.8600000000000003</v>
      </c>
    </row>
    <row r="826" spans="1:17" ht="12.75">
      <c r="A826" s="4">
        <v>45376</v>
      </c>
      <c r="B826" s="18">
        <f>IF(AND(ISNUMBER(--LEFT(A826,10)), ISNUMBER(--LEFT(C826,10))), --LEFT(C826,10) - --LEFT(A826,10), "")</f>
        <v>123.60970000000088</v>
      </c>
      <c r="C826" s="4">
        <v>45499.609722222223</v>
      </c>
      <c r="D826" s="16">
        <f>YEAR(C826)</f>
        <v>2024</v>
      </c>
      <c r="E826" s="1" t="str">
        <f t="shared" si="12"/>
        <v>July 2024</v>
      </c>
      <c r="F826" s="3" t="str">
        <f ca="1">IF(C826&gt;=TODAY()-365, "Last 12 Months", "After 12 Months")</f>
        <v>Last 12 Months</v>
      </c>
      <c r="G826" s="1" t="s">
        <v>1882</v>
      </c>
      <c r="H826" s="1" t="s">
        <v>1871</v>
      </c>
      <c r="I826" s="1" t="s">
        <v>715</v>
      </c>
      <c r="J826" s="8">
        <f>EOMONTH(C826, 0)</f>
        <v>45504</v>
      </c>
      <c r="K826" s="1" t="s">
        <v>373</v>
      </c>
      <c r="L826" s="1" t="str">
        <f>IF(ISNUMBER(SEARCH("Social subscription",I826)),"Social Sub",IF(OR(ISNUMBER(SEARCH("Mens",I826)),ISNUMBER(SEARCH("Ladies",I826))),"Match Fees",IF(OR(ISNUMBER(SEARCH("Badgers",I826)),ISNUMBER(SEARCH("Match Fee",I826))),"Match Fees",IF(OR(ISNUMBER(SEARCH("Training",I826)),ISNUMBER(SEARCH("Aspirations",I826))),"Training Fee",""))))</f>
        <v>Match Fees</v>
      </c>
      <c r="M826" s="1">
        <v>5</v>
      </c>
      <c r="N826" s="1">
        <v>0.09</v>
      </c>
      <c r="O826" s="1">
        <v>0.05</v>
      </c>
      <c r="P826" s="1">
        <v>0</v>
      </c>
      <c r="Q826" s="1">
        <v>4.8600000000000003</v>
      </c>
    </row>
    <row r="827" spans="1:17" ht="12.75">
      <c r="A827" s="4">
        <v>45427</v>
      </c>
      <c r="B827" s="18">
        <f>IF(AND(ISNUMBER(--LEFT(A827,10)), ISNUMBER(--LEFT(C827,10))), --LEFT(C827,10) - --LEFT(A827,10), "")</f>
        <v>72.609700000000885</v>
      </c>
      <c r="C827" s="4">
        <v>45499.609722222223</v>
      </c>
      <c r="D827" s="16">
        <f>YEAR(C827)</f>
        <v>2024</v>
      </c>
      <c r="E827" s="1" t="str">
        <f t="shared" si="12"/>
        <v>July 2024</v>
      </c>
      <c r="F827" s="3" t="str">
        <f ca="1">IF(C827&gt;=TODAY()-365, "Last 12 Months", "After 12 Months")</f>
        <v>Last 12 Months</v>
      </c>
      <c r="G827" s="1" t="s">
        <v>1883</v>
      </c>
      <c r="H827" s="1" t="s">
        <v>1871</v>
      </c>
      <c r="I827" s="1" t="s">
        <v>1241</v>
      </c>
      <c r="J827" s="8">
        <f>EOMONTH(C827, 0)</f>
        <v>45504</v>
      </c>
      <c r="K827" s="1" t="s">
        <v>373</v>
      </c>
      <c r="L827" s="1" t="str">
        <f>IF(ISNUMBER(SEARCH("Social subscription",I827)),"Social Sub",IF(OR(ISNUMBER(SEARCH("Mens",I827)),ISNUMBER(SEARCH("Ladies",I827))),"Match Fees",IF(OR(ISNUMBER(SEARCH("Badgers",I827)),ISNUMBER(SEARCH("Match Fee",I827))),"Match Fees",IF(OR(ISNUMBER(SEARCH("Training",I827)),ISNUMBER(SEARCH("Aspirations",I827))),"Training Fee",""))))</f>
        <v>Match Fees</v>
      </c>
      <c r="M827" s="1">
        <v>10</v>
      </c>
      <c r="N827" s="1">
        <v>0.18</v>
      </c>
      <c r="O827" s="1">
        <v>0.1</v>
      </c>
      <c r="P827" s="1">
        <v>0</v>
      </c>
      <c r="Q827" s="1">
        <v>9.7200000000000006</v>
      </c>
    </row>
    <row r="828" spans="1:17" ht="12.75">
      <c r="A828" s="4">
        <v>45447</v>
      </c>
      <c r="B828" s="18">
        <f>IF(AND(ISNUMBER(--LEFT(A828,10)), ISNUMBER(--LEFT(C828,10))), --LEFT(C828,10) - --LEFT(A828,10), "")</f>
        <v>52.609700000000885</v>
      </c>
      <c r="C828" s="4">
        <v>45499.609722222223</v>
      </c>
      <c r="D828" s="16">
        <f>YEAR(C828)</f>
        <v>2024</v>
      </c>
      <c r="E828" s="1" t="str">
        <f t="shared" si="12"/>
        <v>July 2024</v>
      </c>
      <c r="F828" s="3" t="str">
        <f ca="1">IF(C828&gt;=TODAY()-365, "Last 12 Months", "After 12 Months")</f>
        <v>Last 12 Months</v>
      </c>
      <c r="G828" s="1" t="s">
        <v>1884</v>
      </c>
      <c r="H828" s="1" t="s">
        <v>1871</v>
      </c>
      <c r="I828" s="1" t="s">
        <v>1243</v>
      </c>
      <c r="J828" s="8">
        <f>EOMONTH(C828, 0)</f>
        <v>45504</v>
      </c>
      <c r="K828" s="1" t="s">
        <v>373</v>
      </c>
      <c r="L828" s="1" t="str">
        <f>IF(ISNUMBER(SEARCH("Social subscription",I828)),"Social Sub",IF(OR(ISNUMBER(SEARCH("Mens",I828)),ISNUMBER(SEARCH("Ladies",I828))),"Match Fees",IF(OR(ISNUMBER(SEARCH("Badgers",I828)),ISNUMBER(SEARCH("Match Fee",I828))),"Match Fees",IF(OR(ISNUMBER(SEARCH("Training",I828)),ISNUMBER(SEARCH("Aspirations",I828))),"Training Fee",""))))</f>
        <v>Match Fees</v>
      </c>
      <c r="M828" s="1">
        <v>10</v>
      </c>
      <c r="N828" s="1">
        <v>0.18</v>
      </c>
      <c r="O828" s="1">
        <v>0.1</v>
      </c>
      <c r="P828" s="1">
        <v>0</v>
      </c>
      <c r="Q828" s="1">
        <v>9.7200000000000006</v>
      </c>
    </row>
    <row r="829" spans="1:17" ht="12.75">
      <c r="A829" s="4">
        <v>45489</v>
      </c>
      <c r="B829" s="18">
        <f>IF(AND(ISNUMBER(--LEFT(A829,10)), ISNUMBER(--LEFT(C829,10))), --LEFT(C829,10) - --LEFT(A829,10), "")</f>
        <v>10.609700000000885</v>
      </c>
      <c r="C829" s="4">
        <v>45499.609722222223</v>
      </c>
      <c r="D829" s="16">
        <f>YEAR(C829)</f>
        <v>2024</v>
      </c>
      <c r="E829" s="1" t="str">
        <f t="shared" si="12"/>
        <v>July 2024</v>
      </c>
      <c r="F829" s="3" t="str">
        <f ca="1">IF(C829&gt;=TODAY()-365, "Last 12 Months", "After 12 Months")</f>
        <v>Last 12 Months</v>
      </c>
      <c r="G829" s="1" t="s">
        <v>1885</v>
      </c>
      <c r="H829" s="1" t="s">
        <v>1871</v>
      </c>
      <c r="I829" s="1" t="s">
        <v>1769</v>
      </c>
      <c r="J829" s="8">
        <f>EOMONTH(C829, 0)</f>
        <v>45504</v>
      </c>
      <c r="K829" s="1" t="s">
        <v>373</v>
      </c>
      <c r="L829" s="1" t="str">
        <f>IF(ISNUMBER(SEARCH("Social subscription",I829)),"Social Sub",IF(OR(ISNUMBER(SEARCH("Mens",I829)),ISNUMBER(SEARCH("Ladies",I829))),"Match Fees",IF(OR(ISNUMBER(SEARCH("Badgers",I829)),ISNUMBER(SEARCH("Match Fee",I829))),"Match Fees",IF(OR(ISNUMBER(SEARCH("Training",I829)),ISNUMBER(SEARCH("Aspirations",I829))),"Training Fee",""))))</f>
        <v>Match Fees</v>
      </c>
      <c r="M829" s="1">
        <v>10</v>
      </c>
      <c r="N829" s="1">
        <v>0.17</v>
      </c>
      <c r="O829" s="1">
        <v>0.1</v>
      </c>
      <c r="P829" s="1">
        <v>0</v>
      </c>
      <c r="Q829" s="1">
        <v>9.73</v>
      </c>
    </row>
    <row r="830" spans="1:17" ht="12.75">
      <c r="A830" s="4">
        <v>45499</v>
      </c>
      <c r="B830" s="18">
        <f>IF(AND(ISNUMBER(--LEFT(A830,10)), ISNUMBER(--LEFT(C830,10))), --LEFT(C830,10) - --LEFT(A830,10), "")</f>
        <v>0.96590000000287546</v>
      </c>
      <c r="C830" s="4">
        <v>45499.96597222222</v>
      </c>
      <c r="D830" s="16">
        <f>YEAR(C830)</f>
        <v>2024</v>
      </c>
      <c r="E830" s="1" t="str">
        <f t="shared" si="12"/>
        <v>July 2024</v>
      </c>
      <c r="F830" s="3" t="str">
        <f ca="1">IF(C830&gt;=TODAY()-365, "Last 12 Months", "After 12 Months")</f>
        <v>Last 12 Months</v>
      </c>
      <c r="G830" s="1" t="s">
        <v>1886</v>
      </c>
      <c r="H830" s="1" t="s">
        <v>393</v>
      </c>
      <c r="I830" s="1" t="s">
        <v>1887</v>
      </c>
      <c r="J830" s="8">
        <f>EOMONTH(C830, 0)</f>
        <v>45504</v>
      </c>
      <c r="K830" s="1" t="s">
        <v>233</v>
      </c>
      <c r="L830" s="1" t="str">
        <f>IF(ISNUMBER(SEARCH("Social subscription",I830)),"Social Sub",IF(OR(ISNUMBER(SEARCH("Mens",I830)),ISNUMBER(SEARCH("Ladies",I830))),"Match Fees",IF(OR(ISNUMBER(SEARCH("Badgers",I830)),ISNUMBER(SEARCH("Match Fee",I830))),"Match Fees",IF(OR(ISNUMBER(SEARCH("Training",I830)),ISNUMBER(SEARCH("Aspirations",I830))),"Training Fee",""))))</f>
        <v>Training Fee</v>
      </c>
      <c r="M830" s="1">
        <v>8</v>
      </c>
      <c r="N830" s="1">
        <v>0</v>
      </c>
      <c r="O830" s="1">
        <v>0</v>
      </c>
      <c r="P830" s="1">
        <v>0</v>
      </c>
      <c r="Q830" s="1">
        <v>8</v>
      </c>
    </row>
    <row r="831" spans="1:17" ht="12.75">
      <c r="A831" s="4">
        <v>45471</v>
      </c>
      <c r="B831" s="18">
        <f>IF(AND(ISNUMBER(--LEFT(A831,10)), ISNUMBER(--LEFT(C831,10))), --LEFT(C831,10) - --LEFT(A831,10), "")</f>
        <v>28.965900000002875</v>
      </c>
      <c r="C831" s="4">
        <v>45499.96597222222</v>
      </c>
      <c r="D831" s="16">
        <f>YEAR(C831)</f>
        <v>2024</v>
      </c>
      <c r="E831" s="1" t="str">
        <f t="shared" si="12"/>
        <v>July 2024</v>
      </c>
      <c r="F831" s="3" t="str">
        <f ca="1">IF(C831&gt;=TODAY()-365, "Last 12 Months", "After 12 Months")</f>
        <v>Last 12 Months</v>
      </c>
      <c r="G831" s="1" t="s">
        <v>1888</v>
      </c>
      <c r="H831" s="1" t="s">
        <v>393</v>
      </c>
      <c r="I831" s="1" t="s">
        <v>1889</v>
      </c>
      <c r="J831" s="8">
        <f>EOMONTH(C831, 0)</f>
        <v>45504</v>
      </c>
      <c r="K831" s="1" t="s">
        <v>373</v>
      </c>
      <c r="L831" s="1" t="str">
        <f>IF(ISNUMBER(SEARCH("Social subscription",I831)),"Social Sub",IF(OR(ISNUMBER(SEARCH("Mens",I831)),ISNUMBER(SEARCH("Ladies",I831))),"Match Fees",IF(OR(ISNUMBER(SEARCH("Badgers",I831)),ISNUMBER(SEARCH("Match Fee",I831))),"Match Fees",IF(OR(ISNUMBER(SEARCH("Training",I831)),ISNUMBER(SEARCH("Aspirations",I831))),"Training Fee",""))))</f>
        <v>Training Fee</v>
      </c>
      <c r="M831" s="1">
        <v>10</v>
      </c>
      <c r="N831" s="1">
        <v>0.19</v>
      </c>
      <c r="O831" s="1">
        <v>0.1</v>
      </c>
      <c r="P831" s="1">
        <v>0</v>
      </c>
      <c r="Q831" s="1">
        <v>9.7100000000000009</v>
      </c>
    </row>
    <row r="832" spans="1:17" ht="12.75">
      <c r="A832" s="4">
        <v>45478</v>
      </c>
      <c r="B832" s="18">
        <f>IF(AND(ISNUMBER(--LEFT(A832,10)), ISNUMBER(--LEFT(C832,10))), --LEFT(C832,10) - --LEFT(A832,10), "")</f>
        <v>21.965900000002875</v>
      </c>
      <c r="C832" s="4">
        <v>45499.96597222222</v>
      </c>
      <c r="D832" s="16">
        <f>YEAR(C832)</f>
        <v>2024</v>
      </c>
      <c r="E832" s="1" t="str">
        <f t="shared" si="12"/>
        <v>July 2024</v>
      </c>
      <c r="F832" s="3" t="str">
        <f ca="1">IF(C832&gt;=TODAY()-365, "Last 12 Months", "After 12 Months")</f>
        <v>Last 12 Months</v>
      </c>
      <c r="G832" s="1" t="s">
        <v>1890</v>
      </c>
      <c r="H832" s="1" t="s">
        <v>393</v>
      </c>
      <c r="I832" s="1" t="s">
        <v>1891</v>
      </c>
      <c r="J832" s="8">
        <f>EOMONTH(C832, 0)</f>
        <v>45504</v>
      </c>
      <c r="K832" s="1" t="s">
        <v>373</v>
      </c>
      <c r="L832" s="1" t="str">
        <f>IF(ISNUMBER(SEARCH("Social subscription",I832)),"Social Sub",IF(OR(ISNUMBER(SEARCH("Mens",I832)),ISNUMBER(SEARCH("Ladies",I832))),"Match Fees",IF(OR(ISNUMBER(SEARCH("Badgers",I832)),ISNUMBER(SEARCH("Match Fee",I832))),"Match Fees",IF(OR(ISNUMBER(SEARCH("Training",I832)),ISNUMBER(SEARCH("Aspirations",I832))),"Training Fee",""))))</f>
        <v>Training Fee</v>
      </c>
      <c r="M832" s="1">
        <v>10</v>
      </c>
      <c r="N832" s="1">
        <v>0.19</v>
      </c>
      <c r="O832" s="1">
        <v>0.1</v>
      </c>
      <c r="P832" s="1">
        <v>0</v>
      </c>
      <c r="Q832" s="1">
        <v>9.7100000000000009</v>
      </c>
    </row>
    <row r="833" spans="1:17" ht="12.75">
      <c r="A833" s="4">
        <v>45485</v>
      </c>
      <c r="B833" s="18">
        <f>IF(AND(ISNUMBER(--LEFT(A833,10)), ISNUMBER(--LEFT(C833,10))), --LEFT(C833,10) - --LEFT(A833,10), "")</f>
        <v>14.965900000002875</v>
      </c>
      <c r="C833" s="4">
        <v>45499.96597222222</v>
      </c>
      <c r="D833" s="16">
        <f>YEAR(C833)</f>
        <v>2024</v>
      </c>
      <c r="E833" s="1" t="str">
        <f t="shared" si="12"/>
        <v>July 2024</v>
      </c>
      <c r="F833" s="3" t="str">
        <f ca="1">IF(C833&gt;=TODAY()-365, "Last 12 Months", "After 12 Months")</f>
        <v>Last 12 Months</v>
      </c>
      <c r="G833" s="1" t="s">
        <v>1892</v>
      </c>
      <c r="H833" s="1" t="s">
        <v>393</v>
      </c>
      <c r="I833" s="1" t="s">
        <v>1893</v>
      </c>
      <c r="J833" s="8">
        <f>EOMONTH(C833, 0)</f>
        <v>45504</v>
      </c>
      <c r="K833" s="1" t="s">
        <v>373</v>
      </c>
      <c r="L833" s="1" t="str">
        <f>IF(ISNUMBER(SEARCH("Social subscription",I833)),"Social Sub",IF(OR(ISNUMBER(SEARCH("Mens",I833)),ISNUMBER(SEARCH("Ladies",I833))),"Match Fees",IF(OR(ISNUMBER(SEARCH("Badgers",I833)),ISNUMBER(SEARCH("Match Fee",I833))),"Match Fees",IF(OR(ISNUMBER(SEARCH("Training",I833)),ISNUMBER(SEARCH("Aspirations",I833))),"Training Fee",""))))</f>
        <v>Training Fee</v>
      </c>
      <c r="M833" s="1">
        <v>10</v>
      </c>
      <c r="N833" s="1">
        <v>0.19</v>
      </c>
      <c r="O833" s="1">
        <v>0.1</v>
      </c>
      <c r="P833" s="1">
        <v>0</v>
      </c>
      <c r="Q833" s="1">
        <v>9.7100000000000009</v>
      </c>
    </row>
    <row r="834" spans="1:17" ht="12.75">
      <c r="A834" s="4">
        <v>45492</v>
      </c>
      <c r="B834" s="18">
        <f>IF(AND(ISNUMBER(--LEFT(A834,10)), ISNUMBER(--LEFT(C834,10))), --LEFT(C834,10) - --LEFT(A834,10), "")</f>
        <v>7.9659000000028755</v>
      </c>
      <c r="C834" s="4">
        <v>45499.96597222222</v>
      </c>
      <c r="D834" s="16">
        <f>YEAR(C834)</f>
        <v>2024</v>
      </c>
      <c r="E834" s="1" t="str">
        <f t="shared" si="12"/>
        <v>July 2024</v>
      </c>
      <c r="F834" s="3" t="str">
        <f ca="1">IF(C834&gt;=TODAY()-365, "Last 12 Months", "After 12 Months")</f>
        <v>Last 12 Months</v>
      </c>
      <c r="G834" s="1" t="s">
        <v>1894</v>
      </c>
      <c r="H834" s="1" t="s">
        <v>393</v>
      </c>
      <c r="I834" s="1" t="s">
        <v>1895</v>
      </c>
      <c r="J834" s="8">
        <f>EOMONTH(C834, 0)</f>
        <v>45504</v>
      </c>
      <c r="K834" s="1" t="s">
        <v>373</v>
      </c>
      <c r="L834" s="1" t="str">
        <f>IF(ISNUMBER(SEARCH("Social subscription",I834)),"Social Sub",IF(OR(ISNUMBER(SEARCH("Mens",I834)),ISNUMBER(SEARCH("Ladies",I834))),"Match Fees",IF(OR(ISNUMBER(SEARCH("Badgers",I834)),ISNUMBER(SEARCH("Match Fee",I834))),"Match Fees",IF(OR(ISNUMBER(SEARCH("Training",I834)),ISNUMBER(SEARCH("Aspirations",I834))),"Training Fee",""))))</f>
        <v>Training Fee</v>
      </c>
      <c r="M834" s="1">
        <v>10</v>
      </c>
      <c r="N834" s="1">
        <v>0.19</v>
      </c>
      <c r="O834" s="1">
        <v>0.1</v>
      </c>
      <c r="P834" s="1">
        <v>0</v>
      </c>
      <c r="Q834" s="1">
        <v>9.7100000000000009</v>
      </c>
    </row>
    <row r="835" spans="1:17" ht="12.75">
      <c r="A835" s="4">
        <v>45499</v>
      </c>
      <c r="B835" s="18">
        <f>IF(AND(ISNUMBER(--LEFT(A835,10)), ISNUMBER(--LEFT(C835,10))), --LEFT(C835,10) - --LEFT(A835,10), "")</f>
        <v>0.96590000000287546</v>
      </c>
      <c r="C835" s="4">
        <v>45499.96597222222</v>
      </c>
      <c r="D835" s="16">
        <f>YEAR(C835)</f>
        <v>2024</v>
      </c>
      <c r="E835" s="1" t="str">
        <f t="shared" ref="E835:E898" si="13">TEXT(C835, "mmmm yyyy")</f>
        <v>July 2024</v>
      </c>
      <c r="F835" s="3" t="str">
        <f ca="1">IF(C835&gt;=TODAY()-365, "Last 12 Months", "After 12 Months")</f>
        <v>Last 12 Months</v>
      </c>
      <c r="G835" s="1" t="s">
        <v>1896</v>
      </c>
      <c r="H835" s="1" t="s">
        <v>393</v>
      </c>
      <c r="I835" s="1" t="s">
        <v>1897</v>
      </c>
      <c r="J835" s="8">
        <f>EOMONTH(C835, 0)</f>
        <v>45504</v>
      </c>
      <c r="K835" s="1" t="s">
        <v>373</v>
      </c>
      <c r="L835" s="1" t="str">
        <f>IF(ISNUMBER(SEARCH("Social subscription",I835)),"Social Sub",IF(OR(ISNUMBER(SEARCH("Mens",I835)),ISNUMBER(SEARCH("Ladies",I835))),"Match Fees",IF(OR(ISNUMBER(SEARCH("Badgers",I835)),ISNUMBER(SEARCH("Match Fee",I835))),"Match Fees",IF(OR(ISNUMBER(SEARCH("Training",I835)),ISNUMBER(SEARCH("Aspirations",I835))),"Training Fee",""))))</f>
        <v>Training Fee</v>
      </c>
      <c r="M835" s="1">
        <v>10</v>
      </c>
      <c r="N835" s="1">
        <v>0.19</v>
      </c>
      <c r="O835" s="1">
        <v>0.1</v>
      </c>
      <c r="P835" s="1">
        <v>0</v>
      </c>
      <c r="Q835" s="1">
        <v>9.7100000000000009</v>
      </c>
    </row>
    <row r="836" spans="1:17" ht="12.75">
      <c r="A836" s="4">
        <v>45499</v>
      </c>
      <c r="B836" s="18">
        <f>IF(AND(ISNUMBER(--LEFT(A836,10)), ISNUMBER(--LEFT(C836,10))), --LEFT(C836,10) - --LEFT(A836,10), "")</f>
        <v>0.96590000000287546</v>
      </c>
      <c r="C836" s="4">
        <v>45499.96597222222</v>
      </c>
      <c r="D836" s="16">
        <f>YEAR(C836)</f>
        <v>2024</v>
      </c>
      <c r="E836" s="1" t="str">
        <f t="shared" si="13"/>
        <v>July 2024</v>
      </c>
      <c r="F836" s="3" t="str">
        <f ca="1">IF(C836&gt;=TODAY()-365, "Last 12 Months", "After 12 Months")</f>
        <v>Last 12 Months</v>
      </c>
      <c r="G836" s="1" t="s">
        <v>1898</v>
      </c>
      <c r="H836" s="1" t="s">
        <v>393</v>
      </c>
      <c r="I836" s="1" t="s">
        <v>1887</v>
      </c>
      <c r="J836" s="8">
        <f>EOMONTH(C836, 0)</f>
        <v>45504</v>
      </c>
      <c r="K836" s="1" t="s">
        <v>233</v>
      </c>
      <c r="L836" s="1" t="str">
        <f>IF(ISNUMBER(SEARCH("Social subscription",I836)),"Social Sub",IF(OR(ISNUMBER(SEARCH("Mens",I836)),ISNUMBER(SEARCH("Ladies",I836))),"Match Fees",IF(OR(ISNUMBER(SEARCH("Badgers",I836)),ISNUMBER(SEARCH("Match Fee",I836))),"Match Fees",IF(OR(ISNUMBER(SEARCH("Training",I836)),ISNUMBER(SEARCH("Aspirations",I836))),"Training Fee",""))))</f>
        <v>Training Fee</v>
      </c>
      <c r="M836" s="1">
        <v>8</v>
      </c>
      <c r="N836" s="1">
        <v>0</v>
      </c>
      <c r="O836" s="1">
        <v>0</v>
      </c>
      <c r="P836" s="1">
        <v>0</v>
      </c>
      <c r="Q836" s="1">
        <v>8</v>
      </c>
    </row>
    <row r="837" spans="1:17" ht="12.75">
      <c r="A837" s="4">
        <v>45499</v>
      </c>
      <c r="B837" s="18">
        <f>IF(AND(ISNUMBER(--LEFT(A837,10)), ISNUMBER(--LEFT(C837,10))), --LEFT(C837,10) - --LEFT(A837,10), "")</f>
        <v>1.2603999999992084</v>
      </c>
      <c r="C837" s="4">
        <v>45500.260416666664</v>
      </c>
      <c r="D837" s="16">
        <f>YEAR(C837)</f>
        <v>2024</v>
      </c>
      <c r="E837" s="1" t="str">
        <f t="shared" si="13"/>
        <v>July 2024</v>
      </c>
      <c r="F837" s="3" t="str">
        <f ca="1">IF(C837&gt;=TODAY()-365, "Last 12 Months", "After 12 Months")</f>
        <v>Last 12 Months</v>
      </c>
      <c r="G837" s="1" t="s">
        <v>1899</v>
      </c>
      <c r="H837" s="1" t="s">
        <v>781</v>
      </c>
      <c r="I837" s="1" t="s">
        <v>1900</v>
      </c>
      <c r="J837" s="8">
        <f>EOMONTH(C837, 0)</f>
        <v>45504</v>
      </c>
      <c r="K837" s="1" t="s">
        <v>233</v>
      </c>
      <c r="L837" s="1" t="str">
        <f>IF(ISNUMBER(SEARCH("Social subscription",I837)),"Social Sub",IF(OR(ISNUMBER(SEARCH("Mens",I837)),ISNUMBER(SEARCH("Ladies",I837))),"Match Fees",IF(OR(ISNUMBER(SEARCH("Badgers",I837)),ISNUMBER(SEARCH("Match Fee",I837))),"Match Fees",IF(OR(ISNUMBER(SEARCH("Training",I837)),ISNUMBER(SEARCH("Aspirations",I837))),"Training Fee",""))))</f>
        <v>Training Fee</v>
      </c>
      <c r="M837" s="1">
        <v>5</v>
      </c>
      <c r="N837" s="1">
        <v>0</v>
      </c>
      <c r="O837" s="1">
        <v>0</v>
      </c>
      <c r="P837" s="1">
        <v>0</v>
      </c>
      <c r="Q837" s="1">
        <v>5</v>
      </c>
    </row>
    <row r="838" spans="1:17" ht="12.75">
      <c r="A838" s="4">
        <v>45471</v>
      </c>
      <c r="B838" s="18">
        <f>IF(AND(ISNUMBER(--LEFT(A838,10)), ISNUMBER(--LEFT(C838,10))), --LEFT(C838,10) - --LEFT(A838,10), "")</f>
        <v>30.354800000000978</v>
      </c>
      <c r="C838" s="4">
        <v>45501.354861111111</v>
      </c>
      <c r="D838" s="16">
        <f>YEAR(C838)</f>
        <v>2024</v>
      </c>
      <c r="E838" s="1" t="str">
        <f t="shared" si="13"/>
        <v>July 2024</v>
      </c>
      <c r="F838" s="3" t="str">
        <f ca="1">IF(C838&gt;=TODAY()-365, "Last 12 Months", "After 12 Months")</f>
        <v>Last 12 Months</v>
      </c>
      <c r="G838" s="1" t="s">
        <v>1901</v>
      </c>
      <c r="H838" s="1" t="s">
        <v>393</v>
      </c>
      <c r="I838" s="1" t="s">
        <v>1703</v>
      </c>
      <c r="J838" s="8">
        <f>EOMONTH(C838, 0)</f>
        <v>45504</v>
      </c>
      <c r="K838" s="1" t="s">
        <v>373</v>
      </c>
      <c r="L838" s="1" t="str">
        <f>IF(ISNUMBER(SEARCH("Social subscription",I838)),"Social Sub",IF(OR(ISNUMBER(SEARCH("Mens",I838)),ISNUMBER(SEARCH("Ladies",I838))),"Match Fees",IF(OR(ISNUMBER(SEARCH("Badgers",I838)),ISNUMBER(SEARCH("Match Fee",I838))),"Match Fees",IF(OR(ISNUMBER(SEARCH("Training",I838)),ISNUMBER(SEARCH("Aspirations",I838))),"Training Fee",""))))</f>
        <v>Training Fee</v>
      </c>
      <c r="M838" s="1">
        <v>10</v>
      </c>
      <c r="N838" s="1">
        <v>0.25</v>
      </c>
      <c r="O838" s="1">
        <v>0.1</v>
      </c>
      <c r="P838" s="1">
        <v>0</v>
      </c>
      <c r="Q838" s="1">
        <v>9.65</v>
      </c>
    </row>
    <row r="839" spans="1:17" ht="12.75">
      <c r="A839" s="4">
        <v>45478</v>
      </c>
      <c r="B839" s="18">
        <f>IF(AND(ISNUMBER(--LEFT(A839,10)), ISNUMBER(--LEFT(C839,10))), --LEFT(C839,10) - --LEFT(A839,10), "")</f>
        <v>23.354800000000978</v>
      </c>
      <c r="C839" s="4">
        <v>45501.354861111111</v>
      </c>
      <c r="D839" s="16">
        <f>YEAR(C839)</f>
        <v>2024</v>
      </c>
      <c r="E839" s="1" t="str">
        <f t="shared" si="13"/>
        <v>July 2024</v>
      </c>
      <c r="F839" s="3" t="str">
        <f ca="1">IF(C839&gt;=TODAY()-365, "Last 12 Months", "After 12 Months")</f>
        <v>Last 12 Months</v>
      </c>
      <c r="G839" s="1" t="s">
        <v>1902</v>
      </c>
      <c r="H839" s="1" t="s">
        <v>393</v>
      </c>
      <c r="I839" s="1" t="s">
        <v>1705</v>
      </c>
      <c r="J839" s="8">
        <f>EOMONTH(C839, 0)</f>
        <v>45504</v>
      </c>
      <c r="K839" s="1" t="s">
        <v>373</v>
      </c>
      <c r="L839" s="1" t="str">
        <f>IF(ISNUMBER(SEARCH("Social subscription",I839)),"Social Sub",IF(OR(ISNUMBER(SEARCH("Mens",I839)),ISNUMBER(SEARCH("Ladies",I839))),"Match Fees",IF(OR(ISNUMBER(SEARCH("Badgers",I839)),ISNUMBER(SEARCH("Match Fee",I839))),"Match Fees",IF(OR(ISNUMBER(SEARCH("Training",I839)),ISNUMBER(SEARCH("Aspirations",I839))),"Training Fee",""))))</f>
        <v>Training Fee</v>
      </c>
      <c r="M839" s="1">
        <v>10</v>
      </c>
      <c r="N839" s="1">
        <v>0.25</v>
      </c>
      <c r="O839" s="1">
        <v>0.1</v>
      </c>
      <c r="P839" s="1">
        <v>0</v>
      </c>
      <c r="Q839" s="1">
        <v>9.65</v>
      </c>
    </row>
    <row r="840" spans="1:17" ht="12.75">
      <c r="A840" s="4">
        <v>45501</v>
      </c>
      <c r="B840" s="18">
        <f>IF(AND(ISNUMBER(--LEFT(A840,10)), ISNUMBER(--LEFT(C840,10))), --LEFT(C840,10) - --LEFT(A840,10), "")</f>
        <v>0.62010000000009313</v>
      </c>
      <c r="C840" s="4">
        <v>45501.620138888888</v>
      </c>
      <c r="D840" s="16">
        <f>YEAR(C840)</f>
        <v>2024</v>
      </c>
      <c r="E840" s="1" t="str">
        <f t="shared" si="13"/>
        <v>July 2024</v>
      </c>
      <c r="F840" s="3" t="str">
        <f ca="1">IF(C840&gt;=TODAY()-365, "Last 12 Months", "After 12 Months")</f>
        <v>Last 12 Months</v>
      </c>
      <c r="G840" s="1" t="s">
        <v>1903</v>
      </c>
      <c r="H840" s="1" t="s">
        <v>1525</v>
      </c>
      <c r="I840" s="1" t="s">
        <v>1904</v>
      </c>
      <c r="J840" s="8">
        <f>EOMONTH(C840, 0)</f>
        <v>45504</v>
      </c>
      <c r="K840" s="1" t="s">
        <v>241</v>
      </c>
      <c r="L840" s="1" t="str">
        <f>IF(ISNUMBER(SEARCH("Social subscription",I840)),"Social Sub",IF(OR(ISNUMBER(SEARCH("Mens",I840)),ISNUMBER(SEARCH("Ladies",I840))),"Match Fees",IF(OR(ISNUMBER(SEARCH("Badgers",I840)),ISNUMBER(SEARCH("Match Fee",I840))),"Match Fees",IF(OR(ISNUMBER(SEARCH("Training",I840)),ISNUMBER(SEARCH("Aspirations",I840))),"Training Fee",""))))</f>
        <v>Training Fee</v>
      </c>
      <c r="M840" s="1">
        <v>3</v>
      </c>
      <c r="N840" s="1">
        <v>0</v>
      </c>
      <c r="O840" s="1">
        <v>0</v>
      </c>
      <c r="P840" s="1">
        <v>0</v>
      </c>
      <c r="Q840" s="1">
        <v>3</v>
      </c>
    </row>
    <row r="841" spans="1:17" ht="12.75">
      <c r="A841" s="4">
        <v>45501</v>
      </c>
      <c r="B841" s="18">
        <f>IF(AND(ISNUMBER(--LEFT(A841,10)), ISNUMBER(--LEFT(C841,10))), --LEFT(C841,10) - --LEFT(A841,10), "")</f>
        <v>0.62010000000009313</v>
      </c>
      <c r="C841" s="4">
        <v>45501.620138888888</v>
      </c>
      <c r="D841" s="16">
        <f>YEAR(C841)</f>
        <v>2024</v>
      </c>
      <c r="E841" s="1" t="str">
        <f t="shared" si="13"/>
        <v>July 2024</v>
      </c>
      <c r="F841" s="3" t="str">
        <f ca="1">IF(C841&gt;=TODAY()-365, "Last 12 Months", "After 12 Months")</f>
        <v>Last 12 Months</v>
      </c>
      <c r="G841" s="1" t="s">
        <v>1905</v>
      </c>
      <c r="H841" s="1" t="s">
        <v>610</v>
      </c>
      <c r="I841" s="1" t="s">
        <v>1904</v>
      </c>
      <c r="J841" s="8">
        <f>EOMONTH(C841, 0)</f>
        <v>45504</v>
      </c>
      <c r="K841" s="1" t="s">
        <v>241</v>
      </c>
      <c r="L841" s="1" t="str">
        <f>IF(ISNUMBER(SEARCH("Social subscription",I841)),"Social Sub",IF(OR(ISNUMBER(SEARCH("Mens",I841)),ISNUMBER(SEARCH("Ladies",I841))),"Match Fees",IF(OR(ISNUMBER(SEARCH("Badgers",I841)),ISNUMBER(SEARCH("Match Fee",I841))),"Match Fees",IF(OR(ISNUMBER(SEARCH("Training",I841)),ISNUMBER(SEARCH("Aspirations",I841))),"Training Fee",""))))</f>
        <v>Training Fee</v>
      </c>
      <c r="M841" s="1">
        <v>3</v>
      </c>
      <c r="N841" s="1">
        <v>0</v>
      </c>
      <c r="O841" s="1">
        <v>0</v>
      </c>
      <c r="P841" s="1">
        <v>0</v>
      </c>
      <c r="Q841" s="1">
        <v>3</v>
      </c>
    </row>
    <row r="842" spans="1:17" ht="12.75">
      <c r="A842" s="4">
        <v>45501</v>
      </c>
      <c r="B842" s="18">
        <f>IF(AND(ISNUMBER(--LEFT(A842,10)), ISNUMBER(--LEFT(C842,10))), --LEFT(C842,10) - --LEFT(A842,10), "")</f>
        <v>0.62079999999696156</v>
      </c>
      <c r="C842" s="4">
        <v>45501.620833333334</v>
      </c>
      <c r="D842" s="16">
        <f>YEAR(C842)</f>
        <v>2024</v>
      </c>
      <c r="E842" s="1" t="str">
        <f t="shared" si="13"/>
        <v>July 2024</v>
      </c>
      <c r="F842" s="3" t="str">
        <f ca="1">IF(C842&gt;=TODAY()-365, "Last 12 Months", "After 12 Months")</f>
        <v>Last 12 Months</v>
      </c>
      <c r="G842" s="1" t="s">
        <v>1906</v>
      </c>
      <c r="H842" s="1" t="s">
        <v>613</v>
      </c>
      <c r="I842" s="1" t="s">
        <v>1904</v>
      </c>
      <c r="J842" s="8">
        <f>EOMONTH(C842, 0)</f>
        <v>45504</v>
      </c>
      <c r="K842" s="1" t="s">
        <v>241</v>
      </c>
      <c r="L842" s="1" t="str">
        <f>IF(ISNUMBER(SEARCH("Social subscription",I842)),"Social Sub",IF(OR(ISNUMBER(SEARCH("Mens",I842)),ISNUMBER(SEARCH("Ladies",I842))),"Match Fees",IF(OR(ISNUMBER(SEARCH("Badgers",I842)),ISNUMBER(SEARCH("Match Fee",I842))),"Match Fees",IF(OR(ISNUMBER(SEARCH("Training",I842)),ISNUMBER(SEARCH("Aspirations",I842))),"Training Fee",""))))</f>
        <v>Training Fee</v>
      </c>
      <c r="M842" s="1">
        <v>3</v>
      </c>
      <c r="N842" s="1">
        <v>0</v>
      </c>
      <c r="O842" s="1">
        <v>0</v>
      </c>
      <c r="P842" s="1">
        <v>0</v>
      </c>
      <c r="Q842" s="1">
        <v>3</v>
      </c>
    </row>
    <row r="843" spans="1:17" ht="12.75">
      <c r="A843" s="4">
        <v>45501</v>
      </c>
      <c r="B843" s="18">
        <f>IF(AND(ISNUMBER(--LEFT(A843,10)), ISNUMBER(--LEFT(C843,10))), --LEFT(C843,10) - --LEFT(A843,10), "")</f>
        <v>0.62079999999696156</v>
      </c>
      <c r="C843" s="4">
        <v>45501.620833333334</v>
      </c>
      <c r="D843" s="16">
        <f>YEAR(C843)</f>
        <v>2024</v>
      </c>
      <c r="E843" s="1" t="str">
        <f t="shared" si="13"/>
        <v>July 2024</v>
      </c>
      <c r="F843" s="3" t="str">
        <f ca="1">IF(C843&gt;=TODAY()-365, "Last 12 Months", "After 12 Months")</f>
        <v>Last 12 Months</v>
      </c>
      <c r="G843" s="1" t="s">
        <v>1907</v>
      </c>
      <c r="H843" s="1" t="s">
        <v>1153</v>
      </c>
      <c r="I843" s="1" t="s">
        <v>1904</v>
      </c>
      <c r="J843" s="8">
        <f>EOMONTH(C843, 0)</f>
        <v>45504</v>
      </c>
      <c r="K843" s="1" t="s">
        <v>241</v>
      </c>
      <c r="L843" s="1" t="str">
        <f>IF(ISNUMBER(SEARCH("Social subscription",I843)),"Social Sub",IF(OR(ISNUMBER(SEARCH("Mens",I843)),ISNUMBER(SEARCH("Ladies",I843))),"Match Fees",IF(OR(ISNUMBER(SEARCH("Badgers",I843)),ISNUMBER(SEARCH("Match Fee",I843))),"Match Fees",IF(OR(ISNUMBER(SEARCH("Training",I843)),ISNUMBER(SEARCH("Aspirations",I843))),"Training Fee",""))))</f>
        <v>Training Fee</v>
      </c>
      <c r="M843" s="1">
        <v>3</v>
      </c>
      <c r="N843" s="1">
        <v>0</v>
      </c>
      <c r="O843" s="1">
        <v>0</v>
      </c>
      <c r="P843" s="1">
        <v>0</v>
      </c>
      <c r="Q843" s="1">
        <v>3</v>
      </c>
    </row>
    <row r="844" spans="1:17" ht="12.75">
      <c r="A844" s="4">
        <v>45501</v>
      </c>
      <c r="B844" s="18">
        <f>IF(AND(ISNUMBER(--LEFT(A844,10)), ISNUMBER(--LEFT(C844,10))), --LEFT(C844,10) - --LEFT(A844,10), "")</f>
        <v>0.62079999999696156</v>
      </c>
      <c r="C844" s="4">
        <v>45501.620833333334</v>
      </c>
      <c r="D844" s="16">
        <f>YEAR(C844)</f>
        <v>2024</v>
      </c>
      <c r="E844" s="1" t="str">
        <f t="shared" si="13"/>
        <v>July 2024</v>
      </c>
      <c r="F844" s="3" t="str">
        <f ca="1">IF(C844&gt;=TODAY()-365, "Last 12 Months", "After 12 Months")</f>
        <v>Last 12 Months</v>
      </c>
      <c r="G844" s="1" t="s">
        <v>1908</v>
      </c>
      <c r="H844" s="1" t="s">
        <v>1156</v>
      </c>
      <c r="I844" s="1" t="s">
        <v>1904</v>
      </c>
      <c r="J844" s="8">
        <f>EOMONTH(C844, 0)</f>
        <v>45504</v>
      </c>
      <c r="K844" s="1" t="s">
        <v>241</v>
      </c>
      <c r="L844" s="1" t="str">
        <f>IF(ISNUMBER(SEARCH("Social subscription",I844)),"Social Sub",IF(OR(ISNUMBER(SEARCH("Mens",I844)),ISNUMBER(SEARCH("Ladies",I844))),"Match Fees",IF(OR(ISNUMBER(SEARCH("Badgers",I844)),ISNUMBER(SEARCH("Match Fee",I844))),"Match Fees",IF(OR(ISNUMBER(SEARCH("Training",I844)),ISNUMBER(SEARCH("Aspirations",I844))),"Training Fee",""))))</f>
        <v>Training Fee</v>
      </c>
      <c r="M844" s="1">
        <v>3</v>
      </c>
      <c r="N844" s="1">
        <v>0</v>
      </c>
      <c r="O844" s="1">
        <v>0</v>
      </c>
      <c r="P844" s="1">
        <v>0</v>
      </c>
      <c r="Q844" s="1">
        <v>3</v>
      </c>
    </row>
    <row r="845" spans="1:17" ht="12.75">
      <c r="A845" s="4">
        <v>45501</v>
      </c>
      <c r="B845" s="18">
        <f>IF(AND(ISNUMBER(--LEFT(A845,10)), ISNUMBER(--LEFT(C845,10))), --LEFT(C845,10) - --LEFT(A845,10), "")</f>
        <v>0.62079999999696156</v>
      </c>
      <c r="C845" s="4">
        <v>45501.620833333334</v>
      </c>
      <c r="D845" s="16">
        <f>YEAR(C845)</f>
        <v>2024</v>
      </c>
      <c r="E845" s="1" t="str">
        <f t="shared" si="13"/>
        <v>July 2024</v>
      </c>
      <c r="F845" s="3" t="str">
        <f ca="1">IF(C845&gt;=TODAY()-365, "Last 12 Months", "After 12 Months")</f>
        <v>Last 12 Months</v>
      </c>
      <c r="G845" s="1" t="s">
        <v>1909</v>
      </c>
      <c r="H845" s="1" t="s">
        <v>1429</v>
      </c>
      <c r="I845" s="1" t="s">
        <v>1904</v>
      </c>
      <c r="J845" s="8">
        <f>EOMONTH(C845, 0)</f>
        <v>45504</v>
      </c>
      <c r="K845" s="1" t="s">
        <v>241</v>
      </c>
      <c r="L845" s="1" t="str">
        <f>IF(ISNUMBER(SEARCH("Social subscription",I845)),"Social Sub",IF(OR(ISNUMBER(SEARCH("Mens",I845)),ISNUMBER(SEARCH("Ladies",I845))),"Match Fees",IF(OR(ISNUMBER(SEARCH("Badgers",I845)),ISNUMBER(SEARCH("Match Fee",I845))),"Match Fees",IF(OR(ISNUMBER(SEARCH("Training",I845)),ISNUMBER(SEARCH("Aspirations",I845))),"Training Fee",""))))</f>
        <v>Training Fee</v>
      </c>
      <c r="M845" s="1">
        <v>3</v>
      </c>
      <c r="N845" s="1">
        <v>0</v>
      </c>
      <c r="O845" s="1">
        <v>0</v>
      </c>
      <c r="P845" s="1">
        <v>0</v>
      </c>
      <c r="Q845" s="1">
        <v>3</v>
      </c>
    </row>
    <row r="846" spans="1:17" ht="12.75">
      <c r="A846" s="4">
        <v>45501</v>
      </c>
      <c r="B846" s="18">
        <f>IF(AND(ISNUMBER(--LEFT(A846,10)), ISNUMBER(--LEFT(C846,10))), --LEFT(C846,10) - --LEFT(A846,10), "")</f>
        <v>0.62079999999696156</v>
      </c>
      <c r="C846" s="4">
        <v>45501.620833333334</v>
      </c>
      <c r="D846" s="16">
        <f>YEAR(C846)</f>
        <v>2024</v>
      </c>
      <c r="E846" s="1" t="str">
        <f t="shared" si="13"/>
        <v>July 2024</v>
      </c>
      <c r="F846" s="3" t="str">
        <f ca="1">IF(C846&gt;=TODAY()-365, "Last 12 Months", "After 12 Months")</f>
        <v>Last 12 Months</v>
      </c>
      <c r="G846" s="1" t="s">
        <v>1910</v>
      </c>
      <c r="H846" s="1" t="s">
        <v>874</v>
      </c>
      <c r="I846" s="1" t="s">
        <v>1904</v>
      </c>
      <c r="J846" s="8">
        <f>EOMONTH(C846, 0)</f>
        <v>45504</v>
      </c>
      <c r="K846" s="1" t="s">
        <v>241</v>
      </c>
      <c r="L846" s="1" t="str">
        <f>IF(ISNUMBER(SEARCH("Social subscription",I846)),"Social Sub",IF(OR(ISNUMBER(SEARCH("Mens",I846)),ISNUMBER(SEARCH("Ladies",I846))),"Match Fees",IF(OR(ISNUMBER(SEARCH("Badgers",I846)),ISNUMBER(SEARCH("Match Fee",I846))),"Match Fees",IF(OR(ISNUMBER(SEARCH("Training",I846)),ISNUMBER(SEARCH("Aspirations",I846))),"Training Fee",""))))</f>
        <v>Training Fee</v>
      </c>
      <c r="M846" s="1">
        <v>3</v>
      </c>
      <c r="N846" s="1">
        <v>0</v>
      </c>
      <c r="O846" s="1">
        <v>0</v>
      </c>
      <c r="P846" s="1">
        <v>0</v>
      </c>
      <c r="Q846" s="1">
        <v>3</v>
      </c>
    </row>
    <row r="847" spans="1:17" ht="12.75">
      <c r="A847" s="4">
        <v>45501</v>
      </c>
      <c r="B847" s="18">
        <f>IF(AND(ISNUMBER(--LEFT(A847,10)), ISNUMBER(--LEFT(C847,10))), --LEFT(C847,10) - --LEFT(A847,10), "")</f>
        <v>0.62079999999696156</v>
      </c>
      <c r="C847" s="4">
        <v>45501.620833333334</v>
      </c>
      <c r="D847" s="16">
        <f>YEAR(C847)</f>
        <v>2024</v>
      </c>
      <c r="E847" s="1" t="str">
        <f t="shared" si="13"/>
        <v>July 2024</v>
      </c>
      <c r="F847" s="3" t="str">
        <f ca="1">IF(C847&gt;=TODAY()-365, "Last 12 Months", "After 12 Months")</f>
        <v>Last 12 Months</v>
      </c>
      <c r="G847" s="1" t="s">
        <v>1911</v>
      </c>
      <c r="H847" s="1" t="s">
        <v>781</v>
      </c>
      <c r="I847" s="1" t="s">
        <v>1912</v>
      </c>
      <c r="J847" s="8">
        <f>EOMONTH(C847, 0)</f>
        <v>45504</v>
      </c>
      <c r="K847" s="1" t="s">
        <v>233</v>
      </c>
      <c r="L847" s="1" t="str">
        <f>IF(ISNUMBER(SEARCH("Social subscription",I847)),"Social Sub",IF(OR(ISNUMBER(SEARCH("Mens",I847)),ISNUMBER(SEARCH("Ladies",I847))),"Match Fees",IF(OR(ISNUMBER(SEARCH("Badgers",I847)),ISNUMBER(SEARCH("Match Fee",I847))),"Match Fees",IF(OR(ISNUMBER(SEARCH("Training",I847)),ISNUMBER(SEARCH("Aspirations",I847))),"Training Fee",""))))</f>
        <v>Training Fee</v>
      </c>
      <c r="M847" s="1">
        <v>3</v>
      </c>
      <c r="N847" s="1">
        <v>0</v>
      </c>
      <c r="O847" s="1">
        <v>0</v>
      </c>
      <c r="P847" s="1">
        <v>0</v>
      </c>
      <c r="Q847" s="1">
        <v>3</v>
      </c>
    </row>
    <row r="848" spans="1:17" ht="12.75">
      <c r="A848" s="4">
        <v>45471</v>
      </c>
      <c r="B848" s="18">
        <f>IF(AND(ISNUMBER(--LEFT(A848,10)), ISNUMBER(--LEFT(C848,10))), --LEFT(C848,10) - --LEFT(A848,10), "")</f>
        <v>31.354099999996834</v>
      </c>
      <c r="C848" s="4">
        <v>45502.354166666664</v>
      </c>
      <c r="D848" s="16">
        <f>YEAR(C848)</f>
        <v>2024</v>
      </c>
      <c r="E848" s="1" t="str">
        <f t="shared" si="13"/>
        <v>July 2024</v>
      </c>
      <c r="F848" s="3" t="str">
        <f ca="1">IF(C848&gt;=TODAY()-365, "Last 12 Months", "After 12 Months")</f>
        <v>Last 12 Months</v>
      </c>
      <c r="G848" s="1" t="s">
        <v>1913</v>
      </c>
      <c r="H848" s="1" t="s">
        <v>1914</v>
      </c>
      <c r="I848" s="1" t="s">
        <v>1915</v>
      </c>
      <c r="J848" s="8">
        <f>EOMONTH(C848, 0)</f>
        <v>45504</v>
      </c>
      <c r="K848" s="1" t="s">
        <v>373</v>
      </c>
      <c r="L848" s="1" t="str">
        <f>IF(ISNUMBER(SEARCH("Social subscription",I848)),"Social Sub",IF(OR(ISNUMBER(SEARCH("Mens",I848)),ISNUMBER(SEARCH("Ladies",I848))),"Match Fees",IF(OR(ISNUMBER(SEARCH("Badgers",I848)),ISNUMBER(SEARCH("Match Fee",I848))),"Match Fees",IF(OR(ISNUMBER(SEARCH("Training",I848)),ISNUMBER(SEARCH("Aspirations",I848))),"Training Fee",""))))</f>
        <v>Match Fees</v>
      </c>
      <c r="M848" s="1">
        <v>5</v>
      </c>
      <c r="N848" s="1">
        <v>0.28000000000000003</v>
      </c>
      <c r="O848" s="1">
        <v>0.05</v>
      </c>
      <c r="P848" s="1">
        <v>0</v>
      </c>
      <c r="Q848" s="1">
        <v>4.67</v>
      </c>
    </row>
    <row r="849" spans="1:17" ht="12.75">
      <c r="A849" s="4">
        <v>45471</v>
      </c>
      <c r="B849" s="18">
        <f>IF(AND(ISNUMBER(--LEFT(A849,10)), ISNUMBER(--LEFT(C849,10))), --LEFT(C849,10) - --LEFT(A849,10), "")</f>
        <v>31.354099999996834</v>
      </c>
      <c r="C849" s="4">
        <v>45502.354166666664</v>
      </c>
      <c r="D849" s="16">
        <f>YEAR(C849)</f>
        <v>2024</v>
      </c>
      <c r="E849" s="1" t="str">
        <f t="shared" si="13"/>
        <v>July 2024</v>
      </c>
      <c r="F849" s="3" t="str">
        <f ca="1">IF(C849&gt;=TODAY()-365, "Last 12 Months", "After 12 Months")</f>
        <v>Last 12 Months</v>
      </c>
      <c r="G849" s="1" t="s">
        <v>1916</v>
      </c>
      <c r="H849" s="1" t="s">
        <v>1917</v>
      </c>
      <c r="I849" s="1" t="s">
        <v>1764</v>
      </c>
      <c r="J849" s="8">
        <f>EOMONTH(C849, 0)</f>
        <v>45504</v>
      </c>
      <c r="K849" s="1" t="s">
        <v>373</v>
      </c>
      <c r="L849" s="1" t="str">
        <f>IF(ISNUMBER(SEARCH("Social subscription",I849)),"Social Sub",IF(OR(ISNUMBER(SEARCH("Mens",I849)),ISNUMBER(SEARCH("Ladies",I849))),"Match Fees",IF(OR(ISNUMBER(SEARCH("Badgers",I849)),ISNUMBER(SEARCH("Match Fee",I849))),"Match Fees",IF(OR(ISNUMBER(SEARCH("Training",I849)),ISNUMBER(SEARCH("Aspirations",I849))),"Training Fee",""))))</f>
        <v>Training Fee</v>
      </c>
      <c r="M849" s="1">
        <v>5</v>
      </c>
      <c r="N849" s="1">
        <v>0.17</v>
      </c>
      <c r="O849" s="1">
        <v>0.05</v>
      </c>
      <c r="P849" s="1">
        <v>0</v>
      </c>
      <c r="Q849" s="1">
        <v>4.78</v>
      </c>
    </row>
    <row r="850" spans="1:17" ht="12.75">
      <c r="A850" s="4">
        <v>45478</v>
      </c>
      <c r="B850" s="18">
        <f>IF(AND(ISNUMBER(--LEFT(A850,10)), ISNUMBER(--LEFT(C850,10))), --LEFT(C850,10) - --LEFT(A850,10), "")</f>
        <v>24.354099999996834</v>
      </c>
      <c r="C850" s="4">
        <v>45502.354166666664</v>
      </c>
      <c r="D850" s="16">
        <f>YEAR(C850)</f>
        <v>2024</v>
      </c>
      <c r="E850" s="1" t="str">
        <f t="shared" si="13"/>
        <v>July 2024</v>
      </c>
      <c r="F850" s="3" t="str">
        <f ca="1">IF(C850&gt;=TODAY()-365, "Last 12 Months", "After 12 Months")</f>
        <v>Last 12 Months</v>
      </c>
      <c r="G850" s="1" t="s">
        <v>1918</v>
      </c>
      <c r="H850" s="1" t="s">
        <v>1917</v>
      </c>
      <c r="I850" s="1" t="s">
        <v>1766</v>
      </c>
      <c r="J850" s="8">
        <f>EOMONTH(C850, 0)</f>
        <v>45504</v>
      </c>
      <c r="K850" s="1" t="s">
        <v>373</v>
      </c>
      <c r="L850" s="1" t="str">
        <f>IF(ISNUMBER(SEARCH("Social subscription",I850)),"Social Sub",IF(OR(ISNUMBER(SEARCH("Mens",I850)),ISNUMBER(SEARCH("Ladies",I850))),"Match Fees",IF(OR(ISNUMBER(SEARCH("Badgers",I850)),ISNUMBER(SEARCH("Match Fee",I850))),"Match Fees",IF(OR(ISNUMBER(SEARCH("Training",I850)),ISNUMBER(SEARCH("Aspirations",I850))),"Training Fee",""))))</f>
        <v>Training Fee</v>
      </c>
      <c r="M850" s="1">
        <v>5</v>
      </c>
      <c r="N850" s="1">
        <v>0.18</v>
      </c>
      <c r="O850" s="1">
        <v>0.05</v>
      </c>
      <c r="P850" s="1">
        <v>0</v>
      </c>
      <c r="Q850" s="1">
        <v>4.7699999999999996</v>
      </c>
    </row>
    <row r="851" spans="1:17" ht="12.75">
      <c r="A851" s="4">
        <v>45441</v>
      </c>
      <c r="B851" s="18">
        <f>IF(AND(ISNUMBER(--LEFT(A851,10)), ISNUMBER(--LEFT(C851,10))), --LEFT(C851,10) - --LEFT(A851,10), "")</f>
        <v>61.354099999996834</v>
      </c>
      <c r="C851" s="4">
        <v>45502.354166666664</v>
      </c>
      <c r="D851" s="16">
        <f>YEAR(C851)</f>
        <v>2024</v>
      </c>
      <c r="E851" s="1" t="str">
        <f t="shared" si="13"/>
        <v>July 2024</v>
      </c>
      <c r="F851" s="3" t="str">
        <f ca="1">IF(C851&gt;=TODAY()-365, "Last 12 Months", "After 12 Months")</f>
        <v>Last 12 Months</v>
      </c>
      <c r="G851" s="1" t="s">
        <v>1919</v>
      </c>
      <c r="H851" s="1" t="s">
        <v>862</v>
      </c>
      <c r="I851" s="1" t="s">
        <v>1400</v>
      </c>
      <c r="J851" s="8">
        <f>EOMONTH(C851, 0)</f>
        <v>45504</v>
      </c>
      <c r="K851" s="1" t="s">
        <v>373</v>
      </c>
      <c r="L851" s="1" t="str">
        <f>IF(ISNUMBER(SEARCH("Social subscription",I851)),"Social Sub",IF(OR(ISNUMBER(SEARCH("Mens",I851)),ISNUMBER(SEARCH("Ladies",I851))),"Match Fees",IF(OR(ISNUMBER(SEARCH("Badgers",I851)),ISNUMBER(SEARCH("Match Fee",I851))),"Match Fees",IF(OR(ISNUMBER(SEARCH("Training",I851)),ISNUMBER(SEARCH("Aspirations",I851))),"Training Fee",""))))</f>
        <v>Match Fees</v>
      </c>
      <c r="M851" s="1">
        <v>5</v>
      </c>
      <c r="N851" s="1">
        <v>0.1</v>
      </c>
      <c r="O851" s="1">
        <v>0.05</v>
      </c>
      <c r="P851" s="1">
        <v>0</v>
      </c>
      <c r="Q851" s="1">
        <v>4.8499999999999996</v>
      </c>
    </row>
    <row r="852" spans="1:17" ht="12.75">
      <c r="A852" s="4">
        <v>45447</v>
      </c>
      <c r="B852" s="18">
        <f>IF(AND(ISNUMBER(--LEFT(A852,10)), ISNUMBER(--LEFT(C852,10))), --LEFT(C852,10) - --LEFT(A852,10), "")</f>
        <v>55.354099999996834</v>
      </c>
      <c r="C852" s="4">
        <v>45502.354166666664</v>
      </c>
      <c r="D852" s="16">
        <f>YEAR(C852)</f>
        <v>2024</v>
      </c>
      <c r="E852" s="1" t="str">
        <f t="shared" si="13"/>
        <v>July 2024</v>
      </c>
      <c r="F852" s="3" t="str">
        <f ca="1">IF(C852&gt;=TODAY()-365, "Last 12 Months", "After 12 Months")</f>
        <v>Last 12 Months</v>
      </c>
      <c r="G852" s="1" t="s">
        <v>1920</v>
      </c>
      <c r="H852" s="1" t="s">
        <v>862</v>
      </c>
      <c r="I852" s="1" t="s">
        <v>1402</v>
      </c>
      <c r="J852" s="8">
        <f>EOMONTH(C852, 0)</f>
        <v>45504</v>
      </c>
      <c r="K852" s="1" t="s">
        <v>373</v>
      </c>
      <c r="L852" s="1" t="str">
        <f>IF(ISNUMBER(SEARCH("Social subscription",I852)),"Social Sub",IF(OR(ISNUMBER(SEARCH("Mens",I852)),ISNUMBER(SEARCH("Ladies",I852))),"Match Fees",IF(OR(ISNUMBER(SEARCH("Badgers",I852)),ISNUMBER(SEARCH("Match Fee",I852))),"Match Fees",IF(OR(ISNUMBER(SEARCH("Training",I852)),ISNUMBER(SEARCH("Aspirations",I852))),"Training Fee",""))))</f>
        <v>Match Fees</v>
      </c>
      <c r="M852" s="1">
        <v>5</v>
      </c>
      <c r="N852" s="1">
        <v>0.1</v>
      </c>
      <c r="O852" s="1">
        <v>0.05</v>
      </c>
      <c r="P852" s="1">
        <v>0</v>
      </c>
      <c r="Q852" s="1">
        <v>4.8499999999999996</v>
      </c>
    </row>
    <row r="853" spans="1:17" ht="12.75">
      <c r="A853" s="4">
        <v>45463</v>
      </c>
      <c r="B853" s="18">
        <f>IF(AND(ISNUMBER(--LEFT(A853,10)), ISNUMBER(--LEFT(C853,10))), --LEFT(C853,10) - --LEFT(A853,10), "")</f>
        <v>39.354099999996834</v>
      </c>
      <c r="C853" s="4">
        <v>45502.354166666664</v>
      </c>
      <c r="D853" s="16">
        <f>YEAR(C853)</f>
        <v>2024</v>
      </c>
      <c r="E853" s="1" t="str">
        <f t="shared" si="13"/>
        <v>July 2024</v>
      </c>
      <c r="F853" s="3" t="str">
        <f ca="1">IF(C853&gt;=TODAY()-365, "Last 12 Months", "After 12 Months")</f>
        <v>Last 12 Months</v>
      </c>
      <c r="G853" s="1" t="s">
        <v>1921</v>
      </c>
      <c r="H853" s="1" t="s">
        <v>862</v>
      </c>
      <c r="I853" s="1" t="s">
        <v>1404</v>
      </c>
      <c r="J853" s="8">
        <f>EOMONTH(C853, 0)</f>
        <v>45504</v>
      </c>
      <c r="K853" s="1" t="s">
        <v>373</v>
      </c>
      <c r="L853" s="1" t="str">
        <f>IF(ISNUMBER(SEARCH("Social subscription",I853)),"Social Sub",IF(OR(ISNUMBER(SEARCH("Mens",I853)),ISNUMBER(SEARCH("Ladies",I853))),"Match Fees",IF(OR(ISNUMBER(SEARCH("Badgers",I853)),ISNUMBER(SEARCH("Match Fee",I853))),"Match Fees",IF(OR(ISNUMBER(SEARCH("Training",I853)),ISNUMBER(SEARCH("Aspirations",I853))),"Training Fee",""))))</f>
        <v>Match Fees</v>
      </c>
      <c r="M853" s="1">
        <v>5</v>
      </c>
      <c r="N853" s="1">
        <v>0.1</v>
      </c>
      <c r="O853" s="1">
        <v>0.05</v>
      </c>
      <c r="P853" s="1">
        <v>0</v>
      </c>
      <c r="Q853" s="1">
        <v>4.8499999999999996</v>
      </c>
    </row>
    <row r="854" spans="1:17" ht="12.75">
      <c r="A854" s="4">
        <v>45464</v>
      </c>
      <c r="B854" s="18">
        <f>IF(AND(ISNUMBER(--LEFT(A854,10)), ISNUMBER(--LEFT(C854,10))), --LEFT(C854,10) - --LEFT(A854,10), "")</f>
        <v>38.354099999996834</v>
      </c>
      <c r="C854" s="4">
        <v>45502.354166666664</v>
      </c>
      <c r="D854" s="16">
        <f>YEAR(C854)</f>
        <v>2024</v>
      </c>
      <c r="E854" s="1" t="str">
        <f t="shared" si="13"/>
        <v>July 2024</v>
      </c>
      <c r="F854" s="3" t="str">
        <f ca="1">IF(C854&gt;=TODAY()-365, "Last 12 Months", "After 12 Months")</f>
        <v>Last 12 Months</v>
      </c>
      <c r="G854" s="1" t="s">
        <v>1922</v>
      </c>
      <c r="H854" s="1" t="s">
        <v>862</v>
      </c>
      <c r="I854" s="1" t="s">
        <v>1250</v>
      </c>
      <c r="J854" s="8">
        <f>EOMONTH(C854, 0)</f>
        <v>45504</v>
      </c>
      <c r="K854" s="1" t="s">
        <v>373</v>
      </c>
      <c r="L854" s="1" t="str">
        <f>IF(ISNUMBER(SEARCH("Social subscription",I854)),"Social Sub",IF(OR(ISNUMBER(SEARCH("Mens",I854)),ISNUMBER(SEARCH("Ladies",I854))),"Match Fees",IF(OR(ISNUMBER(SEARCH("Badgers",I854)),ISNUMBER(SEARCH("Match Fee",I854))),"Match Fees",IF(OR(ISNUMBER(SEARCH("Training",I854)),ISNUMBER(SEARCH("Aspirations",I854))),"Training Fee",""))))</f>
        <v>Training Fee</v>
      </c>
      <c r="M854" s="1">
        <v>5</v>
      </c>
      <c r="N854" s="1">
        <v>0.1</v>
      </c>
      <c r="O854" s="1">
        <v>0.05</v>
      </c>
      <c r="P854" s="1">
        <v>0</v>
      </c>
      <c r="Q854" s="1">
        <v>4.8499999999999996</v>
      </c>
    </row>
    <row r="855" spans="1:17" ht="12.75">
      <c r="A855" s="4">
        <v>45471</v>
      </c>
      <c r="B855" s="18">
        <f>IF(AND(ISNUMBER(--LEFT(A855,10)), ISNUMBER(--LEFT(C855,10))), --LEFT(C855,10) - --LEFT(A855,10), "")</f>
        <v>31.354099999996834</v>
      </c>
      <c r="C855" s="4">
        <v>45502.354166666664</v>
      </c>
      <c r="D855" s="16">
        <f>YEAR(C855)</f>
        <v>2024</v>
      </c>
      <c r="E855" s="1" t="str">
        <f t="shared" si="13"/>
        <v>July 2024</v>
      </c>
      <c r="F855" s="3" t="str">
        <f ca="1">IF(C855&gt;=TODAY()-365, "Last 12 Months", "After 12 Months")</f>
        <v>Last 12 Months</v>
      </c>
      <c r="G855" s="1" t="s">
        <v>1923</v>
      </c>
      <c r="H855" s="1" t="s">
        <v>862</v>
      </c>
      <c r="I855" s="1" t="s">
        <v>1764</v>
      </c>
      <c r="J855" s="8">
        <f>EOMONTH(C855, 0)</f>
        <v>45504</v>
      </c>
      <c r="K855" s="1" t="s">
        <v>373</v>
      </c>
      <c r="L855" s="1" t="str">
        <f>IF(ISNUMBER(SEARCH("Social subscription",I855)),"Social Sub",IF(OR(ISNUMBER(SEARCH("Mens",I855)),ISNUMBER(SEARCH("Ladies",I855))),"Match Fees",IF(OR(ISNUMBER(SEARCH("Badgers",I855)),ISNUMBER(SEARCH("Match Fee",I855))),"Match Fees",IF(OR(ISNUMBER(SEARCH("Training",I855)),ISNUMBER(SEARCH("Aspirations",I855))),"Training Fee",""))))</f>
        <v>Training Fee</v>
      </c>
      <c r="M855" s="1">
        <v>5</v>
      </c>
      <c r="N855" s="1">
        <v>0.1</v>
      </c>
      <c r="O855" s="1">
        <v>0.05</v>
      </c>
      <c r="P855" s="1">
        <v>0</v>
      </c>
      <c r="Q855" s="1">
        <v>4.8499999999999996</v>
      </c>
    </row>
    <row r="856" spans="1:17" ht="12.75">
      <c r="A856" s="4">
        <v>45471</v>
      </c>
      <c r="B856" s="18">
        <f>IF(AND(ISNUMBER(--LEFT(A856,10)), ISNUMBER(--LEFT(C856,10))), --LEFT(C856,10) - --LEFT(A856,10), "")</f>
        <v>31.354099999996834</v>
      </c>
      <c r="C856" s="4">
        <v>45502.354166666664</v>
      </c>
      <c r="D856" s="16">
        <f>YEAR(C856)</f>
        <v>2024</v>
      </c>
      <c r="E856" s="1" t="str">
        <f t="shared" si="13"/>
        <v>July 2024</v>
      </c>
      <c r="F856" s="3" t="str">
        <f ca="1">IF(C856&gt;=TODAY()-365, "Last 12 Months", "After 12 Months")</f>
        <v>Last 12 Months</v>
      </c>
      <c r="G856" s="1" t="s">
        <v>1924</v>
      </c>
      <c r="H856" s="1" t="s">
        <v>862</v>
      </c>
      <c r="I856" s="1" t="s">
        <v>1915</v>
      </c>
      <c r="J856" s="8">
        <f>EOMONTH(C856, 0)</f>
        <v>45504</v>
      </c>
      <c r="K856" s="1" t="s">
        <v>373</v>
      </c>
      <c r="L856" s="1" t="str">
        <f>IF(ISNUMBER(SEARCH("Social subscription",I856)),"Social Sub",IF(OR(ISNUMBER(SEARCH("Mens",I856)),ISNUMBER(SEARCH("Ladies",I856))),"Match Fees",IF(OR(ISNUMBER(SEARCH("Badgers",I856)),ISNUMBER(SEARCH("Match Fee",I856))),"Match Fees",IF(OR(ISNUMBER(SEARCH("Training",I856)),ISNUMBER(SEARCH("Aspirations",I856))),"Training Fee",""))))</f>
        <v>Match Fees</v>
      </c>
      <c r="M856" s="1">
        <v>5</v>
      </c>
      <c r="N856" s="1">
        <v>0.1</v>
      </c>
      <c r="O856" s="1">
        <v>0.05</v>
      </c>
      <c r="P856" s="1">
        <v>0</v>
      </c>
      <c r="Q856" s="1">
        <v>4.8499999999999996</v>
      </c>
    </row>
    <row r="857" spans="1:17" ht="12.75">
      <c r="A857" s="4">
        <v>45478</v>
      </c>
      <c r="B857" s="18">
        <f>IF(AND(ISNUMBER(--LEFT(A857,10)), ISNUMBER(--LEFT(C857,10))), --LEFT(C857,10) - --LEFT(A857,10), "")</f>
        <v>24.354099999996834</v>
      </c>
      <c r="C857" s="4">
        <v>45502.354166666664</v>
      </c>
      <c r="D857" s="16">
        <f>YEAR(C857)</f>
        <v>2024</v>
      </c>
      <c r="E857" s="1" t="str">
        <f t="shared" si="13"/>
        <v>July 2024</v>
      </c>
      <c r="F857" s="3" t="str">
        <f ca="1">IF(C857&gt;=TODAY()-365, "Last 12 Months", "After 12 Months")</f>
        <v>Last 12 Months</v>
      </c>
      <c r="G857" s="1" t="s">
        <v>1925</v>
      </c>
      <c r="H857" s="1" t="s">
        <v>862</v>
      </c>
      <c r="I857" s="1" t="s">
        <v>1766</v>
      </c>
      <c r="J857" s="8">
        <f>EOMONTH(C857, 0)</f>
        <v>45504</v>
      </c>
      <c r="K857" s="1" t="s">
        <v>373</v>
      </c>
      <c r="L857" s="1" t="str">
        <f>IF(ISNUMBER(SEARCH("Social subscription",I857)),"Social Sub",IF(OR(ISNUMBER(SEARCH("Mens",I857)),ISNUMBER(SEARCH("Ladies",I857))),"Match Fees",IF(OR(ISNUMBER(SEARCH("Badgers",I857)),ISNUMBER(SEARCH("Match Fee",I857))),"Match Fees",IF(OR(ISNUMBER(SEARCH("Training",I857)),ISNUMBER(SEARCH("Aspirations",I857))),"Training Fee",""))))</f>
        <v>Training Fee</v>
      </c>
      <c r="M857" s="1">
        <v>5</v>
      </c>
      <c r="N857" s="1">
        <v>0.13</v>
      </c>
      <c r="O857" s="1">
        <v>0.05</v>
      </c>
      <c r="P857" s="1">
        <v>0</v>
      </c>
      <c r="Q857" s="1">
        <v>4.82</v>
      </c>
    </row>
    <row r="858" spans="1:17" ht="12.75">
      <c r="A858" s="4">
        <v>45471</v>
      </c>
      <c r="B858" s="18">
        <f>IF(AND(ISNUMBER(--LEFT(A858,10)), ISNUMBER(--LEFT(C858,10))), --LEFT(C858,10) - --LEFT(A858,10), "")</f>
        <v>31.354800000000978</v>
      </c>
      <c r="C858" s="4">
        <v>45502.354861111111</v>
      </c>
      <c r="D858" s="16">
        <f>YEAR(C858)</f>
        <v>2024</v>
      </c>
      <c r="E858" s="1" t="str">
        <f t="shared" si="13"/>
        <v>July 2024</v>
      </c>
      <c r="F858" s="3" t="str">
        <f ca="1">IF(C858&gt;=TODAY()-365, "Last 12 Months", "After 12 Months")</f>
        <v>Last 12 Months</v>
      </c>
      <c r="G858" s="1" t="s">
        <v>1926</v>
      </c>
      <c r="H858" s="1" t="s">
        <v>874</v>
      </c>
      <c r="I858" s="1" t="s">
        <v>1927</v>
      </c>
      <c r="J858" s="8">
        <f>EOMONTH(C858, 0)</f>
        <v>45504</v>
      </c>
      <c r="K858" s="1" t="s">
        <v>373</v>
      </c>
      <c r="L858" s="1" t="str">
        <f>IF(ISNUMBER(SEARCH("Social subscription",I858)),"Social Sub",IF(OR(ISNUMBER(SEARCH("Mens",I858)),ISNUMBER(SEARCH("Ladies",I858))),"Match Fees",IF(OR(ISNUMBER(SEARCH("Badgers",I858)),ISNUMBER(SEARCH("Match Fee",I858))),"Match Fees",IF(OR(ISNUMBER(SEARCH("Training",I858)),ISNUMBER(SEARCH("Aspirations",I858))),"Training Fee",""))))</f>
        <v>Training Fee</v>
      </c>
      <c r="M858" s="1">
        <v>5</v>
      </c>
      <c r="N858" s="1">
        <v>0.12</v>
      </c>
      <c r="O858" s="1">
        <v>0.05</v>
      </c>
      <c r="P858" s="1">
        <v>0</v>
      </c>
      <c r="Q858" s="1">
        <v>4.83</v>
      </c>
    </row>
    <row r="859" spans="1:17" ht="12.75">
      <c r="A859" s="4">
        <v>45478</v>
      </c>
      <c r="B859" s="18">
        <f>IF(AND(ISNUMBER(--LEFT(A859,10)), ISNUMBER(--LEFT(C859,10))), --LEFT(C859,10) - --LEFT(A859,10), "")</f>
        <v>24.354800000000978</v>
      </c>
      <c r="C859" s="4">
        <v>45502.354861111111</v>
      </c>
      <c r="D859" s="16">
        <f>YEAR(C859)</f>
        <v>2024</v>
      </c>
      <c r="E859" s="1" t="str">
        <f t="shared" si="13"/>
        <v>July 2024</v>
      </c>
      <c r="F859" s="3" t="str">
        <f ca="1">IF(C859&gt;=TODAY()-365, "Last 12 Months", "After 12 Months")</f>
        <v>Last 12 Months</v>
      </c>
      <c r="G859" s="1" t="s">
        <v>1928</v>
      </c>
      <c r="H859" s="1" t="s">
        <v>874</v>
      </c>
      <c r="I859" s="1" t="s">
        <v>1929</v>
      </c>
      <c r="J859" s="8">
        <f>EOMONTH(C859, 0)</f>
        <v>45504</v>
      </c>
      <c r="K859" s="1" t="s">
        <v>373</v>
      </c>
      <c r="L859" s="1" t="str">
        <f>IF(ISNUMBER(SEARCH("Social subscription",I859)),"Social Sub",IF(OR(ISNUMBER(SEARCH("Mens",I859)),ISNUMBER(SEARCH("Ladies",I859))),"Match Fees",IF(OR(ISNUMBER(SEARCH("Badgers",I859)),ISNUMBER(SEARCH("Match Fee",I859))),"Match Fees",IF(OR(ISNUMBER(SEARCH("Training",I859)),ISNUMBER(SEARCH("Aspirations",I859))),"Training Fee",""))))</f>
        <v>Training Fee</v>
      </c>
      <c r="M859" s="1">
        <v>5</v>
      </c>
      <c r="N859" s="1">
        <v>0.12</v>
      </c>
      <c r="O859" s="1">
        <v>0.05</v>
      </c>
      <c r="P859" s="1">
        <v>0</v>
      </c>
      <c r="Q859" s="1">
        <v>4.83</v>
      </c>
    </row>
    <row r="860" spans="1:17" ht="12.75">
      <c r="A860" s="4">
        <v>45485</v>
      </c>
      <c r="B860" s="18">
        <f>IF(AND(ISNUMBER(--LEFT(A860,10)), ISNUMBER(--LEFT(C860,10))), --LEFT(C860,10) - --LEFT(A860,10), "")</f>
        <v>17.354800000000978</v>
      </c>
      <c r="C860" s="4">
        <v>45502.354861111111</v>
      </c>
      <c r="D860" s="16">
        <f>YEAR(C860)</f>
        <v>2024</v>
      </c>
      <c r="E860" s="1" t="str">
        <f t="shared" si="13"/>
        <v>July 2024</v>
      </c>
      <c r="F860" s="3" t="str">
        <f ca="1">IF(C860&gt;=TODAY()-365, "Last 12 Months", "After 12 Months")</f>
        <v>Last 12 Months</v>
      </c>
      <c r="G860" s="1" t="s">
        <v>1930</v>
      </c>
      <c r="H860" s="1" t="s">
        <v>874</v>
      </c>
      <c r="I860" s="1" t="s">
        <v>1931</v>
      </c>
      <c r="J860" s="8">
        <f>EOMONTH(C860, 0)</f>
        <v>45504</v>
      </c>
      <c r="K860" s="1" t="s">
        <v>373</v>
      </c>
      <c r="L860" s="1" t="str">
        <f>IF(ISNUMBER(SEARCH("Social subscription",I860)),"Social Sub",IF(OR(ISNUMBER(SEARCH("Mens",I860)),ISNUMBER(SEARCH("Ladies",I860))),"Match Fees",IF(OR(ISNUMBER(SEARCH("Badgers",I860)),ISNUMBER(SEARCH("Match Fee",I860))),"Match Fees",IF(OR(ISNUMBER(SEARCH("Training",I860)),ISNUMBER(SEARCH("Aspirations",I860))),"Training Fee",""))))</f>
        <v>Training Fee</v>
      </c>
      <c r="M860" s="1">
        <v>5</v>
      </c>
      <c r="N860" s="1">
        <v>0.12</v>
      </c>
      <c r="O860" s="1">
        <v>0.05</v>
      </c>
      <c r="P860" s="1">
        <v>0</v>
      </c>
      <c r="Q860" s="1">
        <v>4.83</v>
      </c>
    </row>
    <row r="861" spans="1:17" ht="12.75">
      <c r="A861" s="4">
        <v>45492</v>
      </c>
      <c r="B861" s="18">
        <f>IF(AND(ISNUMBER(--LEFT(A861,10)), ISNUMBER(--LEFT(C861,10))), --LEFT(C861,10) - --LEFT(A861,10), "")</f>
        <v>10.354800000000978</v>
      </c>
      <c r="C861" s="4">
        <v>45502.354861111111</v>
      </c>
      <c r="D861" s="16">
        <f>YEAR(C861)</f>
        <v>2024</v>
      </c>
      <c r="E861" s="1" t="str">
        <f t="shared" si="13"/>
        <v>July 2024</v>
      </c>
      <c r="F861" s="3" t="str">
        <f ca="1">IF(C861&gt;=TODAY()-365, "Last 12 Months", "After 12 Months")</f>
        <v>Last 12 Months</v>
      </c>
      <c r="G861" s="1" t="s">
        <v>1932</v>
      </c>
      <c r="H861" s="1" t="s">
        <v>874</v>
      </c>
      <c r="I861" s="1" t="s">
        <v>1933</v>
      </c>
      <c r="J861" s="8">
        <f>EOMONTH(C861, 0)</f>
        <v>45504</v>
      </c>
      <c r="K861" s="1" t="s">
        <v>373</v>
      </c>
      <c r="L861" s="1" t="str">
        <f>IF(ISNUMBER(SEARCH("Social subscription",I861)),"Social Sub",IF(OR(ISNUMBER(SEARCH("Mens",I861)),ISNUMBER(SEARCH("Ladies",I861))),"Match Fees",IF(OR(ISNUMBER(SEARCH("Badgers",I861)),ISNUMBER(SEARCH("Match Fee",I861))),"Match Fees",IF(OR(ISNUMBER(SEARCH("Training",I861)),ISNUMBER(SEARCH("Aspirations",I861))),"Training Fee",""))))</f>
        <v>Training Fee</v>
      </c>
      <c r="M861" s="1">
        <v>5</v>
      </c>
      <c r="N861" s="1">
        <v>0.12</v>
      </c>
      <c r="O861" s="1">
        <v>0.05</v>
      </c>
      <c r="P861" s="1">
        <v>0</v>
      </c>
      <c r="Q861" s="1">
        <v>4.83</v>
      </c>
    </row>
    <row r="862" spans="1:17" ht="12.75">
      <c r="A862" s="4">
        <v>45499</v>
      </c>
      <c r="B862" s="18">
        <f>IF(AND(ISNUMBER(--LEFT(A862,10)), ISNUMBER(--LEFT(C862,10))), --LEFT(C862,10) - --LEFT(A862,10), "")</f>
        <v>3.3548000000009779</v>
      </c>
      <c r="C862" s="4">
        <v>45502.354861111111</v>
      </c>
      <c r="D862" s="16">
        <f>YEAR(C862)</f>
        <v>2024</v>
      </c>
      <c r="E862" s="1" t="str">
        <f t="shared" si="13"/>
        <v>July 2024</v>
      </c>
      <c r="F862" s="3" t="str">
        <f ca="1">IF(C862&gt;=TODAY()-365, "Last 12 Months", "After 12 Months")</f>
        <v>Last 12 Months</v>
      </c>
      <c r="G862" s="1" t="s">
        <v>1934</v>
      </c>
      <c r="H862" s="1" t="s">
        <v>874</v>
      </c>
      <c r="I862" s="1" t="s">
        <v>1935</v>
      </c>
      <c r="J862" s="8">
        <f>EOMONTH(C862, 0)</f>
        <v>45504</v>
      </c>
      <c r="K862" s="1" t="s">
        <v>373</v>
      </c>
      <c r="L862" s="1" t="str">
        <f>IF(ISNUMBER(SEARCH("Social subscription",I862)),"Social Sub",IF(OR(ISNUMBER(SEARCH("Mens",I862)),ISNUMBER(SEARCH("Ladies",I862))),"Match Fees",IF(OR(ISNUMBER(SEARCH("Badgers",I862)),ISNUMBER(SEARCH("Match Fee",I862))),"Match Fees",IF(OR(ISNUMBER(SEARCH("Training",I862)),ISNUMBER(SEARCH("Aspirations",I862))),"Training Fee",""))))</f>
        <v>Training Fee</v>
      </c>
      <c r="M862" s="1">
        <v>5</v>
      </c>
      <c r="N862" s="1">
        <v>0.1</v>
      </c>
      <c r="O862" s="1">
        <v>0.05</v>
      </c>
      <c r="P862" s="1">
        <v>0</v>
      </c>
      <c r="Q862" s="1">
        <v>4.8499999999999996</v>
      </c>
    </row>
    <row r="863" spans="1:17" ht="12.75">
      <c r="A863" s="4">
        <v>45472</v>
      </c>
      <c r="B863" s="18">
        <f>IF(AND(ISNUMBER(--LEFT(A863,10)), ISNUMBER(--LEFT(C863,10))), --LEFT(C863,10) - --LEFT(A863,10), "")</f>
        <v>30.354800000000978</v>
      </c>
      <c r="C863" s="4">
        <v>45502.354861111111</v>
      </c>
      <c r="D863" s="16">
        <f>YEAR(C863)</f>
        <v>2024</v>
      </c>
      <c r="E863" s="1" t="str">
        <f t="shared" si="13"/>
        <v>July 2024</v>
      </c>
      <c r="F863" s="3" t="str">
        <f ca="1">IF(C863&gt;=TODAY()-365, "Last 12 Months", "After 12 Months")</f>
        <v>Last 12 Months</v>
      </c>
      <c r="G863" s="1" t="s">
        <v>1936</v>
      </c>
      <c r="H863" s="1" t="s">
        <v>765</v>
      </c>
      <c r="I863" s="1" t="s">
        <v>1384</v>
      </c>
      <c r="J863" s="8">
        <f>EOMONTH(C863, 0)</f>
        <v>45504</v>
      </c>
      <c r="K863" s="1" t="s">
        <v>373</v>
      </c>
      <c r="L863" s="1" t="str">
        <f>IF(ISNUMBER(SEARCH("Social subscription",I863)),"Social Sub",IF(OR(ISNUMBER(SEARCH("Mens",I863)),ISNUMBER(SEARCH("Ladies",I863))),"Match Fees",IF(OR(ISNUMBER(SEARCH("Badgers",I863)),ISNUMBER(SEARCH("Match Fee",I863))),"Match Fees",IF(OR(ISNUMBER(SEARCH("Training",I863)),ISNUMBER(SEARCH("Aspirations",I863))),"Training Fee",""))))</f>
        <v>Training Fee</v>
      </c>
      <c r="M863" s="1">
        <v>3</v>
      </c>
      <c r="N863" s="1">
        <v>0.1</v>
      </c>
      <c r="O863" s="1">
        <v>0.05</v>
      </c>
      <c r="P863" s="1">
        <v>0</v>
      </c>
      <c r="Q863" s="1">
        <v>2.85</v>
      </c>
    </row>
    <row r="864" spans="1:17" ht="12.75">
      <c r="A864" s="4">
        <v>45480</v>
      </c>
      <c r="B864" s="18">
        <f>IF(AND(ISNUMBER(--LEFT(A864,10)), ISNUMBER(--LEFT(C864,10))), --LEFT(C864,10) - --LEFT(A864,10), "")</f>
        <v>22.354800000000978</v>
      </c>
      <c r="C864" s="4">
        <v>45502.354861111111</v>
      </c>
      <c r="D864" s="16">
        <f>YEAR(C864)</f>
        <v>2024</v>
      </c>
      <c r="E864" s="1" t="str">
        <f t="shared" si="13"/>
        <v>July 2024</v>
      </c>
      <c r="F864" s="3" t="str">
        <f ca="1">IF(C864&gt;=TODAY()-365, "Last 12 Months", "After 12 Months")</f>
        <v>Last 12 Months</v>
      </c>
      <c r="G864" s="1" t="s">
        <v>1937</v>
      </c>
      <c r="H864" s="1" t="s">
        <v>765</v>
      </c>
      <c r="I864" s="1" t="s">
        <v>1938</v>
      </c>
      <c r="J864" s="8">
        <f>EOMONTH(C864, 0)</f>
        <v>45504</v>
      </c>
      <c r="K864" s="1" t="s">
        <v>373</v>
      </c>
      <c r="L864" s="1" t="str">
        <f>IF(ISNUMBER(SEARCH("Social subscription",I864)),"Social Sub",IF(OR(ISNUMBER(SEARCH("Mens",I864)),ISNUMBER(SEARCH("Ladies",I864))),"Match Fees",IF(OR(ISNUMBER(SEARCH("Badgers",I864)),ISNUMBER(SEARCH("Match Fee",I864))),"Match Fees",IF(OR(ISNUMBER(SEARCH("Training",I864)),ISNUMBER(SEARCH("Aspirations",I864))),"Training Fee",""))))</f>
        <v>Training Fee</v>
      </c>
      <c r="M864" s="1">
        <v>3</v>
      </c>
      <c r="N864" s="1">
        <v>0.1</v>
      </c>
      <c r="O864" s="1">
        <v>0.05</v>
      </c>
      <c r="P864" s="1">
        <v>0</v>
      </c>
      <c r="Q864" s="1">
        <v>2.85</v>
      </c>
    </row>
    <row r="865" spans="1:17" ht="12.75">
      <c r="A865" s="4">
        <v>45487</v>
      </c>
      <c r="B865" s="18">
        <f>IF(AND(ISNUMBER(--LEFT(A865,10)), ISNUMBER(--LEFT(C865,10))), --LEFT(C865,10) - --LEFT(A865,10), "")</f>
        <v>15.354800000000978</v>
      </c>
      <c r="C865" s="4">
        <v>45502.354861111111</v>
      </c>
      <c r="D865" s="16">
        <f>YEAR(C865)</f>
        <v>2024</v>
      </c>
      <c r="E865" s="1" t="str">
        <f t="shared" si="13"/>
        <v>July 2024</v>
      </c>
      <c r="F865" s="3" t="str">
        <f ca="1">IF(C865&gt;=TODAY()-365, "Last 12 Months", "After 12 Months")</f>
        <v>Last 12 Months</v>
      </c>
      <c r="G865" s="1" t="s">
        <v>1939</v>
      </c>
      <c r="H865" s="1" t="s">
        <v>765</v>
      </c>
      <c r="I865" s="1" t="s">
        <v>1940</v>
      </c>
      <c r="J865" s="8">
        <f>EOMONTH(C865, 0)</f>
        <v>45504</v>
      </c>
      <c r="K865" s="1" t="s">
        <v>373</v>
      </c>
      <c r="L865" s="1" t="str">
        <f>IF(ISNUMBER(SEARCH("Social subscription",I865)),"Social Sub",IF(OR(ISNUMBER(SEARCH("Mens",I865)),ISNUMBER(SEARCH("Ladies",I865))),"Match Fees",IF(OR(ISNUMBER(SEARCH("Badgers",I865)),ISNUMBER(SEARCH("Match Fee",I865))),"Match Fees",IF(OR(ISNUMBER(SEARCH("Training",I865)),ISNUMBER(SEARCH("Aspirations",I865))),"Training Fee",""))))</f>
        <v>Training Fee</v>
      </c>
      <c r="M865" s="1">
        <v>3</v>
      </c>
      <c r="N865" s="1">
        <v>0.1</v>
      </c>
      <c r="O865" s="1">
        <v>0.05</v>
      </c>
      <c r="P865" s="1">
        <v>0</v>
      </c>
      <c r="Q865" s="1">
        <v>2.85</v>
      </c>
    </row>
    <row r="866" spans="1:17" ht="12.75">
      <c r="A866" s="4">
        <v>45501</v>
      </c>
      <c r="B866" s="18">
        <f>IF(AND(ISNUMBER(--LEFT(A866,10)), ISNUMBER(--LEFT(C866,10))), --LEFT(C866,10) - --LEFT(A866,10), "")</f>
        <v>1.3548000000009779</v>
      </c>
      <c r="C866" s="4">
        <v>45502.354861111111</v>
      </c>
      <c r="D866" s="16">
        <f>YEAR(C866)</f>
        <v>2024</v>
      </c>
      <c r="E866" s="1" t="str">
        <f t="shared" si="13"/>
        <v>July 2024</v>
      </c>
      <c r="F866" s="3" t="str">
        <f ca="1">IF(C866&gt;=TODAY()-365, "Last 12 Months", "After 12 Months")</f>
        <v>Last 12 Months</v>
      </c>
      <c r="G866" s="1" t="s">
        <v>1941</v>
      </c>
      <c r="H866" s="1" t="s">
        <v>765</v>
      </c>
      <c r="I866" s="1" t="s">
        <v>1942</v>
      </c>
      <c r="J866" s="8">
        <f>EOMONTH(C866, 0)</f>
        <v>45504</v>
      </c>
      <c r="K866" s="1" t="s">
        <v>373</v>
      </c>
      <c r="L866" s="1" t="str">
        <f>IF(ISNUMBER(SEARCH("Social subscription",I866)),"Social Sub",IF(OR(ISNUMBER(SEARCH("Mens",I866)),ISNUMBER(SEARCH("Ladies",I866))),"Match Fees",IF(OR(ISNUMBER(SEARCH("Badgers",I866)),ISNUMBER(SEARCH("Match Fee",I866))),"Match Fees",IF(OR(ISNUMBER(SEARCH("Training",I866)),ISNUMBER(SEARCH("Aspirations",I866))),"Training Fee",""))))</f>
        <v>Training Fee</v>
      </c>
      <c r="M866" s="1">
        <v>3</v>
      </c>
      <c r="N866" s="1">
        <v>0.08</v>
      </c>
      <c r="O866" s="1">
        <v>0.05</v>
      </c>
      <c r="P866" s="1">
        <v>0</v>
      </c>
      <c r="Q866" s="1">
        <v>2.87</v>
      </c>
    </row>
    <row r="867" spans="1:17" ht="12.75">
      <c r="A867" s="4">
        <v>45471</v>
      </c>
      <c r="B867" s="18">
        <f>IF(AND(ISNUMBER(--LEFT(A867,10)), ISNUMBER(--LEFT(C867,10))), --LEFT(C867,10) - --LEFT(A867,10), "")</f>
        <v>31.354800000000978</v>
      </c>
      <c r="C867" s="4">
        <v>45502.354861111111</v>
      </c>
      <c r="D867" s="16">
        <f>YEAR(C867)</f>
        <v>2024</v>
      </c>
      <c r="E867" s="1" t="str">
        <f t="shared" si="13"/>
        <v>July 2024</v>
      </c>
      <c r="F867" s="3" t="str">
        <f ca="1">IF(C867&gt;=TODAY()-365, "Last 12 Months", "After 12 Months")</f>
        <v>Last 12 Months</v>
      </c>
      <c r="G867" s="1" t="s">
        <v>1943</v>
      </c>
      <c r="H867" s="1" t="s">
        <v>1944</v>
      </c>
      <c r="I867" s="1" t="s">
        <v>1808</v>
      </c>
      <c r="J867" s="8">
        <f>EOMONTH(C867, 0)</f>
        <v>45504</v>
      </c>
      <c r="K867" s="1" t="s">
        <v>373</v>
      </c>
      <c r="L867" s="1" t="str">
        <f>IF(ISNUMBER(SEARCH("Social subscription",I867)),"Social Sub",IF(OR(ISNUMBER(SEARCH("Mens",I867)),ISNUMBER(SEARCH("Ladies",I867))),"Match Fees",IF(OR(ISNUMBER(SEARCH("Badgers",I867)),ISNUMBER(SEARCH("Match Fee",I867))),"Match Fees",IF(OR(ISNUMBER(SEARCH("Training",I867)),ISNUMBER(SEARCH("Aspirations",I867))),"Training Fee",""))))</f>
        <v>Match Fees</v>
      </c>
      <c r="M867" s="1">
        <v>5</v>
      </c>
      <c r="N867" s="1">
        <v>0.28000000000000003</v>
      </c>
      <c r="O867" s="1">
        <v>0.05</v>
      </c>
      <c r="P867" s="1">
        <v>0</v>
      </c>
      <c r="Q867" s="1">
        <v>4.67</v>
      </c>
    </row>
    <row r="868" spans="1:17" ht="12.75">
      <c r="A868" s="4">
        <v>45488</v>
      </c>
      <c r="B868" s="18">
        <f>IF(AND(ISNUMBER(--LEFT(A868,10)), ISNUMBER(--LEFT(C868,10))), --LEFT(C868,10) - --LEFT(A868,10), "")</f>
        <v>14.63749999999709</v>
      </c>
      <c r="C868" s="4">
        <v>45502.637499999997</v>
      </c>
      <c r="D868" s="16">
        <f>YEAR(C868)</f>
        <v>2024</v>
      </c>
      <c r="E868" s="1" t="str">
        <f t="shared" si="13"/>
        <v>July 2024</v>
      </c>
      <c r="F868" s="3" t="str">
        <f ca="1">IF(C868&gt;=TODAY()-365, "Last 12 Months", "After 12 Months")</f>
        <v>Last 12 Months</v>
      </c>
      <c r="G868" s="1" t="s">
        <v>1945</v>
      </c>
      <c r="H868" s="1" t="s">
        <v>1867</v>
      </c>
      <c r="I868" s="1" t="s">
        <v>1946</v>
      </c>
      <c r="J868" s="8">
        <f>EOMONTH(C868, 0)</f>
        <v>45504</v>
      </c>
      <c r="K868" s="1" t="s">
        <v>241</v>
      </c>
      <c r="L868" s="1" t="str">
        <f>IF(ISNUMBER(SEARCH("Social subscription",I868)),"Social Sub",IF(OR(ISNUMBER(SEARCH("Mens",I868)),ISNUMBER(SEARCH("Ladies",I868))),"Match Fees",IF(OR(ISNUMBER(SEARCH("Badgers",I868)),ISNUMBER(SEARCH("Match Fee",I868))),"Match Fees",IF(OR(ISNUMBER(SEARCH("Training",I868)),ISNUMBER(SEARCH("Aspirations",I868))),"Training Fee",""))))</f>
        <v>Match Fees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</row>
    <row r="869" spans="1:17" ht="12.75">
      <c r="A869" s="4">
        <v>45473</v>
      </c>
      <c r="B869" s="18">
        <f>IF(AND(ISNUMBER(--LEFT(A869,10)), ISNUMBER(--LEFT(C869,10))), --LEFT(C869,10) - --LEFT(A869,10), "")</f>
        <v>30.354800000000978</v>
      </c>
      <c r="C869" s="4">
        <v>45503.354861111111</v>
      </c>
      <c r="D869" s="16">
        <f>YEAR(C869)</f>
        <v>2024</v>
      </c>
      <c r="E869" s="1" t="str">
        <f t="shared" si="13"/>
        <v>July 2024</v>
      </c>
      <c r="F869" s="3" t="str">
        <f ca="1">IF(C869&gt;=TODAY()-365, "Last 12 Months", "After 12 Months")</f>
        <v>Last 12 Months</v>
      </c>
      <c r="G869" s="1" t="s">
        <v>1947</v>
      </c>
      <c r="H869" s="1" t="s">
        <v>661</v>
      </c>
      <c r="I869" s="1" t="s">
        <v>1948</v>
      </c>
      <c r="J869" s="8">
        <f>EOMONTH(C869, 0)</f>
        <v>45504</v>
      </c>
      <c r="K869" s="1" t="s">
        <v>373</v>
      </c>
      <c r="L869" s="1" t="str">
        <f>IF(ISNUMBER(SEARCH("Social subscription",I869)),"Social Sub",IF(OR(ISNUMBER(SEARCH("Mens",I869)),ISNUMBER(SEARCH("Ladies",I869))),"Match Fees",IF(OR(ISNUMBER(SEARCH("Badgers",I869)),ISNUMBER(SEARCH("Match Fee",I869))),"Match Fees",IF(OR(ISNUMBER(SEARCH("Training",I869)),ISNUMBER(SEARCH("Aspirations",I869))),"Training Fee",""))))</f>
        <v>Training Fee</v>
      </c>
      <c r="M869" s="1">
        <v>3</v>
      </c>
      <c r="N869" s="1">
        <v>7.0000000000000007E-2</v>
      </c>
      <c r="O869" s="1">
        <v>0.05</v>
      </c>
      <c r="P869" s="1">
        <v>0</v>
      </c>
      <c r="Q869" s="1">
        <v>2.88</v>
      </c>
    </row>
    <row r="870" spans="1:17" ht="12.75">
      <c r="A870" s="4">
        <v>45478</v>
      </c>
      <c r="B870" s="18">
        <f>IF(AND(ISNUMBER(--LEFT(A870,10)), ISNUMBER(--LEFT(C870,10))), --LEFT(C870,10) - --LEFT(A870,10), "")</f>
        <v>25.354800000000978</v>
      </c>
      <c r="C870" s="4">
        <v>45503.354861111111</v>
      </c>
      <c r="D870" s="16">
        <f>YEAR(C870)</f>
        <v>2024</v>
      </c>
      <c r="E870" s="1" t="str">
        <f t="shared" si="13"/>
        <v>July 2024</v>
      </c>
      <c r="F870" s="3" t="str">
        <f ca="1">IF(C870&gt;=TODAY()-365, "Last 12 Months", "After 12 Months")</f>
        <v>Last 12 Months</v>
      </c>
      <c r="G870" s="1" t="s">
        <v>1949</v>
      </c>
      <c r="H870" s="1" t="s">
        <v>661</v>
      </c>
      <c r="I870" s="1" t="s">
        <v>1950</v>
      </c>
      <c r="J870" s="8">
        <f>EOMONTH(C870, 0)</f>
        <v>45504</v>
      </c>
      <c r="K870" s="1" t="s">
        <v>373</v>
      </c>
      <c r="L870" s="1" t="str">
        <f>IF(ISNUMBER(SEARCH("Social subscription",I870)),"Social Sub",IF(OR(ISNUMBER(SEARCH("Mens",I870)),ISNUMBER(SEARCH("Ladies",I870))),"Match Fees",IF(OR(ISNUMBER(SEARCH("Badgers",I870)),ISNUMBER(SEARCH("Match Fee",I870))),"Match Fees",IF(OR(ISNUMBER(SEARCH("Training",I870)),ISNUMBER(SEARCH("Aspirations",I870))),"Training Fee",""))))</f>
        <v>Training Fee</v>
      </c>
      <c r="M870" s="1">
        <v>5</v>
      </c>
      <c r="N870" s="1">
        <v>0.12</v>
      </c>
      <c r="O870" s="1">
        <v>0.05</v>
      </c>
      <c r="P870" s="1">
        <v>0</v>
      </c>
      <c r="Q870" s="1">
        <v>4.83</v>
      </c>
    </row>
    <row r="871" spans="1:17" ht="12.75">
      <c r="A871" s="4">
        <v>45481</v>
      </c>
      <c r="B871" s="18">
        <f>IF(AND(ISNUMBER(--LEFT(A871,10)), ISNUMBER(--LEFT(C871,10))), --LEFT(C871,10) - --LEFT(A871,10), "")</f>
        <v>22.354800000000978</v>
      </c>
      <c r="C871" s="4">
        <v>45503.354861111111</v>
      </c>
      <c r="D871" s="16">
        <f>YEAR(C871)</f>
        <v>2024</v>
      </c>
      <c r="E871" s="1" t="str">
        <f t="shared" si="13"/>
        <v>July 2024</v>
      </c>
      <c r="F871" s="3" t="str">
        <f ca="1">IF(C871&gt;=TODAY()-365, "Last 12 Months", "After 12 Months")</f>
        <v>Last 12 Months</v>
      </c>
      <c r="G871" s="1" t="s">
        <v>1951</v>
      </c>
      <c r="H871" s="1" t="s">
        <v>661</v>
      </c>
      <c r="I871" s="1" t="s">
        <v>1952</v>
      </c>
      <c r="J871" s="8">
        <f>EOMONTH(C871, 0)</f>
        <v>45504</v>
      </c>
      <c r="K871" s="1" t="s">
        <v>373</v>
      </c>
      <c r="L871" s="1" t="str">
        <f>IF(ISNUMBER(SEARCH("Social subscription",I871)),"Social Sub",IF(OR(ISNUMBER(SEARCH("Mens",I871)),ISNUMBER(SEARCH("Ladies",I871))),"Match Fees",IF(OR(ISNUMBER(SEARCH("Badgers",I871)),ISNUMBER(SEARCH("Match Fee",I871))),"Match Fees",IF(OR(ISNUMBER(SEARCH("Training",I871)),ISNUMBER(SEARCH("Aspirations",I871))),"Training Fee",""))))</f>
        <v>Training Fee</v>
      </c>
      <c r="M871" s="1">
        <v>3</v>
      </c>
      <c r="N871" s="1">
        <v>7.0000000000000007E-2</v>
      </c>
      <c r="O871" s="1">
        <v>0.05</v>
      </c>
      <c r="P871" s="1">
        <v>0</v>
      </c>
      <c r="Q871" s="1">
        <v>2.88</v>
      </c>
    </row>
    <row r="872" spans="1:17" ht="12.75">
      <c r="A872" s="4">
        <v>45487</v>
      </c>
      <c r="B872" s="18">
        <f>IF(AND(ISNUMBER(--LEFT(A872,10)), ISNUMBER(--LEFT(C872,10))), --LEFT(C872,10) - --LEFT(A872,10), "")</f>
        <v>16.354800000000978</v>
      </c>
      <c r="C872" s="4">
        <v>45503.354861111111</v>
      </c>
      <c r="D872" s="16">
        <f>YEAR(C872)</f>
        <v>2024</v>
      </c>
      <c r="E872" s="1" t="str">
        <f t="shared" si="13"/>
        <v>July 2024</v>
      </c>
      <c r="F872" s="3" t="str">
        <f ca="1">IF(C872&gt;=TODAY()-365, "Last 12 Months", "After 12 Months")</f>
        <v>Last 12 Months</v>
      </c>
      <c r="G872" s="1" t="s">
        <v>1953</v>
      </c>
      <c r="H872" s="1" t="s">
        <v>661</v>
      </c>
      <c r="I872" s="1" t="s">
        <v>1954</v>
      </c>
      <c r="J872" s="8">
        <f>EOMONTH(C872, 0)</f>
        <v>45504</v>
      </c>
      <c r="K872" s="1" t="s">
        <v>373</v>
      </c>
      <c r="L872" s="1" t="str">
        <f>IF(ISNUMBER(SEARCH("Social subscription",I872)),"Social Sub",IF(OR(ISNUMBER(SEARCH("Mens",I872)),ISNUMBER(SEARCH("Ladies",I872))),"Match Fees",IF(OR(ISNUMBER(SEARCH("Badgers",I872)),ISNUMBER(SEARCH("Match Fee",I872))),"Match Fees",IF(OR(ISNUMBER(SEARCH("Training",I872)),ISNUMBER(SEARCH("Aspirations",I872))),"Training Fee",""))))</f>
        <v>Training Fee</v>
      </c>
      <c r="M872" s="1">
        <v>3</v>
      </c>
      <c r="N872" s="1">
        <v>7.0000000000000007E-2</v>
      </c>
      <c r="O872" s="1">
        <v>0.05</v>
      </c>
      <c r="P872" s="1">
        <v>0</v>
      </c>
      <c r="Q872" s="1">
        <v>2.88</v>
      </c>
    </row>
    <row r="873" spans="1:17" ht="12.75">
      <c r="A873" s="4">
        <v>45492</v>
      </c>
      <c r="B873" s="18">
        <f>IF(AND(ISNUMBER(--LEFT(A873,10)), ISNUMBER(--LEFT(C873,10))), --LEFT(C873,10) - --LEFT(A873,10), "")</f>
        <v>11.354800000000978</v>
      </c>
      <c r="C873" s="4">
        <v>45503.354861111111</v>
      </c>
      <c r="D873" s="16">
        <f>YEAR(C873)</f>
        <v>2024</v>
      </c>
      <c r="E873" s="1" t="str">
        <f t="shared" si="13"/>
        <v>July 2024</v>
      </c>
      <c r="F873" s="3" t="str">
        <f ca="1">IF(C873&gt;=TODAY()-365, "Last 12 Months", "After 12 Months")</f>
        <v>Last 12 Months</v>
      </c>
      <c r="G873" s="1" t="s">
        <v>1955</v>
      </c>
      <c r="H873" s="1" t="s">
        <v>661</v>
      </c>
      <c r="I873" s="1" t="s">
        <v>1956</v>
      </c>
      <c r="J873" s="8">
        <f>EOMONTH(C873, 0)</f>
        <v>45504</v>
      </c>
      <c r="K873" s="1" t="s">
        <v>373</v>
      </c>
      <c r="L873" s="1" t="str">
        <f>IF(ISNUMBER(SEARCH("Social subscription",I873)),"Social Sub",IF(OR(ISNUMBER(SEARCH("Mens",I873)),ISNUMBER(SEARCH("Ladies",I873))),"Match Fees",IF(OR(ISNUMBER(SEARCH("Badgers",I873)),ISNUMBER(SEARCH("Match Fee",I873))),"Match Fees",IF(OR(ISNUMBER(SEARCH("Training",I873)),ISNUMBER(SEARCH("Aspirations",I873))),"Training Fee",""))))</f>
        <v>Training Fee</v>
      </c>
      <c r="M873" s="1">
        <v>5</v>
      </c>
      <c r="N873" s="1">
        <v>0.12</v>
      </c>
      <c r="O873" s="1">
        <v>0.05</v>
      </c>
      <c r="P873" s="1">
        <v>0</v>
      </c>
      <c r="Q873" s="1">
        <v>4.83</v>
      </c>
    </row>
    <row r="874" spans="1:17" ht="12.75">
      <c r="A874" s="4">
        <v>45494</v>
      </c>
      <c r="B874" s="18">
        <f>IF(AND(ISNUMBER(--LEFT(A874,10)), ISNUMBER(--LEFT(C874,10))), --LEFT(C874,10) - --LEFT(A874,10), "")</f>
        <v>9.3548000000009779</v>
      </c>
      <c r="C874" s="4">
        <v>45503.354861111111</v>
      </c>
      <c r="D874" s="16">
        <f>YEAR(C874)</f>
        <v>2024</v>
      </c>
      <c r="E874" s="1" t="str">
        <f t="shared" si="13"/>
        <v>July 2024</v>
      </c>
      <c r="F874" s="3" t="str">
        <f ca="1">IF(C874&gt;=TODAY()-365, "Last 12 Months", "After 12 Months")</f>
        <v>Last 12 Months</v>
      </c>
      <c r="G874" s="1" t="s">
        <v>1957</v>
      </c>
      <c r="H874" s="1" t="s">
        <v>661</v>
      </c>
      <c r="I874" s="1" t="s">
        <v>1958</v>
      </c>
      <c r="J874" s="8">
        <f>EOMONTH(C874, 0)</f>
        <v>45504</v>
      </c>
      <c r="K874" s="1" t="s">
        <v>373</v>
      </c>
      <c r="L874" s="1" t="str">
        <f>IF(ISNUMBER(SEARCH("Social subscription",I874)),"Social Sub",IF(OR(ISNUMBER(SEARCH("Mens",I874)),ISNUMBER(SEARCH("Ladies",I874))),"Match Fees",IF(OR(ISNUMBER(SEARCH("Badgers",I874)),ISNUMBER(SEARCH("Match Fee",I874))),"Match Fees",IF(OR(ISNUMBER(SEARCH("Training",I874)),ISNUMBER(SEARCH("Aspirations",I874))),"Training Fee",""))))</f>
        <v>Training Fee</v>
      </c>
      <c r="M874" s="1">
        <v>3</v>
      </c>
      <c r="N874" s="1">
        <v>7.0000000000000007E-2</v>
      </c>
      <c r="O874" s="1">
        <v>0.05</v>
      </c>
      <c r="P874" s="1">
        <v>0</v>
      </c>
      <c r="Q874" s="1">
        <v>2.88</v>
      </c>
    </row>
    <row r="875" spans="1:17" ht="12.75">
      <c r="A875" s="4">
        <v>45501</v>
      </c>
      <c r="B875" s="18">
        <f>IF(AND(ISNUMBER(--LEFT(A875,10)), ISNUMBER(--LEFT(C875,10))), --LEFT(C875,10) - --LEFT(A875,10), "")</f>
        <v>2.3548000000009779</v>
      </c>
      <c r="C875" s="4">
        <v>45503.354861111111</v>
      </c>
      <c r="D875" s="16">
        <f>YEAR(C875)</f>
        <v>2024</v>
      </c>
      <c r="E875" s="1" t="str">
        <f t="shared" si="13"/>
        <v>July 2024</v>
      </c>
      <c r="F875" s="3" t="str">
        <f ca="1">IF(C875&gt;=TODAY()-365, "Last 12 Months", "After 12 Months")</f>
        <v>Last 12 Months</v>
      </c>
      <c r="G875" s="1" t="s">
        <v>1959</v>
      </c>
      <c r="H875" s="1" t="s">
        <v>661</v>
      </c>
      <c r="I875" s="1" t="s">
        <v>1960</v>
      </c>
      <c r="J875" s="8">
        <f>EOMONTH(C875, 0)</f>
        <v>45504</v>
      </c>
      <c r="K875" s="1" t="s">
        <v>373</v>
      </c>
      <c r="L875" s="1" t="str">
        <f>IF(ISNUMBER(SEARCH("Social subscription",I875)),"Social Sub",IF(OR(ISNUMBER(SEARCH("Mens",I875)),ISNUMBER(SEARCH("Ladies",I875))),"Match Fees",IF(OR(ISNUMBER(SEARCH("Badgers",I875)),ISNUMBER(SEARCH("Match Fee",I875))),"Match Fees",IF(OR(ISNUMBER(SEARCH("Training",I875)),ISNUMBER(SEARCH("Aspirations",I875))),"Training Fee",""))))</f>
        <v>Training Fee</v>
      </c>
      <c r="M875" s="1">
        <v>3</v>
      </c>
      <c r="N875" s="1">
        <v>0.06</v>
      </c>
      <c r="O875" s="1">
        <v>0.05</v>
      </c>
      <c r="P875" s="1">
        <v>0</v>
      </c>
      <c r="Q875" s="1">
        <v>2.89</v>
      </c>
    </row>
    <row r="876" spans="1:17" ht="12.75">
      <c r="A876" s="4">
        <v>45471</v>
      </c>
      <c r="B876" s="18">
        <f>IF(AND(ISNUMBER(--LEFT(A876,10)), ISNUMBER(--LEFT(C876,10))), --LEFT(C876,10) - --LEFT(A876,10), "")</f>
        <v>32.354800000000978</v>
      </c>
      <c r="C876" s="4">
        <v>45503.354861111111</v>
      </c>
      <c r="D876" s="16">
        <f>YEAR(C876)</f>
        <v>2024</v>
      </c>
      <c r="E876" s="1" t="str">
        <f t="shared" si="13"/>
        <v>July 2024</v>
      </c>
      <c r="F876" s="3" t="str">
        <f ca="1">IF(C876&gt;=TODAY()-365, "Last 12 Months", "After 12 Months")</f>
        <v>Last 12 Months</v>
      </c>
      <c r="G876" s="1" t="s">
        <v>1961</v>
      </c>
      <c r="H876" s="1" t="s">
        <v>1962</v>
      </c>
      <c r="I876" s="1" t="s">
        <v>1963</v>
      </c>
      <c r="J876" s="8">
        <f>EOMONTH(C876, 0)</f>
        <v>45504</v>
      </c>
      <c r="K876" s="1" t="s">
        <v>373</v>
      </c>
      <c r="L876" s="1" t="str">
        <f>IF(ISNUMBER(SEARCH("Social subscription",I876)),"Social Sub",IF(OR(ISNUMBER(SEARCH("Mens",I876)),ISNUMBER(SEARCH("Ladies",I876))),"Match Fees",IF(OR(ISNUMBER(SEARCH("Badgers",I876)),ISNUMBER(SEARCH("Match Fee",I876))),"Match Fees",IF(OR(ISNUMBER(SEARCH("Training",I876)),ISNUMBER(SEARCH("Aspirations",I876))),"Training Fee",""))))</f>
        <v>Training Fee</v>
      </c>
      <c r="M876" s="1">
        <v>5</v>
      </c>
      <c r="N876" s="1">
        <v>0.28000000000000003</v>
      </c>
      <c r="O876" s="1">
        <v>0.05</v>
      </c>
      <c r="P876" s="1">
        <v>0</v>
      </c>
      <c r="Q876" s="1">
        <v>4.67</v>
      </c>
    </row>
    <row r="877" spans="1:17" ht="12.75">
      <c r="A877" s="4">
        <v>45469</v>
      </c>
      <c r="B877" s="18">
        <f>IF(AND(ISNUMBER(--LEFT(A877,10)), ISNUMBER(--LEFT(C877,10))), --LEFT(C877,10) - --LEFT(A877,10), "")</f>
        <v>34.915899999999965</v>
      </c>
      <c r="C877" s="4">
        <v>45503.915972222225</v>
      </c>
      <c r="D877" s="16">
        <f>YEAR(C877)</f>
        <v>2024</v>
      </c>
      <c r="E877" s="1" t="str">
        <f t="shared" si="13"/>
        <v>July 2024</v>
      </c>
      <c r="F877" s="3" t="str">
        <f ca="1">IF(C877&gt;=TODAY()-365, "Last 12 Months", "After 12 Months")</f>
        <v>Last 12 Months</v>
      </c>
      <c r="G877" s="1" t="s">
        <v>1964</v>
      </c>
      <c r="H877" s="1" t="s">
        <v>1319</v>
      </c>
      <c r="I877" s="1" t="s">
        <v>1965</v>
      </c>
      <c r="J877" s="8">
        <f>EOMONTH(C877, 0)</f>
        <v>45504</v>
      </c>
      <c r="K877" s="1" t="s">
        <v>373</v>
      </c>
      <c r="L877" s="1" t="str">
        <f>IF(ISNUMBER(SEARCH("Social subscription",I877)),"Social Sub",IF(OR(ISNUMBER(SEARCH("Mens",I877)),ISNUMBER(SEARCH("Ladies",I877))),"Match Fees",IF(OR(ISNUMBER(SEARCH("Badgers",I877)),ISNUMBER(SEARCH("Match Fee",I877))),"Match Fees",IF(OR(ISNUMBER(SEARCH("Training",I877)),ISNUMBER(SEARCH("Aspirations",I877))),"Training Fee",""))))</f>
        <v>Match Fees</v>
      </c>
      <c r="M877" s="1">
        <v>3</v>
      </c>
      <c r="N877" s="1">
        <v>0.06</v>
      </c>
      <c r="O877" s="1">
        <v>0.05</v>
      </c>
      <c r="P877" s="1">
        <v>0</v>
      </c>
      <c r="Q877" s="1">
        <v>2.89</v>
      </c>
    </row>
    <row r="878" spans="1:17" ht="12.75">
      <c r="A878" s="4">
        <v>45484</v>
      </c>
      <c r="B878" s="18">
        <f>IF(AND(ISNUMBER(--LEFT(A878,10)), ISNUMBER(--LEFT(C878,10))), --LEFT(C878,10) - --LEFT(A878,10), "")</f>
        <v>19.915899999999965</v>
      </c>
      <c r="C878" s="4">
        <v>45503.915972222225</v>
      </c>
      <c r="D878" s="16">
        <f>YEAR(C878)</f>
        <v>2024</v>
      </c>
      <c r="E878" s="1" t="str">
        <f t="shared" si="13"/>
        <v>July 2024</v>
      </c>
      <c r="F878" s="3" t="str">
        <f ca="1">IF(C878&gt;=TODAY()-365, "Last 12 Months", "After 12 Months")</f>
        <v>Last 12 Months</v>
      </c>
      <c r="G878" s="1" t="s">
        <v>1966</v>
      </c>
      <c r="H878" s="1" t="s">
        <v>1322</v>
      </c>
      <c r="I878" s="1" t="s">
        <v>1726</v>
      </c>
      <c r="J878" s="8">
        <f>EOMONTH(C878, 0)</f>
        <v>45504</v>
      </c>
      <c r="K878" s="1" t="s">
        <v>373</v>
      </c>
      <c r="L878" s="1" t="str">
        <f>IF(ISNUMBER(SEARCH("Social subscription",I878)),"Social Sub",IF(OR(ISNUMBER(SEARCH("Mens",I878)),ISNUMBER(SEARCH("Ladies",I878))),"Match Fees",IF(OR(ISNUMBER(SEARCH("Badgers",I878)),ISNUMBER(SEARCH("Match Fee",I878))),"Match Fees",IF(OR(ISNUMBER(SEARCH("Training",I878)),ISNUMBER(SEARCH("Aspirations",I878))),"Training Fee",""))))</f>
        <v>Match Fees</v>
      </c>
      <c r="M878" s="1">
        <v>10</v>
      </c>
      <c r="N878" s="1">
        <v>0.2</v>
      </c>
      <c r="O878" s="1">
        <v>0.1</v>
      </c>
      <c r="P878" s="1">
        <v>0</v>
      </c>
      <c r="Q878" s="1">
        <v>9.6999999999999993</v>
      </c>
    </row>
    <row r="879" spans="1:17" ht="12.75">
      <c r="A879" s="4">
        <v>45484</v>
      </c>
      <c r="B879" s="18">
        <f>IF(AND(ISNUMBER(--LEFT(A879,10)), ISNUMBER(--LEFT(C879,10))), --LEFT(C879,10) - --LEFT(A879,10), "")</f>
        <v>19.915899999999965</v>
      </c>
      <c r="C879" s="4">
        <v>45503.915972222225</v>
      </c>
      <c r="D879" s="16">
        <f>YEAR(C879)</f>
        <v>2024</v>
      </c>
      <c r="E879" s="1" t="str">
        <f t="shared" si="13"/>
        <v>July 2024</v>
      </c>
      <c r="F879" s="3" t="str">
        <f ca="1">IF(C879&gt;=TODAY()-365, "Last 12 Months", "After 12 Months")</f>
        <v>Last 12 Months</v>
      </c>
      <c r="G879" s="1" t="s">
        <v>1967</v>
      </c>
      <c r="H879" s="1" t="s">
        <v>1319</v>
      </c>
      <c r="I879" s="1" t="s">
        <v>1968</v>
      </c>
      <c r="J879" s="8">
        <f>EOMONTH(C879, 0)</f>
        <v>45504</v>
      </c>
      <c r="K879" s="1" t="s">
        <v>373</v>
      </c>
      <c r="L879" s="1" t="str">
        <f>IF(ISNUMBER(SEARCH("Social subscription",I879)),"Social Sub",IF(OR(ISNUMBER(SEARCH("Mens",I879)),ISNUMBER(SEARCH("Ladies",I879))),"Match Fees",IF(OR(ISNUMBER(SEARCH("Badgers",I879)),ISNUMBER(SEARCH("Match Fee",I879))),"Match Fees",IF(OR(ISNUMBER(SEARCH("Training",I879)),ISNUMBER(SEARCH("Aspirations",I879))),"Training Fee",""))))</f>
        <v>Match Fees</v>
      </c>
      <c r="M879" s="1">
        <v>3</v>
      </c>
      <c r="N879" s="1">
        <v>0.06</v>
      </c>
      <c r="O879" s="1">
        <v>0.05</v>
      </c>
      <c r="P879" s="1">
        <v>0</v>
      </c>
      <c r="Q879" s="1">
        <v>2.89</v>
      </c>
    </row>
    <row r="880" spans="1:17" ht="12.75">
      <c r="A880" s="4">
        <v>45488</v>
      </c>
      <c r="B880" s="18">
        <f>IF(AND(ISNUMBER(--LEFT(A880,10)), ISNUMBER(--LEFT(C880,10))), --LEFT(C880,10) - --LEFT(A880,10), "")</f>
        <v>15.915899999999965</v>
      </c>
      <c r="C880" s="4">
        <v>45503.915972222225</v>
      </c>
      <c r="D880" s="16">
        <f>YEAR(C880)</f>
        <v>2024</v>
      </c>
      <c r="E880" s="1" t="str">
        <f t="shared" si="13"/>
        <v>July 2024</v>
      </c>
      <c r="F880" s="3" t="str">
        <f ca="1">IF(C880&gt;=TODAY()-365, "Last 12 Months", "After 12 Months")</f>
        <v>Last 12 Months</v>
      </c>
      <c r="G880" s="1" t="s">
        <v>1969</v>
      </c>
      <c r="H880" s="1" t="s">
        <v>1322</v>
      </c>
      <c r="I880" s="1" t="s">
        <v>1732</v>
      </c>
      <c r="J880" s="8">
        <f>EOMONTH(C880, 0)</f>
        <v>45504</v>
      </c>
      <c r="K880" s="1" t="s">
        <v>373</v>
      </c>
      <c r="L880" s="1" t="str">
        <f>IF(ISNUMBER(SEARCH("Social subscription",I880)),"Social Sub",IF(OR(ISNUMBER(SEARCH("Mens",I880)),ISNUMBER(SEARCH("Ladies",I880))),"Match Fees",IF(OR(ISNUMBER(SEARCH("Badgers",I880)),ISNUMBER(SEARCH("Match Fee",I880))),"Match Fees",IF(OR(ISNUMBER(SEARCH("Training",I880)),ISNUMBER(SEARCH("Aspirations",I880))),"Training Fee",""))))</f>
        <v>Match Fees</v>
      </c>
      <c r="M880" s="1">
        <v>10</v>
      </c>
      <c r="N880" s="1">
        <v>0.2</v>
      </c>
      <c r="O880" s="1">
        <v>0.1</v>
      </c>
      <c r="P880" s="1">
        <v>0</v>
      </c>
      <c r="Q880" s="1">
        <v>9.6999999999999993</v>
      </c>
    </row>
    <row r="881" spans="1:17" ht="12.75">
      <c r="A881" s="4">
        <v>45488</v>
      </c>
      <c r="B881" s="18">
        <f>IF(AND(ISNUMBER(--LEFT(A881,10)), ISNUMBER(--LEFT(C881,10))), --LEFT(C881,10) - --LEFT(A881,10), "")</f>
        <v>15.915899999999965</v>
      </c>
      <c r="C881" s="4">
        <v>45503.915972222225</v>
      </c>
      <c r="D881" s="16">
        <f>YEAR(C881)</f>
        <v>2024</v>
      </c>
      <c r="E881" s="1" t="str">
        <f t="shared" si="13"/>
        <v>July 2024</v>
      </c>
      <c r="F881" s="3" t="str">
        <f ca="1">IF(C881&gt;=TODAY()-365, "Last 12 Months", "After 12 Months")</f>
        <v>Last 12 Months</v>
      </c>
      <c r="G881" s="1" t="s">
        <v>1970</v>
      </c>
      <c r="H881" s="1" t="s">
        <v>1319</v>
      </c>
      <c r="I881" s="1" t="s">
        <v>1971</v>
      </c>
      <c r="J881" s="8">
        <f>EOMONTH(C881, 0)</f>
        <v>45504</v>
      </c>
      <c r="K881" s="1" t="s">
        <v>373</v>
      </c>
      <c r="L881" s="1" t="str">
        <f>IF(ISNUMBER(SEARCH("Social subscription",I881)),"Social Sub",IF(OR(ISNUMBER(SEARCH("Mens",I881)),ISNUMBER(SEARCH("Ladies",I881))),"Match Fees",IF(OR(ISNUMBER(SEARCH("Badgers",I881)),ISNUMBER(SEARCH("Match Fee",I881))),"Match Fees",IF(OR(ISNUMBER(SEARCH("Training",I881)),ISNUMBER(SEARCH("Aspirations",I881))),"Training Fee",""))))</f>
        <v>Match Fees</v>
      </c>
      <c r="M881" s="1">
        <v>3</v>
      </c>
      <c r="N881" s="1">
        <v>0.05</v>
      </c>
      <c r="O881" s="1">
        <v>0.05</v>
      </c>
      <c r="P881" s="1">
        <v>0</v>
      </c>
      <c r="Q881" s="1">
        <v>2.9</v>
      </c>
    </row>
    <row r="882" spans="1:17" ht="12.75">
      <c r="A882" s="4">
        <v>45503</v>
      </c>
      <c r="B882" s="18">
        <f>IF(AND(ISNUMBER(--LEFT(A882,10)), ISNUMBER(--LEFT(C882,10))), --LEFT(C882,10) - --LEFT(A882,10), "")</f>
        <v>0.91589999999996508</v>
      </c>
      <c r="C882" s="4">
        <v>45503.915972222225</v>
      </c>
      <c r="D882" s="16">
        <f>YEAR(C882)</f>
        <v>2024</v>
      </c>
      <c r="E882" s="1" t="str">
        <f t="shared" si="13"/>
        <v>July 2024</v>
      </c>
      <c r="F882" s="3" t="str">
        <f ca="1">IF(C882&gt;=TODAY()-365, "Last 12 Months", "After 12 Months")</f>
        <v>Last 12 Months</v>
      </c>
      <c r="G882" s="1" t="s">
        <v>1972</v>
      </c>
      <c r="H882" s="1" t="s">
        <v>1322</v>
      </c>
      <c r="I882" s="1" t="s">
        <v>1973</v>
      </c>
      <c r="J882" s="8">
        <f>EOMONTH(C882, 0)</f>
        <v>45504</v>
      </c>
      <c r="K882" s="1" t="s">
        <v>373</v>
      </c>
      <c r="L882" s="1" t="str">
        <f>IF(ISNUMBER(SEARCH("Social subscription",I882)),"Social Sub",IF(OR(ISNUMBER(SEARCH("Mens",I882)),ISNUMBER(SEARCH("Ladies",I882))),"Match Fees",IF(OR(ISNUMBER(SEARCH("Badgers",I882)),ISNUMBER(SEARCH("Match Fee",I882))),"Match Fees",IF(OR(ISNUMBER(SEARCH("Training",I882)),ISNUMBER(SEARCH("Aspirations",I882))),"Training Fee",""))))</f>
        <v>Match Fees</v>
      </c>
      <c r="M882" s="1">
        <v>10</v>
      </c>
      <c r="N882" s="1">
        <v>0.2</v>
      </c>
      <c r="O882" s="1">
        <v>0.1</v>
      </c>
      <c r="P882" s="1">
        <v>0</v>
      </c>
      <c r="Q882" s="1">
        <v>9.6999999999999993</v>
      </c>
    </row>
    <row r="883" spans="1:17" ht="12.75">
      <c r="A883" s="4">
        <v>45503</v>
      </c>
      <c r="B883" s="18">
        <f>IF(AND(ISNUMBER(--LEFT(A883,10)), ISNUMBER(--LEFT(C883,10))), --LEFT(C883,10) - --LEFT(A883,10), "")</f>
        <v>0.91589999999996508</v>
      </c>
      <c r="C883" s="4">
        <v>45503.915972222225</v>
      </c>
      <c r="D883" s="16">
        <f>YEAR(C883)</f>
        <v>2024</v>
      </c>
      <c r="E883" s="1" t="str">
        <f t="shared" si="13"/>
        <v>July 2024</v>
      </c>
      <c r="F883" s="3" t="str">
        <f ca="1">IF(C883&gt;=TODAY()-365, "Last 12 Months", "After 12 Months")</f>
        <v>Last 12 Months</v>
      </c>
      <c r="G883" s="1" t="s">
        <v>1974</v>
      </c>
      <c r="H883" s="1" t="s">
        <v>1319</v>
      </c>
      <c r="I883" s="1" t="s">
        <v>1975</v>
      </c>
      <c r="J883" s="8">
        <f>EOMONTH(C883, 0)</f>
        <v>45504</v>
      </c>
      <c r="K883" s="1" t="s">
        <v>373</v>
      </c>
      <c r="L883" s="1" t="str">
        <f>IF(ISNUMBER(SEARCH("Social subscription",I883)),"Social Sub",IF(OR(ISNUMBER(SEARCH("Mens",I883)),ISNUMBER(SEARCH("Ladies",I883))),"Match Fees",IF(OR(ISNUMBER(SEARCH("Badgers",I883)),ISNUMBER(SEARCH("Match Fee",I883))),"Match Fees",IF(OR(ISNUMBER(SEARCH("Training",I883)),ISNUMBER(SEARCH("Aspirations",I883))),"Training Fee",""))))</f>
        <v>Match Fees</v>
      </c>
      <c r="M883" s="1">
        <v>3</v>
      </c>
      <c r="N883" s="1">
        <v>0.06</v>
      </c>
      <c r="O883" s="1">
        <v>0.05</v>
      </c>
      <c r="P883" s="1">
        <v>0</v>
      </c>
      <c r="Q883" s="1">
        <v>2.89</v>
      </c>
    </row>
    <row r="884" spans="1:17" ht="12.75">
      <c r="A884" s="4">
        <v>45471</v>
      </c>
      <c r="B884" s="18">
        <f>IF(AND(ISNUMBER(--LEFT(A884,10)), ISNUMBER(--LEFT(C884,10))), --LEFT(C884,10) - --LEFT(A884,10), "")</f>
        <v>33.354800000000978</v>
      </c>
      <c r="C884" s="4">
        <v>45504.354861111111</v>
      </c>
      <c r="D884" s="16">
        <f>YEAR(C884)</f>
        <v>2024</v>
      </c>
      <c r="E884" s="1" t="str">
        <f t="shared" si="13"/>
        <v>July 2024</v>
      </c>
      <c r="F884" s="3" t="str">
        <f ca="1">IF(C884&gt;=TODAY()-365, "Last 12 Months", "After 12 Months")</f>
        <v>Last 12 Months</v>
      </c>
      <c r="G884" s="1" t="s">
        <v>1976</v>
      </c>
      <c r="H884" s="1" t="s">
        <v>393</v>
      </c>
      <c r="I884" s="1" t="s">
        <v>1703</v>
      </c>
      <c r="J884" s="8">
        <f>EOMONTH(C884, 0)</f>
        <v>45504</v>
      </c>
      <c r="K884" s="1" t="s">
        <v>373</v>
      </c>
      <c r="L884" s="1" t="str">
        <f>IF(ISNUMBER(SEARCH("Social subscription",I884)),"Social Sub",IF(OR(ISNUMBER(SEARCH("Mens",I884)),ISNUMBER(SEARCH("Ladies",I884))),"Match Fees",IF(OR(ISNUMBER(SEARCH("Badgers",I884)),ISNUMBER(SEARCH("Match Fee",I884))),"Match Fees",IF(OR(ISNUMBER(SEARCH("Training",I884)),ISNUMBER(SEARCH("Aspirations",I884))),"Training Fee",""))))</f>
        <v>Training Fee</v>
      </c>
      <c r="M884" s="1">
        <v>10</v>
      </c>
      <c r="N884" s="1">
        <v>0.25</v>
      </c>
      <c r="O884" s="1">
        <v>0.1</v>
      </c>
      <c r="P884" s="1">
        <v>0</v>
      </c>
      <c r="Q884" s="1">
        <v>9.65</v>
      </c>
    </row>
    <row r="885" spans="1:17" ht="12.75">
      <c r="A885" s="4">
        <v>45499</v>
      </c>
      <c r="B885" s="18">
        <f>IF(AND(ISNUMBER(--LEFT(A885,10)), ISNUMBER(--LEFT(C885,10))), --LEFT(C885,10) - --LEFT(A885,10), "")</f>
        <v>5.3548000000009779</v>
      </c>
      <c r="C885" s="4">
        <v>45504.354861111111</v>
      </c>
      <c r="D885" s="16">
        <f>YEAR(C885)</f>
        <v>2024</v>
      </c>
      <c r="E885" s="1" t="str">
        <f t="shared" si="13"/>
        <v>July 2024</v>
      </c>
      <c r="F885" s="3" t="str">
        <f ca="1">IF(C885&gt;=TODAY()-365, "Last 12 Months", "After 12 Months")</f>
        <v>Last 12 Months</v>
      </c>
      <c r="G885" s="1" t="s">
        <v>1977</v>
      </c>
      <c r="H885" s="1" t="s">
        <v>393</v>
      </c>
      <c r="I885" s="1" t="s">
        <v>1978</v>
      </c>
      <c r="J885" s="8">
        <f>EOMONTH(C885, 0)</f>
        <v>45504</v>
      </c>
      <c r="K885" s="1" t="s">
        <v>373</v>
      </c>
      <c r="L885" s="1" t="str">
        <f>IF(ISNUMBER(SEARCH("Social subscription",I885)),"Social Sub",IF(OR(ISNUMBER(SEARCH("Mens",I885)),ISNUMBER(SEARCH("Ladies",I885))),"Match Fees",IF(OR(ISNUMBER(SEARCH("Badgers",I885)),ISNUMBER(SEARCH("Match Fee",I885))),"Match Fees",IF(OR(ISNUMBER(SEARCH("Training",I885)),ISNUMBER(SEARCH("Aspirations",I885))),"Training Fee",""))))</f>
        <v>Training Fee</v>
      </c>
      <c r="M885" s="1">
        <v>10</v>
      </c>
      <c r="N885" s="1">
        <v>0.25</v>
      </c>
      <c r="O885" s="1">
        <v>0.1</v>
      </c>
      <c r="P885" s="1">
        <v>0</v>
      </c>
      <c r="Q885" s="1">
        <v>9.65</v>
      </c>
    </row>
    <row r="886" spans="1:17" ht="12.75">
      <c r="A886" s="4">
        <v>45475</v>
      </c>
      <c r="B886" s="18">
        <f>IF(AND(ISNUMBER(--LEFT(A886,10)), ISNUMBER(--LEFT(C886,10))), --LEFT(C886,10) - --LEFT(A886,10), "")</f>
        <v>30.354800000000978</v>
      </c>
      <c r="C886" s="4">
        <v>45505.354861111111</v>
      </c>
      <c r="D886" s="16">
        <f>YEAR(C886)</f>
        <v>2024</v>
      </c>
      <c r="E886" s="1" t="str">
        <f t="shared" si="13"/>
        <v>August 2024</v>
      </c>
      <c r="F886" s="3" t="str">
        <f ca="1">IF(C886&gt;=TODAY()-365, "Last 12 Months", "After 12 Months")</f>
        <v>Last 12 Months</v>
      </c>
      <c r="G886" s="1" t="s">
        <v>1979</v>
      </c>
      <c r="H886" s="1" t="s">
        <v>677</v>
      </c>
      <c r="I886" s="1" t="s">
        <v>1938</v>
      </c>
      <c r="J886" s="8">
        <f>EOMONTH(C886, 0)</f>
        <v>45535</v>
      </c>
      <c r="K886" s="1" t="s">
        <v>373</v>
      </c>
      <c r="L886" s="1" t="str">
        <f>IF(ISNUMBER(SEARCH("Social subscription",I886)),"Social Sub",IF(OR(ISNUMBER(SEARCH("Mens",I886)),ISNUMBER(SEARCH("Ladies",I886))),"Match Fees",IF(OR(ISNUMBER(SEARCH("Badgers",I886)),ISNUMBER(SEARCH("Match Fee",I886))),"Match Fees",IF(OR(ISNUMBER(SEARCH("Training",I886)),ISNUMBER(SEARCH("Aspirations",I886))),"Training Fee",""))))</f>
        <v>Training Fee</v>
      </c>
      <c r="M886" s="1">
        <v>3</v>
      </c>
      <c r="N886" s="1">
        <v>0.06</v>
      </c>
      <c r="O886" s="1">
        <v>0.05</v>
      </c>
      <c r="P886" s="1">
        <v>0</v>
      </c>
      <c r="Q886" s="1">
        <v>2.89</v>
      </c>
    </row>
    <row r="887" spans="1:17" ht="12.75">
      <c r="A887" s="4">
        <v>45484</v>
      </c>
      <c r="B887" s="18">
        <f>IF(AND(ISNUMBER(--LEFT(A887,10)), ISNUMBER(--LEFT(C887,10))), --LEFT(C887,10) - --LEFT(A887,10), "")</f>
        <v>21.354800000000978</v>
      </c>
      <c r="C887" s="4">
        <v>45505.354861111111</v>
      </c>
      <c r="D887" s="16">
        <f>YEAR(C887)</f>
        <v>2024</v>
      </c>
      <c r="E887" s="1" t="str">
        <f t="shared" si="13"/>
        <v>August 2024</v>
      </c>
      <c r="F887" s="3" t="str">
        <f ca="1">IF(C887&gt;=TODAY()-365, "Last 12 Months", "After 12 Months")</f>
        <v>Last 12 Months</v>
      </c>
      <c r="G887" s="1" t="s">
        <v>1980</v>
      </c>
      <c r="H887" s="1" t="s">
        <v>677</v>
      </c>
      <c r="I887" s="1" t="s">
        <v>1940</v>
      </c>
      <c r="J887" s="8">
        <f>EOMONTH(C887, 0)</f>
        <v>45535</v>
      </c>
      <c r="K887" s="1" t="s">
        <v>373</v>
      </c>
      <c r="L887" s="1" t="str">
        <f>IF(ISNUMBER(SEARCH("Social subscription",I887)),"Social Sub",IF(OR(ISNUMBER(SEARCH("Mens",I887)),ISNUMBER(SEARCH("Ladies",I887))),"Match Fees",IF(OR(ISNUMBER(SEARCH("Badgers",I887)),ISNUMBER(SEARCH("Match Fee",I887))),"Match Fees",IF(OR(ISNUMBER(SEARCH("Training",I887)),ISNUMBER(SEARCH("Aspirations",I887))),"Training Fee",""))))</f>
        <v>Training Fee</v>
      </c>
      <c r="M887" s="1">
        <v>3</v>
      </c>
      <c r="N887" s="1">
        <v>0.06</v>
      </c>
      <c r="O887" s="1">
        <v>0.05</v>
      </c>
      <c r="P887" s="1">
        <v>0</v>
      </c>
      <c r="Q887" s="1">
        <v>2.89</v>
      </c>
    </row>
    <row r="888" spans="1:17" ht="12.75">
      <c r="A888" s="4">
        <v>45488</v>
      </c>
      <c r="B888" s="18">
        <f>IF(AND(ISNUMBER(--LEFT(A888,10)), ISNUMBER(--LEFT(C888,10))), --LEFT(C888,10) - --LEFT(A888,10), "")</f>
        <v>17.354800000000978</v>
      </c>
      <c r="C888" s="4">
        <v>45505.354861111111</v>
      </c>
      <c r="D888" s="16">
        <f>YEAR(C888)</f>
        <v>2024</v>
      </c>
      <c r="E888" s="1" t="str">
        <f t="shared" si="13"/>
        <v>August 2024</v>
      </c>
      <c r="F888" s="3" t="str">
        <f ca="1">IF(C888&gt;=TODAY()-365, "Last 12 Months", "After 12 Months")</f>
        <v>Last 12 Months</v>
      </c>
      <c r="G888" s="1" t="s">
        <v>1981</v>
      </c>
      <c r="H888" s="1" t="s">
        <v>677</v>
      </c>
      <c r="I888" s="1" t="s">
        <v>1982</v>
      </c>
      <c r="J888" s="8">
        <f>EOMONTH(C888, 0)</f>
        <v>45535</v>
      </c>
      <c r="K888" s="1" t="s">
        <v>373</v>
      </c>
      <c r="L888" s="1" t="str">
        <f>IF(ISNUMBER(SEARCH("Social subscription",I888)),"Social Sub",IF(OR(ISNUMBER(SEARCH("Mens",I888)),ISNUMBER(SEARCH("Ladies",I888))),"Match Fees",IF(OR(ISNUMBER(SEARCH("Badgers",I888)),ISNUMBER(SEARCH("Match Fee",I888))),"Match Fees",IF(OR(ISNUMBER(SEARCH("Training",I888)),ISNUMBER(SEARCH("Aspirations",I888))),"Training Fee",""))))</f>
        <v>Training Fee</v>
      </c>
      <c r="M888" s="1">
        <v>3</v>
      </c>
      <c r="N888" s="1">
        <v>0.06</v>
      </c>
      <c r="O888" s="1">
        <v>0.05</v>
      </c>
      <c r="P888" s="1">
        <v>0</v>
      </c>
      <c r="Q888" s="1">
        <v>2.89</v>
      </c>
    </row>
    <row r="889" spans="1:17" ht="12.75">
      <c r="A889" s="4">
        <v>45496</v>
      </c>
      <c r="B889" s="18">
        <f>IF(AND(ISNUMBER(--LEFT(A889,10)), ISNUMBER(--LEFT(C889,10))), --LEFT(C889,10) - --LEFT(A889,10), "")</f>
        <v>9.3548000000009779</v>
      </c>
      <c r="C889" s="4">
        <v>45505.354861111111</v>
      </c>
      <c r="D889" s="16">
        <f>YEAR(C889)</f>
        <v>2024</v>
      </c>
      <c r="E889" s="1" t="str">
        <f t="shared" si="13"/>
        <v>August 2024</v>
      </c>
      <c r="F889" s="3" t="str">
        <f ca="1">IF(C889&gt;=TODAY()-365, "Last 12 Months", "After 12 Months")</f>
        <v>Last 12 Months</v>
      </c>
      <c r="G889" s="1" t="s">
        <v>1983</v>
      </c>
      <c r="H889" s="1" t="s">
        <v>677</v>
      </c>
      <c r="I889" s="1" t="s">
        <v>1942</v>
      </c>
      <c r="J889" s="8">
        <f>EOMONTH(C889, 0)</f>
        <v>45535</v>
      </c>
      <c r="K889" s="1" t="s">
        <v>373</v>
      </c>
      <c r="L889" s="1" t="str">
        <f>IF(ISNUMBER(SEARCH("Social subscription",I889)),"Social Sub",IF(OR(ISNUMBER(SEARCH("Mens",I889)),ISNUMBER(SEARCH("Ladies",I889))),"Match Fees",IF(OR(ISNUMBER(SEARCH("Badgers",I889)),ISNUMBER(SEARCH("Match Fee",I889))),"Match Fees",IF(OR(ISNUMBER(SEARCH("Training",I889)),ISNUMBER(SEARCH("Aspirations",I889))),"Training Fee",""))))</f>
        <v>Training Fee</v>
      </c>
      <c r="M889" s="1">
        <v>3</v>
      </c>
      <c r="N889" s="1">
        <v>0.06</v>
      </c>
      <c r="O889" s="1">
        <v>0.05</v>
      </c>
      <c r="P889" s="1">
        <v>0</v>
      </c>
      <c r="Q889" s="1">
        <v>2.89</v>
      </c>
    </row>
    <row r="890" spans="1:17" ht="12.75">
      <c r="A890" s="4">
        <v>45471</v>
      </c>
      <c r="B890" s="18">
        <f>IF(AND(ISNUMBER(--LEFT(A890,10)), ISNUMBER(--LEFT(C890,10))), --LEFT(C890,10) - --LEFT(A890,10), "")</f>
        <v>34.354800000000978</v>
      </c>
      <c r="C890" s="4">
        <v>45505.354861111111</v>
      </c>
      <c r="D890" s="16">
        <f>YEAR(C890)</f>
        <v>2024</v>
      </c>
      <c r="E890" s="1" t="str">
        <f t="shared" si="13"/>
        <v>August 2024</v>
      </c>
      <c r="F890" s="3" t="str">
        <f ca="1">IF(C890&gt;=TODAY()-365, "Last 12 Months", "After 12 Months")</f>
        <v>Last 12 Months</v>
      </c>
      <c r="G890" s="1" t="s">
        <v>1984</v>
      </c>
      <c r="H890" s="1" t="s">
        <v>684</v>
      </c>
      <c r="I890" s="1" t="s">
        <v>1985</v>
      </c>
      <c r="J890" s="8">
        <f>EOMONTH(C890, 0)</f>
        <v>45535</v>
      </c>
      <c r="K890" s="1" t="s">
        <v>373</v>
      </c>
      <c r="L890" s="1" t="str">
        <f>IF(ISNUMBER(SEARCH("Social subscription",I890)),"Social Sub",IF(OR(ISNUMBER(SEARCH("Mens",I890)),ISNUMBER(SEARCH("Ladies",I890))),"Match Fees",IF(OR(ISNUMBER(SEARCH("Badgers",I890)),ISNUMBER(SEARCH("Match Fee",I890))),"Match Fees",IF(OR(ISNUMBER(SEARCH("Training",I890)),ISNUMBER(SEARCH("Aspirations",I890))),"Training Fee",""))))</f>
        <v>Training Fee</v>
      </c>
      <c r="M890" s="1">
        <v>5</v>
      </c>
      <c r="N890" s="1">
        <v>0.1</v>
      </c>
      <c r="O890" s="1">
        <v>0.05</v>
      </c>
      <c r="P890" s="1">
        <v>0</v>
      </c>
      <c r="Q890" s="1">
        <v>4.8499999999999996</v>
      </c>
    </row>
    <row r="891" spans="1:17" ht="12.75">
      <c r="A891" s="4">
        <v>45478</v>
      </c>
      <c r="B891" s="18">
        <f>IF(AND(ISNUMBER(--LEFT(A891,10)), ISNUMBER(--LEFT(C891,10))), --LEFT(C891,10) - --LEFT(A891,10), "")</f>
        <v>27.354800000000978</v>
      </c>
      <c r="C891" s="4">
        <v>45505.354861111111</v>
      </c>
      <c r="D891" s="16">
        <f>YEAR(C891)</f>
        <v>2024</v>
      </c>
      <c r="E891" s="1" t="str">
        <f t="shared" si="13"/>
        <v>August 2024</v>
      </c>
      <c r="F891" s="3" t="str">
        <f ca="1">IF(C891&gt;=TODAY()-365, "Last 12 Months", "After 12 Months")</f>
        <v>Last 12 Months</v>
      </c>
      <c r="G891" s="1" t="s">
        <v>1986</v>
      </c>
      <c r="H891" s="1" t="s">
        <v>684</v>
      </c>
      <c r="I891" s="1" t="s">
        <v>1987</v>
      </c>
      <c r="J891" s="8">
        <f>EOMONTH(C891, 0)</f>
        <v>45535</v>
      </c>
      <c r="K891" s="1" t="s">
        <v>373</v>
      </c>
      <c r="L891" s="1" t="str">
        <f>IF(ISNUMBER(SEARCH("Social subscription",I891)),"Social Sub",IF(OR(ISNUMBER(SEARCH("Mens",I891)),ISNUMBER(SEARCH("Ladies",I891))),"Match Fees",IF(OR(ISNUMBER(SEARCH("Badgers",I891)),ISNUMBER(SEARCH("Match Fee",I891))),"Match Fees",IF(OR(ISNUMBER(SEARCH("Training",I891)),ISNUMBER(SEARCH("Aspirations",I891))),"Training Fee",""))))</f>
        <v>Training Fee</v>
      </c>
      <c r="M891" s="1">
        <v>5</v>
      </c>
      <c r="N891" s="1">
        <v>0.1</v>
      </c>
      <c r="O891" s="1">
        <v>0.05</v>
      </c>
      <c r="P891" s="1">
        <v>0</v>
      </c>
      <c r="Q891" s="1">
        <v>4.8499999999999996</v>
      </c>
    </row>
    <row r="892" spans="1:17" ht="12.75">
      <c r="A892" s="4">
        <v>45485</v>
      </c>
      <c r="B892" s="18">
        <f>IF(AND(ISNUMBER(--LEFT(A892,10)), ISNUMBER(--LEFT(C892,10))), --LEFT(C892,10) - --LEFT(A892,10), "")</f>
        <v>20.354800000000978</v>
      </c>
      <c r="C892" s="4">
        <v>45505.354861111111</v>
      </c>
      <c r="D892" s="16">
        <f>YEAR(C892)</f>
        <v>2024</v>
      </c>
      <c r="E892" s="1" t="str">
        <f t="shared" si="13"/>
        <v>August 2024</v>
      </c>
      <c r="F892" s="3" t="str">
        <f ca="1">IF(C892&gt;=TODAY()-365, "Last 12 Months", "After 12 Months")</f>
        <v>Last 12 Months</v>
      </c>
      <c r="G892" s="1" t="s">
        <v>1988</v>
      </c>
      <c r="H892" s="1" t="s">
        <v>684</v>
      </c>
      <c r="I892" s="1" t="s">
        <v>1989</v>
      </c>
      <c r="J892" s="8">
        <f>EOMONTH(C892, 0)</f>
        <v>45535</v>
      </c>
      <c r="K892" s="1" t="s">
        <v>373</v>
      </c>
      <c r="L892" s="1" t="str">
        <f>IF(ISNUMBER(SEARCH("Social subscription",I892)),"Social Sub",IF(OR(ISNUMBER(SEARCH("Mens",I892)),ISNUMBER(SEARCH("Ladies",I892))),"Match Fees",IF(OR(ISNUMBER(SEARCH("Badgers",I892)),ISNUMBER(SEARCH("Match Fee",I892))),"Match Fees",IF(OR(ISNUMBER(SEARCH("Training",I892)),ISNUMBER(SEARCH("Aspirations",I892))),"Training Fee",""))))</f>
        <v>Training Fee</v>
      </c>
      <c r="M892" s="1">
        <v>5</v>
      </c>
      <c r="N892" s="1">
        <v>0.1</v>
      </c>
      <c r="O892" s="1">
        <v>0.05</v>
      </c>
      <c r="P892" s="1">
        <v>0</v>
      </c>
      <c r="Q892" s="1">
        <v>4.8499999999999996</v>
      </c>
    </row>
    <row r="893" spans="1:17" ht="12.75">
      <c r="A893" s="4">
        <v>45492</v>
      </c>
      <c r="B893" s="18">
        <f>IF(AND(ISNUMBER(--LEFT(A893,10)), ISNUMBER(--LEFT(C893,10))), --LEFT(C893,10) - --LEFT(A893,10), "")</f>
        <v>13.354800000000978</v>
      </c>
      <c r="C893" s="4">
        <v>45505.354861111111</v>
      </c>
      <c r="D893" s="16">
        <f>YEAR(C893)</f>
        <v>2024</v>
      </c>
      <c r="E893" s="1" t="str">
        <f t="shared" si="13"/>
        <v>August 2024</v>
      </c>
      <c r="F893" s="3" t="str">
        <f ca="1">IF(C893&gt;=TODAY()-365, "Last 12 Months", "After 12 Months")</f>
        <v>Last 12 Months</v>
      </c>
      <c r="G893" s="1" t="s">
        <v>1990</v>
      </c>
      <c r="H893" s="1" t="s">
        <v>684</v>
      </c>
      <c r="I893" s="1" t="s">
        <v>1991</v>
      </c>
      <c r="J893" s="8">
        <f>EOMONTH(C893, 0)</f>
        <v>45535</v>
      </c>
      <c r="K893" s="1" t="s">
        <v>373</v>
      </c>
      <c r="L893" s="1" t="str">
        <f>IF(ISNUMBER(SEARCH("Social subscription",I893)),"Social Sub",IF(OR(ISNUMBER(SEARCH("Mens",I893)),ISNUMBER(SEARCH("Ladies",I893))),"Match Fees",IF(OR(ISNUMBER(SEARCH("Badgers",I893)),ISNUMBER(SEARCH("Match Fee",I893))),"Match Fees",IF(OR(ISNUMBER(SEARCH("Training",I893)),ISNUMBER(SEARCH("Aspirations",I893))),"Training Fee",""))))</f>
        <v>Training Fee</v>
      </c>
      <c r="M893" s="1">
        <v>5</v>
      </c>
      <c r="N893" s="1">
        <v>0.1</v>
      </c>
      <c r="O893" s="1">
        <v>0.05</v>
      </c>
      <c r="P893" s="1">
        <v>0</v>
      </c>
      <c r="Q893" s="1">
        <v>4.8499999999999996</v>
      </c>
    </row>
    <row r="894" spans="1:17" ht="12.75">
      <c r="A894" s="4">
        <v>45499</v>
      </c>
      <c r="B894" s="18">
        <f>IF(AND(ISNUMBER(--LEFT(A894,10)), ISNUMBER(--LEFT(C894,10))), --LEFT(C894,10) - --LEFT(A894,10), "")</f>
        <v>6.3548000000009779</v>
      </c>
      <c r="C894" s="4">
        <v>45505.354861111111</v>
      </c>
      <c r="D894" s="16">
        <f>YEAR(C894)</f>
        <v>2024</v>
      </c>
      <c r="E894" s="1" t="str">
        <f t="shared" si="13"/>
        <v>August 2024</v>
      </c>
      <c r="F894" s="3" t="str">
        <f ca="1">IF(C894&gt;=TODAY()-365, "Last 12 Months", "After 12 Months")</f>
        <v>Last 12 Months</v>
      </c>
      <c r="G894" s="1" t="s">
        <v>1992</v>
      </c>
      <c r="H894" s="1" t="s">
        <v>684</v>
      </c>
      <c r="I894" s="1" t="s">
        <v>1993</v>
      </c>
      <c r="J894" s="8">
        <f>EOMONTH(C894, 0)</f>
        <v>45535</v>
      </c>
      <c r="K894" s="1" t="s">
        <v>373</v>
      </c>
      <c r="L894" s="1" t="str">
        <f>IF(ISNUMBER(SEARCH("Social subscription",I894)),"Social Sub",IF(OR(ISNUMBER(SEARCH("Mens",I894)),ISNUMBER(SEARCH("Ladies",I894))),"Match Fees",IF(OR(ISNUMBER(SEARCH("Badgers",I894)),ISNUMBER(SEARCH("Match Fee",I894))),"Match Fees",IF(OR(ISNUMBER(SEARCH("Training",I894)),ISNUMBER(SEARCH("Aspirations",I894))),"Training Fee",""))))</f>
        <v>Training Fee</v>
      </c>
      <c r="M894" s="1">
        <v>5</v>
      </c>
      <c r="N894" s="1">
        <v>0.12</v>
      </c>
      <c r="O894" s="1">
        <v>0.05</v>
      </c>
      <c r="P894" s="1">
        <v>0</v>
      </c>
      <c r="Q894" s="1">
        <v>4.83</v>
      </c>
    </row>
    <row r="895" spans="1:17" ht="12.75">
      <c r="A895" s="4">
        <v>45506</v>
      </c>
      <c r="B895" s="18">
        <f>IF(AND(ISNUMBER(--LEFT(A895,10)), ISNUMBER(--LEFT(C895,10))), --LEFT(C895,10) - --LEFT(A895,10), "")</f>
        <v>0.89439999999740394</v>
      </c>
      <c r="C895" s="4">
        <v>45506.894444444442</v>
      </c>
      <c r="D895" s="16">
        <f>YEAR(C895)</f>
        <v>2024</v>
      </c>
      <c r="E895" s="1" t="str">
        <f t="shared" si="13"/>
        <v>August 2024</v>
      </c>
      <c r="F895" s="3" t="str">
        <f ca="1">IF(C895&gt;=TODAY()-365, "Last 12 Months", "After 12 Months")</f>
        <v>Last 12 Months</v>
      </c>
      <c r="G895" s="1" t="s">
        <v>1994</v>
      </c>
      <c r="H895" s="1" t="s">
        <v>393</v>
      </c>
      <c r="I895" s="1" t="s">
        <v>1995</v>
      </c>
      <c r="J895" s="8">
        <f>EOMONTH(C895, 0)</f>
        <v>45535</v>
      </c>
      <c r="K895" s="1" t="s">
        <v>241</v>
      </c>
      <c r="L895" s="1" t="str">
        <f>IF(ISNUMBER(SEARCH("Social subscription",I895)),"Social Sub",IF(OR(ISNUMBER(SEARCH("Mens",I895)),ISNUMBER(SEARCH("Ladies",I895))),"Match Fees",IF(OR(ISNUMBER(SEARCH("Badgers",I895)),ISNUMBER(SEARCH("Match Fee",I895))),"Match Fees",IF(OR(ISNUMBER(SEARCH("Training",I895)),ISNUMBER(SEARCH("Aspirations",I895))),"Training Fee",""))))</f>
        <v>Training Fee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</row>
    <row r="896" spans="1:17" ht="12.75">
      <c r="A896" s="4">
        <v>45506</v>
      </c>
      <c r="B896" s="18">
        <f>IF(AND(ISNUMBER(--LEFT(A896,10)), ISNUMBER(--LEFT(C896,10))), --LEFT(C896,10) - --LEFT(A896,10), "")</f>
        <v>0.89439999999740394</v>
      </c>
      <c r="C896" s="4">
        <v>45506.894444444442</v>
      </c>
      <c r="D896" s="16">
        <f>YEAR(C896)</f>
        <v>2024</v>
      </c>
      <c r="E896" s="1" t="str">
        <f t="shared" si="13"/>
        <v>August 2024</v>
      </c>
      <c r="F896" s="3" t="str">
        <f ca="1">IF(C896&gt;=TODAY()-365, "Last 12 Months", "After 12 Months")</f>
        <v>Last 12 Months</v>
      </c>
      <c r="G896" s="1" t="s">
        <v>1996</v>
      </c>
      <c r="H896" s="1" t="s">
        <v>393</v>
      </c>
      <c r="I896" s="1" t="s">
        <v>1997</v>
      </c>
      <c r="J896" s="8">
        <f>EOMONTH(C896, 0)</f>
        <v>45535</v>
      </c>
      <c r="K896" s="1" t="s">
        <v>233</v>
      </c>
      <c r="L896" s="1" t="str">
        <f>IF(ISNUMBER(SEARCH("Social subscription",I896)),"Social Sub",IF(OR(ISNUMBER(SEARCH("Mens",I896)),ISNUMBER(SEARCH("Ladies",I896))),"Match Fees",IF(OR(ISNUMBER(SEARCH("Badgers",I896)),ISNUMBER(SEARCH("Match Fee",I896))),"Match Fees",IF(OR(ISNUMBER(SEARCH("Training",I896)),ISNUMBER(SEARCH("Aspirations",I896))),"Training Fee",""))))</f>
        <v>Training Fee</v>
      </c>
      <c r="M896" s="1">
        <v>8</v>
      </c>
      <c r="N896" s="1">
        <v>0</v>
      </c>
      <c r="O896" s="1">
        <v>0</v>
      </c>
      <c r="P896" s="1">
        <v>0</v>
      </c>
      <c r="Q896" s="1">
        <v>8</v>
      </c>
    </row>
    <row r="897" spans="1:17" ht="12.75">
      <c r="A897" s="4">
        <v>45506</v>
      </c>
      <c r="B897" s="18">
        <f>IF(AND(ISNUMBER(--LEFT(A897,10)), ISNUMBER(--LEFT(C897,10))), --LEFT(C897,10) - --LEFT(A897,10), "")</f>
        <v>0.89439999999740394</v>
      </c>
      <c r="C897" s="4">
        <v>45506.894444444442</v>
      </c>
      <c r="D897" s="16">
        <f>YEAR(C897)</f>
        <v>2024</v>
      </c>
      <c r="E897" s="1" t="str">
        <f t="shared" si="13"/>
        <v>August 2024</v>
      </c>
      <c r="F897" s="3" t="str">
        <f ca="1">IF(C897&gt;=TODAY()-365, "Last 12 Months", "After 12 Months")</f>
        <v>Last 12 Months</v>
      </c>
      <c r="G897" s="1" t="s">
        <v>1998</v>
      </c>
      <c r="H897" s="1" t="s">
        <v>393</v>
      </c>
      <c r="I897" s="1" t="s">
        <v>1997</v>
      </c>
      <c r="J897" s="8">
        <f>EOMONTH(C897, 0)</f>
        <v>45535</v>
      </c>
      <c r="K897" s="1" t="s">
        <v>233</v>
      </c>
      <c r="L897" s="1" t="str">
        <f>IF(ISNUMBER(SEARCH("Social subscription",I897)),"Social Sub",IF(OR(ISNUMBER(SEARCH("Mens",I897)),ISNUMBER(SEARCH("Ladies",I897))),"Match Fees",IF(OR(ISNUMBER(SEARCH("Badgers",I897)),ISNUMBER(SEARCH("Match Fee",I897))),"Match Fees",IF(OR(ISNUMBER(SEARCH("Training",I897)),ISNUMBER(SEARCH("Aspirations",I897))),"Training Fee",""))))</f>
        <v>Training Fee</v>
      </c>
      <c r="M897" s="1">
        <v>8</v>
      </c>
      <c r="N897" s="1">
        <v>0</v>
      </c>
      <c r="O897" s="1">
        <v>0</v>
      </c>
      <c r="P897" s="1">
        <v>0</v>
      </c>
      <c r="Q897" s="1">
        <v>8</v>
      </c>
    </row>
    <row r="898" spans="1:17" ht="12.75">
      <c r="A898" s="4">
        <v>45506</v>
      </c>
      <c r="B898" s="18">
        <f>IF(AND(ISNUMBER(--LEFT(A898,10)), ISNUMBER(--LEFT(C898,10))), --LEFT(C898,10) - --LEFT(A898,10), "")</f>
        <v>0.89510000000154832</v>
      </c>
      <c r="C898" s="4">
        <v>45506.895138888889</v>
      </c>
      <c r="D898" s="16">
        <f>YEAR(C898)</f>
        <v>2024</v>
      </c>
      <c r="E898" s="1" t="str">
        <f t="shared" si="13"/>
        <v>August 2024</v>
      </c>
      <c r="F898" s="3" t="str">
        <f ca="1">IF(C898&gt;=TODAY()-365, "Last 12 Months", "After 12 Months")</f>
        <v>Last 12 Months</v>
      </c>
      <c r="G898" s="1" t="s">
        <v>1999</v>
      </c>
      <c r="H898" s="1" t="s">
        <v>781</v>
      </c>
      <c r="I898" s="1" t="s">
        <v>2000</v>
      </c>
      <c r="J898" s="8">
        <f>EOMONTH(C898, 0)</f>
        <v>45535</v>
      </c>
      <c r="K898" s="1" t="s">
        <v>233</v>
      </c>
      <c r="L898" s="1" t="str">
        <f>IF(ISNUMBER(SEARCH("Social subscription",I898)),"Social Sub",IF(OR(ISNUMBER(SEARCH("Mens",I898)),ISNUMBER(SEARCH("Ladies",I898))),"Match Fees",IF(OR(ISNUMBER(SEARCH("Badgers",I898)),ISNUMBER(SEARCH("Match Fee",I898))),"Match Fees",IF(OR(ISNUMBER(SEARCH("Training",I898)),ISNUMBER(SEARCH("Aspirations",I898))),"Training Fee",""))))</f>
        <v>Training Fee</v>
      </c>
      <c r="M898" s="1">
        <v>5</v>
      </c>
      <c r="N898" s="1">
        <v>0</v>
      </c>
      <c r="O898" s="1">
        <v>0</v>
      </c>
      <c r="P898" s="1">
        <v>0</v>
      </c>
      <c r="Q898" s="1">
        <v>5</v>
      </c>
    </row>
    <row r="899" spans="1:17" ht="12.75">
      <c r="A899" s="4">
        <v>45506</v>
      </c>
      <c r="B899" s="18">
        <f>IF(AND(ISNUMBER(--LEFT(A899,10)), ISNUMBER(--LEFT(C899,10))), --LEFT(C899,10) - --LEFT(A899,10), "")</f>
        <v>0.89929999999731081</v>
      </c>
      <c r="C899" s="4">
        <v>45506.899305555555</v>
      </c>
      <c r="D899" s="16">
        <f>YEAR(C899)</f>
        <v>2024</v>
      </c>
      <c r="E899" s="1" t="str">
        <f t="shared" ref="E899:E962" si="14">TEXT(C899, "mmmm yyyy")</f>
        <v>August 2024</v>
      </c>
      <c r="F899" s="3" t="str">
        <f ca="1">IF(C899&gt;=TODAY()-365, "Last 12 Months", "After 12 Months")</f>
        <v>Last 12 Months</v>
      </c>
      <c r="G899" s="1" t="s">
        <v>2001</v>
      </c>
      <c r="H899" s="1" t="s">
        <v>393</v>
      </c>
      <c r="I899" s="1" t="s">
        <v>1995</v>
      </c>
      <c r="J899" s="8">
        <f>EOMONTH(C899, 0)</f>
        <v>45535</v>
      </c>
      <c r="K899" s="1" t="s">
        <v>241</v>
      </c>
      <c r="L899" s="1" t="str">
        <f>IF(ISNUMBER(SEARCH("Social subscription",I899)),"Social Sub",IF(OR(ISNUMBER(SEARCH("Mens",I899)),ISNUMBER(SEARCH("Ladies",I899))),"Match Fees",IF(OR(ISNUMBER(SEARCH("Badgers",I899)),ISNUMBER(SEARCH("Match Fee",I899))),"Match Fees",IF(OR(ISNUMBER(SEARCH("Training",I899)),ISNUMBER(SEARCH("Aspirations",I899))),"Training Fee",""))))</f>
        <v>Training Fee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</row>
    <row r="900" spans="1:17" ht="12.75">
      <c r="A900" s="4">
        <v>45487</v>
      </c>
      <c r="B900" s="18">
        <f>IF(AND(ISNUMBER(--LEFT(A900,10)), ISNUMBER(--LEFT(C900,10))), --LEFT(C900,10) - --LEFT(A900,10), "")</f>
        <v>19.924299999998766</v>
      </c>
      <c r="C900" s="4">
        <v>45506.924305555556</v>
      </c>
      <c r="D900" s="16">
        <f>YEAR(C900)</f>
        <v>2024</v>
      </c>
      <c r="E900" s="1" t="str">
        <f t="shared" si="14"/>
        <v>August 2024</v>
      </c>
      <c r="F900" s="3" t="str">
        <f ca="1">IF(C900&gt;=TODAY()-365, "Last 12 Months", "After 12 Months")</f>
        <v>Last 12 Months</v>
      </c>
      <c r="G900" s="1" t="s">
        <v>2002</v>
      </c>
      <c r="H900" s="1" t="s">
        <v>898</v>
      </c>
      <c r="I900" s="1" t="s">
        <v>2003</v>
      </c>
      <c r="J900" s="8">
        <f>EOMONTH(C900, 0)</f>
        <v>45535</v>
      </c>
      <c r="K900" s="1" t="s">
        <v>373</v>
      </c>
      <c r="L900" s="1" t="str">
        <f>IF(ISNUMBER(SEARCH("Social subscription",I900)),"Social Sub",IF(OR(ISNUMBER(SEARCH("Mens",I900)),ISNUMBER(SEARCH("Ladies",I900))),"Match Fees",IF(OR(ISNUMBER(SEARCH("Badgers",I900)),ISNUMBER(SEARCH("Match Fee",I900))),"Match Fees",IF(OR(ISNUMBER(SEARCH("Training",I900)),ISNUMBER(SEARCH("Aspirations",I900))),"Training Fee",""))))</f>
        <v>Training Fee</v>
      </c>
      <c r="M900" s="1">
        <v>3</v>
      </c>
      <c r="N900" s="1">
        <v>0.06</v>
      </c>
      <c r="O900" s="1">
        <v>0.05</v>
      </c>
      <c r="P900" s="1">
        <v>0</v>
      </c>
      <c r="Q900" s="1">
        <v>2.89</v>
      </c>
    </row>
    <row r="901" spans="1:17" ht="12.75">
      <c r="A901" s="4">
        <v>45487</v>
      </c>
      <c r="B901" s="18">
        <f>IF(AND(ISNUMBER(--LEFT(A901,10)), ISNUMBER(--LEFT(C901,10))), --LEFT(C901,10) - --LEFT(A901,10), "")</f>
        <v>19.924299999998766</v>
      </c>
      <c r="C901" s="4">
        <v>45506.924305555556</v>
      </c>
      <c r="D901" s="16">
        <f>YEAR(C901)</f>
        <v>2024</v>
      </c>
      <c r="E901" s="1" t="str">
        <f t="shared" si="14"/>
        <v>August 2024</v>
      </c>
      <c r="F901" s="3" t="str">
        <f ca="1">IF(C901&gt;=TODAY()-365, "Last 12 Months", "After 12 Months")</f>
        <v>Last 12 Months</v>
      </c>
      <c r="G901" s="1" t="s">
        <v>2004</v>
      </c>
      <c r="H901" s="1" t="s">
        <v>901</v>
      </c>
      <c r="I901" s="1" t="s">
        <v>2003</v>
      </c>
      <c r="J901" s="8">
        <f>EOMONTH(C901, 0)</f>
        <v>45535</v>
      </c>
      <c r="K901" s="1" t="s">
        <v>373</v>
      </c>
      <c r="L901" s="1" t="str">
        <f>IF(ISNUMBER(SEARCH("Social subscription",I901)),"Social Sub",IF(OR(ISNUMBER(SEARCH("Mens",I901)),ISNUMBER(SEARCH("Ladies",I901))),"Match Fees",IF(OR(ISNUMBER(SEARCH("Badgers",I901)),ISNUMBER(SEARCH("Match Fee",I901))),"Match Fees",IF(OR(ISNUMBER(SEARCH("Training",I901)),ISNUMBER(SEARCH("Aspirations",I901))),"Training Fee",""))))</f>
        <v>Training Fee</v>
      </c>
      <c r="M901" s="1">
        <v>3</v>
      </c>
      <c r="N901" s="1">
        <v>0.06</v>
      </c>
      <c r="O901" s="1">
        <v>0.05</v>
      </c>
      <c r="P901" s="1">
        <v>0</v>
      </c>
      <c r="Q901" s="1">
        <v>2.89</v>
      </c>
    </row>
    <row r="902" spans="1:17" ht="12.75">
      <c r="A902" s="4">
        <v>45494</v>
      </c>
      <c r="B902" s="18">
        <f>IF(AND(ISNUMBER(--LEFT(A902,10)), ISNUMBER(--LEFT(C902,10))), --LEFT(C902,10) - --LEFT(A902,10), "")</f>
        <v>12.924299999998766</v>
      </c>
      <c r="C902" s="4">
        <v>45506.924305555556</v>
      </c>
      <c r="D902" s="16">
        <f>YEAR(C902)</f>
        <v>2024</v>
      </c>
      <c r="E902" s="1" t="str">
        <f t="shared" si="14"/>
        <v>August 2024</v>
      </c>
      <c r="F902" s="3" t="str">
        <f ca="1">IF(C902&gt;=TODAY()-365, "Last 12 Months", "After 12 Months")</f>
        <v>Last 12 Months</v>
      </c>
      <c r="G902" s="1" t="s">
        <v>2005</v>
      </c>
      <c r="H902" s="1" t="s">
        <v>898</v>
      </c>
      <c r="I902" s="1" t="s">
        <v>2006</v>
      </c>
      <c r="J902" s="8">
        <f>EOMONTH(C902, 0)</f>
        <v>45535</v>
      </c>
      <c r="K902" s="1" t="s">
        <v>373</v>
      </c>
      <c r="L902" s="1" t="str">
        <f>IF(ISNUMBER(SEARCH("Social subscription",I902)),"Social Sub",IF(OR(ISNUMBER(SEARCH("Mens",I902)),ISNUMBER(SEARCH("Ladies",I902))),"Match Fees",IF(OR(ISNUMBER(SEARCH("Badgers",I902)),ISNUMBER(SEARCH("Match Fee",I902))),"Match Fees",IF(OR(ISNUMBER(SEARCH("Training",I902)),ISNUMBER(SEARCH("Aspirations",I902))),"Training Fee",""))))</f>
        <v>Training Fee</v>
      </c>
      <c r="M902" s="1">
        <v>3</v>
      </c>
      <c r="N902" s="1">
        <v>0.06</v>
      </c>
      <c r="O902" s="1">
        <v>0.05</v>
      </c>
      <c r="P902" s="1">
        <v>0</v>
      </c>
      <c r="Q902" s="1">
        <v>2.89</v>
      </c>
    </row>
    <row r="903" spans="1:17" ht="12.75">
      <c r="A903" s="4">
        <v>45494</v>
      </c>
      <c r="B903" s="18">
        <f>IF(AND(ISNUMBER(--LEFT(A903,10)), ISNUMBER(--LEFT(C903,10))), --LEFT(C903,10) - --LEFT(A903,10), "")</f>
        <v>12.924299999998766</v>
      </c>
      <c r="C903" s="4">
        <v>45506.924305555556</v>
      </c>
      <c r="D903" s="16">
        <f>YEAR(C903)</f>
        <v>2024</v>
      </c>
      <c r="E903" s="1" t="str">
        <f t="shared" si="14"/>
        <v>August 2024</v>
      </c>
      <c r="F903" s="3" t="str">
        <f ca="1">IF(C903&gt;=TODAY()-365, "Last 12 Months", "After 12 Months")</f>
        <v>Last 12 Months</v>
      </c>
      <c r="G903" s="1" t="s">
        <v>2007</v>
      </c>
      <c r="H903" s="1" t="s">
        <v>901</v>
      </c>
      <c r="I903" s="1" t="s">
        <v>2006</v>
      </c>
      <c r="J903" s="8">
        <f>EOMONTH(C903, 0)</f>
        <v>45535</v>
      </c>
      <c r="K903" s="1" t="s">
        <v>373</v>
      </c>
      <c r="L903" s="1" t="str">
        <f>IF(ISNUMBER(SEARCH("Social subscription",I903)),"Social Sub",IF(OR(ISNUMBER(SEARCH("Mens",I903)),ISNUMBER(SEARCH("Ladies",I903))),"Match Fees",IF(OR(ISNUMBER(SEARCH("Badgers",I903)),ISNUMBER(SEARCH("Match Fee",I903))),"Match Fees",IF(OR(ISNUMBER(SEARCH("Training",I903)),ISNUMBER(SEARCH("Aspirations",I903))),"Training Fee",""))))</f>
        <v>Training Fee</v>
      </c>
      <c r="M903" s="1">
        <v>3</v>
      </c>
      <c r="N903" s="1">
        <v>0.06</v>
      </c>
      <c r="O903" s="1">
        <v>0.05</v>
      </c>
      <c r="P903" s="1">
        <v>0</v>
      </c>
      <c r="Q903" s="1">
        <v>2.89</v>
      </c>
    </row>
    <row r="904" spans="1:17" ht="12.75">
      <c r="A904" s="4">
        <v>45496</v>
      </c>
      <c r="B904" s="18">
        <f>IF(AND(ISNUMBER(--LEFT(A904,10)), ISNUMBER(--LEFT(C904,10))), --LEFT(C904,10) - --LEFT(A904,10), "")</f>
        <v>10.924299999998766</v>
      </c>
      <c r="C904" s="4">
        <v>45506.924305555556</v>
      </c>
      <c r="D904" s="16">
        <f>YEAR(C904)</f>
        <v>2024</v>
      </c>
      <c r="E904" s="1" t="str">
        <f t="shared" si="14"/>
        <v>August 2024</v>
      </c>
      <c r="F904" s="3" t="str">
        <f ca="1">IF(C904&gt;=TODAY()-365, "Last 12 Months", "After 12 Months")</f>
        <v>Last 12 Months</v>
      </c>
      <c r="G904" s="1" t="s">
        <v>2008</v>
      </c>
      <c r="H904" s="1" t="s">
        <v>2009</v>
      </c>
      <c r="I904" s="1" t="s">
        <v>2010</v>
      </c>
      <c r="J904" s="8">
        <f>EOMONTH(C904, 0)</f>
        <v>45535</v>
      </c>
      <c r="K904" s="1" t="s">
        <v>373</v>
      </c>
      <c r="L904" s="1" t="str">
        <f>IF(ISNUMBER(SEARCH("Social subscription",I904)),"Social Sub",IF(OR(ISNUMBER(SEARCH("Mens",I904)),ISNUMBER(SEARCH("Ladies",I904))),"Match Fees",IF(OR(ISNUMBER(SEARCH("Badgers",I904)),ISNUMBER(SEARCH("Match Fee",I904))),"Match Fees",IF(OR(ISNUMBER(SEARCH("Training",I904)),ISNUMBER(SEARCH("Aspirations",I904))),"Training Fee",""))))</f>
        <v>Match Fees</v>
      </c>
      <c r="M904" s="1">
        <v>10</v>
      </c>
      <c r="N904" s="1">
        <v>0.19</v>
      </c>
      <c r="O904" s="1">
        <v>0.1</v>
      </c>
      <c r="P904" s="1">
        <v>0</v>
      </c>
      <c r="Q904" s="1">
        <v>9.7100000000000009</v>
      </c>
    </row>
    <row r="905" spans="1:17" ht="12.75">
      <c r="A905" s="4">
        <v>45501</v>
      </c>
      <c r="B905" s="18">
        <f>IF(AND(ISNUMBER(--LEFT(A905,10)), ISNUMBER(--LEFT(C905,10))), --LEFT(C905,10) - --LEFT(A905,10), "")</f>
        <v>5.924299999998766</v>
      </c>
      <c r="C905" s="4">
        <v>45506.924305555556</v>
      </c>
      <c r="D905" s="16">
        <f>YEAR(C905)</f>
        <v>2024</v>
      </c>
      <c r="E905" s="1" t="str">
        <f t="shared" si="14"/>
        <v>August 2024</v>
      </c>
      <c r="F905" s="3" t="str">
        <f ca="1">IF(C905&gt;=TODAY()-365, "Last 12 Months", "After 12 Months")</f>
        <v>Last 12 Months</v>
      </c>
      <c r="G905" s="1" t="s">
        <v>2011</v>
      </c>
      <c r="H905" s="1" t="s">
        <v>898</v>
      </c>
      <c r="I905" s="1" t="s">
        <v>2012</v>
      </c>
      <c r="J905" s="8">
        <f>EOMONTH(C905, 0)</f>
        <v>45535</v>
      </c>
      <c r="K905" s="1" t="s">
        <v>373</v>
      </c>
      <c r="L905" s="1" t="str">
        <f>IF(ISNUMBER(SEARCH("Social subscription",I905)),"Social Sub",IF(OR(ISNUMBER(SEARCH("Mens",I905)),ISNUMBER(SEARCH("Ladies",I905))),"Match Fees",IF(OR(ISNUMBER(SEARCH("Badgers",I905)),ISNUMBER(SEARCH("Match Fee",I905))),"Match Fees",IF(OR(ISNUMBER(SEARCH("Training",I905)),ISNUMBER(SEARCH("Aspirations",I905))),"Training Fee",""))))</f>
        <v>Training Fee</v>
      </c>
      <c r="M905" s="1">
        <v>3</v>
      </c>
      <c r="N905" s="1">
        <v>0.06</v>
      </c>
      <c r="O905" s="1">
        <v>0.05</v>
      </c>
      <c r="P905" s="1">
        <v>0</v>
      </c>
      <c r="Q905" s="1">
        <v>2.89</v>
      </c>
    </row>
    <row r="906" spans="1:17" ht="12.75">
      <c r="A906" s="4">
        <v>45501</v>
      </c>
      <c r="B906" s="18">
        <f>IF(AND(ISNUMBER(--LEFT(A906,10)), ISNUMBER(--LEFT(C906,10))), --LEFT(C906,10) - --LEFT(A906,10), "")</f>
        <v>5.924299999998766</v>
      </c>
      <c r="C906" s="4">
        <v>45506.924305555556</v>
      </c>
      <c r="D906" s="16">
        <f>YEAR(C906)</f>
        <v>2024</v>
      </c>
      <c r="E906" s="1" t="str">
        <f t="shared" si="14"/>
        <v>August 2024</v>
      </c>
      <c r="F906" s="3" t="str">
        <f ca="1">IF(C906&gt;=TODAY()-365, "Last 12 Months", "After 12 Months")</f>
        <v>Last 12 Months</v>
      </c>
      <c r="G906" s="1" t="s">
        <v>2013</v>
      </c>
      <c r="H906" s="1" t="s">
        <v>901</v>
      </c>
      <c r="I906" s="1" t="s">
        <v>2012</v>
      </c>
      <c r="J906" s="8">
        <f>EOMONTH(C906, 0)</f>
        <v>45535</v>
      </c>
      <c r="K906" s="1" t="s">
        <v>373</v>
      </c>
      <c r="L906" s="1" t="str">
        <f>IF(ISNUMBER(SEARCH("Social subscription",I906)),"Social Sub",IF(OR(ISNUMBER(SEARCH("Mens",I906)),ISNUMBER(SEARCH("Ladies",I906))),"Match Fees",IF(OR(ISNUMBER(SEARCH("Badgers",I906)),ISNUMBER(SEARCH("Match Fee",I906))),"Match Fees",IF(OR(ISNUMBER(SEARCH("Training",I906)),ISNUMBER(SEARCH("Aspirations",I906))),"Training Fee",""))))</f>
        <v>Training Fee</v>
      </c>
      <c r="M906" s="1">
        <v>3</v>
      </c>
      <c r="N906" s="1">
        <v>0.06</v>
      </c>
      <c r="O906" s="1">
        <v>0.05</v>
      </c>
      <c r="P906" s="1">
        <v>0</v>
      </c>
      <c r="Q906" s="1">
        <v>2.89</v>
      </c>
    </row>
    <row r="907" spans="1:17" ht="12.75">
      <c r="A907" s="4">
        <v>45503</v>
      </c>
      <c r="B907" s="18">
        <f>IF(AND(ISNUMBER(--LEFT(A907,10)), ISNUMBER(--LEFT(C907,10))), --LEFT(C907,10) - --LEFT(A907,10), "")</f>
        <v>3.924299999998766</v>
      </c>
      <c r="C907" s="4">
        <v>45506.924305555556</v>
      </c>
      <c r="D907" s="16">
        <f>YEAR(C907)</f>
        <v>2024</v>
      </c>
      <c r="E907" s="1" t="str">
        <f t="shared" si="14"/>
        <v>August 2024</v>
      </c>
      <c r="F907" s="3" t="str">
        <f ca="1">IF(C907&gt;=TODAY()-365, "Last 12 Months", "After 12 Months")</f>
        <v>Last 12 Months</v>
      </c>
      <c r="G907" s="1" t="s">
        <v>2014</v>
      </c>
      <c r="H907" s="1" t="s">
        <v>2009</v>
      </c>
      <c r="I907" s="1" t="s">
        <v>1973</v>
      </c>
      <c r="J907" s="8">
        <f>EOMONTH(C907, 0)</f>
        <v>45535</v>
      </c>
      <c r="K907" s="1" t="s">
        <v>373</v>
      </c>
      <c r="L907" s="1" t="str">
        <f>IF(ISNUMBER(SEARCH("Social subscription",I907)),"Social Sub",IF(OR(ISNUMBER(SEARCH("Mens",I907)),ISNUMBER(SEARCH("Ladies",I907))),"Match Fees",IF(OR(ISNUMBER(SEARCH("Badgers",I907)),ISNUMBER(SEARCH("Match Fee",I907))),"Match Fees",IF(OR(ISNUMBER(SEARCH("Training",I907)),ISNUMBER(SEARCH("Aspirations",I907))),"Training Fee",""))))</f>
        <v>Match Fees</v>
      </c>
      <c r="M907" s="1">
        <v>10</v>
      </c>
      <c r="N907" s="1">
        <v>0.17</v>
      </c>
      <c r="O907" s="1">
        <v>0.1</v>
      </c>
      <c r="P907" s="1">
        <v>0</v>
      </c>
      <c r="Q907" s="1">
        <v>9.73</v>
      </c>
    </row>
    <row r="908" spans="1:17" ht="12.75">
      <c r="A908" s="4">
        <v>45506</v>
      </c>
      <c r="B908" s="18">
        <f>IF(AND(ISNUMBER(--LEFT(A908,10)), ISNUMBER(--LEFT(C908,10))), --LEFT(C908,10) - --LEFT(A908,10), "")</f>
        <v>0.924299999998766</v>
      </c>
      <c r="C908" s="4">
        <v>45506.924305555556</v>
      </c>
      <c r="D908" s="16">
        <f>YEAR(C908)</f>
        <v>2024</v>
      </c>
      <c r="E908" s="1" t="str">
        <f t="shared" si="14"/>
        <v>August 2024</v>
      </c>
      <c r="F908" s="3" t="str">
        <f ca="1">IF(C908&gt;=TODAY()-365, "Last 12 Months", "After 12 Months")</f>
        <v>Last 12 Months</v>
      </c>
      <c r="G908" s="1" t="s">
        <v>2015</v>
      </c>
      <c r="H908" s="1" t="s">
        <v>898</v>
      </c>
      <c r="I908" s="1" t="s">
        <v>2016</v>
      </c>
      <c r="J908" s="8">
        <f>EOMONTH(C908, 0)</f>
        <v>45535</v>
      </c>
      <c r="K908" s="1" t="s">
        <v>373</v>
      </c>
      <c r="L908" s="1" t="str">
        <f>IF(ISNUMBER(SEARCH("Social subscription",I908)),"Social Sub",IF(OR(ISNUMBER(SEARCH("Mens",I908)),ISNUMBER(SEARCH("Ladies",I908))),"Match Fees",IF(OR(ISNUMBER(SEARCH("Badgers",I908)),ISNUMBER(SEARCH("Match Fee",I908))),"Match Fees",IF(OR(ISNUMBER(SEARCH("Training",I908)),ISNUMBER(SEARCH("Aspirations",I908))),"Training Fee",""))))</f>
        <v>Training Fee</v>
      </c>
      <c r="M908" s="1">
        <v>5</v>
      </c>
      <c r="N908" s="1">
        <v>0.1</v>
      </c>
      <c r="O908" s="1">
        <v>0.05</v>
      </c>
      <c r="P908" s="1">
        <v>0</v>
      </c>
      <c r="Q908" s="1">
        <v>4.8499999999999996</v>
      </c>
    </row>
    <row r="909" spans="1:17" ht="12.75">
      <c r="A909" s="4">
        <v>45506</v>
      </c>
      <c r="B909" s="18">
        <f>IF(AND(ISNUMBER(--LEFT(A909,10)), ISNUMBER(--LEFT(C909,10))), --LEFT(C909,10) - --LEFT(A909,10), "")</f>
        <v>0.924299999998766</v>
      </c>
      <c r="C909" s="4">
        <v>45506.924305555556</v>
      </c>
      <c r="D909" s="16">
        <f>YEAR(C909)</f>
        <v>2024</v>
      </c>
      <c r="E909" s="1" t="str">
        <f t="shared" si="14"/>
        <v>August 2024</v>
      </c>
      <c r="F909" s="3" t="str">
        <f ca="1">IF(C909&gt;=TODAY()-365, "Last 12 Months", "After 12 Months")</f>
        <v>Last 12 Months</v>
      </c>
      <c r="G909" s="1" t="s">
        <v>2017</v>
      </c>
      <c r="H909" s="1" t="s">
        <v>901</v>
      </c>
      <c r="I909" s="1" t="s">
        <v>2016</v>
      </c>
      <c r="J909" s="8">
        <f>EOMONTH(C909, 0)</f>
        <v>45535</v>
      </c>
      <c r="K909" s="1" t="s">
        <v>373</v>
      </c>
      <c r="L909" s="1" t="str">
        <f>IF(ISNUMBER(SEARCH("Social subscription",I909)),"Social Sub",IF(OR(ISNUMBER(SEARCH("Mens",I909)),ISNUMBER(SEARCH("Ladies",I909))),"Match Fees",IF(OR(ISNUMBER(SEARCH("Badgers",I909)),ISNUMBER(SEARCH("Match Fee",I909))),"Match Fees",IF(OR(ISNUMBER(SEARCH("Training",I909)),ISNUMBER(SEARCH("Aspirations",I909))),"Training Fee",""))))</f>
        <v>Training Fee</v>
      </c>
      <c r="M909" s="1">
        <v>5</v>
      </c>
      <c r="N909" s="1">
        <v>0.1</v>
      </c>
      <c r="O909" s="1">
        <v>0.05</v>
      </c>
      <c r="P909" s="1">
        <v>0</v>
      </c>
      <c r="Q909" s="1">
        <v>4.8499999999999996</v>
      </c>
    </row>
    <row r="910" spans="1:17" ht="12.75">
      <c r="A910" s="4">
        <v>45481</v>
      </c>
      <c r="B910" s="18">
        <f>IF(AND(ISNUMBER(--LEFT(A910,10)), ISNUMBER(--LEFT(C910,10))), --LEFT(C910,10) - --LEFT(A910,10), "")</f>
        <v>25.9375</v>
      </c>
      <c r="C910" s="4">
        <v>45506.9375</v>
      </c>
      <c r="D910" s="16">
        <f>YEAR(C910)</f>
        <v>2024</v>
      </c>
      <c r="E910" s="1" t="str">
        <f t="shared" si="14"/>
        <v>August 2024</v>
      </c>
      <c r="F910" s="3" t="str">
        <f ca="1">IF(C910&gt;=TODAY()-365, "Last 12 Months", "After 12 Months")</f>
        <v>Last 12 Months</v>
      </c>
      <c r="G910" s="1" t="s">
        <v>2018</v>
      </c>
      <c r="H910" s="1" t="s">
        <v>804</v>
      </c>
      <c r="I910" s="1" t="s">
        <v>2019</v>
      </c>
      <c r="J910" s="8">
        <f>EOMONTH(C910, 0)</f>
        <v>45535</v>
      </c>
      <c r="K910" s="1" t="s">
        <v>373</v>
      </c>
      <c r="L910" s="1" t="str">
        <f>IF(ISNUMBER(SEARCH("Social subscription",I910)),"Social Sub",IF(OR(ISNUMBER(SEARCH("Mens",I910)),ISNUMBER(SEARCH("Ladies",I910))),"Match Fees",IF(OR(ISNUMBER(SEARCH("Badgers",I910)),ISNUMBER(SEARCH("Match Fee",I910))),"Match Fees",IF(OR(ISNUMBER(SEARCH("Training",I910)),ISNUMBER(SEARCH("Aspirations",I910))),"Training Fee",""))))</f>
        <v>Training Fee</v>
      </c>
      <c r="M910" s="1">
        <v>3</v>
      </c>
      <c r="N910" s="1">
        <v>0.05</v>
      </c>
      <c r="O910" s="1">
        <v>0.05</v>
      </c>
      <c r="P910" s="1">
        <v>0</v>
      </c>
      <c r="Q910" s="1">
        <v>2.9</v>
      </c>
    </row>
    <row r="911" spans="1:17" ht="12.75">
      <c r="A911" s="4">
        <v>45481</v>
      </c>
      <c r="B911" s="18">
        <f>IF(AND(ISNUMBER(--LEFT(A911,10)), ISNUMBER(--LEFT(C911,10))), --LEFT(C911,10) - --LEFT(A911,10), "")</f>
        <v>25.9375</v>
      </c>
      <c r="C911" s="4">
        <v>45506.9375</v>
      </c>
      <c r="D911" s="16">
        <f>YEAR(C911)</f>
        <v>2024</v>
      </c>
      <c r="E911" s="1" t="str">
        <f t="shared" si="14"/>
        <v>August 2024</v>
      </c>
      <c r="F911" s="3" t="str">
        <f ca="1">IF(C911&gt;=TODAY()-365, "Last 12 Months", "After 12 Months")</f>
        <v>Last 12 Months</v>
      </c>
      <c r="G911" s="1" t="s">
        <v>2020</v>
      </c>
      <c r="H911" s="1" t="s">
        <v>807</v>
      </c>
      <c r="I911" s="1" t="s">
        <v>2019</v>
      </c>
      <c r="J911" s="8">
        <f>EOMONTH(C911, 0)</f>
        <v>45535</v>
      </c>
      <c r="K911" s="1" t="s">
        <v>373</v>
      </c>
      <c r="L911" s="1" t="str">
        <f>IF(ISNUMBER(SEARCH("Social subscription",I911)),"Social Sub",IF(OR(ISNUMBER(SEARCH("Mens",I911)),ISNUMBER(SEARCH("Ladies",I911))),"Match Fees",IF(OR(ISNUMBER(SEARCH("Badgers",I911)),ISNUMBER(SEARCH("Match Fee",I911))),"Match Fees",IF(OR(ISNUMBER(SEARCH("Training",I911)),ISNUMBER(SEARCH("Aspirations",I911))),"Training Fee",""))))</f>
        <v>Training Fee</v>
      </c>
      <c r="M911" s="1">
        <v>3</v>
      </c>
      <c r="N911" s="1">
        <v>0.05</v>
      </c>
      <c r="O911" s="1">
        <v>0.05</v>
      </c>
      <c r="P911" s="1">
        <v>0</v>
      </c>
      <c r="Q911" s="1">
        <v>2.9</v>
      </c>
    </row>
    <row r="912" spans="1:17" ht="12.75">
      <c r="A912" s="4">
        <v>45485</v>
      </c>
      <c r="B912" s="18">
        <f>IF(AND(ISNUMBER(--LEFT(A912,10)), ISNUMBER(--LEFT(C912,10))), --LEFT(C912,10) - --LEFT(A912,10), "")</f>
        <v>21.9375</v>
      </c>
      <c r="C912" s="4">
        <v>45506.9375</v>
      </c>
      <c r="D912" s="16">
        <f>YEAR(C912)</f>
        <v>2024</v>
      </c>
      <c r="E912" s="1" t="str">
        <f t="shared" si="14"/>
        <v>August 2024</v>
      </c>
      <c r="F912" s="3" t="str">
        <f ca="1">IF(C912&gt;=TODAY()-365, "Last 12 Months", "After 12 Months")</f>
        <v>Last 12 Months</v>
      </c>
      <c r="G912" s="1" t="s">
        <v>2021</v>
      </c>
      <c r="H912" s="1" t="s">
        <v>804</v>
      </c>
      <c r="I912" s="1" t="s">
        <v>2022</v>
      </c>
      <c r="J912" s="8">
        <f>EOMONTH(C912, 0)</f>
        <v>45535</v>
      </c>
      <c r="K912" s="1" t="s">
        <v>373</v>
      </c>
      <c r="L912" s="1" t="str">
        <f>IF(ISNUMBER(SEARCH("Social subscription",I912)),"Social Sub",IF(OR(ISNUMBER(SEARCH("Mens",I912)),ISNUMBER(SEARCH("Ladies",I912))),"Match Fees",IF(OR(ISNUMBER(SEARCH("Badgers",I912)),ISNUMBER(SEARCH("Match Fee",I912))),"Match Fees",IF(OR(ISNUMBER(SEARCH("Training",I912)),ISNUMBER(SEARCH("Aspirations",I912))),"Training Fee",""))))</f>
        <v>Training Fee</v>
      </c>
      <c r="M912" s="1">
        <v>5</v>
      </c>
      <c r="N912" s="1">
        <v>0.09</v>
      </c>
      <c r="O912" s="1">
        <v>0.05</v>
      </c>
      <c r="P912" s="1">
        <v>0</v>
      </c>
      <c r="Q912" s="1">
        <v>4.8600000000000003</v>
      </c>
    </row>
    <row r="913" spans="1:17" ht="12.75">
      <c r="A913" s="4">
        <v>45485</v>
      </c>
      <c r="B913" s="18">
        <f>IF(AND(ISNUMBER(--LEFT(A913,10)), ISNUMBER(--LEFT(C913,10))), --LEFT(C913,10) - --LEFT(A913,10), "")</f>
        <v>21.9375</v>
      </c>
      <c r="C913" s="4">
        <v>45506.9375</v>
      </c>
      <c r="D913" s="16">
        <f>YEAR(C913)</f>
        <v>2024</v>
      </c>
      <c r="E913" s="1" t="str">
        <f t="shared" si="14"/>
        <v>August 2024</v>
      </c>
      <c r="F913" s="3" t="str">
        <f ca="1">IF(C913&gt;=TODAY()-365, "Last 12 Months", "After 12 Months")</f>
        <v>Last 12 Months</v>
      </c>
      <c r="G913" s="1" t="s">
        <v>2023</v>
      </c>
      <c r="H913" s="1" t="s">
        <v>807</v>
      </c>
      <c r="I913" s="1" t="s">
        <v>2022</v>
      </c>
      <c r="J913" s="8">
        <f>EOMONTH(C913, 0)</f>
        <v>45535</v>
      </c>
      <c r="K913" s="1" t="s">
        <v>373</v>
      </c>
      <c r="L913" s="1" t="str">
        <f>IF(ISNUMBER(SEARCH("Social subscription",I913)),"Social Sub",IF(OR(ISNUMBER(SEARCH("Mens",I913)),ISNUMBER(SEARCH("Ladies",I913))),"Match Fees",IF(OR(ISNUMBER(SEARCH("Badgers",I913)),ISNUMBER(SEARCH("Match Fee",I913))),"Match Fees",IF(OR(ISNUMBER(SEARCH("Training",I913)),ISNUMBER(SEARCH("Aspirations",I913))),"Training Fee",""))))</f>
        <v>Training Fee</v>
      </c>
      <c r="M913" s="1">
        <v>5</v>
      </c>
      <c r="N913" s="1">
        <v>0.09</v>
      </c>
      <c r="O913" s="1">
        <v>0.05</v>
      </c>
      <c r="P913" s="1">
        <v>0</v>
      </c>
      <c r="Q913" s="1">
        <v>4.8600000000000003</v>
      </c>
    </row>
    <row r="914" spans="1:17" ht="12.75">
      <c r="A914" s="4">
        <v>45487</v>
      </c>
      <c r="B914" s="18">
        <f>IF(AND(ISNUMBER(--LEFT(A914,10)), ISNUMBER(--LEFT(C914,10))), --LEFT(C914,10) - --LEFT(A914,10), "")</f>
        <v>19.9375</v>
      </c>
      <c r="C914" s="4">
        <v>45506.9375</v>
      </c>
      <c r="D914" s="16">
        <f>YEAR(C914)</f>
        <v>2024</v>
      </c>
      <c r="E914" s="1" t="str">
        <f t="shared" si="14"/>
        <v>August 2024</v>
      </c>
      <c r="F914" s="3" t="str">
        <f ca="1">IF(C914&gt;=TODAY()-365, "Last 12 Months", "After 12 Months")</f>
        <v>Last 12 Months</v>
      </c>
      <c r="G914" s="1" t="s">
        <v>2024</v>
      </c>
      <c r="H914" s="1" t="s">
        <v>804</v>
      </c>
      <c r="I914" s="1" t="s">
        <v>2025</v>
      </c>
      <c r="J914" s="8">
        <f>EOMONTH(C914, 0)</f>
        <v>45535</v>
      </c>
      <c r="K914" s="1" t="s">
        <v>373</v>
      </c>
      <c r="L914" s="1" t="str">
        <f>IF(ISNUMBER(SEARCH("Social subscription",I914)),"Social Sub",IF(OR(ISNUMBER(SEARCH("Mens",I914)),ISNUMBER(SEARCH("Ladies",I914))),"Match Fees",IF(OR(ISNUMBER(SEARCH("Badgers",I914)),ISNUMBER(SEARCH("Match Fee",I914))),"Match Fees",IF(OR(ISNUMBER(SEARCH("Training",I914)),ISNUMBER(SEARCH("Aspirations",I914))),"Training Fee",""))))</f>
        <v>Training Fee</v>
      </c>
      <c r="M914" s="1">
        <v>3</v>
      </c>
      <c r="N914" s="1">
        <v>0.05</v>
      </c>
      <c r="O914" s="1">
        <v>0.05</v>
      </c>
      <c r="P914" s="1">
        <v>0</v>
      </c>
      <c r="Q914" s="1">
        <v>2.9</v>
      </c>
    </row>
    <row r="915" spans="1:17" ht="12.75">
      <c r="A915" s="4">
        <v>45487</v>
      </c>
      <c r="B915" s="18">
        <f>IF(AND(ISNUMBER(--LEFT(A915,10)), ISNUMBER(--LEFT(C915,10))), --LEFT(C915,10) - --LEFT(A915,10), "")</f>
        <v>19.9375</v>
      </c>
      <c r="C915" s="4">
        <v>45506.9375</v>
      </c>
      <c r="D915" s="16">
        <f>YEAR(C915)</f>
        <v>2024</v>
      </c>
      <c r="E915" s="1" t="str">
        <f t="shared" si="14"/>
        <v>August 2024</v>
      </c>
      <c r="F915" s="3" t="str">
        <f ca="1">IF(C915&gt;=TODAY()-365, "Last 12 Months", "After 12 Months")</f>
        <v>Last 12 Months</v>
      </c>
      <c r="G915" s="1" t="s">
        <v>2026</v>
      </c>
      <c r="H915" s="1" t="s">
        <v>807</v>
      </c>
      <c r="I915" s="1" t="s">
        <v>2025</v>
      </c>
      <c r="J915" s="8">
        <f>EOMONTH(C915, 0)</f>
        <v>45535</v>
      </c>
      <c r="K915" s="1" t="s">
        <v>373</v>
      </c>
      <c r="L915" s="1" t="str">
        <f>IF(ISNUMBER(SEARCH("Social subscription",I915)),"Social Sub",IF(OR(ISNUMBER(SEARCH("Mens",I915)),ISNUMBER(SEARCH("Ladies",I915))),"Match Fees",IF(OR(ISNUMBER(SEARCH("Badgers",I915)),ISNUMBER(SEARCH("Match Fee",I915))),"Match Fees",IF(OR(ISNUMBER(SEARCH("Training",I915)),ISNUMBER(SEARCH("Aspirations",I915))),"Training Fee",""))))</f>
        <v>Training Fee</v>
      </c>
      <c r="M915" s="1">
        <v>3</v>
      </c>
      <c r="N915" s="1">
        <v>0.05</v>
      </c>
      <c r="O915" s="1">
        <v>0.05</v>
      </c>
      <c r="P915" s="1">
        <v>0</v>
      </c>
      <c r="Q915" s="1">
        <v>2.9</v>
      </c>
    </row>
    <row r="916" spans="1:17" ht="12.75">
      <c r="A916" s="4">
        <v>45492</v>
      </c>
      <c r="B916" s="18">
        <f>IF(AND(ISNUMBER(--LEFT(A916,10)), ISNUMBER(--LEFT(C916,10))), --LEFT(C916,10) - --LEFT(A916,10), "")</f>
        <v>14.9375</v>
      </c>
      <c r="C916" s="4">
        <v>45506.9375</v>
      </c>
      <c r="D916" s="16">
        <f>YEAR(C916)</f>
        <v>2024</v>
      </c>
      <c r="E916" s="1" t="str">
        <f t="shared" si="14"/>
        <v>August 2024</v>
      </c>
      <c r="F916" s="3" t="str">
        <f ca="1">IF(C916&gt;=TODAY()-365, "Last 12 Months", "After 12 Months")</f>
        <v>Last 12 Months</v>
      </c>
      <c r="G916" s="1" t="s">
        <v>2027</v>
      </c>
      <c r="H916" s="1" t="s">
        <v>804</v>
      </c>
      <c r="I916" s="1" t="s">
        <v>2028</v>
      </c>
      <c r="J916" s="8">
        <f>EOMONTH(C916, 0)</f>
        <v>45535</v>
      </c>
      <c r="K916" s="1" t="s">
        <v>373</v>
      </c>
      <c r="L916" s="1" t="str">
        <f>IF(ISNUMBER(SEARCH("Social subscription",I916)),"Social Sub",IF(OR(ISNUMBER(SEARCH("Mens",I916)),ISNUMBER(SEARCH("Ladies",I916))),"Match Fees",IF(OR(ISNUMBER(SEARCH("Badgers",I916)),ISNUMBER(SEARCH("Match Fee",I916))),"Match Fees",IF(OR(ISNUMBER(SEARCH("Training",I916)),ISNUMBER(SEARCH("Aspirations",I916))),"Training Fee",""))))</f>
        <v>Training Fee</v>
      </c>
      <c r="M916" s="1">
        <v>5</v>
      </c>
      <c r="N916" s="1">
        <v>0.09</v>
      </c>
      <c r="O916" s="1">
        <v>0.05</v>
      </c>
      <c r="P916" s="1">
        <v>0</v>
      </c>
      <c r="Q916" s="1">
        <v>4.8600000000000003</v>
      </c>
    </row>
    <row r="917" spans="1:17" ht="12.75">
      <c r="A917" s="4">
        <v>45492</v>
      </c>
      <c r="B917" s="18">
        <f>IF(AND(ISNUMBER(--LEFT(A917,10)), ISNUMBER(--LEFT(C917,10))), --LEFT(C917,10) - --LEFT(A917,10), "")</f>
        <v>14.9375</v>
      </c>
      <c r="C917" s="4">
        <v>45506.9375</v>
      </c>
      <c r="D917" s="16">
        <f>YEAR(C917)</f>
        <v>2024</v>
      </c>
      <c r="E917" s="1" t="str">
        <f t="shared" si="14"/>
        <v>August 2024</v>
      </c>
      <c r="F917" s="3" t="str">
        <f ca="1">IF(C917&gt;=TODAY()-365, "Last 12 Months", "After 12 Months")</f>
        <v>Last 12 Months</v>
      </c>
      <c r="G917" s="1" t="s">
        <v>2029</v>
      </c>
      <c r="H917" s="1" t="s">
        <v>807</v>
      </c>
      <c r="I917" s="1" t="s">
        <v>2028</v>
      </c>
      <c r="J917" s="8">
        <f>EOMONTH(C917, 0)</f>
        <v>45535</v>
      </c>
      <c r="K917" s="1" t="s">
        <v>373</v>
      </c>
      <c r="L917" s="1" t="str">
        <f>IF(ISNUMBER(SEARCH("Social subscription",I917)),"Social Sub",IF(OR(ISNUMBER(SEARCH("Mens",I917)),ISNUMBER(SEARCH("Ladies",I917))),"Match Fees",IF(OR(ISNUMBER(SEARCH("Badgers",I917)),ISNUMBER(SEARCH("Match Fee",I917))),"Match Fees",IF(OR(ISNUMBER(SEARCH("Training",I917)),ISNUMBER(SEARCH("Aspirations",I917))),"Training Fee",""))))</f>
        <v>Training Fee</v>
      </c>
      <c r="M917" s="1">
        <v>5</v>
      </c>
      <c r="N917" s="1">
        <v>0.09</v>
      </c>
      <c r="O917" s="1">
        <v>0.05</v>
      </c>
      <c r="P917" s="1">
        <v>0</v>
      </c>
      <c r="Q917" s="1">
        <v>4.8600000000000003</v>
      </c>
    </row>
    <row r="918" spans="1:17" ht="12.75">
      <c r="A918" s="4">
        <v>45494</v>
      </c>
      <c r="B918" s="18">
        <f>IF(AND(ISNUMBER(--LEFT(A918,10)), ISNUMBER(--LEFT(C918,10))), --LEFT(C918,10) - --LEFT(A918,10), "")</f>
        <v>12.9375</v>
      </c>
      <c r="C918" s="4">
        <v>45506.9375</v>
      </c>
      <c r="D918" s="16">
        <f>YEAR(C918)</f>
        <v>2024</v>
      </c>
      <c r="E918" s="1" t="str">
        <f t="shared" si="14"/>
        <v>August 2024</v>
      </c>
      <c r="F918" s="3" t="str">
        <f ca="1">IF(C918&gt;=TODAY()-365, "Last 12 Months", "After 12 Months")</f>
        <v>Last 12 Months</v>
      </c>
      <c r="G918" s="1" t="s">
        <v>2030</v>
      </c>
      <c r="H918" s="1" t="s">
        <v>804</v>
      </c>
      <c r="I918" s="1" t="s">
        <v>2031</v>
      </c>
      <c r="J918" s="8">
        <f>EOMONTH(C918, 0)</f>
        <v>45535</v>
      </c>
      <c r="K918" s="1" t="s">
        <v>373</v>
      </c>
      <c r="L918" s="1" t="str">
        <f>IF(ISNUMBER(SEARCH("Social subscription",I918)),"Social Sub",IF(OR(ISNUMBER(SEARCH("Mens",I918)),ISNUMBER(SEARCH("Ladies",I918))),"Match Fees",IF(OR(ISNUMBER(SEARCH("Badgers",I918)),ISNUMBER(SEARCH("Match Fee",I918))),"Match Fees",IF(OR(ISNUMBER(SEARCH("Training",I918)),ISNUMBER(SEARCH("Aspirations",I918))),"Training Fee",""))))</f>
        <v>Training Fee</v>
      </c>
      <c r="M918" s="1">
        <v>3</v>
      </c>
      <c r="N918" s="1">
        <v>0.05</v>
      </c>
      <c r="O918" s="1">
        <v>0.05</v>
      </c>
      <c r="P918" s="1">
        <v>0</v>
      </c>
      <c r="Q918" s="1">
        <v>2.9</v>
      </c>
    </row>
    <row r="919" spans="1:17" ht="12.75">
      <c r="A919" s="4">
        <v>45494</v>
      </c>
      <c r="B919" s="18">
        <f>IF(AND(ISNUMBER(--LEFT(A919,10)), ISNUMBER(--LEFT(C919,10))), --LEFT(C919,10) - --LEFT(A919,10), "")</f>
        <v>12.9375</v>
      </c>
      <c r="C919" s="4">
        <v>45506.9375</v>
      </c>
      <c r="D919" s="16">
        <f>YEAR(C919)</f>
        <v>2024</v>
      </c>
      <c r="E919" s="1" t="str">
        <f t="shared" si="14"/>
        <v>August 2024</v>
      </c>
      <c r="F919" s="3" t="str">
        <f ca="1">IF(C919&gt;=TODAY()-365, "Last 12 Months", "After 12 Months")</f>
        <v>Last 12 Months</v>
      </c>
      <c r="G919" s="1" t="s">
        <v>2032</v>
      </c>
      <c r="H919" s="1" t="s">
        <v>807</v>
      </c>
      <c r="I919" s="1" t="s">
        <v>2031</v>
      </c>
      <c r="J919" s="8">
        <f>EOMONTH(C919, 0)</f>
        <v>45535</v>
      </c>
      <c r="K919" s="1" t="s">
        <v>373</v>
      </c>
      <c r="L919" s="1" t="str">
        <f>IF(ISNUMBER(SEARCH("Social subscription",I919)),"Social Sub",IF(OR(ISNUMBER(SEARCH("Mens",I919)),ISNUMBER(SEARCH("Ladies",I919))),"Match Fees",IF(OR(ISNUMBER(SEARCH("Badgers",I919)),ISNUMBER(SEARCH("Match Fee",I919))),"Match Fees",IF(OR(ISNUMBER(SEARCH("Training",I919)),ISNUMBER(SEARCH("Aspirations",I919))),"Training Fee",""))))</f>
        <v>Training Fee</v>
      </c>
      <c r="M919" s="1">
        <v>3</v>
      </c>
      <c r="N919" s="1">
        <v>0.09</v>
      </c>
      <c r="O919" s="1">
        <v>0.05</v>
      </c>
      <c r="P919" s="1">
        <v>0</v>
      </c>
      <c r="Q919" s="1">
        <v>2.86</v>
      </c>
    </row>
    <row r="920" spans="1:17" ht="12.75">
      <c r="A920" s="4">
        <v>45499</v>
      </c>
      <c r="B920" s="18">
        <f>IF(AND(ISNUMBER(--LEFT(A920,10)), ISNUMBER(--LEFT(C920,10))), --LEFT(C920,10) - --LEFT(A920,10), "")</f>
        <v>7.9375</v>
      </c>
      <c r="C920" s="4">
        <v>45506.9375</v>
      </c>
      <c r="D920" s="16">
        <f>YEAR(C920)</f>
        <v>2024</v>
      </c>
      <c r="E920" s="1" t="str">
        <f t="shared" si="14"/>
        <v>August 2024</v>
      </c>
      <c r="F920" s="3" t="str">
        <f ca="1">IF(C920&gt;=TODAY()-365, "Last 12 Months", "After 12 Months")</f>
        <v>Last 12 Months</v>
      </c>
      <c r="G920" s="1" t="s">
        <v>2033</v>
      </c>
      <c r="H920" s="1" t="s">
        <v>804</v>
      </c>
      <c r="I920" s="1" t="s">
        <v>2034</v>
      </c>
      <c r="J920" s="8">
        <f>EOMONTH(C920, 0)</f>
        <v>45535</v>
      </c>
      <c r="K920" s="1" t="s">
        <v>373</v>
      </c>
      <c r="L920" s="1" t="str">
        <f>IF(ISNUMBER(SEARCH("Social subscription",I920)),"Social Sub",IF(OR(ISNUMBER(SEARCH("Mens",I920)),ISNUMBER(SEARCH("Ladies",I920))),"Match Fees",IF(OR(ISNUMBER(SEARCH("Badgers",I920)),ISNUMBER(SEARCH("Match Fee",I920))),"Match Fees",IF(OR(ISNUMBER(SEARCH("Training",I920)),ISNUMBER(SEARCH("Aspirations",I920))),"Training Fee",""))))</f>
        <v>Training Fee</v>
      </c>
      <c r="M920" s="1">
        <v>5</v>
      </c>
      <c r="N920" s="1">
        <v>0.09</v>
      </c>
      <c r="O920" s="1">
        <v>0.05</v>
      </c>
      <c r="P920" s="1">
        <v>0</v>
      </c>
      <c r="Q920" s="1">
        <v>4.8600000000000003</v>
      </c>
    </row>
    <row r="921" spans="1:17" ht="12.75">
      <c r="A921" s="4">
        <v>45499</v>
      </c>
      <c r="B921" s="18">
        <f>IF(AND(ISNUMBER(--LEFT(A921,10)), ISNUMBER(--LEFT(C921,10))), --LEFT(C921,10) - --LEFT(A921,10), "")</f>
        <v>7.9375</v>
      </c>
      <c r="C921" s="4">
        <v>45506.9375</v>
      </c>
      <c r="D921" s="16">
        <f>YEAR(C921)</f>
        <v>2024</v>
      </c>
      <c r="E921" s="1" t="str">
        <f t="shared" si="14"/>
        <v>August 2024</v>
      </c>
      <c r="F921" s="3" t="str">
        <f ca="1">IF(C921&gt;=TODAY()-365, "Last 12 Months", "After 12 Months")</f>
        <v>Last 12 Months</v>
      </c>
      <c r="G921" s="1" t="s">
        <v>2035</v>
      </c>
      <c r="H921" s="1" t="s">
        <v>807</v>
      </c>
      <c r="I921" s="1" t="s">
        <v>2034</v>
      </c>
      <c r="J921" s="8">
        <f>EOMONTH(C921, 0)</f>
        <v>45535</v>
      </c>
      <c r="K921" s="1" t="s">
        <v>373</v>
      </c>
      <c r="L921" s="1" t="str">
        <f>IF(ISNUMBER(SEARCH("Social subscription",I921)),"Social Sub",IF(OR(ISNUMBER(SEARCH("Mens",I921)),ISNUMBER(SEARCH("Ladies",I921))),"Match Fees",IF(OR(ISNUMBER(SEARCH("Badgers",I921)),ISNUMBER(SEARCH("Match Fee",I921))),"Match Fees",IF(OR(ISNUMBER(SEARCH("Training",I921)),ISNUMBER(SEARCH("Aspirations",I921))),"Training Fee",""))))</f>
        <v>Training Fee</v>
      </c>
      <c r="M921" s="1">
        <v>5</v>
      </c>
      <c r="N921" s="1">
        <v>0.09</v>
      </c>
      <c r="O921" s="1">
        <v>0.05</v>
      </c>
      <c r="P921" s="1">
        <v>0</v>
      </c>
      <c r="Q921" s="1">
        <v>4.8600000000000003</v>
      </c>
    </row>
    <row r="922" spans="1:17" ht="12.75">
      <c r="A922" s="4">
        <v>45501</v>
      </c>
      <c r="B922" s="18">
        <f>IF(AND(ISNUMBER(--LEFT(A922,10)), ISNUMBER(--LEFT(C922,10))), --LEFT(C922,10) - --LEFT(A922,10), "")</f>
        <v>5.9375</v>
      </c>
      <c r="C922" s="4">
        <v>45506.9375</v>
      </c>
      <c r="D922" s="16">
        <f>YEAR(C922)</f>
        <v>2024</v>
      </c>
      <c r="E922" s="1" t="str">
        <f t="shared" si="14"/>
        <v>August 2024</v>
      </c>
      <c r="F922" s="3" t="str">
        <f ca="1">IF(C922&gt;=TODAY()-365, "Last 12 Months", "After 12 Months")</f>
        <v>Last 12 Months</v>
      </c>
      <c r="G922" s="1" t="s">
        <v>2036</v>
      </c>
      <c r="H922" s="1" t="s">
        <v>804</v>
      </c>
      <c r="I922" s="1" t="s">
        <v>2037</v>
      </c>
      <c r="J922" s="8">
        <f>EOMONTH(C922, 0)</f>
        <v>45535</v>
      </c>
      <c r="K922" s="1" t="s">
        <v>373</v>
      </c>
      <c r="L922" s="1" t="str">
        <f>IF(ISNUMBER(SEARCH("Social subscription",I922)),"Social Sub",IF(OR(ISNUMBER(SEARCH("Mens",I922)),ISNUMBER(SEARCH("Ladies",I922))),"Match Fees",IF(OR(ISNUMBER(SEARCH("Badgers",I922)),ISNUMBER(SEARCH("Match Fee",I922))),"Match Fees",IF(OR(ISNUMBER(SEARCH("Training",I922)),ISNUMBER(SEARCH("Aspirations",I922))),"Training Fee",""))))</f>
        <v>Training Fee</v>
      </c>
      <c r="M922" s="1">
        <v>3</v>
      </c>
      <c r="N922" s="1">
        <v>0.05</v>
      </c>
      <c r="O922" s="1">
        <v>0.05</v>
      </c>
      <c r="P922" s="1">
        <v>0</v>
      </c>
      <c r="Q922" s="1">
        <v>2.9</v>
      </c>
    </row>
    <row r="923" spans="1:17" ht="12.75">
      <c r="A923" s="4">
        <v>45501</v>
      </c>
      <c r="B923" s="18">
        <f>IF(AND(ISNUMBER(--LEFT(A923,10)), ISNUMBER(--LEFT(C923,10))), --LEFT(C923,10) - --LEFT(A923,10), "")</f>
        <v>5.9375</v>
      </c>
      <c r="C923" s="4">
        <v>45506.9375</v>
      </c>
      <c r="D923" s="16">
        <f>YEAR(C923)</f>
        <v>2024</v>
      </c>
      <c r="E923" s="1" t="str">
        <f t="shared" si="14"/>
        <v>August 2024</v>
      </c>
      <c r="F923" s="3" t="str">
        <f ca="1">IF(C923&gt;=TODAY()-365, "Last 12 Months", "After 12 Months")</f>
        <v>Last 12 Months</v>
      </c>
      <c r="G923" s="1" t="s">
        <v>2038</v>
      </c>
      <c r="H923" s="1" t="s">
        <v>807</v>
      </c>
      <c r="I923" s="1" t="s">
        <v>2037</v>
      </c>
      <c r="J923" s="8">
        <f>EOMONTH(C923, 0)</f>
        <v>45535</v>
      </c>
      <c r="K923" s="1" t="s">
        <v>373</v>
      </c>
      <c r="L923" s="1" t="str">
        <f>IF(ISNUMBER(SEARCH("Social subscription",I923)),"Social Sub",IF(OR(ISNUMBER(SEARCH("Mens",I923)),ISNUMBER(SEARCH("Ladies",I923))),"Match Fees",IF(OR(ISNUMBER(SEARCH("Badgers",I923)),ISNUMBER(SEARCH("Match Fee",I923))),"Match Fees",IF(OR(ISNUMBER(SEARCH("Training",I923)),ISNUMBER(SEARCH("Aspirations",I923))),"Training Fee",""))))</f>
        <v>Training Fee</v>
      </c>
      <c r="M923" s="1">
        <v>3</v>
      </c>
      <c r="N923" s="1">
        <v>0.05</v>
      </c>
      <c r="O923" s="1">
        <v>0.05</v>
      </c>
      <c r="P923" s="1">
        <v>0</v>
      </c>
      <c r="Q923" s="1">
        <v>2.9</v>
      </c>
    </row>
    <row r="924" spans="1:17" ht="12.75">
      <c r="A924" s="4">
        <v>45506</v>
      </c>
      <c r="B924" s="18">
        <f>IF(AND(ISNUMBER(--LEFT(A924,10)), ISNUMBER(--LEFT(C924,10))), --LEFT(C924,10) - --LEFT(A924,10), "")</f>
        <v>0.9375</v>
      </c>
      <c r="C924" s="4">
        <v>45506.9375</v>
      </c>
      <c r="D924" s="16">
        <f>YEAR(C924)</f>
        <v>2024</v>
      </c>
      <c r="E924" s="1" t="str">
        <f t="shared" si="14"/>
        <v>August 2024</v>
      </c>
      <c r="F924" s="3" t="str">
        <f ca="1">IF(C924&gt;=TODAY()-365, "Last 12 Months", "After 12 Months")</f>
        <v>Last 12 Months</v>
      </c>
      <c r="G924" s="1" t="s">
        <v>2039</v>
      </c>
      <c r="H924" s="1" t="s">
        <v>804</v>
      </c>
      <c r="I924" s="1" t="s">
        <v>2040</v>
      </c>
      <c r="J924" s="8">
        <f>EOMONTH(C924, 0)</f>
        <v>45535</v>
      </c>
      <c r="K924" s="1" t="s">
        <v>373</v>
      </c>
      <c r="L924" s="1" t="str">
        <f>IF(ISNUMBER(SEARCH("Social subscription",I924)),"Social Sub",IF(OR(ISNUMBER(SEARCH("Mens",I924)),ISNUMBER(SEARCH("Ladies",I924))),"Match Fees",IF(OR(ISNUMBER(SEARCH("Badgers",I924)),ISNUMBER(SEARCH("Match Fee",I924))),"Match Fees",IF(OR(ISNUMBER(SEARCH("Training",I924)),ISNUMBER(SEARCH("Aspirations",I924))),"Training Fee",""))))</f>
        <v>Training Fee</v>
      </c>
      <c r="M924" s="1">
        <v>5</v>
      </c>
      <c r="N924" s="1">
        <v>0.09</v>
      </c>
      <c r="O924" s="1">
        <v>0.05</v>
      </c>
      <c r="P924" s="1">
        <v>0</v>
      </c>
      <c r="Q924" s="1">
        <v>4.8600000000000003</v>
      </c>
    </row>
    <row r="925" spans="1:17" ht="12.75">
      <c r="A925" s="4">
        <v>45506</v>
      </c>
      <c r="B925" s="18">
        <f>IF(AND(ISNUMBER(--LEFT(A925,10)), ISNUMBER(--LEFT(C925,10))), --LEFT(C925,10) - --LEFT(A925,10), "")</f>
        <v>0.9375</v>
      </c>
      <c r="C925" s="4">
        <v>45506.9375</v>
      </c>
      <c r="D925" s="16">
        <f>YEAR(C925)</f>
        <v>2024</v>
      </c>
      <c r="E925" s="1" t="str">
        <f t="shared" si="14"/>
        <v>August 2024</v>
      </c>
      <c r="F925" s="3" t="str">
        <f ca="1">IF(C925&gt;=TODAY()-365, "Last 12 Months", "After 12 Months")</f>
        <v>Last 12 Months</v>
      </c>
      <c r="G925" s="1" t="s">
        <v>2041</v>
      </c>
      <c r="H925" s="1" t="s">
        <v>807</v>
      </c>
      <c r="I925" s="1" t="s">
        <v>2040</v>
      </c>
      <c r="J925" s="8">
        <f>EOMONTH(C925, 0)</f>
        <v>45535</v>
      </c>
      <c r="K925" s="1" t="s">
        <v>373</v>
      </c>
      <c r="L925" s="1" t="str">
        <f>IF(ISNUMBER(SEARCH("Social subscription",I925)),"Social Sub",IF(OR(ISNUMBER(SEARCH("Mens",I925)),ISNUMBER(SEARCH("Ladies",I925))),"Match Fees",IF(OR(ISNUMBER(SEARCH("Badgers",I925)),ISNUMBER(SEARCH("Match Fee",I925))),"Match Fees",IF(OR(ISNUMBER(SEARCH("Training",I925)),ISNUMBER(SEARCH("Aspirations",I925))),"Training Fee",""))))</f>
        <v>Training Fee</v>
      </c>
      <c r="M925" s="1">
        <v>5</v>
      </c>
      <c r="N925" s="1">
        <v>0.09</v>
      </c>
      <c r="O925" s="1">
        <v>0.05</v>
      </c>
      <c r="P925" s="1">
        <v>0</v>
      </c>
      <c r="Q925" s="1">
        <v>4.8600000000000003</v>
      </c>
    </row>
    <row r="926" spans="1:17" ht="12.75">
      <c r="A926" s="4">
        <v>45481</v>
      </c>
      <c r="B926" s="18">
        <f>IF(AND(ISNUMBER(--LEFT(A926,10)), ISNUMBER(--LEFT(C926,10))), --LEFT(C926,10) - --LEFT(A926,10), "")</f>
        <v>26.92500000000291</v>
      </c>
      <c r="C926" s="4">
        <v>45507.925000000003</v>
      </c>
      <c r="D926" s="16">
        <f>YEAR(C926)</f>
        <v>2024</v>
      </c>
      <c r="E926" s="1" t="str">
        <f t="shared" si="14"/>
        <v>August 2024</v>
      </c>
      <c r="F926" s="3" t="str">
        <f ca="1">IF(C926&gt;=TODAY()-365, "Last 12 Months", "After 12 Months")</f>
        <v>Last 12 Months</v>
      </c>
      <c r="G926" s="1" t="s">
        <v>2042</v>
      </c>
      <c r="H926" s="1" t="s">
        <v>951</v>
      </c>
      <c r="I926" s="1" t="s">
        <v>2043</v>
      </c>
      <c r="J926" s="8">
        <f>EOMONTH(C926, 0)</f>
        <v>45535</v>
      </c>
      <c r="K926" s="1" t="s">
        <v>373</v>
      </c>
      <c r="L926" s="1" t="str">
        <f>IF(ISNUMBER(SEARCH("Social subscription",I926)),"Social Sub",IF(OR(ISNUMBER(SEARCH("Mens",I926)),ISNUMBER(SEARCH("Ladies",I926))),"Match Fees",IF(OR(ISNUMBER(SEARCH("Badgers",I926)),ISNUMBER(SEARCH("Match Fee",I926))),"Match Fees",IF(OR(ISNUMBER(SEARCH("Training",I926)),ISNUMBER(SEARCH("Aspirations",I926))),"Training Fee",""))))</f>
        <v>Training Fee</v>
      </c>
      <c r="M926" s="1">
        <v>3</v>
      </c>
      <c r="N926" s="1">
        <v>0.06</v>
      </c>
      <c r="O926" s="1">
        <v>0.05</v>
      </c>
      <c r="P926" s="1">
        <v>0</v>
      </c>
      <c r="Q926" s="1">
        <v>2.89</v>
      </c>
    </row>
    <row r="927" spans="1:17" ht="12.75">
      <c r="A927" s="4">
        <v>45481</v>
      </c>
      <c r="B927" s="18">
        <f>IF(AND(ISNUMBER(--LEFT(A927,10)), ISNUMBER(--LEFT(C927,10))), --LEFT(C927,10) - --LEFT(A927,10), "")</f>
        <v>26.92500000000291</v>
      </c>
      <c r="C927" s="4">
        <v>45507.925000000003</v>
      </c>
      <c r="D927" s="16">
        <f>YEAR(C927)</f>
        <v>2024</v>
      </c>
      <c r="E927" s="1" t="str">
        <f t="shared" si="14"/>
        <v>August 2024</v>
      </c>
      <c r="F927" s="3" t="str">
        <f ca="1">IF(C927&gt;=TODAY()-365, "Last 12 Months", "After 12 Months")</f>
        <v>Last 12 Months</v>
      </c>
      <c r="G927" s="1" t="s">
        <v>2044</v>
      </c>
      <c r="H927" s="1" t="s">
        <v>954</v>
      </c>
      <c r="I927" s="1" t="s">
        <v>2043</v>
      </c>
      <c r="J927" s="8">
        <f>EOMONTH(C927, 0)</f>
        <v>45535</v>
      </c>
      <c r="K927" s="1" t="s">
        <v>373</v>
      </c>
      <c r="L927" s="1" t="str">
        <f>IF(ISNUMBER(SEARCH("Social subscription",I927)),"Social Sub",IF(OR(ISNUMBER(SEARCH("Mens",I927)),ISNUMBER(SEARCH("Ladies",I927))),"Match Fees",IF(OR(ISNUMBER(SEARCH("Badgers",I927)),ISNUMBER(SEARCH("Match Fee",I927))),"Match Fees",IF(OR(ISNUMBER(SEARCH("Training",I927)),ISNUMBER(SEARCH("Aspirations",I927))),"Training Fee",""))))</f>
        <v>Training Fee</v>
      </c>
      <c r="M927" s="1">
        <v>3</v>
      </c>
      <c r="N927" s="1">
        <v>0.06</v>
      </c>
      <c r="O927" s="1">
        <v>0.05</v>
      </c>
      <c r="P927" s="1">
        <v>0</v>
      </c>
      <c r="Q927" s="1">
        <v>2.89</v>
      </c>
    </row>
    <row r="928" spans="1:17" ht="12.75">
      <c r="A928" s="4">
        <v>45485</v>
      </c>
      <c r="B928" s="18">
        <f>IF(AND(ISNUMBER(--LEFT(A928,10)), ISNUMBER(--LEFT(C928,10))), --LEFT(C928,10) - --LEFT(A928,10), "")</f>
        <v>22.92500000000291</v>
      </c>
      <c r="C928" s="4">
        <v>45507.925000000003</v>
      </c>
      <c r="D928" s="16">
        <f>YEAR(C928)</f>
        <v>2024</v>
      </c>
      <c r="E928" s="1" t="str">
        <f t="shared" si="14"/>
        <v>August 2024</v>
      </c>
      <c r="F928" s="3" t="str">
        <f ca="1">IF(C928&gt;=TODAY()-365, "Last 12 Months", "After 12 Months")</f>
        <v>Last 12 Months</v>
      </c>
      <c r="G928" s="1" t="s">
        <v>2045</v>
      </c>
      <c r="H928" s="1" t="s">
        <v>951</v>
      </c>
      <c r="I928" s="1" t="s">
        <v>2046</v>
      </c>
      <c r="J928" s="8">
        <f>EOMONTH(C928, 0)</f>
        <v>45535</v>
      </c>
      <c r="K928" s="1" t="s">
        <v>373</v>
      </c>
      <c r="L928" s="1" t="str">
        <f>IF(ISNUMBER(SEARCH("Social subscription",I928)),"Social Sub",IF(OR(ISNUMBER(SEARCH("Mens",I928)),ISNUMBER(SEARCH("Ladies",I928))),"Match Fees",IF(OR(ISNUMBER(SEARCH("Badgers",I928)),ISNUMBER(SEARCH("Match Fee",I928))),"Match Fees",IF(OR(ISNUMBER(SEARCH("Training",I928)),ISNUMBER(SEARCH("Aspirations",I928))),"Training Fee",""))))</f>
        <v>Training Fee</v>
      </c>
      <c r="M928" s="1">
        <v>5</v>
      </c>
      <c r="N928" s="1">
        <v>0.1</v>
      </c>
      <c r="O928" s="1">
        <v>0.05</v>
      </c>
      <c r="P928" s="1">
        <v>0</v>
      </c>
      <c r="Q928" s="1">
        <v>4.8499999999999996</v>
      </c>
    </row>
    <row r="929" spans="1:17" ht="12.75">
      <c r="A929" s="4">
        <v>45487</v>
      </c>
      <c r="B929" s="18">
        <f>IF(AND(ISNUMBER(--LEFT(A929,10)), ISNUMBER(--LEFT(C929,10))), --LEFT(C929,10) - --LEFT(A929,10), "")</f>
        <v>20.92500000000291</v>
      </c>
      <c r="C929" s="4">
        <v>45507.925000000003</v>
      </c>
      <c r="D929" s="16">
        <f>YEAR(C929)</f>
        <v>2024</v>
      </c>
      <c r="E929" s="1" t="str">
        <f t="shared" si="14"/>
        <v>August 2024</v>
      </c>
      <c r="F929" s="3" t="str">
        <f ca="1">IF(C929&gt;=TODAY()-365, "Last 12 Months", "After 12 Months")</f>
        <v>Last 12 Months</v>
      </c>
      <c r="G929" s="1" t="s">
        <v>2047</v>
      </c>
      <c r="H929" s="1" t="s">
        <v>951</v>
      </c>
      <c r="I929" s="1" t="s">
        <v>2048</v>
      </c>
      <c r="J929" s="8">
        <f>EOMONTH(C929, 0)</f>
        <v>45535</v>
      </c>
      <c r="K929" s="1" t="s">
        <v>373</v>
      </c>
      <c r="L929" s="1" t="str">
        <f>IF(ISNUMBER(SEARCH("Social subscription",I929)),"Social Sub",IF(OR(ISNUMBER(SEARCH("Mens",I929)),ISNUMBER(SEARCH("Ladies",I929))),"Match Fees",IF(OR(ISNUMBER(SEARCH("Badgers",I929)),ISNUMBER(SEARCH("Match Fee",I929))),"Match Fees",IF(OR(ISNUMBER(SEARCH("Training",I929)),ISNUMBER(SEARCH("Aspirations",I929))),"Training Fee",""))))</f>
        <v>Training Fee</v>
      </c>
      <c r="M929" s="1">
        <v>3</v>
      </c>
      <c r="N929" s="1">
        <v>0.06</v>
      </c>
      <c r="O929" s="1">
        <v>0.05</v>
      </c>
      <c r="P929" s="1">
        <v>0</v>
      </c>
      <c r="Q929" s="1">
        <v>2.89</v>
      </c>
    </row>
    <row r="930" spans="1:17" ht="12.75">
      <c r="A930" s="4">
        <v>45487</v>
      </c>
      <c r="B930" s="18">
        <f>IF(AND(ISNUMBER(--LEFT(A930,10)), ISNUMBER(--LEFT(C930,10))), --LEFT(C930,10) - --LEFT(A930,10), "")</f>
        <v>20.92500000000291</v>
      </c>
      <c r="C930" s="4">
        <v>45507.925000000003</v>
      </c>
      <c r="D930" s="16">
        <f>YEAR(C930)</f>
        <v>2024</v>
      </c>
      <c r="E930" s="1" t="str">
        <f t="shared" si="14"/>
        <v>August 2024</v>
      </c>
      <c r="F930" s="3" t="str">
        <f ca="1">IF(C930&gt;=TODAY()-365, "Last 12 Months", "After 12 Months")</f>
        <v>Last 12 Months</v>
      </c>
      <c r="G930" s="1" t="s">
        <v>2049</v>
      </c>
      <c r="H930" s="1" t="s">
        <v>954</v>
      </c>
      <c r="I930" s="1" t="s">
        <v>2048</v>
      </c>
      <c r="J930" s="8">
        <f>EOMONTH(C930, 0)</f>
        <v>45535</v>
      </c>
      <c r="K930" s="1" t="s">
        <v>373</v>
      </c>
      <c r="L930" s="1" t="str">
        <f>IF(ISNUMBER(SEARCH("Social subscription",I930)),"Social Sub",IF(OR(ISNUMBER(SEARCH("Mens",I930)),ISNUMBER(SEARCH("Ladies",I930))),"Match Fees",IF(OR(ISNUMBER(SEARCH("Badgers",I930)),ISNUMBER(SEARCH("Match Fee",I930))),"Match Fees",IF(OR(ISNUMBER(SEARCH("Training",I930)),ISNUMBER(SEARCH("Aspirations",I930))),"Training Fee",""))))</f>
        <v>Training Fee</v>
      </c>
      <c r="M930" s="1">
        <v>3</v>
      </c>
      <c r="N930" s="1">
        <v>0.04</v>
      </c>
      <c r="O930" s="1">
        <v>0.05</v>
      </c>
      <c r="P930" s="1">
        <v>0</v>
      </c>
      <c r="Q930" s="1">
        <v>2.91</v>
      </c>
    </row>
    <row r="931" spans="1:17" ht="12.75">
      <c r="A931" s="4">
        <v>45492</v>
      </c>
      <c r="B931" s="18">
        <f>IF(AND(ISNUMBER(--LEFT(A931,10)), ISNUMBER(--LEFT(C931,10))), --LEFT(C931,10) - --LEFT(A931,10), "")</f>
        <v>15.92500000000291</v>
      </c>
      <c r="C931" s="4">
        <v>45507.925000000003</v>
      </c>
      <c r="D931" s="16">
        <f>YEAR(C931)</f>
        <v>2024</v>
      </c>
      <c r="E931" s="1" t="str">
        <f t="shared" si="14"/>
        <v>August 2024</v>
      </c>
      <c r="F931" s="3" t="str">
        <f ca="1">IF(C931&gt;=TODAY()-365, "Last 12 Months", "After 12 Months")</f>
        <v>Last 12 Months</v>
      </c>
      <c r="G931" s="1" t="s">
        <v>2050</v>
      </c>
      <c r="H931" s="1" t="s">
        <v>951</v>
      </c>
      <c r="I931" s="1" t="s">
        <v>2051</v>
      </c>
      <c r="J931" s="8">
        <f>EOMONTH(C931, 0)</f>
        <v>45535</v>
      </c>
      <c r="K931" s="1" t="s">
        <v>373</v>
      </c>
      <c r="L931" s="1" t="str">
        <f>IF(ISNUMBER(SEARCH("Social subscription",I931)),"Social Sub",IF(OR(ISNUMBER(SEARCH("Mens",I931)),ISNUMBER(SEARCH("Ladies",I931))),"Match Fees",IF(OR(ISNUMBER(SEARCH("Badgers",I931)),ISNUMBER(SEARCH("Match Fee",I931))),"Match Fees",IF(OR(ISNUMBER(SEARCH("Training",I931)),ISNUMBER(SEARCH("Aspirations",I931))),"Training Fee",""))))</f>
        <v>Training Fee</v>
      </c>
      <c r="M931" s="1">
        <v>5</v>
      </c>
      <c r="N931" s="1">
        <v>0.1</v>
      </c>
      <c r="O931" s="1">
        <v>0.05</v>
      </c>
      <c r="P931" s="1">
        <v>0</v>
      </c>
      <c r="Q931" s="1">
        <v>4.8499999999999996</v>
      </c>
    </row>
    <row r="932" spans="1:17" ht="12.75">
      <c r="A932" s="4">
        <v>45494</v>
      </c>
      <c r="B932" s="18">
        <f>IF(AND(ISNUMBER(--LEFT(A932,10)), ISNUMBER(--LEFT(C932,10))), --LEFT(C932,10) - --LEFT(A932,10), "")</f>
        <v>13.92500000000291</v>
      </c>
      <c r="C932" s="4">
        <v>45507.925000000003</v>
      </c>
      <c r="D932" s="16">
        <f>YEAR(C932)</f>
        <v>2024</v>
      </c>
      <c r="E932" s="1" t="str">
        <f t="shared" si="14"/>
        <v>August 2024</v>
      </c>
      <c r="F932" s="3" t="str">
        <f ca="1">IF(C932&gt;=TODAY()-365, "Last 12 Months", "After 12 Months")</f>
        <v>Last 12 Months</v>
      </c>
      <c r="G932" s="1" t="s">
        <v>2052</v>
      </c>
      <c r="H932" s="1" t="s">
        <v>951</v>
      </c>
      <c r="I932" s="1" t="s">
        <v>2053</v>
      </c>
      <c r="J932" s="8">
        <f>EOMONTH(C932, 0)</f>
        <v>45535</v>
      </c>
      <c r="K932" s="1" t="s">
        <v>373</v>
      </c>
      <c r="L932" s="1" t="str">
        <f>IF(ISNUMBER(SEARCH("Social subscription",I932)),"Social Sub",IF(OR(ISNUMBER(SEARCH("Mens",I932)),ISNUMBER(SEARCH("Ladies",I932))),"Match Fees",IF(OR(ISNUMBER(SEARCH("Badgers",I932)),ISNUMBER(SEARCH("Match Fee",I932))),"Match Fees",IF(OR(ISNUMBER(SEARCH("Training",I932)),ISNUMBER(SEARCH("Aspirations",I932))),"Training Fee",""))))</f>
        <v>Training Fee</v>
      </c>
      <c r="M932" s="1">
        <v>3</v>
      </c>
      <c r="N932" s="1">
        <v>0.06</v>
      </c>
      <c r="O932" s="1">
        <v>0.05</v>
      </c>
      <c r="P932" s="1">
        <v>0</v>
      </c>
      <c r="Q932" s="1">
        <v>2.89</v>
      </c>
    </row>
    <row r="933" spans="1:17" ht="12.75">
      <c r="A933" s="4">
        <v>45494</v>
      </c>
      <c r="B933" s="18">
        <f>IF(AND(ISNUMBER(--LEFT(A933,10)), ISNUMBER(--LEFT(C933,10))), --LEFT(C933,10) - --LEFT(A933,10), "")</f>
        <v>13.92500000000291</v>
      </c>
      <c r="C933" s="4">
        <v>45507.925000000003</v>
      </c>
      <c r="D933" s="16">
        <f>YEAR(C933)</f>
        <v>2024</v>
      </c>
      <c r="E933" s="1" t="str">
        <f t="shared" si="14"/>
        <v>August 2024</v>
      </c>
      <c r="F933" s="3" t="str">
        <f ca="1">IF(C933&gt;=TODAY()-365, "Last 12 Months", "After 12 Months")</f>
        <v>Last 12 Months</v>
      </c>
      <c r="G933" s="1" t="s">
        <v>2054</v>
      </c>
      <c r="H933" s="1" t="s">
        <v>954</v>
      </c>
      <c r="I933" s="1" t="s">
        <v>2053</v>
      </c>
      <c r="J933" s="8">
        <f>EOMONTH(C933, 0)</f>
        <v>45535</v>
      </c>
      <c r="K933" s="1" t="s">
        <v>373</v>
      </c>
      <c r="L933" s="1" t="str">
        <f>IF(ISNUMBER(SEARCH("Social subscription",I933)),"Social Sub",IF(OR(ISNUMBER(SEARCH("Mens",I933)),ISNUMBER(SEARCH("Ladies",I933))),"Match Fees",IF(OR(ISNUMBER(SEARCH("Badgers",I933)),ISNUMBER(SEARCH("Match Fee",I933))),"Match Fees",IF(OR(ISNUMBER(SEARCH("Training",I933)),ISNUMBER(SEARCH("Aspirations",I933))),"Training Fee",""))))</f>
        <v>Training Fee</v>
      </c>
      <c r="M933" s="1">
        <v>3</v>
      </c>
      <c r="N933" s="1">
        <v>0.06</v>
      </c>
      <c r="O933" s="1">
        <v>0.05</v>
      </c>
      <c r="P933" s="1">
        <v>0</v>
      </c>
      <c r="Q933" s="1">
        <v>2.89</v>
      </c>
    </row>
    <row r="934" spans="1:17" ht="12.75">
      <c r="A934" s="4">
        <v>45499</v>
      </c>
      <c r="B934" s="18">
        <f>IF(AND(ISNUMBER(--LEFT(A934,10)), ISNUMBER(--LEFT(C934,10))), --LEFT(C934,10) - --LEFT(A934,10), "")</f>
        <v>8.9250000000029104</v>
      </c>
      <c r="C934" s="4">
        <v>45507.925000000003</v>
      </c>
      <c r="D934" s="16">
        <f>YEAR(C934)</f>
        <v>2024</v>
      </c>
      <c r="E934" s="1" t="str">
        <f t="shared" si="14"/>
        <v>August 2024</v>
      </c>
      <c r="F934" s="3" t="str">
        <f ca="1">IF(C934&gt;=TODAY()-365, "Last 12 Months", "After 12 Months")</f>
        <v>Last 12 Months</v>
      </c>
      <c r="G934" s="1" t="s">
        <v>2055</v>
      </c>
      <c r="H934" s="1" t="s">
        <v>951</v>
      </c>
      <c r="I934" s="1" t="s">
        <v>2056</v>
      </c>
      <c r="J934" s="8">
        <f>EOMONTH(C934, 0)</f>
        <v>45535</v>
      </c>
      <c r="K934" s="1" t="s">
        <v>373</v>
      </c>
      <c r="L934" s="1" t="str">
        <f>IF(ISNUMBER(SEARCH("Social subscription",I934)),"Social Sub",IF(OR(ISNUMBER(SEARCH("Mens",I934)),ISNUMBER(SEARCH("Ladies",I934))),"Match Fees",IF(OR(ISNUMBER(SEARCH("Badgers",I934)),ISNUMBER(SEARCH("Match Fee",I934))),"Match Fees",IF(OR(ISNUMBER(SEARCH("Training",I934)),ISNUMBER(SEARCH("Aspirations",I934))),"Training Fee",""))))</f>
        <v>Training Fee</v>
      </c>
      <c r="M934" s="1">
        <v>5</v>
      </c>
      <c r="N934" s="1">
        <v>0.1</v>
      </c>
      <c r="O934" s="1">
        <v>0.05</v>
      </c>
      <c r="P934" s="1">
        <v>0</v>
      </c>
      <c r="Q934" s="1">
        <v>4.8499999999999996</v>
      </c>
    </row>
    <row r="935" spans="1:17" ht="12.75">
      <c r="A935" s="4">
        <v>45501</v>
      </c>
      <c r="B935" s="18">
        <f>IF(AND(ISNUMBER(--LEFT(A935,10)), ISNUMBER(--LEFT(C935,10))), --LEFT(C935,10) - --LEFT(A935,10), "")</f>
        <v>6.9250000000029104</v>
      </c>
      <c r="C935" s="4">
        <v>45507.925000000003</v>
      </c>
      <c r="D935" s="16">
        <f>YEAR(C935)</f>
        <v>2024</v>
      </c>
      <c r="E935" s="1" t="str">
        <f t="shared" si="14"/>
        <v>August 2024</v>
      </c>
      <c r="F935" s="3" t="str">
        <f ca="1">IF(C935&gt;=TODAY()-365, "Last 12 Months", "After 12 Months")</f>
        <v>Last 12 Months</v>
      </c>
      <c r="G935" s="1" t="s">
        <v>2057</v>
      </c>
      <c r="H935" s="1" t="s">
        <v>951</v>
      </c>
      <c r="I935" s="1" t="s">
        <v>2058</v>
      </c>
      <c r="J935" s="8">
        <f>EOMONTH(C935, 0)</f>
        <v>45535</v>
      </c>
      <c r="K935" s="1" t="s">
        <v>373</v>
      </c>
      <c r="L935" s="1" t="str">
        <f>IF(ISNUMBER(SEARCH("Social subscription",I935)),"Social Sub",IF(OR(ISNUMBER(SEARCH("Mens",I935)),ISNUMBER(SEARCH("Ladies",I935))),"Match Fees",IF(OR(ISNUMBER(SEARCH("Badgers",I935)),ISNUMBER(SEARCH("Match Fee",I935))),"Match Fees",IF(OR(ISNUMBER(SEARCH("Training",I935)),ISNUMBER(SEARCH("Aspirations",I935))),"Training Fee",""))))</f>
        <v>Training Fee</v>
      </c>
      <c r="M935" s="1">
        <v>3</v>
      </c>
      <c r="N935" s="1">
        <v>0.06</v>
      </c>
      <c r="O935" s="1">
        <v>0.05</v>
      </c>
      <c r="P935" s="1">
        <v>0</v>
      </c>
      <c r="Q935" s="1">
        <v>2.89</v>
      </c>
    </row>
    <row r="936" spans="1:17" ht="12.75">
      <c r="A936" s="4">
        <v>45501</v>
      </c>
      <c r="B936" s="18">
        <f>IF(AND(ISNUMBER(--LEFT(A936,10)), ISNUMBER(--LEFT(C936,10))), --LEFT(C936,10) - --LEFT(A936,10), "")</f>
        <v>6.9250000000029104</v>
      </c>
      <c r="C936" s="4">
        <v>45507.925000000003</v>
      </c>
      <c r="D936" s="16">
        <f>YEAR(C936)</f>
        <v>2024</v>
      </c>
      <c r="E936" s="1" t="str">
        <f t="shared" si="14"/>
        <v>August 2024</v>
      </c>
      <c r="F936" s="3" t="str">
        <f ca="1">IF(C936&gt;=TODAY()-365, "Last 12 Months", "After 12 Months")</f>
        <v>Last 12 Months</v>
      </c>
      <c r="G936" s="1" t="s">
        <v>2059</v>
      </c>
      <c r="H936" s="1" t="s">
        <v>954</v>
      </c>
      <c r="I936" s="1" t="s">
        <v>2058</v>
      </c>
      <c r="J936" s="8">
        <f>EOMONTH(C936, 0)</f>
        <v>45535</v>
      </c>
      <c r="K936" s="1" t="s">
        <v>373</v>
      </c>
      <c r="L936" s="1" t="str">
        <f>IF(ISNUMBER(SEARCH("Social subscription",I936)),"Social Sub",IF(OR(ISNUMBER(SEARCH("Mens",I936)),ISNUMBER(SEARCH("Ladies",I936))),"Match Fees",IF(OR(ISNUMBER(SEARCH("Badgers",I936)),ISNUMBER(SEARCH("Match Fee",I936))),"Match Fees",IF(OR(ISNUMBER(SEARCH("Training",I936)),ISNUMBER(SEARCH("Aspirations",I936))),"Training Fee",""))))</f>
        <v>Training Fee</v>
      </c>
      <c r="M936" s="1">
        <v>3</v>
      </c>
      <c r="N936" s="1">
        <v>0.06</v>
      </c>
      <c r="O936" s="1">
        <v>0.05</v>
      </c>
      <c r="P936" s="1">
        <v>0</v>
      </c>
      <c r="Q936" s="1">
        <v>2.89</v>
      </c>
    </row>
    <row r="937" spans="1:17" ht="12.75">
      <c r="A937" s="4">
        <v>45506</v>
      </c>
      <c r="B937" s="18">
        <f>IF(AND(ISNUMBER(--LEFT(A937,10)), ISNUMBER(--LEFT(C937,10))), --LEFT(C937,10) - --LEFT(A937,10), "")</f>
        <v>1.9250000000029104</v>
      </c>
      <c r="C937" s="4">
        <v>45507.925000000003</v>
      </c>
      <c r="D937" s="16">
        <f>YEAR(C937)</f>
        <v>2024</v>
      </c>
      <c r="E937" s="1" t="str">
        <f t="shared" si="14"/>
        <v>August 2024</v>
      </c>
      <c r="F937" s="3" t="str">
        <f ca="1">IF(C937&gt;=TODAY()-365, "Last 12 Months", "After 12 Months")</f>
        <v>Last 12 Months</v>
      </c>
      <c r="G937" s="1" t="s">
        <v>2060</v>
      </c>
      <c r="H937" s="1" t="s">
        <v>951</v>
      </c>
      <c r="I937" s="1" t="s">
        <v>2061</v>
      </c>
      <c r="J937" s="8">
        <f>EOMONTH(C937, 0)</f>
        <v>45535</v>
      </c>
      <c r="K937" s="1" t="s">
        <v>373</v>
      </c>
      <c r="L937" s="1" t="str">
        <f>IF(ISNUMBER(SEARCH("Social subscription",I937)),"Social Sub",IF(OR(ISNUMBER(SEARCH("Mens",I937)),ISNUMBER(SEARCH("Ladies",I937))),"Match Fees",IF(OR(ISNUMBER(SEARCH("Badgers",I937)),ISNUMBER(SEARCH("Match Fee",I937))),"Match Fees",IF(OR(ISNUMBER(SEARCH("Training",I937)),ISNUMBER(SEARCH("Aspirations",I937))),"Training Fee",""))))</f>
        <v>Training Fee</v>
      </c>
      <c r="M937" s="1">
        <v>5</v>
      </c>
      <c r="N937" s="1">
        <v>0.1</v>
      </c>
      <c r="O937" s="1">
        <v>0.05</v>
      </c>
      <c r="P937" s="1">
        <v>0</v>
      </c>
      <c r="Q937" s="1">
        <v>4.8499999999999996</v>
      </c>
    </row>
    <row r="938" spans="1:17" ht="12.75">
      <c r="A938" s="4">
        <v>45463</v>
      </c>
      <c r="B938" s="18">
        <f>IF(AND(ISNUMBER(--LEFT(A938,10)), ISNUMBER(--LEFT(C938,10))), --LEFT(C938,10) - --LEFT(A938,10), "")</f>
        <v>45.354099999996834</v>
      </c>
      <c r="C938" s="4">
        <v>45508.354166666664</v>
      </c>
      <c r="D938" s="16">
        <f>YEAR(C938)</f>
        <v>2024</v>
      </c>
      <c r="E938" s="1" t="str">
        <f t="shared" si="14"/>
        <v>August 2024</v>
      </c>
      <c r="F938" s="3" t="str">
        <f ca="1">IF(C938&gt;=TODAY()-365, "Last 12 Months", "After 12 Months")</f>
        <v>Last 12 Months</v>
      </c>
      <c r="G938" s="1" t="s">
        <v>2062</v>
      </c>
      <c r="H938" s="1" t="s">
        <v>1470</v>
      </c>
      <c r="I938" s="1" t="s">
        <v>1330</v>
      </c>
      <c r="J938" s="8">
        <f>EOMONTH(C938, 0)</f>
        <v>45535</v>
      </c>
      <c r="K938" s="1" t="s">
        <v>373</v>
      </c>
      <c r="L938" s="1" t="str">
        <f>IF(ISNUMBER(SEARCH("Social subscription",I938)),"Social Sub",IF(OR(ISNUMBER(SEARCH("Mens",I938)),ISNUMBER(SEARCH("Ladies",I938))),"Match Fees",IF(OR(ISNUMBER(SEARCH("Badgers",I938)),ISNUMBER(SEARCH("Match Fee",I938))),"Match Fees",IF(OR(ISNUMBER(SEARCH("Training",I938)),ISNUMBER(SEARCH("Aspirations",I938))),"Training Fee",""))))</f>
        <v>Match Fees</v>
      </c>
      <c r="M938" s="1">
        <v>10</v>
      </c>
      <c r="N938" s="1">
        <v>0.2</v>
      </c>
      <c r="O938" s="1">
        <v>0.1</v>
      </c>
      <c r="P938" s="1">
        <v>0</v>
      </c>
      <c r="Q938" s="1">
        <v>9.6999999999999993</v>
      </c>
    </row>
    <row r="939" spans="1:17" ht="12.75">
      <c r="A939" s="4">
        <v>45471</v>
      </c>
      <c r="B939" s="18">
        <f>IF(AND(ISNUMBER(--LEFT(A939,10)), ISNUMBER(--LEFT(C939,10))), --LEFT(C939,10) - --LEFT(A939,10), "")</f>
        <v>37.354099999996834</v>
      </c>
      <c r="C939" s="4">
        <v>45508.354166666664</v>
      </c>
      <c r="D939" s="16">
        <f>YEAR(C939)</f>
        <v>2024</v>
      </c>
      <c r="E939" s="1" t="str">
        <f t="shared" si="14"/>
        <v>August 2024</v>
      </c>
      <c r="F939" s="3" t="str">
        <f ca="1">IF(C939&gt;=TODAY()-365, "Last 12 Months", "After 12 Months")</f>
        <v>Last 12 Months</v>
      </c>
      <c r="G939" s="1" t="s">
        <v>2063</v>
      </c>
      <c r="H939" s="1" t="s">
        <v>1470</v>
      </c>
      <c r="I939" s="1" t="s">
        <v>1764</v>
      </c>
      <c r="J939" s="8">
        <f>EOMONTH(C939, 0)</f>
        <v>45535</v>
      </c>
      <c r="K939" s="1" t="s">
        <v>373</v>
      </c>
      <c r="L939" s="1" t="str">
        <f>IF(ISNUMBER(SEARCH("Social subscription",I939)),"Social Sub",IF(OR(ISNUMBER(SEARCH("Mens",I939)),ISNUMBER(SEARCH("Ladies",I939))),"Match Fees",IF(OR(ISNUMBER(SEARCH("Badgers",I939)),ISNUMBER(SEARCH("Match Fee",I939))),"Match Fees",IF(OR(ISNUMBER(SEARCH("Training",I939)),ISNUMBER(SEARCH("Aspirations",I939))),"Training Fee",""))))</f>
        <v>Training Fee</v>
      </c>
      <c r="M939" s="1">
        <v>5</v>
      </c>
      <c r="N939" s="1">
        <v>0.1</v>
      </c>
      <c r="O939" s="1">
        <v>0.05</v>
      </c>
      <c r="P939" s="1">
        <v>0</v>
      </c>
      <c r="Q939" s="1">
        <v>4.8499999999999996</v>
      </c>
    </row>
    <row r="940" spans="1:17" ht="12.75">
      <c r="A940" s="4">
        <v>45471</v>
      </c>
      <c r="B940" s="18">
        <f>IF(AND(ISNUMBER(--LEFT(A940,10)), ISNUMBER(--LEFT(C940,10))), --LEFT(C940,10) - --LEFT(A940,10), "")</f>
        <v>37.354099999996834</v>
      </c>
      <c r="C940" s="4">
        <v>45508.354166666664</v>
      </c>
      <c r="D940" s="16">
        <f>YEAR(C940)</f>
        <v>2024</v>
      </c>
      <c r="E940" s="1" t="str">
        <f t="shared" si="14"/>
        <v>August 2024</v>
      </c>
      <c r="F940" s="3" t="str">
        <f ca="1">IF(C940&gt;=TODAY()-365, "Last 12 Months", "After 12 Months")</f>
        <v>Last 12 Months</v>
      </c>
      <c r="G940" s="1" t="s">
        <v>2064</v>
      </c>
      <c r="H940" s="1" t="s">
        <v>1470</v>
      </c>
      <c r="I940" s="1" t="s">
        <v>2065</v>
      </c>
      <c r="J940" s="8">
        <f>EOMONTH(C940, 0)</f>
        <v>45535</v>
      </c>
      <c r="K940" s="1" t="s">
        <v>373</v>
      </c>
      <c r="L940" s="1" t="str">
        <f>IF(ISNUMBER(SEARCH("Social subscription",I940)),"Social Sub",IF(OR(ISNUMBER(SEARCH("Mens",I940)),ISNUMBER(SEARCH("Ladies",I940))),"Match Fees",IF(OR(ISNUMBER(SEARCH("Badgers",I940)),ISNUMBER(SEARCH("Match Fee",I940))),"Match Fees",IF(OR(ISNUMBER(SEARCH("Training",I940)),ISNUMBER(SEARCH("Aspirations",I940))),"Training Fee",""))))</f>
        <v>Match Fees</v>
      </c>
      <c r="M940" s="1">
        <v>10</v>
      </c>
      <c r="N940" s="1">
        <v>0.2</v>
      </c>
      <c r="O940" s="1">
        <v>0.1</v>
      </c>
      <c r="P940" s="1">
        <v>0</v>
      </c>
      <c r="Q940" s="1">
        <v>9.6999999999999993</v>
      </c>
    </row>
    <row r="941" spans="1:17" ht="12.75">
      <c r="A941" s="4">
        <v>45478</v>
      </c>
      <c r="B941" s="18">
        <f>IF(AND(ISNUMBER(--LEFT(A941,10)), ISNUMBER(--LEFT(C941,10))), --LEFT(C941,10) - --LEFT(A941,10), "")</f>
        <v>30.354099999996834</v>
      </c>
      <c r="C941" s="4">
        <v>45508.354166666664</v>
      </c>
      <c r="D941" s="16">
        <f>YEAR(C941)</f>
        <v>2024</v>
      </c>
      <c r="E941" s="1" t="str">
        <f t="shared" si="14"/>
        <v>August 2024</v>
      </c>
      <c r="F941" s="3" t="str">
        <f ca="1">IF(C941&gt;=TODAY()-365, "Last 12 Months", "After 12 Months")</f>
        <v>Last 12 Months</v>
      </c>
      <c r="G941" s="1" t="s">
        <v>2066</v>
      </c>
      <c r="H941" s="1" t="s">
        <v>1470</v>
      </c>
      <c r="I941" s="1" t="s">
        <v>1766</v>
      </c>
      <c r="J941" s="8">
        <f>EOMONTH(C941, 0)</f>
        <v>45535</v>
      </c>
      <c r="K941" s="1" t="s">
        <v>373</v>
      </c>
      <c r="L941" s="1" t="str">
        <f>IF(ISNUMBER(SEARCH("Social subscription",I941)),"Social Sub",IF(OR(ISNUMBER(SEARCH("Mens",I941)),ISNUMBER(SEARCH("Ladies",I941))),"Match Fees",IF(OR(ISNUMBER(SEARCH("Badgers",I941)),ISNUMBER(SEARCH("Match Fee",I941))),"Match Fees",IF(OR(ISNUMBER(SEARCH("Training",I941)),ISNUMBER(SEARCH("Aspirations",I941))),"Training Fee",""))))</f>
        <v>Training Fee</v>
      </c>
      <c r="M941" s="1">
        <v>5</v>
      </c>
      <c r="N941" s="1">
        <v>0.1</v>
      </c>
      <c r="O941" s="1">
        <v>0.05</v>
      </c>
      <c r="P941" s="1">
        <v>0</v>
      </c>
      <c r="Q941" s="1">
        <v>4.8499999999999996</v>
      </c>
    </row>
    <row r="942" spans="1:17" ht="12.75">
      <c r="A942" s="4">
        <v>45489</v>
      </c>
      <c r="B942" s="18">
        <f>IF(AND(ISNUMBER(--LEFT(A942,10)), ISNUMBER(--LEFT(C942,10))), --LEFT(C942,10) - --LEFT(A942,10), "")</f>
        <v>19.354099999996834</v>
      </c>
      <c r="C942" s="4">
        <v>45508.354166666664</v>
      </c>
      <c r="D942" s="16">
        <f>YEAR(C942)</f>
        <v>2024</v>
      </c>
      <c r="E942" s="1" t="str">
        <f t="shared" si="14"/>
        <v>August 2024</v>
      </c>
      <c r="F942" s="3" t="str">
        <f ca="1">IF(C942&gt;=TODAY()-365, "Last 12 Months", "After 12 Months")</f>
        <v>Last 12 Months</v>
      </c>
      <c r="G942" s="1" t="s">
        <v>2067</v>
      </c>
      <c r="H942" s="1" t="s">
        <v>1470</v>
      </c>
      <c r="I942" s="1" t="s">
        <v>1769</v>
      </c>
      <c r="J942" s="8">
        <f>EOMONTH(C942, 0)</f>
        <v>45535</v>
      </c>
      <c r="K942" s="1" t="s">
        <v>373</v>
      </c>
      <c r="L942" s="1" t="str">
        <f>IF(ISNUMBER(SEARCH("Social subscription",I942)),"Social Sub",IF(OR(ISNUMBER(SEARCH("Mens",I942)),ISNUMBER(SEARCH("Ladies",I942))),"Match Fees",IF(OR(ISNUMBER(SEARCH("Badgers",I942)),ISNUMBER(SEARCH("Match Fee",I942))),"Match Fees",IF(OR(ISNUMBER(SEARCH("Training",I942)),ISNUMBER(SEARCH("Aspirations",I942))),"Training Fee",""))))</f>
        <v>Match Fees</v>
      </c>
      <c r="M942" s="1">
        <v>10</v>
      </c>
      <c r="N942" s="1">
        <v>0.2</v>
      </c>
      <c r="O942" s="1">
        <v>0.1</v>
      </c>
      <c r="P942" s="1">
        <v>0</v>
      </c>
      <c r="Q942" s="1">
        <v>9.6999999999999993</v>
      </c>
    </row>
    <row r="943" spans="1:17" ht="12.75">
      <c r="A943" s="4">
        <v>45494</v>
      </c>
      <c r="B943" s="18">
        <f>IF(AND(ISNUMBER(--LEFT(A943,10)), ISNUMBER(--LEFT(C943,10))), --LEFT(C943,10) - --LEFT(A943,10), "")</f>
        <v>14.422899999997753</v>
      </c>
      <c r="C943" s="4">
        <v>45508.42291666667</v>
      </c>
      <c r="D943" s="16">
        <f>YEAR(C943)</f>
        <v>2024</v>
      </c>
      <c r="E943" s="1" t="str">
        <f t="shared" si="14"/>
        <v>August 2024</v>
      </c>
      <c r="F943" s="3" t="str">
        <f ca="1">IF(C943&gt;=TODAY()-365, "Last 12 Months", "After 12 Months")</f>
        <v>Last 12 Months</v>
      </c>
      <c r="G943" s="1" t="s">
        <v>2068</v>
      </c>
      <c r="H943" s="1" t="s">
        <v>2069</v>
      </c>
      <c r="I943" s="1" t="s">
        <v>2070</v>
      </c>
      <c r="J943" s="8">
        <f>EOMONTH(C943, 0)</f>
        <v>45535</v>
      </c>
      <c r="K943" s="1" t="s">
        <v>373</v>
      </c>
      <c r="L943" s="1" t="str">
        <f>IF(ISNUMBER(SEARCH("Social subscription",I943)),"Social Sub",IF(OR(ISNUMBER(SEARCH("Mens",I943)),ISNUMBER(SEARCH("Ladies",I943))),"Match Fees",IF(OR(ISNUMBER(SEARCH("Badgers",I943)),ISNUMBER(SEARCH("Match Fee",I943))),"Match Fees",IF(OR(ISNUMBER(SEARCH("Training",I943)),ISNUMBER(SEARCH("Aspirations",I943))),"Training Fee",""))))</f>
        <v>Training Fee</v>
      </c>
      <c r="M943" s="1">
        <v>6</v>
      </c>
      <c r="N943" s="1">
        <v>0.12</v>
      </c>
      <c r="O943" s="1">
        <v>0.06</v>
      </c>
      <c r="P943" s="1">
        <v>0</v>
      </c>
      <c r="Q943" s="1">
        <v>5.82</v>
      </c>
    </row>
    <row r="944" spans="1:17" ht="12.75">
      <c r="A944" s="4">
        <v>45508</v>
      </c>
      <c r="B944" s="18">
        <f>IF(AND(ISNUMBER(--LEFT(A944,10)), ISNUMBER(--LEFT(C944,10))), --LEFT(C944,10) - --LEFT(A944,10), "")</f>
        <v>0.42289999999775318</v>
      </c>
      <c r="C944" s="4">
        <v>45508.42291666667</v>
      </c>
      <c r="D944" s="16">
        <f>YEAR(C944)</f>
        <v>2024</v>
      </c>
      <c r="E944" s="1" t="str">
        <f t="shared" si="14"/>
        <v>August 2024</v>
      </c>
      <c r="F944" s="3" t="str">
        <f ca="1">IF(C944&gt;=TODAY()-365, "Last 12 Months", "After 12 Months")</f>
        <v>Last 12 Months</v>
      </c>
      <c r="G944" s="1" t="s">
        <v>2071</v>
      </c>
      <c r="H944" s="1" t="s">
        <v>2069</v>
      </c>
      <c r="I944" s="1" t="s">
        <v>2072</v>
      </c>
      <c r="J944" s="8">
        <f>EOMONTH(C944, 0)</f>
        <v>45535</v>
      </c>
      <c r="K944" s="1" t="s">
        <v>373</v>
      </c>
      <c r="L944" s="1" t="str">
        <f>IF(ISNUMBER(SEARCH("Social subscription",I944)),"Social Sub",IF(OR(ISNUMBER(SEARCH("Mens",I944)),ISNUMBER(SEARCH("Ladies",I944))),"Match Fees",IF(OR(ISNUMBER(SEARCH("Badgers",I944)),ISNUMBER(SEARCH("Match Fee",I944))),"Match Fees",IF(OR(ISNUMBER(SEARCH("Training",I944)),ISNUMBER(SEARCH("Aspirations",I944))),"Training Fee",""))))</f>
        <v>Training Fee</v>
      </c>
      <c r="M944" s="1">
        <v>6</v>
      </c>
      <c r="N944" s="1">
        <v>0.12</v>
      </c>
      <c r="O944" s="1">
        <v>0.06</v>
      </c>
      <c r="P944" s="1">
        <v>0</v>
      </c>
      <c r="Q944" s="1">
        <v>5.82</v>
      </c>
    </row>
    <row r="945" spans="1:17" ht="12.75">
      <c r="A945" s="4">
        <v>45492</v>
      </c>
      <c r="B945" s="18">
        <f>IF(AND(ISNUMBER(--LEFT(A945,10)), ISNUMBER(--LEFT(C945,10))), --LEFT(C945,10) - --LEFT(A945,10), "")</f>
        <v>16.422899999997753</v>
      </c>
      <c r="C945" s="4">
        <v>45508.42291666667</v>
      </c>
      <c r="D945" s="16">
        <f>YEAR(C945)</f>
        <v>2024</v>
      </c>
      <c r="E945" s="1" t="str">
        <f t="shared" si="14"/>
        <v>August 2024</v>
      </c>
      <c r="F945" s="3" t="str">
        <f ca="1">IF(C945&gt;=TODAY()-365, "Last 12 Months", "After 12 Months")</f>
        <v>Last 12 Months</v>
      </c>
      <c r="G945" s="1" t="s">
        <v>2073</v>
      </c>
      <c r="H945" s="1" t="s">
        <v>1349</v>
      </c>
      <c r="I945" s="1" t="s">
        <v>2074</v>
      </c>
      <c r="J945" s="8">
        <f>EOMONTH(C945, 0)</f>
        <v>45535</v>
      </c>
      <c r="K945" s="1" t="s">
        <v>373</v>
      </c>
      <c r="L945" s="1" t="str">
        <f>IF(ISNUMBER(SEARCH("Social subscription",I945)),"Social Sub",IF(OR(ISNUMBER(SEARCH("Mens",I945)),ISNUMBER(SEARCH("Ladies",I945))),"Match Fees",IF(OR(ISNUMBER(SEARCH("Badgers",I945)),ISNUMBER(SEARCH("Match Fee",I945))),"Match Fees",IF(OR(ISNUMBER(SEARCH("Training",I945)),ISNUMBER(SEARCH("Aspirations",I945))),"Training Fee",""))))</f>
        <v>Training Fee</v>
      </c>
      <c r="M945" s="1">
        <v>5</v>
      </c>
      <c r="N945" s="1">
        <v>0.1</v>
      </c>
      <c r="O945" s="1">
        <v>0.05</v>
      </c>
      <c r="P945" s="1">
        <v>0</v>
      </c>
      <c r="Q945" s="1">
        <v>4.8499999999999996</v>
      </c>
    </row>
    <row r="946" spans="1:17" ht="12.75">
      <c r="A946" s="4">
        <v>45492</v>
      </c>
      <c r="B946" s="18">
        <f>IF(AND(ISNUMBER(--LEFT(A946,10)), ISNUMBER(--LEFT(C946,10))), --LEFT(C946,10) - --LEFT(A946,10), "")</f>
        <v>16.422899999997753</v>
      </c>
      <c r="C946" s="4">
        <v>45508.42291666667</v>
      </c>
      <c r="D946" s="16">
        <f>YEAR(C946)</f>
        <v>2024</v>
      </c>
      <c r="E946" s="1" t="str">
        <f t="shared" si="14"/>
        <v>August 2024</v>
      </c>
      <c r="F946" s="3" t="str">
        <f ca="1">IF(C946&gt;=TODAY()-365, "Last 12 Months", "After 12 Months")</f>
        <v>Last 12 Months</v>
      </c>
      <c r="G946" s="1" t="s">
        <v>2075</v>
      </c>
      <c r="H946" s="1" t="s">
        <v>1352</v>
      </c>
      <c r="I946" s="1" t="s">
        <v>2074</v>
      </c>
      <c r="J946" s="8">
        <f>EOMONTH(C946, 0)</f>
        <v>45535</v>
      </c>
      <c r="K946" s="1" t="s">
        <v>373</v>
      </c>
      <c r="L946" s="1" t="str">
        <f>IF(ISNUMBER(SEARCH("Social subscription",I946)),"Social Sub",IF(OR(ISNUMBER(SEARCH("Mens",I946)),ISNUMBER(SEARCH("Ladies",I946))),"Match Fees",IF(OR(ISNUMBER(SEARCH("Badgers",I946)),ISNUMBER(SEARCH("Match Fee",I946))),"Match Fees",IF(OR(ISNUMBER(SEARCH("Training",I946)),ISNUMBER(SEARCH("Aspirations",I946))),"Training Fee",""))))</f>
        <v>Training Fee</v>
      </c>
      <c r="M946" s="1">
        <v>5</v>
      </c>
      <c r="N946" s="1">
        <v>0.1</v>
      </c>
      <c r="O946" s="1">
        <v>0.05</v>
      </c>
      <c r="P946" s="1">
        <v>0</v>
      </c>
      <c r="Q946" s="1">
        <v>4.8499999999999996</v>
      </c>
    </row>
    <row r="947" spans="1:17" ht="12.75">
      <c r="A947" s="4">
        <v>45499</v>
      </c>
      <c r="B947" s="18">
        <f>IF(AND(ISNUMBER(--LEFT(A947,10)), ISNUMBER(--LEFT(C947,10))), --LEFT(C947,10) - --LEFT(A947,10), "")</f>
        <v>9.4228999999977532</v>
      </c>
      <c r="C947" s="4">
        <v>45508.42291666667</v>
      </c>
      <c r="D947" s="16">
        <f>YEAR(C947)</f>
        <v>2024</v>
      </c>
      <c r="E947" s="1" t="str">
        <f t="shared" si="14"/>
        <v>August 2024</v>
      </c>
      <c r="F947" s="3" t="str">
        <f ca="1">IF(C947&gt;=TODAY()-365, "Last 12 Months", "After 12 Months")</f>
        <v>Last 12 Months</v>
      </c>
      <c r="G947" s="1" t="s">
        <v>2076</v>
      </c>
      <c r="H947" s="1" t="s">
        <v>1349</v>
      </c>
      <c r="I947" s="1" t="s">
        <v>2077</v>
      </c>
      <c r="J947" s="8">
        <f>EOMONTH(C947, 0)</f>
        <v>45535</v>
      </c>
      <c r="K947" s="1" t="s">
        <v>373</v>
      </c>
      <c r="L947" s="1" t="str">
        <f>IF(ISNUMBER(SEARCH("Social subscription",I947)),"Social Sub",IF(OR(ISNUMBER(SEARCH("Mens",I947)),ISNUMBER(SEARCH("Ladies",I947))),"Match Fees",IF(OR(ISNUMBER(SEARCH("Badgers",I947)),ISNUMBER(SEARCH("Match Fee",I947))),"Match Fees",IF(OR(ISNUMBER(SEARCH("Training",I947)),ISNUMBER(SEARCH("Aspirations",I947))),"Training Fee",""))))</f>
        <v>Training Fee</v>
      </c>
      <c r="M947" s="1">
        <v>5</v>
      </c>
      <c r="N947" s="1">
        <v>0.1</v>
      </c>
      <c r="O947" s="1">
        <v>0.05</v>
      </c>
      <c r="P947" s="1">
        <v>0</v>
      </c>
      <c r="Q947" s="1">
        <v>4.8499999999999996</v>
      </c>
    </row>
    <row r="948" spans="1:17" ht="12.75">
      <c r="A948" s="4">
        <v>45499</v>
      </c>
      <c r="B948" s="18">
        <f>IF(AND(ISNUMBER(--LEFT(A948,10)), ISNUMBER(--LEFT(C948,10))), --LEFT(C948,10) - --LEFT(A948,10), "")</f>
        <v>9.4228999999977532</v>
      </c>
      <c r="C948" s="4">
        <v>45508.42291666667</v>
      </c>
      <c r="D948" s="16">
        <f>YEAR(C948)</f>
        <v>2024</v>
      </c>
      <c r="E948" s="1" t="str">
        <f t="shared" si="14"/>
        <v>August 2024</v>
      </c>
      <c r="F948" s="3" t="str">
        <f ca="1">IF(C948&gt;=TODAY()-365, "Last 12 Months", "After 12 Months")</f>
        <v>Last 12 Months</v>
      </c>
      <c r="G948" s="1" t="s">
        <v>2078</v>
      </c>
      <c r="H948" s="1" t="s">
        <v>1352</v>
      </c>
      <c r="I948" s="1" t="s">
        <v>2077</v>
      </c>
      <c r="J948" s="8">
        <f>EOMONTH(C948, 0)</f>
        <v>45535</v>
      </c>
      <c r="K948" s="1" t="s">
        <v>373</v>
      </c>
      <c r="L948" s="1" t="str">
        <f>IF(ISNUMBER(SEARCH("Social subscription",I948)),"Social Sub",IF(OR(ISNUMBER(SEARCH("Mens",I948)),ISNUMBER(SEARCH("Ladies",I948))),"Match Fees",IF(OR(ISNUMBER(SEARCH("Badgers",I948)),ISNUMBER(SEARCH("Match Fee",I948))),"Match Fees",IF(OR(ISNUMBER(SEARCH("Training",I948)),ISNUMBER(SEARCH("Aspirations",I948))),"Training Fee",""))))</f>
        <v>Training Fee</v>
      </c>
      <c r="M948" s="1">
        <v>5</v>
      </c>
      <c r="N948" s="1">
        <v>0.1</v>
      </c>
      <c r="O948" s="1">
        <v>0.05</v>
      </c>
      <c r="P948" s="1">
        <v>0</v>
      </c>
      <c r="Q948" s="1">
        <v>4.8499999999999996</v>
      </c>
    </row>
    <row r="949" spans="1:17" ht="12.75">
      <c r="A949" s="4">
        <v>45506</v>
      </c>
      <c r="B949" s="18">
        <f>IF(AND(ISNUMBER(--LEFT(A949,10)), ISNUMBER(--LEFT(C949,10))), --LEFT(C949,10) - --LEFT(A949,10), "")</f>
        <v>2.4228999999977532</v>
      </c>
      <c r="C949" s="4">
        <v>45508.42291666667</v>
      </c>
      <c r="D949" s="16">
        <f>YEAR(C949)</f>
        <v>2024</v>
      </c>
      <c r="E949" s="1" t="str">
        <f t="shared" si="14"/>
        <v>August 2024</v>
      </c>
      <c r="F949" s="3" t="str">
        <f ca="1">IF(C949&gt;=TODAY()-365, "Last 12 Months", "After 12 Months")</f>
        <v>Last 12 Months</v>
      </c>
      <c r="G949" s="1" t="s">
        <v>2079</v>
      </c>
      <c r="H949" s="1" t="s">
        <v>1349</v>
      </c>
      <c r="I949" s="1" t="s">
        <v>2080</v>
      </c>
      <c r="J949" s="8">
        <f>EOMONTH(C949, 0)</f>
        <v>45535</v>
      </c>
      <c r="K949" s="1" t="s">
        <v>373</v>
      </c>
      <c r="L949" s="1" t="str">
        <f>IF(ISNUMBER(SEARCH("Social subscription",I949)),"Social Sub",IF(OR(ISNUMBER(SEARCH("Mens",I949)),ISNUMBER(SEARCH("Ladies",I949))),"Match Fees",IF(OR(ISNUMBER(SEARCH("Badgers",I949)),ISNUMBER(SEARCH("Match Fee",I949))),"Match Fees",IF(OR(ISNUMBER(SEARCH("Training",I949)),ISNUMBER(SEARCH("Aspirations",I949))),"Training Fee",""))))</f>
        <v>Training Fee</v>
      </c>
      <c r="M949" s="1">
        <v>5</v>
      </c>
      <c r="N949" s="1">
        <v>0.1</v>
      </c>
      <c r="O949" s="1">
        <v>0.05</v>
      </c>
      <c r="P949" s="1">
        <v>0</v>
      </c>
      <c r="Q949" s="1">
        <v>4.8499999999999996</v>
      </c>
    </row>
    <row r="950" spans="1:17" ht="12.75">
      <c r="A950" s="4">
        <v>45506</v>
      </c>
      <c r="B950" s="18">
        <f>IF(AND(ISNUMBER(--LEFT(A950,10)), ISNUMBER(--LEFT(C950,10))), --LEFT(C950,10) - --LEFT(A950,10), "")</f>
        <v>2.4228999999977532</v>
      </c>
      <c r="C950" s="4">
        <v>45508.42291666667</v>
      </c>
      <c r="D950" s="16">
        <f>YEAR(C950)</f>
        <v>2024</v>
      </c>
      <c r="E950" s="1" t="str">
        <f t="shared" si="14"/>
        <v>August 2024</v>
      </c>
      <c r="F950" s="3" t="str">
        <f ca="1">IF(C950&gt;=TODAY()-365, "Last 12 Months", "After 12 Months")</f>
        <v>Last 12 Months</v>
      </c>
      <c r="G950" s="1" t="s">
        <v>2081</v>
      </c>
      <c r="H950" s="1" t="s">
        <v>1352</v>
      </c>
      <c r="I950" s="1" t="s">
        <v>2080</v>
      </c>
      <c r="J950" s="8">
        <f>EOMONTH(C950, 0)</f>
        <v>45535</v>
      </c>
      <c r="K950" s="1" t="s">
        <v>373</v>
      </c>
      <c r="L950" s="1" t="str">
        <f>IF(ISNUMBER(SEARCH("Social subscription",I950)),"Social Sub",IF(OR(ISNUMBER(SEARCH("Mens",I950)),ISNUMBER(SEARCH("Ladies",I950))),"Match Fees",IF(OR(ISNUMBER(SEARCH("Badgers",I950)),ISNUMBER(SEARCH("Match Fee",I950))),"Match Fees",IF(OR(ISNUMBER(SEARCH("Training",I950)),ISNUMBER(SEARCH("Aspirations",I950))),"Training Fee",""))))</f>
        <v>Training Fee</v>
      </c>
      <c r="M950" s="1">
        <v>5</v>
      </c>
      <c r="N950" s="1">
        <v>0.09</v>
      </c>
      <c r="O950" s="1">
        <v>0.05</v>
      </c>
      <c r="P950" s="1">
        <v>0</v>
      </c>
      <c r="Q950" s="1">
        <v>4.8600000000000003</v>
      </c>
    </row>
    <row r="951" spans="1:17" ht="12.75">
      <c r="A951" s="4">
        <v>45508</v>
      </c>
      <c r="B951" s="18">
        <f>IF(AND(ISNUMBER(--LEFT(A951,10)), ISNUMBER(--LEFT(C951,10))), --LEFT(C951,10) - --LEFT(A951,10), "")</f>
        <v>0.92700000000331784</v>
      </c>
      <c r="C951" s="4">
        <v>45508.927083333336</v>
      </c>
      <c r="D951" s="16">
        <f>YEAR(C951)</f>
        <v>2024</v>
      </c>
      <c r="E951" s="1" t="str">
        <f t="shared" si="14"/>
        <v>August 2024</v>
      </c>
      <c r="F951" s="3" t="str">
        <f ca="1">IF(C951&gt;=TODAY()-365, "Last 12 Months", "After 12 Months")</f>
        <v>Last 12 Months</v>
      </c>
      <c r="G951" s="1" t="s">
        <v>2082</v>
      </c>
      <c r="H951" s="1" t="s">
        <v>610</v>
      </c>
      <c r="I951" s="1" t="s">
        <v>2083</v>
      </c>
      <c r="J951" s="8">
        <f>EOMONTH(C951, 0)</f>
        <v>45535</v>
      </c>
      <c r="K951" s="1" t="s">
        <v>241</v>
      </c>
      <c r="L951" s="1" t="str">
        <f>IF(ISNUMBER(SEARCH("Social subscription",I951)),"Social Sub",IF(OR(ISNUMBER(SEARCH("Mens",I951)),ISNUMBER(SEARCH("Ladies",I951))),"Match Fees",IF(OR(ISNUMBER(SEARCH("Badgers",I951)),ISNUMBER(SEARCH("Match Fee",I951))),"Match Fees",IF(OR(ISNUMBER(SEARCH("Training",I951)),ISNUMBER(SEARCH("Aspirations",I951))),"Training Fee",""))))</f>
        <v>Training Fee</v>
      </c>
      <c r="M951" s="1">
        <v>3</v>
      </c>
      <c r="N951" s="1">
        <v>0</v>
      </c>
      <c r="O951" s="1">
        <v>0</v>
      </c>
      <c r="P951" s="1">
        <v>0</v>
      </c>
      <c r="Q951" s="1">
        <v>3</v>
      </c>
    </row>
    <row r="952" spans="1:17" ht="12.75">
      <c r="A952" s="4">
        <v>45508</v>
      </c>
      <c r="B952" s="18">
        <f>IF(AND(ISNUMBER(--LEFT(A952,10)), ISNUMBER(--LEFT(C952,10))), --LEFT(C952,10) - --LEFT(A952,10), "")</f>
        <v>0.92700000000331784</v>
      </c>
      <c r="C952" s="4">
        <v>45508.927083333336</v>
      </c>
      <c r="D952" s="16">
        <f>YEAR(C952)</f>
        <v>2024</v>
      </c>
      <c r="E952" s="1" t="str">
        <f t="shared" si="14"/>
        <v>August 2024</v>
      </c>
      <c r="F952" s="3" t="str">
        <f ca="1">IF(C952&gt;=TODAY()-365, "Last 12 Months", "After 12 Months")</f>
        <v>Last 12 Months</v>
      </c>
      <c r="G952" s="1" t="s">
        <v>2084</v>
      </c>
      <c r="H952" s="1" t="s">
        <v>613</v>
      </c>
      <c r="I952" s="1" t="s">
        <v>2083</v>
      </c>
      <c r="J952" s="8">
        <f>EOMONTH(C952, 0)</f>
        <v>45535</v>
      </c>
      <c r="K952" s="1" t="s">
        <v>241</v>
      </c>
      <c r="L952" s="1" t="str">
        <f>IF(ISNUMBER(SEARCH("Social subscription",I952)),"Social Sub",IF(OR(ISNUMBER(SEARCH("Mens",I952)),ISNUMBER(SEARCH("Ladies",I952))),"Match Fees",IF(OR(ISNUMBER(SEARCH("Badgers",I952)),ISNUMBER(SEARCH("Match Fee",I952))),"Match Fees",IF(OR(ISNUMBER(SEARCH("Training",I952)),ISNUMBER(SEARCH("Aspirations",I952))),"Training Fee",""))))</f>
        <v>Training Fee</v>
      </c>
      <c r="M952" s="1">
        <v>3</v>
      </c>
      <c r="N952" s="1">
        <v>0</v>
      </c>
      <c r="O952" s="1">
        <v>0</v>
      </c>
      <c r="P952" s="1">
        <v>0</v>
      </c>
      <c r="Q952" s="1">
        <v>3</v>
      </c>
    </row>
    <row r="953" spans="1:17" ht="12.75">
      <c r="A953" s="4">
        <v>45508</v>
      </c>
      <c r="B953" s="18">
        <f>IF(AND(ISNUMBER(--LEFT(A953,10)), ISNUMBER(--LEFT(C953,10))), --LEFT(C953,10) - --LEFT(A953,10), "")</f>
        <v>0.92700000000331784</v>
      </c>
      <c r="C953" s="4">
        <v>45508.927083333336</v>
      </c>
      <c r="D953" s="16">
        <f>YEAR(C953)</f>
        <v>2024</v>
      </c>
      <c r="E953" s="1" t="str">
        <f t="shared" si="14"/>
        <v>August 2024</v>
      </c>
      <c r="F953" s="3" t="str">
        <f ca="1">IF(C953&gt;=TODAY()-365, "Last 12 Months", "After 12 Months")</f>
        <v>Last 12 Months</v>
      </c>
      <c r="G953" s="1" t="s">
        <v>2085</v>
      </c>
      <c r="H953" s="1" t="s">
        <v>781</v>
      </c>
      <c r="I953" s="1" t="s">
        <v>2086</v>
      </c>
      <c r="J953" s="8">
        <f>EOMONTH(C953, 0)</f>
        <v>45535</v>
      </c>
      <c r="K953" s="1" t="s">
        <v>233</v>
      </c>
      <c r="L953" s="1" t="str">
        <f>IF(ISNUMBER(SEARCH("Social subscription",I953)),"Social Sub",IF(OR(ISNUMBER(SEARCH("Mens",I953)),ISNUMBER(SEARCH("Ladies",I953))),"Match Fees",IF(OR(ISNUMBER(SEARCH("Badgers",I953)),ISNUMBER(SEARCH("Match Fee",I953))),"Match Fees",IF(OR(ISNUMBER(SEARCH("Training",I953)),ISNUMBER(SEARCH("Aspirations",I953))),"Training Fee",""))))</f>
        <v>Training Fee</v>
      </c>
      <c r="M953" s="1">
        <v>3</v>
      </c>
      <c r="N953" s="1">
        <v>0</v>
      </c>
      <c r="O953" s="1">
        <v>0</v>
      </c>
      <c r="P953" s="1">
        <v>0</v>
      </c>
      <c r="Q953" s="1">
        <v>3</v>
      </c>
    </row>
    <row r="954" spans="1:17" ht="12.75">
      <c r="A954" s="4">
        <v>45508</v>
      </c>
      <c r="B954" s="18">
        <f>IF(AND(ISNUMBER(--LEFT(A954,10)), ISNUMBER(--LEFT(C954,10))), --LEFT(C954,10) - --LEFT(A954,10), "")</f>
        <v>0.92839999999705469</v>
      </c>
      <c r="C954" s="4">
        <v>45508.928472222222</v>
      </c>
      <c r="D954" s="16">
        <f>YEAR(C954)</f>
        <v>2024</v>
      </c>
      <c r="E954" s="1" t="str">
        <f t="shared" si="14"/>
        <v>August 2024</v>
      </c>
      <c r="F954" s="3" t="str">
        <f ca="1">IF(C954&gt;=TODAY()-365, "Last 12 Months", "After 12 Months")</f>
        <v>Last 12 Months</v>
      </c>
      <c r="G954" s="1" t="s">
        <v>2087</v>
      </c>
      <c r="H954" s="1" t="s">
        <v>1429</v>
      </c>
      <c r="I954" s="1" t="s">
        <v>2083</v>
      </c>
      <c r="J954" s="8">
        <f>EOMONTH(C954, 0)</f>
        <v>45535</v>
      </c>
      <c r="K954" s="1" t="s">
        <v>241</v>
      </c>
      <c r="L954" s="1" t="str">
        <f>IF(ISNUMBER(SEARCH("Social subscription",I954)),"Social Sub",IF(OR(ISNUMBER(SEARCH("Mens",I954)),ISNUMBER(SEARCH("Ladies",I954))),"Match Fees",IF(OR(ISNUMBER(SEARCH("Badgers",I954)),ISNUMBER(SEARCH("Match Fee",I954))),"Match Fees",IF(OR(ISNUMBER(SEARCH("Training",I954)),ISNUMBER(SEARCH("Aspirations",I954))),"Training Fee",""))))</f>
        <v>Training Fee</v>
      </c>
      <c r="M954" s="1">
        <v>3</v>
      </c>
      <c r="N954" s="1">
        <v>0</v>
      </c>
      <c r="O954" s="1">
        <v>0</v>
      </c>
      <c r="P954" s="1">
        <v>0</v>
      </c>
      <c r="Q954" s="1">
        <v>3</v>
      </c>
    </row>
    <row r="955" spans="1:17" ht="12.75">
      <c r="A955" s="4">
        <v>45473</v>
      </c>
      <c r="B955" s="18">
        <f>IF(AND(ISNUMBER(--LEFT(A955,10)), ISNUMBER(--LEFT(C955,10))), --LEFT(C955,10) - --LEFT(A955,10), "")</f>
        <v>36.354099999996834</v>
      </c>
      <c r="C955" s="4">
        <v>45509.354166666664</v>
      </c>
      <c r="D955" s="16">
        <f>YEAR(C955)</f>
        <v>2024</v>
      </c>
      <c r="E955" s="1" t="str">
        <f t="shared" si="14"/>
        <v>August 2024</v>
      </c>
      <c r="F955" s="3" t="str">
        <f ca="1">IF(C955&gt;=TODAY()-365, "Last 12 Months", "After 12 Months")</f>
        <v>Last 12 Months</v>
      </c>
      <c r="G955" s="1" t="s">
        <v>2088</v>
      </c>
      <c r="H955" s="1" t="s">
        <v>1481</v>
      </c>
      <c r="I955" s="1" t="s">
        <v>2089</v>
      </c>
      <c r="J955" s="8">
        <f>EOMONTH(C955, 0)</f>
        <v>45535</v>
      </c>
      <c r="K955" s="1" t="s">
        <v>373</v>
      </c>
      <c r="L955" s="1" t="str">
        <f>IF(ISNUMBER(SEARCH("Social subscription",I955)),"Social Sub",IF(OR(ISNUMBER(SEARCH("Mens",I955)),ISNUMBER(SEARCH("Ladies",I955))),"Match Fees",IF(OR(ISNUMBER(SEARCH("Badgers",I955)),ISNUMBER(SEARCH("Match Fee",I955))),"Match Fees",IF(OR(ISNUMBER(SEARCH("Training",I955)),ISNUMBER(SEARCH("Aspirations",I955))),"Training Fee",""))))</f>
        <v>Training Fee</v>
      </c>
      <c r="M955" s="1">
        <v>3</v>
      </c>
      <c r="N955" s="1">
        <v>0.09</v>
      </c>
      <c r="O955" s="1">
        <v>0.05</v>
      </c>
      <c r="P955" s="1">
        <v>0</v>
      </c>
      <c r="Q955" s="1">
        <v>2.86</v>
      </c>
    </row>
    <row r="956" spans="1:17" ht="12.75">
      <c r="A956" s="4">
        <v>45478</v>
      </c>
      <c r="B956" s="18">
        <f>IF(AND(ISNUMBER(--LEFT(A956,10)), ISNUMBER(--LEFT(C956,10))), --LEFT(C956,10) - --LEFT(A956,10), "")</f>
        <v>31.354099999996834</v>
      </c>
      <c r="C956" s="4">
        <v>45509.354166666664</v>
      </c>
      <c r="D956" s="16">
        <f>YEAR(C956)</f>
        <v>2024</v>
      </c>
      <c r="E956" s="1" t="str">
        <f t="shared" si="14"/>
        <v>August 2024</v>
      </c>
      <c r="F956" s="3" t="str">
        <f ca="1">IF(C956&gt;=TODAY()-365, "Last 12 Months", "After 12 Months")</f>
        <v>Last 12 Months</v>
      </c>
      <c r="G956" s="1" t="s">
        <v>2090</v>
      </c>
      <c r="H956" s="1" t="s">
        <v>1481</v>
      </c>
      <c r="I956" s="1" t="s">
        <v>2091</v>
      </c>
      <c r="J956" s="8">
        <f>EOMONTH(C956, 0)</f>
        <v>45535</v>
      </c>
      <c r="K956" s="1" t="s">
        <v>373</v>
      </c>
      <c r="L956" s="1" t="str">
        <f>IF(ISNUMBER(SEARCH("Social subscription",I956)),"Social Sub",IF(OR(ISNUMBER(SEARCH("Mens",I956)),ISNUMBER(SEARCH("Ladies",I956))),"Match Fees",IF(OR(ISNUMBER(SEARCH("Badgers",I956)),ISNUMBER(SEARCH("Match Fee",I956))),"Match Fees",IF(OR(ISNUMBER(SEARCH("Training",I956)),ISNUMBER(SEARCH("Aspirations",I956))),"Training Fee",""))))</f>
        <v>Training Fee</v>
      </c>
      <c r="M956" s="1">
        <v>5</v>
      </c>
      <c r="N956" s="1">
        <v>0.15</v>
      </c>
      <c r="O956" s="1">
        <v>0.05</v>
      </c>
      <c r="P956" s="1">
        <v>0</v>
      </c>
      <c r="Q956" s="1">
        <v>4.8</v>
      </c>
    </row>
    <row r="957" spans="1:17" ht="12.75">
      <c r="A957" s="4">
        <v>45478</v>
      </c>
      <c r="B957" s="18">
        <f>IF(AND(ISNUMBER(--LEFT(A957,10)), ISNUMBER(--LEFT(C957,10))), --LEFT(C957,10) - --LEFT(A957,10), "")</f>
        <v>31.354099999996834</v>
      </c>
      <c r="C957" s="4">
        <v>45509.354166666664</v>
      </c>
      <c r="D957" s="16">
        <f>YEAR(C957)</f>
        <v>2024</v>
      </c>
      <c r="E957" s="1" t="str">
        <f t="shared" si="14"/>
        <v>August 2024</v>
      </c>
      <c r="F957" s="3" t="str">
        <f ca="1">IF(C957&gt;=TODAY()-365, "Last 12 Months", "After 12 Months")</f>
        <v>Last 12 Months</v>
      </c>
      <c r="G957" s="1" t="s">
        <v>2092</v>
      </c>
      <c r="H957" s="1" t="s">
        <v>869</v>
      </c>
      <c r="I957" s="1" t="s">
        <v>2091</v>
      </c>
      <c r="J957" s="8">
        <f>EOMONTH(C957, 0)</f>
        <v>45535</v>
      </c>
      <c r="K957" s="1" t="s">
        <v>373</v>
      </c>
      <c r="L957" s="1" t="str">
        <f>IF(ISNUMBER(SEARCH("Social subscription",I957)),"Social Sub",IF(OR(ISNUMBER(SEARCH("Mens",I957)),ISNUMBER(SEARCH("Ladies",I957))),"Match Fees",IF(OR(ISNUMBER(SEARCH("Badgers",I957)),ISNUMBER(SEARCH("Match Fee",I957))),"Match Fees",IF(OR(ISNUMBER(SEARCH("Training",I957)),ISNUMBER(SEARCH("Aspirations",I957))),"Training Fee",""))))</f>
        <v>Training Fee</v>
      </c>
      <c r="M957" s="1">
        <v>5</v>
      </c>
      <c r="N957" s="1">
        <v>0.16</v>
      </c>
      <c r="O957" s="1">
        <v>0.05</v>
      </c>
      <c r="P957" s="1">
        <v>0</v>
      </c>
      <c r="Q957" s="1">
        <v>4.79</v>
      </c>
    </row>
    <row r="958" spans="1:17" ht="12.75">
      <c r="A958" s="4">
        <v>45478</v>
      </c>
      <c r="B958" s="18">
        <f>IF(AND(ISNUMBER(--LEFT(A958,10)), ISNUMBER(--LEFT(C958,10))), --LEFT(C958,10) - --LEFT(A958,10), "")</f>
        <v>31.354800000000978</v>
      </c>
      <c r="C958" s="4">
        <v>45509.354861111111</v>
      </c>
      <c r="D958" s="16">
        <f>YEAR(C958)</f>
        <v>2024</v>
      </c>
      <c r="E958" s="1" t="str">
        <f t="shared" si="14"/>
        <v>August 2024</v>
      </c>
      <c r="F958" s="3" t="str">
        <f ca="1">IF(C958&gt;=TODAY()-365, "Last 12 Months", "After 12 Months")</f>
        <v>Last 12 Months</v>
      </c>
      <c r="G958" s="1" t="s">
        <v>2093</v>
      </c>
      <c r="H958" s="1" t="s">
        <v>560</v>
      </c>
      <c r="I958" s="1" t="s">
        <v>2094</v>
      </c>
      <c r="J958" s="8">
        <f>EOMONTH(C958, 0)</f>
        <v>45535</v>
      </c>
      <c r="K958" s="1" t="s">
        <v>373</v>
      </c>
      <c r="L958" s="1" t="str">
        <f>IF(ISNUMBER(SEARCH("Social subscription",I958)),"Social Sub",IF(OR(ISNUMBER(SEARCH("Mens",I958)),ISNUMBER(SEARCH("Ladies",I958))),"Match Fees",IF(OR(ISNUMBER(SEARCH("Badgers",I958)),ISNUMBER(SEARCH("Match Fee",I958))),"Match Fees",IF(OR(ISNUMBER(SEARCH("Training",I958)),ISNUMBER(SEARCH("Aspirations",I958))),"Training Fee",""))))</f>
        <v>Training Fee</v>
      </c>
      <c r="M958" s="1">
        <v>5</v>
      </c>
      <c r="N958" s="1">
        <v>0.2</v>
      </c>
      <c r="O958" s="1">
        <v>0.05</v>
      </c>
      <c r="P958" s="1">
        <v>0</v>
      </c>
      <c r="Q958" s="1">
        <v>4.75</v>
      </c>
    </row>
    <row r="959" spans="1:17" ht="12.75">
      <c r="A959" s="4">
        <v>45501</v>
      </c>
      <c r="B959" s="18">
        <f>IF(AND(ISNUMBER(--LEFT(A959,10)), ISNUMBER(--LEFT(C959,10))), --LEFT(C959,10) - --LEFT(A959,10), "")</f>
        <v>8.3548000000009779</v>
      </c>
      <c r="C959" s="4">
        <v>45509.354861111111</v>
      </c>
      <c r="D959" s="16">
        <f>YEAR(C959)</f>
        <v>2024</v>
      </c>
      <c r="E959" s="1" t="str">
        <f t="shared" si="14"/>
        <v>August 2024</v>
      </c>
      <c r="F959" s="3" t="str">
        <f ca="1">IF(C959&gt;=TODAY()-365, "Last 12 Months", "After 12 Months")</f>
        <v>Last 12 Months</v>
      </c>
      <c r="G959" s="1" t="s">
        <v>2095</v>
      </c>
      <c r="H959" s="1" t="s">
        <v>560</v>
      </c>
      <c r="I959" s="1" t="s">
        <v>2096</v>
      </c>
      <c r="J959" s="8">
        <f>EOMONTH(C959, 0)</f>
        <v>45535</v>
      </c>
      <c r="K959" s="1" t="s">
        <v>373</v>
      </c>
      <c r="L959" s="1" t="str">
        <f>IF(ISNUMBER(SEARCH("Social subscription",I959)),"Social Sub",IF(OR(ISNUMBER(SEARCH("Mens",I959)),ISNUMBER(SEARCH("Ladies",I959))),"Match Fees",IF(OR(ISNUMBER(SEARCH("Badgers",I959)),ISNUMBER(SEARCH("Match Fee",I959))),"Match Fees",IF(OR(ISNUMBER(SEARCH("Training",I959)),ISNUMBER(SEARCH("Aspirations",I959))),"Training Fee",""))))</f>
        <v>Training Fee</v>
      </c>
      <c r="M959" s="1">
        <v>3</v>
      </c>
      <c r="N959" s="1">
        <v>0.12</v>
      </c>
      <c r="O959" s="1">
        <v>0.05</v>
      </c>
      <c r="P959" s="1">
        <v>0</v>
      </c>
      <c r="Q959" s="1">
        <v>2.83</v>
      </c>
    </row>
    <row r="960" spans="1:17" ht="12.75">
      <c r="A960" s="4">
        <v>45485</v>
      </c>
      <c r="B960" s="18">
        <f>IF(AND(ISNUMBER(--LEFT(A960,10)), ISNUMBER(--LEFT(C960,10))), --LEFT(C960,10) - --LEFT(A960,10), "")</f>
        <v>24.615200000000186</v>
      </c>
      <c r="C960" s="4">
        <v>45509.615277777775</v>
      </c>
      <c r="D960" s="16">
        <f>YEAR(C960)</f>
        <v>2024</v>
      </c>
      <c r="E960" s="1" t="str">
        <f t="shared" si="14"/>
        <v>August 2024</v>
      </c>
      <c r="F960" s="3" t="str">
        <f ca="1">IF(C960&gt;=TODAY()-365, "Last 12 Months", "After 12 Months")</f>
        <v>Last 12 Months</v>
      </c>
      <c r="G960" s="1" t="s">
        <v>2097</v>
      </c>
      <c r="H960" s="1" t="s">
        <v>862</v>
      </c>
      <c r="I960" s="1" t="s">
        <v>2098</v>
      </c>
      <c r="J960" s="8">
        <f>EOMONTH(C960, 0)</f>
        <v>45535</v>
      </c>
      <c r="K960" s="1" t="s">
        <v>233</v>
      </c>
      <c r="L960" s="1" t="str">
        <f>IF(ISNUMBER(SEARCH("Social subscription",I960)),"Social Sub",IF(OR(ISNUMBER(SEARCH("Mens",I960)),ISNUMBER(SEARCH("Ladies",I960))),"Match Fees",IF(OR(ISNUMBER(SEARCH("Badgers",I960)),ISNUMBER(SEARCH("Match Fee",I960))),"Match Fees",IF(OR(ISNUMBER(SEARCH("Training",I960)),ISNUMBER(SEARCH("Aspirations",I960))),"Training Fee",""))))</f>
        <v>Training Fee</v>
      </c>
      <c r="M960" s="1">
        <v>5</v>
      </c>
      <c r="N960" s="1">
        <v>0</v>
      </c>
      <c r="O960" s="1">
        <v>0</v>
      </c>
      <c r="P960" s="1">
        <v>0</v>
      </c>
      <c r="Q960" s="1">
        <v>5</v>
      </c>
    </row>
    <row r="961" spans="1:17" ht="12.75">
      <c r="A961" s="4">
        <v>45489</v>
      </c>
      <c r="B961" s="18">
        <f>IF(AND(ISNUMBER(--LEFT(A961,10)), ISNUMBER(--LEFT(C961,10))), --LEFT(C961,10) - --LEFT(A961,10), "")</f>
        <v>20.615200000000186</v>
      </c>
      <c r="C961" s="4">
        <v>45509.615277777775</v>
      </c>
      <c r="D961" s="16">
        <f>YEAR(C961)</f>
        <v>2024</v>
      </c>
      <c r="E961" s="1" t="str">
        <f t="shared" si="14"/>
        <v>August 2024</v>
      </c>
      <c r="F961" s="3" t="str">
        <f ca="1">IF(C961&gt;=TODAY()-365, "Last 12 Months", "After 12 Months")</f>
        <v>Last 12 Months</v>
      </c>
      <c r="G961" s="1" t="s">
        <v>2099</v>
      </c>
      <c r="H961" s="1" t="s">
        <v>862</v>
      </c>
      <c r="I961" s="1" t="s">
        <v>2100</v>
      </c>
      <c r="J961" s="8">
        <f>EOMONTH(C961, 0)</f>
        <v>45535</v>
      </c>
      <c r="K961" s="1" t="s">
        <v>233</v>
      </c>
      <c r="L961" s="1" t="str">
        <f>IF(ISNUMBER(SEARCH("Social subscription",I961)),"Social Sub",IF(OR(ISNUMBER(SEARCH("Mens",I961)),ISNUMBER(SEARCH("Ladies",I961))),"Match Fees",IF(OR(ISNUMBER(SEARCH("Badgers",I961)),ISNUMBER(SEARCH("Match Fee",I961))),"Match Fees",IF(OR(ISNUMBER(SEARCH("Training",I961)),ISNUMBER(SEARCH("Aspirations",I961))),"Training Fee",""))))</f>
        <v>Match Fees</v>
      </c>
      <c r="M961" s="1">
        <v>5</v>
      </c>
      <c r="N961" s="1">
        <v>0</v>
      </c>
      <c r="O961" s="1">
        <v>0</v>
      </c>
      <c r="P961" s="1">
        <v>0</v>
      </c>
      <c r="Q961" s="1">
        <v>5</v>
      </c>
    </row>
    <row r="962" spans="1:17" ht="12.75">
      <c r="A962" s="4">
        <v>45492</v>
      </c>
      <c r="B962" s="18">
        <f>IF(AND(ISNUMBER(--LEFT(A962,10)), ISNUMBER(--LEFT(C962,10))), --LEFT(C962,10) - --LEFT(A962,10), "")</f>
        <v>17.615200000000186</v>
      </c>
      <c r="C962" s="4">
        <v>45509.615277777775</v>
      </c>
      <c r="D962" s="16">
        <f>YEAR(C962)</f>
        <v>2024</v>
      </c>
      <c r="E962" s="1" t="str">
        <f t="shared" si="14"/>
        <v>August 2024</v>
      </c>
      <c r="F962" s="3" t="str">
        <f ca="1">IF(C962&gt;=TODAY()-365, "Last 12 Months", "After 12 Months")</f>
        <v>Last 12 Months</v>
      </c>
      <c r="G962" s="1" t="s">
        <v>2101</v>
      </c>
      <c r="H962" s="1" t="s">
        <v>862</v>
      </c>
      <c r="I962" s="1" t="s">
        <v>1690</v>
      </c>
      <c r="J962" s="8">
        <f>EOMONTH(C962, 0)</f>
        <v>45535</v>
      </c>
      <c r="K962" s="1" t="s">
        <v>233</v>
      </c>
      <c r="L962" s="1" t="str">
        <f>IF(ISNUMBER(SEARCH("Social subscription",I962)),"Social Sub",IF(OR(ISNUMBER(SEARCH("Mens",I962)),ISNUMBER(SEARCH("Ladies",I962))),"Match Fees",IF(OR(ISNUMBER(SEARCH("Badgers",I962)),ISNUMBER(SEARCH("Match Fee",I962))),"Match Fees",IF(OR(ISNUMBER(SEARCH("Training",I962)),ISNUMBER(SEARCH("Aspirations",I962))),"Training Fee",""))))</f>
        <v>Training Fee</v>
      </c>
      <c r="M962" s="1">
        <v>5</v>
      </c>
      <c r="N962" s="1">
        <v>0</v>
      </c>
      <c r="O962" s="1">
        <v>0</v>
      </c>
      <c r="P962" s="1">
        <v>0</v>
      </c>
      <c r="Q962" s="1">
        <v>5</v>
      </c>
    </row>
    <row r="963" spans="1:17" ht="12.75">
      <c r="A963" s="4">
        <v>45496</v>
      </c>
      <c r="B963" s="18">
        <f>IF(AND(ISNUMBER(--LEFT(A963,10)), ISNUMBER(--LEFT(C963,10))), --LEFT(C963,10) - --LEFT(A963,10), "")</f>
        <v>13.615200000000186</v>
      </c>
      <c r="C963" s="4">
        <v>45509.615277777775</v>
      </c>
      <c r="D963" s="16">
        <f>YEAR(C963)</f>
        <v>2024</v>
      </c>
      <c r="E963" s="1" t="str">
        <f t="shared" ref="E963:E1026" si="15">TEXT(C963, "mmmm yyyy")</f>
        <v>August 2024</v>
      </c>
      <c r="F963" s="3" t="str">
        <f ca="1">IF(C963&gt;=TODAY()-365, "Last 12 Months", "After 12 Months")</f>
        <v>Last 12 Months</v>
      </c>
      <c r="G963" s="1" t="s">
        <v>2102</v>
      </c>
      <c r="H963" s="1" t="s">
        <v>862</v>
      </c>
      <c r="I963" s="1" t="s">
        <v>2103</v>
      </c>
      <c r="J963" s="8">
        <f>EOMONTH(C963, 0)</f>
        <v>45535</v>
      </c>
      <c r="K963" s="1" t="s">
        <v>233</v>
      </c>
      <c r="L963" s="1" t="str">
        <f>IF(ISNUMBER(SEARCH("Social subscription",I963)),"Social Sub",IF(OR(ISNUMBER(SEARCH("Mens",I963)),ISNUMBER(SEARCH("Ladies",I963))),"Match Fees",IF(OR(ISNUMBER(SEARCH("Badgers",I963)),ISNUMBER(SEARCH("Match Fee",I963))),"Match Fees",IF(OR(ISNUMBER(SEARCH("Training",I963)),ISNUMBER(SEARCH("Aspirations",I963))),"Training Fee",""))))</f>
        <v>Match Fees</v>
      </c>
      <c r="M963" s="1">
        <v>5</v>
      </c>
      <c r="N963" s="1">
        <v>0</v>
      </c>
      <c r="O963" s="1">
        <v>0</v>
      </c>
      <c r="P963" s="1">
        <v>0</v>
      </c>
      <c r="Q963" s="1">
        <v>5</v>
      </c>
    </row>
    <row r="964" spans="1:17" ht="12.75">
      <c r="A964" s="4">
        <v>45471</v>
      </c>
      <c r="B964" s="18">
        <f>IF(AND(ISNUMBER(--LEFT(A964,10)), ISNUMBER(--LEFT(C964,10))), --LEFT(C964,10) - --LEFT(A964,10), "")</f>
        <v>40.73399999999674</v>
      </c>
      <c r="C964" s="4">
        <v>45511.734027777777</v>
      </c>
      <c r="D964" s="16">
        <f>YEAR(C964)</f>
        <v>2024</v>
      </c>
      <c r="E964" s="1" t="str">
        <f t="shared" si="15"/>
        <v>August 2024</v>
      </c>
      <c r="F964" s="3" t="str">
        <f ca="1">IF(C964&gt;=TODAY()-365, "Last 12 Months", "After 12 Months")</f>
        <v>Last 12 Months</v>
      </c>
      <c r="G964" s="1" t="s">
        <v>2104</v>
      </c>
      <c r="H964" s="1" t="s">
        <v>1354</v>
      </c>
      <c r="I964" s="1" t="s">
        <v>1764</v>
      </c>
      <c r="J964" s="8">
        <f>EOMONTH(C964, 0)</f>
        <v>45535</v>
      </c>
      <c r="K964" s="1" t="s">
        <v>373</v>
      </c>
      <c r="L964" s="1" t="str">
        <f>IF(ISNUMBER(SEARCH("Social subscription",I964)),"Social Sub",IF(OR(ISNUMBER(SEARCH("Mens",I964)),ISNUMBER(SEARCH("Ladies",I964))),"Match Fees",IF(OR(ISNUMBER(SEARCH("Badgers",I964)),ISNUMBER(SEARCH("Match Fee",I964))),"Match Fees",IF(OR(ISNUMBER(SEARCH("Training",I964)),ISNUMBER(SEARCH("Aspirations",I964))),"Training Fee",""))))</f>
        <v>Training Fee</v>
      </c>
      <c r="M964" s="1">
        <v>5</v>
      </c>
      <c r="N964" s="1">
        <v>0.1</v>
      </c>
      <c r="O964" s="1">
        <v>0.05</v>
      </c>
      <c r="P964" s="1">
        <v>0</v>
      </c>
      <c r="Q964" s="1">
        <v>4.8499999999999996</v>
      </c>
    </row>
    <row r="965" spans="1:17" ht="12.75">
      <c r="A965" s="4">
        <v>45471</v>
      </c>
      <c r="B965" s="18">
        <f>IF(AND(ISNUMBER(--LEFT(A965,10)), ISNUMBER(--LEFT(C965,10))), --LEFT(C965,10) - --LEFT(A965,10), "")</f>
        <v>40.73399999999674</v>
      </c>
      <c r="C965" s="4">
        <v>45511.734027777777</v>
      </c>
      <c r="D965" s="16">
        <f>YEAR(C965)</f>
        <v>2024</v>
      </c>
      <c r="E965" s="1" t="str">
        <f t="shared" si="15"/>
        <v>August 2024</v>
      </c>
      <c r="F965" s="3" t="str">
        <f ca="1">IF(C965&gt;=TODAY()-365, "Last 12 Months", "After 12 Months")</f>
        <v>Last 12 Months</v>
      </c>
      <c r="G965" s="1" t="s">
        <v>2105</v>
      </c>
      <c r="H965" s="1" t="s">
        <v>1354</v>
      </c>
      <c r="I965" s="1" t="s">
        <v>2065</v>
      </c>
      <c r="J965" s="8">
        <f>EOMONTH(C965, 0)</f>
        <v>45535</v>
      </c>
      <c r="K965" s="1" t="s">
        <v>373</v>
      </c>
      <c r="L965" s="1" t="str">
        <f>IF(ISNUMBER(SEARCH("Social subscription",I965)),"Social Sub",IF(OR(ISNUMBER(SEARCH("Mens",I965)),ISNUMBER(SEARCH("Ladies",I965))),"Match Fees",IF(OR(ISNUMBER(SEARCH("Badgers",I965)),ISNUMBER(SEARCH("Match Fee",I965))),"Match Fees",IF(OR(ISNUMBER(SEARCH("Training",I965)),ISNUMBER(SEARCH("Aspirations",I965))),"Training Fee",""))))</f>
        <v>Match Fees</v>
      </c>
      <c r="M965" s="1">
        <v>10</v>
      </c>
      <c r="N965" s="1">
        <v>0.19</v>
      </c>
      <c r="O965" s="1">
        <v>0.1</v>
      </c>
      <c r="P965" s="1">
        <v>0</v>
      </c>
      <c r="Q965" s="1">
        <v>9.7100000000000009</v>
      </c>
    </row>
    <row r="966" spans="1:17" ht="12.75">
      <c r="A966" s="4">
        <v>45478</v>
      </c>
      <c r="B966" s="18">
        <f>IF(AND(ISNUMBER(--LEFT(A966,10)), ISNUMBER(--LEFT(C966,10))), --LEFT(C966,10) - --LEFT(A966,10), "")</f>
        <v>33.73399999999674</v>
      </c>
      <c r="C966" s="4">
        <v>45511.734027777777</v>
      </c>
      <c r="D966" s="16">
        <f>YEAR(C966)</f>
        <v>2024</v>
      </c>
      <c r="E966" s="1" t="str">
        <f t="shared" si="15"/>
        <v>August 2024</v>
      </c>
      <c r="F966" s="3" t="str">
        <f ca="1">IF(C966&gt;=TODAY()-365, "Last 12 Months", "After 12 Months")</f>
        <v>Last 12 Months</v>
      </c>
      <c r="G966" s="1" t="s">
        <v>2106</v>
      </c>
      <c r="H966" s="1" t="s">
        <v>1354</v>
      </c>
      <c r="I966" s="1" t="s">
        <v>1766</v>
      </c>
      <c r="J966" s="8">
        <f>EOMONTH(C966, 0)</f>
        <v>45535</v>
      </c>
      <c r="K966" s="1" t="s">
        <v>373</v>
      </c>
      <c r="L966" s="1" t="str">
        <f>IF(ISNUMBER(SEARCH("Social subscription",I966)),"Social Sub",IF(OR(ISNUMBER(SEARCH("Mens",I966)),ISNUMBER(SEARCH("Ladies",I966))),"Match Fees",IF(OR(ISNUMBER(SEARCH("Badgers",I966)),ISNUMBER(SEARCH("Match Fee",I966))),"Match Fees",IF(OR(ISNUMBER(SEARCH("Training",I966)),ISNUMBER(SEARCH("Aspirations",I966))),"Training Fee",""))))</f>
        <v>Training Fee</v>
      </c>
      <c r="M966" s="1">
        <v>5</v>
      </c>
      <c r="N966" s="1">
        <v>0.1</v>
      </c>
      <c r="O966" s="1">
        <v>0.05</v>
      </c>
      <c r="P966" s="1">
        <v>0</v>
      </c>
      <c r="Q966" s="1">
        <v>4.8499999999999996</v>
      </c>
    </row>
    <row r="967" spans="1:17" ht="12.75">
      <c r="A967" s="4">
        <v>45485</v>
      </c>
      <c r="B967" s="18">
        <f>IF(AND(ISNUMBER(--LEFT(A967,10)), ISNUMBER(--LEFT(C967,10))), --LEFT(C967,10) - --LEFT(A967,10), "")</f>
        <v>26.73399999999674</v>
      </c>
      <c r="C967" s="4">
        <v>45511.734027777777</v>
      </c>
      <c r="D967" s="16">
        <f>YEAR(C967)</f>
        <v>2024</v>
      </c>
      <c r="E967" s="1" t="str">
        <f t="shared" si="15"/>
        <v>August 2024</v>
      </c>
      <c r="F967" s="3" t="str">
        <f ca="1">IF(C967&gt;=TODAY()-365, "Last 12 Months", "After 12 Months")</f>
        <v>Last 12 Months</v>
      </c>
      <c r="G967" s="1" t="s">
        <v>2107</v>
      </c>
      <c r="H967" s="1" t="s">
        <v>1354</v>
      </c>
      <c r="I967" s="1" t="s">
        <v>1739</v>
      </c>
      <c r="J967" s="8">
        <f>EOMONTH(C967, 0)</f>
        <v>45535</v>
      </c>
      <c r="K967" s="1" t="s">
        <v>373</v>
      </c>
      <c r="L967" s="1" t="str">
        <f>IF(ISNUMBER(SEARCH("Social subscription",I967)),"Social Sub",IF(OR(ISNUMBER(SEARCH("Mens",I967)),ISNUMBER(SEARCH("Ladies",I967))),"Match Fees",IF(OR(ISNUMBER(SEARCH("Badgers",I967)),ISNUMBER(SEARCH("Match Fee",I967))),"Match Fees",IF(OR(ISNUMBER(SEARCH("Training",I967)),ISNUMBER(SEARCH("Aspirations",I967))),"Training Fee",""))))</f>
        <v>Training Fee</v>
      </c>
      <c r="M967" s="1">
        <v>5</v>
      </c>
      <c r="N967" s="1">
        <v>0.1</v>
      </c>
      <c r="O967" s="1">
        <v>0.05</v>
      </c>
      <c r="P967" s="1">
        <v>0</v>
      </c>
      <c r="Q967" s="1">
        <v>4.8499999999999996</v>
      </c>
    </row>
    <row r="968" spans="1:17" ht="12.75">
      <c r="A968" s="4">
        <v>45489</v>
      </c>
      <c r="B968" s="18">
        <f>IF(AND(ISNUMBER(--LEFT(A968,10)), ISNUMBER(--LEFT(C968,10))), --LEFT(C968,10) - --LEFT(A968,10), "")</f>
        <v>22.73399999999674</v>
      </c>
      <c r="C968" s="4">
        <v>45511.734027777777</v>
      </c>
      <c r="D968" s="16">
        <f>YEAR(C968)</f>
        <v>2024</v>
      </c>
      <c r="E968" s="1" t="str">
        <f t="shared" si="15"/>
        <v>August 2024</v>
      </c>
      <c r="F968" s="3" t="str">
        <f ca="1">IF(C968&gt;=TODAY()-365, "Last 12 Months", "After 12 Months")</f>
        <v>Last 12 Months</v>
      </c>
      <c r="G968" s="1" t="s">
        <v>2108</v>
      </c>
      <c r="H968" s="1" t="s">
        <v>1354</v>
      </c>
      <c r="I968" s="1" t="s">
        <v>1769</v>
      </c>
      <c r="J968" s="8">
        <f>EOMONTH(C968, 0)</f>
        <v>45535</v>
      </c>
      <c r="K968" s="1" t="s">
        <v>373</v>
      </c>
      <c r="L968" s="1" t="str">
        <f>IF(ISNUMBER(SEARCH("Social subscription",I968)),"Social Sub",IF(OR(ISNUMBER(SEARCH("Mens",I968)),ISNUMBER(SEARCH("Ladies",I968))),"Match Fees",IF(OR(ISNUMBER(SEARCH("Badgers",I968)),ISNUMBER(SEARCH("Match Fee",I968))),"Match Fees",IF(OR(ISNUMBER(SEARCH("Training",I968)),ISNUMBER(SEARCH("Aspirations",I968))),"Training Fee",""))))</f>
        <v>Match Fees</v>
      </c>
      <c r="M968" s="1">
        <v>10</v>
      </c>
      <c r="N968" s="1">
        <v>0.19</v>
      </c>
      <c r="O968" s="1">
        <v>0.1</v>
      </c>
      <c r="P968" s="1">
        <v>0</v>
      </c>
      <c r="Q968" s="1">
        <v>9.7100000000000009</v>
      </c>
    </row>
    <row r="969" spans="1:17" ht="12.75">
      <c r="A969" s="4">
        <v>45492</v>
      </c>
      <c r="B969" s="18">
        <f>IF(AND(ISNUMBER(--LEFT(A969,10)), ISNUMBER(--LEFT(C969,10))), --LEFT(C969,10) - --LEFT(A969,10), "")</f>
        <v>19.73399999999674</v>
      </c>
      <c r="C969" s="4">
        <v>45511.734027777777</v>
      </c>
      <c r="D969" s="16">
        <f>YEAR(C969)</f>
        <v>2024</v>
      </c>
      <c r="E969" s="1" t="str">
        <f t="shared" si="15"/>
        <v>August 2024</v>
      </c>
      <c r="F969" s="3" t="str">
        <f ca="1">IF(C969&gt;=TODAY()-365, "Last 12 Months", "After 12 Months")</f>
        <v>Last 12 Months</v>
      </c>
      <c r="G969" s="1" t="s">
        <v>2109</v>
      </c>
      <c r="H969" s="1" t="s">
        <v>1354</v>
      </c>
      <c r="I969" s="1" t="s">
        <v>1771</v>
      </c>
      <c r="J969" s="8">
        <f>EOMONTH(C969, 0)</f>
        <v>45535</v>
      </c>
      <c r="K969" s="1" t="s">
        <v>373</v>
      </c>
      <c r="L969" s="1" t="str">
        <f>IF(ISNUMBER(SEARCH("Social subscription",I969)),"Social Sub",IF(OR(ISNUMBER(SEARCH("Mens",I969)),ISNUMBER(SEARCH("Ladies",I969))),"Match Fees",IF(OR(ISNUMBER(SEARCH("Badgers",I969)),ISNUMBER(SEARCH("Match Fee",I969))),"Match Fees",IF(OR(ISNUMBER(SEARCH("Training",I969)),ISNUMBER(SEARCH("Aspirations",I969))),"Training Fee",""))))</f>
        <v>Training Fee</v>
      </c>
      <c r="M969" s="1">
        <v>5</v>
      </c>
      <c r="N969" s="1">
        <v>0.1</v>
      </c>
      <c r="O969" s="1">
        <v>0.05</v>
      </c>
      <c r="P969" s="1">
        <v>0</v>
      </c>
      <c r="Q969" s="1">
        <v>4.8499999999999996</v>
      </c>
    </row>
    <row r="970" spans="1:17" ht="12.75">
      <c r="A970" s="4">
        <v>45503</v>
      </c>
      <c r="B970" s="18">
        <f>IF(AND(ISNUMBER(--LEFT(A970,10)), ISNUMBER(--LEFT(C970,10))), --LEFT(C970,10) - --LEFT(A970,10), "")</f>
        <v>8.7339999999967404</v>
      </c>
      <c r="C970" s="4">
        <v>45511.734027777777</v>
      </c>
      <c r="D970" s="16">
        <f>YEAR(C970)</f>
        <v>2024</v>
      </c>
      <c r="E970" s="1" t="str">
        <f t="shared" si="15"/>
        <v>August 2024</v>
      </c>
      <c r="F970" s="3" t="str">
        <f ca="1">IF(C970&gt;=TODAY()-365, "Last 12 Months", "After 12 Months")</f>
        <v>Last 12 Months</v>
      </c>
      <c r="G970" s="1" t="s">
        <v>2110</v>
      </c>
      <c r="H970" s="1" t="s">
        <v>1354</v>
      </c>
      <c r="I970" s="1" t="s">
        <v>1973</v>
      </c>
      <c r="J970" s="8">
        <f>EOMONTH(C970, 0)</f>
        <v>45535</v>
      </c>
      <c r="K970" s="1" t="s">
        <v>373</v>
      </c>
      <c r="L970" s="1" t="str">
        <f>IF(ISNUMBER(SEARCH("Social subscription",I970)),"Social Sub",IF(OR(ISNUMBER(SEARCH("Mens",I970)),ISNUMBER(SEARCH("Ladies",I970))),"Match Fees",IF(OR(ISNUMBER(SEARCH("Badgers",I970)),ISNUMBER(SEARCH("Match Fee",I970))),"Match Fees",IF(OR(ISNUMBER(SEARCH("Training",I970)),ISNUMBER(SEARCH("Aspirations",I970))),"Training Fee",""))))</f>
        <v>Match Fees</v>
      </c>
      <c r="M970" s="1">
        <v>10</v>
      </c>
      <c r="N970" s="1">
        <v>0.17</v>
      </c>
      <c r="O970" s="1">
        <v>0.1</v>
      </c>
      <c r="P970" s="1">
        <v>0</v>
      </c>
      <c r="Q970" s="1">
        <v>9.73</v>
      </c>
    </row>
    <row r="971" spans="1:17" ht="12.75">
      <c r="A971" s="4">
        <v>45462</v>
      </c>
      <c r="B971" s="18">
        <f>IF(AND(ISNUMBER(--LEFT(A971,10)), ISNUMBER(--LEFT(C971,10))), --LEFT(C971,10) - --LEFT(A971,10), "")</f>
        <v>51.354099999996834</v>
      </c>
      <c r="C971" s="4">
        <v>45513.354166666664</v>
      </c>
      <c r="D971" s="16">
        <f>YEAR(C971)</f>
        <v>2024</v>
      </c>
      <c r="E971" s="1" t="str">
        <f t="shared" si="15"/>
        <v>August 2024</v>
      </c>
      <c r="F971" s="3" t="str">
        <f ca="1">IF(C971&gt;=TODAY()-365, "Last 12 Months", "After 12 Months")</f>
        <v>Last 12 Months</v>
      </c>
      <c r="G971" s="1" t="s">
        <v>2111</v>
      </c>
      <c r="H971" s="1" t="s">
        <v>571</v>
      </c>
      <c r="I971" s="1" t="s">
        <v>2112</v>
      </c>
      <c r="J971" s="8">
        <f>EOMONTH(C971, 0)</f>
        <v>45535</v>
      </c>
      <c r="K971" s="1" t="s">
        <v>373</v>
      </c>
      <c r="L971" s="1" t="str">
        <f>IF(ISNUMBER(SEARCH("Social subscription",I971)),"Social Sub",IF(OR(ISNUMBER(SEARCH("Mens",I971)),ISNUMBER(SEARCH("Ladies",I971))),"Match Fees",IF(OR(ISNUMBER(SEARCH("Badgers",I971)),ISNUMBER(SEARCH("Match Fee",I971))),"Match Fees",IF(OR(ISNUMBER(SEARCH("Training",I971)),ISNUMBER(SEARCH("Aspirations",I971))),"Training Fee",""))))</f>
        <v>Match Fees</v>
      </c>
      <c r="M971" s="1">
        <v>3</v>
      </c>
      <c r="N971" s="1">
        <v>0.06</v>
      </c>
      <c r="O971" s="1">
        <v>0.05</v>
      </c>
      <c r="P971" s="1">
        <v>0</v>
      </c>
      <c r="Q971" s="1">
        <v>2.89</v>
      </c>
    </row>
    <row r="972" spans="1:17" ht="12.75">
      <c r="A972" s="4">
        <v>45462</v>
      </c>
      <c r="B972" s="18">
        <f>IF(AND(ISNUMBER(--LEFT(A972,10)), ISNUMBER(--LEFT(C972,10))), --LEFT(C972,10) - --LEFT(A972,10), "")</f>
        <v>51.354099999996834</v>
      </c>
      <c r="C972" s="4">
        <v>45513.354166666664</v>
      </c>
      <c r="D972" s="16">
        <f>YEAR(C972)</f>
        <v>2024</v>
      </c>
      <c r="E972" s="1" t="str">
        <f t="shared" si="15"/>
        <v>August 2024</v>
      </c>
      <c r="F972" s="3" t="str">
        <f ca="1">IF(C972&gt;=TODAY()-365, "Last 12 Months", "After 12 Months")</f>
        <v>Last 12 Months</v>
      </c>
      <c r="G972" s="1" t="s">
        <v>2113</v>
      </c>
      <c r="H972" s="1" t="s">
        <v>574</v>
      </c>
      <c r="I972" s="1" t="s">
        <v>2112</v>
      </c>
      <c r="J972" s="8">
        <f>EOMONTH(C972, 0)</f>
        <v>45535</v>
      </c>
      <c r="K972" s="1" t="s">
        <v>373</v>
      </c>
      <c r="L972" s="1" t="str">
        <f>IF(ISNUMBER(SEARCH("Social subscription",I972)),"Social Sub",IF(OR(ISNUMBER(SEARCH("Mens",I972)),ISNUMBER(SEARCH("Ladies",I972))),"Match Fees",IF(OR(ISNUMBER(SEARCH("Badgers",I972)),ISNUMBER(SEARCH("Match Fee",I972))),"Match Fees",IF(OR(ISNUMBER(SEARCH("Training",I972)),ISNUMBER(SEARCH("Aspirations",I972))),"Training Fee",""))))</f>
        <v>Match Fees</v>
      </c>
      <c r="M972" s="1">
        <v>3</v>
      </c>
      <c r="N972" s="1">
        <v>0.06</v>
      </c>
      <c r="O972" s="1">
        <v>0.05</v>
      </c>
      <c r="P972" s="1">
        <v>0</v>
      </c>
      <c r="Q972" s="1">
        <v>2.89</v>
      </c>
    </row>
    <row r="973" spans="1:17" ht="12.75">
      <c r="A973" s="4">
        <v>45464</v>
      </c>
      <c r="B973" s="18">
        <f>IF(AND(ISNUMBER(--LEFT(A973,10)), ISNUMBER(--LEFT(C973,10))), --LEFT(C973,10) - --LEFT(A973,10), "")</f>
        <v>49.354099999996834</v>
      </c>
      <c r="C973" s="4">
        <v>45513.354166666664</v>
      </c>
      <c r="D973" s="16">
        <f>YEAR(C973)</f>
        <v>2024</v>
      </c>
      <c r="E973" s="1" t="str">
        <f t="shared" si="15"/>
        <v>August 2024</v>
      </c>
      <c r="F973" s="3" t="str">
        <f ca="1">IF(C973&gt;=TODAY()-365, "Last 12 Months", "After 12 Months")</f>
        <v>Last 12 Months</v>
      </c>
      <c r="G973" s="1" t="s">
        <v>2114</v>
      </c>
      <c r="H973" s="1" t="s">
        <v>571</v>
      </c>
      <c r="I973" s="1" t="s">
        <v>2115</v>
      </c>
      <c r="J973" s="8">
        <f>EOMONTH(C973, 0)</f>
        <v>45535</v>
      </c>
      <c r="K973" s="1" t="s">
        <v>373</v>
      </c>
      <c r="L973" s="1" t="str">
        <f>IF(ISNUMBER(SEARCH("Social subscription",I973)),"Social Sub",IF(OR(ISNUMBER(SEARCH("Mens",I973)),ISNUMBER(SEARCH("Ladies",I973))),"Match Fees",IF(OR(ISNUMBER(SEARCH("Badgers",I973)),ISNUMBER(SEARCH("Match Fee",I973))),"Match Fees",IF(OR(ISNUMBER(SEARCH("Training",I973)),ISNUMBER(SEARCH("Aspirations",I973))),"Training Fee",""))))</f>
        <v>Training Fee</v>
      </c>
      <c r="M973" s="1">
        <v>5</v>
      </c>
      <c r="N973" s="1">
        <v>0.1</v>
      </c>
      <c r="O973" s="1">
        <v>0.05</v>
      </c>
      <c r="P973" s="1">
        <v>0</v>
      </c>
      <c r="Q973" s="1">
        <v>4.8499999999999996</v>
      </c>
    </row>
    <row r="974" spans="1:17" ht="12.75">
      <c r="A974" s="4">
        <v>45469</v>
      </c>
      <c r="B974" s="18">
        <f>IF(AND(ISNUMBER(--LEFT(A974,10)), ISNUMBER(--LEFT(C974,10))), --LEFT(C974,10) - --LEFT(A974,10), "")</f>
        <v>44.354099999996834</v>
      </c>
      <c r="C974" s="4">
        <v>45513.354166666664</v>
      </c>
      <c r="D974" s="16">
        <f>YEAR(C974)</f>
        <v>2024</v>
      </c>
      <c r="E974" s="1" t="str">
        <f t="shared" si="15"/>
        <v>August 2024</v>
      </c>
      <c r="F974" s="3" t="str">
        <f ca="1">IF(C974&gt;=TODAY()-365, "Last 12 Months", "After 12 Months")</f>
        <v>Last 12 Months</v>
      </c>
      <c r="G974" s="1" t="s">
        <v>2116</v>
      </c>
      <c r="H974" s="1" t="s">
        <v>571</v>
      </c>
      <c r="I974" s="1" t="s">
        <v>2117</v>
      </c>
      <c r="J974" s="8">
        <f>EOMONTH(C974, 0)</f>
        <v>45535</v>
      </c>
      <c r="K974" s="1" t="s">
        <v>373</v>
      </c>
      <c r="L974" s="1" t="str">
        <f>IF(ISNUMBER(SEARCH("Social subscription",I974)),"Social Sub",IF(OR(ISNUMBER(SEARCH("Mens",I974)),ISNUMBER(SEARCH("Ladies",I974))),"Match Fees",IF(OR(ISNUMBER(SEARCH("Badgers",I974)),ISNUMBER(SEARCH("Match Fee",I974))),"Match Fees",IF(OR(ISNUMBER(SEARCH("Training",I974)),ISNUMBER(SEARCH("Aspirations",I974))),"Training Fee",""))))</f>
        <v>Match Fees</v>
      </c>
      <c r="M974" s="1">
        <v>3</v>
      </c>
      <c r="N974" s="1">
        <v>0.06</v>
      </c>
      <c r="O974" s="1">
        <v>0.05</v>
      </c>
      <c r="P974" s="1">
        <v>0</v>
      </c>
      <c r="Q974" s="1">
        <v>2.89</v>
      </c>
    </row>
    <row r="975" spans="1:17" ht="12.75">
      <c r="A975" s="4">
        <v>45469</v>
      </c>
      <c r="B975" s="18">
        <f>IF(AND(ISNUMBER(--LEFT(A975,10)), ISNUMBER(--LEFT(C975,10))), --LEFT(C975,10) - --LEFT(A975,10), "")</f>
        <v>44.354099999996834</v>
      </c>
      <c r="C975" s="4">
        <v>45513.354166666664</v>
      </c>
      <c r="D975" s="16">
        <f>YEAR(C975)</f>
        <v>2024</v>
      </c>
      <c r="E975" s="1" t="str">
        <f t="shared" si="15"/>
        <v>August 2024</v>
      </c>
      <c r="F975" s="3" t="str">
        <f ca="1">IF(C975&gt;=TODAY()-365, "Last 12 Months", "After 12 Months")</f>
        <v>Last 12 Months</v>
      </c>
      <c r="G975" s="1" t="s">
        <v>2118</v>
      </c>
      <c r="H975" s="1" t="s">
        <v>574</v>
      </c>
      <c r="I975" s="1" t="s">
        <v>2117</v>
      </c>
      <c r="J975" s="8">
        <f>EOMONTH(C975, 0)</f>
        <v>45535</v>
      </c>
      <c r="K975" s="1" t="s">
        <v>373</v>
      </c>
      <c r="L975" s="1" t="str">
        <f>IF(ISNUMBER(SEARCH("Social subscription",I975)),"Social Sub",IF(OR(ISNUMBER(SEARCH("Mens",I975)),ISNUMBER(SEARCH("Ladies",I975))),"Match Fees",IF(OR(ISNUMBER(SEARCH("Badgers",I975)),ISNUMBER(SEARCH("Match Fee",I975))),"Match Fees",IF(OR(ISNUMBER(SEARCH("Training",I975)),ISNUMBER(SEARCH("Aspirations",I975))),"Training Fee",""))))</f>
        <v>Match Fees</v>
      </c>
      <c r="M975" s="1">
        <v>3</v>
      </c>
      <c r="N975" s="1">
        <v>0.06</v>
      </c>
      <c r="O975" s="1">
        <v>0.05</v>
      </c>
      <c r="P975" s="1">
        <v>0</v>
      </c>
      <c r="Q975" s="1">
        <v>2.89</v>
      </c>
    </row>
    <row r="976" spans="1:17" ht="12.75">
      <c r="A976" s="4">
        <v>45471</v>
      </c>
      <c r="B976" s="18">
        <f>IF(AND(ISNUMBER(--LEFT(A976,10)), ISNUMBER(--LEFT(C976,10))), --LEFT(C976,10) - --LEFT(A976,10), "")</f>
        <v>42.354099999996834</v>
      </c>
      <c r="C976" s="4">
        <v>45513.354166666664</v>
      </c>
      <c r="D976" s="16">
        <f>YEAR(C976)</f>
        <v>2024</v>
      </c>
      <c r="E976" s="1" t="str">
        <f t="shared" si="15"/>
        <v>August 2024</v>
      </c>
      <c r="F976" s="3" t="str">
        <f ca="1">IF(C976&gt;=TODAY()-365, "Last 12 Months", "After 12 Months")</f>
        <v>Last 12 Months</v>
      </c>
      <c r="G976" s="1" t="s">
        <v>2119</v>
      </c>
      <c r="H976" s="1" t="s">
        <v>571</v>
      </c>
      <c r="I976" s="1" t="s">
        <v>2120</v>
      </c>
      <c r="J976" s="8">
        <f>EOMONTH(C976, 0)</f>
        <v>45535</v>
      </c>
      <c r="K976" s="1" t="s">
        <v>373</v>
      </c>
      <c r="L976" s="1" t="str">
        <f>IF(ISNUMBER(SEARCH("Social subscription",I976)),"Social Sub",IF(OR(ISNUMBER(SEARCH("Mens",I976)),ISNUMBER(SEARCH("Ladies",I976))),"Match Fees",IF(OR(ISNUMBER(SEARCH("Badgers",I976)),ISNUMBER(SEARCH("Match Fee",I976))),"Match Fees",IF(OR(ISNUMBER(SEARCH("Training",I976)),ISNUMBER(SEARCH("Aspirations",I976))),"Training Fee",""))))</f>
        <v>Training Fee</v>
      </c>
      <c r="M976" s="1">
        <v>5</v>
      </c>
      <c r="N976" s="1">
        <v>0.1</v>
      </c>
      <c r="O976" s="1">
        <v>0.05</v>
      </c>
      <c r="P976" s="1">
        <v>0</v>
      </c>
      <c r="Q976" s="1">
        <v>4.8499999999999996</v>
      </c>
    </row>
    <row r="977" spans="1:17" ht="12.75">
      <c r="A977" s="4">
        <v>45471</v>
      </c>
      <c r="B977" s="18">
        <f>IF(AND(ISNUMBER(--LEFT(A977,10)), ISNUMBER(--LEFT(C977,10))), --LEFT(C977,10) - --LEFT(A977,10), "")</f>
        <v>42.354099999996834</v>
      </c>
      <c r="C977" s="4">
        <v>45513.354166666664</v>
      </c>
      <c r="D977" s="16">
        <f>YEAR(C977)</f>
        <v>2024</v>
      </c>
      <c r="E977" s="1" t="str">
        <f t="shared" si="15"/>
        <v>August 2024</v>
      </c>
      <c r="F977" s="3" t="str">
        <f ca="1">IF(C977&gt;=TODAY()-365, "Last 12 Months", "After 12 Months")</f>
        <v>Last 12 Months</v>
      </c>
      <c r="G977" s="1" t="s">
        <v>2121</v>
      </c>
      <c r="H977" s="1" t="s">
        <v>574</v>
      </c>
      <c r="I977" s="1" t="s">
        <v>2120</v>
      </c>
      <c r="J977" s="8">
        <f>EOMONTH(C977, 0)</f>
        <v>45535</v>
      </c>
      <c r="K977" s="1" t="s">
        <v>373</v>
      </c>
      <c r="L977" s="1" t="str">
        <f>IF(ISNUMBER(SEARCH("Social subscription",I977)),"Social Sub",IF(OR(ISNUMBER(SEARCH("Mens",I977)),ISNUMBER(SEARCH("Ladies",I977))),"Match Fees",IF(OR(ISNUMBER(SEARCH("Badgers",I977)),ISNUMBER(SEARCH("Match Fee",I977))),"Match Fees",IF(OR(ISNUMBER(SEARCH("Training",I977)),ISNUMBER(SEARCH("Aspirations",I977))),"Training Fee",""))))</f>
        <v>Training Fee</v>
      </c>
      <c r="M977" s="1">
        <v>5</v>
      </c>
      <c r="N977" s="1">
        <v>0.1</v>
      </c>
      <c r="O977" s="1">
        <v>0.05</v>
      </c>
      <c r="P977" s="1">
        <v>0</v>
      </c>
      <c r="Q977" s="1">
        <v>4.8499999999999996</v>
      </c>
    </row>
    <row r="978" spans="1:17" ht="12.75">
      <c r="A978" s="4">
        <v>45478</v>
      </c>
      <c r="B978" s="18">
        <f>IF(AND(ISNUMBER(--LEFT(A978,10)), ISNUMBER(--LEFT(C978,10))), --LEFT(C978,10) - --LEFT(A978,10), "")</f>
        <v>35.354099999996834</v>
      </c>
      <c r="C978" s="4">
        <v>45513.354166666664</v>
      </c>
      <c r="D978" s="16">
        <f>YEAR(C978)</f>
        <v>2024</v>
      </c>
      <c r="E978" s="1" t="str">
        <f t="shared" si="15"/>
        <v>August 2024</v>
      </c>
      <c r="F978" s="3" t="str">
        <f ca="1">IF(C978&gt;=TODAY()-365, "Last 12 Months", "After 12 Months")</f>
        <v>Last 12 Months</v>
      </c>
      <c r="G978" s="1" t="s">
        <v>2122</v>
      </c>
      <c r="H978" s="1" t="s">
        <v>571</v>
      </c>
      <c r="I978" s="1" t="s">
        <v>2123</v>
      </c>
      <c r="J978" s="8">
        <f>EOMONTH(C978, 0)</f>
        <v>45535</v>
      </c>
      <c r="K978" s="1" t="s">
        <v>373</v>
      </c>
      <c r="L978" s="1" t="str">
        <f>IF(ISNUMBER(SEARCH("Social subscription",I978)),"Social Sub",IF(OR(ISNUMBER(SEARCH("Mens",I978)),ISNUMBER(SEARCH("Ladies",I978))),"Match Fees",IF(OR(ISNUMBER(SEARCH("Badgers",I978)),ISNUMBER(SEARCH("Match Fee",I978))),"Match Fees",IF(OR(ISNUMBER(SEARCH("Training",I978)),ISNUMBER(SEARCH("Aspirations",I978))),"Training Fee",""))))</f>
        <v>Training Fee</v>
      </c>
      <c r="M978" s="1">
        <v>5</v>
      </c>
      <c r="N978" s="1">
        <v>0.1</v>
      </c>
      <c r="O978" s="1">
        <v>0.05</v>
      </c>
      <c r="P978" s="1">
        <v>0</v>
      </c>
      <c r="Q978" s="1">
        <v>4.8499999999999996</v>
      </c>
    </row>
    <row r="979" spans="1:17" ht="12.75">
      <c r="A979" s="4">
        <v>45478</v>
      </c>
      <c r="B979" s="18">
        <f>IF(AND(ISNUMBER(--LEFT(A979,10)), ISNUMBER(--LEFT(C979,10))), --LEFT(C979,10) - --LEFT(A979,10), "")</f>
        <v>35.354099999996834</v>
      </c>
      <c r="C979" s="4">
        <v>45513.354166666664</v>
      </c>
      <c r="D979" s="16">
        <f>YEAR(C979)</f>
        <v>2024</v>
      </c>
      <c r="E979" s="1" t="str">
        <f t="shared" si="15"/>
        <v>August 2024</v>
      </c>
      <c r="F979" s="3" t="str">
        <f ca="1">IF(C979&gt;=TODAY()-365, "Last 12 Months", "After 12 Months")</f>
        <v>Last 12 Months</v>
      </c>
      <c r="G979" s="1" t="s">
        <v>2124</v>
      </c>
      <c r="H979" s="1" t="s">
        <v>574</v>
      </c>
      <c r="I979" s="1" t="s">
        <v>2123</v>
      </c>
      <c r="J979" s="8">
        <f>EOMONTH(C979, 0)</f>
        <v>45535</v>
      </c>
      <c r="K979" s="1" t="s">
        <v>373</v>
      </c>
      <c r="L979" s="1" t="str">
        <f>IF(ISNUMBER(SEARCH("Social subscription",I979)),"Social Sub",IF(OR(ISNUMBER(SEARCH("Mens",I979)),ISNUMBER(SEARCH("Ladies",I979))),"Match Fees",IF(OR(ISNUMBER(SEARCH("Badgers",I979)),ISNUMBER(SEARCH("Match Fee",I979))),"Match Fees",IF(OR(ISNUMBER(SEARCH("Training",I979)),ISNUMBER(SEARCH("Aspirations",I979))),"Training Fee",""))))</f>
        <v>Training Fee</v>
      </c>
      <c r="M979" s="1">
        <v>5</v>
      </c>
      <c r="N979" s="1">
        <v>0.12</v>
      </c>
      <c r="O979" s="1">
        <v>0.05</v>
      </c>
      <c r="P979" s="1">
        <v>0</v>
      </c>
      <c r="Q979" s="1">
        <v>4.83</v>
      </c>
    </row>
    <row r="980" spans="1:17" ht="12.75">
      <c r="A980" s="4">
        <v>45513</v>
      </c>
      <c r="B980" s="18">
        <f>IF(AND(ISNUMBER(--LEFT(A980,10)), ISNUMBER(--LEFT(C980,10))), --LEFT(C980,10) - --LEFT(A980,10), "")</f>
        <v>0.88470000000233995</v>
      </c>
      <c r="C980" s="4">
        <v>45513.884722222225</v>
      </c>
      <c r="D980" s="16">
        <f>YEAR(C980)</f>
        <v>2024</v>
      </c>
      <c r="E980" s="1" t="str">
        <f t="shared" si="15"/>
        <v>August 2024</v>
      </c>
      <c r="F980" s="3" t="str">
        <f ca="1">IF(C980&gt;=TODAY()-365, "Last 12 Months", "After 12 Months")</f>
        <v>Last 12 Months</v>
      </c>
      <c r="G980" s="1" t="s">
        <v>2125</v>
      </c>
      <c r="H980" s="1" t="s">
        <v>393</v>
      </c>
      <c r="I980" s="1" t="s">
        <v>2126</v>
      </c>
      <c r="J980" s="8">
        <f>EOMONTH(C980, 0)</f>
        <v>45535</v>
      </c>
      <c r="K980" s="1" t="s">
        <v>233</v>
      </c>
      <c r="L980" s="1" t="str">
        <f>IF(ISNUMBER(SEARCH("Social subscription",I980)),"Social Sub",IF(OR(ISNUMBER(SEARCH("Mens",I980)),ISNUMBER(SEARCH("Ladies",I980))),"Match Fees",IF(OR(ISNUMBER(SEARCH("Badgers",I980)),ISNUMBER(SEARCH("Match Fee",I980))),"Match Fees",IF(OR(ISNUMBER(SEARCH("Training",I980)),ISNUMBER(SEARCH("Aspirations",I980))),"Training Fee",""))))</f>
        <v>Training Fee</v>
      </c>
      <c r="M980" s="1">
        <v>8</v>
      </c>
      <c r="N980" s="1">
        <v>0</v>
      </c>
      <c r="O980" s="1">
        <v>0</v>
      </c>
      <c r="P980" s="1">
        <v>0</v>
      </c>
      <c r="Q980" s="1">
        <v>8</v>
      </c>
    </row>
    <row r="981" spans="1:17" ht="12.75">
      <c r="A981" s="4">
        <v>45513</v>
      </c>
      <c r="B981" s="18">
        <f>IF(AND(ISNUMBER(--LEFT(A981,10)), ISNUMBER(--LEFT(C981,10))), --LEFT(C981,10) - --LEFT(A981,10), "")</f>
        <v>0.88470000000233995</v>
      </c>
      <c r="C981" s="4">
        <v>45513.884722222225</v>
      </c>
      <c r="D981" s="16">
        <f>YEAR(C981)</f>
        <v>2024</v>
      </c>
      <c r="E981" s="1" t="str">
        <f t="shared" si="15"/>
        <v>August 2024</v>
      </c>
      <c r="F981" s="3" t="str">
        <f ca="1">IF(C981&gt;=TODAY()-365, "Last 12 Months", "After 12 Months")</f>
        <v>Last 12 Months</v>
      </c>
      <c r="G981" s="1" t="s">
        <v>2127</v>
      </c>
      <c r="H981" s="1" t="s">
        <v>393</v>
      </c>
      <c r="I981" s="1" t="s">
        <v>2126</v>
      </c>
      <c r="J981" s="8">
        <f>EOMONTH(C981, 0)</f>
        <v>45535</v>
      </c>
      <c r="K981" s="1" t="s">
        <v>233</v>
      </c>
      <c r="L981" s="1" t="str">
        <f>IF(ISNUMBER(SEARCH("Social subscription",I981)),"Social Sub",IF(OR(ISNUMBER(SEARCH("Mens",I981)),ISNUMBER(SEARCH("Ladies",I981))),"Match Fees",IF(OR(ISNUMBER(SEARCH("Badgers",I981)),ISNUMBER(SEARCH("Match Fee",I981))),"Match Fees",IF(OR(ISNUMBER(SEARCH("Training",I981)),ISNUMBER(SEARCH("Aspirations",I981))),"Training Fee",""))))</f>
        <v>Training Fee</v>
      </c>
      <c r="M981" s="1">
        <v>8</v>
      </c>
      <c r="N981" s="1">
        <v>0</v>
      </c>
      <c r="O981" s="1">
        <v>0</v>
      </c>
      <c r="P981" s="1">
        <v>0</v>
      </c>
      <c r="Q981" s="1">
        <v>8</v>
      </c>
    </row>
    <row r="982" spans="1:17" ht="12.75">
      <c r="A982" s="4">
        <v>45513</v>
      </c>
      <c r="B982" s="18">
        <f>IF(AND(ISNUMBER(--LEFT(A982,10)), ISNUMBER(--LEFT(C982,10))), --LEFT(C982,10) - --LEFT(A982,10), "")</f>
        <v>0.88539999999920838</v>
      </c>
      <c r="C982" s="4">
        <v>45513.885416666664</v>
      </c>
      <c r="D982" s="16">
        <f>YEAR(C982)</f>
        <v>2024</v>
      </c>
      <c r="E982" s="1" t="str">
        <f t="shared" si="15"/>
        <v>August 2024</v>
      </c>
      <c r="F982" s="3" t="str">
        <f ca="1">IF(C982&gt;=TODAY()-365, "Last 12 Months", "After 12 Months")</f>
        <v>Last 12 Months</v>
      </c>
      <c r="G982" s="1" t="s">
        <v>2128</v>
      </c>
      <c r="H982" s="1" t="s">
        <v>781</v>
      </c>
      <c r="I982" s="1" t="s">
        <v>2129</v>
      </c>
      <c r="J982" s="8">
        <f>EOMONTH(C982, 0)</f>
        <v>45535</v>
      </c>
      <c r="K982" s="1" t="s">
        <v>233</v>
      </c>
      <c r="L982" s="1" t="str">
        <f>IF(ISNUMBER(SEARCH("Social subscription",I982)),"Social Sub",IF(OR(ISNUMBER(SEARCH("Mens",I982)),ISNUMBER(SEARCH("Ladies",I982))),"Match Fees",IF(OR(ISNUMBER(SEARCH("Badgers",I982)),ISNUMBER(SEARCH("Match Fee",I982))),"Match Fees",IF(OR(ISNUMBER(SEARCH("Training",I982)),ISNUMBER(SEARCH("Aspirations",I982))),"Training Fee",""))))</f>
        <v>Training Fee</v>
      </c>
      <c r="M982" s="1">
        <v>5</v>
      </c>
      <c r="N982" s="1">
        <v>0</v>
      </c>
      <c r="O982" s="1">
        <v>0</v>
      </c>
      <c r="P982" s="1">
        <v>0</v>
      </c>
      <c r="Q982" s="1">
        <v>5</v>
      </c>
    </row>
    <row r="983" spans="1:17" ht="12.75">
      <c r="A983" s="4">
        <v>45485</v>
      </c>
      <c r="B983" s="18">
        <f>IF(AND(ISNUMBER(--LEFT(A983,10)), ISNUMBER(--LEFT(C983,10))), --LEFT(C983,10) - --LEFT(A983,10), "")</f>
        <v>28.906199999997625</v>
      </c>
      <c r="C983" s="4">
        <v>45513.90625</v>
      </c>
      <c r="D983" s="16">
        <f>YEAR(C983)</f>
        <v>2024</v>
      </c>
      <c r="E983" s="1" t="str">
        <f t="shared" si="15"/>
        <v>August 2024</v>
      </c>
      <c r="F983" s="3" t="str">
        <f ca="1">IF(C983&gt;=TODAY()-365, "Last 12 Months", "After 12 Months")</f>
        <v>Last 12 Months</v>
      </c>
      <c r="G983" s="1" t="s">
        <v>2130</v>
      </c>
      <c r="H983" s="1" t="s">
        <v>2131</v>
      </c>
      <c r="I983" s="1" t="s">
        <v>1707</v>
      </c>
      <c r="J983" s="8">
        <f>EOMONTH(C983, 0)</f>
        <v>45535</v>
      </c>
      <c r="K983" s="1" t="s">
        <v>373</v>
      </c>
      <c r="L983" s="1" t="str">
        <f>IF(ISNUMBER(SEARCH("Social subscription",I983)),"Social Sub",IF(OR(ISNUMBER(SEARCH("Mens",I983)),ISNUMBER(SEARCH("Ladies",I983))),"Match Fees",IF(OR(ISNUMBER(SEARCH("Badgers",I983)),ISNUMBER(SEARCH("Match Fee",I983))),"Match Fees",IF(OR(ISNUMBER(SEARCH("Training",I983)),ISNUMBER(SEARCH("Aspirations",I983))),"Training Fee",""))))</f>
        <v>Training Fee</v>
      </c>
      <c r="M983" s="1">
        <v>10</v>
      </c>
      <c r="N983" s="1">
        <v>0.19</v>
      </c>
      <c r="O983" s="1">
        <v>0.1</v>
      </c>
      <c r="P983" s="1">
        <v>0</v>
      </c>
      <c r="Q983" s="1">
        <v>9.7100000000000009</v>
      </c>
    </row>
    <row r="984" spans="1:17" ht="12.75">
      <c r="A984" s="4">
        <v>45492</v>
      </c>
      <c r="B984" s="18">
        <f>IF(AND(ISNUMBER(--LEFT(A984,10)), ISNUMBER(--LEFT(C984,10))), --LEFT(C984,10) - --LEFT(A984,10), "")</f>
        <v>21.906199999997625</v>
      </c>
      <c r="C984" s="4">
        <v>45513.90625</v>
      </c>
      <c r="D984" s="16">
        <f>YEAR(C984)</f>
        <v>2024</v>
      </c>
      <c r="E984" s="1" t="str">
        <f t="shared" si="15"/>
        <v>August 2024</v>
      </c>
      <c r="F984" s="3" t="str">
        <f ca="1">IF(C984&gt;=TODAY()-365, "Last 12 Months", "After 12 Months")</f>
        <v>Last 12 Months</v>
      </c>
      <c r="G984" s="1" t="s">
        <v>2132</v>
      </c>
      <c r="H984" s="1" t="s">
        <v>2131</v>
      </c>
      <c r="I984" s="1" t="s">
        <v>1709</v>
      </c>
      <c r="J984" s="8">
        <f>EOMONTH(C984, 0)</f>
        <v>45535</v>
      </c>
      <c r="K984" s="1" t="s">
        <v>373</v>
      </c>
      <c r="L984" s="1" t="str">
        <f>IF(ISNUMBER(SEARCH("Social subscription",I984)),"Social Sub",IF(OR(ISNUMBER(SEARCH("Mens",I984)),ISNUMBER(SEARCH("Ladies",I984))),"Match Fees",IF(OR(ISNUMBER(SEARCH("Badgers",I984)),ISNUMBER(SEARCH("Match Fee",I984))),"Match Fees",IF(OR(ISNUMBER(SEARCH("Training",I984)),ISNUMBER(SEARCH("Aspirations",I984))),"Training Fee",""))))</f>
        <v>Training Fee</v>
      </c>
      <c r="M984" s="1">
        <v>10</v>
      </c>
      <c r="N984" s="1">
        <v>0.19</v>
      </c>
      <c r="O984" s="1">
        <v>0.1</v>
      </c>
      <c r="P984" s="1">
        <v>0</v>
      </c>
      <c r="Q984" s="1">
        <v>9.7100000000000009</v>
      </c>
    </row>
    <row r="985" spans="1:17" ht="12.75">
      <c r="A985" s="4">
        <v>45499</v>
      </c>
      <c r="B985" s="18">
        <f>IF(AND(ISNUMBER(--LEFT(A985,10)), ISNUMBER(--LEFT(C985,10))), --LEFT(C985,10) - --LEFT(A985,10), "")</f>
        <v>14.906199999997625</v>
      </c>
      <c r="C985" s="4">
        <v>45513.90625</v>
      </c>
      <c r="D985" s="16">
        <f>YEAR(C985)</f>
        <v>2024</v>
      </c>
      <c r="E985" s="1" t="str">
        <f t="shared" si="15"/>
        <v>August 2024</v>
      </c>
      <c r="F985" s="3" t="str">
        <f ca="1">IF(C985&gt;=TODAY()-365, "Last 12 Months", "After 12 Months")</f>
        <v>Last 12 Months</v>
      </c>
      <c r="G985" s="1" t="s">
        <v>2133</v>
      </c>
      <c r="H985" s="1" t="s">
        <v>2131</v>
      </c>
      <c r="I985" s="1" t="s">
        <v>1978</v>
      </c>
      <c r="J985" s="8">
        <f>EOMONTH(C985, 0)</f>
        <v>45535</v>
      </c>
      <c r="K985" s="1" t="s">
        <v>373</v>
      </c>
      <c r="L985" s="1" t="str">
        <f>IF(ISNUMBER(SEARCH("Social subscription",I985)),"Social Sub",IF(OR(ISNUMBER(SEARCH("Mens",I985)),ISNUMBER(SEARCH("Ladies",I985))),"Match Fees",IF(OR(ISNUMBER(SEARCH("Badgers",I985)),ISNUMBER(SEARCH("Match Fee",I985))),"Match Fees",IF(OR(ISNUMBER(SEARCH("Training",I985)),ISNUMBER(SEARCH("Aspirations",I985))),"Training Fee",""))))</f>
        <v>Training Fee</v>
      </c>
      <c r="M985" s="1">
        <v>10</v>
      </c>
      <c r="N985" s="1">
        <v>0.19</v>
      </c>
      <c r="O985" s="1">
        <v>0.1</v>
      </c>
      <c r="P985" s="1">
        <v>0</v>
      </c>
      <c r="Q985" s="1">
        <v>9.7100000000000009</v>
      </c>
    </row>
    <row r="986" spans="1:17" ht="12.75">
      <c r="A986" s="4">
        <v>45506</v>
      </c>
      <c r="B986" s="18">
        <f>IF(AND(ISNUMBER(--LEFT(A986,10)), ISNUMBER(--LEFT(C986,10))), --LEFT(C986,10) - --LEFT(A986,10), "")</f>
        <v>7.9061999999976251</v>
      </c>
      <c r="C986" s="4">
        <v>45513.90625</v>
      </c>
      <c r="D986" s="16">
        <f>YEAR(C986)</f>
        <v>2024</v>
      </c>
      <c r="E986" s="1" t="str">
        <f t="shared" si="15"/>
        <v>August 2024</v>
      </c>
      <c r="F986" s="3" t="str">
        <f ca="1">IF(C986&gt;=TODAY()-365, "Last 12 Months", "After 12 Months")</f>
        <v>Last 12 Months</v>
      </c>
      <c r="G986" s="1" t="s">
        <v>2134</v>
      </c>
      <c r="H986" s="1" t="s">
        <v>2131</v>
      </c>
      <c r="I986" s="1" t="s">
        <v>2135</v>
      </c>
      <c r="J986" s="8">
        <f>EOMONTH(C986, 0)</f>
        <v>45535</v>
      </c>
      <c r="K986" s="1" t="s">
        <v>373</v>
      </c>
      <c r="L986" s="1" t="str">
        <f>IF(ISNUMBER(SEARCH("Social subscription",I986)),"Social Sub",IF(OR(ISNUMBER(SEARCH("Mens",I986)),ISNUMBER(SEARCH("Ladies",I986))),"Match Fees",IF(OR(ISNUMBER(SEARCH("Badgers",I986)),ISNUMBER(SEARCH("Match Fee",I986))),"Match Fees",IF(OR(ISNUMBER(SEARCH("Training",I986)),ISNUMBER(SEARCH("Aspirations",I986))),"Training Fee",""))))</f>
        <v>Training Fee</v>
      </c>
      <c r="M986" s="1">
        <v>10</v>
      </c>
      <c r="N986" s="1">
        <v>0.19</v>
      </c>
      <c r="O986" s="1">
        <v>0.1</v>
      </c>
      <c r="P986" s="1">
        <v>0</v>
      </c>
      <c r="Q986" s="1">
        <v>9.7100000000000009</v>
      </c>
    </row>
    <row r="987" spans="1:17" ht="12.75">
      <c r="A987" s="4">
        <v>45513</v>
      </c>
      <c r="B987" s="18">
        <f>IF(AND(ISNUMBER(--LEFT(A987,10)), ISNUMBER(--LEFT(C987,10))), --LEFT(C987,10) - --LEFT(A987,10), "")</f>
        <v>0.90619999999762513</v>
      </c>
      <c r="C987" s="4">
        <v>45513.90625</v>
      </c>
      <c r="D987" s="16">
        <f>YEAR(C987)</f>
        <v>2024</v>
      </c>
      <c r="E987" s="1" t="str">
        <f t="shared" si="15"/>
        <v>August 2024</v>
      </c>
      <c r="F987" s="3" t="str">
        <f ca="1">IF(C987&gt;=TODAY()-365, "Last 12 Months", "After 12 Months")</f>
        <v>Last 12 Months</v>
      </c>
      <c r="G987" s="1" t="s">
        <v>2136</v>
      </c>
      <c r="H987" s="1" t="s">
        <v>2131</v>
      </c>
      <c r="I987" s="1" t="s">
        <v>2137</v>
      </c>
      <c r="J987" s="8">
        <f>EOMONTH(C987, 0)</f>
        <v>45535</v>
      </c>
      <c r="K987" s="1" t="s">
        <v>373</v>
      </c>
      <c r="L987" s="1" t="str">
        <f>IF(ISNUMBER(SEARCH("Social subscription",I987)),"Social Sub",IF(OR(ISNUMBER(SEARCH("Mens",I987)),ISNUMBER(SEARCH("Ladies",I987))),"Match Fees",IF(OR(ISNUMBER(SEARCH("Badgers",I987)),ISNUMBER(SEARCH("Match Fee",I987))),"Match Fees",IF(OR(ISNUMBER(SEARCH("Training",I987)),ISNUMBER(SEARCH("Aspirations",I987))),"Training Fee",""))))</f>
        <v>Training Fee</v>
      </c>
      <c r="M987" s="1">
        <v>10</v>
      </c>
      <c r="N987" s="1">
        <v>0.19</v>
      </c>
      <c r="O987" s="1">
        <v>0.1</v>
      </c>
      <c r="P987" s="1">
        <v>0</v>
      </c>
      <c r="Q987" s="1">
        <v>9.7100000000000009</v>
      </c>
    </row>
    <row r="988" spans="1:17" ht="12.75">
      <c r="A988" s="4">
        <v>45481</v>
      </c>
      <c r="B988" s="18">
        <f>IF(AND(ISNUMBER(--LEFT(A988,10)), ISNUMBER(--LEFT(C988,10))), --LEFT(C988,10) - --LEFT(A988,10), "")</f>
        <v>33.354099999996834</v>
      </c>
      <c r="C988" s="4">
        <v>45514.354166666664</v>
      </c>
      <c r="D988" s="16">
        <f>YEAR(C988)</f>
        <v>2024</v>
      </c>
      <c r="E988" s="1" t="str">
        <f t="shared" si="15"/>
        <v>August 2024</v>
      </c>
      <c r="F988" s="3" t="str">
        <f ca="1">IF(C988&gt;=TODAY()-365, "Last 12 Months", "After 12 Months")</f>
        <v>Last 12 Months</v>
      </c>
      <c r="G988" s="1" t="s">
        <v>2138</v>
      </c>
      <c r="H988" s="1" t="s">
        <v>918</v>
      </c>
      <c r="I988" s="1" t="s">
        <v>2139</v>
      </c>
      <c r="J988" s="8">
        <f>EOMONTH(C988, 0)</f>
        <v>45535</v>
      </c>
      <c r="K988" s="1" t="s">
        <v>373</v>
      </c>
      <c r="L988" s="1" t="str">
        <f>IF(ISNUMBER(SEARCH("Social subscription",I988)),"Social Sub",IF(OR(ISNUMBER(SEARCH("Mens",I988)),ISNUMBER(SEARCH("Ladies",I988))),"Match Fees",IF(OR(ISNUMBER(SEARCH("Badgers",I988)),ISNUMBER(SEARCH("Match Fee",I988))),"Match Fees",IF(OR(ISNUMBER(SEARCH("Training",I988)),ISNUMBER(SEARCH("Aspirations",I988))),"Training Fee",""))))</f>
        <v>Training Fee</v>
      </c>
      <c r="M988" s="1">
        <v>3</v>
      </c>
      <c r="N988" s="1">
        <v>0.1</v>
      </c>
      <c r="O988" s="1">
        <v>0.05</v>
      </c>
      <c r="P988" s="1">
        <v>0</v>
      </c>
      <c r="Q988" s="1">
        <v>2.85</v>
      </c>
    </row>
    <row r="989" spans="1:17" ht="12.75">
      <c r="A989" s="4">
        <v>45481</v>
      </c>
      <c r="B989" s="18">
        <f>IF(AND(ISNUMBER(--LEFT(A989,10)), ISNUMBER(--LEFT(C989,10))), --LEFT(C989,10) - --LEFT(A989,10), "")</f>
        <v>33.354099999996834</v>
      </c>
      <c r="C989" s="4">
        <v>45514.354166666664</v>
      </c>
      <c r="D989" s="16">
        <f>YEAR(C989)</f>
        <v>2024</v>
      </c>
      <c r="E989" s="1" t="str">
        <f t="shared" si="15"/>
        <v>August 2024</v>
      </c>
      <c r="F989" s="3" t="str">
        <f ca="1">IF(C989&gt;=TODAY()-365, "Last 12 Months", "After 12 Months")</f>
        <v>Last 12 Months</v>
      </c>
      <c r="G989" s="1" t="s">
        <v>2140</v>
      </c>
      <c r="H989" s="1" t="s">
        <v>914</v>
      </c>
      <c r="I989" s="1" t="s">
        <v>2139</v>
      </c>
      <c r="J989" s="8">
        <f>EOMONTH(C989, 0)</f>
        <v>45535</v>
      </c>
      <c r="K989" s="1" t="s">
        <v>373</v>
      </c>
      <c r="L989" s="1" t="str">
        <f>IF(ISNUMBER(SEARCH("Social subscription",I989)),"Social Sub",IF(OR(ISNUMBER(SEARCH("Mens",I989)),ISNUMBER(SEARCH("Ladies",I989))),"Match Fees",IF(OR(ISNUMBER(SEARCH("Badgers",I989)),ISNUMBER(SEARCH("Match Fee",I989))),"Match Fees",IF(OR(ISNUMBER(SEARCH("Training",I989)),ISNUMBER(SEARCH("Aspirations",I989))),"Training Fee",""))))</f>
        <v>Training Fee</v>
      </c>
      <c r="M989" s="1">
        <v>3</v>
      </c>
      <c r="N989" s="1">
        <v>0.1</v>
      </c>
      <c r="O989" s="1">
        <v>0.05</v>
      </c>
      <c r="P989" s="1">
        <v>0</v>
      </c>
      <c r="Q989" s="1">
        <v>2.85</v>
      </c>
    </row>
    <row r="990" spans="1:17" ht="12.75">
      <c r="A990" s="4">
        <v>45484</v>
      </c>
      <c r="B990" s="18">
        <f>IF(AND(ISNUMBER(--LEFT(A990,10)), ISNUMBER(--LEFT(C990,10))), --LEFT(C990,10) - --LEFT(A990,10), "")</f>
        <v>30.354099999996834</v>
      </c>
      <c r="C990" s="4">
        <v>45514.354166666664</v>
      </c>
      <c r="D990" s="16">
        <f>YEAR(C990)</f>
        <v>2024</v>
      </c>
      <c r="E990" s="1" t="str">
        <f t="shared" si="15"/>
        <v>August 2024</v>
      </c>
      <c r="F990" s="3" t="str">
        <f ca="1">IF(C990&gt;=TODAY()-365, "Last 12 Months", "After 12 Months")</f>
        <v>Last 12 Months</v>
      </c>
      <c r="G990" s="1" t="s">
        <v>2141</v>
      </c>
      <c r="H990" s="1" t="s">
        <v>911</v>
      </c>
      <c r="I990" s="1" t="s">
        <v>2142</v>
      </c>
      <c r="J990" s="8">
        <f>EOMONTH(C990, 0)</f>
        <v>45535</v>
      </c>
      <c r="K990" s="1" t="s">
        <v>373</v>
      </c>
      <c r="L990" s="1" t="str">
        <f>IF(ISNUMBER(SEARCH("Social subscription",I990)),"Social Sub",IF(OR(ISNUMBER(SEARCH("Mens",I990)),ISNUMBER(SEARCH("Ladies",I990))),"Match Fees",IF(OR(ISNUMBER(SEARCH("Badgers",I990)),ISNUMBER(SEARCH("Match Fee",I990))),"Match Fees",IF(OR(ISNUMBER(SEARCH("Training",I990)),ISNUMBER(SEARCH("Aspirations",I990))),"Training Fee",""))))</f>
        <v>Match Fees</v>
      </c>
      <c r="M990" s="1">
        <v>3</v>
      </c>
      <c r="N990" s="1">
        <v>0.1</v>
      </c>
      <c r="O990" s="1">
        <v>0.05</v>
      </c>
      <c r="P990" s="1">
        <v>0</v>
      </c>
      <c r="Q990" s="1">
        <v>2.85</v>
      </c>
    </row>
    <row r="991" spans="1:17" ht="12.75">
      <c r="A991" s="4">
        <v>45488</v>
      </c>
      <c r="B991" s="18">
        <f>IF(AND(ISNUMBER(--LEFT(A991,10)), ISNUMBER(--LEFT(C991,10))), --LEFT(C991,10) - --LEFT(A991,10), "")</f>
        <v>26.354099999996834</v>
      </c>
      <c r="C991" s="4">
        <v>45514.354166666664</v>
      </c>
      <c r="D991" s="16">
        <f>YEAR(C991)</f>
        <v>2024</v>
      </c>
      <c r="E991" s="1" t="str">
        <f t="shared" si="15"/>
        <v>August 2024</v>
      </c>
      <c r="F991" s="3" t="str">
        <f ca="1">IF(C991&gt;=TODAY()-365, "Last 12 Months", "After 12 Months")</f>
        <v>Last 12 Months</v>
      </c>
      <c r="G991" s="1" t="s">
        <v>2143</v>
      </c>
      <c r="H991" s="1" t="s">
        <v>911</v>
      </c>
      <c r="I991" s="1" t="s">
        <v>2144</v>
      </c>
      <c r="J991" s="8">
        <f>EOMONTH(C991, 0)</f>
        <v>45535</v>
      </c>
      <c r="K991" s="1" t="s">
        <v>373</v>
      </c>
      <c r="L991" s="1" t="str">
        <f>IF(ISNUMBER(SEARCH("Social subscription",I991)),"Social Sub",IF(OR(ISNUMBER(SEARCH("Mens",I991)),ISNUMBER(SEARCH("Ladies",I991))),"Match Fees",IF(OR(ISNUMBER(SEARCH("Badgers",I991)),ISNUMBER(SEARCH("Match Fee",I991))),"Match Fees",IF(OR(ISNUMBER(SEARCH("Training",I991)),ISNUMBER(SEARCH("Aspirations",I991))),"Training Fee",""))))</f>
        <v>Match Fees</v>
      </c>
      <c r="M991" s="1">
        <v>3</v>
      </c>
      <c r="N991" s="1">
        <v>0.08</v>
      </c>
      <c r="O991" s="1">
        <v>0.05</v>
      </c>
      <c r="P991" s="1">
        <v>0</v>
      </c>
      <c r="Q991" s="1">
        <v>2.87</v>
      </c>
    </row>
    <row r="992" spans="1:17" ht="12.75">
      <c r="A992" s="4">
        <v>45485</v>
      </c>
      <c r="B992" s="18">
        <f>IF(AND(ISNUMBER(--LEFT(A992,10)), ISNUMBER(--LEFT(C992,10))), --LEFT(C992,10) - --LEFT(A992,10), "")</f>
        <v>30.354099999996834</v>
      </c>
      <c r="C992" s="4">
        <v>45515.354166666664</v>
      </c>
      <c r="D992" s="16">
        <f>YEAR(C992)</f>
        <v>2024</v>
      </c>
      <c r="E992" s="1" t="str">
        <f t="shared" si="15"/>
        <v>August 2024</v>
      </c>
      <c r="F992" s="3" t="str">
        <f ca="1">IF(C992&gt;=TODAY()-365, "Last 12 Months", "After 12 Months")</f>
        <v>Last 12 Months</v>
      </c>
      <c r="G992" s="1" t="s">
        <v>2145</v>
      </c>
      <c r="H992" s="1" t="s">
        <v>477</v>
      </c>
      <c r="I992" s="1" t="s">
        <v>2146</v>
      </c>
      <c r="J992" s="8">
        <f>EOMONTH(C992, 0)</f>
        <v>45535</v>
      </c>
      <c r="K992" s="1" t="s">
        <v>373</v>
      </c>
      <c r="L992" s="1" t="str">
        <f>IF(ISNUMBER(SEARCH("Social subscription",I992)),"Social Sub",IF(OR(ISNUMBER(SEARCH("Mens",I992)),ISNUMBER(SEARCH("Ladies",I992))),"Match Fees",IF(OR(ISNUMBER(SEARCH("Badgers",I992)),ISNUMBER(SEARCH("Match Fee",I992))),"Match Fees",IF(OR(ISNUMBER(SEARCH("Training",I992)),ISNUMBER(SEARCH("Aspirations",I992))),"Training Fee",""))))</f>
        <v>Training Fee</v>
      </c>
      <c r="M992" s="1">
        <v>5</v>
      </c>
      <c r="N992" s="1">
        <v>0.11</v>
      </c>
      <c r="O992" s="1">
        <v>0.05</v>
      </c>
      <c r="P992" s="1">
        <v>0</v>
      </c>
      <c r="Q992" s="1">
        <v>4.84</v>
      </c>
    </row>
    <row r="993" spans="1:17" ht="12.75">
      <c r="A993" s="4">
        <v>45487</v>
      </c>
      <c r="B993" s="18">
        <f>IF(AND(ISNUMBER(--LEFT(A993,10)), ISNUMBER(--LEFT(C993,10))), --LEFT(C993,10) - --LEFT(A993,10), "")</f>
        <v>28.354099999996834</v>
      </c>
      <c r="C993" s="4">
        <v>45515.354166666664</v>
      </c>
      <c r="D993" s="16">
        <f>YEAR(C993)</f>
        <v>2024</v>
      </c>
      <c r="E993" s="1" t="str">
        <f t="shared" si="15"/>
        <v>August 2024</v>
      </c>
      <c r="F993" s="3" t="str">
        <f ca="1">IF(C993&gt;=TODAY()-365, "Last 12 Months", "After 12 Months")</f>
        <v>Last 12 Months</v>
      </c>
      <c r="G993" s="1" t="s">
        <v>2147</v>
      </c>
      <c r="H993" s="1" t="s">
        <v>477</v>
      </c>
      <c r="I993" s="1" t="s">
        <v>2148</v>
      </c>
      <c r="J993" s="8">
        <f>EOMONTH(C993, 0)</f>
        <v>45535</v>
      </c>
      <c r="K993" s="1" t="s">
        <v>373</v>
      </c>
      <c r="L993" s="1" t="str">
        <f>IF(ISNUMBER(SEARCH("Social subscription",I993)),"Social Sub",IF(OR(ISNUMBER(SEARCH("Mens",I993)),ISNUMBER(SEARCH("Ladies",I993))),"Match Fees",IF(OR(ISNUMBER(SEARCH("Badgers",I993)),ISNUMBER(SEARCH("Match Fee",I993))),"Match Fees",IF(OR(ISNUMBER(SEARCH("Training",I993)),ISNUMBER(SEARCH("Aspirations",I993))),"Training Fee",""))))</f>
        <v>Training Fee</v>
      </c>
      <c r="M993" s="1">
        <v>3</v>
      </c>
      <c r="N993" s="1">
        <v>7.0000000000000007E-2</v>
      </c>
      <c r="O993" s="1">
        <v>0.05</v>
      </c>
      <c r="P993" s="1">
        <v>0</v>
      </c>
      <c r="Q993" s="1">
        <v>2.88</v>
      </c>
    </row>
    <row r="994" spans="1:17" ht="12.75">
      <c r="A994" s="4">
        <v>45492</v>
      </c>
      <c r="B994" s="18">
        <f>IF(AND(ISNUMBER(--LEFT(A994,10)), ISNUMBER(--LEFT(C994,10))), --LEFT(C994,10) - --LEFT(A994,10), "")</f>
        <v>23.354099999996834</v>
      </c>
      <c r="C994" s="4">
        <v>45515.354166666664</v>
      </c>
      <c r="D994" s="16">
        <f>YEAR(C994)</f>
        <v>2024</v>
      </c>
      <c r="E994" s="1" t="str">
        <f t="shared" si="15"/>
        <v>August 2024</v>
      </c>
      <c r="F994" s="3" t="str">
        <f ca="1">IF(C994&gt;=TODAY()-365, "Last 12 Months", "After 12 Months")</f>
        <v>Last 12 Months</v>
      </c>
      <c r="G994" s="1" t="s">
        <v>2149</v>
      </c>
      <c r="H994" s="1" t="s">
        <v>477</v>
      </c>
      <c r="I994" s="1" t="s">
        <v>2150</v>
      </c>
      <c r="J994" s="8">
        <f>EOMONTH(C994, 0)</f>
        <v>45535</v>
      </c>
      <c r="K994" s="1" t="s">
        <v>373</v>
      </c>
      <c r="L994" s="1" t="str">
        <f>IF(ISNUMBER(SEARCH("Social subscription",I994)),"Social Sub",IF(OR(ISNUMBER(SEARCH("Mens",I994)),ISNUMBER(SEARCH("Ladies",I994))),"Match Fees",IF(OR(ISNUMBER(SEARCH("Badgers",I994)),ISNUMBER(SEARCH("Match Fee",I994))),"Match Fees",IF(OR(ISNUMBER(SEARCH("Training",I994)),ISNUMBER(SEARCH("Aspirations",I994))),"Training Fee",""))))</f>
        <v>Training Fee</v>
      </c>
      <c r="M994" s="1">
        <v>5</v>
      </c>
      <c r="N994" s="1">
        <v>0.11</v>
      </c>
      <c r="O994" s="1">
        <v>0.05</v>
      </c>
      <c r="P994" s="1">
        <v>0</v>
      </c>
      <c r="Q994" s="1">
        <v>4.84</v>
      </c>
    </row>
    <row r="995" spans="1:17" ht="12.75">
      <c r="A995" s="4">
        <v>45494</v>
      </c>
      <c r="B995" s="18">
        <f>IF(AND(ISNUMBER(--LEFT(A995,10)), ISNUMBER(--LEFT(C995,10))), --LEFT(C995,10) - --LEFT(A995,10), "")</f>
        <v>21.354099999996834</v>
      </c>
      <c r="C995" s="4">
        <v>45515.354166666664</v>
      </c>
      <c r="D995" s="16">
        <f>YEAR(C995)</f>
        <v>2024</v>
      </c>
      <c r="E995" s="1" t="str">
        <f t="shared" si="15"/>
        <v>August 2024</v>
      </c>
      <c r="F995" s="3" t="str">
        <f ca="1">IF(C995&gt;=TODAY()-365, "Last 12 Months", "After 12 Months")</f>
        <v>Last 12 Months</v>
      </c>
      <c r="G995" s="1" t="s">
        <v>2151</v>
      </c>
      <c r="H995" s="1" t="s">
        <v>477</v>
      </c>
      <c r="I995" s="1" t="s">
        <v>2152</v>
      </c>
      <c r="J995" s="8">
        <f>EOMONTH(C995, 0)</f>
        <v>45535</v>
      </c>
      <c r="K995" s="1" t="s">
        <v>373</v>
      </c>
      <c r="L995" s="1" t="str">
        <f>IF(ISNUMBER(SEARCH("Social subscription",I995)),"Social Sub",IF(OR(ISNUMBER(SEARCH("Mens",I995)),ISNUMBER(SEARCH("Ladies",I995))),"Match Fees",IF(OR(ISNUMBER(SEARCH("Badgers",I995)),ISNUMBER(SEARCH("Match Fee",I995))),"Match Fees",IF(OR(ISNUMBER(SEARCH("Training",I995)),ISNUMBER(SEARCH("Aspirations",I995))),"Training Fee",""))))</f>
        <v>Training Fee</v>
      </c>
      <c r="M995" s="1">
        <v>3</v>
      </c>
      <c r="N995" s="1">
        <v>7.0000000000000007E-2</v>
      </c>
      <c r="O995" s="1">
        <v>0.05</v>
      </c>
      <c r="P995" s="1">
        <v>0</v>
      </c>
      <c r="Q995" s="1">
        <v>2.88</v>
      </c>
    </row>
    <row r="996" spans="1:17" ht="12.75">
      <c r="A996" s="4">
        <v>45499</v>
      </c>
      <c r="B996" s="18">
        <f>IF(AND(ISNUMBER(--LEFT(A996,10)), ISNUMBER(--LEFT(C996,10))), --LEFT(C996,10) - --LEFT(A996,10), "")</f>
        <v>16.354099999996834</v>
      </c>
      <c r="C996" s="4">
        <v>45515.354166666664</v>
      </c>
      <c r="D996" s="16">
        <f>YEAR(C996)</f>
        <v>2024</v>
      </c>
      <c r="E996" s="1" t="str">
        <f t="shared" si="15"/>
        <v>August 2024</v>
      </c>
      <c r="F996" s="3" t="str">
        <f ca="1">IF(C996&gt;=TODAY()-365, "Last 12 Months", "After 12 Months")</f>
        <v>Last 12 Months</v>
      </c>
      <c r="G996" s="1" t="s">
        <v>2153</v>
      </c>
      <c r="H996" s="1" t="s">
        <v>477</v>
      </c>
      <c r="I996" s="1" t="s">
        <v>2154</v>
      </c>
      <c r="J996" s="8">
        <f>EOMONTH(C996, 0)</f>
        <v>45535</v>
      </c>
      <c r="K996" s="1" t="s">
        <v>373</v>
      </c>
      <c r="L996" s="1" t="str">
        <f>IF(ISNUMBER(SEARCH("Social subscription",I996)),"Social Sub",IF(OR(ISNUMBER(SEARCH("Mens",I996)),ISNUMBER(SEARCH("Ladies",I996))),"Match Fees",IF(OR(ISNUMBER(SEARCH("Badgers",I996)),ISNUMBER(SEARCH("Match Fee",I996))),"Match Fees",IF(OR(ISNUMBER(SEARCH("Training",I996)),ISNUMBER(SEARCH("Aspirations",I996))),"Training Fee",""))))</f>
        <v>Training Fee</v>
      </c>
      <c r="M996" s="1">
        <v>5</v>
      </c>
      <c r="N996" s="1">
        <v>0.11</v>
      </c>
      <c r="O996" s="1">
        <v>0.05</v>
      </c>
      <c r="P996" s="1">
        <v>0</v>
      </c>
      <c r="Q996" s="1">
        <v>4.84</v>
      </c>
    </row>
    <row r="997" spans="1:17" ht="12.75">
      <c r="A997" s="4">
        <v>45501</v>
      </c>
      <c r="B997" s="18">
        <f>IF(AND(ISNUMBER(--LEFT(A997,10)), ISNUMBER(--LEFT(C997,10))), --LEFT(C997,10) - --LEFT(A997,10), "")</f>
        <v>14.354099999996834</v>
      </c>
      <c r="C997" s="4">
        <v>45515.354166666664</v>
      </c>
      <c r="D997" s="16">
        <f>YEAR(C997)</f>
        <v>2024</v>
      </c>
      <c r="E997" s="1" t="str">
        <f t="shared" si="15"/>
        <v>August 2024</v>
      </c>
      <c r="F997" s="3" t="str">
        <f ca="1">IF(C997&gt;=TODAY()-365, "Last 12 Months", "After 12 Months")</f>
        <v>Last 12 Months</v>
      </c>
      <c r="G997" s="1" t="s">
        <v>2155</v>
      </c>
      <c r="H997" s="1" t="s">
        <v>477</v>
      </c>
      <c r="I997" s="1" t="s">
        <v>2156</v>
      </c>
      <c r="J997" s="8">
        <f>EOMONTH(C997, 0)</f>
        <v>45535</v>
      </c>
      <c r="K997" s="1" t="s">
        <v>373</v>
      </c>
      <c r="L997" s="1" t="str">
        <f>IF(ISNUMBER(SEARCH("Social subscription",I997)),"Social Sub",IF(OR(ISNUMBER(SEARCH("Mens",I997)),ISNUMBER(SEARCH("Ladies",I997))),"Match Fees",IF(OR(ISNUMBER(SEARCH("Badgers",I997)),ISNUMBER(SEARCH("Match Fee",I997))),"Match Fees",IF(OR(ISNUMBER(SEARCH("Training",I997)),ISNUMBER(SEARCH("Aspirations",I997))),"Training Fee",""))))</f>
        <v>Training Fee</v>
      </c>
      <c r="M997" s="1">
        <v>3</v>
      </c>
      <c r="N997" s="1">
        <v>7.0000000000000007E-2</v>
      </c>
      <c r="O997" s="1">
        <v>0.05</v>
      </c>
      <c r="P997" s="1">
        <v>0</v>
      </c>
      <c r="Q997" s="1">
        <v>2.88</v>
      </c>
    </row>
    <row r="998" spans="1:17" ht="12.75">
      <c r="A998" s="4">
        <v>45513</v>
      </c>
      <c r="B998" s="18">
        <f>IF(AND(ISNUMBER(--LEFT(A998,10)), ISNUMBER(--LEFT(C998,10))), --LEFT(C998,10) - --LEFT(A998,10), "")</f>
        <v>2.3540999999968335</v>
      </c>
      <c r="C998" s="4">
        <v>45515.354166666664</v>
      </c>
      <c r="D998" s="16">
        <f>YEAR(C998)</f>
        <v>2024</v>
      </c>
      <c r="E998" s="1" t="str">
        <f t="shared" si="15"/>
        <v>August 2024</v>
      </c>
      <c r="F998" s="3" t="str">
        <f ca="1">IF(C998&gt;=TODAY()-365, "Last 12 Months", "After 12 Months")</f>
        <v>Last 12 Months</v>
      </c>
      <c r="G998" s="1" t="s">
        <v>2157</v>
      </c>
      <c r="H998" s="1" t="s">
        <v>477</v>
      </c>
      <c r="I998" s="1" t="s">
        <v>2158</v>
      </c>
      <c r="J998" s="8">
        <f>EOMONTH(C998, 0)</f>
        <v>45535</v>
      </c>
      <c r="K998" s="1" t="s">
        <v>373</v>
      </c>
      <c r="L998" s="1" t="str">
        <f>IF(ISNUMBER(SEARCH("Social subscription",I998)),"Social Sub",IF(OR(ISNUMBER(SEARCH("Mens",I998)),ISNUMBER(SEARCH("Ladies",I998))),"Match Fees",IF(OR(ISNUMBER(SEARCH("Badgers",I998)),ISNUMBER(SEARCH("Match Fee",I998))),"Match Fees",IF(OR(ISNUMBER(SEARCH("Training",I998)),ISNUMBER(SEARCH("Aspirations",I998))),"Training Fee",""))))</f>
        <v>Training Fee</v>
      </c>
      <c r="M998" s="1">
        <v>5</v>
      </c>
      <c r="N998" s="1">
        <v>0.1</v>
      </c>
      <c r="O998" s="1">
        <v>0.05</v>
      </c>
      <c r="P998" s="1">
        <v>0</v>
      </c>
      <c r="Q998" s="1">
        <v>4.8499999999999996</v>
      </c>
    </row>
    <row r="999" spans="1:17" ht="12.75">
      <c r="A999" s="4">
        <v>45496</v>
      </c>
      <c r="B999" s="18">
        <f>IF(AND(ISNUMBER(--LEFT(A999,10)), ISNUMBER(--LEFT(C999,10))), --LEFT(C999,10) - --LEFT(A999,10), "")</f>
        <v>19.412499999998545</v>
      </c>
      <c r="C999" s="4">
        <v>45515.412499999999</v>
      </c>
      <c r="D999" s="16">
        <f>YEAR(C999)</f>
        <v>2024</v>
      </c>
      <c r="E999" s="1" t="str">
        <f t="shared" si="15"/>
        <v>August 2024</v>
      </c>
      <c r="F999" s="3" t="str">
        <f ca="1">IF(C999&gt;=TODAY()-365, "Last 12 Months", "After 12 Months")</f>
        <v>Last 12 Months</v>
      </c>
      <c r="G999" s="1" t="s">
        <v>2159</v>
      </c>
      <c r="H999" s="1" t="s">
        <v>473</v>
      </c>
      <c r="I999" s="1" t="s">
        <v>2160</v>
      </c>
      <c r="J999" s="8">
        <f>EOMONTH(C999, 0)</f>
        <v>45535</v>
      </c>
      <c r="K999" s="1" t="s">
        <v>373</v>
      </c>
      <c r="L999" s="1" t="str">
        <f>IF(ISNUMBER(SEARCH("Social subscription",I999)),"Social Sub",IF(OR(ISNUMBER(SEARCH("Mens",I999)),ISNUMBER(SEARCH("Ladies",I999))),"Match Fees",IF(OR(ISNUMBER(SEARCH("Badgers",I999)),ISNUMBER(SEARCH("Match Fee",I999))),"Match Fees",IF(OR(ISNUMBER(SEARCH("Training",I999)),ISNUMBER(SEARCH("Aspirations",I999))),"Training Fee",""))))</f>
        <v>Match Fees</v>
      </c>
      <c r="M999" s="1">
        <v>3</v>
      </c>
      <c r="N999" s="1">
        <v>0.06</v>
      </c>
      <c r="O999" s="1">
        <v>0.05</v>
      </c>
      <c r="P999" s="1">
        <v>0</v>
      </c>
      <c r="Q999" s="1">
        <v>2.89</v>
      </c>
    </row>
    <row r="1000" spans="1:17" ht="12.75">
      <c r="A1000" s="4">
        <v>45499</v>
      </c>
      <c r="B1000" s="18">
        <f>IF(AND(ISNUMBER(--LEFT(A1000,10)), ISNUMBER(--LEFT(C1000,10))), --LEFT(C1000,10) - --LEFT(A1000,10), "")</f>
        <v>16.412499999998545</v>
      </c>
      <c r="C1000" s="4">
        <v>45515.412499999999</v>
      </c>
      <c r="D1000" s="16">
        <f>YEAR(C1000)</f>
        <v>2024</v>
      </c>
      <c r="E1000" s="1" t="str">
        <f t="shared" si="15"/>
        <v>August 2024</v>
      </c>
      <c r="F1000" s="3" t="str">
        <f ca="1">IF(C1000&gt;=TODAY()-365, "Last 12 Months", "After 12 Months")</f>
        <v>Last 12 Months</v>
      </c>
      <c r="G1000" s="1" t="s">
        <v>2161</v>
      </c>
      <c r="H1000" s="1" t="s">
        <v>463</v>
      </c>
      <c r="I1000" s="1" t="s">
        <v>2162</v>
      </c>
      <c r="J1000" s="8">
        <f>EOMONTH(C1000, 0)</f>
        <v>45535</v>
      </c>
      <c r="K1000" s="1" t="s">
        <v>373</v>
      </c>
      <c r="L1000" s="1" t="str">
        <f>IF(ISNUMBER(SEARCH("Social subscription",I1000)),"Social Sub",IF(OR(ISNUMBER(SEARCH("Mens",I1000)),ISNUMBER(SEARCH("Ladies",I1000))),"Match Fees",IF(OR(ISNUMBER(SEARCH("Badgers",I1000)),ISNUMBER(SEARCH("Match Fee",I1000))),"Match Fees",IF(OR(ISNUMBER(SEARCH("Training",I1000)),ISNUMBER(SEARCH("Aspirations",I1000))),"Training Fee",""))))</f>
        <v>Training Fee</v>
      </c>
      <c r="M1000" s="1">
        <v>5</v>
      </c>
      <c r="N1000" s="1">
        <v>0.1</v>
      </c>
      <c r="O1000" s="1">
        <v>0.05</v>
      </c>
      <c r="P1000" s="1">
        <v>0</v>
      </c>
      <c r="Q1000" s="1">
        <v>4.8499999999999996</v>
      </c>
    </row>
    <row r="1001" spans="1:17" ht="12.75">
      <c r="A1001" s="4">
        <v>45499</v>
      </c>
      <c r="B1001" s="18">
        <f>IF(AND(ISNUMBER(--LEFT(A1001,10)), ISNUMBER(--LEFT(C1001,10))), --LEFT(C1001,10) - --LEFT(A1001,10), "")</f>
        <v>16.412499999998545</v>
      </c>
      <c r="C1001" s="4">
        <v>45515.412499999999</v>
      </c>
      <c r="D1001" s="16">
        <f>YEAR(C1001)</f>
        <v>2024</v>
      </c>
      <c r="E1001" s="1" t="str">
        <f t="shared" si="15"/>
        <v>August 2024</v>
      </c>
      <c r="F1001" s="3" t="str">
        <f ca="1">IF(C1001&gt;=TODAY()-365, "Last 12 Months", "After 12 Months")</f>
        <v>Last 12 Months</v>
      </c>
      <c r="G1001" s="1" t="s">
        <v>2163</v>
      </c>
      <c r="H1001" s="1" t="s">
        <v>473</v>
      </c>
      <c r="I1001" s="1" t="s">
        <v>2162</v>
      </c>
      <c r="J1001" s="8">
        <f>EOMONTH(C1001, 0)</f>
        <v>45535</v>
      </c>
      <c r="K1001" s="1" t="s">
        <v>373</v>
      </c>
      <c r="L1001" s="1" t="str">
        <f>IF(ISNUMBER(SEARCH("Social subscription",I1001)),"Social Sub",IF(OR(ISNUMBER(SEARCH("Mens",I1001)),ISNUMBER(SEARCH("Ladies",I1001))),"Match Fees",IF(OR(ISNUMBER(SEARCH("Badgers",I1001)),ISNUMBER(SEARCH("Match Fee",I1001))),"Match Fees",IF(OR(ISNUMBER(SEARCH("Training",I1001)),ISNUMBER(SEARCH("Aspirations",I1001))),"Training Fee",""))))</f>
        <v>Training Fee</v>
      </c>
      <c r="M1001" s="1">
        <v>5</v>
      </c>
      <c r="N1001" s="1">
        <v>0.1</v>
      </c>
      <c r="O1001" s="1">
        <v>0.05</v>
      </c>
      <c r="P1001" s="1">
        <v>0</v>
      </c>
      <c r="Q1001" s="1">
        <v>4.8499999999999996</v>
      </c>
    </row>
    <row r="1002" spans="1:17" ht="12.75">
      <c r="A1002" s="4">
        <v>45501</v>
      </c>
      <c r="B1002" s="18">
        <f>IF(AND(ISNUMBER(--LEFT(A1002,10)), ISNUMBER(--LEFT(C1002,10))), --LEFT(C1002,10) - --LEFT(A1002,10), "")</f>
        <v>14.412499999998545</v>
      </c>
      <c r="C1002" s="4">
        <v>45515.412499999999</v>
      </c>
      <c r="D1002" s="16">
        <f>YEAR(C1002)</f>
        <v>2024</v>
      </c>
      <c r="E1002" s="1" t="str">
        <f t="shared" si="15"/>
        <v>August 2024</v>
      </c>
      <c r="F1002" s="3" t="str">
        <f ca="1">IF(C1002&gt;=TODAY()-365, "Last 12 Months", "After 12 Months")</f>
        <v>Last 12 Months</v>
      </c>
      <c r="G1002" s="1" t="s">
        <v>2164</v>
      </c>
      <c r="H1002" s="1" t="s">
        <v>463</v>
      </c>
      <c r="I1002" s="1" t="s">
        <v>2165</v>
      </c>
      <c r="J1002" s="8">
        <f>EOMONTH(C1002, 0)</f>
        <v>45535</v>
      </c>
      <c r="K1002" s="1" t="s">
        <v>373</v>
      </c>
      <c r="L1002" s="1" t="str">
        <f>IF(ISNUMBER(SEARCH("Social subscription",I1002)),"Social Sub",IF(OR(ISNUMBER(SEARCH("Mens",I1002)),ISNUMBER(SEARCH("Ladies",I1002))),"Match Fees",IF(OR(ISNUMBER(SEARCH("Badgers",I1002)),ISNUMBER(SEARCH("Match Fee",I1002))),"Match Fees",IF(OR(ISNUMBER(SEARCH("Training",I1002)),ISNUMBER(SEARCH("Aspirations",I1002))),"Training Fee",""))))</f>
        <v>Training Fee</v>
      </c>
      <c r="M1002" s="1">
        <v>3</v>
      </c>
      <c r="N1002" s="1">
        <v>0.06</v>
      </c>
      <c r="O1002" s="1">
        <v>0.05</v>
      </c>
      <c r="P1002" s="1">
        <v>0</v>
      </c>
      <c r="Q1002" s="1">
        <v>2.89</v>
      </c>
    </row>
    <row r="1003" spans="1:17" ht="12.75">
      <c r="A1003" s="4">
        <v>45501</v>
      </c>
      <c r="B1003" s="18">
        <f>IF(AND(ISNUMBER(--LEFT(A1003,10)), ISNUMBER(--LEFT(C1003,10))), --LEFT(C1003,10) - --LEFT(A1003,10), "")</f>
        <v>14.412499999998545</v>
      </c>
      <c r="C1003" s="4">
        <v>45515.412499999999</v>
      </c>
      <c r="D1003" s="16">
        <f>YEAR(C1003)</f>
        <v>2024</v>
      </c>
      <c r="E1003" s="1" t="str">
        <f t="shared" si="15"/>
        <v>August 2024</v>
      </c>
      <c r="F1003" s="3" t="str">
        <f ca="1">IF(C1003&gt;=TODAY()-365, "Last 12 Months", "After 12 Months")</f>
        <v>Last 12 Months</v>
      </c>
      <c r="G1003" s="1" t="s">
        <v>2166</v>
      </c>
      <c r="H1003" s="1" t="s">
        <v>466</v>
      </c>
      <c r="I1003" s="1" t="s">
        <v>2165</v>
      </c>
      <c r="J1003" s="8">
        <f>EOMONTH(C1003, 0)</f>
        <v>45535</v>
      </c>
      <c r="K1003" s="1" t="s">
        <v>373</v>
      </c>
      <c r="L1003" s="1" t="str">
        <f>IF(ISNUMBER(SEARCH("Social subscription",I1003)),"Social Sub",IF(OR(ISNUMBER(SEARCH("Mens",I1003)),ISNUMBER(SEARCH("Ladies",I1003))),"Match Fees",IF(OR(ISNUMBER(SEARCH("Badgers",I1003)),ISNUMBER(SEARCH("Match Fee",I1003))),"Match Fees",IF(OR(ISNUMBER(SEARCH("Training",I1003)),ISNUMBER(SEARCH("Aspirations",I1003))),"Training Fee",""))))</f>
        <v>Training Fee</v>
      </c>
      <c r="M1003" s="1">
        <v>3</v>
      </c>
      <c r="N1003" s="1">
        <v>0.06</v>
      </c>
      <c r="O1003" s="1">
        <v>0.05</v>
      </c>
      <c r="P1003" s="1">
        <v>0</v>
      </c>
      <c r="Q1003" s="1">
        <v>2.89</v>
      </c>
    </row>
    <row r="1004" spans="1:17" ht="12.75">
      <c r="A1004" s="4">
        <v>45501</v>
      </c>
      <c r="B1004" s="18">
        <f>IF(AND(ISNUMBER(--LEFT(A1004,10)), ISNUMBER(--LEFT(C1004,10))), --LEFT(C1004,10) - --LEFT(A1004,10), "")</f>
        <v>14.412499999998545</v>
      </c>
      <c r="C1004" s="4">
        <v>45515.412499999999</v>
      </c>
      <c r="D1004" s="16">
        <f>YEAR(C1004)</f>
        <v>2024</v>
      </c>
      <c r="E1004" s="1" t="str">
        <f t="shared" si="15"/>
        <v>August 2024</v>
      </c>
      <c r="F1004" s="3" t="str">
        <f ca="1">IF(C1004&gt;=TODAY()-365, "Last 12 Months", "After 12 Months")</f>
        <v>Last 12 Months</v>
      </c>
      <c r="G1004" s="1" t="s">
        <v>2167</v>
      </c>
      <c r="H1004" s="1" t="s">
        <v>473</v>
      </c>
      <c r="I1004" s="1" t="s">
        <v>2165</v>
      </c>
      <c r="J1004" s="8">
        <f>EOMONTH(C1004, 0)</f>
        <v>45535</v>
      </c>
      <c r="K1004" s="1" t="s">
        <v>373</v>
      </c>
      <c r="L1004" s="1" t="str">
        <f>IF(ISNUMBER(SEARCH("Social subscription",I1004)),"Social Sub",IF(OR(ISNUMBER(SEARCH("Mens",I1004)),ISNUMBER(SEARCH("Ladies",I1004))),"Match Fees",IF(OR(ISNUMBER(SEARCH("Badgers",I1004)),ISNUMBER(SEARCH("Match Fee",I1004))),"Match Fees",IF(OR(ISNUMBER(SEARCH("Training",I1004)),ISNUMBER(SEARCH("Aspirations",I1004))),"Training Fee",""))))</f>
        <v>Training Fee</v>
      </c>
      <c r="M1004" s="1">
        <v>3</v>
      </c>
      <c r="N1004" s="1">
        <v>0.06</v>
      </c>
      <c r="O1004" s="1">
        <v>0.05</v>
      </c>
      <c r="P1004" s="1">
        <v>0</v>
      </c>
      <c r="Q1004" s="1">
        <v>2.89</v>
      </c>
    </row>
    <row r="1005" spans="1:17" ht="12.75">
      <c r="A1005" s="4">
        <v>45503</v>
      </c>
      <c r="B1005" s="18">
        <f>IF(AND(ISNUMBER(--LEFT(A1005,10)), ISNUMBER(--LEFT(C1005,10))), --LEFT(C1005,10) - --LEFT(A1005,10), "")</f>
        <v>12.412499999998545</v>
      </c>
      <c r="C1005" s="4">
        <v>45515.412499999999</v>
      </c>
      <c r="D1005" s="16">
        <f>YEAR(C1005)</f>
        <v>2024</v>
      </c>
      <c r="E1005" s="1" t="str">
        <f t="shared" si="15"/>
        <v>August 2024</v>
      </c>
      <c r="F1005" s="3" t="str">
        <f ca="1">IF(C1005&gt;=TODAY()-365, "Last 12 Months", "After 12 Months")</f>
        <v>Last 12 Months</v>
      </c>
      <c r="G1005" s="1" t="s">
        <v>2168</v>
      </c>
      <c r="H1005" s="1" t="s">
        <v>473</v>
      </c>
      <c r="I1005" s="1" t="s">
        <v>2169</v>
      </c>
      <c r="J1005" s="8">
        <f>EOMONTH(C1005, 0)</f>
        <v>45535</v>
      </c>
      <c r="K1005" s="1" t="s">
        <v>373</v>
      </c>
      <c r="L1005" s="1" t="str">
        <f>IF(ISNUMBER(SEARCH("Social subscription",I1005)),"Social Sub",IF(OR(ISNUMBER(SEARCH("Mens",I1005)),ISNUMBER(SEARCH("Ladies",I1005))),"Match Fees",IF(OR(ISNUMBER(SEARCH("Badgers",I1005)),ISNUMBER(SEARCH("Match Fee",I1005))),"Match Fees",IF(OR(ISNUMBER(SEARCH("Training",I1005)),ISNUMBER(SEARCH("Aspirations",I1005))),"Training Fee",""))))</f>
        <v>Match Fees</v>
      </c>
      <c r="M1005" s="1">
        <v>3</v>
      </c>
      <c r="N1005" s="1">
        <v>0.06</v>
      </c>
      <c r="O1005" s="1">
        <v>0.05</v>
      </c>
      <c r="P1005" s="1">
        <v>0</v>
      </c>
      <c r="Q1005" s="1">
        <v>2.89</v>
      </c>
    </row>
    <row r="1006" spans="1:17" ht="12.75">
      <c r="A1006" s="4">
        <v>45506</v>
      </c>
      <c r="B1006" s="18">
        <f>IF(AND(ISNUMBER(--LEFT(A1006,10)), ISNUMBER(--LEFT(C1006,10))), --LEFT(C1006,10) - --LEFT(A1006,10), "")</f>
        <v>9.4124999999985448</v>
      </c>
      <c r="C1006" s="4">
        <v>45515.412499999999</v>
      </c>
      <c r="D1006" s="16">
        <f>YEAR(C1006)</f>
        <v>2024</v>
      </c>
      <c r="E1006" s="1" t="str">
        <f t="shared" si="15"/>
        <v>August 2024</v>
      </c>
      <c r="F1006" s="3" t="str">
        <f ca="1">IF(C1006&gt;=TODAY()-365, "Last 12 Months", "After 12 Months")</f>
        <v>Last 12 Months</v>
      </c>
      <c r="G1006" s="1" t="s">
        <v>2170</v>
      </c>
      <c r="H1006" s="1" t="s">
        <v>473</v>
      </c>
      <c r="I1006" s="1" t="s">
        <v>2171</v>
      </c>
      <c r="J1006" s="8">
        <f>EOMONTH(C1006, 0)</f>
        <v>45535</v>
      </c>
      <c r="K1006" s="1" t="s">
        <v>373</v>
      </c>
      <c r="L1006" s="1" t="str">
        <f>IF(ISNUMBER(SEARCH("Social subscription",I1006)),"Social Sub",IF(OR(ISNUMBER(SEARCH("Mens",I1006)),ISNUMBER(SEARCH("Ladies",I1006))),"Match Fees",IF(OR(ISNUMBER(SEARCH("Badgers",I1006)),ISNUMBER(SEARCH("Match Fee",I1006))),"Match Fees",IF(OR(ISNUMBER(SEARCH("Training",I1006)),ISNUMBER(SEARCH("Aspirations",I1006))),"Training Fee",""))))</f>
        <v>Training Fee</v>
      </c>
      <c r="M1006" s="1">
        <v>5</v>
      </c>
      <c r="N1006" s="1">
        <v>0.1</v>
      </c>
      <c r="O1006" s="1">
        <v>0.05</v>
      </c>
      <c r="P1006" s="1">
        <v>0</v>
      </c>
      <c r="Q1006" s="1">
        <v>4.8499999999999996</v>
      </c>
    </row>
    <row r="1007" spans="1:17" ht="12.75">
      <c r="A1007" s="4">
        <v>45508</v>
      </c>
      <c r="B1007" s="18">
        <f>IF(AND(ISNUMBER(--LEFT(A1007,10)), ISNUMBER(--LEFT(C1007,10))), --LEFT(C1007,10) - --LEFT(A1007,10), "")</f>
        <v>7.4124999999985448</v>
      </c>
      <c r="C1007" s="4">
        <v>45515.412499999999</v>
      </c>
      <c r="D1007" s="16">
        <f>YEAR(C1007)</f>
        <v>2024</v>
      </c>
      <c r="E1007" s="1" t="str">
        <f t="shared" si="15"/>
        <v>August 2024</v>
      </c>
      <c r="F1007" s="3" t="str">
        <f ca="1">IF(C1007&gt;=TODAY()-365, "Last 12 Months", "After 12 Months")</f>
        <v>Last 12 Months</v>
      </c>
      <c r="G1007" s="1" t="s">
        <v>2172</v>
      </c>
      <c r="H1007" s="1" t="s">
        <v>463</v>
      </c>
      <c r="I1007" s="1" t="s">
        <v>2173</v>
      </c>
      <c r="J1007" s="8">
        <f>EOMONTH(C1007, 0)</f>
        <v>45535</v>
      </c>
      <c r="K1007" s="1" t="s">
        <v>373</v>
      </c>
      <c r="L1007" s="1" t="str">
        <f>IF(ISNUMBER(SEARCH("Social subscription",I1007)),"Social Sub",IF(OR(ISNUMBER(SEARCH("Mens",I1007)),ISNUMBER(SEARCH("Ladies",I1007))),"Match Fees",IF(OR(ISNUMBER(SEARCH("Badgers",I1007)),ISNUMBER(SEARCH("Match Fee",I1007))),"Match Fees",IF(OR(ISNUMBER(SEARCH("Training",I1007)),ISNUMBER(SEARCH("Aspirations",I1007))),"Training Fee",""))))</f>
        <v>Training Fee</v>
      </c>
      <c r="M1007" s="1">
        <v>3</v>
      </c>
      <c r="N1007" s="1">
        <v>0.06</v>
      </c>
      <c r="O1007" s="1">
        <v>0.05</v>
      </c>
      <c r="P1007" s="1">
        <v>0</v>
      </c>
      <c r="Q1007" s="1">
        <v>2.89</v>
      </c>
    </row>
    <row r="1008" spans="1:17" ht="12.75">
      <c r="A1008" s="4">
        <v>45508</v>
      </c>
      <c r="B1008" s="18">
        <f>IF(AND(ISNUMBER(--LEFT(A1008,10)), ISNUMBER(--LEFT(C1008,10))), --LEFT(C1008,10) - --LEFT(A1008,10), "")</f>
        <v>7.4124999999985448</v>
      </c>
      <c r="C1008" s="4">
        <v>45515.412499999999</v>
      </c>
      <c r="D1008" s="16">
        <f>YEAR(C1008)</f>
        <v>2024</v>
      </c>
      <c r="E1008" s="1" t="str">
        <f t="shared" si="15"/>
        <v>August 2024</v>
      </c>
      <c r="F1008" s="3" t="str">
        <f ca="1">IF(C1008&gt;=TODAY()-365, "Last 12 Months", "After 12 Months")</f>
        <v>Last 12 Months</v>
      </c>
      <c r="G1008" s="1" t="s">
        <v>2174</v>
      </c>
      <c r="H1008" s="1" t="s">
        <v>473</v>
      </c>
      <c r="I1008" s="1" t="s">
        <v>2173</v>
      </c>
      <c r="J1008" s="8">
        <f>EOMONTH(C1008, 0)</f>
        <v>45535</v>
      </c>
      <c r="K1008" s="1" t="s">
        <v>373</v>
      </c>
      <c r="L1008" s="1" t="str">
        <f>IF(ISNUMBER(SEARCH("Social subscription",I1008)),"Social Sub",IF(OR(ISNUMBER(SEARCH("Mens",I1008)),ISNUMBER(SEARCH("Ladies",I1008))),"Match Fees",IF(OR(ISNUMBER(SEARCH("Badgers",I1008)),ISNUMBER(SEARCH("Match Fee",I1008))),"Match Fees",IF(OR(ISNUMBER(SEARCH("Training",I1008)),ISNUMBER(SEARCH("Aspirations",I1008))),"Training Fee",""))))</f>
        <v>Training Fee</v>
      </c>
      <c r="M1008" s="1">
        <v>3</v>
      </c>
      <c r="N1008" s="1">
        <v>0.06</v>
      </c>
      <c r="O1008" s="1">
        <v>0.05</v>
      </c>
      <c r="P1008" s="1">
        <v>0</v>
      </c>
      <c r="Q1008" s="1">
        <v>2.89</v>
      </c>
    </row>
    <row r="1009" spans="1:17" ht="12.75">
      <c r="A1009" s="4">
        <v>45508</v>
      </c>
      <c r="B1009" s="18">
        <f>IF(AND(ISNUMBER(--LEFT(A1009,10)), ISNUMBER(--LEFT(C1009,10))), --LEFT(C1009,10) - --LEFT(A1009,10), "")</f>
        <v>7.4124999999985448</v>
      </c>
      <c r="C1009" s="4">
        <v>45515.412499999999</v>
      </c>
      <c r="D1009" s="16">
        <f>YEAR(C1009)</f>
        <v>2024</v>
      </c>
      <c r="E1009" s="1" t="str">
        <f t="shared" si="15"/>
        <v>August 2024</v>
      </c>
      <c r="F1009" s="3" t="str">
        <f ca="1">IF(C1009&gt;=TODAY()-365, "Last 12 Months", "After 12 Months")</f>
        <v>Last 12 Months</v>
      </c>
      <c r="G1009" s="1" t="s">
        <v>2175</v>
      </c>
      <c r="H1009" s="1" t="s">
        <v>466</v>
      </c>
      <c r="I1009" s="1" t="s">
        <v>2173</v>
      </c>
      <c r="J1009" s="8">
        <f>EOMONTH(C1009, 0)</f>
        <v>45535</v>
      </c>
      <c r="K1009" s="1" t="s">
        <v>373</v>
      </c>
      <c r="L1009" s="1" t="str">
        <f>IF(ISNUMBER(SEARCH("Social subscription",I1009)),"Social Sub",IF(OR(ISNUMBER(SEARCH("Mens",I1009)),ISNUMBER(SEARCH("Ladies",I1009))),"Match Fees",IF(OR(ISNUMBER(SEARCH("Badgers",I1009)),ISNUMBER(SEARCH("Match Fee",I1009))),"Match Fees",IF(OR(ISNUMBER(SEARCH("Training",I1009)),ISNUMBER(SEARCH("Aspirations",I1009))),"Training Fee",""))))</f>
        <v>Training Fee</v>
      </c>
      <c r="M1009" s="1">
        <v>3</v>
      </c>
      <c r="N1009" s="1">
        <v>0.02</v>
      </c>
      <c r="O1009" s="1">
        <v>0.05</v>
      </c>
      <c r="P1009" s="1">
        <v>0</v>
      </c>
      <c r="Q1009" s="1">
        <v>2.93</v>
      </c>
    </row>
    <row r="1010" spans="1:17" ht="12.75">
      <c r="A1010" s="4">
        <v>45513</v>
      </c>
      <c r="B1010" s="18">
        <f>IF(AND(ISNUMBER(--LEFT(A1010,10)), ISNUMBER(--LEFT(C1010,10))), --LEFT(C1010,10) - --LEFT(A1010,10), "")</f>
        <v>2.4124999999985448</v>
      </c>
      <c r="C1010" s="4">
        <v>45515.412499999999</v>
      </c>
      <c r="D1010" s="16">
        <f>YEAR(C1010)</f>
        <v>2024</v>
      </c>
      <c r="E1010" s="1" t="str">
        <f t="shared" si="15"/>
        <v>August 2024</v>
      </c>
      <c r="F1010" s="3" t="str">
        <f ca="1">IF(C1010&gt;=TODAY()-365, "Last 12 Months", "After 12 Months")</f>
        <v>Last 12 Months</v>
      </c>
      <c r="G1010" s="1" t="s">
        <v>2176</v>
      </c>
      <c r="H1010" s="1" t="s">
        <v>463</v>
      </c>
      <c r="I1010" s="1" t="s">
        <v>2177</v>
      </c>
      <c r="J1010" s="8">
        <f>EOMONTH(C1010, 0)</f>
        <v>45535</v>
      </c>
      <c r="K1010" s="1" t="s">
        <v>373</v>
      </c>
      <c r="L1010" s="1" t="str">
        <f>IF(ISNUMBER(SEARCH("Social subscription",I1010)),"Social Sub",IF(OR(ISNUMBER(SEARCH("Mens",I1010)),ISNUMBER(SEARCH("Ladies",I1010))),"Match Fees",IF(OR(ISNUMBER(SEARCH("Badgers",I1010)),ISNUMBER(SEARCH("Match Fee",I1010))),"Match Fees",IF(OR(ISNUMBER(SEARCH("Training",I1010)),ISNUMBER(SEARCH("Aspirations",I1010))),"Training Fee",""))))</f>
        <v>Training Fee</v>
      </c>
      <c r="M1010" s="1">
        <v>5</v>
      </c>
      <c r="N1010" s="1">
        <v>0.1</v>
      </c>
      <c r="O1010" s="1">
        <v>0.05</v>
      </c>
      <c r="P1010" s="1">
        <v>0</v>
      </c>
      <c r="Q1010" s="1">
        <v>4.8499999999999996</v>
      </c>
    </row>
    <row r="1011" spans="1:17" ht="12.75">
      <c r="A1011" s="4">
        <v>45513</v>
      </c>
      <c r="B1011" s="18">
        <f>IF(AND(ISNUMBER(--LEFT(A1011,10)), ISNUMBER(--LEFT(C1011,10))), --LEFT(C1011,10) - --LEFT(A1011,10), "")</f>
        <v>2.4124999999985448</v>
      </c>
      <c r="C1011" s="4">
        <v>45515.412499999999</v>
      </c>
      <c r="D1011" s="16">
        <f>YEAR(C1011)</f>
        <v>2024</v>
      </c>
      <c r="E1011" s="1" t="str">
        <f t="shared" si="15"/>
        <v>August 2024</v>
      </c>
      <c r="F1011" s="3" t="str">
        <f ca="1">IF(C1011&gt;=TODAY()-365, "Last 12 Months", "After 12 Months")</f>
        <v>Last 12 Months</v>
      </c>
      <c r="G1011" s="1" t="s">
        <v>2178</v>
      </c>
      <c r="H1011" s="1" t="s">
        <v>473</v>
      </c>
      <c r="I1011" s="1" t="s">
        <v>2177</v>
      </c>
      <c r="J1011" s="8">
        <f>EOMONTH(C1011, 0)</f>
        <v>45535</v>
      </c>
      <c r="K1011" s="1" t="s">
        <v>373</v>
      </c>
      <c r="L1011" s="1" t="str">
        <f>IF(ISNUMBER(SEARCH("Social subscription",I1011)),"Social Sub",IF(OR(ISNUMBER(SEARCH("Mens",I1011)),ISNUMBER(SEARCH("Ladies",I1011))),"Match Fees",IF(OR(ISNUMBER(SEARCH("Badgers",I1011)),ISNUMBER(SEARCH("Match Fee",I1011))),"Match Fees",IF(OR(ISNUMBER(SEARCH("Training",I1011)),ISNUMBER(SEARCH("Aspirations",I1011))),"Training Fee",""))))</f>
        <v>Training Fee</v>
      </c>
      <c r="M1011" s="1">
        <v>5</v>
      </c>
      <c r="N1011" s="1">
        <v>0.1</v>
      </c>
      <c r="O1011" s="1">
        <v>0.05</v>
      </c>
      <c r="P1011" s="1">
        <v>0</v>
      </c>
      <c r="Q1011" s="1">
        <v>4.8499999999999996</v>
      </c>
    </row>
    <row r="1012" spans="1:17" ht="12.75">
      <c r="A1012" s="4">
        <v>45515</v>
      </c>
      <c r="B1012" s="18">
        <f>IF(AND(ISNUMBER(--LEFT(A1012,10)), ISNUMBER(--LEFT(C1012,10))), --LEFT(C1012,10) - --LEFT(A1012,10), "")</f>
        <v>0.47080000000278233</v>
      </c>
      <c r="C1012" s="4">
        <v>45515.470833333333</v>
      </c>
      <c r="D1012" s="16">
        <f>YEAR(C1012)</f>
        <v>2024</v>
      </c>
      <c r="E1012" s="1" t="str">
        <f t="shared" si="15"/>
        <v>August 2024</v>
      </c>
      <c r="F1012" s="3" t="str">
        <f ca="1">IF(C1012&gt;=TODAY()-365, "Last 12 Months", "After 12 Months")</f>
        <v>Last 12 Months</v>
      </c>
      <c r="G1012" s="1" t="s">
        <v>2179</v>
      </c>
      <c r="H1012" s="1" t="s">
        <v>610</v>
      </c>
      <c r="I1012" s="1" t="s">
        <v>2180</v>
      </c>
      <c r="J1012" s="8">
        <f>EOMONTH(C1012, 0)</f>
        <v>45535</v>
      </c>
      <c r="K1012" s="1" t="s">
        <v>241</v>
      </c>
      <c r="L1012" s="1" t="str">
        <f>IF(ISNUMBER(SEARCH("Social subscription",I1012)),"Social Sub",IF(OR(ISNUMBER(SEARCH("Mens",I1012)),ISNUMBER(SEARCH("Ladies",I1012))),"Match Fees",IF(OR(ISNUMBER(SEARCH("Badgers",I1012)),ISNUMBER(SEARCH("Match Fee",I1012))),"Match Fees",IF(OR(ISNUMBER(SEARCH("Training",I1012)),ISNUMBER(SEARCH("Aspirations",I1012))),"Training Fee",""))))</f>
        <v>Training Fee</v>
      </c>
      <c r="M1012" s="1">
        <v>3</v>
      </c>
      <c r="N1012" s="1">
        <v>0</v>
      </c>
      <c r="O1012" s="1">
        <v>0</v>
      </c>
      <c r="P1012" s="1">
        <v>0</v>
      </c>
      <c r="Q1012" s="1">
        <v>3</v>
      </c>
    </row>
    <row r="1013" spans="1:17" ht="12.75">
      <c r="A1013" s="4">
        <v>45515</v>
      </c>
      <c r="B1013" s="18">
        <f>IF(AND(ISNUMBER(--LEFT(A1013,10)), ISNUMBER(--LEFT(C1013,10))), --LEFT(C1013,10) - --LEFT(A1013,10), "")</f>
        <v>0.47080000000278233</v>
      </c>
      <c r="C1013" s="4">
        <v>45515.470833333333</v>
      </c>
      <c r="D1013" s="16">
        <f>YEAR(C1013)</f>
        <v>2024</v>
      </c>
      <c r="E1013" s="1" t="str">
        <f t="shared" si="15"/>
        <v>August 2024</v>
      </c>
      <c r="F1013" s="3" t="str">
        <f ca="1">IF(C1013&gt;=TODAY()-365, "Last 12 Months", "After 12 Months")</f>
        <v>Last 12 Months</v>
      </c>
      <c r="G1013" s="1" t="s">
        <v>2181</v>
      </c>
      <c r="H1013" s="1" t="s">
        <v>613</v>
      </c>
      <c r="I1013" s="1" t="s">
        <v>2180</v>
      </c>
      <c r="J1013" s="8">
        <f>EOMONTH(C1013, 0)</f>
        <v>45535</v>
      </c>
      <c r="K1013" s="1" t="s">
        <v>241</v>
      </c>
      <c r="L1013" s="1" t="str">
        <f>IF(ISNUMBER(SEARCH("Social subscription",I1013)),"Social Sub",IF(OR(ISNUMBER(SEARCH("Mens",I1013)),ISNUMBER(SEARCH("Ladies",I1013))),"Match Fees",IF(OR(ISNUMBER(SEARCH("Badgers",I1013)),ISNUMBER(SEARCH("Match Fee",I1013))),"Match Fees",IF(OR(ISNUMBER(SEARCH("Training",I1013)),ISNUMBER(SEARCH("Aspirations",I1013))),"Training Fee",""))))</f>
        <v>Training Fee</v>
      </c>
      <c r="M1013" s="1">
        <v>3</v>
      </c>
      <c r="N1013" s="1">
        <v>0</v>
      </c>
      <c r="O1013" s="1">
        <v>0</v>
      </c>
      <c r="P1013" s="1">
        <v>0</v>
      </c>
      <c r="Q1013" s="1">
        <v>3</v>
      </c>
    </row>
    <row r="1014" spans="1:17" ht="12.75">
      <c r="A1014" s="4">
        <v>45515</v>
      </c>
      <c r="B1014" s="18">
        <f>IF(AND(ISNUMBER(--LEFT(A1014,10)), ISNUMBER(--LEFT(C1014,10))), --LEFT(C1014,10) - --LEFT(A1014,10), "")</f>
        <v>0.47080000000278233</v>
      </c>
      <c r="C1014" s="4">
        <v>45515.470833333333</v>
      </c>
      <c r="D1014" s="16">
        <f>YEAR(C1014)</f>
        <v>2024</v>
      </c>
      <c r="E1014" s="1" t="str">
        <f t="shared" si="15"/>
        <v>August 2024</v>
      </c>
      <c r="F1014" s="3" t="str">
        <f ca="1">IF(C1014&gt;=TODAY()-365, "Last 12 Months", "After 12 Months")</f>
        <v>Last 12 Months</v>
      </c>
      <c r="G1014" s="1" t="s">
        <v>2182</v>
      </c>
      <c r="H1014" s="1" t="s">
        <v>571</v>
      </c>
      <c r="I1014" s="1" t="s">
        <v>2180</v>
      </c>
      <c r="J1014" s="8">
        <f>EOMONTH(C1014, 0)</f>
        <v>45535</v>
      </c>
      <c r="K1014" s="1" t="s">
        <v>241</v>
      </c>
      <c r="L1014" s="1" t="str">
        <f>IF(ISNUMBER(SEARCH("Social subscription",I1014)),"Social Sub",IF(OR(ISNUMBER(SEARCH("Mens",I1014)),ISNUMBER(SEARCH("Ladies",I1014))),"Match Fees",IF(OR(ISNUMBER(SEARCH("Badgers",I1014)),ISNUMBER(SEARCH("Match Fee",I1014))),"Match Fees",IF(OR(ISNUMBER(SEARCH("Training",I1014)),ISNUMBER(SEARCH("Aspirations",I1014))),"Training Fee",""))))</f>
        <v>Training Fee</v>
      </c>
      <c r="M1014" s="1">
        <v>3</v>
      </c>
      <c r="N1014" s="1">
        <v>0</v>
      </c>
      <c r="O1014" s="1">
        <v>0</v>
      </c>
      <c r="P1014" s="1">
        <v>0</v>
      </c>
      <c r="Q1014" s="1">
        <v>3</v>
      </c>
    </row>
    <row r="1015" spans="1:17" ht="12.75">
      <c r="A1015" s="4">
        <v>45515</v>
      </c>
      <c r="B1015" s="18">
        <f>IF(AND(ISNUMBER(--LEFT(A1015,10)), ISNUMBER(--LEFT(C1015,10))), --LEFT(C1015,10) - --LEFT(A1015,10), "")</f>
        <v>0.47080000000278233</v>
      </c>
      <c r="C1015" s="4">
        <v>45515.470833333333</v>
      </c>
      <c r="D1015" s="16">
        <f>YEAR(C1015)</f>
        <v>2024</v>
      </c>
      <c r="E1015" s="1" t="str">
        <f t="shared" si="15"/>
        <v>August 2024</v>
      </c>
      <c r="F1015" s="3" t="str">
        <f ca="1">IF(C1015&gt;=TODAY()-365, "Last 12 Months", "After 12 Months")</f>
        <v>Last 12 Months</v>
      </c>
      <c r="G1015" s="1" t="s">
        <v>2183</v>
      </c>
      <c r="H1015" s="1" t="s">
        <v>574</v>
      </c>
      <c r="I1015" s="1" t="s">
        <v>2180</v>
      </c>
      <c r="J1015" s="8">
        <f>EOMONTH(C1015, 0)</f>
        <v>45535</v>
      </c>
      <c r="K1015" s="1" t="s">
        <v>241</v>
      </c>
      <c r="L1015" s="1" t="str">
        <f>IF(ISNUMBER(SEARCH("Social subscription",I1015)),"Social Sub",IF(OR(ISNUMBER(SEARCH("Mens",I1015)),ISNUMBER(SEARCH("Ladies",I1015))),"Match Fees",IF(OR(ISNUMBER(SEARCH("Badgers",I1015)),ISNUMBER(SEARCH("Match Fee",I1015))),"Match Fees",IF(OR(ISNUMBER(SEARCH("Training",I1015)),ISNUMBER(SEARCH("Aspirations",I1015))),"Training Fee",""))))</f>
        <v>Training Fee</v>
      </c>
      <c r="M1015" s="1">
        <v>3</v>
      </c>
      <c r="N1015" s="1">
        <v>0</v>
      </c>
      <c r="O1015" s="1">
        <v>0</v>
      </c>
      <c r="P1015" s="1">
        <v>0</v>
      </c>
      <c r="Q1015" s="1">
        <v>3</v>
      </c>
    </row>
    <row r="1016" spans="1:17" ht="12.75">
      <c r="A1016" s="4">
        <v>45515</v>
      </c>
      <c r="B1016" s="18">
        <f>IF(AND(ISNUMBER(--LEFT(A1016,10)), ISNUMBER(--LEFT(C1016,10))), --LEFT(C1016,10) - --LEFT(A1016,10), "")</f>
        <v>0.47080000000278233</v>
      </c>
      <c r="C1016" s="4">
        <v>45515.470833333333</v>
      </c>
      <c r="D1016" s="16">
        <f>YEAR(C1016)</f>
        <v>2024</v>
      </c>
      <c r="E1016" s="1" t="str">
        <f t="shared" si="15"/>
        <v>August 2024</v>
      </c>
      <c r="F1016" s="3" t="str">
        <f ca="1">IF(C1016&gt;=TODAY()-365, "Last 12 Months", "After 12 Months")</f>
        <v>Last 12 Months</v>
      </c>
      <c r="G1016" s="1" t="s">
        <v>2184</v>
      </c>
      <c r="H1016" s="1" t="s">
        <v>1165</v>
      </c>
      <c r="I1016" s="1" t="s">
        <v>2180</v>
      </c>
      <c r="J1016" s="8">
        <f>EOMONTH(C1016, 0)</f>
        <v>45535</v>
      </c>
      <c r="K1016" s="1" t="s">
        <v>241</v>
      </c>
      <c r="L1016" s="1" t="str">
        <f>IF(ISNUMBER(SEARCH("Social subscription",I1016)),"Social Sub",IF(OR(ISNUMBER(SEARCH("Mens",I1016)),ISNUMBER(SEARCH("Ladies",I1016))),"Match Fees",IF(OR(ISNUMBER(SEARCH("Badgers",I1016)),ISNUMBER(SEARCH("Match Fee",I1016))),"Match Fees",IF(OR(ISNUMBER(SEARCH("Training",I1016)),ISNUMBER(SEARCH("Aspirations",I1016))),"Training Fee",""))))</f>
        <v>Training Fee</v>
      </c>
      <c r="M1016" s="1">
        <v>3</v>
      </c>
      <c r="N1016" s="1">
        <v>0</v>
      </c>
      <c r="O1016" s="1">
        <v>0</v>
      </c>
      <c r="P1016" s="1">
        <v>0</v>
      </c>
      <c r="Q1016" s="1">
        <v>3</v>
      </c>
    </row>
    <row r="1017" spans="1:17" ht="12.75">
      <c r="A1017" s="4">
        <v>45515</v>
      </c>
      <c r="B1017" s="18">
        <f>IF(AND(ISNUMBER(--LEFT(A1017,10)), ISNUMBER(--LEFT(C1017,10))), --LEFT(C1017,10) - --LEFT(A1017,10), "")</f>
        <v>0.47080000000278233</v>
      </c>
      <c r="C1017" s="4">
        <v>45515.470833333333</v>
      </c>
      <c r="D1017" s="16">
        <f>YEAR(C1017)</f>
        <v>2024</v>
      </c>
      <c r="E1017" s="1" t="str">
        <f t="shared" si="15"/>
        <v>August 2024</v>
      </c>
      <c r="F1017" s="3" t="str">
        <f ca="1">IF(C1017&gt;=TODAY()-365, "Last 12 Months", "After 12 Months")</f>
        <v>Last 12 Months</v>
      </c>
      <c r="G1017" s="1" t="s">
        <v>2185</v>
      </c>
      <c r="H1017" s="1" t="s">
        <v>1153</v>
      </c>
      <c r="I1017" s="1" t="s">
        <v>2180</v>
      </c>
      <c r="J1017" s="8">
        <f>EOMONTH(C1017, 0)</f>
        <v>45535</v>
      </c>
      <c r="K1017" s="1" t="s">
        <v>241</v>
      </c>
      <c r="L1017" s="1" t="str">
        <f>IF(ISNUMBER(SEARCH("Social subscription",I1017)),"Social Sub",IF(OR(ISNUMBER(SEARCH("Mens",I1017)),ISNUMBER(SEARCH("Ladies",I1017))),"Match Fees",IF(OR(ISNUMBER(SEARCH("Badgers",I1017)),ISNUMBER(SEARCH("Match Fee",I1017))),"Match Fees",IF(OR(ISNUMBER(SEARCH("Training",I1017)),ISNUMBER(SEARCH("Aspirations",I1017))),"Training Fee",""))))</f>
        <v>Training Fee</v>
      </c>
      <c r="M1017" s="1">
        <v>3</v>
      </c>
      <c r="N1017" s="1">
        <v>0</v>
      </c>
      <c r="O1017" s="1">
        <v>0</v>
      </c>
      <c r="P1017" s="1">
        <v>0</v>
      </c>
      <c r="Q1017" s="1">
        <v>3</v>
      </c>
    </row>
    <row r="1018" spans="1:17" ht="12.75">
      <c r="A1018" s="4">
        <v>45515</v>
      </c>
      <c r="B1018" s="18">
        <f>IF(AND(ISNUMBER(--LEFT(A1018,10)), ISNUMBER(--LEFT(C1018,10))), --LEFT(C1018,10) - --LEFT(A1018,10), "")</f>
        <v>0.47149999999965075</v>
      </c>
      <c r="C1018" s="4">
        <v>45515.47152777778</v>
      </c>
      <c r="D1018" s="16">
        <f>YEAR(C1018)</f>
        <v>2024</v>
      </c>
      <c r="E1018" s="1" t="str">
        <f t="shared" si="15"/>
        <v>August 2024</v>
      </c>
      <c r="F1018" s="3" t="str">
        <f ca="1">IF(C1018&gt;=TODAY()-365, "Last 12 Months", "After 12 Months")</f>
        <v>Last 12 Months</v>
      </c>
      <c r="G1018" s="1" t="s">
        <v>2186</v>
      </c>
      <c r="H1018" s="1" t="s">
        <v>1156</v>
      </c>
      <c r="I1018" s="1" t="s">
        <v>2180</v>
      </c>
      <c r="J1018" s="8">
        <f>EOMONTH(C1018, 0)</f>
        <v>45535</v>
      </c>
      <c r="K1018" s="1" t="s">
        <v>241</v>
      </c>
      <c r="L1018" s="1" t="str">
        <f>IF(ISNUMBER(SEARCH("Social subscription",I1018)),"Social Sub",IF(OR(ISNUMBER(SEARCH("Mens",I1018)),ISNUMBER(SEARCH("Ladies",I1018))),"Match Fees",IF(OR(ISNUMBER(SEARCH("Badgers",I1018)),ISNUMBER(SEARCH("Match Fee",I1018))),"Match Fees",IF(OR(ISNUMBER(SEARCH("Training",I1018)),ISNUMBER(SEARCH("Aspirations",I1018))),"Training Fee",""))))</f>
        <v>Training Fee</v>
      </c>
      <c r="M1018" s="1">
        <v>3</v>
      </c>
      <c r="N1018" s="1">
        <v>0</v>
      </c>
      <c r="O1018" s="1">
        <v>0</v>
      </c>
      <c r="P1018" s="1">
        <v>0</v>
      </c>
      <c r="Q1018" s="1">
        <v>3</v>
      </c>
    </row>
    <row r="1019" spans="1:17" ht="12.75">
      <c r="A1019" s="4">
        <v>45515</v>
      </c>
      <c r="B1019" s="18">
        <f>IF(AND(ISNUMBER(--LEFT(A1019,10)), ISNUMBER(--LEFT(C1019,10))), --LEFT(C1019,10) - --LEFT(A1019,10), "")</f>
        <v>0.47149999999965075</v>
      </c>
      <c r="C1019" s="4">
        <v>45515.47152777778</v>
      </c>
      <c r="D1019" s="16">
        <f>YEAR(C1019)</f>
        <v>2024</v>
      </c>
      <c r="E1019" s="1" t="str">
        <f t="shared" si="15"/>
        <v>August 2024</v>
      </c>
      <c r="F1019" s="3" t="str">
        <f ca="1">IF(C1019&gt;=TODAY()-365, "Last 12 Months", "After 12 Months")</f>
        <v>Last 12 Months</v>
      </c>
      <c r="G1019" s="1" t="s">
        <v>2187</v>
      </c>
      <c r="H1019" s="1" t="s">
        <v>1429</v>
      </c>
      <c r="I1019" s="1" t="s">
        <v>2180</v>
      </c>
      <c r="J1019" s="8">
        <f>EOMONTH(C1019, 0)</f>
        <v>45535</v>
      </c>
      <c r="K1019" s="1" t="s">
        <v>241</v>
      </c>
      <c r="L1019" s="1" t="str">
        <f>IF(ISNUMBER(SEARCH("Social subscription",I1019)),"Social Sub",IF(OR(ISNUMBER(SEARCH("Mens",I1019)),ISNUMBER(SEARCH("Ladies",I1019))),"Match Fees",IF(OR(ISNUMBER(SEARCH("Badgers",I1019)),ISNUMBER(SEARCH("Match Fee",I1019))),"Match Fees",IF(OR(ISNUMBER(SEARCH("Training",I1019)),ISNUMBER(SEARCH("Aspirations",I1019))),"Training Fee",""))))</f>
        <v>Training Fee</v>
      </c>
      <c r="M1019" s="1">
        <v>3</v>
      </c>
      <c r="N1019" s="1">
        <v>0</v>
      </c>
      <c r="O1019" s="1">
        <v>0</v>
      </c>
      <c r="P1019" s="1">
        <v>0</v>
      </c>
      <c r="Q1019" s="1">
        <v>3</v>
      </c>
    </row>
    <row r="1020" spans="1:17" ht="12.75">
      <c r="A1020" s="4">
        <v>45515</v>
      </c>
      <c r="B1020" s="18">
        <f>IF(AND(ISNUMBER(--LEFT(A1020,10)), ISNUMBER(--LEFT(C1020,10))), --LEFT(C1020,10) - --LEFT(A1020,10), "")</f>
        <v>0.47149999999965075</v>
      </c>
      <c r="C1020" s="4">
        <v>45515.47152777778</v>
      </c>
      <c r="D1020" s="16">
        <f>YEAR(C1020)</f>
        <v>2024</v>
      </c>
      <c r="E1020" s="1" t="str">
        <f t="shared" si="15"/>
        <v>August 2024</v>
      </c>
      <c r="F1020" s="3" t="str">
        <f ca="1">IF(C1020&gt;=TODAY()-365, "Last 12 Months", "After 12 Months")</f>
        <v>Last 12 Months</v>
      </c>
      <c r="G1020" s="1" t="s">
        <v>2188</v>
      </c>
      <c r="H1020" s="1" t="s">
        <v>781</v>
      </c>
      <c r="I1020" s="1" t="s">
        <v>2189</v>
      </c>
      <c r="J1020" s="8">
        <f>EOMONTH(C1020, 0)</f>
        <v>45535</v>
      </c>
      <c r="K1020" s="1" t="s">
        <v>233</v>
      </c>
      <c r="L1020" s="1" t="str">
        <f>IF(ISNUMBER(SEARCH("Social subscription",I1020)),"Social Sub",IF(OR(ISNUMBER(SEARCH("Mens",I1020)),ISNUMBER(SEARCH("Ladies",I1020))),"Match Fees",IF(OR(ISNUMBER(SEARCH("Badgers",I1020)),ISNUMBER(SEARCH("Match Fee",I1020))),"Match Fees",IF(OR(ISNUMBER(SEARCH("Training",I1020)),ISNUMBER(SEARCH("Aspirations",I1020))),"Training Fee",""))))</f>
        <v>Training Fee</v>
      </c>
      <c r="M1020" s="1">
        <v>3</v>
      </c>
      <c r="N1020" s="1">
        <v>0</v>
      </c>
      <c r="O1020" s="1">
        <v>0</v>
      </c>
      <c r="P1020" s="1">
        <v>0</v>
      </c>
      <c r="Q1020" s="1">
        <v>3</v>
      </c>
    </row>
    <row r="1021" spans="1:17" ht="12.75">
      <c r="A1021" s="4">
        <v>45515</v>
      </c>
      <c r="B1021" s="18">
        <f>IF(AND(ISNUMBER(--LEFT(A1021,10)), ISNUMBER(--LEFT(C1021,10))), --LEFT(C1021,10) - --LEFT(A1021,10), "")</f>
        <v>0.47149999999965075</v>
      </c>
      <c r="C1021" s="4">
        <v>45515.47152777778</v>
      </c>
      <c r="D1021" s="16">
        <f>YEAR(C1021)</f>
        <v>2024</v>
      </c>
      <c r="E1021" s="1" t="str">
        <f t="shared" si="15"/>
        <v>August 2024</v>
      </c>
      <c r="F1021" s="3" t="str">
        <f ca="1">IF(C1021&gt;=TODAY()-365, "Last 12 Months", "After 12 Months")</f>
        <v>Last 12 Months</v>
      </c>
      <c r="G1021" s="1" t="s">
        <v>2190</v>
      </c>
      <c r="H1021" s="1" t="s">
        <v>1270</v>
      </c>
      <c r="I1021" s="1" t="s">
        <v>2180</v>
      </c>
      <c r="J1021" s="8">
        <f>EOMONTH(C1021, 0)</f>
        <v>45535</v>
      </c>
      <c r="K1021" s="1" t="s">
        <v>241</v>
      </c>
      <c r="L1021" s="1" t="str">
        <f>IF(ISNUMBER(SEARCH("Social subscription",I1021)),"Social Sub",IF(OR(ISNUMBER(SEARCH("Mens",I1021)),ISNUMBER(SEARCH("Ladies",I1021))),"Match Fees",IF(OR(ISNUMBER(SEARCH("Badgers",I1021)),ISNUMBER(SEARCH("Match Fee",I1021))),"Match Fees",IF(OR(ISNUMBER(SEARCH("Training",I1021)),ISNUMBER(SEARCH("Aspirations",I1021))),"Training Fee",""))))</f>
        <v>Training Fee</v>
      </c>
      <c r="M1021" s="1">
        <v>3</v>
      </c>
      <c r="N1021" s="1">
        <v>0</v>
      </c>
      <c r="O1021" s="1">
        <v>0</v>
      </c>
      <c r="P1021" s="1">
        <v>0</v>
      </c>
      <c r="Q1021" s="1">
        <v>3</v>
      </c>
    </row>
    <row r="1022" spans="1:17" ht="12.75">
      <c r="A1022" s="4">
        <v>45485</v>
      </c>
      <c r="B1022" s="18">
        <f>IF(AND(ISNUMBER(--LEFT(A1022,10)), ISNUMBER(--LEFT(C1022,10))), --LEFT(C1022,10) - --LEFT(A1022,10), "")</f>
        <v>31.354800000000978</v>
      </c>
      <c r="C1022" s="4">
        <v>45516.354861111111</v>
      </c>
      <c r="D1022" s="16">
        <f>YEAR(C1022)</f>
        <v>2024</v>
      </c>
      <c r="E1022" s="1" t="str">
        <f t="shared" si="15"/>
        <v>August 2024</v>
      </c>
      <c r="F1022" s="3" t="str">
        <f ca="1">IF(C1022&gt;=TODAY()-365, "Last 12 Months", "After 12 Months")</f>
        <v>Last 12 Months</v>
      </c>
      <c r="G1022" s="1" t="s">
        <v>2191</v>
      </c>
      <c r="H1022" s="1" t="s">
        <v>393</v>
      </c>
      <c r="I1022" s="1" t="s">
        <v>1707</v>
      </c>
      <c r="J1022" s="8">
        <f>EOMONTH(C1022, 0)</f>
        <v>45535</v>
      </c>
      <c r="K1022" s="1" t="s">
        <v>373</v>
      </c>
      <c r="L1022" s="1" t="str">
        <f>IF(ISNUMBER(SEARCH("Social subscription",I1022)),"Social Sub",IF(OR(ISNUMBER(SEARCH("Mens",I1022)),ISNUMBER(SEARCH("Ladies",I1022))),"Match Fees",IF(OR(ISNUMBER(SEARCH("Badgers",I1022)),ISNUMBER(SEARCH("Match Fee",I1022))),"Match Fees",IF(OR(ISNUMBER(SEARCH("Training",I1022)),ISNUMBER(SEARCH("Aspirations",I1022))),"Training Fee",""))))</f>
        <v>Training Fee</v>
      </c>
      <c r="M1022" s="1">
        <v>10</v>
      </c>
      <c r="N1022" s="1">
        <v>0.22</v>
      </c>
      <c r="O1022" s="1">
        <v>0.1</v>
      </c>
      <c r="P1022" s="1">
        <v>0</v>
      </c>
      <c r="Q1022" s="1">
        <v>9.68</v>
      </c>
    </row>
    <row r="1023" spans="1:17" ht="12.75">
      <c r="A1023" s="4">
        <v>45492</v>
      </c>
      <c r="B1023" s="18">
        <f>IF(AND(ISNUMBER(--LEFT(A1023,10)), ISNUMBER(--LEFT(C1023,10))), --LEFT(C1023,10) - --LEFT(A1023,10), "")</f>
        <v>24.354800000000978</v>
      </c>
      <c r="C1023" s="4">
        <v>45516.354861111111</v>
      </c>
      <c r="D1023" s="16">
        <f>YEAR(C1023)</f>
        <v>2024</v>
      </c>
      <c r="E1023" s="1" t="str">
        <f t="shared" si="15"/>
        <v>August 2024</v>
      </c>
      <c r="F1023" s="3" t="str">
        <f ca="1">IF(C1023&gt;=TODAY()-365, "Last 12 Months", "After 12 Months")</f>
        <v>Last 12 Months</v>
      </c>
      <c r="G1023" s="1" t="s">
        <v>2192</v>
      </c>
      <c r="H1023" s="1" t="s">
        <v>393</v>
      </c>
      <c r="I1023" s="1" t="s">
        <v>1709</v>
      </c>
      <c r="J1023" s="8">
        <f>EOMONTH(C1023, 0)</f>
        <v>45535</v>
      </c>
      <c r="K1023" s="1" t="s">
        <v>373</v>
      </c>
      <c r="L1023" s="1" t="str">
        <f>IF(ISNUMBER(SEARCH("Social subscription",I1023)),"Social Sub",IF(OR(ISNUMBER(SEARCH("Mens",I1023)),ISNUMBER(SEARCH("Ladies",I1023))),"Match Fees",IF(OR(ISNUMBER(SEARCH("Badgers",I1023)),ISNUMBER(SEARCH("Match Fee",I1023))),"Match Fees",IF(OR(ISNUMBER(SEARCH("Training",I1023)),ISNUMBER(SEARCH("Aspirations",I1023))),"Training Fee",""))))</f>
        <v>Training Fee</v>
      </c>
      <c r="M1023" s="1">
        <v>10</v>
      </c>
      <c r="N1023" s="1">
        <v>0.22</v>
      </c>
      <c r="O1023" s="1">
        <v>0.1</v>
      </c>
      <c r="P1023" s="1">
        <v>0</v>
      </c>
      <c r="Q1023" s="1">
        <v>9.68</v>
      </c>
    </row>
    <row r="1024" spans="1:17" ht="12.75">
      <c r="A1024" s="4">
        <v>45513</v>
      </c>
      <c r="B1024" s="18">
        <f>IF(AND(ISNUMBER(--LEFT(A1024,10)), ISNUMBER(--LEFT(C1024,10))), --LEFT(C1024,10) - --LEFT(A1024,10), "")</f>
        <v>3.3548000000009779</v>
      </c>
      <c r="C1024" s="4">
        <v>45516.354861111111</v>
      </c>
      <c r="D1024" s="16">
        <f>YEAR(C1024)</f>
        <v>2024</v>
      </c>
      <c r="E1024" s="1" t="str">
        <f t="shared" si="15"/>
        <v>August 2024</v>
      </c>
      <c r="F1024" s="3" t="str">
        <f ca="1">IF(C1024&gt;=TODAY()-365, "Last 12 Months", "After 12 Months")</f>
        <v>Last 12 Months</v>
      </c>
      <c r="G1024" s="1" t="s">
        <v>2193</v>
      </c>
      <c r="H1024" s="1" t="s">
        <v>393</v>
      </c>
      <c r="I1024" s="1" t="s">
        <v>2137</v>
      </c>
      <c r="J1024" s="8">
        <f>EOMONTH(C1024, 0)</f>
        <v>45535</v>
      </c>
      <c r="K1024" s="1" t="s">
        <v>373</v>
      </c>
      <c r="L1024" s="1" t="str">
        <f>IF(ISNUMBER(SEARCH("Social subscription",I1024)),"Social Sub",IF(OR(ISNUMBER(SEARCH("Mens",I1024)),ISNUMBER(SEARCH("Ladies",I1024))),"Match Fees",IF(OR(ISNUMBER(SEARCH("Badgers",I1024)),ISNUMBER(SEARCH("Match Fee",I1024))),"Match Fees",IF(OR(ISNUMBER(SEARCH("Training",I1024)),ISNUMBER(SEARCH("Aspirations",I1024))),"Training Fee",""))))</f>
        <v>Training Fee</v>
      </c>
      <c r="M1024" s="1">
        <v>10</v>
      </c>
      <c r="N1024" s="1">
        <v>0.21</v>
      </c>
      <c r="O1024" s="1">
        <v>0.1</v>
      </c>
      <c r="P1024" s="1">
        <v>0</v>
      </c>
      <c r="Q1024" s="1">
        <v>9.69</v>
      </c>
    </row>
    <row r="1025" spans="1:17" ht="12.75">
      <c r="A1025" s="4">
        <v>45452</v>
      </c>
      <c r="B1025" s="18">
        <f>IF(AND(ISNUMBER(--LEFT(A1025,10)), ISNUMBER(--LEFT(C1025,10))), --LEFT(C1025,10) - --LEFT(A1025,10), "")</f>
        <v>65.354099999996834</v>
      </c>
      <c r="C1025" s="4">
        <v>45517.354166666664</v>
      </c>
      <c r="D1025" s="16">
        <f>YEAR(C1025)</f>
        <v>2024</v>
      </c>
      <c r="E1025" s="1" t="str">
        <f t="shared" si="15"/>
        <v>August 2024</v>
      </c>
      <c r="F1025" s="3" t="str">
        <f ca="1">IF(C1025&gt;=TODAY()-365, "Last 12 Months", "After 12 Months")</f>
        <v>Last 12 Months</v>
      </c>
      <c r="G1025" s="1" t="s">
        <v>2194</v>
      </c>
      <c r="H1025" s="1" t="s">
        <v>514</v>
      </c>
      <c r="I1025" s="1" t="s">
        <v>2195</v>
      </c>
      <c r="J1025" s="8">
        <f>EOMONTH(C1025, 0)</f>
        <v>45535</v>
      </c>
      <c r="K1025" s="1" t="s">
        <v>373</v>
      </c>
      <c r="L1025" s="1" t="str">
        <f>IF(ISNUMBER(SEARCH("Social subscription",I1025)),"Social Sub",IF(OR(ISNUMBER(SEARCH("Mens",I1025)),ISNUMBER(SEARCH("Ladies",I1025))),"Match Fees",IF(OR(ISNUMBER(SEARCH("Badgers",I1025)),ISNUMBER(SEARCH("Match Fee",I1025))),"Match Fees",IF(OR(ISNUMBER(SEARCH("Training",I1025)),ISNUMBER(SEARCH("Aspirations",I1025))),"Training Fee",""))))</f>
        <v>Training Fee</v>
      </c>
      <c r="M1025" s="1">
        <v>3</v>
      </c>
      <c r="N1025" s="1">
        <v>7.0000000000000007E-2</v>
      </c>
      <c r="O1025" s="1">
        <v>0.05</v>
      </c>
      <c r="P1025" s="1">
        <v>0</v>
      </c>
      <c r="Q1025" s="1">
        <v>2.88</v>
      </c>
    </row>
    <row r="1026" spans="1:17" ht="12.75">
      <c r="A1026" s="4">
        <v>45452</v>
      </c>
      <c r="B1026" s="18">
        <f>IF(AND(ISNUMBER(--LEFT(A1026,10)), ISNUMBER(--LEFT(C1026,10))), --LEFT(C1026,10) - --LEFT(A1026,10), "")</f>
        <v>65.354099999996834</v>
      </c>
      <c r="C1026" s="4">
        <v>45517.354166666664</v>
      </c>
      <c r="D1026" s="16">
        <f>YEAR(C1026)</f>
        <v>2024</v>
      </c>
      <c r="E1026" s="1" t="str">
        <f t="shared" si="15"/>
        <v>August 2024</v>
      </c>
      <c r="F1026" s="3" t="str">
        <f ca="1">IF(C1026&gt;=TODAY()-365, "Last 12 Months", "After 12 Months")</f>
        <v>Last 12 Months</v>
      </c>
      <c r="G1026" s="1" t="s">
        <v>2196</v>
      </c>
      <c r="H1026" s="1" t="s">
        <v>517</v>
      </c>
      <c r="I1026" s="1" t="s">
        <v>2195</v>
      </c>
      <c r="J1026" s="8">
        <f>EOMONTH(C1026, 0)</f>
        <v>45535</v>
      </c>
      <c r="K1026" s="1" t="s">
        <v>373</v>
      </c>
      <c r="L1026" s="1" t="str">
        <f>IF(ISNUMBER(SEARCH("Social subscription",I1026)),"Social Sub",IF(OR(ISNUMBER(SEARCH("Mens",I1026)),ISNUMBER(SEARCH("Ladies",I1026))),"Match Fees",IF(OR(ISNUMBER(SEARCH("Badgers",I1026)),ISNUMBER(SEARCH("Match Fee",I1026))),"Match Fees",IF(OR(ISNUMBER(SEARCH("Training",I1026)),ISNUMBER(SEARCH("Aspirations",I1026))),"Training Fee",""))))</f>
        <v>Training Fee</v>
      </c>
      <c r="M1026" s="1">
        <v>3</v>
      </c>
      <c r="N1026" s="1">
        <v>7.0000000000000007E-2</v>
      </c>
      <c r="O1026" s="1">
        <v>0.05</v>
      </c>
      <c r="P1026" s="1">
        <v>0</v>
      </c>
      <c r="Q1026" s="1">
        <v>2.88</v>
      </c>
    </row>
    <row r="1027" spans="1:17" ht="12.75">
      <c r="A1027" s="4">
        <v>45473</v>
      </c>
      <c r="B1027" s="18">
        <f>IF(AND(ISNUMBER(--LEFT(A1027,10)), ISNUMBER(--LEFT(C1027,10))), --LEFT(C1027,10) - --LEFT(A1027,10), "")</f>
        <v>44.354099999996834</v>
      </c>
      <c r="C1027" s="4">
        <v>45517.354166666664</v>
      </c>
      <c r="D1027" s="16">
        <f>YEAR(C1027)</f>
        <v>2024</v>
      </c>
      <c r="E1027" s="1" t="str">
        <f t="shared" ref="E1027:E1090" si="16">TEXT(C1027, "mmmm yyyy")</f>
        <v>August 2024</v>
      </c>
      <c r="F1027" s="3" t="str">
        <f ca="1">IF(C1027&gt;=TODAY()-365, "Last 12 Months", "After 12 Months")</f>
        <v>Last 12 Months</v>
      </c>
      <c r="G1027" s="1" t="s">
        <v>2197</v>
      </c>
      <c r="H1027" s="1" t="s">
        <v>514</v>
      </c>
      <c r="I1027" s="1" t="s">
        <v>2198</v>
      </c>
      <c r="J1027" s="8">
        <f>EOMONTH(C1027, 0)</f>
        <v>45535</v>
      </c>
      <c r="K1027" s="1" t="s">
        <v>373</v>
      </c>
      <c r="L1027" s="1" t="str">
        <f>IF(ISNUMBER(SEARCH("Social subscription",I1027)),"Social Sub",IF(OR(ISNUMBER(SEARCH("Mens",I1027)),ISNUMBER(SEARCH("Ladies",I1027))),"Match Fees",IF(OR(ISNUMBER(SEARCH("Badgers",I1027)),ISNUMBER(SEARCH("Match Fee",I1027))),"Match Fees",IF(OR(ISNUMBER(SEARCH("Training",I1027)),ISNUMBER(SEARCH("Aspirations",I1027))),"Training Fee",""))))</f>
        <v>Training Fee</v>
      </c>
      <c r="M1027" s="1">
        <v>3</v>
      </c>
      <c r="N1027" s="1">
        <v>7.0000000000000007E-2</v>
      </c>
      <c r="O1027" s="1">
        <v>0.05</v>
      </c>
      <c r="P1027" s="1">
        <v>0</v>
      </c>
      <c r="Q1027" s="1">
        <v>2.88</v>
      </c>
    </row>
    <row r="1028" spans="1:17" ht="12.75">
      <c r="A1028" s="4">
        <v>45473</v>
      </c>
      <c r="B1028" s="18">
        <f>IF(AND(ISNUMBER(--LEFT(A1028,10)), ISNUMBER(--LEFT(C1028,10))), --LEFT(C1028,10) - --LEFT(A1028,10), "")</f>
        <v>44.354099999996834</v>
      </c>
      <c r="C1028" s="4">
        <v>45517.354166666664</v>
      </c>
      <c r="D1028" s="16">
        <f>YEAR(C1028)</f>
        <v>2024</v>
      </c>
      <c r="E1028" s="1" t="str">
        <f t="shared" si="16"/>
        <v>August 2024</v>
      </c>
      <c r="F1028" s="3" t="str">
        <f ca="1">IF(C1028&gt;=TODAY()-365, "Last 12 Months", "After 12 Months")</f>
        <v>Last 12 Months</v>
      </c>
      <c r="G1028" s="1" t="s">
        <v>2199</v>
      </c>
      <c r="H1028" s="1" t="s">
        <v>517</v>
      </c>
      <c r="I1028" s="1" t="s">
        <v>2198</v>
      </c>
      <c r="J1028" s="8">
        <f>EOMONTH(C1028, 0)</f>
        <v>45535</v>
      </c>
      <c r="K1028" s="1" t="s">
        <v>373</v>
      </c>
      <c r="L1028" s="1" t="str">
        <f>IF(ISNUMBER(SEARCH("Social subscription",I1028)),"Social Sub",IF(OR(ISNUMBER(SEARCH("Mens",I1028)),ISNUMBER(SEARCH("Ladies",I1028))),"Match Fees",IF(OR(ISNUMBER(SEARCH("Badgers",I1028)),ISNUMBER(SEARCH("Match Fee",I1028))),"Match Fees",IF(OR(ISNUMBER(SEARCH("Training",I1028)),ISNUMBER(SEARCH("Aspirations",I1028))),"Training Fee",""))))</f>
        <v>Training Fee</v>
      </c>
      <c r="M1028" s="1">
        <v>3</v>
      </c>
      <c r="N1028" s="1">
        <v>7.0000000000000007E-2</v>
      </c>
      <c r="O1028" s="1">
        <v>0.05</v>
      </c>
      <c r="P1028" s="1">
        <v>0</v>
      </c>
      <c r="Q1028" s="1">
        <v>2.88</v>
      </c>
    </row>
    <row r="1029" spans="1:17" ht="12.75">
      <c r="A1029" s="4">
        <v>45487</v>
      </c>
      <c r="B1029" s="18">
        <f>IF(AND(ISNUMBER(--LEFT(A1029,10)), ISNUMBER(--LEFT(C1029,10))), --LEFT(C1029,10) - --LEFT(A1029,10), "")</f>
        <v>30.354099999996834</v>
      </c>
      <c r="C1029" s="4">
        <v>45517.354166666664</v>
      </c>
      <c r="D1029" s="16">
        <f>YEAR(C1029)</f>
        <v>2024</v>
      </c>
      <c r="E1029" s="1" t="str">
        <f t="shared" si="16"/>
        <v>August 2024</v>
      </c>
      <c r="F1029" s="3" t="str">
        <f ca="1">IF(C1029&gt;=TODAY()-365, "Last 12 Months", "After 12 Months")</f>
        <v>Last 12 Months</v>
      </c>
      <c r="G1029" s="1" t="s">
        <v>2200</v>
      </c>
      <c r="H1029" s="1" t="s">
        <v>514</v>
      </c>
      <c r="I1029" s="1" t="s">
        <v>2201</v>
      </c>
      <c r="J1029" s="8">
        <f>EOMONTH(C1029, 0)</f>
        <v>45535</v>
      </c>
      <c r="K1029" s="1" t="s">
        <v>373</v>
      </c>
      <c r="L1029" s="1" t="str">
        <f>IF(ISNUMBER(SEARCH("Social subscription",I1029)),"Social Sub",IF(OR(ISNUMBER(SEARCH("Mens",I1029)),ISNUMBER(SEARCH("Ladies",I1029))),"Match Fees",IF(OR(ISNUMBER(SEARCH("Badgers",I1029)),ISNUMBER(SEARCH("Match Fee",I1029))),"Match Fees",IF(OR(ISNUMBER(SEARCH("Training",I1029)),ISNUMBER(SEARCH("Aspirations",I1029))),"Training Fee",""))))</f>
        <v>Training Fee</v>
      </c>
      <c r="M1029" s="1">
        <v>3</v>
      </c>
      <c r="N1029" s="1">
        <v>7.0000000000000007E-2</v>
      </c>
      <c r="O1029" s="1">
        <v>0.05</v>
      </c>
      <c r="P1029" s="1">
        <v>0</v>
      </c>
      <c r="Q1029" s="1">
        <v>2.88</v>
      </c>
    </row>
    <row r="1030" spans="1:17" ht="12.75">
      <c r="A1030" s="4">
        <v>45487</v>
      </c>
      <c r="B1030" s="18">
        <f>IF(AND(ISNUMBER(--LEFT(A1030,10)), ISNUMBER(--LEFT(C1030,10))), --LEFT(C1030,10) - --LEFT(A1030,10), "")</f>
        <v>30.354099999996834</v>
      </c>
      <c r="C1030" s="4">
        <v>45517.354166666664</v>
      </c>
      <c r="D1030" s="16">
        <f>YEAR(C1030)</f>
        <v>2024</v>
      </c>
      <c r="E1030" s="1" t="str">
        <f t="shared" si="16"/>
        <v>August 2024</v>
      </c>
      <c r="F1030" s="3" t="str">
        <f ca="1">IF(C1030&gt;=TODAY()-365, "Last 12 Months", "After 12 Months")</f>
        <v>Last 12 Months</v>
      </c>
      <c r="G1030" s="1" t="s">
        <v>2202</v>
      </c>
      <c r="H1030" s="1" t="s">
        <v>2203</v>
      </c>
      <c r="I1030" s="1" t="s">
        <v>2201</v>
      </c>
      <c r="J1030" s="8">
        <f>EOMONTH(C1030, 0)</f>
        <v>45535</v>
      </c>
      <c r="K1030" s="1" t="s">
        <v>373</v>
      </c>
      <c r="L1030" s="1" t="str">
        <f>IF(ISNUMBER(SEARCH("Social subscription",I1030)),"Social Sub",IF(OR(ISNUMBER(SEARCH("Mens",I1030)),ISNUMBER(SEARCH("Ladies",I1030))),"Match Fees",IF(OR(ISNUMBER(SEARCH("Badgers",I1030)),ISNUMBER(SEARCH("Match Fee",I1030))),"Match Fees",IF(OR(ISNUMBER(SEARCH("Training",I1030)),ISNUMBER(SEARCH("Aspirations",I1030))),"Training Fee",""))))</f>
        <v>Training Fee</v>
      </c>
      <c r="M1030" s="1">
        <v>3</v>
      </c>
      <c r="N1030" s="1">
        <v>7.0000000000000007E-2</v>
      </c>
      <c r="O1030" s="1">
        <v>0.05</v>
      </c>
      <c r="P1030" s="1">
        <v>0</v>
      </c>
      <c r="Q1030" s="1">
        <v>2.88</v>
      </c>
    </row>
    <row r="1031" spans="1:17" ht="12.75">
      <c r="A1031" s="4">
        <v>45487</v>
      </c>
      <c r="B1031" s="18">
        <f>IF(AND(ISNUMBER(--LEFT(A1031,10)), ISNUMBER(--LEFT(C1031,10))), --LEFT(C1031,10) - --LEFT(A1031,10), "")</f>
        <v>30.354099999996834</v>
      </c>
      <c r="C1031" s="4">
        <v>45517.354166666664</v>
      </c>
      <c r="D1031" s="16">
        <f>YEAR(C1031)</f>
        <v>2024</v>
      </c>
      <c r="E1031" s="1" t="str">
        <f t="shared" si="16"/>
        <v>August 2024</v>
      </c>
      <c r="F1031" s="3" t="str">
        <f ca="1">IF(C1031&gt;=TODAY()-365, "Last 12 Months", "After 12 Months")</f>
        <v>Last 12 Months</v>
      </c>
      <c r="G1031" s="1" t="s">
        <v>2204</v>
      </c>
      <c r="H1031" s="1" t="s">
        <v>517</v>
      </c>
      <c r="I1031" s="1" t="s">
        <v>2201</v>
      </c>
      <c r="J1031" s="8">
        <f>EOMONTH(C1031, 0)</f>
        <v>45535</v>
      </c>
      <c r="K1031" s="1" t="s">
        <v>373</v>
      </c>
      <c r="L1031" s="1" t="str">
        <f>IF(ISNUMBER(SEARCH("Social subscription",I1031)),"Social Sub",IF(OR(ISNUMBER(SEARCH("Mens",I1031)),ISNUMBER(SEARCH("Ladies",I1031))),"Match Fees",IF(OR(ISNUMBER(SEARCH("Badgers",I1031)),ISNUMBER(SEARCH("Match Fee",I1031))),"Match Fees",IF(OR(ISNUMBER(SEARCH("Training",I1031)),ISNUMBER(SEARCH("Aspirations",I1031))),"Training Fee",""))))</f>
        <v>Training Fee</v>
      </c>
      <c r="M1031" s="1">
        <v>3</v>
      </c>
      <c r="N1031" s="1">
        <v>0.1</v>
      </c>
      <c r="O1031" s="1">
        <v>0.05</v>
      </c>
      <c r="P1031" s="1">
        <v>0</v>
      </c>
      <c r="Q1031" s="1">
        <v>2.85</v>
      </c>
    </row>
    <row r="1032" spans="1:17" ht="12.75">
      <c r="A1032" s="4">
        <v>45417</v>
      </c>
      <c r="B1032" s="18">
        <f>IF(AND(ISNUMBER(--LEFT(A1032,10)), ISNUMBER(--LEFT(C1032,10))), --LEFT(C1032,10) - --LEFT(A1032,10), "")</f>
        <v>100.35409999999683</v>
      </c>
      <c r="C1032" s="4">
        <v>45517.354166666664</v>
      </c>
      <c r="D1032" s="16">
        <f>YEAR(C1032)</f>
        <v>2024</v>
      </c>
      <c r="E1032" s="1" t="str">
        <f t="shared" si="16"/>
        <v>August 2024</v>
      </c>
      <c r="F1032" s="3" t="str">
        <f ca="1">IF(C1032&gt;=TODAY()-365, "Last 12 Months", "After 12 Months")</f>
        <v>Last 12 Months</v>
      </c>
      <c r="G1032" s="1" t="s">
        <v>2205</v>
      </c>
      <c r="H1032" s="1" t="s">
        <v>420</v>
      </c>
      <c r="I1032" s="1" t="s">
        <v>2206</v>
      </c>
      <c r="J1032" s="8">
        <f>EOMONTH(C1032, 0)</f>
        <v>45535</v>
      </c>
      <c r="K1032" s="1" t="s">
        <v>373</v>
      </c>
      <c r="L1032" s="1" t="str">
        <f>IF(ISNUMBER(SEARCH("Social subscription",I1032)),"Social Sub",IF(OR(ISNUMBER(SEARCH("Mens",I1032)),ISNUMBER(SEARCH("Ladies",I1032))),"Match Fees",IF(OR(ISNUMBER(SEARCH("Badgers",I1032)),ISNUMBER(SEARCH("Match Fee",I1032))),"Match Fees",IF(OR(ISNUMBER(SEARCH("Training",I1032)),ISNUMBER(SEARCH("Aspirations",I1032))),"Training Fee",""))))</f>
        <v>Training Fee</v>
      </c>
      <c r="M1032" s="1">
        <v>3</v>
      </c>
      <c r="N1032" s="1">
        <v>0.11</v>
      </c>
      <c r="O1032" s="1">
        <v>0.05</v>
      </c>
      <c r="P1032" s="1">
        <v>0</v>
      </c>
      <c r="Q1032" s="1">
        <v>2.84</v>
      </c>
    </row>
    <row r="1033" spans="1:17" ht="12.75">
      <c r="A1033" s="4">
        <v>45487</v>
      </c>
      <c r="B1033" s="18">
        <f>IF(AND(ISNUMBER(--LEFT(A1033,10)), ISNUMBER(--LEFT(C1033,10))), --LEFT(C1033,10) - --LEFT(A1033,10), "")</f>
        <v>30.354099999996834</v>
      </c>
      <c r="C1033" s="4">
        <v>45517.354166666664</v>
      </c>
      <c r="D1033" s="16">
        <f>YEAR(C1033)</f>
        <v>2024</v>
      </c>
      <c r="E1033" s="1" t="str">
        <f t="shared" si="16"/>
        <v>August 2024</v>
      </c>
      <c r="F1033" s="3" t="str">
        <f ca="1">IF(C1033&gt;=TODAY()-365, "Last 12 Months", "After 12 Months")</f>
        <v>Last 12 Months</v>
      </c>
      <c r="G1033" s="1" t="s">
        <v>2207</v>
      </c>
      <c r="H1033" s="1" t="s">
        <v>420</v>
      </c>
      <c r="I1033" s="1" t="s">
        <v>2208</v>
      </c>
      <c r="J1033" s="8">
        <f>EOMONTH(C1033, 0)</f>
        <v>45535</v>
      </c>
      <c r="K1033" s="1" t="s">
        <v>373</v>
      </c>
      <c r="L1033" s="1" t="str">
        <f>IF(ISNUMBER(SEARCH("Social subscription",I1033)),"Social Sub",IF(OR(ISNUMBER(SEARCH("Mens",I1033)),ISNUMBER(SEARCH("Ladies",I1033))),"Match Fees",IF(OR(ISNUMBER(SEARCH("Badgers",I1033)),ISNUMBER(SEARCH("Match Fee",I1033))),"Match Fees",IF(OR(ISNUMBER(SEARCH("Training",I1033)),ISNUMBER(SEARCH("Aspirations",I1033))),"Training Fee",""))))</f>
        <v>Training Fee</v>
      </c>
      <c r="M1033" s="1">
        <v>3</v>
      </c>
      <c r="N1033" s="1">
        <v>0.11</v>
      </c>
      <c r="O1033" s="1">
        <v>0.05</v>
      </c>
      <c r="P1033" s="1">
        <v>0</v>
      </c>
      <c r="Q1033" s="1">
        <v>2.84</v>
      </c>
    </row>
    <row r="1034" spans="1:17" ht="12.75">
      <c r="A1034" s="4">
        <v>45515</v>
      </c>
      <c r="B1034" s="18">
        <f>IF(AND(ISNUMBER(--LEFT(A1034,10)), ISNUMBER(--LEFT(C1034,10))), --LEFT(C1034,10) - --LEFT(A1034,10), "")</f>
        <v>2.3540999999968335</v>
      </c>
      <c r="C1034" s="4">
        <v>45517.354166666664</v>
      </c>
      <c r="D1034" s="16">
        <f>YEAR(C1034)</f>
        <v>2024</v>
      </c>
      <c r="E1034" s="1" t="str">
        <f t="shared" si="16"/>
        <v>August 2024</v>
      </c>
      <c r="F1034" s="3" t="str">
        <f ca="1">IF(C1034&gt;=TODAY()-365, "Last 12 Months", "After 12 Months")</f>
        <v>Last 12 Months</v>
      </c>
      <c r="G1034" s="1" t="s">
        <v>2209</v>
      </c>
      <c r="H1034" s="1" t="s">
        <v>420</v>
      </c>
      <c r="I1034" s="1" t="s">
        <v>2210</v>
      </c>
      <c r="J1034" s="8">
        <f>EOMONTH(C1034, 0)</f>
        <v>45535</v>
      </c>
      <c r="K1034" s="1" t="s">
        <v>373</v>
      </c>
      <c r="L1034" s="1" t="str">
        <f>IF(ISNUMBER(SEARCH("Social subscription",I1034)),"Social Sub",IF(OR(ISNUMBER(SEARCH("Mens",I1034)),ISNUMBER(SEARCH("Ladies",I1034))),"Match Fees",IF(OR(ISNUMBER(SEARCH("Badgers",I1034)),ISNUMBER(SEARCH("Match Fee",I1034))),"Match Fees",IF(OR(ISNUMBER(SEARCH("Training",I1034)),ISNUMBER(SEARCH("Aspirations",I1034))),"Training Fee",""))))</f>
        <v>Training Fee</v>
      </c>
      <c r="M1034" s="1">
        <v>3</v>
      </c>
      <c r="N1034" s="1">
        <v>0.12</v>
      </c>
      <c r="O1034" s="1">
        <v>0.05</v>
      </c>
      <c r="P1034" s="1">
        <v>0</v>
      </c>
      <c r="Q1034" s="1">
        <v>2.83</v>
      </c>
    </row>
    <row r="1035" spans="1:17" ht="12.75">
      <c r="A1035" s="4">
        <v>45469</v>
      </c>
      <c r="B1035" s="18">
        <f>IF(AND(ISNUMBER(--LEFT(A1035,10)), ISNUMBER(--LEFT(C1035,10))), --LEFT(C1035,10) - --LEFT(A1035,10), "")</f>
        <v>50.354099999996834</v>
      </c>
      <c r="C1035" s="4">
        <v>45519.354166666664</v>
      </c>
      <c r="D1035" s="16">
        <f>YEAR(C1035)</f>
        <v>2024</v>
      </c>
      <c r="E1035" s="1" t="str">
        <f t="shared" si="16"/>
        <v>August 2024</v>
      </c>
      <c r="F1035" s="3" t="str">
        <f ca="1">IF(C1035&gt;=TODAY()-365, "Last 12 Months", "After 12 Months")</f>
        <v>Last 12 Months</v>
      </c>
      <c r="G1035" s="1" t="s">
        <v>2211</v>
      </c>
      <c r="H1035" s="1" t="s">
        <v>771</v>
      </c>
      <c r="I1035" s="1" t="s">
        <v>2212</v>
      </c>
      <c r="J1035" s="8">
        <f>EOMONTH(C1035, 0)</f>
        <v>45535</v>
      </c>
      <c r="K1035" s="1" t="s">
        <v>373</v>
      </c>
      <c r="L1035" s="1" t="str">
        <f>IF(ISNUMBER(SEARCH("Social subscription",I1035)),"Social Sub",IF(OR(ISNUMBER(SEARCH("Mens",I1035)),ISNUMBER(SEARCH("Ladies",I1035))),"Match Fees",IF(OR(ISNUMBER(SEARCH("Badgers",I1035)),ISNUMBER(SEARCH("Match Fee",I1035))),"Match Fees",IF(OR(ISNUMBER(SEARCH("Training",I1035)),ISNUMBER(SEARCH("Aspirations",I1035))),"Training Fee",""))))</f>
        <v>Match Fees</v>
      </c>
      <c r="M1035" s="1">
        <v>3</v>
      </c>
      <c r="N1035" s="1">
        <v>0.25</v>
      </c>
      <c r="O1035" s="1">
        <v>0.05</v>
      </c>
      <c r="P1035" s="1">
        <v>0</v>
      </c>
      <c r="Q1035" s="1">
        <v>2.7</v>
      </c>
    </row>
    <row r="1036" spans="1:17" ht="12.75">
      <c r="A1036" s="4">
        <v>45520</v>
      </c>
      <c r="B1036" s="18">
        <f>IF(AND(ISNUMBER(--LEFT(A1036,10)), ISNUMBER(--LEFT(C1036,10))), --LEFT(C1036,10) - --LEFT(A1036,10), "")</f>
        <v>0.8922999999995227</v>
      </c>
      <c r="C1036" s="4">
        <v>45520.892361111109</v>
      </c>
      <c r="D1036" s="16">
        <f>YEAR(C1036)</f>
        <v>2024</v>
      </c>
      <c r="E1036" s="1" t="str">
        <f t="shared" si="16"/>
        <v>August 2024</v>
      </c>
      <c r="F1036" s="3" t="str">
        <f ca="1">IF(C1036&gt;=TODAY()-365, "Last 12 Months", "After 12 Months")</f>
        <v>Last 12 Months</v>
      </c>
      <c r="G1036" s="1" t="s">
        <v>2213</v>
      </c>
      <c r="H1036" s="1" t="s">
        <v>393</v>
      </c>
      <c r="I1036" s="1" t="s">
        <v>2214</v>
      </c>
      <c r="J1036" s="8">
        <f>EOMONTH(C1036, 0)</f>
        <v>45535</v>
      </c>
      <c r="K1036" s="1" t="s">
        <v>233</v>
      </c>
      <c r="L1036" s="1" t="str">
        <f>IF(ISNUMBER(SEARCH("Social subscription",I1036)),"Social Sub",IF(OR(ISNUMBER(SEARCH("Mens",I1036)),ISNUMBER(SEARCH("Ladies",I1036))),"Match Fees",IF(OR(ISNUMBER(SEARCH("Badgers",I1036)),ISNUMBER(SEARCH("Match Fee",I1036))),"Match Fees",IF(OR(ISNUMBER(SEARCH("Training",I1036)),ISNUMBER(SEARCH("Aspirations",I1036))),"Training Fee",""))))</f>
        <v>Training Fee</v>
      </c>
      <c r="M1036" s="1">
        <v>8</v>
      </c>
      <c r="N1036" s="1">
        <v>0</v>
      </c>
      <c r="O1036" s="1">
        <v>0</v>
      </c>
      <c r="P1036" s="1">
        <v>0</v>
      </c>
      <c r="Q1036" s="1">
        <v>8</v>
      </c>
    </row>
    <row r="1037" spans="1:17" ht="12.75">
      <c r="A1037" s="4">
        <v>45520</v>
      </c>
      <c r="B1037" s="18">
        <f>IF(AND(ISNUMBER(--LEFT(A1037,10)), ISNUMBER(--LEFT(C1037,10))), --LEFT(C1037,10) - --LEFT(A1037,10), "")</f>
        <v>0.8922999999995227</v>
      </c>
      <c r="C1037" s="4">
        <v>45520.892361111109</v>
      </c>
      <c r="D1037" s="16">
        <f>YEAR(C1037)</f>
        <v>2024</v>
      </c>
      <c r="E1037" s="1" t="str">
        <f t="shared" si="16"/>
        <v>August 2024</v>
      </c>
      <c r="F1037" s="3" t="str">
        <f ca="1">IF(C1037&gt;=TODAY()-365, "Last 12 Months", "After 12 Months")</f>
        <v>Last 12 Months</v>
      </c>
      <c r="G1037" s="1" t="s">
        <v>2215</v>
      </c>
      <c r="H1037" s="1" t="s">
        <v>781</v>
      </c>
      <c r="I1037" s="1" t="s">
        <v>2216</v>
      </c>
      <c r="J1037" s="8">
        <f>EOMONTH(C1037, 0)</f>
        <v>45535</v>
      </c>
      <c r="K1037" s="1" t="s">
        <v>233</v>
      </c>
      <c r="L1037" s="1" t="str">
        <f>IF(ISNUMBER(SEARCH("Social subscription",I1037)),"Social Sub",IF(OR(ISNUMBER(SEARCH("Mens",I1037)),ISNUMBER(SEARCH("Ladies",I1037))),"Match Fees",IF(OR(ISNUMBER(SEARCH("Badgers",I1037)),ISNUMBER(SEARCH("Match Fee",I1037))),"Match Fees",IF(OR(ISNUMBER(SEARCH("Training",I1037)),ISNUMBER(SEARCH("Aspirations",I1037))),"Training Fee",""))))</f>
        <v>Training Fee</v>
      </c>
      <c r="M1037" s="1">
        <v>5</v>
      </c>
      <c r="N1037" s="1">
        <v>0</v>
      </c>
      <c r="O1037" s="1">
        <v>0</v>
      </c>
      <c r="P1037" s="1">
        <v>0</v>
      </c>
      <c r="Q1037" s="1">
        <v>5</v>
      </c>
    </row>
    <row r="1038" spans="1:17" ht="12.75">
      <c r="A1038" s="4">
        <v>45522</v>
      </c>
      <c r="B1038" s="18">
        <f>IF(AND(ISNUMBER(--LEFT(A1038,10)), ISNUMBER(--LEFT(C1038,10))), --LEFT(C1038,10) - --LEFT(A1038,10), "")</f>
        <v>0.88680000000022119</v>
      </c>
      <c r="C1038" s="4">
        <v>45522.886805555558</v>
      </c>
      <c r="D1038" s="16">
        <f>YEAR(C1038)</f>
        <v>2024</v>
      </c>
      <c r="E1038" s="1" t="str">
        <f t="shared" si="16"/>
        <v>August 2024</v>
      </c>
      <c r="F1038" s="3" t="str">
        <f ca="1">IF(C1038&gt;=TODAY()-365, "Last 12 Months", "After 12 Months")</f>
        <v>Last 12 Months</v>
      </c>
      <c r="G1038" s="1" t="s">
        <v>2217</v>
      </c>
      <c r="H1038" s="1" t="s">
        <v>1429</v>
      </c>
      <c r="I1038" s="1" t="s">
        <v>2218</v>
      </c>
      <c r="J1038" s="8">
        <f>EOMONTH(C1038, 0)</f>
        <v>45535</v>
      </c>
      <c r="K1038" s="1" t="s">
        <v>241</v>
      </c>
      <c r="L1038" s="1" t="str">
        <f>IF(ISNUMBER(SEARCH("Social subscription",I1038)),"Social Sub",IF(OR(ISNUMBER(SEARCH("Mens",I1038)),ISNUMBER(SEARCH("Ladies",I1038))),"Match Fees",IF(OR(ISNUMBER(SEARCH("Badgers",I1038)),ISNUMBER(SEARCH("Match Fee",I1038))),"Match Fees",IF(OR(ISNUMBER(SEARCH("Training",I1038)),ISNUMBER(SEARCH("Aspirations",I1038))),"Training Fee",""))))</f>
        <v>Training Fee</v>
      </c>
      <c r="M1038" s="1">
        <v>3</v>
      </c>
      <c r="N1038" s="1">
        <v>0</v>
      </c>
      <c r="O1038" s="1">
        <v>0</v>
      </c>
      <c r="P1038" s="1">
        <v>0</v>
      </c>
      <c r="Q1038" s="1">
        <v>3</v>
      </c>
    </row>
    <row r="1039" spans="1:17" ht="12.75">
      <c r="A1039" s="4">
        <v>45522</v>
      </c>
      <c r="B1039" s="18">
        <f>IF(AND(ISNUMBER(--LEFT(A1039,10)), ISNUMBER(--LEFT(C1039,10))), --LEFT(C1039,10) - --LEFT(A1039,10), "")</f>
        <v>0.88680000000022119</v>
      </c>
      <c r="C1039" s="4">
        <v>45522.886805555558</v>
      </c>
      <c r="D1039" s="16">
        <f>YEAR(C1039)</f>
        <v>2024</v>
      </c>
      <c r="E1039" s="1" t="str">
        <f t="shared" si="16"/>
        <v>August 2024</v>
      </c>
      <c r="F1039" s="3" t="str">
        <f ca="1">IF(C1039&gt;=TODAY()-365, "Last 12 Months", "After 12 Months")</f>
        <v>Last 12 Months</v>
      </c>
      <c r="G1039" s="1" t="s">
        <v>2219</v>
      </c>
      <c r="H1039" s="1" t="s">
        <v>781</v>
      </c>
      <c r="I1039" s="1" t="s">
        <v>2220</v>
      </c>
      <c r="J1039" s="8">
        <f>EOMONTH(C1039, 0)</f>
        <v>45535</v>
      </c>
      <c r="K1039" s="1" t="s">
        <v>233</v>
      </c>
      <c r="L1039" s="1" t="str">
        <f>IF(ISNUMBER(SEARCH("Social subscription",I1039)),"Social Sub",IF(OR(ISNUMBER(SEARCH("Mens",I1039)),ISNUMBER(SEARCH("Ladies",I1039))),"Match Fees",IF(OR(ISNUMBER(SEARCH("Badgers",I1039)),ISNUMBER(SEARCH("Match Fee",I1039))),"Match Fees",IF(OR(ISNUMBER(SEARCH("Training",I1039)),ISNUMBER(SEARCH("Aspirations",I1039))),"Training Fee",""))))</f>
        <v>Training Fee</v>
      </c>
      <c r="M1039" s="1">
        <v>3</v>
      </c>
      <c r="N1039" s="1">
        <v>0</v>
      </c>
      <c r="O1039" s="1">
        <v>0</v>
      </c>
      <c r="P1039" s="1">
        <v>0</v>
      </c>
      <c r="Q1039" s="1">
        <v>3</v>
      </c>
    </row>
    <row r="1040" spans="1:17" ht="12.75">
      <c r="A1040" s="4">
        <v>45488</v>
      </c>
      <c r="B1040" s="18">
        <f>IF(AND(ISNUMBER(--LEFT(A1040,10)), ISNUMBER(--LEFT(C1040,10))), --LEFT(C1040,10) - --LEFT(A1040,10), "")</f>
        <v>35.354099999996834</v>
      </c>
      <c r="C1040" s="4">
        <v>45523.354166666664</v>
      </c>
      <c r="D1040" s="16">
        <f>YEAR(C1040)</f>
        <v>2024</v>
      </c>
      <c r="E1040" s="1" t="str">
        <f t="shared" si="16"/>
        <v>August 2024</v>
      </c>
      <c r="F1040" s="3" t="str">
        <f ca="1">IF(C1040&gt;=TODAY()-365, "Last 12 Months", "After 12 Months")</f>
        <v>Last 12 Months</v>
      </c>
      <c r="G1040" s="1" t="s">
        <v>2221</v>
      </c>
      <c r="H1040" s="1" t="s">
        <v>1561</v>
      </c>
      <c r="I1040" s="1" t="s">
        <v>2222</v>
      </c>
      <c r="J1040" s="8">
        <f>EOMONTH(C1040, 0)</f>
        <v>45535</v>
      </c>
      <c r="K1040" s="1" t="s">
        <v>373</v>
      </c>
      <c r="L1040" s="1" t="str">
        <f>IF(ISNUMBER(SEARCH("Social subscription",I1040)),"Social Sub",IF(OR(ISNUMBER(SEARCH("Mens",I1040)),ISNUMBER(SEARCH("Ladies",I1040))),"Match Fees",IF(OR(ISNUMBER(SEARCH("Badgers",I1040)),ISNUMBER(SEARCH("Match Fee",I1040))),"Match Fees",IF(OR(ISNUMBER(SEARCH("Training",I1040)),ISNUMBER(SEARCH("Aspirations",I1040))),"Training Fee",""))))</f>
        <v>Match Fees</v>
      </c>
      <c r="M1040" s="1">
        <v>5</v>
      </c>
      <c r="N1040" s="1">
        <v>0.17</v>
      </c>
      <c r="O1040" s="1">
        <v>0.05</v>
      </c>
      <c r="P1040" s="1">
        <v>0</v>
      </c>
      <c r="Q1040" s="1">
        <v>4.78</v>
      </c>
    </row>
    <row r="1041" spans="1:17" ht="12.75">
      <c r="A1041" s="4">
        <v>45503</v>
      </c>
      <c r="B1041" s="18">
        <f>IF(AND(ISNUMBER(--LEFT(A1041,10)), ISNUMBER(--LEFT(C1041,10))), --LEFT(C1041,10) - --LEFT(A1041,10), "")</f>
        <v>20.354099999996834</v>
      </c>
      <c r="C1041" s="4">
        <v>45523.354166666664</v>
      </c>
      <c r="D1041" s="16">
        <f>YEAR(C1041)</f>
        <v>2024</v>
      </c>
      <c r="E1041" s="1" t="str">
        <f t="shared" si="16"/>
        <v>August 2024</v>
      </c>
      <c r="F1041" s="3" t="str">
        <f ca="1">IF(C1041&gt;=TODAY()-365, "Last 12 Months", "After 12 Months")</f>
        <v>Last 12 Months</v>
      </c>
      <c r="G1041" s="1" t="s">
        <v>2223</v>
      </c>
      <c r="H1041" s="1" t="s">
        <v>1561</v>
      </c>
      <c r="I1041" s="1" t="s">
        <v>2224</v>
      </c>
      <c r="J1041" s="8">
        <f>EOMONTH(C1041, 0)</f>
        <v>45535</v>
      </c>
      <c r="K1041" s="1" t="s">
        <v>373</v>
      </c>
      <c r="L1041" s="1" t="str">
        <f>IF(ISNUMBER(SEARCH("Social subscription",I1041)),"Social Sub",IF(OR(ISNUMBER(SEARCH("Mens",I1041)),ISNUMBER(SEARCH("Ladies",I1041))),"Match Fees",IF(OR(ISNUMBER(SEARCH("Badgers",I1041)),ISNUMBER(SEARCH("Match Fee",I1041))),"Match Fees",IF(OR(ISNUMBER(SEARCH("Training",I1041)),ISNUMBER(SEARCH("Aspirations",I1041))),"Training Fee",""))))</f>
        <v>Match Fees</v>
      </c>
      <c r="M1041" s="1">
        <v>5</v>
      </c>
      <c r="N1041" s="1">
        <v>0.18</v>
      </c>
      <c r="O1041" s="1">
        <v>0.05</v>
      </c>
      <c r="P1041" s="1">
        <v>0</v>
      </c>
      <c r="Q1041" s="1">
        <v>4.7699999999999996</v>
      </c>
    </row>
    <row r="1042" spans="1:17" ht="12.75">
      <c r="A1042" s="4">
        <v>45435</v>
      </c>
      <c r="B1042" s="18">
        <f>IF(AND(ISNUMBER(--LEFT(A1042,10)), ISNUMBER(--LEFT(C1042,10))), --LEFT(C1042,10) - --LEFT(A1042,10), "")</f>
        <v>88.354099999996834</v>
      </c>
      <c r="C1042" s="4">
        <v>45523.354166666664</v>
      </c>
      <c r="D1042" s="16">
        <f>YEAR(C1042)</f>
        <v>2024</v>
      </c>
      <c r="E1042" s="1" t="str">
        <f t="shared" si="16"/>
        <v>August 2024</v>
      </c>
      <c r="F1042" s="3" t="str">
        <f ca="1">IF(C1042&gt;=TODAY()-365, "Last 12 Months", "After 12 Months")</f>
        <v>Last 12 Months</v>
      </c>
      <c r="G1042" s="1" t="s">
        <v>2225</v>
      </c>
      <c r="H1042" s="1" t="s">
        <v>434</v>
      </c>
      <c r="I1042" s="1" t="s">
        <v>1256</v>
      </c>
      <c r="J1042" s="8">
        <f>EOMONTH(C1042, 0)</f>
        <v>45535</v>
      </c>
      <c r="K1042" s="1" t="s">
        <v>373</v>
      </c>
      <c r="L1042" s="1" t="str">
        <f>IF(ISNUMBER(SEARCH("Social subscription",I1042)),"Social Sub",IF(OR(ISNUMBER(SEARCH("Mens",I1042)),ISNUMBER(SEARCH("Ladies",I1042))),"Match Fees",IF(OR(ISNUMBER(SEARCH("Badgers",I1042)),ISNUMBER(SEARCH("Match Fee",I1042))),"Match Fees",IF(OR(ISNUMBER(SEARCH("Training",I1042)),ISNUMBER(SEARCH("Aspirations",I1042))),"Training Fee",""))))</f>
        <v>Match Fees</v>
      </c>
      <c r="M1042" s="1">
        <v>5</v>
      </c>
      <c r="N1042" s="1">
        <v>0.17</v>
      </c>
      <c r="O1042" s="1">
        <v>0.05</v>
      </c>
      <c r="P1042" s="1">
        <v>0</v>
      </c>
      <c r="Q1042" s="1">
        <v>4.78</v>
      </c>
    </row>
    <row r="1043" spans="1:17" ht="12.75">
      <c r="A1043" s="4">
        <v>45493</v>
      </c>
      <c r="B1043" s="18">
        <f>IF(AND(ISNUMBER(--LEFT(A1043,10)), ISNUMBER(--LEFT(C1043,10))), --LEFT(C1043,10) - --LEFT(A1043,10), "")</f>
        <v>30.354099999996834</v>
      </c>
      <c r="C1043" s="4">
        <v>45523.354166666664</v>
      </c>
      <c r="D1043" s="16">
        <f>YEAR(C1043)</f>
        <v>2024</v>
      </c>
      <c r="E1043" s="1" t="str">
        <f t="shared" si="16"/>
        <v>August 2024</v>
      </c>
      <c r="F1043" s="3" t="str">
        <f ca="1">IF(C1043&gt;=TODAY()-365, "Last 12 Months", "After 12 Months")</f>
        <v>Last 12 Months</v>
      </c>
      <c r="G1043" s="1" t="s">
        <v>2226</v>
      </c>
      <c r="H1043" s="1" t="s">
        <v>434</v>
      </c>
      <c r="I1043" s="1" t="s">
        <v>2227</v>
      </c>
      <c r="J1043" s="8">
        <f>EOMONTH(C1043, 0)</f>
        <v>45535</v>
      </c>
      <c r="K1043" s="1" t="s">
        <v>373</v>
      </c>
      <c r="L1043" s="1" t="str">
        <f>IF(ISNUMBER(SEARCH("Social subscription",I1043)),"Social Sub",IF(OR(ISNUMBER(SEARCH("Mens",I1043)),ISNUMBER(SEARCH("Ladies",I1043))),"Match Fees",IF(OR(ISNUMBER(SEARCH("Badgers",I1043)),ISNUMBER(SEARCH("Match Fee",I1043))),"Match Fees",IF(OR(ISNUMBER(SEARCH("Training",I1043)),ISNUMBER(SEARCH("Aspirations",I1043))),"Training Fee",""))))</f>
        <v>Match Fees</v>
      </c>
      <c r="M1043" s="1">
        <v>5</v>
      </c>
      <c r="N1043" s="1">
        <v>0.18</v>
      </c>
      <c r="O1043" s="1">
        <v>0.05</v>
      </c>
      <c r="P1043" s="1">
        <v>0</v>
      </c>
      <c r="Q1043" s="1">
        <v>4.7699999999999996</v>
      </c>
    </row>
    <row r="1044" spans="1:17" ht="12.75">
      <c r="A1044" s="4">
        <v>45473</v>
      </c>
      <c r="B1044" s="18">
        <f>IF(AND(ISNUMBER(--LEFT(A1044,10)), ISNUMBER(--LEFT(C1044,10))), --LEFT(C1044,10) - --LEFT(A1044,10), "")</f>
        <v>50.354099999996834</v>
      </c>
      <c r="C1044" s="4">
        <v>45523.354166666664</v>
      </c>
      <c r="D1044" s="16">
        <f>YEAR(C1044)</f>
        <v>2024</v>
      </c>
      <c r="E1044" s="1" t="str">
        <f t="shared" si="16"/>
        <v>August 2024</v>
      </c>
      <c r="F1044" s="3" t="str">
        <f ca="1">IF(C1044&gt;=TODAY()-365, "Last 12 Months", "After 12 Months")</f>
        <v>Last 12 Months</v>
      </c>
      <c r="G1044" s="1" t="s">
        <v>2228</v>
      </c>
      <c r="H1044" s="1" t="s">
        <v>735</v>
      </c>
      <c r="I1044" s="1" t="s">
        <v>2229</v>
      </c>
      <c r="J1044" s="8">
        <f>EOMONTH(C1044, 0)</f>
        <v>45535</v>
      </c>
      <c r="K1044" s="1" t="s">
        <v>373</v>
      </c>
      <c r="L1044" s="1" t="str">
        <f>IF(ISNUMBER(SEARCH("Social subscription",I1044)),"Social Sub",IF(OR(ISNUMBER(SEARCH("Mens",I1044)),ISNUMBER(SEARCH("Ladies",I1044))),"Match Fees",IF(OR(ISNUMBER(SEARCH("Badgers",I1044)),ISNUMBER(SEARCH("Match Fee",I1044))),"Match Fees",IF(OR(ISNUMBER(SEARCH("Training",I1044)),ISNUMBER(SEARCH("Aspirations",I1044))),"Training Fee",""))))</f>
        <v>Training Fee</v>
      </c>
      <c r="M1044" s="1">
        <v>3</v>
      </c>
      <c r="N1044" s="1">
        <v>0.25</v>
      </c>
      <c r="O1044" s="1">
        <v>0.05</v>
      </c>
      <c r="P1044" s="1">
        <v>0</v>
      </c>
      <c r="Q1044" s="1">
        <v>2.7</v>
      </c>
    </row>
    <row r="1045" spans="1:17" ht="12.75">
      <c r="A1045" s="4">
        <v>45451</v>
      </c>
      <c r="B1045" s="18">
        <f>IF(AND(ISNUMBER(--LEFT(A1045,10)), ISNUMBER(--LEFT(C1045,10))), --LEFT(C1045,10) - --LEFT(A1045,10), "")</f>
        <v>73.354099999996834</v>
      </c>
      <c r="C1045" s="4">
        <v>45524.354166666664</v>
      </c>
      <c r="D1045" s="16">
        <f>YEAR(C1045)</f>
        <v>2024</v>
      </c>
      <c r="E1045" s="1" t="str">
        <f t="shared" si="16"/>
        <v>August 2024</v>
      </c>
      <c r="F1045" s="3" t="str">
        <f ca="1">IF(C1045&gt;=TODAY()-365, "Last 12 Months", "After 12 Months")</f>
        <v>Last 12 Months</v>
      </c>
      <c r="G1045" s="1" t="s">
        <v>2230</v>
      </c>
      <c r="H1045" s="1" t="s">
        <v>615</v>
      </c>
      <c r="I1045" s="1" t="s">
        <v>2231</v>
      </c>
      <c r="J1045" s="8">
        <f>EOMONTH(C1045, 0)</f>
        <v>45535</v>
      </c>
      <c r="K1045" s="1" t="s">
        <v>373</v>
      </c>
      <c r="L1045" s="1" t="str">
        <f>IF(ISNUMBER(SEARCH("Social subscription",I1045)),"Social Sub",IF(OR(ISNUMBER(SEARCH("Mens",I1045)),ISNUMBER(SEARCH("Ladies",I1045))),"Match Fees",IF(OR(ISNUMBER(SEARCH("Badgers",I1045)),ISNUMBER(SEARCH("Match Fee",I1045))),"Match Fees",IF(OR(ISNUMBER(SEARCH("Training",I1045)),ISNUMBER(SEARCH("Aspirations",I1045))),"Training Fee",""))))</f>
        <v>Training Fee</v>
      </c>
      <c r="M1045" s="1">
        <v>3</v>
      </c>
      <c r="N1045" s="1">
        <v>7.0000000000000007E-2</v>
      </c>
      <c r="O1045" s="1">
        <v>0.05</v>
      </c>
      <c r="P1045" s="1">
        <v>0</v>
      </c>
      <c r="Q1045" s="1">
        <v>2.88</v>
      </c>
    </row>
    <row r="1046" spans="1:17" ht="12.75">
      <c r="A1046" s="4">
        <v>45451</v>
      </c>
      <c r="B1046" s="18">
        <f>IF(AND(ISNUMBER(--LEFT(A1046,10)), ISNUMBER(--LEFT(C1046,10))), --LEFT(C1046,10) - --LEFT(A1046,10), "")</f>
        <v>73.354099999996834</v>
      </c>
      <c r="C1046" s="4">
        <v>45524.354166666664</v>
      </c>
      <c r="D1046" s="16">
        <f>YEAR(C1046)</f>
        <v>2024</v>
      </c>
      <c r="E1046" s="1" t="str">
        <f t="shared" si="16"/>
        <v>August 2024</v>
      </c>
      <c r="F1046" s="3" t="str">
        <f ca="1">IF(C1046&gt;=TODAY()-365, "Last 12 Months", "After 12 Months")</f>
        <v>Last 12 Months</v>
      </c>
      <c r="G1046" s="1" t="s">
        <v>2232</v>
      </c>
      <c r="H1046" s="1" t="s">
        <v>617</v>
      </c>
      <c r="I1046" s="1" t="s">
        <v>2231</v>
      </c>
      <c r="J1046" s="8">
        <f>EOMONTH(C1046, 0)</f>
        <v>45535</v>
      </c>
      <c r="K1046" s="1" t="s">
        <v>373</v>
      </c>
      <c r="L1046" s="1" t="str">
        <f>IF(ISNUMBER(SEARCH("Social subscription",I1046)),"Social Sub",IF(OR(ISNUMBER(SEARCH("Mens",I1046)),ISNUMBER(SEARCH("Ladies",I1046))),"Match Fees",IF(OR(ISNUMBER(SEARCH("Badgers",I1046)),ISNUMBER(SEARCH("Match Fee",I1046))),"Match Fees",IF(OR(ISNUMBER(SEARCH("Training",I1046)),ISNUMBER(SEARCH("Aspirations",I1046))),"Training Fee",""))))</f>
        <v>Training Fee</v>
      </c>
      <c r="M1046" s="1">
        <v>3</v>
      </c>
      <c r="N1046" s="1">
        <v>7.0000000000000007E-2</v>
      </c>
      <c r="O1046" s="1">
        <v>0.05</v>
      </c>
      <c r="P1046" s="1">
        <v>0</v>
      </c>
      <c r="Q1046" s="1">
        <v>2.88</v>
      </c>
    </row>
    <row r="1047" spans="1:17" ht="12.75">
      <c r="A1047" s="4">
        <v>45452</v>
      </c>
      <c r="B1047" s="18">
        <f>IF(AND(ISNUMBER(--LEFT(A1047,10)), ISNUMBER(--LEFT(C1047,10))), --LEFT(C1047,10) - --LEFT(A1047,10), "")</f>
        <v>72.354099999996834</v>
      </c>
      <c r="C1047" s="4">
        <v>45524.354166666664</v>
      </c>
      <c r="D1047" s="16">
        <f>YEAR(C1047)</f>
        <v>2024</v>
      </c>
      <c r="E1047" s="1" t="str">
        <f t="shared" si="16"/>
        <v>August 2024</v>
      </c>
      <c r="F1047" s="3" t="str">
        <f ca="1">IF(C1047&gt;=TODAY()-365, "Last 12 Months", "After 12 Months")</f>
        <v>Last 12 Months</v>
      </c>
      <c r="G1047" s="1" t="s">
        <v>2233</v>
      </c>
      <c r="H1047" s="1" t="s">
        <v>615</v>
      </c>
      <c r="I1047" s="1" t="s">
        <v>2234</v>
      </c>
      <c r="J1047" s="8">
        <f>EOMONTH(C1047, 0)</f>
        <v>45535</v>
      </c>
      <c r="K1047" s="1" t="s">
        <v>373</v>
      </c>
      <c r="L1047" s="1" t="str">
        <f>IF(ISNUMBER(SEARCH("Social subscription",I1047)),"Social Sub",IF(OR(ISNUMBER(SEARCH("Mens",I1047)),ISNUMBER(SEARCH("Ladies",I1047))),"Match Fees",IF(OR(ISNUMBER(SEARCH("Badgers",I1047)),ISNUMBER(SEARCH("Match Fee",I1047))),"Match Fees",IF(OR(ISNUMBER(SEARCH("Training",I1047)),ISNUMBER(SEARCH("Aspirations",I1047))),"Training Fee",""))))</f>
        <v>Training Fee</v>
      </c>
      <c r="M1047" s="1">
        <v>3</v>
      </c>
      <c r="N1047" s="1">
        <v>7.0000000000000007E-2</v>
      </c>
      <c r="O1047" s="1">
        <v>0.05</v>
      </c>
      <c r="P1047" s="1">
        <v>0</v>
      </c>
      <c r="Q1047" s="1">
        <v>2.88</v>
      </c>
    </row>
    <row r="1048" spans="1:17" ht="12.75">
      <c r="A1048" s="4">
        <v>45452</v>
      </c>
      <c r="B1048" s="18">
        <f>IF(AND(ISNUMBER(--LEFT(A1048,10)), ISNUMBER(--LEFT(C1048,10))), --LEFT(C1048,10) - --LEFT(A1048,10), "")</f>
        <v>72.354099999996834</v>
      </c>
      <c r="C1048" s="4">
        <v>45524.354166666664</v>
      </c>
      <c r="D1048" s="16">
        <f>YEAR(C1048)</f>
        <v>2024</v>
      </c>
      <c r="E1048" s="1" t="str">
        <f t="shared" si="16"/>
        <v>August 2024</v>
      </c>
      <c r="F1048" s="3" t="str">
        <f ca="1">IF(C1048&gt;=TODAY()-365, "Last 12 Months", "After 12 Months")</f>
        <v>Last 12 Months</v>
      </c>
      <c r="G1048" s="1" t="s">
        <v>2235</v>
      </c>
      <c r="H1048" s="1" t="s">
        <v>617</v>
      </c>
      <c r="I1048" s="1" t="s">
        <v>2234</v>
      </c>
      <c r="J1048" s="8">
        <f>EOMONTH(C1048, 0)</f>
        <v>45535</v>
      </c>
      <c r="K1048" s="1" t="s">
        <v>373</v>
      </c>
      <c r="L1048" s="1" t="str">
        <f>IF(ISNUMBER(SEARCH("Social subscription",I1048)),"Social Sub",IF(OR(ISNUMBER(SEARCH("Mens",I1048)),ISNUMBER(SEARCH("Ladies",I1048))),"Match Fees",IF(OR(ISNUMBER(SEARCH("Badgers",I1048)),ISNUMBER(SEARCH("Match Fee",I1048))),"Match Fees",IF(OR(ISNUMBER(SEARCH("Training",I1048)),ISNUMBER(SEARCH("Aspirations",I1048))),"Training Fee",""))))</f>
        <v>Training Fee</v>
      </c>
      <c r="M1048" s="1">
        <v>3</v>
      </c>
      <c r="N1048" s="1">
        <v>7.0000000000000007E-2</v>
      </c>
      <c r="O1048" s="1">
        <v>0.05</v>
      </c>
      <c r="P1048" s="1">
        <v>0</v>
      </c>
      <c r="Q1048" s="1">
        <v>2.88</v>
      </c>
    </row>
    <row r="1049" spans="1:17" ht="12.75">
      <c r="A1049" s="4">
        <v>45459</v>
      </c>
      <c r="B1049" s="18">
        <f>IF(AND(ISNUMBER(--LEFT(A1049,10)), ISNUMBER(--LEFT(C1049,10))), --LEFT(C1049,10) - --LEFT(A1049,10), "")</f>
        <v>65.354099999996834</v>
      </c>
      <c r="C1049" s="4">
        <v>45524.354166666664</v>
      </c>
      <c r="D1049" s="16">
        <f>YEAR(C1049)</f>
        <v>2024</v>
      </c>
      <c r="E1049" s="1" t="str">
        <f t="shared" si="16"/>
        <v>August 2024</v>
      </c>
      <c r="F1049" s="3" t="str">
        <f ca="1">IF(C1049&gt;=TODAY()-365, "Last 12 Months", "After 12 Months")</f>
        <v>Last 12 Months</v>
      </c>
      <c r="G1049" s="1" t="s">
        <v>2236</v>
      </c>
      <c r="H1049" s="1" t="s">
        <v>615</v>
      </c>
      <c r="I1049" s="1" t="s">
        <v>2237</v>
      </c>
      <c r="J1049" s="8">
        <f>EOMONTH(C1049, 0)</f>
        <v>45535</v>
      </c>
      <c r="K1049" s="1" t="s">
        <v>373</v>
      </c>
      <c r="L1049" s="1" t="str">
        <f>IF(ISNUMBER(SEARCH("Social subscription",I1049)),"Social Sub",IF(OR(ISNUMBER(SEARCH("Mens",I1049)),ISNUMBER(SEARCH("Ladies",I1049))),"Match Fees",IF(OR(ISNUMBER(SEARCH("Badgers",I1049)),ISNUMBER(SEARCH("Match Fee",I1049))),"Match Fees",IF(OR(ISNUMBER(SEARCH("Training",I1049)),ISNUMBER(SEARCH("Aspirations",I1049))),"Training Fee",""))))</f>
        <v>Training Fee</v>
      </c>
      <c r="M1049" s="1">
        <v>3</v>
      </c>
      <c r="N1049" s="1">
        <v>7.0000000000000007E-2</v>
      </c>
      <c r="O1049" s="1">
        <v>0.05</v>
      </c>
      <c r="P1049" s="1">
        <v>0</v>
      </c>
      <c r="Q1049" s="1">
        <v>2.88</v>
      </c>
    </row>
    <row r="1050" spans="1:17" ht="12.75">
      <c r="A1050" s="4">
        <v>45459</v>
      </c>
      <c r="B1050" s="18">
        <f>IF(AND(ISNUMBER(--LEFT(A1050,10)), ISNUMBER(--LEFT(C1050,10))), --LEFT(C1050,10) - --LEFT(A1050,10), "")</f>
        <v>65.354099999996834</v>
      </c>
      <c r="C1050" s="4">
        <v>45524.354166666664</v>
      </c>
      <c r="D1050" s="16">
        <f>YEAR(C1050)</f>
        <v>2024</v>
      </c>
      <c r="E1050" s="1" t="str">
        <f t="shared" si="16"/>
        <v>August 2024</v>
      </c>
      <c r="F1050" s="3" t="str">
        <f ca="1">IF(C1050&gt;=TODAY()-365, "Last 12 Months", "After 12 Months")</f>
        <v>Last 12 Months</v>
      </c>
      <c r="G1050" s="1" t="s">
        <v>2238</v>
      </c>
      <c r="H1050" s="1" t="s">
        <v>617</v>
      </c>
      <c r="I1050" s="1" t="s">
        <v>2237</v>
      </c>
      <c r="J1050" s="8">
        <f>EOMONTH(C1050, 0)</f>
        <v>45535</v>
      </c>
      <c r="K1050" s="1" t="s">
        <v>373</v>
      </c>
      <c r="L1050" s="1" t="str">
        <f>IF(ISNUMBER(SEARCH("Social subscription",I1050)),"Social Sub",IF(OR(ISNUMBER(SEARCH("Mens",I1050)),ISNUMBER(SEARCH("Ladies",I1050))),"Match Fees",IF(OR(ISNUMBER(SEARCH("Badgers",I1050)),ISNUMBER(SEARCH("Match Fee",I1050))),"Match Fees",IF(OR(ISNUMBER(SEARCH("Training",I1050)),ISNUMBER(SEARCH("Aspirations",I1050))),"Training Fee",""))))</f>
        <v>Training Fee</v>
      </c>
      <c r="M1050" s="1">
        <v>3</v>
      </c>
      <c r="N1050" s="1">
        <v>7.0000000000000007E-2</v>
      </c>
      <c r="O1050" s="1">
        <v>0.05</v>
      </c>
      <c r="P1050" s="1">
        <v>0</v>
      </c>
      <c r="Q1050" s="1">
        <v>2.88</v>
      </c>
    </row>
    <row r="1051" spans="1:17" ht="12.75">
      <c r="A1051" s="4">
        <v>45473</v>
      </c>
      <c r="B1051" s="18">
        <f>IF(AND(ISNUMBER(--LEFT(A1051,10)), ISNUMBER(--LEFT(C1051,10))), --LEFT(C1051,10) - --LEFT(A1051,10), "")</f>
        <v>51.354099999996834</v>
      </c>
      <c r="C1051" s="4">
        <v>45524.354166666664</v>
      </c>
      <c r="D1051" s="16">
        <f>YEAR(C1051)</f>
        <v>2024</v>
      </c>
      <c r="E1051" s="1" t="str">
        <f t="shared" si="16"/>
        <v>August 2024</v>
      </c>
      <c r="F1051" s="3" t="str">
        <f ca="1">IF(C1051&gt;=TODAY()-365, "Last 12 Months", "After 12 Months")</f>
        <v>Last 12 Months</v>
      </c>
      <c r="G1051" s="1" t="s">
        <v>2239</v>
      </c>
      <c r="H1051" s="1" t="s">
        <v>615</v>
      </c>
      <c r="I1051" s="1" t="s">
        <v>2240</v>
      </c>
      <c r="J1051" s="8">
        <f>EOMONTH(C1051, 0)</f>
        <v>45535</v>
      </c>
      <c r="K1051" s="1" t="s">
        <v>373</v>
      </c>
      <c r="L1051" s="1" t="str">
        <f>IF(ISNUMBER(SEARCH("Social subscription",I1051)),"Social Sub",IF(OR(ISNUMBER(SEARCH("Mens",I1051)),ISNUMBER(SEARCH("Ladies",I1051))),"Match Fees",IF(OR(ISNUMBER(SEARCH("Badgers",I1051)),ISNUMBER(SEARCH("Match Fee",I1051))),"Match Fees",IF(OR(ISNUMBER(SEARCH("Training",I1051)),ISNUMBER(SEARCH("Aspirations",I1051))),"Training Fee",""))))</f>
        <v>Training Fee</v>
      </c>
      <c r="M1051" s="1">
        <v>3</v>
      </c>
      <c r="N1051" s="1">
        <v>7.0000000000000007E-2</v>
      </c>
      <c r="O1051" s="1">
        <v>0.05</v>
      </c>
      <c r="P1051" s="1">
        <v>0</v>
      </c>
      <c r="Q1051" s="1">
        <v>2.88</v>
      </c>
    </row>
    <row r="1052" spans="1:17" ht="12.75">
      <c r="A1052" s="4">
        <v>45473</v>
      </c>
      <c r="B1052" s="18">
        <f>IF(AND(ISNUMBER(--LEFT(A1052,10)), ISNUMBER(--LEFT(C1052,10))), --LEFT(C1052,10) - --LEFT(A1052,10), "")</f>
        <v>51.354099999996834</v>
      </c>
      <c r="C1052" s="4">
        <v>45524.354166666664</v>
      </c>
      <c r="D1052" s="16">
        <f>YEAR(C1052)</f>
        <v>2024</v>
      </c>
      <c r="E1052" s="1" t="str">
        <f t="shared" si="16"/>
        <v>August 2024</v>
      </c>
      <c r="F1052" s="3" t="str">
        <f ca="1">IF(C1052&gt;=TODAY()-365, "Last 12 Months", "After 12 Months")</f>
        <v>Last 12 Months</v>
      </c>
      <c r="G1052" s="1" t="s">
        <v>2241</v>
      </c>
      <c r="H1052" s="1" t="s">
        <v>617</v>
      </c>
      <c r="I1052" s="1" t="s">
        <v>2240</v>
      </c>
      <c r="J1052" s="8">
        <f>EOMONTH(C1052, 0)</f>
        <v>45535</v>
      </c>
      <c r="K1052" s="1" t="s">
        <v>373</v>
      </c>
      <c r="L1052" s="1" t="str">
        <f>IF(ISNUMBER(SEARCH("Social subscription",I1052)),"Social Sub",IF(OR(ISNUMBER(SEARCH("Mens",I1052)),ISNUMBER(SEARCH("Ladies",I1052))),"Match Fees",IF(OR(ISNUMBER(SEARCH("Badgers",I1052)),ISNUMBER(SEARCH("Match Fee",I1052))),"Match Fees",IF(OR(ISNUMBER(SEARCH("Training",I1052)),ISNUMBER(SEARCH("Aspirations",I1052))),"Training Fee",""))))</f>
        <v>Training Fee</v>
      </c>
      <c r="M1052" s="1">
        <v>3</v>
      </c>
      <c r="N1052" s="1">
        <v>7.0000000000000007E-2</v>
      </c>
      <c r="O1052" s="1">
        <v>0.05</v>
      </c>
      <c r="P1052" s="1">
        <v>0</v>
      </c>
      <c r="Q1052" s="1">
        <v>2.88</v>
      </c>
    </row>
    <row r="1053" spans="1:17" ht="12.75">
      <c r="A1053" s="4">
        <v>45494</v>
      </c>
      <c r="B1053" s="18">
        <f>IF(AND(ISNUMBER(--LEFT(A1053,10)), ISNUMBER(--LEFT(C1053,10))), --LEFT(C1053,10) - --LEFT(A1053,10), "")</f>
        <v>30.354099999996834</v>
      </c>
      <c r="C1053" s="4">
        <v>45524.354166666664</v>
      </c>
      <c r="D1053" s="16">
        <f>YEAR(C1053)</f>
        <v>2024</v>
      </c>
      <c r="E1053" s="1" t="str">
        <f t="shared" si="16"/>
        <v>August 2024</v>
      </c>
      <c r="F1053" s="3" t="str">
        <f ca="1">IF(C1053&gt;=TODAY()-365, "Last 12 Months", "After 12 Months")</f>
        <v>Last 12 Months</v>
      </c>
      <c r="G1053" s="1" t="s">
        <v>2242</v>
      </c>
      <c r="H1053" s="1" t="s">
        <v>642</v>
      </c>
      <c r="I1053" s="1" t="s">
        <v>2243</v>
      </c>
      <c r="J1053" s="8">
        <f>EOMONTH(C1053, 0)</f>
        <v>45535</v>
      </c>
      <c r="K1053" s="1" t="s">
        <v>373</v>
      </c>
      <c r="L1053" s="1" t="str">
        <f>IF(ISNUMBER(SEARCH("Social subscription",I1053)),"Social Sub",IF(OR(ISNUMBER(SEARCH("Mens",I1053)),ISNUMBER(SEARCH("Ladies",I1053))),"Match Fees",IF(OR(ISNUMBER(SEARCH("Badgers",I1053)),ISNUMBER(SEARCH("Match Fee",I1053))),"Match Fees",IF(OR(ISNUMBER(SEARCH("Training",I1053)),ISNUMBER(SEARCH("Aspirations",I1053))),"Training Fee",""))))</f>
        <v>Training Fee</v>
      </c>
      <c r="M1053" s="1">
        <v>3</v>
      </c>
      <c r="N1053" s="1">
        <v>0.06</v>
      </c>
      <c r="O1053" s="1">
        <v>0.05</v>
      </c>
      <c r="P1053" s="1">
        <v>0</v>
      </c>
      <c r="Q1053" s="1">
        <v>2.89</v>
      </c>
    </row>
    <row r="1054" spans="1:17" ht="12.75">
      <c r="A1054" s="4">
        <v>45499</v>
      </c>
      <c r="B1054" s="18">
        <f>IF(AND(ISNUMBER(--LEFT(A1054,10)), ISNUMBER(--LEFT(C1054,10))), --LEFT(C1054,10) - --LEFT(A1054,10), "")</f>
        <v>25.354099999996834</v>
      </c>
      <c r="C1054" s="4">
        <v>45524.354166666664</v>
      </c>
      <c r="D1054" s="16">
        <f>YEAR(C1054)</f>
        <v>2024</v>
      </c>
      <c r="E1054" s="1" t="str">
        <f t="shared" si="16"/>
        <v>August 2024</v>
      </c>
      <c r="F1054" s="3" t="str">
        <f ca="1">IF(C1054&gt;=TODAY()-365, "Last 12 Months", "After 12 Months")</f>
        <v>Last 12 Months</v>
      </c>
      <c r="G1054" s="1" t="s">
        <v>2244</v>
      </c>
      <c r="H1054" s="1" t="s">
        <v>642</v>
      </c>
      <c r="I1054" s="1" t="s">
        <v>2245</v>
      </c>
      <c r="J1054" s="8">
        <f>EOMONTH(C1054, 0)</f>
        <v>45535</v>
      </c>
      <c r="K1054" s="1" t="s">
        <v>373</v>
      </c>
      <c r="L1054" s="1" t="str">
        <f>IF(ISNUMBER(SEARCH("Social subscription",I1054)),"Social Sub",IF(OR(ISNUMBER(SEARCH("Mens",I1054)),ISNUMBER(SEARCH("Ladies",I1054))),"Match Fees",IF(OR(ISNUMBER(SEARCH("Badgers",I1054)),ISNUMBER(SEARCH("Match Fee",I1054))),"Match Fees",IF(OR(ISNUMBER(SEARCH("Training",I1054)),ISNUMBER(SEARCH("Aspirations",I1054))),"Training Fee",""))))</f>
        <v>Training Fee</v>
      </c>
      <c r="M1054" s="1">
        <v>5</v>
      </c>
      <c r="N1054" s="1">
        <v>0.11</v>
      </c>
      <c r="O1054" s="1">
        <v>0.05</v>
      </c>
      <c r="P1054" s="1">
        <v>0</v>
      </c>
      <c r="Q1054" s="1">
        <v>4.84</v>
      </c>
    </row>
    <row r="1055" spans="1:17" ht="12.75">
      <c r="A1055" s="4">
        <v>45501</v>
      </c>
      <c r="B1055" s="18">
        <f>IF(AND(ISNUMBER(--LEFT(A1055,10)), ISNUMBER(--LEFT(C1055,10))), --LEFT(C1055,10) - --LEFT(A1055,10), "")</f>
        <v>23.354099999996834</v>
      </c>
      <c r="C1055" s="4">
        <v>45524.354166666664</v>
      </c>
      <c r="D1055" s="16">
        <f>YEAR(C1055)</f>
        <v>2024</v>
      </c>
      <c r="E1055" s="1" t="str">
        <f t="shared" si="16"/>
        <v>August 2024</v>
      </c>
      <c r="F1055" s="3" t="str">
        <f ca="1">IF(C1055&gt;=TODAY()-365, "Last 12 Months", "After 12 Months")</f>
        <v>Last 12 Months</v>
      </c>
      <c r="G1055" s="1" t="s">
        <v>2246</v>
      </c>
      <c r="H1055" s="1" t="s">
        <v>642</v>
      </c>
      <c r="I1055" s="1" t="s">
        <v>2247</v>
      </c>
      <c r="J1055" s="8">
        <f>EOMONTH(C1055, 0)</f>
        <v>45535</v>
      </c>
      <c r="K1055" s="1" t="s">
        <v>373</v>
      </c>
      <c r="L1055" s="1" t="str">
        <f>IF(ISNUMBER(SEARCH("Social subscription",I1055)),"Social Sub",IF(OR(ISNUMBER(SEARCH("Mens",I1055)),ISNUMBER(SEARCH("Ladies",I1055))),"Match Fees",IF(OR(ISNUMBER(SEARCH("Badgers",I1055)),ISNUMBER(SEARCH("Match Fee",I1055))),"Match Fees",IF(OR(ISNUMBER(SEARCH("Training",I1055)),ISNUMBER(SEARCH("Aspirations",I1055))),"Training Fee",""))))</f>
        <v>Training Fee</v>
      </c>
      <c r="M1055" s="1">
        <v>3</v>
      </c>
      <c r="N1055" s="1">
        <v>0.06</v>
      </c>
      <c r="O1055" s="1">
        <v>0.05</v>
      </c>
      <c r="P1055" s="1">
        <v>0</v>
      </c>
      <c r="Q1055" s="1">
        <v>2.89</v>
      </c>
    </row>
    <row r="1056" spans="1:17" ht="12.75">
      <c r="A1056" s="4">
        <v>45506</v>
      </c>
      <c r="B1056" s="18">
        <f>IF(AND(ISNUMBER(--LEFT(A1056,10)), ISNUMBER(--LEFT(C1056,10))), --LEFT(C1056,10) - --LEFT(A1056,10), "")</f>
        <v>18.354099999996834</v>
      </c>
      <c r="C1056" s="4">
        <v>45524.354166666664</v>
      </c>
      <c r="D1056" s="16">
        <f>YEAR(C1056)</f>
        <v>2024</v>
      </c>
      <c r="E1056" s="1" t="str">
        <f t="shared" si="16"/>
        <v>August 2024</v>
      </c>
      <c r="F1056" s="3" t="str">
        <f ca="1">IF(C1056&gt;=TODAY()-365, "Last 12 Months", "After 12 Months")</f>
        <v>Last 12 Months</v>
      </c>
      <c r="G1056" s="1" t="s">
        <v>2248</v>
      </c>
      <c r="H1056" s="1" t="s">
        <v>642</v>
      </c>
      <c r="I1056" s="1" t="s">
        <v>2249</v>
      </c>
      <c r="J1056" s="8">
        <f>EOMONTH(C1056, 0)</f>
        <v>45535</v>
      </c>
      <c r="K1056" s="1" t="s">
        <v>373</v>
      </c>
      <c r="L1056" s="1" t="str">
        <f>IF(ISNUMBER(SEARCH("Social subscription",I1056)),"Social Sub",IF(OR(ISNUMBER(SEARCH("Mens",I1056)),ISNUMBER(SEARCH("Ladies",I1056))),"Match Fees",IF(OR(ISNUMBER(SEARCH("Badgers",I1056)),ISNUMBER(SEARCH("Match Fee",I1056))),"Match Fees",IF(OR(ISNUMBER(SEARCH("Training",I1056)),ISNUMBER(SEARCH("Aspirations",I1056))),"Training Fee",""))))</f>
        <v>Training Fee</v>
      </c>
      <c r="M1056" s="1">
        <v>5</v>
      </c>
      <c r="N1056" s="1">
        <v>0.11</v>
      </c>
      <c r="O1056" s="1">
        <v>0.05</v>
      </c>
      <c r="P1056" s="1">
        <v>0</v>
      </c>
      <c r="Q1056" s="1">
        <v>4.84</v>
      </c>
    </row>
    <row r="1057" spans="1:17" ht="12.75">
      <c r="A1057" s="4">
        <v>45508</v>
      </c>
      <c r="B1057" s="18">
        <f>IF(AND(ISNUMBER(--LEFT(A1057,10)), ISNUMBER(--LEFT(C1057,10))), --LEFT(C1057,10) - --LEFT(A1057,10), "")</f>
        <v>16.354099999996834</v>
      </c>
      <c r="C1057" s="4">
        <v>45524.354166666664</v>
      </c>
      <c r="D1057" s="16">
        <f>YEAR(C1057)</f>
        <v>2024</v>
      </c>
      <c r="E1057" s="1" t="str">
        <f t="shared" si="16"/>
        <v>August 2024</v>
      </c>
      <c r="F1057" s="3" t="str">
        <f ca="1">IF(C1057&gt;=TODAY()-365, "Last 12 Months", "After 12 Months")</f>
        <v>Last 12 Months</v>
      </c>
      <c r="G1057" s="1" t="s">
        <v>2250</v>
      </c>
      <c r="H1057" s="1" t="s">
        <v>642</v>
      </c>
      <c r="I1057" s="1" t="s">
        <v>2251</v>
      </c>
      <c r="J1057" s="8">
        <f>EOMONTH(C1057, 0)</f>
        <v>45535</v>
      </c>
      <c r="K1057" s="1" t="s">
        <v>373</v>
      </c>
      <c r="L1057" s="1" t="str">
        <f>IF(ISNUMBER(SEARCH("Social subscription",I1057)),"Social Sub",IF(OR(ISNUMBER(SEARCH("Mens",I1057)),ISNUMBER(SEARCH("Ladies",I1057))),"Match Fees",IF(OR(ISNUMBER(SEARCH("Badgers",I1057)),ISNUMBER(SEARCH("Match Fee",I1057))),"Match Fees",IF(OR(ISNUMBER(SEARCH("Training",I1057)),ISNUMBER(SEARCH("Aspirations",I1057))),"Training Fee",""))))</f>
        <v>Training Fee</v>
      </c>
      <c r="M1057" s="1">
        <v>3</v>
      </c>
      <c r="N1057" s="1">
        <v>0.06</v>
      </c>
      <c r="O1057" s="1">
        <v>0.05</v>
      </c>
      <c r="P1057" s="1">
        <v>0</v>
      </c>
      <c r="Q1057" s="1">
        <v>2.89</v>
      </c>
    </row>
    <row r="1058" spans="1:17" ht="12.75">
      <c r="A1058" s="4">
        <v>45513</v>
      </c>
      <c r="B1058" s="18">
        <f>IF(AND(ISNUMBER(--LEFT(A1058,10)), ISNUMBER(--LEFT(C1058,10))), --LEFT(C1058,10) - --LEFT(A1058,10), "")</f>
        <v>11.354099999996834</v>
      </c>
      <c r="C1058" s="4">
        <v>45524.354166666664</v>
      </c>
      <c r="D1058" s="16">
        <f>YEAR(C1058)</f>
        <v>2024</v>
      </c>
      <c r="E1058" s="1" t="str">
        <f t="shared" si="16"/>
        <v>August 2024</v>
      </c>
      <c r="F1058" s="3" t="str">
        <f ca="1">IF(C1058&gt;=TODAY()-365, "Last 12 Months", "After 12 Months")</f>
        <v>Last 12 Months</v>
      </c>
      <c r="G1058" s="1" t="s">
        <v>2252</v>
      </c>
      <c r="H1058" s="1" t="s">
        <v>642</v>
      </c>
      <c r="I1058" s="1" t="s">
        <v>2253</v>
      </c>
      <c r="J1058" s="8">
        <f>EOMONTH(C1058, 0)</f>
        <v>45535</v>
      </c>
      <c r="K1058" s="1" t="s">
        <v>373</v>
      </c>
      <c r="L1058" s="1" t="str">
        <f>IF(ISNUMBER(SEARCH("Social subscription",I1058)),"Social Sub",IF(OR(ISNUMBER(SEARCH("Mens",I1058)),ISNUMBER(SEARCH("Ladies",I1058))),"Match Fees",IF(OR(ISNUMBER(SEARCH("Badgers",I1058)),ISNUMBER(SEARCH("Match Fee",I1058))),"Match Fees",IF(OR(ISNUMBER(SEARCH("Training",I1058)),ISNUMBER(SEARCH("Aspirations",I1058))),"Training Fee",""))))</f>
        <v>Training Fee</v>
      </c>
      <c r="M1058" s="1">
        <v>5</v>
      </c>
      <c r="N1058" s="1">
        <v>0.11</v>
      </c>
      <c r="O1058" s="1">
        <v>0.05</v>
      </c>
      <c r="P1058" s="1">
        <v>0</v>
      </c>
      <c r="Q1058" s="1">
        <v>4.84</v>
      </c>
    </row>
    <row r="1059" spans="1:17" ht="12.75">
      <c r="A1059" s="4">
        <v>45515</v>
      </c>
      <c r="B1059" s="18">
        <f>IF(AND(ISNUMBER(--LEFT(A1059,10)), ISNUMBER(--LEFT(C1059,10))), --LEFT(C1059,10) - --LEFT(A1059,10), "")</f>
        <v>9.3540999999968335</v>
      </c>
      <c r="C1059" s="4">
        <v>45524.354166666664</v>
      </c>
      <c r="D1059" s="16">
        <f>YEAR(C1059)</f>
        <v>2024</v>
      </c>
      <c r="E1059" s="1" t="str">
        <f t="shared" si="16"/>
        <v>August 2024</v>
      </c>
      <c r="F1059" s="3" t="str">
        <f ca="1">IF(C1059&gt;=TODAY()-365, "Last 12 Months", "After 12 Months")</f>
        <v>Last 12 Months</v>
      </c>
      <c r="G1059" s="1" t="s">
        <v>2254</v>
      </c>
      <c r="H1059" s="1" t="s">
        <v>642</v>
      </c>
      <c r="I1059" s="1" t="s">
        <v>2255</v>
      </c>
      <c r="J1059" s="8">
        <f>EOMONTH(C1059, 0)</f>
        <v>45535</v>
      </c>
      <c r="K1059" s="1" t="s">
        <v>373</v>
      </c>
      <c r="L1059" s="1" t="str">
        <f>IF(ISNUMBER(SEARCH("Social subscription",I1059)),"Social Sub",IF(OR(ISNUMBER(SEARCH("Mens",I1059)),ISNUMBER(SEARCH("Ladies",I1059))),"Match Fees",IF(OR(ISNUMBER(SEARCH("Badgers",I1059)),ISNUMBER(SEARCH("Match Fee",I1059))),"Match Fees",IF(OR(ISNUMBER(SEARCH("Training",I1059)),ISNUMBER(SEARCH("Aspirations",I1059))),"Training Fee",""))))</f>
        <v>Training Fee</v>
      </c>
      <c r="M1059" s="1">
        <v>3</v>
      </c>
      <c r="N1059" s="1">
        <v>0.06</v>
      </c>
      <c r="O1059" s="1">
        <v>0.05</v>
      </c>
      <c r="P1059" s="1">
        <v>0</v>
      </c>
      <c r="Q1059" s="1">
        <v>2.89</v>
      </c>
    </row>
    <row r="1060" spans="1:17" ht="12.75">
      <c r="A1060" s="4">
        <v>45520</v>
      </c>
      <c r="B1060" s="18">
        <f>IF(AND(ISNUMBER(--LEFT(A1060,10)), ISNUMBER(--LEFT(C1060,10))), --LEFT(C1060,10) - --LEFT(A1060,10), "")</f>
        <v>4.3540999999968335</v>
      </c>
      <c r="C1060" s="4">
        <v>45524.354166666664</v>
      </c>
      <c r="D1060" s="16">
        <f>YEAR(C1060)</f>
        <v>2024</v>
      </c>
      <c r="E1060" s="1" t="str">
        <f t="shared" si="16"/>
        <v>August 2024</v>
      </c>
      <c r="F1060" s="3" t="str">
        <f ca="1">IF(C1060&gt;=TODAY()-365, "Last 12 Months", "After 12 Months")</f>
        <v>Last 12 Months</v>
      </c>
      <c r="G1060" s="1" t="s">
        <v>2256</v>
      </c>
      <c r="H1060" s="1" t="s">
        <v>642</v>
      </c>
      <c r="I1060" s="1" t="s">
        <v>2257</v>
      </c>
      <c r="J1060" s="8">
        <f>EOMONTH(C1060, 0)</f>
        <v>45535</v>
      </c>
      <c r="K1060" s="1" t="s">
        <v>373</v>
      </c>
      <c r="L1060" s="1" t="str">
        <f>IF(ISNUMBER(SEARCH("Social subscription",I1060)),"Social Sub",IF(OR(ISNUMBER(SEARCH("Mens",I1060)),ISNUMBER(SEARCH("Ladies",I1060))),"Match Fees",IF(OR(ISNUMBER(SEARCH("Badgers",I1060)),ISNUMBER(SEARCH("Match Fee",I1060))),"Match Fees",IF(OR(ISNUMBER(SEARCH("Training",I1060)),ISNUMBER(SEARCH("Aspirations",I1060))),"Training Fee",""))))</f>
        <v>Training Fee</v>
      </c>
      <c r="M1060" s="1">
        <v>5</v>
      </c>
      <c r="N1060" s="1">
        <v>0.11</v>
      </c>
      <c r="O1060" s="1">
        <v>0.05</v>
      </c>
      <c r="P1060" s="1">
        <v>0</v>
      </c>
      <c r="Q1060" s="1">
        <v>4.84</v>
      </c>
    </row>
    <row r="1061" spans="1:17" ht="12.75">
      <c r="A1061" s="4">
        <v>45492</v>
      </c>
      <c r="B1061" s="18">
        <f>IF(AND(ISNUMBER(--LEFT(A1061,10)), ISNUMBER(--LEFT(C1061,10))), --LEFT(C1061,10) - --LEFT(A1061,10), "")</f>
        <v>32.354099999996834</v>
      </c>
      <c r="C1061" s="4">
        <v>45524.354166666664</v>
      </c>
      <c r="D1061" s="16">
        <f>YEAR(C1061)</f>
        <v>2024</v>
      </c>
      <c r="E1061" s="1" t="str">
        <f t="shared" si="16"/>
        <v>August 2024</v>
      </c>
      <c r="F1061" s="3" t="str">
        <f ca="1">IF(C1061&gt;=TODAY()-365, "Last 12 Months", "After 12 Months")</f>
        <v>Last 12 Months</v>
      </c>
      <c r="G1061" s="1" t="s">
        <v>2258</v>
      </c>
      <c r="H1061" s="1" t="s">
        <v>1737</v>
      </c>
      <c r="I1061" s="1" t="s">
        <v>1771</v>
      </c>
      <c r="J1061" s="8">
        <f>EOMONTH(C1061, 0)</f>
        <v>45535</v>
      </c>
      <c r="K1061" s="1" t="s">
        <v>373</v>
      </c>
      <c r="L1061" s="1" t="str">
        <f>IF(ISNUMBER(SEARCH("Social subscription",I1061)),"Social Sub",IF(OR(ISNUMBER(SEARCH("Mens",I1061)),ISNUMBER(SEARCH("Ladies",I1061))),"Match Fees",IF(OR(ISNUMBER(SEARCH("Badgers",I1061)),ISNUMBER(SEARCH("Match Fee",I1061))),"Match Fees",IF(OR(ISNUMBER(SEARCH("Training",I1061)),ISNUMBER(SEARCH("Aspirations",I1061))),"Training Fee",""))))</f>
        <v>Training Fee</v>
      </c>
      <c r="M1061" s="1">
        <v>5</v>
      </c>
      <c r="N1061" s="1">
        <v>0.14000000000000001</v>
      </c>
      <c r="O1061" s="1">
        <v>0.05</v>
      </c>
      <c r="P1061" s="1">
        <v>0</v>
      </c>
      <c r="Q1061" s="1">
        <v>4.8099999999999996</v>
      </c>
    </row>
    <row r="1062" spans="1:17" ht="12.75">
      <c r="A1062" s="4">
        <v>45499</v>
      </c>
      <c r="B1062" s="18">
        <f>IF(AND(ISNUMBER(--LEFT(A1062,10)), ISNUMBER(--LEFT(C1062,10))), --LEFT(C1062,10) - --LEFT(A1062,10), "")</f>
        <v>25.354099999996834</v>
      </c>
      <c r="C1062" s="4">
        <v>45524.354166666664</v>
      </c>
      <c r="D1062" s="16">
        <f>YEAR(C1062)</f>
        <v>2024</v>
      </c>
      <c r="E1062" s="1" t="str">
        <f t="shared" si="16"/>
        <v>August 2024</v>
      </c>
      <c r="F1062" s="3" t="str">
        <f ca="1">IF(C1062&gt;=TODAY()-365, "Last 12 Months", "After 12 Months")</f>
        <v>Last 12 Months</v>
      </c>
      <c r="G1062" s="1" t="s">
        <v>2259</v>
      </c>
      <c r="H1062" s="1" t="s">
        <v>1737</v>
      </c>
      <c r="I1062" s="1" t="s">
        <v>2260</v>
      </c>
      <c r="J1062" s="8">
        <f>EOMONTH(C1062, 0)</f>
        <v>45535</v>
      </c>
      <c r="K1062" s="1" t="s">
        <v>373</v>
      </c>
      <c r="L1062" s="1" t="str">
        <f>IF(ISNUMBER(SEARCH("Social subscription",I1062)),"Social Sub",IF(OR(ISNUMBER(SEARCH("Mens",I1062)),ISNUMBER(SEARCH("Ladies",I1062))),"Match Fees",IF(OR(ISNUMBER(SEARCH("Badgers",I1062)),ISNUMBER(SEARCH("Match Fee",I1062))),"Match Fees",IF(OR(ISNUMBER(SEARCH("Training",I1062)),ISNUMBER(SEARCH("Aspirations",I1062))),"Training Fee",""))))</f>
        <v>Training Fee</v>
      </c>
      <c r="M1062" s="1">
        <v>5</v>
      </c>
      <c r="N1062" s="1">
        <v>0.14000000000000001</v>
      </c>
      <c r="O1062" s="1">
        <v>0.05</v>
      </c>
      <c r="P1062" s="1">
        <v>0</v>
      </c>
      <c r="Q1062" s="1">
        <v>4.8099999999999996</v>
      </c>
    </row>
    <row r="1063" spans="1:17" ht="12.75">
      <c r="A1063" s="4">
        <v>45513</v>
      </c>
      <c r="B1063" s="18">
        <f>IF(AND(ISNUMBER(--LEFT(A1063,10)), ISNUMBER(--LEFT(C1063,10))), --LEFT(C1063,10) - --LEFT(A1063,10), "")</f>
        <v>11.354099999996834</v>
      </c>
      <c r="C1063" s="4">
        <v>45524.354166666664</v>
      </c>
      <c r="D1063" s="16">
        <f>YEAR(C1063)</f>
        <v>2024</v>
      </c>
      <c r="E1063" s="1" t="str">
        <f t="shared" si="16"/>
        <v>August 2024</v>
      </c>
      <c r="F1063" s="3" t="str">
        <f ca="1">IF(C1063&gt;=TODAY()-365, "Last 12 Months", "After 12 Months")</f>
        <v>Last 12 Months</v>
      </c>
      <c r="G1063" s="1" t="s">
        <v>2261</v>
      </c>
      <c r="H1063" s="1" t="s">
        <v>1737</v>
      </c>
      <c r="I1063" s="1" t="s">
        <v>2262</v>
      </c>
      <c r="J1063" s="8">
        <f>EOMONTH(C1063, 0)</f>
        <v>45535</v>
      </c>
      <c r="K1063" s="1" t="s">
        <v>373</v>
      </c>
      <c r="L1063" s="1" t="str">
        <f>IF(ISNUMBER(SEARCH("Social subscription",I1063)),"Social Sub",IF(OR(ISNUMBER(SEARCH("Mens",I1063)),ISNUMBER(SEARCH("Ladies",I1063))),"Match Fees",IF(OR(ISNUMBER(SEARCH("Badgers",I1063)),ISNUMBER(SEARCH("Match Fee",I1063))),"Match Fees",IF(OR(ISNUMBER(SEARCH("Training",I1063)),ISNUMBER(SEARCH("Aspirations",I1063))),"Training Fee",""))))</f>
        <v>Training Fee</v>
      </c>
      <c r="M1063" s="1">
        <v>5</v>
      </c>
      <c r="N1063" s="1">
        <v>0.15</v>
      </c>
      <c r="O1063" s="1">
        <v>0.05</v>
      </c>
      <c r="P1063" s="1">
        <v>0</v>
      </c>
      <c r="Q1063" s="1">
        <v>4.8</v>
      </c>
    </row>
    <row r="1064" spans="1:17" ht="12.75">
      <c r="A1064" s="4">
        <v>45473</v>
      </c>
      <c r="B1064" s="18">
        <f>IF(AND(ISNUMBER(--LEFT(A1064,10)), ISNUMBER(--LEFT(C1064,10))), --LEFT(C1064,10) - --LEFT(A1064,10), "")</f>
        <v>51.354800000000978</v>
      </c>
      <c r="C1064" s="4">
        <v>45524.354861111111</v>
      </c>
      <c r="D1064" s="16">
        <f>YEAR(C1064)</f>
        <v>2024</v>
      </c>
      <c r="E1064" s="1" t="str">
        <f t="shared" si="16"/>
        <v>August 2024</v>
      </c>
      <c r="F1064" s="3" t="str">
        <f ca="1">IF(C1064&gt;=TODAY()-365, "Last 12 Months", "After 12 Months")</f>
        <v>Last 12 Months</v>
      </c>
      <c r="G1064" s="1" t="s">
        <v>2263</v>
      </c>
      <c r="H1064" s="1" t="s">
        <v>752</v>
      </c>
      <c r="I1064" s="1" t="s">
        <v>2264</v>
      </c>
      <c r="J1064" s="8">
        <f>EOMONTH(C1064, 0)</f>
        <v>45535</v>
      </c>
      <c r="K1064" s="1" t="s">
        <v>373</v>
      </c>
      <c r="L1064" s="1" t="str">
        <f>IF(ISNUMBER(SEARCH("Social subscription",I1064)),"Social Sub",IF(OR(ISNUMBER(SEARCH("Mens",I1064)),ISNUMBER(SEARCH("Ladies",I1064))),"Match Fees",IF(OR(ISNUMBER(SEARCH("Badgers",I1064)),ISNUMBER(SEARCH("Match Fee",I1064))),"Match Fees",IF(OR(ISNUMBER(SEARCH("Training",I1064)),ISNUMBER(SEARCH("Aspirations",I1064))),"Training Fee",""))))</f>
        <v>Training Fee</v>
      </c>
      <c r="M1064" s="1">
        <v>3</v>
      </c>
      <c r="N1064" s="1">
        <v>7.0000000000000007E-2</v>
      </c>
      <c r="O1064" s="1">
        <v>0.05</v>
      </c>
      <c r="P1064" s="1">
        <v>0</v>
      </c>
      <c r="Q1064" s="1">
        <v>2.88</v>
      </c>
    </row>
    <row r="1065" spans="1:17" ht="12.75">
      <c r="A1065" s="4">
        <v>45487</v>
      </c>
      <c r="B1065" s="18">
        <f>IF(AND(ISNUMBER(--LEFT(A1065,10)), ISNUMBER(--LEFT(C1065,10))), --LEFT(C1065,10) - --LEFT(A1065,10), "")</f>
        <v>37.354800000000978</v>
      </c>
      <c r="C1065" s="4">
        <v>45524.354861111111</v>
      </c>
      <c r="D1065" s="16">
        <f>YEAR(C1065)</f>
        <v>2024</v>
      </c>
      <c r="E1065" s="1" t="str">
        <f t="shared" si="16"/>
        <v>August 2024</v>
      </c>
      <c r="F1065" s="3" t="str">
        <f ca="1">IF(C1065&gt;=TODAY()-365, "Last 12 Months", "After 12 Months")</f>
        <v>Last 12 Months</v>
      </c>
      <c r="G1065" s="1" t="s">
        <v>2265</v>
      </c>
      <c r="H1065" s="1" t="s">
        <v>752</v>
      </c>
      <c r="I1065" s="1" t="s">
        <v>2266</v>
      </c>
      <c r="J1065" s="8">
        <f>EOMONTH(C1065, 0)</f>
        <v>45535</v>
      </c>
      <c r="K1065" s="1" t="s">
        <v>373</v>
      </c>
      <c r="L1065" s="1" t="str">
        <f>IF(ISNUMBER(SEARCH("Social subscription",I1065)),"Social Sub",IF(OR(ISNUMBER(SEARCH("Mens",I1065)),ISNUMBER(SEARCH("Ladies",I1065))),"Match Fees",IF(OR(ISNUMBER(SEARCH("Badgers",I1065)),ISNUMBER(SEARCH("Match Fee",I1065))),"Match Fees",IF(OR(ISNUMBER(SEARCH("Training",I1065)),ISNUMBER(SEARCH("Aspirations",I1065))),"Training Fee",""))))</f>
        <v>Training Fee</v>
      </c>
      <c r="M1065" s="1">
        <v>3</v>
      </c>
      <c r="N1065" s="1">
        <v>7.0000000000000007E-2</v>
      </c>
      <c r="O1065" s="1">
        <v>0.05</v>
      </c>
      <c r="P1065" s="1">
        <v>0</v>
      </c>
      <c r="Q1065" s="1">
        <v>2.88</v>
      </c>
    </row>
    <row r="1066" spans="1:17" ht="12.75">
      <c r="A1066" s="4">
        <v>45494</v>
      </c>
      <c r="B1066" s="18">
        <f>IF(AND(ISNUMBER(--LEFT(A1066,10)), ISNUMBER(--LEFT(C1066,10))), --LEFT(C1066,10) - --LEFT(A1066,10), "")</f>
        <v>30.354800000000978</v>
      </c>
      <c r="C1066" s="4">
        <v>45524.354861111111</v>
      </c>
      <c r="D1066" s="16">
        <f>YEAR(C1066)</f>
        <v>2024</v>
      </c>
      <c r="E1066" s="1" t="str">
        <f t="shared" si="16"/>
        <v>August 2024</v>
      </c>
      <c r="F1066" s="3" t="str">
        <f ca="1">IF(C1066&gt;=TODAY()-365, "Last 12 Months", "After 12 Months")</f>
        <v>Last 12 Months</v>
      </c>
      <c r="G1066" s="1" t="s">
        <v>2267</v>
      </c>
      <c r="H1066" s="1" t="s">
        <v>1416</v>
      </c>
      <c r="I1066" s="1" t="s">
        <v>2268</v>
      </c>
      <c r="J1066" s="8">
        <f>EOMONTH(C1066, 0)</f>
        <v>45535</v>
      </c>
      <c r="K1066" s="1" t="s">
        <v>373</v>
      </c>
      <c r="L1066" s="1" t="str">
        <f>IF(ISNUMBER(SEARCH("Social subscription",I1066)),"Social Sub",IF(OR(ISNUMBER(SEARCH("Mens",I1066)),ISNUMBER(SEARCH("Ladies",I1066))),"Match Fees",IF(OR(ISNUMBER(SEARCH("Badgers",I1066)),ISNUMBER(SEARCH("Match Fee",I1066))),"Match Fees",IF(OR(ISNUMBER(SEARCH("Training",I1066)),ISNUMBER(SEARCH("Aspirations",I1066))),"Training Fee",""))))</f>
        <v>Training Fee</v>
      </c>
      <c r="M1066" s="1">
        <v>3</v>
      </c>
      <c r="N1066" s="1">
        <v>7.0000000000000007E-2</v>
      </c>
      <c r="O1066" s="1">
        <v>0.05</v>
      </c>
      <c r="P1066" s="1">
        <v>0</v>
      </c>
      <c r="Q1066" s="1">
        <v>2.88</v>
      </c>
    </row>
    <row r="1067" spans="1:17" ht="12.75">
      <c r="A1067" s="4">
        <v>45494</v>
      </c>
      <c r="B1067" s="18">
        <f>IF(AND(ISNUMBER(--LEFT(A1067,10)), ISNUMBER(--LEFT(C1067,10))), --LEFT(C1067,10) - --LEFT(A1067,10), "")</f>
        <v>30.354800000000978</v>
      </c>
      <c r="C1067" s="4">
        <v>45524.354861111111</v>
      </c>
      <c r="D1067" s="16">
        <f>YEAR(C1067)</f>
        <v>2024</v>
      </c>
      <c r="E1067" s="1" t="str">
        <f t="shared" si="16"/>
        <v>August 2024</v>
      </c>
      <c r="F1067" s="3" t="str">
        <f ca="1">IF(C1067&gt;=TODAY()-365, "Last 12 Months", "After 12 Months")</f>
        <v>Last 12 Months</v>
      </c>
      <c r="G1067" s="1" t="s">
        <v>2269</v>
      </c>
      <c r="H1067" s="1" t="s">
        <v>752</v>
      </c>
      <c r="I1067" s="1" t="s">
        <v>2268</v>
      </c>
      <c r="J1067" s="8">
        <f>EOMONTH(C1067, 0)</f>
        <v>45535</v>
      </c>
      <c r="K1067" s="1" t="s">
        <v>373</v>
      </c>
      <c r="L1067" s="1" t="str">
        <f>IF(ISNUMBER(SEARCH("Social subscription",I1067)),"Social Sub",IF(OR(ISNUMBER(SEARCH("Mens",I1067)),ISNUMBER(SEARCH("Ladies",I1067))),"Match Fees",IF(OR(ISNUMBER(SEARCH("Badgers",I1067)),ISNUMBER(SEARCH("Match Fee",I1067))),"Match Fees",IF(OR(ISNUMBER(SEARCH("Training",I1067)),ISNUMBER(SEARCH("Aspirations",I1067))),"Training Fee",""))))</f>
        <v>Training Fee</v>
      </c>
      <c r="M1067" s="1">
        <v>3</v>
      </c>
      <c r="N1067" s="1">
        <v>7.0000000000000007E-2</v>
      </c>
      <c r="O1067" s="1">
        <v>0.05</v>
      </c>
      <c r="P1067" s="1">
        <v>0</v>
      </c>
      <c r="Q1067" s="1">
        <v>2.88</v>
      </c>
    </row>
    <row r="1068" spans="1:17" ht="12.75">
      <c r="A1068" s="4">
        <v>45501</v>
      </c>
      <c r="B1068" s="18">
        <f>IF(AND(ISNUMBER(--LEFT(A1068,10)), ISNUMBER(--LEFT(C1068,10))), --LEFT(C1068,10) - --LEFT(A1068,10), "")</f>
        <v>23.354800000000978</v>
      </c>
      <c r="C1068" s="4">
        <v>45524.354861111111</v>
      </c>
      <c r="D1068" s="16">
        <f>YEAR(C1068)</f>
        <v>2024</v>
      </c>
      <c r="E1068" s="1" t="str">
        <f t="shared" si="16"/>
        <v>August 2024</v>
      </c>
      <c r="F1068" s="3" t="str">
        <f ca="1">IF(C1068&gt;=TODAY()-365, "Last 12 Months", "After 12 Months")</f>
        <v>Last 12 Months</v>
      </c>
      <c r="G1068" s="1" t="s">
        <v>2270</v>
      </c>
      <c r="H1068" s="1" t="s">
        <v>1416</v>
      </c>
      <c r="I1068" s="1" t="s">
        <v>2271</v>
      </c>
      <c r="J1068" s="8">
        <f>EOMONTH(C1068, 0)</f>
        <v>45535</v>
      </c>
      <c r="K1068" s="1" t="s">
        <v>373</v>
      </c>
      <c r="L1068" s="1" t="str">
        <f>IF(ISNUMBER(SEARCH("Social subscription",I1068)),"Social Sub",IF(OR(ISNUMBER(SEARCH("Mens",I1068)),ISNUMBER(SEARCH("Ladies",I1068))),"Match Fees",IF(OR(ISNUMBER(SEARCH("Badgers",I1068)),ISNUMBER(SEARCH("Match Fee",I1068))),"Match Fees",IF(OR(ISNUMBER(SEARCH("Training",I1068)),ISNUMBER(SEARCH("Aspirations",I1068))),"Training Fee",""))))</f>
        <v>Training Fee</v>
      </c>
      <c r="M1068" s="1">
        <v>3</v>
      </c>
      <c r="N1068" s="1">
        <v>7.0000000000000007E-2</v>
      </c>
      <c r="O1068" s="1">
        <v>0.05</v>
      </c>
      <c r="P1068" s="1">
        <v>0</v>
      </c>
      <c r="Q1068" s="1">
        <v>2.88</v>
      </c>
    </row>
    <row r="1069" spans="1:17" ht="12.75">
      <c r="A1069" s="4">
        <v>45501</v>
      </c>
      <c r="B1069" s="18">
        <f>IF(AND(ISNUMBER(--LEFT(A1069,10)), ISNUMBER(--LEFT(C1069,10))), --LEFT(C1069,10) - --LEFT(A1069,10), "")</f>
        <v>23.354800000000978</v>
      </c>
      <c r="C1069" s="4">
        <v>45524.354861111111</v>
      </c>
      <c r="D1069" s="16">
        <f>YEAR(C1069)</f>
        <v>2024</v>
      </c>
      <c r="E1069" s="1" t="str">
        <f t="shared" si="16"/>
        <v>August 2024</v>
      </c>
      <c r="F1069" s="3" t="str">
        <f ca="1">IF(C1069&gt;=TODAY()-365, "Last 12 Months", "After 12 Months")</f>
        <v>Last 12 Months</v>
      </c>
      <c r="G1069" s="1" t="s">
        <v>2272</v>
      </c>
      <c r="H1069" s="1" t="s">
        <v>752</v>
      </c>
      <c r="I1069" s="1" t="s">
        <v>2271</v>
      </c>
      <c r="J1069" s="8">
        <f>EOMONTH(C1069, 0)</f>
        <v>45535</v>
      </c>
      <c r="K1069" s="1" t="s">
        <v>373</v>
      </c>
      <c r="L1069" s="1" t="str">
        <f>IF(ISNUMBER(SEARCH("Social subscription",I1069)),"Social Sub",IF(OR(ISNUMBER(SEARCH("Mens",I1069)),ISNUMBER(SEARCH("Ladies",I1069))),"Match Fees",IF(OR(ISNUMBER(SEARCH("Badgers",I1069)),ISNUMBER(SEARCH("Match Fee",I1069))),"Match Fees",IF(OR(ISNUMBER(SEARCH("Training",I1069)),ISNUMBER(SEARCH("Aspirations",I1069))),"Training Fee",""))))</f>
        <v>Training Fee</v>
      </c>
      <c r="M1069" s="1">
        <v>3</v>
      </c>
      <c r="N1069" s="1">
        <v>7.0000000000000007E-2</v>
      </c>
      <c r="O1069" s="1">
        <v>0.05</v>
      </c>
      <c r="P1069" s="1">
        <v>0</v>
      </c>
      <c r="Q1069" s="1">
        <v>2.88</v>
      </c>
    </row>
    <row r="1070" spans="1:17" ht="12.75">
      <c r="A1070" s="4">
        <v>45522</v>
      </c>
      <c r="B1070" s="18">
        <f>IF(AND(ISNUMBER(--LEFT(A1070,10)), ISNUMBER(--LEFT(C1070,10))), --LEFT(C1070,10) - --LEFT(A1070,10), "")</f>
        <v>2.3548000000009779</v>
      </c>
      <c r="C1070" s="4">
        <v>45524.354861111111</v>
      </c>
      <c r="D1070" s="16">
        <f>YEAR(C1070)</f>
        <v>2024</v>
      </c>
      <c r="E1070" s="1" t="str">
        <f t="shared" si="16"/>
        <v>August 2024</v>
      </c>
      <c r="F1070" s="3" t="str">
        <f ca="1">IF(C1070&gt;=TODAY()-365, "Last 12 Months", "After 12 Months")</f>
        <v>Last 12 Months</v>
      </c>
      <c r="G1070" s="1" t="s">
        <v>2273</v>
      </c>
      <c r="H1070" s="1" t="s">
        <v>1416</v>
      </c>
      <c r="I1070" s="1" t="s">
        <v>2274</v>
      </c>
      <c r="J1070" s="8">
        <f>EOMONTH(C1070, 0)</f>
        <v>45535</v>
      </c>
      <c r="K1070" s="1" t="s">
        <v>373</v>
      </c>
      <c r="L1070" s="1" t="str">
        <f>IF(ISNUMBER(SEARCH("Social subscription",I1070)),"Social Sub",IF(OR(ISNUMBER(SEARCH("Mens",I1070)),ISNUMBER(SEARCH("Ladies",I1070))),"Match Fees",IF(OR(ISNUMBER(SEARCH("Badgers",I1070)),ISNUMBER(SEARCH("Match Fee",I1070))),"Match Fees",IF(OR(ISNUMBER(SEARCH("Training",I1070)),ISNUMBER(SEARCH("Aspirations",I1070))),"Training Fee",""))))</f>
        <v>Training Fee</v>
      </c>
      <c r="M1070" s="1">
        <v>3</v>
      </c>
      <c r="N1070" s="1">
        <v>7.0000000000000007E-2</v>
      </c>
      <c r="O1070" s="1">
        <v>0.05</v>
      </c>
      <c r="P1070" s="1">
        <v>0</v>
      </c>
      <c r="Q1070" s="1">
        <v>2.88</v>
      </c>
    </row>
    <row r="1071" spans="1:17" ht="12.75">
      <c r="A1071" s="4">
        <v>45522</v>
      </c>
      <c r="B1071" s="18">
        <f>IF(AND(ISNUMBER(--LEFT(A1071,10)), ISNUMBER(--LEFT(C1071,10))), --LEFT(C1071,10) - --LEFT(A1071,10), "")</f>
        <v>2.3548000000009779</v>
      </c>
      <c r="C1071" s="4">
        <v>45524.354861111111</v>
      </c>
      <c r="D1071" s="16">
        <f>YEAR(C1071)</f>
        <v>2024</v>
      </c>
      <c r="E1071" s="1" t="str">
        <f t="shared" si="16"/>
        <v>August 2024</v>
      </c>
      <c r="F1071" s="3" t="str">
        <f ca="1">IF(C1071&gt;=TODAY()-365, "Last 12 Months", "After 12 Months")</f>
        <v>Last 12 Months</v>
      </c>
      <c r="G1071" s="1" t="s">
        <v>2275</v>
      </c>
      <c r="H1071" s="1" t="s">
        <v>752</v>
      </c>
      <c r="I1071" s="1" t="s">
        <v>2274</v>
      </c>
      <c r="J1071" s="8">
        <f>EOMONTH(C1071, 0)</f>
        <v>45535</v>
      </c>
      <c r="K1071" s="1" t="s">
        <v>373</v>
      </c>
      <c r="L1071" s="1" t="str">
        <f>IF(ISNUMBER(SEARCH("Social subscription",I1071)),"Social Sub",IF(OR(ISNUMBER(SEARCH("Mens",I1071)),ISNUMBER(SEARCH("Ladies",I1071))),"Match Fees",IF(OR(ISNUMBER(SEARCH("Badgers",I1071)),ISNUMBER(SEARCH("Match Fee",I1071))),"Match Fees",IF(OR(ISNUMBER(SEARCH("Training",I1071)),ISNUMBER(SEARCH("Aspirations",I1071))),"Training Fee",""))))</f>
        <v>Training Fee</v>
      </c>
      <c r="M1071" s="1">
        <v>3</v>
      </c>
      <c r="N1071" s="1">
        <v>7.0000000000000007E-2</v>
      </c>
      <c r="O1071" s="1">
        <v>0.05</v>
      </c>
      <c r="P1071" s="1">
        <v>0</v>
      </c>
      <c r="Q1071" s="1">
        <v>2.88</v>
      </c>
    </row>
    <row r="1072" spans="1:17" ht="12.75">
      <c r="A1072" s="4">
        <v>45492</v>
      </c>
      <c r="B1072" s="18">
        <f>IF(AND(ISNUMBER(--LEFT(A1072,10)), ISNUMBER(--LEFT(C1072,10))), --LEFT(C1072,10) - --LEFT(A1072,10), "")</f>
        <v>32.424299999998766</v>
      </c>
      <c r="C1072" s="4">
        <v>45524.424305555556</v>
      </c>
      <c r="D1072" s="16">
        <f>YEAR(C1072)</f>
        <v>2024</v>
      </c>
      <c r="E1072" s="1" t="str">
        <f t="shared" si="16"/>
        <v>August 2024</v>
      </c>
      <c r="F1072" s="3" t="str">
        <f ca="1">IF(C1072&gt;=TODAY()-365, "Last 12 Months", "After 12 Months")</f>
        <v>Last 12 Months</v>
      </c>
      <c r="G1072" s="1" t="s">
        <v>2276</v>
      </c>
      <c r="H1072" s="1" t="s">
        <v>393</v>
      </c>
      <c r="I1072" s="1" t="s">
        <v>1709</v>
      </c>
      <c r="J1072" s="8">
        <f>EOMONTH(C1072, 0)</f>
        <v>45535</v>
      </c>
      <c r="K1072" s="1" t="s">
        <v>373</v>
      </c>
      <c r="L1072" s="1" t="str">
        <f>IF(ISNUMBER(SEARCH("Social subscription",I1072)),"Social Sub",IF(OR(ISNUMBER(SEARCH("Mens",I1072)),ISNUMBER(SEARCH("Ladies",I1072))),"Match Fees",IF(OR(ISNUMBER(SEARCH("Badgers",I1072)),ISNUMBER(SEARCH("Match Fee",I1072))),"Match Fees",IF(OR(ISNUMBER(SEARCH("Training",I1072)),ISNUMBER(SEARCH("Aspirations",I1072))),"Training Fee",""))))</f>
        <v>Training Fee</v>
      </c>
      <c r="M1072" s="1">
        <v>10</v>
      </c>
      <c r="N1072" s="1">
        <v>0.19</v>
      </c>
      <c r="O1072" s="1">
        <v>0.1</v>
      </c>
      <c r="P1072" s="1">
        <v>0</v>
      </c>
      <c r="Q1072" s="1">
        <v>9.7100000000000009</v>
      </c>
    </row>
    <row r="1073" spans="1:17" ht="12.75">
      <c r="A1073" s="4">
        <v>45499</v>
      </c>
      <c r="B1073" s="18">
        <f>IF(AND(ISNUMBER(--LEFT(A1073,10)), ISNUMBER(--LEFT(C1073,10))), --LEFT(C1073,10) - --LEFT(A1073,10), "")</f>
        <v>25.424299999998766</v>
      </c>
      <c r="C1073" s="4">
        <v>45524.424305555556</v>
      </c>
      <c r="D1073" s="16">
        <f>YEAR(C1073)</f>
        <v>2024</v>
      </c>
      <c r="E1073" s="1" t="str">
        <f t="shared" si="16"/>
        <v>August 2024</v>
      </c>
      <c r="F1073" s="3" t="str">
        <f ca="1">IF(C1073&gt;=TODAY()-365, "Last 12 Months", "After 12 Months")</f>
        <v>Last 12 Months</v>
      </c>
      <c r="G1073" s="1" t="s">
        <v>2277</v>
      </c>
      <c r="H1073" s="1" t="s">
        <v>393</v>
      </c>
      <c r="I1073" s="1" t="s">
        <v>1978</v>
      </c>
      <c r="J1073" s="8">
        <f>EOMONTH(C1073, 0)</f>
        <v>45535</v>
      </c>
      <c r="K1073" s="1" t="s">
        <v>373</v>
      </c>
      <c r="L1073" s="1" t="str">
        <f>IF(ISNUMBER(SEARCH("Social subscription",I1073)),"Social Sub",IF(OR(ISNUMBER(SEARCH("Mens",I1073)),ISNUMBER(SEARCH("Ladies",I1073))),"Match Fees",IF(OR(ISNUMBER(SEARCH("Badgers",I1073)),ISNUMBER(SEARCH("Match Fee",I1073))),"Match Fees",IF(OR(ISNUMBER(SEARCH("Training",I1073)),ISNUMBER(SEARCH("Aspirations",I1073))),"Training Fee",""))))</f>
        <v>Training Fee</v>
      </c>
      <c r="M1073" s="1">
        <v>10</v>
      </c>
      <c r="N1073" s="1">
        <v>0.19</v>
      </c>
      <c r="O1073" s="1">
        <v>0.1</v>
      </c>
      <c r="P1073" s="1">
        <v>0</v>
      </c>
      <c r="Q1073" s="1">
        <v>9.7100000000000009</v>
      </c>
    </row>
    <row r="1074" spans="1:17" ht="12.75">
      <c r="A1074" s="4">
        <v>45506</v>
      </c>
      <c r="B1074" s="18">
        <f>IF(AND(ISNUMBER(--LEFT(A1074,10)), ISNUMBER(--LEFT(C1074,10))), --LEFT(C1074,10) - --LEFT(A1074,10), "")</f>
        <v>18.424299999998766</v>
      </c>
      <c r="C1074" s="4">
        <v>45524.424305555556</v>
      </c>
      <c r="D1074" s="16">
        <f>YEAR(C1074)</f>
        <v>2024</v>
      </c>
      <c r="E1074" s="1" t="str">
        <f t="shared" si="16"/>
        <v>August 2024</v>
      </c>
      <c r="F1074" s="3" t="str">
        <f ca="1">IF(C1074&gt;=TODAY()-365, "Last 12 Months", "After 12 Months")</f>
        <v>Last 12 Months</v>
      </c>
      <c r="G1074" s="1" t="s">
        <v>2278</v>
      </c>
      <c r="H1074" s="1" t="s">
        <v>393</v>
      </c>
      <c r="I1074" s="1" t="s">
        <v>2135</v>
      </c>
      <c r="J1074" s="8">
        <f>EOMONTH(C1074, 0)</f>
        <v>45535</v>
      </c>
      <c r="K1074" s="1" t="s">
        <v>373</v>
      </c>
      <c r="L1074" s="1" t="str">
        <f>IF(ISNUMBER(SEARCH("Social subscription",I1074)),"Social Sub",IF(OR(ISNUMBER(SEARCH("Mens",I1074)),ISNUMBER(SEARCH("Ladies",I1074))),"Match Fees",IF(OR(ISNUMBER(SEARCH("Badgers",I1074)),ISNUMBER(SEARCH("Match Fee",I1074))),"Match Fees",IF(OR(ISNUMBER(SEARCH("Training",I1074)),ISNUMBER(SEARCH("Aspirations",I1074))),"Training Fee",""))))</f>
        <v>Training Fee</v>
      </c>
      <c r="M1074" s="1">
        <v>10</v>
      </c>
      <c r="N1074" s="1">
        <v>0.19</v>
      </c>
      <c r="O1074" s="1">
        <v>0.1</v>
      </c>
      <c r="P1074" s="1">
        <v>0</v>
      </c>
      <c r="Q1074" s="1">
        <v>9.7100000000000009</v>
      </c>
    </row>
    <row r="1075" spans="1:17" ht="12.75">
      <c r="A1075" s="4">
        <v>45513</v>
      </c>
      <c r="B1075" s="18">
        <f>IF(AND(ISNUMBER(--LEFT(A1075,10)), ISNUMBER(--LEFT(C1075,10))), --LEFT(C1075,10) - --LEFT(A1075,10), "")</f>
        <v>11.424299999998766</v>
      </c>
      <c r="C1075" s="4">
        <v>45524.424305555556</v>
      </c>
      <c r="D1075" s="16">
        <f>YEAR(C1075)</f>
        <v>2024</v>
      </c>
      <c r="E1075" s="1" t="str">
        <f t="shared" si="16"/>
        <v>August 2024</v>
      </c>
      <c r="F1075" s="3" t="str">
        <f ca="1">IF(C1075&gt;=TODAY()-365, "Last 12 Months", "After 12 Months")</f>
        <v>Last 12 Months</v>
      </c>
      <c r="G1075" s="1" t="s">
        <v>2279</v>
      </c>
      <c r="H1075" s="1" t="s">
        <v>393</v>
      </c>
      <c r="I1075" s="1" t="s">
        <v>2137</v>
      </c>
      <c r="J1075" s="8">
        <f>EOMONTH(C1075, 0)</f>
        <v>45535</v>
      </c>
      <c r="K1075" s="1" t="s">
        <v>373</v>
      </c>
      <c r="L1075" s="1" t="str">
        <f>IF(ISNUMBER(SEARCH("Social subscription",I1075)),"Social Sub",IF(OR(ISNUMBER(SEARCH("Mens",I1075)),ISNUMBER(SEARCH("Ladies",I1075))),"Match Fees",IF(OR(ISNUMBER(SEARCH("Badgers",I1075)),ISNUMBER(SEARCH("Match Fee",I1075))),"Match Fees",IF(OR(ISNUMBER(SEARCH("Training",I1075)),ISNUMBER(SEARCH("Aspirations",I1075))),"Training Fee",""))))</f>
        <v>Training Fee</v>
      </c>
      <c r="M1075" s="1">
        <v>10</v>
      </c>
      <c r="N1075" s="1">
        <v>0.19</v>
      </c>
      <c r="O1075" s="1">
        <v>0.1</v>
      </c>
      <c r="P1075" s="1">
        <v>0</v>
      </c>
      <c r="Q1075" s="1">
        <v>9.7100000000000009</v>
      </c>
    </row>
    <row r="1076" spans="1:17" ht="12.75">
      <c r="A1076" s="4">
        <v>45520</v>
      </c>
      <c r="B1076" s="18">
        <f>IF(AND(ISNUMBER(--LEFT(A1076,10)), ISNUMBER(--LEFT(C1076,10))), --LEFT(C1076,10) - --LEFT(A1076,10), "")</f>
        <v>4.424299999998766</v>
      </c>
      <c r="C1076" s="4">
        <v>45524.424305555556</v>
      </c>
      <c r="D1076" s="16">
        <f>YEAR(C1076)</f>
        <v>2024</v>
      </c>
      <c r="E1076" s="1" t="str">
        <f t="shared" si="16"/>
        <v>August 2024</v>
      </c>
      <c r="F1076" s="3" t="str">
        <f ca="1">IF(C1076&gt;=TODAY()-365, "Last 12 Months", "After 12 Months")</f>
        <v>Last 12 Months</v>
      </c>
      <c r="G1076" s="1" t="s">
        <v>2280</v>
      </c>
      <c r="H1076" s="1" t="s">
        <v>393</v>
      </c>
      <c r="I1076" s="1" t="s">
        <v>2281</v>
      </c>
      <c r="J1076" s="8">
        <f>EOMONTH(C1076, 0)</f>
        <v>45535</v>
      </c>
      <c r="K1076" s="1" t="s">
        <v>373</v>
      </c>
      <c r="L1076" s="1" t="str">
        <f>IF(ISNUMBER(SEARCH("Social subscription",I1076)),"Social Sub",IF(OR(ISNUMBER(SEARCH("Mens",I1076)),ISNUMBER(SEARCH("Ladies",I1076))),"Match Fees",IF(OR(ISNUMBER(SEARCH("Badgers",I1076)),ISNUMBER(SEARCH("Match Fee",I1076))),"Match Fees",IF(OR(ISNUMBER(SEARCH("Training",I1076)),ISNUMBER(SEARCH("Aspirations",I1076))),"Training Fee",""))))</f>
        <v>Training Fee</v>
      </c>
      <c r="M1076" s="1">
        <v>10</v>
      </c>
      <c r="N1076" s="1">
        <v>0.19</v>
      </c>
      <c r="O1076" s="1">
        <v>0.1</v>
      </c>
      <c r="P1076" s="1">
        <v>0</v>
      </c>
      <c r="Q1076" s="1">
        <v>9.7100000000000009</v>
      </c>
    </row>
    <row r="1077" spans="1:17" ht="12.75">
      <c r="A1077" s="4">
        <v>45493</v>
      </c>
      <c r="B1077" s="18">
        <f>IF(AND(ISNUMBER(--LEFT(A1077,10)), ISNUMBER(--LEFT(C1077,10))), --LEFT(C1077,10) - --LEFT(A1077,10), "")</f>
        <v>31.459000000002561</v>
      </c>
      <c r="C1077" s="4">
        <v>45524.459027777775</v>
      </c>
      <c r="D1077" s="16">
        <f>YEAR(C1077)</f>
        <v>2024</v>
      </c>
      <c r="E1077" s="1" t="str">
        <f t="shared" si="16"/>
        <v>August 2024</v>
      </c>
      <c r="F1077" s="3" t="str">
        <f ca="1">IF(C1077&gt;=TODAY()-365, "Last 12 Months", "After 12 Months")</f>
        <v>Last 12 Months</v>
      </c>
      <c r="G1077" s="1" t="s">
        <v>2282</v>
      </c>
      <c r="H1077" s="1" t="s">
        <v>1211</v>
      </c>
      <c r="I1077" s="1" t="s">
        <v>1714</v>
      </c>
      <c r="J1077" s="8">
        <f>EOMONTH(C1077, 0)</f>
        <v>45535</v>
      </c>
      <c r="K1077" s="1" t="s">
        <v>233</v>
      </c>
      <c r="L1077" s="1" t="str">
        <f>IF(ISNUMBER(SEARCH("Social subscription",I1077)),"Social Sub",IF(OR(ISNUMBER(SEARCH("Mens",I1077)),ISNUMBER(SEARCH("Ladies",I1077))),"Match Fees",IF(OR(ISNUMBER(SEARCH("Badgers",I1077)),ISNUMBER(SEARCH("Match Fee",I1077))),"Match Fees",IF(OR(ISNUMBER(SEARCH("Training",I1077)),ISNUMBER(SEARCH("Aspirations",I1077))),"Training Fee",""))))</f>
        <v>Match Fees</v>
      </c>
      <c r="M1077" s="1">
        <v>5</v>
      </c>
      <c r="N1077" s="1">
        <v>0</v>
      </c>
      <c r="O1077" s="1">
        <v>0</v>
      </c>
      <c r="P1077" s="1">
        <v>0</v>
      </c>
      <c r="Q1077" s="1">
        <v>5</v>
      </c>
    </row>
    <row r="1078" spans="1:17" ht="12.75">
      <c r="A1078" s="4">
        <v>45456</v>
      </c>
      <c r="B1078" s="18">
        <f>IF(AND(ISNUMBER(--LEFT(A1078,10)), ISNUMBER(--LEFT(C1078,10))), --LEFT(C1078,10) - --LEFT(A1078,10), "")</f>
        <v>68.461100000000442</v>
      </c>
      <c r="C1078" s="4">
        <v>45524.461111111108</v>
      </c>
      <c r="D1078" s="16">
        <f>YEAR(C1078)</f>
        <v>2024</v>
      </c>
      <c r="E1078" s="1" t="str">
        <f t="shared" si="16"/>
        <v>August 2024</v>
      </c>
      <c r="F1078" s="3" t="str">
        <f ca="1">IF(C1078&gt;=TODAY()-365, "Last 12 Months", "After 12 Months")</f>
        <v>Last 12 Months</v>
      </c>
      <c r="G1078" s="1" t="s">
        <v>2283</v>
      </c>
      <c r="H1078" s="1" t="s">
        <v>1188</v>
      </c>
      <c r="I1078" s="1" t="s">
        <v>1214</v>
      </c>
      <c r="J1078" s="8">
        <f>EOMONTH(C1078, 0)</f>
        <v>45535</v>
      </c>
      <c r="K1078" s="1" t="s">
        <v>233</v>
      </c>
      <c r="L1078" s="1" t="str">
        <f>IF(ISNUMBER(SEARCH("Social subscription",I1078)),"Social Sub",IF(OR(ISNUMBER(SEARCH("Mens",I1078)),ISNUMBER(SEARCH("Ladies",I1078))),"Match Fees",IF(OR(ISNUMBER(SEARCH("Badgers",I1078)),ISNUMBER(SEARCH("Match Fee",I1078))),"Match Fees",IF(OR(ISNUMBER(SEARCH("Training",I1078)),ISNUMBER(SEARCH("Aspirations",I1078))),"Training Fee",""))))</f>
        <v>Match Fees</v>
      </c>
      <c r="M1078" s="1">
        <v>5</v>
      </c>
      <c r="N1078" s="1">
        <v>0</v>
      </c>
      <c r="O1078" s="1">
        <v>0</v>
      </c>
      <c r="P1078" s="1">
        <v>0</v>
      </c>
      <c r="Q1078" s="1">
        <v>5</v>
      </c>
    </row>
    <row r="1079" spans="1:17" ht="12.75">
      <c r="A1079" s="4">
        <v>45476</v>
      </c>
      <c r="B1079" s="18">
        <f>IF(AND(ISNUMBER(--LEFT(A1079,10)), ISNUMBER(--LEFT(C1079,10))), --LEFT(C1079,10) - --LEFT(A1079,10), "")</f>
        <v>48.461100000000442</v>
      </c>
      <c r="C1079" s="4">
        <v>45524.461111111108</v>
      </c>
      <c r="D1079" s="16">
        <f>YEAR(C1079)</f>
        <v>2024</v>
      </c>
      <c r="E1079" s="1" t="str">
        <f t="shared" si="16"/>
        <v>August 2024</v>
      </c>
      <c r="F1079" s="3" t="str">
        <f ca="1">IF(C1079&gt;=TODAY()-365, "Last 12 Months", "After 12 Months")</f>
        <v>Last 12 Months</v>
      </c>
      <c r="G1079" s="1" t="s">
        <v>2284</v>
      </c>
      <c r="H1079" s="1" t="s">
        <v>1188</v>
      </c>
      <c r="I1079" s="1" t="s">
        <v>1467</v>
      </c>
      <c r="J1079" s="8">
        <f>EOMONTH(C1079, 0)</f>
        <v>45535</v>
      </c>
      <c r="K1079" s="1" t="s">
        <v>233</v>
      </c>
      <c r="L1079" s="1" t="str">
        <f>IF(ISNUMBER(SEARCH("Social subscription",I1079)),"Social Sub",IF(OR(ISNUMBER(SEARCH("Mens",I1079)),ISNUMBER(SEARCH("Ladies",I1079))),"Match Fees",IF(OR(ISNUMBER(SEARCH("Badgers",I1079)),ISNUMBER(SEARCH("Match Fee",I1079))),"Match Fees",IF(OR(ISNUMBER(SEARCH("Training",I1079)),ISNUMBER(SEARCH("Aspirations",I1079))),"Training Fee",""))))</f>
        <v>Match Fees</v>
      </c>
      <c r="M1079" s="1">
        <v>5</v>
      </c>
      <c r="N1079" s="1">
        <v>0</v>
      </c>
      <c r="O1079" s="1">
        <v>0</v>
      </c>
      <c r="P1079" s="1">
        <v>0</v>
      </c>
      <c r="Q1079" s="1">
        <v>5</v>
      </c>
    </row>
    <row r="1080" spans="1:17" ht="12.75">
      <c r="A1080" s="4">
        <v>45493</v>
      </c>
      <c r="B1080" s="18">
        <f>IF(AND(ISNUMBER(--LEFT(A1080,10)), ISNUMBER(--LEFT(C1080,10))), --LEFT(C1080,10) - --LEFT(A1080,10), "")</f>
        <v>31.461100000000442</v>
      </c>
      <c r="C1080" s="4">
        <v>45524.461111111108</v>
      </c>
      <c r="D1080" s="16">
        <f>YEAR(C1080)</f>
        <v>2024</v>
      </c>
      <c r="E1080" s="1" t="str">
        <f t="shared" si="16"/>
        <v>August 2024</v>
      </c>
      <c r="F1080" s="3" t="str">
        <f ca="1">IF(C1080&gt;=TODAY()-365, "Last 12 Months", "After 12 Months")</f>
        <v>Last 12 Months</v>
      </c>
      <c r="G1080" s="1" t="s">
        <v>2285</v>
      </c>
      <c r="H1080" s="1" t="s">
        <v>1188</v>
      </c>
      <c r="I1080" s="1" t="s">
        <v>1714</v>
      </c>
      <c r="J1080" s="8">
        <f>EOMONTH(C1080, 0)</f>
        <v>45535</v>
      </c>
      <c r="K1080" s="1" t="s">
        <v>233</v>
      </c>
      <c r="L1080" s="1" t="str">
        <f>IF(ISNUMBER(SEARCH("Social subscription",I1080)),"Social Sub",IF(OR(ISNUMBER(SEARCH("Mens",I1080)),ISNUMBER(SEARCH("Ladies",I1080))),"Match Fees",IF(OR(ISNUMBER(SEARCH("Badgers",I1080)),ISNUMBER(SEARCH("Match Fee",I1080))),"Match Fees",IF(OR(ISNUMBER(SEARCH("Training",I1080)),ISNUMBER(SEARCH("Aspirations",I1080))),"Training Fee",""))))</f>
        <v>Match Fees</v>
      </c>
      <c r="M1080" s="1">
        <v>5</v>
      </c>
      <c r="N1080" s="1">
        <v>0</v>
      </c>
      <c r="O1080" s="1">
        <v>0</v>
      </c>
      <c r="P1080" s="1">
        <v>0</v>
      </c>
      <c r="Q1080" s="1">
        <v>5</v>
      </c>
    </row>
    <row r="1081" spans="1:17" ht="12.75">
      <c r="A1081" s="4">
        <v>45408</v>
      </c>
      <c r="B1081" s="18">
        <f>IF(AND(ISNUMBER(--LEFT(A1081,10)), ISNUMBER(--LEFT(C1081,10))), --LEFT(C1081,10) - --LEFT(A1081,10), "")</f>
        <v>116.49440000000322</v>
      </c>
      <c r="C1081" s="4">
        <v>45524.494444444441</v>
      </c>
      <c r="D1081" s="16">
        <f>YEAR(C1081)</f>
        <v>2024</v>
      </c>
      <c r="E1081" s="1" t="str">
        <f t="shared" si="16"/>
        <v>August 2024</v>
      </c>
      <c r="F1081" s="3" t="str">
        <f ca="1">IF(C1081&gt;=TODAY()-365, "Last 12 Months", "After 12 Months")</f>
        <v>Last 12 Months</v>
      </c>
      <c r="G1081" s="1" t="s">
        <v>2286</v>
      </c>
      <c r="H1081" s="1" t="s">
        <v>2287</v>
      </c>
      <c r="I1081" s="1" t="s">
        <v>813</v>
      </c>
      <c r="J1081" s="8">
        <f>EOMONTH(C1081, 0)</f>
        <v>45535</v>
      </c>
      <c r="K1081" s="1" t="s">
        <v>233</v>
      </c>
      <c r="L1081" s="1" t="str">
        <f>IF(ISNUMBER(SEARCH("Social subscription",I1081)),"Social Sub",IF(OR(ISNUMBER(SEARCH("Mens",I1081)),ISNUMBER(SEARCH("Ladies",I1081))),"Match Fees",IF(OR(ISNUMBER(SEARCH("Badgers",I1081)),ISNUMBER(SEARCH("Match Fee",I1081))),"Match Fees",IF(OR(ISNUMBER(SEARCH("Training",I1081)),ISNUMBER(SEARCH("Aspirations",I1081))),"Training Fee",""))))</f>
        <v>Match Fees</v>
      </c>
      <c r="M1081" s="1">
        <v>5</v>
      </c>
      <c r="N1081" s="1">
        <v>0</v>
      </c>
      <c r="O1081" s="1">
        <v>0</v>
      </c>
      <c r="P1081" s="1">
        <v>0</v>
      </c>
      <c r="Q1081" s="1">
        <v>5</v>
      </c>
    </row>
    <row r="1082" spans="1:17" ht="12.75">
      <c r="A1082" s="4">
        <v>45435</v>
      </c>
      <c r="B1082" s="18">
        <f>IF(AND(ISNUMBER(--LEFT(A1082,10)), ISNUMBER(--LEFT(C1082,10))), --LEFT(C1082,10) - --LEFT(A1082,10), "")</f>
        <v>89.494400000003225</v>
      </c>
      <c r="C1082" s="4">
        <v>45524.494444444441</v>
      </c>
      <c r="D1082" s="16">
        <f>YEAR(C1082)</f>
        <v>2024</v>
      </c>
      <c r="E1082" s="1" t="str">
        <f t="shared" si="16"/>
        <v>August 2024</v>
      </c>
      <c r="F1082" s="3" t="str">
        <f ca="1">IF(C1082&gt;=TODAY()-365, "Last 12 Months", "After 12 Months")</f>
        <v>Last 12 Months</v>
      </c>
      <c r="G1082" s="1" t="s">
        <v>2288</v>
      </c>
      <c r="H1082" s="1" t="s">
        <v>2287</v>
      </c>
      <c r="I1082" s="1" t="s">
        <v>1193</v>
      </c>
      <c r="J1082" s="8">
        <f>EOMONTH(C1082, 0)</f>
        <v>45535</v>
      </c>
      <c r="K1082" s="1" t="s">
        <v>233</v>
      </c>
      <c r="L1082" s="1" t="str">
        <f>IF(ISNUMBER(SEARCH("Social subscription",I1082)),"Social Sub",IF(OR(ISNUMBER(SEARCH("Mens",I1082)),ISNUMBER(SEARCH("Ladies",I1082))),"Match Fees",IF(OR(ISNUMBER(SEARCH("Badgers",I1082)),ISNUMBER(SEARCH("Match Fee",I1082))),"Match Fees",IF(OR(ISNUMBER(SEARCH("Training",I1082)),ISNUMBER(SEARCH("Aspirations",I1082))),"Training Fee",""))))</f>
        <v>Match Fees</v>
      </c>
      <c r="M1082" s="1">
        <v>5</v>
      </c>
      <c r="N1082" s="1">
        <v>0</v>
      </c>
      <c r="O1082" s="1">
        <v>0</v>
      </c>
      <c r="P1082" s="1">
        <v>0</v>
      </c>
      <c r="Q1082" s="1">
        <v>5</v>
      </c>
    </row>
    <row r="1083" spans="1:17" ht="12.75">
      <c r="A1083" s="4">
        <v>45448</v>
      </c>
      <c r="B1083" s="18">
        <f>IF(AND(ISNUMBER(--LEFT(A1083,10)), ISNUMBER(--LEFT(C1083,10))), --LEFT(C1083,10) - --LEFT(A1083,10), "")</f>
        <v>76.494400000003225</v>
      </c>
      <c r="C1083" s="4">
        <v>45524.494444444441</v>
      </c>
      <c r="D1083" s="16">
        <f>YEAR(C1083)</f>
        <v>2024</v>
      </c>
      <c r="E1083" s="1" t="str">
        <f t="shared" si="16"/>
        <v>August 2024</v>
      </c>
      <c r="F1083" s="3" t="str">
        <f ca="1">IF(C1083&gt;=TODAY()-365, "Last 12 Months", "After 12 Months")</f>
        <v>Last 12 Months</v>
      </c>
      <c r="G1083" s="1" t="s">
        <v>2289</v>
      </c>
      <c r="H1083" s="1" t="s">
        <v>2287</v>
      </c>
      <c r="I1083" s="1" t="s">
        <v>1128</v>
      </c>
      <c r="J1083" s="8">
        <f>EOMONTH(C1083, 0)</f>
        <v>45535</v>
      </c>
      <c r="K1083" s="1" t="s">
        <v>233</v>
      </c>
      <c r="L1083" s="1" t="str">
        <f>IF(ISNUMBER(SEARCH("Social subscription",I1083)),"Social Sub",IF(OR(ISNUMBER(SEARCH("Mens",I1083)),ISNUMBER(SEARCH("Ladies",I1083))),"Match Fees",IF(OR(ISNUMBER(SEARCH("Badgers",I1083)),ISNUMBER(SEARCH("Match Fee",I1083))),"Match Fees",IF(OR(ISNUMBER(SEARCH("Training",I1083)),ISNUMBER(SEARCH("Aspirations",I1083))),"Training Fee",""))))</f>
        <v>Match Fees</v>
      </c>
      <c r="M1083" s="1">
        <v>5</v>
      </c>
      <c r="N1083" s="1">
        <v>0</v>
      </c>
      <c r="O1083" s="1">
        <v>0</v>
      </c>
      <c r="P1083" s="1">
        <v>0</v>
      </c>
      <c r="Q1083" s="1">
        <v>5</v>
      </c>
    </row>
    <row r="1084" spans="1:17" ht="12.75">
      <c r="A1084" s="4">
        <v>45456</v>
      </c>
      <c r="B1084" s="18">
        <f>IF(AND(ISNUMBER(--LEFT(A1084,10)), ISNUMBER(--LEFT(C1084,10))), --LEFT(C1084,10) - --LEFT(A1084,10), "")</f>
        <v>68.494400000003225</v>
      </c>
      <c r="C1084" s="4">
        <v>45524.494444444441</v>
      </c>
      <c r="D1084" s="16">
        <f>YEAR(C1084)</f>
        <v>2024</v>
      </c>
      <c r="E1084" s="1" t="str">
        <f t="shared" si="16"/>
        <v>August 2024</v>
      </c>
      <c r="F1084" s="3" t="str">
        <f ca="1">IF(C1084&gt;=TODAY()-365, "Last 12 Months", "After 12 Months")</f>
        <v>Last 12 Months</v>
      </c>
      <c r="G1084" s="1" t="s">
        <v>2290</v>
      </c>
      <c r="H1084" s="1" t="s">
        <v>2287</v>
      </c>
      <c r="I1084" s="1" t="s">
        <v>1214</v>
      </c>
      <c r="J1084" s="8">
        <f>EOMONTH(C1084, 0)</f>
        <v>45535</v>
      </c>
      <c r="K1084" s="1" t="s">
        <v>233</v>
      </c>
      <c r="L1084" s="1" t="str">
        <f>IF(ISNUMBER(SEARCH("Social subscription",I1084)),"Social Sub",IF(OR(ISNUMBER(SEARCH("Mens",I1084)),ISNUMBER(SEARCH("Ladies",I1084))),"Match Fees",IF(OR(ISNUMBER(SEARCH("Badgers",I1084)),ISNUMBER(SEARCH("Match Fee",I1084))),"Match Fees",IF(OR(ISNUMBER(SEARCH("Training",I1084)),ISNUMBER(SEARCH("Aspirations",I1084))),"Training Fee",""))))</f>
        <v>Match Fees</v>
      </c>
      <c r="M1084" s="1">
        <v>5</v>
      </c>
      <c r="N1084" s="1">
        <v>0</v>
      </c>
      <c r="O1084" s="1">
        <v>0</v>
      </c>
      <c r="P1084" s="1">
        <v>0</v>
      </c>
      <c r="Q1084" s="1">
        <v>5</v>
      </c>
    </row>
    <row r="1085" spans="1:17" ht="12.75">
      <c r="A1085" s="4">
        <v>45476</v>
      </c>
      <c r="B1085" s="18">
        <f>IF(AND(ISNUMBER(--LEFT(A1085,10)), ISNUMBER(--LEFT(C1085,10))), --LEFT(C1085,10) - --LEFT(A1085,10), "")</f>
        <v>48.494400000003225</v>
      </c>
      <c r="C1085" s="4">
        <v>45524.494444444441</v>
      </c>
      <c r="D1085" s="16">
        <f>YEAR(C1085)</f>
        <v>2024</v>
      </c>
      <c r="E1085" s="1" t="str">
        <f t="shared" si="16"/>
        <v>August 2024</v>
      </c>
      <c r="F1085" s="3" t="str">
        <f ca="1">IF(C1085&gt;=TODAY()-365, "Last 12 Months", "After 12 Months")</f>
        <v>Last 12 Months</v>
      </c>
      <c r="G1085" s="1" t="s">
        <v>2291</v>
      </c>
      <c r="H1085" s="1" t="s">
        <v>2287</v>
      </c>
      <c r="I1085" s="1" t="s">
        <v>1467</v>
      </c>
      <c r="J1085" s="8">
        <f>EOMONTH(C1085, 0)</f>
        <v>45535</v>
      </c>
      <c r="K1085" s="1" t="s">
        <v>233</v>
      </c>
      <c r="L1085" s="1" t="str">
        <f>IF(ISNUMBER(SEARCH("Social subscription",I1085)),"Social Sub",IF(OR(ISNUMBER(SEARCH("Mens",I1085)),ISNUMBER(SEARCH("Ladies",I1085))),"Match Fees",IF(OR(ISNUMBER(SEARCH("Badgers",I1085)),ISNUMBER(SEARCH("Match Fee",I1085))),"Match Fees",IF(OR(ISNUMBER(SEARCH("Training",I1085)),ISNUMBER(SEARCH("Aspirations",I1085))),"Training Fee",""))))</f>
        <v>Match Fees</v>
      </c>
      <c r="M1085" s="1">
        <v>5</v>
      </c>
      <c r="N1085" s="1">
        <v>0</v>
      </c>
      <c r="O1085" s="1">
        <v>0</v>
      </c>
      <c r="P1085" s="1">
        <v>0</v>
      </c>
      <c r="Q1085" s="1">
        <v>5</v>
      </c>
    </row>
    <row r="1086" spans="1:17" ht="12.75">
      <c r="A1086" s="4">
        <v>45493</v>
      </c>
      <c r="B1086" s="18">
        <f>IF(AND(ISNUMBER(--LEFT(A1086,10)), ISNUMBER(--LEFT(C1086,10))), --LEFT(C1086,10) - --LEFT(A1086,10), "")</f>
        <v>31.495100000000093</v>
      </c>
      <c r="C1086" s="4">
        <v>45524.495138888888</v>
      </c>
      <c r="D1086" s="16">
        <f>YEAR(C1086)</f>
        <v>2024</v>
      </c>
      <c r="E1086" s="1" t="str">
        <f t="shared" si="16"/>
        <v>August 2024</v>
      </c>
      <c r="F1086" s="3" t="str">
        <f ca="1">IF(C1086&gt;=TODAY()-365, "Last 12 Months", "After 12 Months")</f>
        <v>Last 12 Months</v>
      </c>
      <c r="G1086" s="1" t="s">
        <v>2292</v>
      </c>
      <c r="H1086" s="1" t="s">
        <v>2287</v>
      </c>
      <c r="I1086" s="1" t="s">
        <v>1714</v>
      </c>
      <c r="J1086" s="8">
        <f>EOMONTH(C1086, 0)</f>
        <v>45535</v>
      </c>
      <c r="K1086" s="1" t="s">
        <v>233</v>
      </c>
      <c r="L1086" s="1" t="str">
        <f>IF(ISNUMBER(SEARCH("Social subscription",I1086)),"Social Sub",IF(OR(ISNUMBER(SEARCH("Mens",I1086)),ISNUMBER(SEARCH("Ladies",I1086))),"Match Fees",IF(OR(ISNUMBER(SEARCH("Badgers",I1086)),ISNUMBER(SEARCH("Match Fee",I1086))),"Match Fees",IF(OR(ISNUMBER(SEARCH("Training",I1086)),ISNUMBER(SEARCH("Aspirations",I1086))),"Training Fee",""))))</f>
        <v>Match Fees</v>
      </c>
      <c r="M1086" s="1">
        <v>5</v>
      </c>
      <c r="N1086" s="1">
        <v>0</v>
      </c>
      <c r="O1086" s="1">
        <v>0</v>
      </c>
      <c r="P1086" s="1">
        <v>0</v>
      </c>
      <c r="Q1086" s="1">
        <v>5</v>
      </c>
    </row>
    <row r="1087" spans="1:17" ht="12.75">
      <c r="A1087" s="4">
        <v>45487</v>
      </c>
      <c r="B1087" s="18">
        <f>IF(AND(ISNUMBER(--LEFT(A1087,10)), ISNUMBER(--LEFT(C1087,10))), --LEFT(C1087,10) - --LEFT(A1087,10), "")</f>
        <v>37.545100000003004</v>
      </c>
      <c r="C1087" s="4">
        <v>45524.545138888891</v>
      </c>
      <c r="D1087" s="16">
        <f>YEAR(C1087)</f>
        <v>2024</v>
      </c>
      <c r="E1087" s="1" t="str">
        <f t="shared" si="16"/>
        <v>August 2024</v>
      </c>
      <c r="F1087" s="3" t="str">
        <f ca="1">IF(C1087&gt;=TODAY()-365, "Last 12 Months", "After 12 Months")</f>
        <v>Last 12 Months</v>
      </c>
      <c r="G1087" s="1" t="s">
        <v>2293</v>
      </c>
      <c r="H1087" s="1" t="s">
        <v>968</v>
      </c>
      <c r="I1087" s="1" t="s">
        <v>2294</v>
      </c>
      <c r="J1087" s="8">
        <f>EOMONTH(C1087, 0)</f>
        <v>45535</v>
      </c>
      <c r="K1087" s="1" t="s">
        <v>373</v>
      </c>
      <c r="L1087" s="1" t="str">
        <f>IF(ISNUMBER(SEARCH("Social subscription",I1087)),"Social Sub",IF(OR(ISNUMBER(SEARCH("Mens",I1087)),ISNUMBER(SEARCH("Ladies",I1087))),"Match Fees",IF(OR(ISNUMBER(SEARCH("Badgers",I1087)),ISNUMBER(SEARCH("Match Fee",I1087))),"Match Fees",IF(OR(ISNUMBER(SEARCH("Training",I1087)),ISNUMBER(SEARCH("Aspirations",I1087))),"Training Fee",""))))</f>
        <v>Training Fee</v>
      </c>
      <c r="M1087" s="1">
        <v>3</v>
      </c>
      <c r="N1087" s="1">
        <v>0.06</v>
      </c>
      <c r="O1087" s="1">
        <v>0.05</v>
      </c>
      <c r="P1087" s="1">
        <v>0</v>
      </c>
      <c r="Q1087" s="1">
        <v>2.89</v>
      </c>
    </row>
    <row r="1088" spans="1:17" ht="12.75">
      <c r="A1088" s="4">
        <v>45487</v>
      </c>
      <c r="B1088" s="18">
        <f>IF(AND(ISNUMBER(--LEFT(A1088,10)), ISNUMBER(--LEFT(C1088,10))), --LEFT(C1088,10) - --LEFT(A1088,10), "")</f>
        <v>37.545100000003004</v>
      </c>
      <c r="C1088" s="4">
        <v>45524.545138888891</v>
      </c>
      <c r="D1088" s="16">
        <f>YEAR(C1088)</f>
        <v>2024</v>
      </c>
      <c r="E1088" s="1" t="str">
        <f t="shared" si="16"/>
        <v>August 2024</v>
      </c>
      <c r="F1088" s="3" t="str">
        <f ca="1">IF(C1088&gt;=TODAY()-365, "Last 12 Months", "After 12 Months")</f>
        <v>Last 12 Months</v>
      </c>
      <c r="G1088" s="1" t="s">
        <v>2295</v>
      </c>
      <c r="H1088" s="1" t="s">
        <v>1600</v>
      </c>
      <c r="I1088" s="1" t="s">
        <v>2294</v>
      </c>
      <c r="J1088" s="8">
        <f>EOMONTH(C1088, 0)</f>
        <v>45535</v>
      </c>
      <c r="K1088" s="1" t="s">
        <v>373</v>
      </c>
      <c r="L1088" s="1" t="str">
        <f>IF(ISNUMBER(SEARCH("Social subscription",I1088)),"Social Sub",IF(OR(ISNUMBER(SEARCH("Mens",I1088)),ISNUMBER(SEARCH("Ladies",I1088))),"Match Fees",IF(OR(ISNUMBER(SEARCH("Badgers",I1088)),ISNUMBER(SEARCH("Match Fee",I1088))),"Match Fees",IF(OR(ISNUMBER(SEARCH("Training",I1088)),ISNUMBER(SEARCH("Aspirations",I1088))),"Training Fee",""))))</f>
        <v>Training Fee</v>
      </c>
      <c r="M1088" s="1">
        <v>3</v>
      </c>
      <c r="N1088" s="1">
        <v>0.06</v>
      </c>
      <c r="O1088" s="1">
        <v>0.05</v>
      </c>
      <c r="P1088" s="1">
        <v>0</v>
      </c>
      <c r="Q1088" s="1">
        <v>2.89</v>
      </c>
    </row>
    <row r="1089" spans="1:17" ht="12.75">
      <c r="A1089" s="4">
        <v>45487</v>
      </c>
      <c r="B1089" s="18">
        <f>IF(AND(ISNUMBER(--LEFT(A1089,10)), ISNUMBER(--LEFT(C1089,10))), --LEFT(C1089,10) - --LEFT(A1089,10), "")</f>
        <v>37.545100000003004</v>
      </c>
      <c r="C1089" s="4">
        <v>45524.545138888891</v>
      </c>
      <c r="D1089" s="16">
        <f>YEAR(C1089)</f>
        <v>2024</v>
      </c>
      <c r="E1089" s="1" t="str">
        <f t="shared" si="16"/>
        <v>August 2024</v>
      </c>
      <c r="F1089" s="3" t="str">
        <f ca="1">IF(C1089&gt;=TODAY()-365, "Last 12 Months", "After 12 Months")</f>
        <v>Last 12 Months</v>
      </c>
      <c r="G1089" s="1" t="s">
        <v>2296</v>
      </c>
      <c r="H1089" s="1" t="s">
        <v>1602</v>
      </c>
      <c r="I1089" s="1" t="s">
        <v>2294</v>
      </c>
      <c r="J1089" s="8">
        <f>EOMONTH(C1089, 0)</f>
        <v>45535</v>
      </c>
      <c r="K1089" s="1" t="s">
        <v>373</v>
      </c>
      <c r="L1089" s="1" t="str">
        <f>IF(ISNUMBER(SEARCH("Social subscription",I1089)),"Social Sub",IF(OR(ISNUMBER(SEARCH("Mens",I1089)),ISNUMBER(SEARCH("Ladies",I1089))),"Match Fees",IF(OR(ISNUMBER(SEARCH("Badgers",I1089)),ISNUMBER(SEARCH("Match Fee",I1089))),"Match Fees",IF(OR(ISNUMBER(SEARCH("Training",I1089)),ISNUMBER(SEARCH("Aspirations",I1089))),"Training Fee",""))))</f>
        <v>Training Fee</v>
      </c>
      <c r="M1089" s="1">
        <v>3</v>
      </c>
      <c r="N1089" s="1">
        <v>0.06</v>
      </c>
      <c r="O1089" s="1">
        <v>0.05</v>
      </c>
      <c r="P1089" s="1">
        <v>0</v>
      </c>
      <c r="Q1089" s="1">
        <v>2.89</v>
      </c>
    </row>
    <row r="1090" spans="1:17" ht="12.75">
      <c r="A1090" s="4">
        <v>45494</v>
      </c>
      <c r="B1090" s="18">
        <f>IF(AND(ISNUMBER(--LEFT(A1090,10)), ISNUMBER(--LEFT(C1090,10))), --LEFT(C1090,10) - --LEFT(A1090,10), "")</f>
        <v>30.545100000003004</v>
      </c>
      <c r="C1090" s="4">
        <v>45524.545138888891</v>
      </c>
      <c r="D1090" s="16">
        <f>YEAR(C1090)</f>
        <v>2024</v>
      </c>
      <c r="E1090" s="1" t="str">
        <f t="shared" si="16"/>
        <v>August 2024</v>
      </c>
      <c r="F1090" s="3" t="str">
        <f ca="1">IF(C1090&gt;=TODAY()-365, "Last 12 Months", "After 12 Months")</f>
        <v>Last 12 Months</v>
      </c>
      <c r="G1090" s="1" t="s">
        <v>2297</v>
      </c>
      <c r="H1090" s="1" t="s">
        <v>968</v>
      </c>
      <c r="I1090" s="1" t="s">
        <v>2298</v>
      </c>
      <c r="J1090" s="8">
        <f>EOMONTH(C1090, 0)</f>
        <v>45535</v>
      </c>
      <c r="K1090" s="1" t="s">
        <v>373</v>
      </c>
      <c r="L1090" s="1" t="str">
        <f>IF(ISNUMBER(SEARCH("Social subscription",I1090)),"Social Sub",IF(OR(ISNUMBER(SEARCH("Mens",I1090)),ISNUMBER(SEARCH("Ladies",I1090))),"Match Fees",IF(OR(ISNUMBER(SEARCH("Badgers",I1090)),ISNUMBER(SEARCH("Match Fee",I1090))),"Match Fees",IF(OR(ISNUMBER(SEARCH("Training",I1090)),ISNUMBER(SEARCH("Aspirations",I1090))),"Training Fee",""))))</f>
        <v>Training Fee</v>
      </c>
      <c r="M1090" s="1">
        <v>3</v>
      </c>
      <c r="N1090" s="1">
        <v>0.06</v>
      </c>
      <c r="O1090" s="1">
        <v>0.05</v>
      </c>
      <c r="P1090" s="1">
        <v>0</v>
      </c>
      <c r="Q1090" s="1">
        <v>2.89</v>
      </c>
    </row>
    <row r="1091" spans="1:17" ht="12.75">
      <c r="A1091" s="4">
        <v>45508</v>
      </c>
      <c r="B1091" s="18">
        <f>IF(AND(ISNUMBER(--LEFT(A1091,10)), ISNUMBER(--LEFT(C1091,10))), --LEFT(C1091,10) - --LEFT(A1091,10), "")</f>
        <v>16.545100000003004</v>
      </c>
      <c r="C1091" s="4">
        <v>45524.545138888891</v>
      </c>
      <c r="D1091" s="16">
        <f>YEAR(C1091)</f>
        <v>2024</v>
      </c>
      <c r="E1091" s="1" t="str">
        <f t="shared" ref="E1091:E1154" si="17">TEXT(C1091, "mmmm yyyy")</f>
        <v>August 2024</v>
      </c>
      <c r="F1091" s="3" t="str">
        <f ca="1">IF(C1091&gt;=TODAY()-365, "Last 12 Months", "After 12 Months")</f>
        <v>Last 12 Months</v>
      </c>
      <c r="G1091" s="1" t="s">
        <v>2299</v>
      </c>
      <c r="H1091" s="1" t="s">
        <v>968</v>
      </c>
      <c r="I1091" s="1" t="s">
        <v>2300</v>
      </c>
      <c r="J1091" s="8">
        <f>EOMONTH(C1091, 0)</f>
        <v>45535</v>
      </c>
      <c r="K1091" s="1" t="s">
        <v>373</v>
      </c>
      <c r="L1091" s="1" t="str">
        <f>IF(ISNUMBER(SEARCH("Social subscription",I1091)),"Social Sub",IF(OR(ISNUMBER(SEARCH("Mens",I1091)),ISNUMBER(SEARCH("Ladies",I1091))),"Match Fees",IF(OR(ISNUMBER(SEARCH("Badgers",I1091)),ISNUMBER(SEARCH("Match Fee",I1091))),"Match Fees",IF(OR(ISNUMBER(SEARCH("Training",I1091)),ISNUMBER(SEARCH("Aspirations",I1091))),"Training Fee",""))))</f>
        <v>Training Fee</v>
      </c>
      <c r="M1091" s="1">
        <v>3</v>
      </c>
      <c r="N1091" s="1">
        <v>0.06</v>
      </c>
      <c r="O1091" s="1">
        <v>0.05</v>
      </c>
      <c r="P1091" s="1">
        <v>0</v>
      </c>
      <c r="Q1091" s="1">
        <v>2.89</v>
      </c>
    </row>
    <row r="1092" spans="1:17" ht="12.75">
      <c r="A1092" s="4">
        <v>45508</v>
      </c>
      <c r="B1092" s="18">
        <f>IF(AND(ISNUMBER(--LEFT(A1092,10)), ISNUMBER(--LEFT(C1092,10))), --LEFT(C1092,10) - --LEFT(A1092,10), "")</f>
        <v>16.545100000003004</v>
      </c>
      <c r="C1092" s="4">
        <v>45524.545138888891</v>
      </c>
      <c r="D1092" s="16">
        <f>YEAR(C1092)</f>
        <v>2024</v>
      </c>
      <c r="E1092" s="1" t="str">
        <f t="shared" si="17"/>
        <v>August 2024</v>
      </c>
      <c r="F1092" s="3" t="str">
        <f ca="1">IF(C1092&gt;=TODAY()-365, "Last 12 Months", "After 12 Months")</f>
        <v>Last 12 Months</v>
      </c>
      <c r="G1092" s="1" t="s">
        <v>2301</v>
      </c>
      <c r="H1092" s="1" t="s">
        <v>1600</v>
      </c>
      <c r="I1092" s="1" t="s">
        <v>2300</v>
      </c>
      <c r="J1092" s="8">
        <f>EOMONTH(C1092, 0)</f>
        <v>45535</v>
      </c>
      <c r="K1092" s="1" t="s">
        <v>373</v>
      </c>
      <c r="L1092" s="1" t="str">
        <f>IF(ISNUMBER(SEARCH("Social subscription",I1092)),"Social Sub",IF(OR(ISNUMBER(SEARCH("Mens",I1092)),ISNUMBER(SEARCH("Ladies",I1092))),"Match Fees",IF(OR(ISNUMBER(SEARCH("Badgers",I1092)),ISNUMBER(SEARCH("Match Fee",I1092))),"Match Fees",IF(OR(ISNUMBER(SEARCH("Training",I1092)),ISNUMBER(SEARCH("Aspirations",I1092))),"Training Fee",""))))</f>
        <v>Training Fee</v>
      </c>
      <c r="M1092" s="1">
        <v>3</v>
      </c>
      <c r="N1092" s="1">
        <v>0.06</v>
      </c>
      <c r="O1092" s="1">
        <v>0.05</v>
      </c>
      <c r="P1092" s="1">
        <v>0</v>
      </c>
      <c r="Q1092" s="1">
        <v>2.89</v>
      </c>
    </row>
    <row r="1093" spans="1:17" ht="12.75">
      <c r="A1093" s="4">
        <v>45508</v>
      </c>
      <c r="B1093" s="18">
        <f>IF(AND(ISNUMBER(--LEFT(A1093,10)), ISNUMBER(--LEFT(C1093,10))), --LEFT(C1093,10) - --LEFT(A1093,10), "")</f>
        <v>16.545100000003004</v>
      </c>
      <c r="C1093" s="4">
        <v>45524.545138888891</v>
      </c>
      <c r="D1093" s="16">
        <f>YEAR(C1093)</f>
        <v>2024</v>
      </c>
      <c r="E1093" s="1" t="str">
        <f t="shared" si="17"/>
        <v>August 2024</v>
      </c>
      <c r="F1093" s="3" t="str">
        <f ca="1">IF(C1093&gt;=TODAY()-365, "Last 12 Months", "After 12 Months")</f>
        <v>Last 12 Months</v>
      </c>
      <c r="G1093" s="1" t="s">
        <v>2302</v>
      </c>
      <c r="H1093" s="1" t="s">
        <v>1602</v>
      </c>
      <c r="I1093" s="1" t="s">
        <v>2300</v>
      </c>
      <c r="J1093" s="8">
        <f>EOMONTH(C1093, 0)</f>
        <v>45535</v>
      </c>
      <c r="K1093" s="1" t="s">
        <v>373</v>
      </c>
      <c r="L1093" s="1" t="str">
        <f>IF(ISNUMBER(SEARCH("Social subscription",I1093)),"Social Sub",IF(OR(ISNUMBER(SEARCH("Mens",I1093)),ISNUMBER(SEARCH("Ladies",I1093))),"Match Fees",IF(OR(ISNUMBER(SEARCH("Badgers",I1093)),ISNUMBER(SEARCH("Match Fee",I1093))),"Match Fees",IF(OR(ISNUMBER(SEARCH("Training",I1093)),ISNUMBER(SEARCH("Aspirations",I1093))),"Training Fee",""))))</f>
        <v>Training Fee</v>
      </c>
      <c r="M1093" s="1">
        <v>3</v>
      </c>
      <c r="N1093" s="1">
        <v>0.06</v>
      </c>
      <c r="O1093" s="1">
        <v>0.05</v>
      </c>
      <c r="P1093" s="1">
        <v>0</v>
      </c>
      <c r="Q1093" s="1">
        <v>2.89</v>
      </c>
    </row>
    <row r="1094" spans="1:17" ht="12.75">
      <c r="A1094" s="4">
        <v>45513</v>
      </c>
      <c r="B1094" s="18">
        <f>IF(AND(ISNUMBER(--LEFT(A1094,10)), ISNUMBER(--LEFT(C1094,10))), --LEFT(C1094,10) - --LEFT(A1094,10), "")</f>
        <v>11.545100000003004</v>
      </c>
      <c r="C1094" s="4">
        <v>45524.545138888891</v>
      </c>
      <c r="D1094" s="16">
        <f>YEAR(C1094)</f>
        <v>2024</v>
      </c>
      <c r="E1094" s="1" t="str">
        <f t="shared" si="17"/>
        <v>August 2024</v>
      </c>
      <c r="F1094" s="3" t="str">
        <f ca="1">IF(C1094&gt;=TODAY()-365, "Last 12 Months", "After 12 Months")</f>
        <v>Last 12 Months</v>
      </c>
      <c r="G1094" s="1" t="s">
        <v>2303</v>
      </c>
      <c r="H1094" s="1" t="s">
        <v>968</v>
      </c>
      <c r="I1094" s="1" t="s">
        <v>2304</v>
      </c>
      <c r="J1094" s="8">
        <f>EOMONTH(C1094, 0)</f>
        <v>45535</v>
      </c>
      <c r="K1094" s="1" t="s">
        <v>373</v>
      </c>
      <c r="L1094" s="1" t="str">
        <f>IF(ISNUMBER(SEARCH("Social subscription",I1094)),"Social Sub",IF(OR(ISNUMBER(SEARCH("Mens",I1094)),ISNUMBER(SEARCH("Ladies",I1094))),"Match Fees",IF(OR(ISNUMBER(SEARCH("Badgers",I1094)),ISNUMBER(SEARCH("Match Fee",I1094))),"Match Fees",IF(OR(ISNUMBER(SEARCH("Training",I1094)),ISNUMBER(SEARCH("Aspirations",I1094))),"Training Fee",""))))</f>
        <v>Training Fee</v>
      </c>
      <c r="M1094" s="1">
        <v>5</v>
      </c>
      <c r="N1094" s="1">
        <v>0.09</v>
      </c>
      <c r="O1094" s="1">
        <v>0.05</v>
      </c>
      <c r="P1094" s="1">
        <v>0</v>
      </c>
      <c r="Q1094" s="1">
        <v>4.8600000000000003</v>
      </c>
    </row>
    <row r="1095" spans="1:17" ht="12.75">
      <c r="A1095" s="4">
        <v>45513</v>
      </c>
      <c r="B1095" s="18">
        <f>IF(AND(ISNUMBER(--LEFT(A1095,10)), ISNUMBER(--LEFT(C1095,10))), --LEFT(C1095,10) - --LEFT(A1095,10), "")</f>
        <v>11.545100000003004</v>
      </c>
      <c r="C1095" s="4">
        <v>45524.545138888891</v>
      </c>
      <c r="D1095" s="16">
        <f>YEAR(C1095)</f>
        <v>2024</v>
      </c>
      <c r="E1095" s="1" t="str">
        <f t="shared" si="17"/>
        <v>August 2024</v>
      </c>
      <c r="F1095" s="3" t="str">
        <f ca="1">IF(C1095&gt;=TODAY()-365, "Last 12 Months", "After 12 Months")</f>
        <v>Last 12 Months</v>
      </c>
      <c r="G1095" s="1" t="s">
        <v>2305</v>
      </c>
      <c r="H1095" s="1" t="s">
        <v>1600</v>
      </c>
      <c r="I1095" s="1" t="s">
        <v>2304</v>
      </c>
      <c r="J1095" s="8">
        <f>EOMONTH(C1095, 0)</f>
        <v>45535</v>
      </c>
      <c r="K1095" s="1" t="s">
        <v>373</v>
      </c>
      <c r="L1095" s="1" t="str">
        <f>IF(ISNUMBER(SEARCH("Social subscription",I1095)),"Social Sub",IF(OR(ISNUMBER(SEARCH("Mens",I1095)),ISNUMBER(SEARCH("Ladies",I1095))),"Match Fees",IF(OR(ISNUMBER(SEARCH("Badgers",I1095)),ISNUMBER(SEARCH("Match Fee",I1095))),"Match Fees",IF(OR(ISNUMBER(SEARCH("Training",I1095)),ISNUMBER(SEARCH("Aspirations",I1095))),"Training Fee",""))))</f>
        <v>Training Fee</v>
      </c>
      <c r="M1095" s="1">
        <v>5</v>
      </c>
      <c r="N1095" s="1">
        <v>0.09</v>
      </c>
      <c r="O1095" s="1">
        <v>0.05</v>
      </c>
      <c r="P1095" s="1">
        <v>0</v>
      </c>
      <c r="Q1095" s="1">
        <v>4.8600000000000003</v>
      </c>
    </row>
    <row r="1096" spans="1:17" ht="12.75">
      <c r="A1096" s="4">
        <v>45513</v>
      </c>
      <c r="B1096" s="18">
        <f>IF(AND(ISNUMBER(--LEFT(A1096,10)), ISNUMBER(--LEFT(C1096,10))), --LEFT(C1096,10) - --LEFT(A1096,10), "")</f>
        <v>11.545100000003004</v>
      </c>
      <c r="C1096" s="4">
        <v>45524.545138888891</v>
      </c>
      <c r="D1096" s="16">
        <f>YEAR(C1096)</f>
        <v>2024</v>
      </c>
      <c r="E1096" s="1" t="str">
        <f t="shared" si="17"/>
        <v>August 2024</v>
      </c>
      <c r="F1096" s="3" t="str">
        <f ca="1">IF(C1096&gt;=TODAY()-365, "Last 12 Months", "After 12 Months")</f>
        <v>Last 12 Months</v>
      </c>
      <c r="G1096" s="1" t="s">
        <v>2306</v>
      </c>
      <c r="H1096" s="1" t="s">
        <v>1602</v>
      </c>
      <c r="I1096" s="1" t="s">
        <v>2304</v>
      </c>
      <c r="J1096" s="8">
        <f>EOMONTH(C1096, 0)</f>
        <v>45535</v>
      </c>
      <c r="K1096" s="1" t="s">
        <v>373</v>
      </c>
      <c r="L1096" s="1" t="str">
        <f>IF(ISNUMBER(SEARCH("Social subscription",I1096)),"Social Sub",IF(OR(ISNUMBER(SEARCH("Mens",I1096)),ISNUMBER(SEARCH("Ladies",I1096))),"Match Fees",IF(OR(ISNUMBER(SEARCH("Badgers",I1096)),ISNUMBER(SEARCH("Match Fee",I1096))),"Match Fees",IF(OR(ISNUMBER(SEARCH("Training",I1096)),ISNUMBER(SEARCH("Aspirations",I1096))),"Training Fee",""))))</f>
        <v>Training Fee</v>
      </c>
      <c r="M1096" s="1">
        <v>5</v>
      </c>
      <c r="N1096" s="1">
        <v>0.05</v>
      </c>
      <c r="O1096" s="1">
        <v>0.05</v>
      </c>
      <c r="P1096" s="1">
        <v>0</v>
      </c>
      <c r="Q1096" s="1">
        <v>4.9000000000000004</v>
      </c>
    </row>
    <row r="1097" spans="1:17" ht="12.75">
      <c r="A1097" s="4">
        <v>45520</v>
      </c>
      <c r="B1097" s="18">
        <f>IF(AND(ISNUMBER(--LEFT(A1097,10)), ISNUMBER(--LEFT(C1097,10))), --LEFT(C1097,10) - --LEFT(A1097,10), "")</f>
        <v>4.5451000000030035</v>
      </c>
      <c r="C1097" s="4">
        <v>45524.545138888891</v>
      </c>
      <c r="D1097" s="16">
        <f>YEAR(C1097)</f>
        <v>2024</v>
      </c>
      <c r="E1097" s="1" t="str">
        <f t="shared" si="17"/>
        <v>August 2024</v>
      </c>
      <c r="F1097" s="3" t="str">
        <f ca="1">IF(C1097&gt;=TODAY()-365, "Last 12 Months", "After 12 Months")</f>
        <v>Last 12 Months</v>
      </c>
      <c r="G1097" s="1" t="s">
        <v>2307</v>
      </c>
      <c r="H1097" s="1" t="s">
        <v>968</v>
      </c>
      <c r="I1097" s="1" t="s">
        <v>2308</v>
      </c>
      <c r="J1097" s="8">
        <f>EOMONTH(C1097, 0)</f>
        <v>45535</v>
      </c>
      <c r="K1097" s="1" t="s">
        <v>373</v>
      </c>
      <c r="L1097" s="1" t="str">
        <f>IF(ISNUMBER(SEARCH("Social subscription",I1097)),"Social Sub",IF(OR(ISNUMBER(SEARCH("Mens",I1097)),ISNUMBER(SEARCH("Ladies",I1097))),"Match Fees",IF(OR(ISNUMBER(SEARCH("Badgers",I1097)),ISNUMBER(SEARCH("Match Fee",I1097))),"Match Fees",IF(OR(ISNUMBER(SEARCH("Training",I1097)),ISNUMBER(SEARCH("Aspirations",I1097))),"Training Fee",""))))</f>
        <v>Training Fee</v>
      </c>
      <c r="M1097" s="1">
        <v>5</v>
      </c>
      <c r="N1097" s="1">
        <v>0.09</v>
      </c>
      <c r="O1097" s="1">
        <v>0.05</v>
      </c>
      <c r="P1097" s="1">
        <v>0</v>
      </c>
      <c r="Q1097" s="1">
        <v>4.8600000000000003</v>
      </c>
    </row>
    <row r="1098" spans="1:17" ht="12.75">
      <c r="A1098" s="4">
        <v>45520</v>
      </c>
      <c r="B1098" s="18">
        <f>IF(AND(ISNUMBER(--LEFT(A1098,10)), ISNUMBER(--LEFT(C1098,10))), --LEFT(C1098,10) - --LEFT(A1098,10), "")</f>
        <v>4.5451000000030035</v>
      </c>
      <c r="C1098" s="4">
        <v>45524.545138888891</v>
      </c>
      <c r="D1098" s="16">
        <f>YEAR(C1098)</f>
        <v>2024</v>
      </c>
      <c r="E1098" s="1" t="str">
        <f t="shared" si="17"/>
        <v>August 2024</v>
      </c>
      <c r="F1098" s="3" t="str">
        <f ca="1">IF(C1098&gt;=TODAY()-365, "Last 12 Months", "After 12 Months")</f>
        <v>Last 12 Months</v>
      </c>
      <c r="G1098" s="1" t="s">
        <v>2309</v>
      </c>
      <c r="H1098" s="1" t="s">
        <v>1600</v>
      </c>
      <c r="I1098" s="1" t="s">
        <v>2308</v>
      </c>
      <c r="J1098" s="8">
        <f>EOMONTH(C1098, 0)</f>
        <v>45535</v>
      </c>
      <c r="K1098" s="1" t="s">
        <v>373</v>
      </c>
      <c r="L1098" s="1" t="str">
        <f>IF(ISNUMBER(SEARCH("Social subscription",I1098)),"Social Sub",IF(OR(ISNUMBER(SEARCH("Mens",I1098)),ISNUMBER(SEARCH("Ladies",I1098))),"Match Fees",IF(OR(ISNUMBER(SEARCH("Badgers",I1098)),ISNUMBER(SEARCH("Match Fee",I1098))),"Match Fees",IF(OR(ISNUMBER(SEARCH("Training",I1098)),ISNUMBER(SEARCH("Aspirations",I1098))),"Training Fee",""))))</f>
        <v>Training Fee</v>
      </c>
      <c r="M1098" s="1">
        <v>5</v>
      </c>
      <c r="N1098" s="1">
        <v>0.09</v>
      </c>
      <c r="O1098" s="1">
        <v>0.05</v>
      </c>
      <c r="P1098" s="1">
        <v>0</v>
      </c>
      <c r="Q1098" s="1">
        <v>4.8600000000000003</v>
      </c>
    </row>
    <row r="1099" spans="1:17" ht="12.75">
      <c r="A1099" s="4">
        <v>45520</v>
      </c>
      <c r="B1099" s="18">
        <f>IF(AND(ISNUMBER(--LEFT(A1099,10)), ISNUMBER(--LEFT(C1099,10))), --LEFT(C1099,10) - --LEFT(A1099,10), "")</f>
        <v>4.5451000000030035</v>
      </c>
      <c r="C1099" s="4">
        <v>45524.545138888891</v>
      </c>
      <c r="D1099" s="16">
        <f>YEAR(C1099)</f>
        <v>2024</v>
      </c>
      <c r="E1099" s="1" t="str">
        <f t="shared" si="17"/>
        <v>August 2024</v>
      </c>
      <c r="F1099" s="3" t="str">
        <f ca="1">IF(C1099&gt;=TODAY()-365, "Last 12 Months", "After 12 Months")</f>
        <v>Last 12 Months</v>
      </c>
      <c r="G1099" s="1" t="s">
        <v>2310</v>
      </c>
      <c r="H1099" s="1" t="s">
        <v>1602</v>
      </c>
      <c r="I1099" s="1" t="s">
        <v>2308</v>
      </c>
      <c r="J1099" s="8">
        <f>EOMONTH(C1099, 0)</f>
        <v>45535</v>
      </c>
      <c r="K1099" s="1" t="s">
        <v>373</v>
      </c>
      <c r="L1099" s="1" t="str">
        <f>IF(ISNUMBER(SEARCH("Social subscription",I1099)),"Social Sub",IF(OR(ISNUMBER(SEARCH("Mens",I1099)),ISNUMBER(SEARCH("Ladies",I1099))),"Match Fees",IF(OR(ISNUMBER(SEARCH("Badgers",I1099)),ISNUMBER(SEARCH("Match Fee",I1099))),"Match Fees",IF(OR(ISNUMBER(SEARCH("Training",I1099)),ISNUMBER(SEARCH("Aspirations",I1099))),"Training Fee",""))))</f>
        <v>Training Fee</v>
      </c>
      <c r="M1099" s="1">
        <v>5</v>
      </c>
      <c r="N1099" s="1">
        <v>0.09</v>
      </c>
      <c r="O1099" s="1">
        <v>0.05</v>
      </c>
      <c r="P1099" s="1">
        <v>0</v>
      </c>
      <c r="Q1099" s="1">
        <v>4.8600000000000003</v>
      </c>
    </row>
    <row r="1100" spans="1:17" ht="12.75">
      <c r="A1100" s="4">
        <v>45522</v>
      </c>
      <c r="B1100" s="18">
        <f>IF(AND(ISNUMBER(--LEFT(A1100,10)), ISNUMBER(--LEFT(C1100,10))), --LEFT(C1100,10) - --LEFT(A1100,10), "")</f>
        <v>2.5451000000030035</v>
      </c>
      <c r="C1100" s="4">
        <v>45524.545138888891</v>
      </c>
      <c r="D1100" s="16">
        <f>YEAR(C1100)</f>
        <v>2024</v>
      </c>
      <c r="E1100" s="1" t="str">
        <f t="shared" si="17"/>
        <v>August 2024</v>
      </c>
      <c r="F1100" s="3" t="str">
        <f ca="1">IF(C1100&gt;=TODAY()-365, "Last 12 Months", "After 12 Months")</f>
        <v>Last 12 Months</v>
      </c>
      <c r="G1100" s="1" t="s">
        <v>2311</v>
      </c>
      <c r="H1100" s="1" t="s">
        <v>968</v>
      </c>
      <c r="I1100" s="1" t="s">
        <v>2312</v>
      </c>
      <c r="J1100" s="8">
        <f>EOMONTH(C1100, 0)</f>
        <v>45535</v>
      </c>
      <c r="K1100" s="1" t="s">
        <v>373</v>
      </c>
      <c r="L1100" s="1" t="str">
        <f>IF(ISNUMBER(SEARCH("Social subscription",I1100)),"Social Sub",IF(OR(ISNUMBER(SEARCH("Mens",I1100)),ISNUMBER(SEARCH("Ladies",I1100))),"Match Fees",IF(OR(ISNUMBER(SEARCH("Badgers",I1100)),ISNUMBER(SEARCH("Match Fee",I1100))),"Match Fees",IF(OR(ISNUMBER(SEARCH("Training",I1100)),ISNUMBER(SEARCH("Aspirations",I1100))),"Training Fee",""))))</f>
        <v>Training Fee</v>
      </c>
      <c r="M1100" s="1">
        <v>3</v>
      </c>
      <c r="N1100" s="1">
        <v>0.06</v>
      </c>
      <c r="O1100" s="1">
        <v>0.05</v>
      </c>
      <c r="P1100" s="1">
        <v>0</v>
      </c>
      <c r="Q1100" s="1">
        <v>2.89</v>
      </c>
    </row>
    <row r="1101" spans="1:17" ht="12.75">
      <c r="A1101" s="4">
        <v>45522</v>
      </c>
      <c r="B1101" s="18">
        <f>IF(AND(ISNUMBER(--LEFT(A1101,10)), ISNUMBER(--LEFT(C1101,10))), --LEFT(C1101,10) - --LEFT(A1101,10), "")</f>
        <v>2.5451000000030035</v>
      </c>
      <c r="C1101" s="4">
        <v>45524.545138888891</v>
      </c>
      <c r="D1101" s="16">
        <f>YEAR(C1101)</f>
        <v>2024</v>
      </c>
      <c r="E1101" s="1" t="str">
        <f t="shared" si="17"/>
        <v>August 2024</v>
      </c>
      <c r="F1101" s="3" t="str">
        <f ca="1">IF(C1101&gt;=TODAY()-365, "Last 12 Months", "After 12 Months")</f>
        <v>Last 12 Months</v>
      </c>
      <c r="G1101" s="1" t="s">
        <v>2313</v>
      </c>
      <c r="H1101" s="1" t="s">
        <v>1600</v>
      </c>
      <c r="I1101" s="1" t="s">
        <v>2312</v>
      </c>
      <c r="J1101" s="8">
        <f>EOMONTH(C1101, 0)</f>
        <v>45535</v>
      </c>
      <c r="K1101" s="1" t="s">
        <v>373</v>
      </c>
      <c r="L1101" s="1" t="str">
        <f>IF(ISNUMBER(SEARCH("Social subscription",I1101)),"Social Sub",IF(OR(ISNUMBER(SEARCH("Mens",I1101)),ISNUMBER(SEARCH("Ladies",I1101))),"Match Fees",IF(OR(ISNUMBER(SEARCH("Badgers",I1101)),ISNUMBER(SEARCH("Match Fee",I1101))),"Match Fees",IF(OR(ISNUMBER(SEARCH("Training",I1101)),ISNUMBER(SEARCH("Aspirations",I1101))),"Training Fee",""))))</f>
        <v>Training Fee</v>
      </c>
      <c r="M1101" s="1">
        <v>3</v>
      </c>
      <c r="N1101" s="1">
        <v>0.06</v>
      </c>
      <c r="O1101" s="1">
        <v>0.05</v>
      </c>
      <c r="P1101" s="1">
        <v>0</v>
      </c>
      <c r="Q1101" s="1">
        <v>2.89</v>
      </c>
    </row>
    <row r="1102" spans="1:17" ht="12.75">
      <c r="A1102" s="4">
        <v>45522</v>
      </c>
      <c r="B1102" s="18">
        <f>IF(AND(ISNUMBER(--LEFT(A1102,10)), ISNUMBER(--LEFT(C1102,10))), --LEFT(C1102,10) - --LEFT(A1102,10), "")</f>
        <v>2.5451000000030035</v>
      </c>
      <c r="C1102" s="4">
        <v>45524.545138888891</v>
      </c>
      <c r="D1102" s="16">
        <f>YEAR(C1102)</f>
        <v>2024</v>
      </c>
      <c r="E1102" s="1" t="str">
        <f t="shared" si="17"/>
        <v>August 2024</v>
      </c>
      <c r="F1102" s="3" t="str">
        <f ca="1">IF(C1102&gt;=TODAY()-365, "Last 12 Months", "After 12 Months")</f>
        <v>Last 12 Months</v>
      </c>
      <c r="G1102" s="1" t="s">
        <v>2314</v>
      </c>
      <c r="H1102" s="1" t="s">
        <v>1602</v>
      </c>
      <c r="I1102" s="1" t="s">
        <v>2312</v>
      </c>
      <c r="J1102" s="8">
        <f>EOMONTH(C1102, 0)</f>
        <v>45535</v>
      </c>
      <c r="K1102" s="1" t="s">
        <v>373</v>
      </c>
      <c r="L1102" s="1" t="str">
        <f>IF(ISNUMBER(SEARCH("Social subscription",I1102)),"Social Sub",IF(OR(ISNUMBER(SEARCH("Mens",I1102)),ISNUMBER(SEARCH("Ladies",I1102))),"Match Fees",IF(OR(ISNUMBER(SEARCH("Badgers",I1102)),ISNUMBER(SEARCH("Match Fee",I1102))),"Match Fees",IF(OR(ISNUMBER(SEARCH("Training",I1102)),ISNUMBER(SEARCH("Aspirations",I1102))),"Training Fee",""))))</f>
        <v>Training Fee</v>
      </c>
      <c r="M1102" s="1">
        <v>3</v>
      </c>
      <c r="N1102" s="1">
        <v>0.06</v>
      </c>
      <c r="O1102" s="1">
        <v>0.05</v>
      </c>
      <c r="P1102" s="1">
        <v>0</v>
      </c>
      <c r="Q1102" s="1">
        <v>2.89</v>
      </c>
    </row>
    <row r="1103" spans="1:17" ht="12.75">
      <c r="A1103" s="4">
        <v>45441</v>
      </c>
      <c r="B1103" s="18">
        <f>IF(AND(ISNUMBER(--LEFT(A1103,10)), ISNUMBER(--LEFT(C1103,10))), --LEFT(C1103,10) - --LEFT(A1103,10), "")</f>
        <v>84.354099999996834</v>
      </c>
      <c r="C1103" s="4">
        <v>45525.354166666664</v>
      </c>
      <c r="D1103" s="16">
        <f>YEAR(C1103)</f>
        <v>2024</v>
      </c>
      <c r="E1103" s="1" t="str">
        <f t="shared" si="17"/>
        <v>August 2024</v>
      </c>
      <c r="F1103" s="3" t="str">
        <f ca="1">IF(C1103&gt;=TODAY()-365, "Last 12 Months", "After 12 Months")</f>
        <v>Last 12 Months</v>
      </c>
      <c r="G1103" s="1" t="s">
        <v>2315</v>
      </c>
      <c r="H1103" s="1" t="s">
        <v>708</v>
      </c>
      <c r="I1103" s="1" t="s">
        <v>1400</v>
      </c>
      <c r="J1103" s="8">
        <f>EOMONTH(C1103, 0)</f>
        <v>45535</v>
      </c>
      <c r="K1103" s="1" t="s">
        <v>373</v>
      </c>
      <c r="L1103" s="1" t="str">
        <f>IF(ISNUMBER(SEARCH("Social subscription",I1103)),"Social Sub",IF(OR(ISNUMBER(SEARCH("Mens",I1103)),ISNUMBER(SEARCH("Ladies",I1103))),"Match Fees",IF(OR(ISNUMBER(SEARCH("Badgers",I1103)),ISNUMBER(SEARCH("Match Fee",I1103))),"Match Fees",IF(OR(ISNUMBER(SEARCH("Training",I1103)),ISNUMBER(SEARCH("Aspirations",I1103))),"Training Fee",""))))</f>
        <v>Match Fees</v>
      </c>
      <c r="M1103" s="1">
        <v>5</v>
      </c>
      <c r="N1103" s="1">
        <v>0.17</v>
      </c>
      <c r="O1103" s="1">
        <v>0.05</v>
      </c>
      <c r="P1103" s="1">
        <v>0</v>
      </c>
      <c r="Q1103" s="1">
        <v>4.78</v>
      </c>
    </row>
    <row r="1104" spans="1:17" ht="12.75">
      <c r="A1104" s="4">
        <v>45447</v>
      </c>
      <c r="B1104" s="18">
        <f>IF(AND(ISNUMBER(--LEFT(A1104,10)), ISNUMBER(--LEFT(C1104,10))), --LEFT(C1104,10) - --LEFT(A1104,10), "")</f>
        <v>78.354099999996834</v>
      </c>
      <c r="C1104" s="4">
        <v>45525.354166666664</v>
      </c>
      <c r="D1104" s="16">
        <f>YEAR(C1104)</f>
        <v>2024</v>
      </c>
      <c r="E1104" s="1" t="str">
        <f t="shared" si="17"/>
        <v>August 2024</v>
      </c>
      <c r="F1104" s="3" t="str">
        <f ca="1">IF(C1104&gt;=TODAY()-365, "Last 12 Months", "After 12 Months")</f>
        <v>Last 12 Months</v>
      </c>
      <c r="G1104" s="1" t="s">
        <v>2316</v>
      </c>
      <c r="H1104" s="1" t="s">
        <v>708</v>
      </c>
      <c r="I1104" s="1" t="s">
        <v>1402</v>
      </c>
      <c r="J1104" s="8">
        <f>EOMONTH(C1104, 0)</f>
        <v>45535</v>
      </c>
      <c r="K1104" s="1" t="s">
        <v>373</v>
      </c>
      <c r="L1104" s="1" t="str">
        <f>IF(ISNUMBER(SEARCH("Social subscription",I1104)),"Social Sub",IF(OR(ISNUMBER(SEARCH("Mens",I1104)),ISNUMBER(SEARCH("Ladies",I1104))),"Match Fees",IF(OR(ISNUMBER(SEARCH("Badgers",I1104)),ISNUMBER(SEARCH("Match Fee",I1104))),"Match Fees",IF(OR(ISNUMBER(SEARCH("Training",I1104)),ISNUMBER(SEARCH("Aspirations",I1104))),"Training Fee",""))))</f>
        <v>Match Fees</v>
      </c>
      <c r="M1104" s="1">
        <v>5</v>
      </c>
      <c r="N1104" s="1">
        <v>0.18</v>
      </c>
      <c r="O1104" s="1">
        <v>0.05</v>
      </c>
      <c r="P1104" s="1">
        <v>0</v>
      </c>
      <c r="Q1104" s="1">
        <v>4.7699999999999996</v>
      </c>
    </row>
    <row r="1105" spans="1:17" ht="12.75">
      <c r="A1105" s="4">
        <v>45496</v>
      </c>
      <c r="B1105" s="18">
        <f>IF(AND(ISNUMBER(--LEFT(A1105,10)), ISNUMBER(--LEFT(C1105,10))), --LEFT(C1105,10) - --LEFT(A1105,10), "")</f>
        <v>30.354099999996834</v>
      </c>
      <c r="C1105" s="4">
        <v>45526.354166666664</v>
      </c>
      <c r="D1105" s="16">
        <f>YEAR(C1105)</f>
        <v>2024</v>
      </c>
      <c r="E1105" s="1" t="str">
        <f t="shared" si="17"/>
        <v>August 2024</v>
      </c>
      <c r="F1105" s="3" t="str">
        <f ca="1">IF(C1105&gt;=TODAY()-365, "Last 12 Months", "After 12 Months")</f>
        <v>Last 12 Months</v>
      </c>
      <c r="G1105" s="1" t="s">
        <v>2317</v>
      </c>
      <c r="H1105" s="1" t="s">
        <v>1010</v>
      </c>
      <c r="I1105" s="1" t="s">
        <v>2318</v>
      </c>
      <c r="J1105" s="8">
        <f>EOMONTH(C1105, 0)</f>
        <v>45535</v>
      </c>
      <c r="K1105" s="1" t="s">
        <v>373</v>
      </c>
      <c r="L1105" s="1" t="str">
        <f>IF(ISNUMBER(SEARCH("Social subscription",I1105)),"Social Sub",IF(OR(ISNUMBER(SEARCH("Mens",I1105)),ISNUMBER(SEARCH("Ladies",I1105))),"Match Fees",IF(OR(ISNUMBER(SEARCH("Badgers",I1105)),ISNUMBER(SEARCH("Match Fee",I1105))),"Match Fees",IF(OR(ISNUMBER(SEARCH("Training",I1105)),ISNUMBER(SEARCH("Aspirations",I1105))),"Training Fee",""))))</f>
        <v>Match Fees</v>
      </c>
      <c r="M1105" s="1">
        <v>3</v>
      </c>
      <c r="N1105" s="1">
        <v>7.0000000000000007E-2</v>
      </c>
      <c r="O1105" s="1">
        <v>0.05</v>
      </c>
      <c r="P1105" s="1">
        <v>0</v>
      </c>
      <c r="Q1105" s="1">
        <v>2.88</v>
      </c>
    </row>
    <row r="1106" spans="1:17" ht="12.75">
      <c r="A1106" s="4">
        <v>45501</v>
      </c>
      <c r="B1106" s="18">
        <f>IF(AND(ISNUMBER(--LEFT(A1106,10)), ISNUMBER(--LEFT(C1106,10))), --LEFT(C1106,10) - --LEFT(A1106,10), "")</f>
        <v>25.354099999996834</v>
      </c>
      <c r="C1106" s="4">
        <v>45526.354166666664</v>
      </c>
      <c r="D1106" s="16">
        <f>YEAR(C1106)</f>
        <v>2024</v>
      </c>
      <c r="E1106" s="1" t="str">
        <f t="shared" si="17"/>
        <v>August 2024</v>
      </c>
      <c r="F1106" s="3" t="str">
        <f ca="1">IF(C1106&gt;=TODAY()-365, "Last 12 Months", "After 12 Months")</f>
        <v>Last 12 Months</v>
      </c>
      <c r="G1106" s="1" t="s">
        <v>2319</v>
      </c>
      <c r="H1106" s="1" t="s">
        <v>1010</v>
      </c>
      <c r="I1106" s="1" t="s">
        <v>2320</v>
      </c>
      <c r="J1106" s="8">
        <f>EOMONTH(C1106, 0)</f>
        <v>45535</v>
      </c>
      <c r="K1106" s="1" t="s">
        <v>373</v>
      </c>
      <c r="L1106" s="1" t="str">
        <f>IF(ISNUMBER(SEARCH("Social subscription",I1106)),"Social Sub",IF(OR(ISNUMBER(SEARCH("Mens",I1106)),ISNUMBER(SEARCH("Ladies",I1106))),"Match Fees",IF(OR(ISNUMBER(SEARCH("Badgers",I1106)),ISNUMBER(SEARCH("Match Fee",I1106))),"Match Fees",IF(OR(ISNUMBER(SEARCH("Training",I1106)),ISNUMBER(SEARCH("Aspirations",I1106))),"Training Fee",""))))</f>
        <v>Training Fee</v>
      </c>
      <c r="M1106" s="1">
        <v>3</v>
      </c>
      <c r="N1106" s="1">
        <v>7.0000000000000007E-2</v>
      </c>
      <c r="O1106" s="1">
        <v>0.05</v>
      </c>
      <c r="P1106" s="1">
        <v>0</v>
      </c>
      <c r="Q1106" s="1">
        <v>2.88</v>
      </c>
    </row>
    <row r="1107" spans="1:17" ht="12.75">
      <c r="A1107" s="4">
        <v>45503</v>
      </c>
      <c r="B1107" s="18">
        <f>IF(AND(ISNUMBER(--LEFT(A1107,10)), ISNUMBER(--LEFT(C1107,10))), --LEFT(C1107,10) - --LEFT(A1107,10), "")</f>
        <v>23.354099999996834</v>
      </c>
      <c r="C1107" s="4">
        <v>45526.354166666664</v>
      </c>
      <c r="D1107" s="16">
        <f>YEAR(C1107)</f>
        <v>2024</v>
      </c>
      <c r="E1107" s="1" t="str">
        <f t="shared" si="17"/>
        <v>August 2024</v>
      </c>
      <c r="F1107" s="3" t="str">
        <f ca="1">IF(C1107&gt;=TODAY()-365, "Last 12 Months", "After 12 Months")</f>
        <v>Last 12 Months</v>
      </c>
      <c r="G1107" s="1" t="s">
        <v>2321</v>
      </c>
      <c r="H1107" s="1" t="s">
        <v>1010</v>
      </c>
      <c r="I1107" s="1" t="s">
        <v>2322</v>
      </c>
      <c r="J1107" s="8">
        <f>EOMONTH(C1107, 0)</f>
        <v>45535</v>
      </c>
      <c r="K1107" s="1" t="s">
        <v>373</v>
      </c>
      <c r="L1107" s="1" t="str">
        <f>IF(ISNUMBER(SEARCH("Social subscription",I1107)),"Social Sub",IF(OR(ISNUMBER(SEARCH("Mens",I1107)),ISNUMBER(SEARCH("Ladies",I1107))),"Match Fees",IF(OR(ISNUMBER(SEARCH("Badgers",I1107)),ISNUMBER(SEARCH("Match Fee",I1107))),"Match Fees",IF(OR(ISNUMBER(SEARCH("Training",I1107)),ISNUMBER(SEARCH("Aspirations",I1107))),"Training Fee",""))))</f>
        <v>Match Fees</v>
      </c>
      <c r="M1107" s="1">
        <v>3</v>
      </c>
      <c r="N1107" s="1">
        <v>7.0000000000000007E-2</v>
      </c>
      <c r="O1107" s="1">
        <v>0.05</v>
      </c>
      <c r="P1107" s="1">
        <v>0</v>
      </c>
      <c r="Q1107" s="1">
        <v>2.88</v>
      </c>
    </row>
    <row r="1108" spans="1:17" ht="12.75">
      <c r="A1108" s="4">
        <v>45506</v>
      </c>
      <c r="B1108" s="18">
        <f>IF(AND(ISNUMBER(--LEFT(A1108,10)), ISNUMBER(--LEFT(C1108,10))), --LEFT(C1108,10) - --LEFT(A1108,10), "")</f>
        <v>20.354099999996834</v>
      </c>
      <c r="C1108" s="4">
        <v>45526.354166666664</v>
      </c>
      <c r="D1108" s="16">
        <f>YEAR(C1108)</f>
        <v>2024</v>
      </c>
      <c r="E1108" s="1" t="str">
        <f t="shared" si="17"/>
        <v>August 2024</v>
      </c>
      <c r="F1108" s="3" t="str">
        <f ca="1">IF(C1108&gt;=TODAY()-365, "Last 12 Months", "After 12 Months")</f>
        <v>Last 12 Months</v>
      </c>
      <c r="G1108" s="1" t="s">
        <v>2323</v>
      </c>
      <c r="H1108" s="1" t="s">
        <v>1010</v>
      </c>
      <c r="I1108" s="1" t="s">
        <v>2324</v>
      </c>
      <c r="J1108" s="8">
        <f>EOMONTH(C1108, 0)</f>
        <v>45535</v>
      </c>
      <c r="K1108" s="1" t="s">
        <v>373</v>
      </c>
      <c r="L1108" s="1" t="str">
        <f>IF(ISNUMBER(SEARCH("Social subscription",I1108)),"Social Sub",IF(OR(ISNUMBER(SEARCH("Mens",I1108)),ISNUMBER(SEARCH("Ladies",I1108))),"Match Fees",IF(OR(ISNUMBER(SEARCH("Badgers",I1108)),ISNUMBER(SEARCH("Match Fee",I1108))),"Match Fees",IF(OR(ISNUMBER(SEARCH("Training",I1108)),ISNUMBER(SEARCH("Aspirations",I1108))),"Training Fee",""))))</f>
        <v>Training Fee</v>
      </c>
      <c r="M1108" s="1">
        <v>5</v>
      </c>
      <c r="N1108" s="1">
        <v>0.11</v>
      </c>
      <c r="O1108" s="1">
        <v>0.05</v>
      </c>
      <c r="P1108" s="1">
        <v>0</v>
      </c>
      <c r="Q1108" s="1">
        <v>4.84</v>
      </c>
    </row>
    <row r="1109" spans="1:17" ht="12.75">
      <c r="A1109" s="4">
        <v>45508</v>
      </c>
      <c r="B1109" s="18">
        <f>IF(AND(ISNUMBER(--LEFT(A1109,10)), ISNUMBER(--LEFT(C1109,10))), --LEFT(C1109,10) - --LEFT(A1109,10), "")</f>
        <v>18.354099999996834</v>
      </c>
      <c r="C1109" s="4">
        <v>45526.354166666664</v>
      </c>
      <c r="D1109" s="16">
        <f>YEAR(C1109)</f>
        <v>2024</v>
      </c>
      <c r="E1109" s="1" t="str">
        <f t="shared" si="17"/>
        <v>August 2024</v>
      </c>
      <c r="F1109" s="3" t="str">
        <f ca="1">IF(C1109&gt;=TODAY()-365, "Last 12 Months", "After 12 Months")</f>
        <v>Last 12 Months</v>
      </c>
      <c r="G1109" s="1" t="s">
        <v>2325</v>
      </c>
      <c r="H1109" s="1" t="s">
        <v>1010</v>
      </c>
      <c r="I1109" s="1" t="s">
        <v>2326</v>
      </c>
      <c r="J1109" s="8">
        <f>EOMONTH(C1109, 0)</f>
        <v>45535</v>
      </c>
      <c r="K1109" s="1" t="s">
        <v>373</v>
      </c>
      <c r="L1109" s="1" t="str">
        <f>IF(ISNUMBER(SEARCH("Social subscription",I1109)),"Social Sub",IF(OR(ISNUMBER(SEARCH("Mens",I1109)),ISNUMBER(SEARCH("Ladies",I1109))),"Match Fees",IF(OR(ISNUMBER(SEARCH("Badgers",I1109)),ISNUMBER(SEARCH("Match Fee",I1109))),"Match Fees",IF(OR(ISNUMBER(SEARCH("Training",I1109)),ISNUMBER(SEARCH("Aspirations",I1109))),"Training Fee",""))))</f>
        <v>Training Fee</v>
      </c>
      <c r="M1109" s="1">
        <v>3</v>
      </c>
      <c r="N1109" s="1">
        <v>7.0000000000000007E-2</v>
      </c>
      <c r="O1109" s="1">
        <v>0.05</v>
      </c>
      <c r="P1109" s="1">
        <v>0</v>
      </c>
      <c r="Q1109" s="1">
        <v>2.88</v>
      </c>
    </row>
    <row r="1110" spans="1:17" ht="12.75">
      <c r="A1110" s="4">
        <v>45513</v>
      </c>
      <c r="B1110" s="18">
        <f>IF(AND(ISNUMBER(--LEFT(A1110,10)), ISNUMBER(--LEFT(C1110,10))), --LEFT(C1110,10) - --LEFT(A1110,10), "")</f>
        <v>13.354099999996834</v>
      </c>
      <c r="C1110" s="4">
        <v>45526.354166666664</v>
      </c>
      <c r="D1110" s="16">
        <f>YEAR(C1110)</f>
        <v>2024</v>
      </c>
      <c r="E1110" s="1" t="str">
        <f t="shared" si="17"/>
        <v>August 2024</v>
      </c>
      <c r="F1110" s="3" t="str">
        <f ca="1">IF(C1110&gt;=TODAY()-365, "Last 12 Months", "After 12 Months")</f>
        <v>Last 12 Months</v>
      </c>
      <c r="G1110" s="1" t="s">
        <v>2327</v>
      </c>
      <c r="H1110" s="1" t="s">
        <v>1010</v>
      </c>
      <c r="I1110" s="1" t="s">
        <v>2328</v>
      </c>
      <c r="J1110" s="8">
        <f>EOMONTH(C1110, 0)</f>
        <v>45535</v>
      </c>
      <c r="K1110" s="1" t="s">
        <v>373</v>
      </c>
      <c r="L1110" s="1" t="str">
        <f>IF(ISNUMBER(SEARCH("Social subscription",I1110)),"Social Sub",IF(OR(ISNUMBER(SEARCH("Mens",I1110)),ISNUMBER(SEARCH("Ladies",I1110))),"Match Fees",IF(OR(ISNUMBER(SEARCH("Badgers",I1110)),ISNUMBER(SEARCH("Match Fee",I1110))),"Match Fees",IF(OR(ISNUMBER(SEARCH("Training",I1110)),ISNUMBER(SEARCH("Aspirations",I1110))),"Training Fee",""))))</f>
        <v>Training Fee</v>
      </c>
      <c r="M1110" s="1">
        <v>5</v>
      </c>
      <c r="N1110" s="1">
        <v>0.11</v>
      </c>
      <c r="O1110" s="1">
        <v>0.05</v>
      </c>
      <c r="P1110" s="1">
        <v>0</v>
      </c>
      <c r="Q1110" s="1">
        <v>4.84</v>
      </c>
    </row>
    <row r="1111" spans="1:17" ht="12.75">
      <c r="A1111" s="4">
        <v>45520</v>
      </c>
      <c r="B1111" s="18">
        <f>IF(AND(ISNUMBER(--LEFT(A1111,10)), ISNUMBER(--LEFT(C1111,10))), --LEFT(C1111,10) - --LEFT(A1111,10), "")</f>
        <v>6.3540999999968335</v>
      </c>
      <c r="C1111" s="4">
        <v>45526.354166666664</v>
      </c>
      <c r="D1111" s="16">
        <f>YEAR(C1111)</f>
        <v>2024</v>
      </c>
      <c r="E1111" s="1" t="str">
        <f t="shared" si="17"/>
        <v>August 2024</v>
      </c>
      <c r="F1111" s="3" t="str">
        <f ca="1">IF(C1111&gt;=TODAY()-365, "Last 12 Months", "After 12 Months")</f>
        <v>Last 12 Months</v>
      </c>
      <c r="G1111" s="1" t="s">
        <v>2329</v>
      </c>
      <c r="H1111" s="1" t="s">
        <v>1010</v>
      </c>
      <c r="I1111" s="1" t="s">
        <v>2330</v>
      </c>
      <c r="J1111" s="8">
        <f>EOMONTH(C1111, 0)</f>
        <v>45535</v>
      </c>
      <c r="K1111" s="1" t="s">
        <v>373</v>
      </c>
      <c r="L1111" s="1" t="str">
        <f>IF(ISNUMBER(SEARCH("Social subscription",I1111)),"Social Sub",IF(OR(ISNUMBER(SEARCH("Mens",I1111)),ISNUMBER(SEARCH("Ladies",I1111))),"Match Fees",IF(OR(ISNUMBER(SEARCH("Badgers",I1111)),ISNUMBER(SEARCH("Match Fee",I1111))),"Match Fees",IF(OR(ISNUMBER(SEARCH("Training",I1111)),ISNUMBER(SEARCH("Aspirations",I1111))),"Training Fee",""))))</f>
        <v>Training Fee</v>
      </c>
      <c r="M1111" s="1">
        <v>5</v>
      </c>
      <c r="N1111" s="1">
        <v>0.11</v>
      </c>
      <c r="O1111" s="1">
        <v>0.05</v>
      </c>
      <c r="P1111" s="1">
        <v>0</v>
      </c>
      <c r="Q1111" s="1">
        <v>4.84</v>
      </c>
    </row>
    <row r="1112" spans="1:17" ht="12.75">
      <c r="A1112" s="4">
        <v>45459</v>
      </c>
      <c r="B1112" s="18">
        <f>IF(AND(ISNUMBER(--LEFT(A1112,10)), ISNUMBER(--LEFT(C1112,10))), --LEFT(C1112,10) - --LEFT(A1112,10), "")</f>
        <v>67.354099999996834</v>
      </c>
      <c r="C1112" s="4">
        <v>45526.354166666664</v>
      </c>
      <c r="D1112" s="16">
        <f>YEAR(C1112)</f>
        <v>2024</v>
      </c>
      <c r="E1112" s="1" t="str">
        <f t="shared" si="17"/>
        <v>August 2024</v>
      </c>
      <c r="F1112" s="3" t="str">
        <f ca="1">IF(C1112&gt;=TODAY()-365, "Last 12 Months", "After 12 Months")</f>
        <v>Last 12 Months</v>
      </c>
      <c r="G1112" s="1" t="s">
        <v>2331</v>
      </c>
      <c r="H1112" s="1" t="s">
        <v>497</v>
      </c>
      <c r="I1112" s="1" t="s">
        <v>2332</v>
      </c>
      <c r="J1112" s="8">
        <f>EOMONTH(C1112, 0)</f>
        <v>45535</v>
      </c>
      <c r="K1112" s="1" t="s">
        <v>373</v>
      </c>
      <c r="L1112" s="1" t="str">
        <f>IF(ISNUMBER(SEARCH("Social subscription",I1112)),"Social Sub",IF(OR(ISNUMBER(SEARCH("Mens",I1112)),ISNUMBER(SEARCH("Ladies",I1112))),"Match Fees",IF(OR(ISNUMBER(SEARCH("Badgers",I1112)),ISNUMBER(SEARCH("Match Fee",I1112))),"Match Fees",IF(OR(ISNUMBER(SEARCH("Training",I1112)),ISNUMBER(SEARCH("Aspirations",I1112))),"Training Fee",""))))</f>
        <v>Training Fee</v>
      </c>
      <c r="M1112" s="1">
        <v>3</v>
      </c>
      <c r="N1112" s="1">
        <v>7.0000000000000007E-2</v>
      </c>
      <c r="O1112" s="1">
        <v>0.05</v>
      </c>
      <c r="P1112" s="1">
        <v>0</v>
      </c>
      <c r="Q1112" s="1">
        <v>2.88</v>
      </c>
    </row>
    <row r="1113" spans="1:17" ht="12.75">
      <c r="A1113" s="4">
        <v>45471</v>
      </c>
      <c r="B1113" s="18">
        <f>IF(AND(ISNUMBER(--LEFT(A1113,10)), ISNUMBER(--LEFT(C1113,10))), --LEFT(C1113,10) - --LEFT(A1113,10), "")</f>
        <v>55.354099999996834</v>
      </c>
      <c r="C1113" s="4">
        <v>45526.354166666664</v>
      </c>
      <c r="D1113" s="16">
        <f>YEAR(C1113)</f>
        <v>2024</v>
      </c>
      <c r="E1113" s="1" t="str">
        <f t="shared" si="17"/>
        <v>August 2024</v>
      </c>
      <c r="F1113" s="3" t="str">
        <f ca="1">IF(C1113&gt;=TODAY()-365, "Last 12 Months", "After 12 Months")</f>
        <v>Last 12 Months</v>
      </c>
      <c r="G1113" s="1" t="s">
        <v>2333</v>
      </c>
      <c r="H1113" s="1" t="s">
        <v>497</v>
      </c>
      <c r="I1113" s="1" t="s">
        <v>2334</v>
      </c>
      <c r="J1113" s="8">
        <f>EOMONTH(C1113, 0)</f>
        <v>45535</v>
      </c>
      <c r="K1113" s="1" t="s">
        <v>373</v>
      </c>
      <c r="L1113" s="1" t="str">
        <f>IF(ISNUMBER(SEARCH("Social subscription",I1113)),"Social Sub",IF(OR(ISNUMBER(SEARCH("Mens",I1113)),ISNUMBER(SEARCH("Ladies",I1113))),"Match Fees",IF(OR(ISNUMBER(SEARCH("Badgers",I1113)),ISNUMBER(SEARCH("Match Fee",I1113))),"Match Fees",IF(OR(ISNUMBER(SEARCH("Training",I1113)),ISNUMBER(SEARCH("Aspirations",I1113))),"Training Fee",""))))</f>
        <v>Training Fee</v>
      </c>
      <c r="M1113" s="1">
        <v>5</v>
      </c>
      <c r="N1113" s="1">
        <v>0.11</v>
      </c>
      <c r="O1113" s="1">
        <v>0.05</v>
      </c>
      <c r="P1113" s="1">
        <v>0</v>
      </c>
      <c r="Q1113" s="1">
        <v>4.84</v>
      </c>
    </row>
    <row r="1114" spans="1:17" ht="12.75">
      <c r="A1114" s="4">
        <v>45481</v>
      </c>
      <c r="B1114" s="18">
        <f>IF(AND(ISNUMBER(--LEFT(A1114,10)), ISNUMBER(--LEFT(C1114,10))), --LEFT(C1114,10) - --LEFT(A1114,10), "")</f>
        <v>45.354099999996834</v>
      </c>
      <c r="C1114" s="4">
        <v>45526.354166666664</v>
      </c>
      <c r="D1114" s="16">
        <f>YEAR(C1114)</f>
        <v>2024</v>
      </c>
      <c r="E1114" s="1" t="str">
        <f t="shared" si="17"/>
        <v>August 2024</v>
      </c>
      <c r="F1114" s="3" t="str">
        <f ca="1">IF(C1114&gt;=TODAY()-365, "Last 12 Months", "After 12 Months")</f>
        <v>Last 12 Months</v>
      </c>
      <c r="G1114" s="1" t="s">
        <v>2335</v>
      </c>
      <c r="H1114" s="1" t="s">
        <v>497</v>
      </c>
      <c r="I1114" s="1" t="s">
        <v>2336</v>
      </c>
      <c r="J1114" s="8">
        <f>EOMONTH(C1114, 0)</f>
        <v>45535</v>
      </c>
      <c r="K1114" s="1" t="s">
        <v>373</v>
      </c>
      <c r="L1114" s="1" t="str">
        <f>IF(ISNUMBER(SEARCH("Social subscription",I1114)),"Social Sub",IF(OR(ISNUMBER(SEARCH("Mens",I1114)),ISNUMBER(SEARCH("Ladies",I1114))),"Match Fees",IF(OR(ISNUMBER(SEARCH("Badgers",I1114)),ISNUMBER(SEARCH("Match Fee",I1114))),"Match Fees",IF(OR(ISNUMBER(SEARCH("Training",I1114)),ISNUMBER(SEARCH("Aspirations",I1114))),"Training Fee",""))))</f>
        <v>Training Fee</v>
      </c>
      <c r="M1114" s="1">
        <v>3</v>
      </c>
      <c r="N1114" s="1">
        <v>7.0000000000000007E-2</v>
      </c>
      <c r="O1114" s="1">
        <v>0.05</v>
      </c>
      <c r="P1114" s="1">
        <v>0</v>
      </c>
      <c r="Q1114" s="1">
        <v>2.88</v>
      </c>
    </row>
    <row r="1115" spans="1:17" ht="12.75">
      <c r="A1115" s="4">
        <v>45487</v>
      </c>
      <c r="B1115" s="18">
        <f>IF(AND(ISNUMBER(--LEFT(A1115,10)), ISNUMBER(--LEFT(C1115,10))), --LEFT(C1115,10) - --LEFT(A1115,10), "")</f>
        <v>39.354099999996834</v>
      </c>
      <c r="C1115" s="4">
        <v>45526.354166666664</v>
      </c>
      <c r="D1115" s="16">
        <f>YEAR(C1115)</f>
        <v>2024</v>
      </c>
      <c r="E1115" s="1" t="str">
        <f t="shared" si="17"/>
        <v>August 2024</v>
      </c>
      <c r="F1115" s="3" t="str">
        <f ca="1">IF(C1115&gt;=TODAY()-365, "Last 12 Months", "After 12 Months")</f>
        <v>Last 12 Months</v>
      </c>
      <c r="G1115" s="1" t="s">
        <v>2337</v>
      </c>
      <c r="H1115" s="1" t="s">
        <v>497</v>
      </c>
      <c r="I1115" s="1" t="s">
        <v>2338</v>
      </c>
      <c r="J1115" s="8">
        <f>EOMONTH(C1115, 0)</f>
        <v>45535</v>
      </c>
      <c r="K1115" s="1" t="s">
        <v>373</v>
      </c>
      <c r="L1115" s="1" t="str">
        <f>IF(ISNUMBER(SEARCH("Social subscription",I1115)),"Social Sub",IF(OR(ISNUMBER(SEARCH("Mens",I1115)),ISNUMBER(SEARCH("Ladies",I1115))),"Match Fees",IF(OR(ISNUMBER(SEARCH("Badgers",I1115)),ISNUMBER(SEARCH("Match Fee",I1115))),"Match Fees",IF(OR(ISNUMBER(SEARCH("Training",I1115)),ISNUMBER(SEARCH("Aspirations",I1115))),"Training Fee",""))))</f>
        <v>Training Fee</v>
      </c>
      <c r="M1115" s="1">
        <v>3</v>
      </c>
      <c r="N1115" s="1">
        <v>7.0000000000000007E-2</v>
      </c>
      <c r="O1115" s="1">
        <v>0.05</v>
      </c>
      <c r="P1115" s="1">
        <v>0</v>
      </c>
      <c r="Q1115" s="1">
        <v>2.88</v>
      </c>
    </row>
    <row r="1116" spans="1:17" ht="12.75">
      <c r="A1116" s="4">
        <v>45506</v>
      </c>
      <c r="B1116" s="18">
        <f>IF(AND(ISNUMBER(--LEFT(A1116,10)), ISNUMBER(--LEFT(C1116,10))), --LEFT(C1116,10) - --LEFT(A1116,10), "")</f>
        <v>20.354099999996834</v>
      </c>
      <c r="C1116" s="4">
        <v>45526.354166666664</v>
      </c>
      <c r="D1116" s="16">
        <f>YEAR(C1116)</f>
        <v>2024</v>
      </c>
      <c r="E1116" s="1" t="str">
        <f t="shared" si="17"/>
        <v>August 2024</v>
      </c>
      <c r="F1116" s="3" t="str">
        <f ca="1">IF(C1116&gt;=TODAY()-365, "Last 12 Months", "After 12 Months")</f>
        <v>Last 12 Months</v>
      </c>
      <c r="G1116" s="1" t="s">
        <v>2339</v>
      </c>
      <c r="H1116" s="1" t="s">
        <v>497</v>
      </c>
      <c r="I1116" s="1" t="s">
        <v>2340</v>
      </c>
      <c r="J1116" s="8">
        <f>EOMONTH(C1116, 0)</f>
        <v>45535</v>
      </c>
      <c r="K1116" s="1" t="s">
        <v>373</v>
      </c>
      <c r="L1116" s="1" t="str">
        <f>IF(ISNUMBER(SEARCH("Social subscription",I1116)),"Social Sub",IF(OR(ISNUMBER(SEARCH("Mens",I1116)),ISNUMBER(SEARCH("Ladies",I1116))),"Match Fees",IF(OR(ISNUMBER(SEARCH("Badgers",I1116)),ISNUMBER(SEARCH("Match Fee",I1116))),"Match Fees",IF(OR(ISNUMBER(SEARCH("Training",I1116)),ISNUMBER(SEARCH("Aspirations",I1116))),"Training Fee",""))))</f>
        <v>Training Fee</v>
      </c>
      <c r="M1116" s="1">
        <v>5</v>
      </c>
      <c r="N1116" s="1">
        <v>0.11</v>
      </c>
      <c r="O1116" s="1">
        <v>0.05</v>
      </c>
      <c r="P1116" s="1">
        <v>0</v>
      </c>
      <c r="Q1116" s="1">
        <v>4.84</v>
      </c>
    </row>
    <row r="1117" spans="1:17" ht="12.75">
      <c r="A1117" s="4">
        <v>45508</v>
      </c>
      <c r="B1117" s="18">
        <f>IF(AND(ISNUMBER(--LEFT(A1117,10)), ISNUMBER(--LEFT(C1117,10))), --LEFT(C1117,10) - --LEFT(A1117,10), "")</f>
        <v>18.354099999996834</v>
      </c>
      <c r="C1117" s="4">
        <v>45526.354166666664</v>
      </c>
      <c r="D1117" s="16">
        <f>YEAR(C1117)</f>
        <v>2024</v>
      </c>
      <c r="E1117" s="1" t="str">
        <f t="shared" si="17"/>
        <v>August 2024</v>
      </c>
      <c r="F1117" s="3" t="str">
        <f ca="1">IF(C1117&gt;=TODAY()-365, "Last 12 Months", "After 12 Months")</f>
        <v>Last 12 Months</v>
      </c>
      <c r="G1117" s="1" t="s">
        <v>2341</v>
      </c>
      <c r="H1117" s="1" t="s">
        <v>497</v>
      </c>
      <c r="I1117" s="1" t="s">
        <v>2342</v>
      </c>
      <c r="J1117" s="8">
        <f>EOMONTH(C1117, 0)</f>
        <v>45535</v>
      </c>
      <c r="K1117" s="1" t="s">
        <v>373</v>
      </c>
      <c r="L1117" s="1" t="str">
        <f>IF(ISNUMBER(SEARCH("Social subscription",I1117)),"Social Sub",IF(OR(ISNUMBER(SEARCH("Mens",I1117)),ISNUMBER(SEARCH("Ladies",I1117))),"Match Fees",IF(OR(ISNUMBER(SEARCH("Badgers",I1117)),ISNUMBER(SEARCH("Match Fee",I1117))),"Match Fees",IF(OR(ISNUMBER(SEARCH("Training",I1117)),ISNUMBER(SEARCH("Aspirations",I1117))),"Training Fee",""))))</f>
        <v>Training Fee</v>
      </c>
      <c r="M1117" s="1">
        <v>3</v>
      </c>
      <c r="N1117" s="1">
        <v>7.0000000000000007E-2</v>
      </c>
      <c r="O1117" s="1">
        <v>0.05</v>
      </c>
      <c r="P1117" s="1">
        <v>0</v>
      </c>
      <c r="Q1117" s="1">
        <v>2.88</v>
      </c>
    </row>
    <row r="1118" spans="1:17" ht="12.75">
      <c r="A1118" s="4">
        <v>45513</v>
      </c>
      <c r="B1118" s="18">
        <f>IF(AND(ISNUMBER(--LEFT(A1118,10)), ISNUMBER(--LEFT(C1118,10))), --LEFT(C1118,10) - --LEFT(A1118,10), "")</f>
        <v>13.354099999996834</v>
      </c>
      <c r="C1118" s="4">
        <v>45526.354166666664</v>
      </c>
      <c r="D1118" s="16">
        <f>YEAR(C1118)</f>
        <v>2024</v>
      </c>
      <c r="E1118" s="1" t="str">
        <f t="shared" si="17"/>
        <v>August 2024</v>
      </c>
      <c r="F1118" s="3" t="str">
        <f ca="1">IF(C1118&gt;=TODAY()-365, "Last 12 Months", "After 12 Months")</f>
        <v>Last 12 Months</v>
      </c>
      <c r="G1118" s="1" t="s">
        <v>2343</v>
      </c>
      <c r="H1118" s="1" t="s">
        <v>497</v>
      </c>
      <c r="I1118" s="1" t="s">
        <v>2344</v>
      </c>
      <c r="J1118" s="8">
        <f>EOMONTH(C1118, 0)</f>
        <v>45535</v>
      </c>
      <c r="K1118" s="1" t="s">
        <v>373</v>
      </c>
      <c r="L1118" s="1" t="str">
        <f>IF(ISNUMBER(SEARCH("Social subscription",I1118)),"Social Sub",IF(OR(ISNUMBER(SEARCH("Mens",I1118)),ISNUMBER(SEARCH("Ladies",I1118))),"Match Fees",IF(OR(ISNUMBER(SEARCH("Badgers",I1118)),ISNUMBER(SEARCH("Match Fee",I1118))),"Match Fees",IF(OR(ISNUMBER(SEARCH("Training",I1118)),ISNUMBER(SEARCH("Aspirations",I1118))),"Training Fee",""))))</f>
        <v>Training Fee</v>
      </c>
      <c r="M1118" s="1">
        <v>5</v>
      </c>
      <c r="N1118" s="1">
        <v>0.11</v>
      </c>
      <c r="O1118" s="1">
        <v>0.05</v>
      </c>
      <c r="P1118" s="1">
        <v>0</v>
      </c>
      <c r="Q1118" s="1">
        <v>4.84</v>
      </c>
    </row>
    <row r="1119" spans="1:17" ht="12.75">
      <c r="A1119" s="4">
        <v>45488</v>
      </c>
      <c r="B1119" s="18">
        <f>IF(AND(ISNUMBER(--LEFT(A1119,10)), ISNUMBER(--LEFT(C1119,10))), --LEFT(C1119,10) - --LEFT(A1119,10), "")</f>
        <v>39.70969999999943</v>
      </c>
      <c r="C1119" s="4">
        <v>45527.709722222222</v>
      </c>
      <c r="D1119" s="16">
        <f>YEAR(C1119)</f>
        <v>2024</v>
      </c>
      <c r="E1119" s="1" t="str">
        <f t="shared" si="17"/>
        <v>August 2024</v>
      </c>
      <c r="F1119" s="3" t="str">
        <f ca="1">IF(C1119&gt;=TODAY()-365, "Last 12 Months", "After 12 Months")</f>
        <v>Last 12 Months</v>
      </c>
      <c r="G1119" s="1" t="s">
        <v>2345</v>
      </c>
      <c r="H1119" s="1" t="s">
        <v>869</v>
      </c>
      <c r="I1119" s="1" t="s">
        <v>2346</v>
      </c>
      <c r="J1119" s="8">
        <f>EOMONTH(C1119, 0)</f>
        <v>45535</v>
      </c>
      <c r="K1119" s="1" t="s">
        <v>373</v>
      </c>
      <c r="L1119" s="1" t="str">
        <f>IF(ISNUMBER(SEARCH("Social subscription",I1119)),"Social Sub",IF(OR(ISNUMBER(SEARCH("Mens",I1119)),ISNUMBER(SEARCH("Ladies",I1119))),"Match Fees",IF(OR(ISNUMBER(SEARCH("Badgers",I1119)),ISNUMBER(SEARCH("Match Fee",I1119))),"Match Fees",IF(OR(ISNUMBER(SEARCH("Training",I1119)),ISNUMBER(SEARCH("Aspirations",I1119))),"Training Fee",""))))</f>
        <v>Match Fees</v>
      </c>
      <c r="M1119" s="1">
        <v>3</v>
      </c>
      <c r="N1119" s="1">
        <v>0.06</v>
      </c>
      <c r="O1119" s="1">
        <v>0.05</v>
      </c>
      <c r="P1119" s="1">
        <v>0</v>
      </c>
      <c r="Q1119" s="1">
        <v>2.89</v>
      </c>
    </row>
    <row r="1120" spans="1:17" ht="12.75">
      <c r="A1120" s="4">
        <v>45488</v>
      </c>
      <c r="B1120" s="18">
        <f>IF(AND(ISNUMBER(--LEFT(A1120,10)), ISNUMBER(--LEFT(C1120,10))), --LEFT(C1120,10) - --LEFT(A1120,10), "")</f>
        <v>39.70969999999943</v>
      </c>
      <c r="C1120" s="4">
        <v>45527.709722222222</v>
      </c>
      <c r="D1120" s="16">
        <f>YEAR(C1120)</f>
        <v>2024</v>
      </c>
      <c r="E1120" s="1" t="str">
        <f t="shared" si="17"/>
        <v>August 2024</v>
      </c>
      <c r="F1120" s="3" t="str">
        <f ca="1">IF(C1120&gt;=TODAY()-365, "Last 12 Months", "After 12 Months")</f>
        <v>Last 12 Months</v>
      </c>
      <c r="G1120" s="1" t="s">
        <v>2347</v>
      </c>
      <c r="H1120" s="1" t="s">
        <v>872</v>
      </c>
      <c r="I1120" s="1" t="s">
        <v>1732</v>
      </c>
      <c r="J1120" s="8">
        <f>EOMONTH(C1120, 0)</f>
        <v>45535</v>
      </c>
      <c r="K1120" s="1" t="s">
        <v>373</v>
      </c>
      <c r="L1120" s="1" t="str">
        <f>IF(ISNUMBER(SEARCH("Social subscription",I1120)),"Social Sub",IF(OR(ISNUMBER(SEARCH("Mens",I1120)),ISNUMBER(SEARCH("Ladies",I1120))),"Match Fees",IF(OR(ISNUMBER(SEARCH("Badgers",I1120)),ISNUMBER(SEARCH("Match Fee",I1120))),"Match Fees",IF(OR(ISNUMBER(SEARCH("Training",I1120)),ISNUMBER(SEARCH("Aspirations",I1120))),"Training Fee",""))))</f>
        <v>Match Fees</v>
      </c>
      <c r="M1120" s="1">
        <v>10</v>
      </c>
      <c r="N1120" s="1">
        <v>0.2</v>
      </c>
      <c r="O1120" s="1">
        <v>0.1</v>
      </c>
      <c r="P1120" s="1">
        <v>0</v>
      </c>
      <c r="Q1120" s="1">
        <v>9.6999999999999993</v>
      </c>
    </row>
    <row r="1121" spans="1:17" ht="12.75">
      <c r="A1121" s="4">
        <v>45492</v>
      </c>
      <c r="B1121" s="18">
        <f>IF(AND(ISNUMBER(--LEFT(A1121,10)), ISNUMBER(--LEFT(C1121,10))), --LEFT(C1121,10) - --LEFT(A1121,10), "")</f>
        <v>35.70969999999943</v>
      </c>
      <c r="C1121" s="4">
        <v>45527.709722222222</v>
      </c>
      <c r="D1121" s="16">
        <f>YEAR(C1121)</f>
        <v>2024</v>
      </c>
      <c r="E1121" s="1" t="str">
        <f t="shared" si="17"/>
        <v>August 2024</v>
      </c>
      <c r="F1121" s="3" t="str">
        <f ca="1">IF(C1121&gt;=TODAY()-365, "Last 12 Months", "After 12 Months")</f>
        <v>Last 12 Months</v>
      </c>
      <c r="G1121" s="1" t="s">
        <v>2348</v>
      </c>
      <c r="H1121" s="1" t="s">
        <v>1481</v>
      </c>
      <c r="I1121" s="1" t="s">
        <v>2349</v>
      </c>
      <c r="J1121" s="8">
        <f>EOMONTH(C1121, 0)</f>
        <v>45535</v>
      </c>
      <c r="K1121" s="1" t="s">
        <v>373</v>
      </c>
      <c r="L1121" s="1" t="str">
        <f>IF(ISNUMBER(SEARCH("Social subscription",I1121)),"Social Sub",IF(OR(ISNUMBER(SEARCH("Mens",I1121)),ISNUMBER(SEARCH("Ladies",I1121))),"Match Fees",IF(OR(ISNUMBER(SEARCH("Badgers",I1121)),ISNUMBER(SEARCH("Match Fee",I1121))),"Match Fees",IF(OR(ISNUMBER(SEARCH("Training",I1121)),ISNUMBER(SEARCH("Aspirations",I1121))),"Training Fee",""))))</f>
        <v>Training Fee</v>
      </c>
      <c r="M1121" s="1">
        <v>5</v>
      </c>
      <c r="N1121" s="1">
        <v>0.1</v>
      </c>
      <c r="O1121" s="1">
        <v>0.05</v>
      </c>
      <c r="P1121" s="1">
        <v>0</v>
      </c>
      <c r="Q1121" s="1">
        <v>4.8499999999999996</v>
      </c>
    </row>
    <row r="1122" spans="1:17" ht="12.75">
      <c r="A1122" s="4">
        <v>45492</v>
      </c>
      <c r="B1122" s="18">
        <f>IF(AND(ISNUMBER(--LEFT(A1122,10)), ISNUMBER(--LEFT(C1122,10))), --LEFT(C1122,10) - --LEFT(A1122,10), "")</f>
        <v>35.70969999999943</v>
      </c>
      <c r="C1122" s="4">
        <v>45527.709722222222</v>
      </c>
      <c r="D1122" s="16">
        <f>YEAR(C1122)</f>
        <v>2024</v>
      </c>
      <c r="E1122" s="1" t="str">
        <f t="shared" si="17"/>
        <v>August 2024</v>
      </c>
      <c r="F1122" s="3" t="str">
        <f ca="1">IF(C1122&gt;=TODAY()-365, "Last 12 Months", "After 12 Months")</f>
        <v>Last 12 Months</v>
      </c>
      <c r="G1122" s="1" t="s">
        <v>2350</v>
      </c>
      <c r="H1122" s="1" t="s">
        <v>869</v>
      </c>
      <c r="I1122" s="1" t="s">
        <v>2349</v>
      </c>
      <c r="J1122" s="8">
        <f>EOMONTH(C1122, 0)</f>
        <v>45535</v>
      </c>
      <c r="K1122" s="1" t="s">
        <v>373</v>
      </c>
      <c r="L1122" s="1" t="str">
        <f>IF(ISNUMBER(SEARCH("Social subscription",I1122)),"Social Sub",IF(OR(ISNUMBER(SEARCH("Mens",I1122)),ISNUMBER(SEARCH("Ladies",I1122))),"Match Fees",IF(OR(ISNUMBER(SEARCH("Badgers",I1122)),ISNUMBER(SEARCH("Match Fee",I1122))),"Match Fees",IF(OR(ISNUMBER(SEARCH("Training",I1122)),ISNUMBER(SEARCH("Aspirations",I1122))),"Training Fee",""))))</f>
        <v>Training Fee</v>
      </c>
      <c r="M1122" s="1">
        <v>5</v>
      </c>
      <c r="N1122" s="1">
        <v>0.1</v>
      </c>
      <c r="O1122" s="1">
        <v>0.05</v>
      </c>
      <c r="P1122" s="1">
        <v>0</v>
      </c>
      <c r="Q1122" s="1">
        <v>4.8499999999999996</v>
      </c>
    </row>
    <row r="1123" spans="1:17" ht="12.75">
      <c r="A1123" s="4">
        <v>45496</v>
      </c>
      <c r="B1123" s="18">
        <f>IF(AND(ISNUMBER(--LEFT(A1123,10)), ISNUMBER(--LEFT(C1123,10))), --LEFT(C1123,10) - --LEFT(A1123,10), "")</f>
        <v>31.70969999999943</v>
      </c>
      <c r="C1123" s="4">
        <v>45527.709722222222</v>
      </c>
      <c r="D1123" s="16">
        <f>YEAR(C1123)</f>
        <v>2024</v>
      </c>
      <c r="E1123" s="1" t="str">
        <f t="shared" si="17"/>
        <v>August 2024</v>
      </c>
      <c r="F1123" s="3" t="str">
        <f ca="1">IF(C1123&gt;=TODAY()-365, "Last 12 Months", "After 12 Months")</f>
        <v>Last 12 Months</v>
      </c>
      <c r="G1123" s="1" t="s">
        <v>2351</v>
      </c>
      <c r="H1123" s="1" t="s">
        <v>869</v>
      </c>
      <c r="I1123" s="1" t="s">
        <v>2352</v>
      </c>
      <c r="J1123" s="8">
        <f>EOMONTH(C1123, 0)</f>
        <v>45535</v>
      </c>
      <c r="K1123" s="1" t="s">
        <v>373</v>
      </c>
      <c r="L1123" s="1" t="str">
        <f>IF(ISNUMBER(SEARCH("Social subscription",I1123)),"Social Sub",IF(OR(ISNUMBER(SEARCH("Mens",I1123)),ISNUMBER(SEARCH("Ladies",I1123))),"Match Fees",IF(OR(ISNUMBER(SEARCH("Badgers",I1123)),ISNUMBER(SEARCH("Match Fee",I1123))),"Match Fees",IF(OR(ISNUMBER(SEARCH("Training",I1123)),ISNUMBER(SEARCH("Aspirations",I1123))),"Training Fee",""))))</f>
        <v>Match Fees</v>
      </c>
      <c r="M1123" s="1">
        <v>3</v>
      </c>
      <c r="N1123" s="1">
        <v>0.06</v>
      </c>
      <c r="O1123" s="1">
        <v>0.05</v>
      </c>
      <c r="P1123" s="1">
        <v>0</v>
      </c>
      <c r="Q1123" s="1">
        <v>2.89</v>
      </c>
    </row>
    <row r="1124" spans="1:17" ht="12.75">
      <c r="A1124" s="4">
        <v>45499</v>
      </c>
      <c r="B1124" s="18">
        <f>IF(AND(ISNUMBER(--LEFT(A1124,10)), ISNUMBER(--LEFT(C1124,10))), --LEFT(C1124,10) - --LEFT(A1124,10), "")</f>
        <v>28.70969999999943</v>
      </c>
      <c r="C1124" s="4">
        <v>45527.709722222222</v>
      </c>
      <c r="D1124" s="16">
        <f>YEAR(C1124)</f>
        <v>2024</v>
      </c>
      <c r="E1124" s="1" t="str">
        <f t="shared" si="17"/>
        <v>August 2024</v>
      </c>
      <c r="F1124" s="3" t="str">
        <f ca="1">IF(C1124&gt;=TODAY()-365, "Last 12 Months", "After 12 Months")</f>
        <v>Last 12 Months</v>
      </c>
      <c r="G1124" s="1" t="s">
        <v>2353</v>
      </c>
      <c r="H1124" s="1" t="s">
        <v>1481</v>
      </c>
      <c r="I1124" s="1" t="s">
        <v>2354</v>
      </c>
      <c r="J1124" s="8">
        <f>EOMONTH(C1124, 0)</f>
        <v>45535</v>
      </c>
      <c r="K1124" s="1" t="s">
        <v>373</v>
      </c>
      <c r="L1124" s="1" t="str">
        <f>IF(ISNUMBER(SEARCH("Social subscription",I1124)),"Social Sub",IF(OR(ISNUMBER(SEARCH("Mens",I1124)),ISNUMBER(SEARCH("Ladies",I1124))),"Match Fees",IF(OR(ISNUMBER(SEARCH("Badgers",I1124)),ISNUMBER(SEARCH("Match Fee",I1124))),"Match Fees",IF(OR(ISNUMBER(SEARCH("Training",I1124)),ISNUMBER(SEARCH("Aspirations",I1124))),"Training Fee",""))))</f>
        <v>Training Fee</v>
      </c>
      <c r="M1124" s="1">
        <v>5</v>
      </c>
      <c r="N1124" s="1">
        <v>0.1</v>
      </c>
      <c r="O1124" s="1">
        <v>0.05</v>
      </c>
      <c r="P1124" s="1">
        <v>0</v>
      </c>
      <c r="Q1124" s="1">
        <v>4.8499999999999996</v>
      </c>
    </row>
    <row r="1125" spans="1:17" ht="12.75">
      <c r="A1125" s="4">
        <v>45499</v>
      </c>
      <c r="B1125" s="18">
        <f>IF(AND(ISNUMBER(--LEFT(A1125,10)), ISNUMBER(--LEFT(C1125,10))), --LEFT(C1125,10) - --LEFT(A1125,10), "")</f>
        <v>28.70969999999943</v>
      </c>
      <c r="C1125" s="4">
        <v>45527.709722222222</v>
      </c>
      <c r="D1125" s="16">
        <f>YEAR(C1125)</f>
        <v>2024</v>
      </c>
      <c r="E1125" s="1" t="str">
        <f t="shared" si="17"/>
        <v>August 2024</v>
      </c>
      <c r="F1125" s="3" t="str">
        <f ca="1">IF(C1125&gt;=TODAY()-365, "Last 12 Months", "After 12 Months")</f>
        <v>Last 12 Months</v>
      </c>
      <c r="G1125" s="1" t="s">
        <v>2355</v>
      </c>
      <c r="H1125" s="1" t="s">
        <v>869</v>
      </c>
      <c r="I1125" s="1" t="s">
        <v>2354</v>
      </c>
      <c r="J1125" s="8">
        <f>EOMONTH(C1125, 0)</f>
        <v>45535</v>
      </c>
      <c r="K1125" s="1" t="s">
        <v>373</v>
      </c>
      <c r="L1125" s="1" t="str">
        <f>IF(ISNUMBER(SEARCH("Social subscription",I1125)),"Social Sub",IF(OR(ISNUMBER(SEARCH("Mens",I1125)),ISNUMBER(SEARCH("Ladies",I1125))),"Match Fees",IF(OR(ISNUMBER(SEARCH("Badgers",I1125)),ISNUMBER(SEARCH("Match Fee",I1125))),"Match Fees",IF(OR(ISNUMBER(SEARCH("Training",I1125)),ISNUMBER(SEARCH("Aspirations",I1125))),"Training Fee",""))))</f>
        <v>Training Fee</v>
      </c>
      <c r="M1125" s="1">
        <v>5</v>
      </c>
      <c r="N1125" s="1">
        <v>0.1</v>
      </c>
      <c r="O1125" s="1">
        <v>0.05</v>
      </c>
      <c r="P1125" s="1">
        <v>0</v>
      </c>
      <c r="Q1125" s="1">
        <v>4.8499999999999996</v>
      </c>
    </row>
    <row r="1126" spans="1:17" ht="12.75">
      <c r="A1126" s="4">
        <v>45503</v>
      </c>
      <c r="B1126" s="18">
        <f>IF(AND(ISNUMBER(--LEFT(A1126,10)), ISNUMBER(--LEFT(C1126,10))), --LEFT(C1126,10) - --LEFT(A1126,10), "")</f>
        <v>24.70969999999943</v>
      </c>
      <c r="C1126" s="4">
        <v>45527.709722222222</v>
      </c>
      <c r="D1126" s="16">
        <f>YEAR(C1126)</f>
        <v>2024</v>
      </c>
      <c r="E1126" s="1" t="str">
        <f t="shared" si="17"/>
        <v>August 2024</v>
      </c>
      <c r="F1126" s="3" t="str">
        <f ca="1">IF(C1126&gt;=TODAY()-365, "Last 12 Months", "After 12 Months")</f>
        <v>Last 12 Months</v>
      </c>
      <c r="G1126" s="1" t="s">
        <v>2356</v>
      </c>
      <c r="H1126" s="1" t="s">
        <v>869</v>
      </c>
      <c r="I1126" s="1" t="s">
        <v>2357</v>
      </c>
      <c r="J1126" s="8">
        <f>EOMONTH(C1126, 0)</f>
        <v>45535</v>
      </c>
      <c r="K1126" s="1" t="s">
        <v>373</v>
      </c>
      <c r="L1126" s="1" t="str">
        <f>IF(ISNUMBER(SEARCH("Social subscription",I1126)),"Social Sub",IF(OR(ISNUMBER(SEARCH("Mens",I1126)),ISNUMBER(SEARCH("Ladies",I1126))),"Match Fees",IF(OR(ISNUMBER(SEARCH("Badgers",I1126)),ISNUMBER(SEARCH("Match Fee",I1126))),"Match Fees",IF(OR(ISNUMBER(SEARCH("Training",I1126)),ISNUMBER(SEARCH("Aspirations",I1126))),"Training Fee",""))))</f>
        <v>Match Fees</v>
      </c>
      <c r="M1126" s="1">
        <v>3</v>
      </c>
      <c r="N1126" s="1">
        <v>0.04</v>
      </c>
      <c r="O1126" s="1">
        <v>0.05</v>
      </c>
      <c r="P1126" s="1">
        <v>0</v>
      </c>
      <c r="Q1126" s="1">
        <v>2.91</v>
      </c>
    </row>
    <row r="1127" spans="1:17" ht="12.75">
      <c r="A1127" s="4">
        <v>45513</v>
      </c>
      <c r="B1127" s="18">
        <f>IF(AND(ISNUMBER(--LEFT(A1127,10)), ISNUMBER(--LEFT(C1127,10))), --LEFT(C1127,10) - --LEFT(A1127,10), "")</f>
        <v>14.70969999999943</v>
      </c>
      <c r="C1127" s="4">
        <v>45527.709722222222</v>
      </c>
      <c r="D1127" s="16">
        <f>YEAR(C1127)</f>
        <v>2024</v>
      </c>
      <c r="E1127" s="1" t="str">
        <f t="shared" si="17"/>
        <v>August 2024</v>
      </c>
      <c r="F1127" s="3" t="str">
        <f ca="1">IF(C1127&gt;=TODAY()-365, "Last 12 Months", "After 12 Months")</f>
        <v>Last 12 Months</v>
      </c>
      <c r="G1127" s="1" t="s">
        <v>2358</v>
      </c>
      <c r="H1127" s="1" t="s">
        <v>1481</v>
      </c>
      <c r="I1127" s="1" t="s">
        <v>2359</v>
      </c>
      <c r="J1127" s="8">
        <f>EOMONTH(C1127, 0)</f>
        <v>45535</v>
      </c>
      <c r="K1127" s="1" t="s">
        <v>373</v>
      </c>
      <c r="L1127" s="1" t="str">
        <f>IF(ISNUMBER(SEARCH("Social subscription",I1127)),"Social Sub",IF(OR(ISNUMBER(SEARCH("Mens",I1127)),ISNUMBER(SEARCH("Ladies",I1127))),"Match Fees",IF(OR(ISNUMBER(SEARCH("Badgers",I1127)),ISNUMBER(SEARCH("Match Fee",I1127))),"Match Fees",IF(OR(ISNUMBER(SEARCH("Training",I1127)),ISNUMBER(SEARCH("Aspirations",I1127))),"Training Fee",""))))</f>
        <v>Training Fee</v>
      </c>
      <c r="M1127" s="1">
        <v>5</v>
      </c>
      <c r="N1127" s="1">
        <v>0.1</v>
      </c>
      <c r="O1127" s="1">
        <v>0.05</v>
      </c>
      <c r="P1127" s="1">
        <v>0</v>
      </c>
      <c r="Q1127" s="1">
        <v>4.8499999999999996</v>
      </c>
    </row>
    <row r="1128" spans="1:17" ht="12.75">
      <c r="A1128" s="4">
        <v>45317</v>
      </c>
      <c r="B1128" s="18">
        <f>IF(AND(ISNUMBER(--LEFT(A1128,10)), ISNUMBER(--LEFT(C1128,10))), --LEFT(C1128,10) - --LEFT(A1128,10), "")</f>
        <v>210.77360000000044</v>
      </c>
      <c r="C1128" s="4">
        <v>45527.773611111108</v>
      </c>
      <c r="D1128" s="16">
        <f>YEAR(C1128)</f>
        <v>2024</v>
      </c>
      <c r="E1128" s="1" t="str">
        <f t="shared" si="17"/>
        <v>August 2024</v>
      </c>
      <c r="F1128" s="3" t="str">
        <f ca="1">IF(C1128&gt;=TODAY()-365, "Last 12 Months", "After 12 Months")</f>
        <v>Last 12 Months</v>
      </c>
      <c r="G1128" s="1" t="s">
        <v>2360</v>
      </c>
      <c r="H1128" s="1" t="s">
        <v>2361</v>
      </c>
      <c r="I1128" s="1" t="s">
        <v>2362</v>
      </c>
      <c r="J1128" s="8">
        <f>EOMONTH(C1128, 0)</f>
        <v>45535</v>
      </c>
      <c r="K1128" s="1" t="s">
        <v>373</v>
      </c>
      <c r="L1128" s="1" t="str">
        <f>IF(ISNUMBER(SEARCH("Social subscription",I1128)),"Social Sub",IF(OR(ISNUMBER(SEARCH("Mens",I1128)),ISNUMBER(SEARCH("Ladies",I1128))),"Match Fees",IF(OR(ISNUMBER(SEARCH("Badgers",I1128)),ISNUMBER(SEARCH("Match Fee",I1128))),"Match Fees",IF(OR(ISNUMBER(SEARCH("Training",I1128)),ISNUMBER(SEARCH("Aspirations",I1128))),"Training Fee",""))))</f>
        <v>Match Fees</v>
      </c>
      <c r="M1128" s="1">
        <v>5</v>
      </c>
      <c r="N1128" s="1">
        <v>0.1</v>
      </c>
      <c r="O1128" s="1">
        <v>0.05</v>
      </c>
      <c r="P1128" s="1">
        <v>0</v>
      </c>
      <c r="Q1128" s="1">
        <v>4.8499999999999996</v>
      </c>
    </row>
    <row r="1129" spans="1:17" ht="12.75">
      <c r="A1129" s="4">
        <v>45326</v>
      </c>
      <c r="B1129" s="18">
        <f>IF(AND(ISNUMBER(--LEFT(A1129,10)), ISNUMBER(--LEFT(C1129,10))), --LEFT(C1129,10) - --LEFT(A1129,10), "")</f>
        <v>201.77360000000044</v>
      </c>
      <c r="C1129" s="4">
        <v>45527.773611111108</v>
      </c>
      <c r="D1129" s="16">
        <f>YEAR(C1129)</f>
        <v>2024</v>
      </c>
      <c r="E1129" s="1" t="str">
        <f t="shared" si="17"/>
        <v>August 2024</v>
      </c>
      <c r="F1129" s="3" t="str">
        <f ca="1">IF(C1129&gt;=TODAY()-365, "Last 12 Months", "After 12 Months")</f>
        <v>Last 12 Months</v>
      </c>
      <c r="G1129" s="1" t="s">
        <v>2363</v>
      </c>
      <c r="H1129" s="1" t="s">
        <v>2361</v>
      </c>
      <c r="I1129" s="1" t="s">
        <v>709</v>
      </c>
      <c r="J1129" s="8">
        <f>EOMONTH(C1129, 0)</f>
        <v>45535</v>
      </c>
      <c r="K1129" s="1" t="s">
        <v>373</v>
      </c>
      <c r="L1129" s="1" t="str">
        <f>IF(ISNUMBER(SEARCH("Social subscription",I1129)),"Social Sub",IF(OR(ISNUMBER(SEARCH("Mens",I1129)),ISNUMBER(SEARCH("Ladies",I1129))),"Match Fees",IF(OR(ISNUMBER(SEARCH("Badgers",I1129)),ISNUMBER(SEARCH("Match Fee",I1129))),"Match Fees",IF(OR(ISNUMBER(SEARCH("Training",I1129)),ISNUMBER(SEARCH("Aspirations",I1129))),"Training Fee",""))))</f>
        <v>Match Fees</v>
      </c>
      <c r="M1129" s="1">
        <v>5</v>
      </c>
      <c r="N1129" s="1">
        <v>0.1</v>
      </c>
      <c r="O1129" s="1">
        <v>0.05</v>
      </c>
      <c r="P1129" s="1">
        <v>0</v>
      </c>
      <c r="Q1129" s="1">
        <v>4.8499999999999996</v>
      </c>
    </row>
    <row r="1130" spans="1:17" ht="12.75">
      <c r="A1130" s="4">
        <v>45342</v>
      </c>
      <c r="B1130" s="18">
        <f>IF(AND(ISNUMBER(--LEFT(A1130,10)), ISNUMBER(--LEFT(C1130,10))), --LEFT(C1130,10) - --LEFT(A1130,10), "")</f>
        <v>185.77360000000044</v>
      </c>
      <c r="C1130" s="4">
        <v>45527.773611111108</v>
      </c>
      <c r="D1130" s="16">
        <f>YEAR(C1130)</f>
        <v>2024</v>
      </c>
      <c r="E1130" s="1" t="str">
        <f t="shared" si="17"/>
        <v>August 2024</v>
      </c>
      <c r="F1130" s="3" t="str">
        <f ca="1">IF(C1130&gt;=TODAY()-365, "Last 12 Months", "After 12 Months")</f>
        <v>Last 12 Months</v>
      </c>
      <c r="G1130" s="1" t="s">
        <v>2364</v>
      </c>
      <c r="H1130" s="1" t="s">
        <v>2361</v>
      </c>
      <c r="I1130" s="1" t="s">
        <v>711</v>
      </c>
      <c r="J1130" s="8">
        <f>EOMONTH(C1130, 0)</f>
        <v>45535</v>
      </c>
      <c r="K1130" s="1" t="s">
        <v>373</v>
      </c>
      <c r="L1130" s="1" t="str">
        <f>IF(ISNUMBER(SEARCH("Social subscription",I1130)),"Social Sub",IF(OR(ISNUMBER(SEARCH("Mens",I1130)),ISNUMBER(SEARCH("Ladies",I1130))),"Match Fees",IF(OR(ISNUMBER(SEARCH("Badgers",I1130)),ISNUMBER(SEARCH("Match Fee",I1130))),"Match Fees",IF(OR(ISNUMBER(SEARCH("Training",I1130)),ISNUMBER(SEARCH("Aspirations",I1130))),"Training Fee",""))))</f>
        <v>Match Fees</v>
      </c>
      <c r="M1130" s="1">
        <v>5</v>
      </c>
      <c r="N1130" s="1">
        <v>0.1</v>
      </c>
      <c r="O1130" s="1">
        <v>0.05</v>
      </c>
      <c r="P1130" s="1">
        <v>0</v>
      </c>
      <c r="Q1130" s="1">
        <v>4.8499999999999996</v>
      </c>
    </row>
    <row r="1131" spans="1:17" ht="12.75">
      <c r="A1131" s="4">
        <v>45348</v>
      </c>
      <c r="B1131" s="18">
        <f>IF(AND(ISNUMBER(--LEFT(A1131,10)), ISNUMBER(--LEFT(C1131,10))), --LEFT(C1131,10) - --LEFT(A1131,10), "")</f>
        <v>179.77360000000044</v>
      </c>
      <c r="C1131" s="4">
        <v>45527.773611111108</v>
      </c>
      <c r="D1131" s="16">
        <f>YEAR(C1131)</f>
        <v>2024</v>
      </c>
      <c r="E1131" s="1" t="str">
        <f t="shared" si="17"/>
        <v>August 2024</v>
      </c>
      <c r="F1131" s="3" t="str">
        <f ca="1">IF(C1131&gt;=TODAY()-365, "Last 12 Months", "After 12 Months")</f>
        <v>Last 12 Months</v>
      </c>
      <c r="G1131" s="1" t="s">
        <v>2365</v>
      </c>
      <c r="H1131" s="1" t="s">
        <v>2361</v>
      </c>
      <c r="I1131" s="1" t="s">
        <v>1876</v>
      </c>
      <c r="J1131" s="8">
        <f>EOMONTH(C1131, 0)</f>
        <v>45535</v>
      </c>
      <c r="K1131" s="1" t="s">
        <v>373</v>
      </c>
      <c r="L1131" s="1" t="str">
        <f>IF(ISNUMBER(SEARCH("Social subscription",I1131)),"Social Sub",IF(OR(ISNUMBER(SEARCH("Mens",I1131)),ISNUMBER(SEARCH("Ladies",I1131))),"Match Fees",IF(OR(ISNUMBER(SEARCH("Badgers",I1131)),ISNUMBER(SEARCH("Match Fee",I1131))),"Match Fees",IF(OR(ISNUMBER(SEARCH("Training",I1131)),ISNUMBER(SEARCH("Aspirations",I1131))),"Training Fee",""))))</f>
        <v>Match Fees</v>
      </c>
      <c r="M1131" s="1">
        <v>5</v>
      </c>
      <c r="N1131" s="1">
        <v>0.1</v>
      </c>
      <c r="O1131" s="1">
        <v>0.05</v>
      </c>
      <c r="P1131" s="1">
        <v>0</v>
      </c>
      <c r="Q1131" s="1">
        <v>4.8499999999999996</v>
      </c>
    </row>
    <row r="1132" spans="1:17" ht="12.75">
      <c r="A1132" s="4">
        <v>45353</v>
      </c>
      <c r="B1132" s="18">
        <f>IF(AND(ISNUMBER(--LEFT(A1132,10)), ISNUMBER(--LEFT(C1132,10))), --LEFT(C1132,10) - --LEFT(A1132,10), "")</f>
        <v>174.77360000000044</v>
      </c>
      <c r="C1132" s="4">
        <v>45527.773611111108</v>
      </c>
      <c r="D1132" s="16">
        <f>YEAR(C1132)</f>
        <v>2024</v>
      </c>
      <c r="E1132" s="1" t="str">
        <f t="shared" si="17"/>
        <v>August 2024</v>
      </c>
      <c r="F1132" s="3" t="str">
        <f ca="1">IF(C1132&gt;=TODAY()-365, "Last 12 Months", "After 12 Months")</f>
        <v>Last 12 Months</v>
      </c>
      <c r="G1132" s="1" t="s">
        <v>2366</v>
      </c>
      <c r="H1132" s="1" t="s">
        <v>2361</v>
      </c>
      <c r="I1132" s="1" t="s">
        <v>1878</v>
      </c>
      <c r="J1132" s="8">
        <f>EOMONTH(C1132, 0)</f>
        <v>45535</v>
      </c>
      <c r="K1132" s="1" t="s">
        <v>373</v>
      </c>
      <c r="L1132" s="1" t="str">
        <f>IF(ISNUMBER(SEARCH("Social subscription",I1132)),"Social Sub",IF(OR(ISNUMBER(SEARCH("Mens",I1132)),ISNUMBER(SEARCH("Ladies",I1132))),"Match Fees",IF(OR(ISNUMBER(SEARCH("Badgers",I1132)),ISNUMBER(SEARCH("Match Fee",I1132))),"Match Fees",IF(OR(ISNUMBER(SEARCH("Training",I1132)),ISNUMBER(SEARCH("Aspirations",I1132))),"Training Fee",""))))</f>
        <v>Match Fees</v>
      </c>
      <c r="M1132" s="1">
        <v>5</v>
      </c>
      <c r="N1132" s="1">
        <v>0.1</v>
      </c>
      <c r="O1132" s="1">
        <v>0.05</v>
      </c>
      <c r="P1132" s="1">
        <v>0</v>
      </c>
      <c r="Q1132" s="1">
        <v>4.8499999999999996</v>
      </c>
    </row>
    <row r="1133" spans="1:17" ht="12.75">
      <c r="A1133" s="4">
        <v>45361</v>
      </c>
      <c r="B1133" s="18">
        <f>IF(AND(ISNUMBER(--LEFT(A1133,10)), ISNUMBER(--LEFT(C1133,10))), --LEFT(C1133,10) - --LEFT(A1133,10), "")</f>
        <v>166.77360000000044</v>
      </c>
      <c r="C1133" s="4">
        <v>45527.773611111108</v>
      </c>
      <c r="D1133" s="16">
        <f>YEAR(C1133)</f>
        <v>2024</v>
      </c>
      <c r="E1133" s="1" t="str">
        <f t="shared" si="17"/>
        <v>August 2024</v>
      </c>
      <c r="F1133" s="3" t="str">
        <f ca="1">IF(C1133&gt;=TODAY()-365, "Last 12 Months", "After 12 Months")</f>
        <v>Last 12 Months</v>
      </c>
      <c r="G1133" s="1" t="s">
        <v>2367</v>
      </c>
      <c r="H1133" s="1" t="s">
        <v>2361</v>
      </c>
      <c r="I1133" s="1" t="s">
        <v>1880</v>
      </c>
      <c r="J1133" s="8">
        <f>EOMONTH(C1133, 0)</f>
        <v>45535</v>
      </c>
      <c r="K1133" s="1" t="s">
        <v>373</v>
      </c>
      <c r="L1133" s="1" t="str">
        <f>IF(ISNUMBER(SEARCH("Social subscription",I1133)),"Social Sub",IF(OR(ISNUMBER(SEARCH("Mens",I1133)),ISNUMBER(SEARCH("Ladies",I1133))),"Match Fees",IF(OR(ISNUMBER(SEARCH("Badgers",I1133)),ISNUMBER(SEARCH("Match Fee",I1133))),"Match Fees",IF(OR(ISNUMBER(SEARCH("Training",I1133)),ISNUMBER(SEARCH("Aspirations",I1133))),"Training Fee",""))))</f>
        <v>Match Fees</v>
      </c>
      <c r="M1133" s="1">
        <v>5</v>
      </c>
      <c r="N1133" s="1">
        <v>0.1</v>
      </c>
      <c r="O1133" s="1">
        <v>0.05</v>
      </c>
      <c r="P1133" s="1">
        <v>0</v>
      </c>
      <c r="Q1133" s="1">
        <v>4.8499999999999996</v>
      </c>
    </row>
    <row r="1134" spans="1:17" ht="12.75">
      <c r="A1134" s="4">
        <v>45367</v>
      </c>
      <c r="B1134" s="18">
        <f>IF(AND(ISNUMBER(--LEFT(A1134,10)), ISNUMBER(--LEFT(C1134,10))), --LEFT(C1134,10) - --LEFT(A1134,10), "")</f>
        <v>160.77360000000044</v>
      </c>
      <c r="C1134" s="4">
        <v>45527.773611111108</v>
      </c>
      <c r="D1134" s="16">
        <f>YEAR(C1134)</f>
        <v>2024</v>
      </c>
      <c r="E1134" s="1" t="str">
        <f t="shared" si="17"/>
        <v>August 2024</v>
      </c>
      <c r="F1134" s="3" t="str">
        <f ca="1">IF(C1134&gt;=TODAY()-365, "Last 12 Months", "After 12 Months")</f>
        <v>Last 12 Months</v>
      </c>
      <c r="G1134" s="1" t="s">
        <v>2368</v>
      </c>
      <c r="H1134" s="1" t="s">
        <v>2361</v>
      </c>
      <c r="I1134" s="1" t="s">
        <v>713</v>
      </c>
      <c r="J1134" s="8">
        <f>EOMONTH(C1134, 0)</f>
        <v>45535</v>
      </c>
      <c r="K1134" s="1" t="s">
        <v>373</v>
      </c>
      <c r="L1134" s="1" t="str">
        <f>IF(ISNUMBER(SEARCH("Social subscription",I1134)),"Social Sub",IF(OR(ISNUMBER(SEARCH("Mens",I1134)),ISNUMBER(SEARCH("Ladies",I1134))),"Match Fees",IF(OR(ISNUMBER(SEARCH("Badgers",I1134)),ISNUMBER(SEARCH("Match Fee",I1134))),"Match Fees",IF(OR(ISNUMBER(SEARCH("Training",I1134)),ISNUMBER(SEARCH("Aspirations",I1134))),"Training Fee",""))))</f>
        <v>Match Fees</v>
      </c>
      <c r="M1134" s="1">
        <v>5</v>
      </c>
      <c r="N1134" s="1">
        <v>0.1</v>
      </c>
      <c r="O1134" s="1">
        <v>0.05</v>
      </c>
      <c r="P1134" s="1">
        <v>0</v>
      </c>
      <c r="Q1134" s="1">
        <v>4.8499999999999996</v>
      </c>
    </row>
    <row r="1135" spans="1:17" ht="12.75">
      <c r="A1135" s="4">
        <v>45374</v>
      </c>
      <c r="B1135" s="18">
        <f>IF(AND(ISNUMBER(--LEFT(A1135,10)), ISNUMBER(--LEFT(C1135,10))), --LEFT(C1135,10) - --LEFT(A1135,10), "")</f>
        <v>153.77360000000044</v>
      </c>
      <c r="C1135" s="4">
        <v>45527.773611111108</v>
      </c>
      <c r="D1135" s="16">
        <f>YEAR(C1135)</f>
        <v>2024</v>
      </c>
      <c r="E1135" s="1" t="str">
        <f t="shared" si="17"/>
        <v>August 2024</v>
      </c>
      <c r="F1135" s="3" t="str">
        <f ca="1">IF(C1135&gt;=TODAY()-365, "Last 12 Months", "After 12 Months")</f>
        <v>Last 12 Months</v>
      </c>
      <c r="G1135" s="1" t="s">
        <v>2369</v>
      </c>
      <c r="H1135" s="1" t="s">
        <v>2361</v>
      </c>
      <c r="I1135" s="1" t="s">
        <v>772</v>
      </c>
      <c r="J1135" s="8">
        <f>EOMONTH(C1135, 0)</f>
        <v>45535</v>
      </c>
      <c r="K1135" s="1" t="s">
        <v>373</v>
      </c>
      <c r="L1135" s="1" t="str">
        <f>IF(ISNUMBER(SEARCH("Social subscription",I1135)),"Social Sub",IF(OR(ISNUMBER(SEARCH("Mens",I1135)),ISNUMBER(SEARCH("Ladies",I1135))),"Match Fees",IF(OR(ISNUMBER(SEARCH("Badgers",I1135)),ISNUMBER(SEARCH("Match Fee",I1135))),"Match Fees",IF(OR(ISNUMBER(SEARCH("Training",I1135)),ISNUMBER(SEARCH("Aspirations",I1135))),"Training Fee",""))))</f>
        <v>Match Fees</v>
      </c>
      <c r="M1135" s="1">
        <v>5</v>
      </c>
      <c r="N1135" s="1">
        <v>0.08</v>
      </c>
      <c r="O1135" s="1">
        <v>0.05</v>
      </c>
      <c r="P1135" s="1">
        <v>0</v>
      </c>
      <c r="Q1135" s="1">
        <v>4.87</v>
      </c>
    </row>
    <row r="1136" spans="1:17" ht="12.75">
      <c r="A1136" s="4">
        <v>45427</v>
      </c>
      <c r="B1136" s="18">
        <f>IF(AND(ISNUMBER(--LEFT(A1136,10)), ISNUMBER(--LEFT(C1136,10))), --LEFT(C1136,10) - --LEFT(A1136,10), "")</f>
        <v>100.77360000000044</v>
      </c>
      <c r="C1136" s="4">
        <v>45527.773611111108</v>
      </c>
      <c r="D1136" s="16">
        <f>YEAR(C1136)</f>
        <v>2024</v>
      </c>
      <c r="E1136" s="1" t="str">
        <f t="shared" si="17"/>
        <v>August 2024</v>
      </c>
      <c r="F1136" s="3" t="str">
        <f ca="1">IF(C1136&gt;=TODAY()-365, "Last 12 Months", "After 12 Months")</f>
        <v>Last 12 Months</v>
      </c>
      <c r="G1136" s="1" t="s">
        <v>2370</v>
      </c>
      <c r="H1136" s="1" t="s">
        <v>2361</v>
      </c>
      <c r="I1136" s="1" t="s">
        <v>2371</v>
      </c>
      <c r="J1136" s="8">
        <f>EOMONTH(C1136, 0)</f>
        <v>45535</v>
      </c>
      <c r="K1136" s="1" t="s">
        <v>373</v>
      </c>
      <c r="L1136" s="1" t="str">
        <f>IF(ISNUMBER(SEARCH("Social subscription",I1136)),"Social Sub",IF(OR(ISNUMBER(SEARCH("Mens",I1136)),ISNUMBER(SEARCH("Ladies",I1136))),"Match Fees",IF(OR(ISNUMBER(SEARCH("Badgers",I1136)),ISNUMBER(SEARCH("Match Fee",I1136))),"Match Fees",IF(OR(ISNUMBER(SEARCH("Training",I1136)),ISNUMBER(SEARCH("Aspirations",I1136))),"Training Fee",""))))</f>
        <v>Match Fees</v>
      </c>
      <c r="M1136" s="1">
        <v>5</v>
      </c>
      <c r="N1136" s="1">
        <v>0.1</v>
      </c>
      <c r="O1136" s="1">
        <v>0.05</v>
      </c>
      <c r="P1136" s="1">
        <v>0</v>
      </c>
      <c r="Q1136" s="1">
        <v>4.8499999999999996</v>
      </c>
    </row>
    <row r="1137" spans="1:17" ht="12.75">
      <c r="A1137" s="4">
        <v>45464</v>
      </c>
      <c r="B1137" s="18">
        <f>IF(AND(ISNUMBER(--LEFT(A1137,10)), ISNUMBER(--LEFT(C1137,10))), --LEFT(C1137,10) - --LEFT(A1137,10), "")</f>
        <v>64.354099999996834</v>
      </c>
      <c r="C1137" s="4">
        <v>45528.354166666664</v>
      </c>
      <c r="D1137" s="16">
        <f>YEAR(C1137)</f>
        <v>2024</v>
      </c>
      <c r="E1137" s="1" t="str">
        <f t="shared" si="17"/>
        <v>August 2024</v>
      </c>
      <c r="F1137" s="3" t="str">
        <f ca="1">IF(C1137&gt;=TODAY()-365, "Last 12 Months", "After 12 Months")</f>
        <v>Last 12 Months</v>
      </c>
      <c r="G1137" s="1" t="s">
        <v>2372</v>
      </c>
      <c r="H1137" s="1" t="s">
        <v>384</v>
      </c>
      <c r="I1137" s="1" t="s">
        <v>1250</v>
      </c>
      <c r="J1137" s="8">
        <f>EOMONTH(C1137, 0)</f>
        <v>45535</v>
      </c>
      <c r="K1137" s="1" t="s">
        <v>373</v>
      </c>
      <c r="L1137" s="1" t="str">
        <f>IF(ISNUMBER(SEARCH("Social subscription",I1137)),"Social Sub",IF(OR(ISNUMBER(SEARCH("Mens",I1137)),ISNUMBER(SEARCH("Ladies",I1137))),"Match Fees",IF(OR(ISNUMBER(SEARCH("Badgers",I1137)),ISNUMBER(SEARCH("Match Fee",I1137))),"Match Fees",IF(OR(ISNUMBER(SEARCH("Training",I1137)),ISNUMBER(SEARCH("Aspirations",I1137))),"Training Fee",""))))</f>
        <v>Training Fee</v>
      </c>
      <c r="M1137" s="1">
        <v>5</v>
      </c>
      <c r="N1137" s="1">
        <v>0.12</v>
      </c>
      <c r="O1137" s="1">
        <v>0.05</v>
      </c>
      <c r="P1137" s="1">
        <v>0</v>
      </c>
      <c r="Q1137" s="1">
        <v>4.83</v>
      </c>
    </row>
    <row r="1138" spans="1:17" ht="12.75">
      <c r="A1138" s="4">
        <v>45469</v>
      </c>
      <c r="B1138" s="18">
        <f>IF(AND(ISNUMBER(--LEFT(A1138,10)), ISNUMBER(--LEFT(C1138,10))), --LEFT(C1138,10) - --LEFT(A1138,10), "")</f>
        <v>59.354099999996834</v>
      </c>
      <c r="C1138" s="4">
        <v>45528.354166666664</v>
      </c>
      <c r="D1138" s="16">
        <f>YEAR(C1138)</f>
        <v>2024</v>
      </c>
      <c r="E1138" s="1" t="str">
        <f t="shared" si="17"/>
        <v>August 2024</v>
      </c>
      <c r="F1138" s="3" t="str">
        <f ca="1">IF(C1138&gt;=TODAY()-365, "Last 12 Months", "After 12 Months")</f>
        <v>Last 12 Months</v>
      </c>
      <c r="G1138" s="1" t="s">
        <v>2373</v>
      </c>
      <c r="H1138" s="1" t="s">
        <v>384</v>
      </c>
      <c r="I1138" s="1" t="s">
        <v>2374</v>
      </c>
      <c r="J1138" s="8">
        <f>EOMONTH(C1138, 0)</f>
        <v>45535</v>
      </c>
      <c r="K1138" s="1" t="s">
        <v>373</v>
      </c>
      <c r="L1138" s="1" t="str">
        <f>IF(ISNUMBER(SEARCH("Social subscription",I1138)),"Social Sub",IF(OR(ISNUMBER(SEARCH("Mens",I1138)),ISNUMBER(SEARCH("Ladies",I1138))),"Match Fees",IF(OR(ISNUMBER(SEARCH("Badgers",I1138)),ISNUMBER(SEARCH("Match Fee",I1138))),"Match Fees",IF(OR(ISNUMBER(SEARCH("Training",I1138)),ISNUMBER(SEARCH("Aspirations",I1138))),"Training Fee",""))))</f>
        <v>Match Fees</v>
      </c>
      <c r="M1138" s="1">
        <v>5</v>
      </c>
      <c r="N1138" s="1">
        <v>0.12</v>
      </c>
      <c r="O1138" s="1">
        <v>0.05</v>
      </c>
      <c r="P1138" s="1">
        <v>0</v>
      </c>
      <c r="Q1138" s="1">
        <v>4.83</v>
      </c>
    </row>
    <row r="1139" spans="1:17" ht="12.75">
      <c r="A1139" s="4">
        <v>45484</v>
      </c>
      <c r="B1139" s="18">
        <f>IF(AND(ISNUMBER(--LEFT(A1139,10)), ISNUMBER(--LEFT(C1139,10))), --LEFT(C1139,10) - --LEFT(A1139,10), "")</f>
        <v>44.354099999996834</v>
      </c>
      <c r="C1139" s="4">
        <v>45528.354166666664</v>
      </c>
      <c r="D1139" s="16">
        <f>YEAR(C1139)</f>
        <v>2024</v>
      </c>
      <c r="E1139" s="1" t="str">
        <f t="shared" si="17"/>
        <v>August 2024</v>
      </c>
      <c r="F1139" s="3" t="str">
        <f ca="1">IF(C1139&gt;=TODAY()-365, "Last 12 Months", "After 12 Months")</f>
        <v>Last 12 Months</v>
      </c>
      <c r="G1139" s="1" t="s">
        <v>2375</v>
      </c>
      <c r="H1139" s="1" t="s">
        <v>384</v>
      </c>
      <c r="I1139" s="1" t="s">
        <v>2376</v>
      </c>
      <c r="J1139" s="8">
        <f>EOMONTH(C1139, 0)</f>
        <v>45535</v>
      </c>
      <c r="K1139" s="1" t="s">
        <v>373</v>
      </c>
      <c r="L1139" s="1" t="str">
        <f>IF(ISNUMBER(SEARCH("Social subscription",I1139)),"Social Sub",IF(OR(ISNUMBER(SEARCH("Mens",I1139)),ISNUMBER(SEARCH("Ladies",I1139))),"Match Fees",IF(OR(ISNUMBER(SEARCH("Badgers",I1139)),ISNUMBER(SEARCH("Match Fee",I1139))),"Match Fees",IF(OR(ISNUMBER(SEARCH("Training",I1139)),ISNUMBER(SEARCH("Aspirations",I1139))),"Training Fee",""))))</f>
        <v>Match Fees</v>
      </c>
      <c r="M1139" s="1">
        <v>5</v>
      </c>
      <c r="N1139" s="1">
        <v>0.12</v>
      </c>
      <c r="O1139" s="1">
        <v>0.05</v>
      </c>
      <c r="P1139" s="1">
        <v>0</v>
      </c>
      <c r="Q1139" s="1">
        <v>4.83</v>
      </c>
    </row>
    <row r="1140" spans="1:17" ht="12.75">
      <c r="A1140" s="4">
        <v>45496</v>
      </c>
      <c r="B1140" s="18">
        <f>IF(AND(ISNUMBER(--LEFT(A1140,10)), ISNUMBER(--LEFT(C1140,10))), --LEFT(C1140,10) - --LEFT(A1140,10), "")</f>
        <v>32.354099999996834</v>
      </c>
      <c r="C1140" s="4">
        <v>45528.354166666664</v>
      </c>
      <c r="D1140" s="16">
        <f>YEAR(C1140)</f>
        <v>2024</v>
      </c>
      <c r="E1140" s="1" t="str">
        <f t="shared" si="17"/>
        <v>August 2024</v>
      </c>
      <c r="F1140" s="3" t="str">
        <f ca="1">IF(C1140&gt;=TODAY()-365, "Last 12 Months", "After 12 Months")</f>
        <v>Last 12 Months</v>
      </c>
      <c r="G1140" s="1" t="s">
        <v>2377</v>
      </c>
      <c r="H1140" s="1" t="s">
        <v>384</v>
      </c>
      <c r="I1140" s="1" t="s">
        <v>2378</v>
      </c>
      <c r="J1140" s="8">
        <f>EOMONTH(C1140, 0)</f>
        <v>45535</v>
      </c>
      <c r="K1140" s="1" t="s">
        <v>373</v>
      </c>
      <c r="L1140" s="1" t="str">
        <f>IF(ISNUMBER(SEARCH("Social subscription",I1140)),"Social Sub",IF(OR(ISNUMBER(SEARCH("Mens",I1140)),ISNUMBER(SEARCH("Ladies",I1140))),"Match Fees",IF(OR(ISNUMBER(SEARCH("Badgers",I1140)),ISNUMBER(SEARCH("Match Fee",I1140))),"Match Fees",IF(OR(ISNUMBER(SEARCH("Training",I1140)),ISNUMBER(SEARCH("Aspirations",I1140))),"Training Fee",""))))</f>
        <v>Match Fees</v>
      </c>
      <c r="M1140" s="1">
        <v>5</v>
      </c>
      <c r="N1140" s="1">
        <v>0.14000000000000001</v>
      </c>
      <c r="O1140" s="1">
        <v>0.05</v>
      </c>
      <c r="P1140" s="1">
        <v>0</v>
      </c>
      <c r="Q1140" s="1">
        <v>4.8099999999999996</v>
      </c>
    </row>
    <row r="1141" spans="1:17" ht="12.75">
      <c r="A1141" s="4">
        <v>45528</v>
      </c>
      <c r="B1141" s="18">
        <f>IF(AND(ISNUMBER(--LEFT(A1141,10)), ISNUMBER(--LEFT(C1141,10))), --LEFT(C1141,10) - --LEFT(A1141,10), "")</f>
        <v>0.38949999999749707</v>
      </c>
      <c r="C1141" s="4">
        <v>45528.38958333333</v>
      </c>
      <c r="D1141" s="16">
        <f>YEAR(C1141)</f>
        <v>2024</v>
      </c>
      <c r="E1141" s="1" t="str">
        <f t="shared" si="17"/>
        <v>August 2024</v>
      </c>
      <c r="F1141" s="3" t="str">
        <f ca="1">IF(C1141&gt;=TODAY()-365, "Last 12 Months", "After 12 Months")</f>
        <v>Last 12 Months</v>
      </c>
      <c r="G1141" s="1" t="s">
        <v>2379</v>
      </c>
      <c r="H1141" s="1" t="s">
        <v>393</v>
      </c>
      <c r="I1141" s="1" t="s">
        <v>2380</v>
      </c>
      <c r="J1141" s="8">
        <f>EOMONTH(C1141, 0)</f>
        <v>45535</v>
      </c>
      <c r="K1141" s="1" t="s">
        <v>233</v>
      </c>
      <c r="L1141" s="1" t="str">
        <f>IF(ISNUMBER(SEARCH("Social subscription",I1141)),"Social Sub",IF(OR(ISNUMBER(SEARCH("Mens",I1141)),ISNUMBER(SEARCH("Ladies",I1141))),"Match Fees",IF(OR(ISNUMBER(SEARCH("Badgers",I1141)),ISNUMBER(SEARCH("Match Fee",I1141))),"Match Fees",IF(OR(ISNUMBER(SEARCH("Training",I1141)),ISNUMBER(SEARCH("Aspirations",I1141))),"Training Fee",""))))</f>
        <v>Training Fee</v>
      </c>
      <c r="M1141" s="1">
        <v>8</v>
      </c>
      <c r="N1141" s="1">
        <v>0</v>
      </c>
      <c r="O1141" s="1">
        <v>0</v>
      </c>
      <c r="P1141" s="1">
        <v>0</v>
      </c>
      <c r="Q1141" s="1">
        <v>8</v>
      </c>
    </row>
    <row r="1142" spans="1:17" ht="12.75">
      <c r="A1142" s="4">
        <v>45528</v>
      </c>
      <c r="B1142" s="18">
        <f>IF(AND(ISNUMBER(--LEFT(A1142,10)), ISNUMBER(--LEFT(C1142,10))), --LEFT(C1142,10) - --LEFT(A1142,10), "")</f>
        <v>0.38949999999749707</v>
      </c>
      <c r="C1142" s="4">
        <v>45528.38958333333</v>
      </c>
      <c r="D1142" s="16">
        <f>YEAR(C1142)</f>
        <v>2024</v>
      </c>
      <c r="E1142" s="1" t="str">
        <f t="shared" si="17"/>
        <v>August 2024</v>
      </c>
      <c r="F1142" s="3" t="str">
        <f ca="1">IF(C1142&gt;=TODAY()-365, "Last 12 Months", "After 12 Months")</f>
        <v>Last 12 Months</v>
      </c>
      <c r="G1142" s="1" t="s">
        <v>2381</v>
      </c>
      <c r="H1142" s="1" t="s">
        <v>781</v>
      </c>
      <c r="I1142" s="1" t="s">
        <v>2382</v>
      </c>
      <c r="J1142" s="8">
        <f>EOMONTH(C1142, 0)</f>
        <v>45535</v>
      </c>
      <c r="K1142" s="1" t="s">
        <v>233</v>
      </c>
      <c r="L1142" s="1" t="str">
        <f>IF(ISNUMBER(SEARCH("Social subscription",I1142)),"Social Sub",IF(OR(ISNUMBER(SEARCH("Mens",I1142)),ISNUMBER(SEARCH("Ladies",I1142))),"Match Fees",IF(OR(ISNUMBER(SEARCH("Badgers",I1142)),ISNUMBER(SEARCH("Match Fee",I1142))),"Match Fees",IF(OR(ISNUMBER(SEARCH("Training",I1142)),ISNUMBER(SEARCH("Aspirations",I1142))),"Training Fee",""))))</f>
        <v>Training Fee</v>
      </c>
      <c r="M1142" s="1">
        <v>5</v>
      </c>
      <c r="N1142" s="1">
        <v>0</v>
      </c>
      <c r="O1142" s="1">
        <v>0</v>
      </c>
      <c r="P1142" s="1">
        <v>0</v>
      </c>
      <c r="Q1142" s="1">
        <v>5</v>
      </c>
    </row>
    <row r="1143" spans="1:17" ht="12.75">
      <c r="A1143" s="4">
        <v>45528</v>
      </c>
      <c r="B1143" s="18">
        <f>IF(AND(ISNUMBER(--LEFT(A1143,10)), ISNUMBER(--LEFT(C1143,10))), --LEFT(C1143,10) - --LEFT(A1143,10), "")</f>
        <v>0.38949999999749707</v>
      </c>
      <c r="C1143" s="4">
        <v>45528.38958333333</v>
      </c>
      <c r="D1143" s="16">
        <f>YEAR(C1143)</f>
        <v>2024</v>
      </c>
      <c r="E1143" s="1" t="str">
        <f t="shared" si="17"/>
        <v>August 2024</v>
      </c>
      <c r="F1143" s="3" t="str">
        <f ca="1">IF(C1143&gt;=TODAY()-365, "Last 12 Months", "After 12 Months")</f>
        <v>Last 12 Months</v>
      </c>
      <c r="G1143" s="1" t="s">
        <v>2383</v>
      </c>
      <c r="H1143" s="1" t="s">
        <v>862</v>
      </c>
      <c r="I1143" s="1" t="s">
        <v>2382</v>
      </c>
      <c r="J1143" s="8">
        <f>EOMONTH(C1143, 0)</f>
        <v>45535</v>
      </c>
      <c r="K1143" s="1" t="s">
        <v>233</v>
      </c>
      <c r="L1143" s="1" t="str">
        <f>IF(ISNUMBER(SEARCH("Social subscription",I1143)),"Social Sub",IF(OR(ISNUMBER(SEARCH("Mens",I1143)),ISNUMBER(SEARCH("Ladies",I1143))),"Match Fees",IF(OR(ISNUMBER(SEARCH("Badgers",I1143)),ISNUMBER(SEARCH("Match Fee",I1143))),"Match Fees",IF(OR(ISNUMBER(SEARCH("Training",I1143)),ISNUMBER(SEARCH("Aspirations",I1143))),"Training Fee",""))))</f>
        <v>Training Fee</v>
      </c>
      <c r="M1143" s="1">
        <v>5</v>
      </c>
      <c r="N1143" s="1">
        <v>0</v>
      </c>
      <c r="O1143" s="1">
        <v>0</v>
      </c>
      <c r="P1143" s="1">
        <v>0</v>
      </c>
      <c r="Q1143" s="1">
        <v>5</v>
      </c>
    </row>
    <row r="1144" spans="1:17" ht="12.75">
      <c r="A1144" s="4">
        <v>45508</v>
      </c>
      <c r="B1144" s="18">
        <f>IF(AND(ISNUMBER(--LEFT(A1144,10)), ISNUMBER(--LEFT(C1144,10))), --LEFT(C1144,10) - --LEFT(A1144,10), "")</f>
        <v>20.392999999996391</v>
      </c>
      <c r="C1144" s="4">
        <v>45528.393055555556</v>
      </c>
      <c r="D1144" s="16">
        <f>YEAR(C1144)</f>
        <v>2024</v>
      </c>
      <c r="E1144" s="1" t="str">
        <f t="shared" si="17"/>
        <v>August 2024</v>
      </c>
      <c r="F1144" s="3" t="str">
        <f ca="1">IF(C1144&gt;=TODAY()-365, "Last 12 Months", "After 12 Months")</f>
        <v>Last 12 Months</v>
      </c>
      <c r="G1144" s="1" t="s">
        <v>2384</v>
      </c>
      <c r="H1144" s="1" t="s">
        <v>804</v>
      </c>
      <c r="I1144" s="1" t="s">
        <v>2385</v>
      </c>
      <c r="J1144" s="8">
        <f>EOMONTH(C1144, 0)</f>
        <v>45535</v>
      </c>
      <c r="K1144" s="1" t="s">
        <v>373</v>
      </c>
      <c r="L1144" s="1" t="str">
        <f>IF(ISNUMBER(SEARCH("Social subscription",I1144)),"Social Sub",IF(OR(ISNUMBER(SEARCH("Mens",I1144)),ISNUMBER(SEARCH("Ladies",I1144))),"Match Fees",IF(OR(ISNUMBER(SEARCH("Badgers",I1144)),ISNUMBER(SEARCH("Match Fee",I1144))),"Match Fees",IF(OR(ISNUMBER(SEARCH("Training",I1144)),ISNUMBER(SEARCH("Aspirations",I1144))),"Training Fee",""))))</f>
        <v>Training Fee</v>
      </c>
      <c r="M1144" s="1">
        <v>3</v>
      </c>
      <c r="N1144" s="1">
        <v>0.06</v>
      </c>
      <c r="O1144" s="1">
        <v>0.05</v>
      </c>
      <c r="P1144" s="1">
        <v>0</v>
      </c>
      <c r="Q1144" s="1">
        <v>2.89</v>
      </c>
    </row>
    <row r="1145" spans="1:17" ht="12.75">
      <c r="A1145" s="4">
        <v>45508</v>
      </c>
      <c r="B1145" s="18">
        <f>IF(AND(ISNUMBER(--LEFT(A1145,10)), ISNUMBER(--LEFT(C1145,10))), --LEFT(C1145,10) - --LEFT(A1145,10), "")</f>
        <v>20.392999999996391</v>
      </c>
      <c r="C1145" s="4">
        <v>45528.393055555556</v>
      </c>
      <c r="D1145" s="16">
        <f>YEAR(C1145)</f>
        <v>2024</v>
      </c>
      <c r="E1145" s="1" t="str">
        <f t="shared" si="17"/>
        <v>August 2024</v>
      </c>
      <c r="F1145" s="3" t="str">
        <f ca="1">IF(C1145&gt;=TODAY()-365, "Last 12 Months", "After 12 Months")</f>
        <v>Last 12 Months</v>
      </c>
      <c r="G1145" s="1" t="s">
        <v>2386</v>
      </c>
      <c r="H1145" s="1" t="s">
        <v>807</v>
      </c>
      <c r="I1145" s="1" t="s">
        <v>2385</v>
      </c>
      <c r="J1145" s="8">
        <f>EOMONTH(C1145, 0)</f>
        <v>45535</v>
      </c>
      <c r="K1145" s="1" t="s">
        <v>373</v>
      </c>
      <c r="L1145" s="1" t="str">
        <f>IF(ISNUMBER(SEARCH("Social subscription",I1145)),"Social Sub",IF(OR(ISNUMBER(SEARCH("Mens",I1145)),ISNUMBER(SEARCH("Ladies",I1145))),"Match Fees",IF(OR(ISNUMBER(SEARCH("Badgers",I1145)),ISNUMBER(SEARCH("Match Fee",I1145))),"Match Fees",IF(OR(ISNUMBER(SEARCH("Training",I1145)),ISNUMBER(SEARCH("Aspirations",I1145))),"Training Fee",""))))</f>
        <v>Training Fee</v>
      </c>
      <c r="M1145" s="1">
        <v>3</v>
      </c>
      <c r="N1145" s="1">
        <v>0.06</v>
      </c>
      <c r="O1145" s="1">
        <v>0.05</v>
      </c>
      <c r="P1145" s="1">
        <v>0</v>
      </c>
      <c r="Q1145" s="1">
        <v>2.89</v>
      </c>
    </row>
    <row r="1146" spans="1:17" ht="12.75">
      <c r="A1146" s="4">
        <v>45513</v>
      </c>
      <c r="B1146" s="18">
        <f>IF(AND(ISNUMBER(--LEFT(A1146,10)), ISNUMBER(--LEFT(C1146,10))), --LEFT(C1146,10) - --LEFT(A1146,10), "")</f>
        <v>15.392999999996391</v>
      </c>
      <c r="C1146" s="4">
        <v>45528.393055555556</v>
      </c>
      <c r="D1146" s="16">
        <f>YEAR(C1146)</f>
        <v>2024</v>
      </c>
      <c r="E1146" s="1" t="str">
        <f t="shared" si="17"/>
        <v>August 2024</v>
      </c>
      <c r="F1146" s="3" t="str">
        <f ca="1">IF(C1146&gt;=TODAY()-365, "Last 12 Months", "After 12 Months")</f>
        <v>Last 12 Months</v>
      </c>
      <c r="G1146" s="1" t="s">
        <v>2387</v>
      </c>
      <c r="H1146" s="1" t="s">
        <v>804</v>
      </c>
      <c r="I1146" s="1" t="s">
        <v>2388</v>
      </c>
      <c r="J1146" s="8">
        <f>EOMONTH(C1146, 0)</f>
        <v>45535</v>
      </c>
      <c r="K1146" s="1" t="s">
        <v>373</v>
      </c>
      <c r="L1146" s="1" t="str">
        <f>IF(ISNUMBER(SEARCH("Social subscription",I1146)),"Social Sub",IF(OR(ISNUMBER(SEARCH("Mens",I1146)),ISNUMBER(SEARCH("Ladies",I1146))),"Match Fees",IF(OR(ISNUMBER(SEARCH("Badgers",I1146)),ISNUMBER(SEARCH("Match Fee",I1146))),"Match Fees",IF(OR(ISNUMBER(SEARCH("Training",I1146)),ISNUMBER(SEARCH("Aspirations",I1146))),"Training Fee",""))))</f>
        <v>Training Fee</v>
      </c>
      <c r="M1146" s="1">
        <v>5</v>
      </c>
      <c r="N1146" s="1">
        <v>0.1</v>
      </c>
      <c r="O1146" s="1">
        <v>0.05</v>
      </c>
      <c r="P1146" s="1">
        <v>0</v>
      </c>
      <c r="Q1146" s="1">
        <v>4.8499999999999996</v>
      </c>
    </row>
    <row r="1147" spans="1:17" ht="12.75">
      <c r="A1147" s="4">
        <v>45513</v>
      </c>
      <c r="B1147" s="18">
        <f>IF(AND(ISNUMBER(--LEFT(A1147,10)), ISNUMBER(--LEFT(C1147,10))), --LEFT(C1147,10) - --LEFT(A1147,10), "")</f>
        <v>15.392999999996391</v>
      </c>
      <c r="C1147" s="4">
        <v>45528.393055555556</v>
      </c>
      <c r="D1147" s="16">
        <f>YEAR(C1147)</f>
        <v>2024</v>
      </c>
      <c r="E1147" s="1" t="str">
        <f t="shared" si="17"/>
        <v>August 2024</v>
      </c>
      <c r="F1147" s="3" t="str">
        <f ca="1">IF(C1147&gt;=TODAY()-365, "Last 12 Months", "After 12 Months")</f>
        <v>Last 12 Months</v>
      </c>
      <c r="G1147" s="1" t="s">
        <v>2389</v>
      </c>
      <c r="H1147" s="1" t="s">
        <v>807</v>
      </c>
      <c r="I1147" s="1" t="s">
        <v>2388</v>
      </c>
      <c r="J1147" s="8">
        <f>EOMONTH(C1147, 0)</f>
        <v>45535</v>
      </c>
      <c r="K1147" s="1" t="s">
        <v>373</v>
      </c>
      <c r="L1147" s="1" t="str">
        <f>IF(ISNUMBER(SEARCH("Social subscription",I1147)),"Social Sub",IF(OR(ISNUMBER(SEARCH("Mens",I1147)),ISNUMBER(SEARCH("Ladies",I1147))),"Match Fees",IF(OR(ISNUMBER(SEARCH("Badgers",I1147)),ISNUMBER(SEARCH("Match Fee",I1147))),"Match Fees",IF(OR(ISNUMBER(SEARCH("Training",I1147)),ISNUMBER(SEARCH("Aspirations",I1147))),"Training Fee",""))))</f>
        <v>Training Fee</v>
      </c>
      <c r="M1147" s="1">
        <v>5</v>
      </c>
      <c r="N1147" s="1">
        <v>0.1</v>
      </c>
      <c r="O1147" s="1">
        <v>0.05</v>
      </c>
      <c r="P1147" s="1">
        <v>0</v>
      </c>
      <c r="Q1147" s="1">
        <v>4.8499999999999996</v>
      </c>
    </row>
    <row r="1148" spans="1:17" ht="12.75">
      <c r="A1148" s="4">
        <v>45515</v>
      </c>
      <c r="B1148" s="18">
        <f>IF(AND(ISNUMBER(--LEFT(A1148,10)), ISNUMBER(--LEFT(C1148,10))), --LEFT(C1148,10) - --LEFT(A1148,10), "")</f>
        <v>13.392999999996391</v>
      </c>
      <c r="C1148" s="4">
        <v>45528.393055555556</v>
      </c>
      <c r="D1148" s="16">
        <f>YEAR(C1148)</f>
        <v>2024</v>
      </c>
      <c r="E1148" s="1" t="str">
        <f t="shared" si="17"/>
        <v>August 2024</v>
      </c>
      <c r="F1148" s="3" t="str">
        <f ca="1">IF(C1148&gt;=TODAY()-365, "Last 12 Months", "After 12 Months")</f>
        <v>Last 12 Months</v>
      </c>
      <c r="G1148" s="1" t="s">
        <v>2390</v>
      </c>
      <c r="H1148" s="1" t="s">
        <v>804</v>
      </c>
      <c r="I1148" s="1" t="s">
        <v>2391</v>
      </c>
      <c r="J1148" s="8">
        <f>EOMONTH(C1148, 0)</f>
        <v>45535</v>
      </c>
      <c r="K1148" s="1" t="s">
        <v>373</v>
      </c>
      <c r="L1148" s="1" t="str">
        <f>IF(ISNUMBER(SEARCH("Social subscription",I1148)),"Social Sub",IF(OR(ISNUMBER(SEARCH("Mens",I1148)),ISNUMBER(SEARCH("Ladies",I1148))),"Match Fees",IF(OR(ISNUMBER(SEARCH("Badgers",I1148)),ISNUMBER(SEARCH("Match Fee",I1148))),"Match Fees",IF(OR(ISNUMBER(SEARCH("Training",I1148)),ISNUMBER(SEARCH("Aspirations",I1148))),"Training Fee",""))))</f>
        <v>Training Fee</v>
      </c>
      <c r="M1148" s="1">
        <v>3</v>
      </c>
      <c r="N1148" s="1">
        <v>0.06</v>
      </c>
      <c r="O1148" s="1">
        <v>0.05</v>
      </c>
      <c r="P1148" s="1">
        <v>0</v>
      </c>
      <c r="Q1148" s="1">
        <v>2.89</v>
      </c>
    </row>
    <row r="1149" spans="1:17" ht="12.75">
      <c r="A1149" s="4">
        <v>45515</v>
      </c>
      <c r="B1149" s="18">
        <f>IF(AND(ISNUMBER(--LEFT(A1149,10)), ISNUMBER(--LEFT(C1149,10))), --LEFT(C1149,10) - --LEFT(A1149,10), "")</f>
        <v>13.392999999996391</v>
      </c>
      <c r="C1149" s="4">
        <v>45528.393055555556</v>
      </c>
      <c r="D1149" s="16">
        <f>YEAR(C1149)</f>
        <v>2024</v>
      </c>
      <c r="E1149" s="1" t="str">
        <f t="shared" si="17"/>
        <v>August 2024</v>
      </c>
      <c r="F1149" s="3" t="str">
        <f ca="1">IF(C1149&gt;=TODAY()-365, "Last 12 Months", "After 12 Months")</f>
        <v>Last 12 Months</v>
      </c>
      <c r="G1149" s="1" t="s">
        <v>2392</v>
      </c>
      <c r="H1149" s="1" t="s">
        <v>807</v>
      </c>
      <c r="I1149" s="1" t="s">
        <v>2391</v>
      </c>
      <c r="J1149" s="8">
        <f>EOMONTH(C1149, 0)</f>
        <v>45535</v>
      </c>
      <c r="K1149" s="1" t="s">
        <v>373</v>
      </c>
      <c r="L1149" s="1" t="str">
        <f>IF(ISNUMBER(SEARCH("Social subscription",I1149)),"Social Sub",IF(OR(ISNUMBER(SEARCH("Mens",I1149)),ISNUMBER(SEARCH("Ladies",I1149))),"Match Fees",IF(OR(ISNUMBER(SEARCH("Badgers",I1149)),ISNUMBER(SEARCH("Match Fee",I1149))),"Match Fees",IF(OR(ISNUMBER(SEARCH("Training",I1149)),ISNUMBER(SEARCH("Aspirations",I1149))),"Training Fee",""))))</f>
        <v>Training Fee</v>
      </c>
      <c r="M1149" s="1">
        <v>3</v>
      </c>
      <c r="N1149" s="1">
        <v>0.06</v>
      </c>
      <c r="O1149" s="1">
        <v>0.05</v>
      </c>
      <c r="P1149" s="1">
        <v>0</v>
      </c>
      <c r="Q1149" s="1">
        <v>2.89</v>
      </c>
    </row>
    <row r="1150" spans="1:17" ht="12.75">
      <c r="A1150" s="4">
        <v>45520</v>
      </c>
      <c r="B1150" s="18">
        <f>IF(AND(ISNUMBER(--LEFT(A1150,10)), ISNUMBER(--LEFT(C1150,10))), --LEFT(C1150,10) - --LEFT(A1150,10), "")</f>
        <v>8.3929999999963911</v>
      </c>
      <c r="C1150" s="4">
        <v>45528.393055555556</v>
      </c>
      <c r="D1150" s="16">
        <f>YEAR(C1150)</f>
        <v>2024</v>
      </c>
      <c r="E1150" s="1" t="str">
        <f t="shared" si="17"/>
        <v>August 2024</v>
      </c>
      <c r="F1150" s="3" t="str">
        <f ca="1">IF(C1150&gt;=TODAY()-365, "Last 12 Months", "After 12 Months")</f>
        <v>Last 12 Months</v>
      </c>
      <c r="G1150" s="1" t="s">
        <v>2393</v>
      </c>
      <c r="H1150" s="1" t="s">
        <v>804</v>
      </c>
      <c r="I1150" s="1" t="s">
        <v>2394</v>
      </c>
      <c r="J1150" s="8">
        <f>EOMONTH(C1150, 0)</f>
        <v>45535</v>
      </c>
      <c r="K1150" s="1" t="s">
        <v>373</v>
      </c>
      <c r="L1150" s="1" t="str">
        <f>IF(ISNUMBER(SEARCH("Social subscription",I1150)),"Social Sub",IF(OR(ISNUMBER(SEARCH("Mens",I1150)),ISNUMBER(SEARCH("Ladies",I1150))),"Match Fees",IF(OR(ISNUMBER(SEARCH("Badgers",I1150)),ISNUMBER(SEARCH("Match Fee",I1150))),"Match Fees",IF(OR(ISNUMBER(SEARCH("Training",I1150)),ISNUMBER(SEARCH("Aspirations",I1150))),"Training Fee",""))))</f>
        <v>Training Fee</v>
      </c>
      <c r="M1150" s="1">
        <v>5</v>
      </c>
      <c r="N1150" s="1">
        <v>0.1</v>
      </c>
      <c r="O1150" s="1">
        <v>0.05</v>
      </c>
      <c r="P1150" s="1">
        <v>0</v>
      </c>
      <c r="Q1150" s="1">
        <v>4.8499999999999996</v>
      </c>
    </row>
    <row r="1151" spans="1:17" ht="12.75">
      <c r="A1151" s="4">
        <v>45520</v>
      </c>
      <c r="B1151" s="18">
        <f>IF(AND(ISNUMBER(--LEFT(A1151,10)), ISNUMBER(--LEFT(C1151,10))), --LEFT(C1151,10) - --LEFT(A1151,10), "")</f>
        <v>8.3929999999963911</v>
      </c>
      <c r="C1151" s="4">
        <v>45528.393055555556</v>
      </c>
      <c r="D1151" s="16">
        <f>YEAR(C1151)</f>
        <v>2024</v>
      </c>
      <c r="E1151" s="1" t="str">
        <f t="shared" si="17"/>
        <v>August 2024</v>
      </c>
      <c r="F1151" s="3" t="str">
        <f ca="1">IF(C1151&gt;=TODAY()-365, "Last 12 Months", "After 12 Months")</f>
        <v>Last 12 Months</v>
      </c>
      <c r="G1151" s="1" t="s">
        <v>2395</v>
      </c>
      <c r="H1151" s="1" t="s">
        <v>807</v>
      </c>
      <c r="I1151" s="1" t="s">
        <v>2394</v>
      </c>
      <c r="J1151" s="8">
        <f>EOMONTH(C1151, 0)</f>
        <v>45535</v>
      </c>
      <c r="K1151" s="1" t="s">
        <v>373</v>
      </c>
      <c r="L1151" s="1" t="str">
        <f>IF(ISNUMBER(SEARCH("Social subscription",I1151)),"Social Sub",IF(OR(ISNUMBER(SEARCH("Mens",I1151)),ISNUMBER(SEARCH("Ladies",I1151))),"Match Fees",IF(OR(ISNUMBER(SEARCH("Badgers",I1151)),ISNUMBER(SEARCH("Match Fee",I1151))),"Match Fees",IF(OR(ISNUMBER(SEARCH("Training",I1151)),ISNUMBER(SEARCH("Aspirations",I1151))),"Training Fee",""))))</f>
        <v>Training Fee</v>
      </c>
      <c r="M1151" s="1">
        <v>5</v>
      </c>
      <c r="N1151" s="1">
        <v>0.1</v>
      </c>
      <c r="O1151" s="1">
        <v>0.05</v>
      </c>
      <c r="P1151" s="1">
        <v>0</v>
      </c>
      <c r="Q1151" s="1">
        <v>4.8499999999999996</v>
      </c>
    </row>
    <row r="1152" spans="1:17" ht="12.75">
      <c r="A1152" s="4">
        <v>45522</v>
      </c>
      <c r="B1152" s="18">
        <f>IF(AND(ISNUMBER(--LEFT(A1152,10)), ISNUMBER(--LEFT(C1152,10))), --LEFT(C1152,10) - --LEFT(A1152,10), "")</f>
        <v>6.3929999999963911</v>
      </c>
      <c r="C1152" s="4">
        <v>45528.393055555556</v>
      </c>
      <c r="D1152" s="16">
        <f>YEAR(C1152)</f>
        <v>2024</v>
      </c>
      <c r="E1152" s="1" t="str">
        <f t="shared" si="17"/>
        <v>August 2024</v>
      </c>
      <c r="F1152" s="3" t="str">
        <f ca="1">IF(C1152&gt;=TODAY()-365, "Last 12 Months", "After 12 Months")</f>
        <v>Last 12 Months</v>
      </c>
      <c r="G1152" s="1" t="s">
        <v>2396</v>
      </c>
      <c r="H1152" s="1" t="s">
        <v>804</v>
      </c>
      <c r="I1152" s="1" t="s">
        <v>2397</v>
      </c>
      <c r="J1152" s="8">
        <f>EOMONTH(C1152, 0)</f>
        <v>45535</v>
      </c>
      <c r="K1152" s="1" t="s">
        <v>373</v>
      </c>
      <c r="L1152" s="1" t="str">
        <f>IF(ISNUMBER(SEARCH("Social subscription",I1152)),"Social Sub",IF(OR(ISNUMBER(SEARCH("Mens",I1152)),ISNUMBER(SEARCH("Ladies",I1152))),"Match Fees",IF(OR(ISNUMBER(SEARCH("Badgers",I1152)),ISNUMBER(SEARCH("Match Fee",I1152))),"Match Fees",IF(OR(ISNUMBER(SEARCH("Training",I1152)),ISNUMBER(SEARCH("Aspirations",I1152))),"Training Fee",""))))</f>
        <v>Training Fee</v>
      </c>
      <c r="M1152" s="1">
        <v>3</v>
      </c>
      <c r="N1152" s="1">
        <v>0.06</v>
      </c>
      <c r="O1152" s="1">
        <v>0.05</v>
      </c>
      <c r="P1152" s="1">
        <v>0</v>
      </c>
      <c r="Q1152" s="1">
        <v>2.89</v>
      </c>
    </row>
    <row r="1153" spans="1:17" ht="12.75">
      <c r="A1153" s="4">
        <v>45522</v>
      </c>
      <c r="B1153" s="18">
        <f>IF(AND(ISNUMBER(--LEFT(A1153,10)), ISNUMBER(--LEFT(C1153,10))), --LEFT(C1153,10) - --LEFT(A1153,10), "")</f>
        <v>6.3929999999963911</v>
      </c>
      <c r="C1153" s="4">
        <v>45528.393055555556</v>
      </c>
      <c r="D1153" s="16">
        <f>YEAR(C1153)</f>
        <v>2024</v>
      </c>
      <c r="E1153" s="1" t="str">
        <f t="shared" si="17"/>
        <v>August 2024</v>
      </c>
      <c r="F1153" s="3" t="str">
        <f ca="1">IF(C1153&gt;=TODAY()-365, "Last 12 Months", "After 12 Months")</f>
        <v>Last 12 Months</v>
      </c>
      <c r="G1153" s="1" t="s">
        <v>2398</v>
      </c>
      <c r="H1153" s="1" t="s">
        <v>807</v>
      </c>
      <c r="I1153" s="1" t="s">
        <v>2397</v>
      </c>
      <c r="J1153" s="8">
        <f>EOMONTH(C1153, 0)</f>
        <v>45535</v>
      </c>
      <c r="K1153" s="1" t="s">
        <v>373</v>
      </c>
      <c r="L1153" s="1" t="str">
        <f>IF(ISNUMBER(SEARCH("Social subscription",I1153)),"Social Sub",IF(OR(ISNUMBER(SEARCH("Mens",I1153)),ISNUMBER(SEARCH("Ladies",I1153))),"Match Fees",IF(OR(ISNUMBER(SEARCH("Badgers",I1153)),ISNUMBER(SEARCH("Match Fee",I1153))),"Match Fees",IF(OR(ISNUMBER(SEARCH("Training",I1153)),ISNUMBER(SEARCH("Aspirations",I1153))),"Training Fee",""))))</f>
        <v>Training Fee</v>
      </c>
      <c r="M1153" s="1">
        <v>3</v>
      </c>
      <c r="N1153" s="1">
        <v>0.02</v>
      </c>
      <c r="O1153" s="1">
        <v>0.05</v>
      </c>
      <c r="P1153" s="1">
        <v>0</v>
      </c>
      <c r="Q1153" s="1">
        <v>2.93</v>
      </c>
    </row>
    <row r="1154" spans="1:17" ht="12.75">
      <c r="A1154" s="4">
        <v>45528</v>
      </c>
      <c r="B1154" s="18">
        <f>IF(AND(ISNUMBER(--LEFT(A1154,10)), ISNUMBER(--LEFT(C1154,10))), --LEFT(C1154,10) - --LEFT(A1154,10), "")</f>
        <v>0.39299999999639113</v>
      </c>
      <c r="C1154" s="4">
        <v>45528.393055555556</v>
      </c>
      <c r="D1154" s="16">
        <f>YEAR(C1154)</f>
        <v>2024</v>
      </c>
      <c r="E1154" s="1" t="str">
        <f t="shared" si="17"/>
        <v>August 2024</v>
      </c>
      <c r="F1154" s="3" t="str">
        <f ca="1">IF(C1154&gt;=TODAY()-365, "Last 12 Months", "After 12 Months")</f>
        <v>Last 12 Months</v>
      </c>
      <c r="G1154" s="1" t="s">
        <v>2399</v>
      </c>
      <c r="H1154" s="1" t="s">
        <v>804</v>
      </c>
      <c r="I1154" s="1" t="s">
        <v>2400</v>
      </c>
      <c r="J1154" s="8">
        <f>EOMONTH(C1154, 0)</f>
        <v>45535</v>
      </c>
      <c r="K1154" s="1" t="s">
        <v>373</v>
      </c>
      <c r="L1154" s="1" t="str">
        <f>IF(ISNUMBER(SEARCH("Social subscription",I1154)),"Social Sub",IF(OR(ISNUMBER(SEARCH("Mens",I1154)),ISNUMBER(SEARCH("Ladies",I1154))),"Match Fees",IF(OR(ISNUMBER(SEARCH("Badgers",I1154)),ISNUMBER(SEARCH("Match Fee",I1154))),"Match Fees",IF(OR(ISNUMBER(SEARCH("Training",I1154)),ISNUMBER(SEARCH("Aspirations",I1154))),"Training Fee",""))))</f>
        <v>Training Fee</v>
      </c>
      <c r="M1154" s="1">
        <v>5</v>
      </c>
      <c r="N1154" s="1">
        <v>0.1</v>
      </c>
      <c r="O1154" s="1">
        <v>0.05</v>
      </c>
      <c r="P1154" s="1">
        <v>0</v>
      </c>
      <c r="Q1154" s="1">
        <v>4.8499999999999996</v>
      </c>
    </row>
    <row r="1155" spans="1:17" ht="12.75">
      <c r="A1155" s="4">
        <v>45528</v>
      </c>
      <c r="B1155" s="18">
        <f>IF(AND(ISNUMBER(--LEFT(A1155,10)), ISNUMBER(--LEFT(C1155,10))), --LEFT(C1155,10) - --LEFT(A1155,10), "")</f>
        <v>0.39299999999639113</v>
      </c>
      <c r="C1155" s="4">
        <v>45528.393055555556</v>
      </c>
      <c r="D1155" s="16">
        <f>YEAR(C1155)</f>
        <v>2024</v>
      </c>
      <c r="E1155" s="1" t="str">
        <f t="shared" ref="E1155:E1218" si="18">TEXT(C1155, "mmmm yyyy")</f>
        <v>August 2024</v>
      </c>
      <c r="F1155" s="3" t="str">
        <f ca="1">IF(C1155&gt;=TODAY()-365, "Last 12 Months", "After 12 Months")</f>
        <v>Last 12 Months</v>
      </c>
      <c r="G1155" s="1" t="s">
        <v>2401</v>
      </c>
      <c r="H1155" s="1" t="s">
        <v>807</v>
      </c>
      <c r="I1155" s="1" t="s">
        <v>2400</v>
      </c>
      <c r="J1155" s="8">
        <f>EOMONTH(C1155, 0)</f>
        <v>45535</v>
      </c>
      <c r="K1155" s="1" t="s">
        <v>373</v>
      </c>
      <c r="L1155" s="1" t="str">
        <f>IF(ISNUMBER(SEARCH("Social subscription",I1155)),"Social Sub",IF(OR(ISNUMBER(SEARCH("Mens",I1155)),ISNUMBER(SEARCH("Ladies",I1155))),"Match Fees",IF(OR(ISNUMBER(SEARCH("Badgers",I1155)),ISNUMBER(SEARCH("Match Fee",I1155))),"Match Fees",IF(OR(ISNUMBER(SEARCH("Training",I1155)),ISNUMBER(SEARCH("Aspirations",I1155))),"Training Fee",""))))</f>
        <v>Training Fee</v>
      </c>
      <c r="M1155" s="1">
        <v>5</v>
      </c>
      <c r="N1155" s="1">
        <v>0.1</v>
      </c>
      <c r="O1155" s="1">
        <v>0.05</v>
      </c>
      <c r="P1155" s="1">
        <v>0</v>
      </c>
      <c r="Q1155" s="1">
        <v>4.8499999999999996</v>
      </c>
    </row>
    <row r="1156" spans="1:17" ht="12.75">
      <c r="A1156" s="4">
        <v>45478</v>
      </c>
      <c r="B1156" s="18">
        <f>IF(AND(ISNUMBER(--LEFT(A1156,10)), ISNUMBER(--LEFT(C1156,10))), --LEFT(C1156,10) - --LEFT(A1156,10), "")</f>
        <v>50.508999999998196</v>
      </c>
      <c r="C1156" s="4">
        <v>45528.509027777778</v>
      </c>
      <c r="D1156" s="16">
        <f>YEAR(C1156)</f>
        <v>2024</v>
      </c>
      <c r="E1156" s="1" t="str">
        <f t="shared" si="18"/>
        <v>August 2024</v>
      </c>
      <c r="F1156" s="3" t="str">
        <f ca="1">IF(C1156&gt;=TODAY()-365, "Last 12 Months", "After 12 Months")</f>
        <v>Last 12 Months</v>
      </c>
      <c r="G1156" s="1" t="s">
        <v>2402</v>
      </c>
      <c r="H1156" s="1" t="s">
        <v>393</v>
      </c>
      <c r="I1156" s="1" t="s">
        <v>2403</v>
      </c>
      <c r="J1156" s="8">
        <f>EOMONTH(C1156, 0)</f>
        <v>45535</v>
      </c>
      <c r="K1156" s="1" t="s">
        <v>373</v>
      </c>
      <c r="L1156" s="1" t="str">
        <f>IF(ISNUMBER(SEARCH("Social subscription",I1156)),"Social Sub",IF(OR(ISNUMBER(SEARCH("Mens",I1156)),ISNUMBER(SEARCH("Ladies",I1156))),"Match Fees",IF(OR(ISNUMBER(SEARCH("Badgers",I1156)),ISNUMBER(SEARCH("Match Fee",I1156))),"Match Fees",IF(OR(ISNUMBER(SEARCH("Training",I1156)),ISNUMBER(SEARCH("Aspirations",I1156))),"Training Fee",""))))</f>
        <v>Training Fee</v>
      </c>
      <c r="M1156" s="1">
        <v>10</v>
      </c>
      <c r="N1156" s="1">
        <v>0.19</v>
      </c>
      <c r="O1156" s="1">
        <v>0.1</v>
      </c>
      <c r="P1156" s="1">
        <v>0</v>
      </c>
      <c r="Q1156" s="1">
        <v>9.7100000000000009</v>
      </c>
    </row>
    <row r="1157" spans="1:17" ht="12.75">
      <c r="A1157" s="4">
        <v>45485</v>
      </c>
      <c r="B1157" s="18">
        <f>IF(AND(ISNUMBER(--LEFT(A1157,10)), ISNUMBER(--LEFT(C1157,10))), --LEFT(C1157,10) - --LEFT(A1157,10), "")</f>
        <v>43.508999999998196</v>
      </c>
      <c r="C1157" s="4">
        <v>45528.509027777778</v>
      </c>
      <c r="D1157" s="16">
        <f>YEAR(C1157)</f>
        <v>2024</v>
      </c>
      <c r="E1157" s="1" t="str">
        <f t="shared" si="18"/>
        <v>August 2024</v>
      </c>
      <c r="F1157" s="3" t="str">
        <f ca="1">IF(C1157&gt;=TODAY()-365, "Last 12 Months", "After 12 Months")</f>
        <v>Last 12 Months</v>
      </c>
      <c r="G1157" s="1" t="s">
        <v>2404</v>
      </c>
      <c r="H1157" s="1" t="s">
        <v>393</v>
      </c>
      <c r="I1157" s="1" t="s">
        <v>2405</v>
      </c>
      <c r="J1157" s="8">
        <f>EOMONTH(C1157, 0)</f>
        <v>45535</v>
      </c>
      <c r="K1157" s="1" t="s">
        <v>373</v>
      </c>
      <c r="L1157" s="1" t="str">
        <f>IF(ISNUMBER(SEARCH("Social subscription",I1157)),"Social Sub",IF(OR(ISNUMBER(SEARCH("Mens",I1157)),ISNUMBER(SEARCH("Ladies",I1157))),"Match Fees",IF(OR(ISNUMBER(SEARCH("Badgers",I1157)),ISNUMBER(SEARCH("Match Fee",I1157))),"Match Fees",IF(OR(ISNUMBER(SEARCH("Training",I1157)),ISNUMBER(SEARCH("Aspirations",I1157))),"Training Fee",""))))</f>
        <v>Training Fee</v>
      </c>
      <c r="M1157" s="1">
        <v>10</v>
      </c>
      <c r="N1157" s="1">
        <v>0.19</v>
      </c>
      <c r="O1157" s="1">
        <v>0.1</v>
      </c>
      <c r="P1157" s="1">
        <v>0</v>
      </c>
      <c r="Q1157" s="1">
        <v>9.7100000000000009</v>
      </c>
    </row>
    <row r="1158" spans="1:17" ht="12.75">
      <c r="A1158" s="4">
        <v>45513</v>
      </c>
      <c r="B1158" s="18">
        <f>IF(AND(ISNUMBER(--LEFT(A1158,10)), ISNUMBER(--LEFT(C1158,10))), --LEFT(C1158,10) - --LEFT(A1158,10), "")</f>
        <v>15.508999999998196</v>
      </c>
      <c r="C1158" s="4">
        <v>45528.509027777778</v>
      </c>
      <c r="D1158" s="16">
        <f>YEAR(C1158)</f>
        <v>2024</v>
      </c>
      <c r="E1158" s="1" t="str">
        <f t="shared" si="18"/>
        <v>August 2024</v>
      </c>
      <c r="F1158" s="3" t="str">
        <f ca="1">IF(C1158&gt;=TODAY()-365, "Last 12 Months", "After 12 Months")</f>
        <v>Last 12 Months</v>
      </c>
      <c r="G1158" s="1" t="s">
        <v>2406</v>
      </c>
      <c r="H1158" s="1" t="s">
        <v>393</v>
      </c>
      <c r="I1158" s="1" t="s">
        <v>2407</v>
      </c>
      <c r="J1158" s="8">
        <f>EOMONTH(C1158, 0)</f>
        <v>45535</v>
      </c>
      <c r="K1158" s="1" t="s">
        <v>373</v>
      </c>
      <c r="L1158" s="1" t="str">
        <f>IF(ISNUMBER(SEARCH("Social subscription",I1158)),"Social Sub",IF(OR(ISNUMBER(SEARCH("Mens",I1158)),ISNUMBER(SEARCH("Ladies",I1158))),"Match Fees",IF(OR(ISNUMBER(SEARCH("Badgers",I1158)),ISNUMBER(SEARCH("Match Fee",I1158))),"Match Fees",IF(OR(ISNUMBER(SEARCH("Training",I1158)),ISNUMBER(SEARCH("Aspirations",I1158))),"Training Fee",""))))</f>
        <v>Training Fee</v>
      </c>
      <c r="M1158" s="1">
        <v>10</v>
      </c>
      <c r="N1158" s="1">
        <v>0.19</v>
      </c>
      <c r="O1158" s="1">
        <v>0.1</v>
      </c>
      <c r="P1158" s="1">
        <v>0</v>
      </c>
      <c r="Q1158" s="1">
        <v>9.7100000000000009</v>
      </c>
    </row>
    <row r="1159" spans="1:17" ht="12.75">
      <c r="A1159" s="4">
        <v>45520</v>
      </c>
      <c r="B1159" s="18">
        <f>IF(AND(ISNUMBER(--LEFT(A1159,10)), ISNUMBER(--LEFT(C1159,10))), --LEFT(C1159,10) - --LEFT(A1159,10), "")</f>
        <v>8.5089999999981956</v>
      </c>
      <c r="C1159" s="4">
        <v>45528.509027777778</v>
      </c>
      <c r="D1159" s="16">
        <f>YEAR(C1159)</f>
        <v>2024</v>
      </c>
      <c r="E1159" s="1" t="str">
        <f t="shared" si="18"/>
        <v>August 2024</v>
      </c>
      <c r="F1159" s="3" t="str">
        <f ca="1">IF(C1159&gt;=TODAY()-365, "Last 12 Months", "After 12 Months")</f>
        <v>Last 12 Months</v>
      </c>
      <c r="G1159" s="1" t="s">
        <v>2408</v>
      </c>
      <c r="H1159" s="1" t="s">
        <v>393</v>
      </c>
      <c r="I1159" s="1" t="s">
        <v>2409</v>
      </c>
      <c r="J1159" s="8">
        <f>EOMONTH(C1159, 0)</f>
        <v>45535</v>
      </c>
      <c r="K1159" s="1" t="s">
        <v>373</v>
      </c>
      <c r="L1159" s="1" t="str">
        <f>IF(ISNUMBER(SEARCH("Social subscription",I1159)),"Social Sub",IF(OR(ISNUMBER(SEARCH("Mens",I1159)),ISNUMBER(SEARCH("Ladies",I1159))),"Match Fees",IF(OR(ISNUMBER(SEARCH("Badgers",I1159)),ISNUMBER(SEARCH("Match Fee",I1159))),"Match Fees",IF(OR(ISNUMBER(SEARCH("Training",I1159)),ISNUMBER(SEARCH("Aspirations",I1159))),"Training Fee",""))))</f>
        <v>Training Fee</v>
      </c>
      <c r="M1159" s="1">
        <v>10</v>
      </c>
      <c r="N1159" s="1">
        <v>0.19</v>
      </c>
      <c r="O1159" s="1">
        <v>0.1</v>
      </c>
      <c r="P1159" s="1">
        <v>0</v>
      </c>
      <c r="Q1159" s="1">
        <v>9.7100000000000009</v>
      </c>
    </row>
    <row r="1160" spans="1:17" ht="12.75">
      <c r="A1160" s="4">
        <v>45528</v>
      </c>
      <c r="B1160" s="18">
        <f>IF(AND(ISNUMBER(--LEFT(A1160,10)), ISNUMBER(--LEFT(C1160,10))), --LEFT(C1160,10) - --LEFT(A1160,10), "")</f>
        <v>0.50899999999819556</v>
      </c>
      <c r="C1160" s="4">
        <v>45528.509027777778</v>
      </c>
      <c r="D1160" s="16">
        <f>YEAR(C1160)</f>
        <v>2024</v>
      </c>
      <c r="E1160" s="1" t="str">
        <f t="shared" si="18"/>
        <v>August 2024</v>
      </c>
      <c r="F1160" s="3" t="str">
        <f ca="1">IF(C1160&gt;=TODAY()-365, "Last 12 Months", "After 12 Months")</f>
        <v>Last 12 Months</v>
      </c>
      <c r="G1160" s="1" t="s">
        <v>2410</v>
      </c>
      <c r="H1160" s="1" t="s">
        <v>393</v>
      </c>
      <c r="I1160" s="1" t="s">
        <v>2411</v>
      </c>
      <c r="J1160" s="8">
        <f>EOMONTH(C1160, 0)</f>
        <v>45535</v>
      </c>
      <c r="K1160" s="1" t="s">
        <v>373</v>
      </c>
      <c r="L1160" s="1" t="str">
        <f>IF(ISNUMBER(SEARCH("Social subscription",I1160)),"Social Sub",IF(OR(ISNUMBER(SEARCH("Mens",I1160)),ISNUMBER(SEARCH("Ladies",I1160))),"Match Fees",IF(OR(ISNUMBER(SEARCH("Badgers",I1160)),ISNUMBER(SEARCH("Match Fee",I1160))),"Match Fees",IF(OR(ISNUMBER(SEARCH("Training",I1160)),ISNUMBER(SEARCH("Aspirations",I1160))),"Training Fee",""))))</f>
        <v>Training Fee</v>
      </c>
      <c r="M1160" s="1">
        <v>10</v>
      </c>
      <c r="N1160" s="1">
        <v>0.19</v>
      </c>
      <c r="O1160" s="1">
        <v>0.1</v>
      </c>
      <c r="P1160" s="1">
        <v>0</v>
      </c>
      <c r="Q1160" s="1">
        <v>9.7100000000000009</v>
      </c>
    </row>
    <row r="1161" spans="1:17" ht="12.75">
      <c r="A1161" s="4">
        <v>45354</v>
      </c>
      <c r="B1161" s="18">
        <f>IF(AND(ISNUMBER(--LEFT(A1161,10)), ISNUMBER(--LEFT(C1161,10))), --LEFT(C1161,10) - --LEFT(A1161,10), "")</f>
        <v>174.54789999999775</v>
      </c>
      <c r="C1161" s="4">
        <v>45528.54791666667</v>
      </c>
      <c r="D1161" s="16">
        <f>YEAR(C1161)</f>
        <v>2024</v>
      </c>
      <c r="E1161" s="1" t="str">
        <f t="shared" si="18"/>
        <v>August 2024</v>
      </c>
      <c r="F1161" s="3" t="str">
        <f ca="1">IF(C1161&gt;=TODAY()-365, "Last 12 Months", "After 12 Months")</f>
        <v>Last 12 Months</v>
      </c>
      <c r="G1161" s="1" t="s">
        <v>2412</v>
      </c>
      <c r="H1161" s="1" t="s">
        <v>2413</v>
      </c>
      <c r="I1161" s="1" t="s">
        <v>2414</v>
      </c>
      <c r="J1161" s="8">
        <f>EOMONTH(C1161, 0)</f>
        <v>45535</v>
      </c>
      <c r="K1161" s="1" t="s">
        <v>233</v>
      </c>
      <c r="L1161" s="1" t="str">
        <f>IF(ISNUMBER(SEARCH("Social subscription",I1161)),"Social Sub",IF(OR(ISNUMBER(SEARCH("Mens",I1161)),ISNUMBER(SEARCH("Ladies",I1161))),"Match Fees",IF(OR(ISNUMBER(SEARCH("Badgers",I1161)),ISNUMBER(SEARCH("Match Fee",I1161))),"Match Fees",IF(OR(ISNUMBER(SEARCH("Training",I1161)),ISNUMBER(SEARCH("Aspirations",I1161))),"Training Fee",""))))</f>
        <v>Match Fees</v>
      </c>
      <c r="M1161" s="1">
        <v>10</v>
      </c>
      <c r="N1161" s="1">
        <v>0</v>
      </c>
      <c r="O1161" s="1">
        <v>0</v>
      </c>
      <c r="P1161" s="1">
        <v>0</v>
      </c>
      <c r="Q1161" s="1">
        <v>10</v>
      </c>
    </row>
    <row r="1162" spans="1:17" ht="12.75">
      <c r="A1162" s="4">
        <v>45360</v>
      </c>
      <c r="B1162" s="18">
        <f>IF(AND(ISNUMBER(--LEFT(A1162,10)), ISNUMBER(--LEFT(C1162,10))), --LEFT(C1162,10) - --LEFT(A1162,10), "")</f>
        <v>168.54789999999775</v>
      </c>
      <c r="C1162" s="4">
        <v>45528.54791666667</v>
      </c>
      <c r="D1162" s="16">
        <f>YEAR(C1162)</f>
        <v>2024</v>
      </c>
      <c r="E1162" s="1" t="str">
        <f t="shared" si="18"/>
        <v>August 2024</v>
      </c>
      <c r="F1162" s="3" t="str">
        <f ca="1">IF(C1162&gt;=TODAY()-365, "Last 12 Months", "After 12 Months")</f>
        <v>Last 12 Months</v>
      </c>
      <c r="G1162" s="1" t="s">
        <v>2415</v>
      </c>
      <c r="H1162" s="1" t="s">
        <v>2413</v>
      </c>
      <c r="I1162" s="1" t="s">
        <v>554</v>
      </c>
      <c r="J1162" s="8">
        <f>EOMONTH(C1162, 0)</f>
        <v>45535</v>
      </c>
      <c r="K1162" s="1" t="s">
        <v>233</v>
      </c>
      <c r="L1162" s="1" t="str">
        <f>IF(ISNUMBER(SEARCH("Social subscription",I1162)),"Social Sub",IF(OR(ISNUMBER(SEARCH("Mens",I1162)),ISNUMBER(SEARCH("Ladies",I1162))),"Match Fees",IF(OR(ISNUMBER(SEARCH("Badgers",I1162)),ISNUMBER(SEARCH("Match Fee",I1162))),"Match Fees",IF(OR(ISNUMBER(SEARCH("Training",I1162)),ISNUMBER(SEARCH("Aspirations",I1162))),"Training Fee",""))))</f>
        <v>Match Fees</v>
      </c>
      <c r="M1162" s="1">
        <v>10</v>
      </c>
      <c r="N1162" s="1">
        <v>0</v>
      </c>
      <c r="O1162" s="1">
        <v>0</v>
      </c>
      <c r="P1162" s="1">
        <v>0</v>
      </c>
      <c r="Q1162" s="1">
        <v>10</v>
      </c>
    </row>
    <row r="1163" spans="1:17" ht="12.75">
      <c r="A1163" s="4">
        <v>45448</v>
      </c>
      <c r="B1163" s="18">
        <f>IF(AND(ISNUMBER(--LEFT(A1163,10)), ISNUMBER(--LEFT(C1163,10))), --LEFT(C1163,10) - --LEFT(A1163,10), "")</f>
        <v>80.547899999997753</v>
      </c>
      <c r="C1163" s="4">
        <v>45528.54791666667</v>
      </c>
      <c r="D1163" s="16">
        <f>YEAR(C1163)</f>
        <v>2024</v>
      </c>
      <c r="E1163" s="1" t="str">
        <f t="shared" si="18"/>
        <v>August 2024</v>
      </c>
      <c r="F1163" s="3" t="str">
        <f ca="1">IF(C1163&gt;=TODAY()-365, "Last 12 Months", "After 12 Months")</f>
        <v>Last 12 Months</v>
      </c>
      <c r="G1163" s="1" t="s">
        <v>2416</v>
      </c>
      <c r="H1163" s="1" t="s">
        <v>2413</v>
      </c>
      <c r="I1163" s="1" t="s">
        <v>1128</v>
      </c>
      <c r="J1163" s="8">
        <f>EOMONTH(C1163, 0)</f>
        <v>45535</v>
      </c>
      <c r="K1163" s="1" t="s">
        <v>233</v>
      </c>
      <c r="L1163" s="1" t="str">
        <f>IF(ISNUMBER(SEARCH("Social subscription",I1163)),"Social Sub",IF(OR(ISNUMBER(SEARCH("Mens",I1163)),ISNUMBER(SEARCH("Ladies",I1163))),"Match Fees",IF(OR(ISNUMBER(SEARCH("Badgers",I1163)),ISNUMBER(SEARCH("Match Fee",I1163))),"Match Fees",IF(OR(ISNUMBER(SEARCH("Training",I1163)),ISNUMBER(SEARCH("Aspirations",I1163))),"Training Fee",""))))</f>
        <v>Match Fees</v>
      </c>
      <c r="M1163" s="1">
        <v>5</v>
      </c>
      <c r="N1163" s="1">
        <v>0</v>
      </c>
      <c r="O1163" s="1">
        <v>0</v>
      </c>
      <c r="P1163" s="1">
        <v>0</v>
      </c>
      <c r="Q1163" s="1">
        <v>5</v>
      </c>
    </row>
    <row r="1164" spans="1:17" ht="12.75">
      <c r="A1164" s="4">
        <v>45493</v>
      </c>
      <c r="B1164" s="18">
        <f>IF(AND(ISNUMBER(--LEFT(A1164,10)), ISNUMBER(--LEFT(C1164,10))), --LEFT(C1164,10) - --LEFT(A1164,10), "")</f>
        <v>35.547899999997753</v>
      </c>
      <c r="C1164" s="4">
        <v>45528.54791666667</v>
      </c>
      <c r="D1164" s="16">
        <f>YEAR(C1164)</f>
        <v>2024</v>
      </c>
      <c r="E1164" s="1" t="str">
        <f t="shared" si="18"/>
        <v>August 2024</v>
      </c>
      <c r="F1164" s="3" t="str">
        <f ca="1">IF(C1164&gt;=TODAY()-365, "Last 12 Months", "After 12 Months")</f>
        <v>Last 12 Months</v>
      </c>
      <c r="G1164" s="1" t="s">
        <v>2417</v>
      </c>
      <c r="H1164" s="1" t="s">
        <v>2413</v>
      </c>
      <c r="I1164" s="1" t="s">
        <v>1714</v>
      </c>
      <c r="J1164" s="8">
        <f>EOMONTH(C1164, 0)</f>
        <v>45535</v>
      </c>
      <c r="K1164" s="1" t="s">
        <v>233</v>
      </c>
      <c r="L1164" s="1" t="str">
        <f>IF(ISNUMBER(SEARCH("Social subscription",I1164)),"Social Sub",IF(OR(ISNUMBER(SEARCH("Mens",I1164)),ISNUMBER(SEARCH("Ladies",I1164))),"Match Fees",IF(OR(ISNUMBER(SEARCH("Badgers",I1164)),ISNUMBER(SEARCH("Match Fee",I1164))),"Match Fees",IF(OR(ISNUMBER(SEARCH("Training",I1164)),ISNUMBER(SEARCH("Aspirations",I1164))),"Training Fee",""))))</f>
        <v>Match Fees</v>
      </c>
      <c r="M1164" s="1">
        <v>5</v>
      </c>
      <c r="N1164" s="1">
        <v>0</v>
      </c>
      <c r="O1164" s="1">
        <v>0</v>
      </c>
      <c r="P1164" s="1">
        <v>0</v>
      </c>
      <c r="Q1164" s="1">
        <v>5</v>
      </c>
    </row>
    <row r="1165" spans="1:17" ht="12.75">
      <c r="A1165" s="4">
        <v>45481</v>
      </c>
      <c r="B1165" s="18">
        <f>IF(AND(ISNUMBER(--LEFT(A1165,10)), ISNUMBER(--LEFT(C1165,10))), --LEFT(C1165,10) - --LEFT(A1165,10), "")</f>
        <v>48.354099999996834</v>
      </c>
      <c r="C1165" s="4">
        <v>45529.354166666664</v>
      </c>
      <c r="D1165" s="16">
        <f>YEAR(C1165)</f>
        <v>2024</v>
      </c>
      <c r="E1165" s="1" t="str">
        <f t="shared" si="18"/>
        <v>August 2024</v>
      </c>
      <c r="F1165" s="3" t="str">
        <f ca="1">IF(C1165&gt;=TODAY()-365, "Last 12 Months", "After 12 Months")</f>
        <v>Last 12 Months</v>
      </c>
      <c r="G1165" s="1" t="s">
        <v>2418</v>
      </c>
      <c r="H1165" s="1" t="s">
        <v>593</v>
      </c>
      <c r="I1165" s="1" t="s">
        <v>2419</v>
      </c>
      <c r="J1165" s="8">
        <f>EOMONTH(C1165, 0)</f>
        <v>45535</v>
      </c>
      <c r="K1165" s="1" t="s">
        <v>373</v>
      </c>
      <c r="L1165" s="1" t="str">
        <f>IF(ISNUMBER(SEARCH("Social subscription",I1165)),"Social Sub",IF(OR(ISNUMBER(SEARCH("Mens",I1165)),ISNUMBER(SEARCH("Ladies",I1165))),"Match Fees",IF(OR(ISNUMBER(SEARCH("Badgers",I1165)),ISNUMBER(SEARCH("Match Fee",I1165))),"Match Fees",IF(OR(ISNUMBER(SEARCH("Training",I1165)),ISNUMBER(SEARCH("Aspirations",I1165))),"Training Fee",""))))</f>
        <v>Training Fee</v>
      </c>
      <c r="M1165" s="1">
        <v>3</v>
      </c>
      <c r="N1165" s="1">
        <v>0.06</v>
      </c>
      <c r="O1165" s="1">
        <v>0.05</v>
      </c>
      <c r="P1165" s="1">
        <v>0</v>
      </c>
      <c r="Q1165" s="1">
        <v>2.89</v>
      </c>
    </row>
    <row r="1166" spans="1:17" ht="12.75">
      <c r="A1166" s="4">
        <v>45487</v>
      </c>
      <c r="B1166" s="18">
        <f>IF(AND(ISNUMBER(--LEFT(A1166,10)), ISNUMBER(--LEFT(C1166,10))), --LEFT(C1166,10) - --LEFT(A1166,10), "")</f>
        <v>42.354099999996834</v>
      </c>
      <c r="C1166" s="4">
        <v>45529.354166666664</v>
      </c>
      <c r="D1166" s="16">
        <f>YEAR(C1166)</f>
        <v>2024</v>
      </c>
      <c r="E1166" s="1" t="str">
        <f t="shared" si="18"/>
        <v>August 2024</v>
      </c>
      <c r="F1166" s="3" t="str">
        <f ca="1">IF(C1166&gt;=TODAY()-365, "Last 12 Months", "After 12 Months")</f>
        <v>Last 12 Months</v>
      </c>
      <c r="G1166" s="1" t="s">
        <v>2420</v>
      </c>
      <c r="H1166" s="1" t="s">
        <v>596</v>
      </c>
      <c r="I1166" s="1" t="s">
        <v>2421</v>
      </c>
      <c r="J1166" s="8">
        <f>EOMONTH(C1166, 0)</f>
        <v>45535</v>
      </c>
      <c r="K1166" s="1" t="s">
        <v>373</v>
      </c>
      <c r="L1166" s="1" t="str">
        <f>IF(ISNUMBER(SEARCH("Social subscription",I1166)),"Social Sub",IF(OR(ISNUMBER(SEARCH("Mens",I1166)),ISNUMBER(SEARCH("Ladies",I1166))),"Match Fees",IF(OR(ISNUMBER(SEARCH("Badgers",I1166)),ISNUMBER(SEARCH("Match Fee",I1166))),"Match Fees",IF(OR(ISNUMBER(SEARCH("Training",I1166)),ISNUMBER(SEARCH("Aspirations",I1166))),"Training Fee",""))))</f>
        <v>Training Fee</v>
      </c>
      <c r="M1166" s="1">
        <v>3</v>
      </c>
      <c r="N1166" s="1">
        <v>0.06</v>
      </c>
      <c r="O1166" s="1">
        <v>0.05</v>
      </c>
      <c r="P1166" s="1">
        <v>0</v>
      </c>
      <c r="Q1166" s="1">
        <v>2.89</v>
      </c>
    </row>
    <row r="1167" spans="1:17" ht="12.75">
      <c r="A1167" s="4">
        <v>45499</v>
      </c>
      <c r="B1167" s="18">
        <f>IF(AND(ISNUMBER(--LEFT(A1167,10)), ISNUMBER(--LEFT(C1167,10))), --LEFT(C1167,10) - --LEFT(A1167,10), "")</f>
        <v>30.354099999996834</v>
      </c>
      <c r="C1167" s="4">
        <v>45529.354166666664</v>
      </c>
      <c r="D1167" s="16">
        <f>YEAR(C1167)</f>
        <v>2024</v>
      </c>
      <c r="E1167" s="1" t="str">
        <f t="shared" si="18"/>
        <v>August 2024</v>
      </c>
      <c r="F1167" s="3" t="str">
        <f ca="1">IF(C1167&gt;=TODAY()-365, "Last 12 Months", "After 12 Months")</f>
        <v>Last 12 Months</v>
      </c>
      <c r="G1167" s="1" t="s">
        <v>2422</v>
      </c>
      <c r="H1167" s="1" t="s">
        <v>593</v>
      </c>
      <c r="I1167" s="1" t="s">
        <v>2423</v>
      </c>
      <c r="J1167" s="8">
        <f>EOMONTH(C1167, 0)</f>
        <v>45535</v>
      </c>
      <c r="K1167" s="1" t="s">
        <v>373</v>
      </c>
      <c r="L1167" s="1" t="str">
        <f>IF(ISNUMBER(SEARCH("Social subscription",I1167)),"Social Sub",IF(OR(ISNUMBER(SEARCH("Mens",I1167)),ISNUMBER(SEARCH("Ladies",I1167))),"Match Fees",IF(OR(ISNUMBER(SEARCH("Badgers",I1167)),ISNUMBER(SEARCH("Match Fee",I1167))),"Match Fees",IF(OR(ISNUMBER(SEARCH("Training",I1167)),ISNUMBER(SEARCH("Aspirations",I1167))),"Training Fee",""))))</f>
        <v>Training Fee</v>
      </c>
      <c r="M1167" s="1">
        <v>5</v>
      </c>
      <c r="N1167" s="1">
        <v>0.1</v>
      </c>
      <c r="O1167" s="1">
        <v>0.05</v>
      </c>
      <c r="P1167" s="1">
        <v>0</v>
      </c>
      <c r="Q1167" s="1">
        <v>4.8499999999999996</v>
      </c>
    </row>
    <row r="1168" spans="1:17" ht="12.75">
      <c r="A1168" s="4">
        <v>45501</v>
      </c>
      <c r="B1168" s="18">
        <f>IF(AND(ISNUMBER(--LEFT(A1168,10)), ISNUMBER(--LEFT(C1168,10))), --LEFT(C1168,10) - --LEFT(A1168,10), "")</f>
        <v>28.354099999996834</v>
      </c>
      <c r="C1168" s="4">
        <v>45529.354166666664</v>
      </c>
      <c r="D1168" s="16">
        <f>YEAR(C1168)</f>
        <v>2024</v>
      </c>
      <c r="E1168" s="1" t="str">
        <f t="shared" si="18"/>
        <v>August 2024</v>
      </c>
      <c r="F1168" s="3" t="str">
        <f ca="1">IF(C1168&gt;=TODAY()-365, "Last 12 Months", "After 12 Months")</f>
        <v>Last 12 Months</v>
      </c>
      <c r="G1168" s="1" t="s">
        <v>2424</v>
      </c>
      <c r="H1168" s="1" t="s">
        <v>596</v>
      </c>
      <c r="I1168" s="1" t="s">
        <v>2425</v>
      </c>
      <c r="J1168" s="8">
        <f>EOMONTH(C1168, 0)</f>
        <v>45535</v>
      </c>
      <c r="K1168" s="1" t="s">
        <v>373</v>
      </c>
      <c r="L1168" s="1" t="str">
        <f>IF(ISNUMBER(SEARCH("Social subscription",I1168)),"Social Sub",IF(OR(ISNUMBER(SEARCH("Mens",I1168)),ISNUMBER(SEARCH("Ladies",I1168))),"Match Fees",IF(OR(ISNUMBER(SEARCH("Badgers",I1168)),ISNUMBER(SEARCH("Match Fee",I1168))),"Match Fees",IF(OR(ISNUMBER(SEARCH("Training",I1168)),ISNUMBER(SEARCH("Aspirations",I1168))),"Training Fee",""))))</f>
        <v>Training Fee</v>
      </c>
      <c r="M1168" s="1">
        <v>3</v>
      </c>
      <c r="N1168" s="1">
        <v>0.06</v>
      </c>
      <c r="O1168" s="1">
        <v>0.05</v>
      </c>
      <c r="P1168" s="1">
        <v>0</v>
      </c>
      <c r="Q1168" s="1">
        <v>2.89</v>
      </c>
    </row>
    <row r="1169" spans="1:17" ht="12.75">
      <c r="A1169" s="4">
        <v>45513</v>
      </c>
      <c r="B1169" s="18">
        <f>IF(AND(ISNUMBER(--LEFT(A1169,10)), ISNUMBER(--LEFT(C1169,10))), --LEFT(C1169,10) - --LEFT(A1169,10), "")</f>
        <v>16.354099999996834</v>
      </c>
      <c r="C1169" s="4">
        <v>45529.354166666664</v>
      </c>
      <c r="D1169" s="16">
        <f>YEAR(C1169)</f>
        <v>2024</v>
      </c>
      <c r="E1169" s="1" t="str">
        <f t="shared" si="18"/>
        <v>August 2024</v>
      </c>
      <c r="F1169" s="3" t="str">
        <f ca="1">IF(C1169&gt;=TODAY()-365, "Last 12 Months", "After 12 Months")</f>
        <v>Last 12 Months</v>
      </c>
      <c r="G1169" s="1" t="s">
        <v>2426</v>
      </c>
      <c r="H1169" s="1" t="s">
        <v>593</v>
      </c>
      <c r="I1169" s="1" t="s">
        <v>2427</v>
      </c>
      <c r="J1169" s="8">
        <f>EOMONTH(C1169, 0)</f>
        <v>45535</v>
      </c>
      <c r="K1169" s="1" t="s">
        <v>373</v>
      </c>
      <c r="L1169" s="1" t="str">
        <f>IF(ISNUMBER(SEARCH("Social subscription",I1169)),"Social Sub",IF(OR(ISNUMBER(SEARCH("Mens",I1169)),ISNUMBER(SEARCH("Ladies",I1169))),"Match Fees",IF(OR(ISNUMBER(SEARCH("Badgers",I1169)),ISNUMBER(SEARCH("Match Fee",I1169))),"Match Fees",IF(OR(ISNUMBER(SEARCH("Training",I1169)),ISNUMBER(SEARCH("Aspirations",I1169))),"Training Fee",""))))</f>
        <v>Training Fee</v>
      </c>
      <c r="M1169" s="1">
        <v>5</v>
      </c>
      <c r="N1169" s="1">
        <v>0.1</v>
      </c>
      <c r="O1169" s="1">
        <v>0.05</v>
      </c>
      <c r="P1169" s="1">
        <v>0</v>
      </c>
      <c r="Q1169" s="1">
        <v>4.8499999999999996</v>
      </c>
    </row>
    <row r="1170" spans="1:17" ht="12.75">
      <c r="A1170" s="4">
        <v>45515</v>
      </c>
      <c r="B1170" s="18">
        <f>IF(AND(ISNUMBER(--LEFT(A1170,10)), ISNUMBER(--LEFT(C1170,10))), --LEFT(C1170,10) - --LEFT(A1170,10), "")</f>
        <v>14.354099999996834</v>
      </c>
      <c r="C1170" s="4">
        <v>45529.354166666664</v>
      </c>
      <c r="D1170" s="16">
        <f>YEAR(C1170)</f>
        <v>2024</v>
      </c>
      <c r="E1170" s="1" t="str">
        <f t="shared" si="18"/>
        <v>August 2024</v>
      </c>
      <c r="F1170" s="3" t="str">
        <f ca="1">IF(C1170&gt;=TODAY()-365, "Last 12 Months", "After 12 Months")</f>
        <v>Last 12 Months</v>
      </c>
      <c r="G1170" s="1" t="s">
        <v>2428</v>
      </c>
      <c r="H1170" s="1" t="s">
        <v>596</v>
      </c>
      <c r="I1170" s="1" t="s">
        <v>2429</v>
      </c>
      <c r="J1170" s="8">
        <f>EOMONTH(C1170, 0)</f>
        <v>45535</v>
      </c>
      <c r="K1170" s="1" t="s">
        <v>373</v>
      </c>
      <c r="L1170" s="1" t="str">
        <f>IF(ISNUMBER(SEARCH("Social subscription",I1170)),"Social Sub",IF(OR(ISNUMBER(SEARCH("Mens",I1170)),ISNUMBER(SEARCH("Ladies",I1170))),"Match Fees",IF(OR(ISNUMBER(SEARCH("Badgers",I1170)),ISNUMBER(SEARCH("Match Fee",I1170))),"Match Fees",IF(OR(ISNUMBER(SEARCH("Training",I1170)),ISNUMBER(SEARCH("Aspirations",I1170))),"Training Fee",""))))</f>
        <v>Training Fee</v>
      </c>
      <c r="M1170" s="1">
        <v>3</v>
      </c>
      <c r="N1170" s="1">
        <v>0.06</v>
      </c>
      <c r="O1170" s="1">
        <v>0.05</v>
      </c>
      <c r="P1170" s="1">
        <v>0</v>
      </c>
      <c r="Q1170" s="1">
        <v>2.89</v>
      </c>
    </row>
    <row r="1171" spans="1:17" ht="12.75">
      <c r="A1171" s="4">
        <v>45515</v>
      </c>
      <c r="B1171" s="18">
        <f>IF(AND(ISNUMBER(--LEFT(A1171,10)), ISNUMBER(--LEFT(C1171,10))), --LEFT(C1171,10) - --LEFT(A1171,10), "")</f>
        <v>14.354099999996834</v>
      </c>
      <c r="C1171" s="4">
        <v>45529.354166666664</v>
      </c>
      <c r="D1171" s="16">
        <f>YEAR(C1171)</f>
        <v>2024</v>
      </c>
      <c r="E1171" s="1" t="str">
        <f t="shared" si="18"/>
        <v>August 2024</v>
      </c>
      <c r="F1171" s="3" t="str">
        <f ca="1">IF(C1171&gt;=TODAY()-365, "Last 12 Months", "After 12 Months")</f>
        <v>Last 12 Months</v>
      </c>
      <c r="G1171" s="1" t="s">
        <v>2430</v>
      </c>
      <c r="H1171" s="1" t="s">
        <v>593</v>
      </c>
      <c r="I1171" s="1" t="s">
        <v>2429</v>
      </c>
      <c r="J1171" s="8">
        <f>EOMONTH(C1171, 0)</f>
        <v>45535</v>
      </c>
      <c r="K1171" s="1" t="s">
        <v>373</v>
      </c>
      <c r="L1171" s="1" t="str">
        <f>IF(ISNUMBER(SEARCH("Social subscription",I1171)),"Social Sub",IF(OR(ISNUMBER(SEARCH("Mens",I1171)),ISNUMBER(SEARCH("Ladies",I1171))),"Match Fees",IF(OR(ISNUMBER(SEARCH("Badgers",I1171)),ISNUMBER(SEARCH("Match Fee",I1171))),"Match Fees",IF(OR(ISNUMBER(SEARCH("Training",I1171)),ISNUMBER(SEARCH("Aspirations",I1171))),"Training Fee",""))))</f>
        <v>Training Fee</v>
      </c>
      <c r="M1171" s="1">
        <v>3</v>
      </c>
      <c r="N1171" s="1">
        <v>0.06</v>
      </c>
      <c r="O1171" s="1">
        <v>0.05</v>
      </c>
      <c r="P1171" s="1">
        <v>0</v>
      </c>
      <c r="Q1171" s="1">
        <v>2.89</v>
      </c>
    </row>
    <row r="1172" spans="1:17" ht="12.75">
      <c r="A1172" s="4">
        <v>45520</v>
      </c>
      <c r="B1172" s="18">
        <f>IF(AND(ISNUMBER(--LEFT(A1172,10)), ISNUMBER(--LEFT(C1172,10))), --LEFT(C1172,10) - --LEFT(A1172,10), "")</f>
        <v>9.3540999999968335</v>
      </c>
      <c r="C1172" s="4">
        <v>45529.354166666664</v>
      </c>
      <c r="D1172" s="16">
        <f>YEAR(C1172)</f>
        <v>2024</v>
      </c>
      <c r="E1172" s="1" t="str">
        <f t="shared" si="18"/>
        <v>August 2024</v>
      </c>
      <c r="F1172" s="3" t="str">
        <f ca="1">IF(C1172&gt;=TODAY()-365, "Last 12 Months", "After 12 Months")</f>
        <v>Last 12 Months</v>
      </c>
      <c r="G1172" s="1" t="s">
        <v>2431</v>
      </c>
      <c r="H1172" s="1" t="s">
        <v>593</v>
      </c>
      <c r="I1172" s="1" t="s">
        <v>2432</v>
      </c>
      <c r="J1172" s="8">
        <f>EOMONTH(C1172, 0)</f>
        <v>45535</v>
      </c>
      <c r="K1172" s="1" t="s">
        <v>373</v>
      </c>
      <c r="L1172" s="1" t="str">
        <f>IF(ISNUMBER(SEARCH("Social subscription",I1172)),"Social Sub",IF(OR(ISNUMBER(SEARCH("Mens",I1172)),ISNUMBER(SEARCH("Ladies",I1172))),"Match Fees",IF(OR(ISNUMBER(SEARCH("Badgers",I1172)),ISNUMBER(SEARCH("Match Fee",I1172))),"Match Fees",IF(OR(ISNUMBER(SEARCH("Training",I1172)),ISNUMBER(SEARCH("Aspirations",I1172))),"Training Fee",""))))</f>
        <v>Training Fee</v>
      </c>
      <c r="M1172" s="1">
        <v>5</v>
      </c>
      <c r="N1172" s="1">
        <v>0.1</v>
      </c>
      <c r="O1172" s="1">
        <v>0.05</v>
      </c>
      <c r="P1172" s="1">
        <v>0</v>
      </c>
      <c r="Q1172" s="1">
        <v>4.8499999999999996</v>
      </c>
    </row>
    <row r="1173" spans="1:17" ht="12.75">
      <c r="A1173" s="4">
        <v>45522</v>
      </c>
      <c r="B1173" s="18">
        <f>IF(AND(ISNUMBER(--LEFT(A1173,10)), ISNUMBER(--LEFT(C1173,10))), --LEFT(C1173,10) - --LEFT(A1173,10), "")</f>
        <v>7.3540999999968335</v>
      </c>
      <c r="C1173" s="4">
        <v>45529.354166666664</v>
      </c>
      <c r="D1173" s="16">
        <f>YEAR(C1173)</f>
        <v>2024</v>
      </c>
      <c r="E1173" s="1" t="str">
        <f t="shared" si="18"/>
        <v>August 2024</v>
      </c>
      <c r="F1173" s="3" t="str">
        <f ca="1">IF(C1173&gt;=TODAY()-365, "Last 12 Months", "After 12 Months")</f>
        <v>Last 12 Months</v>
      </c>
      <c r="G1173" s="1" t="s">
        <v>2433</v>
      </c>
      <c r="H1173" s="1" t="s">
        <v>596</v>
      </c>
      <c r="I1173" s="1" t="s">
        <v>2434</v>
      </c>
      <c r="J1173" s="8">
        <f>EOMONTH(C1173, 0)</f>
        <v>45535</v>
      </c>
      <c r="K1173" s="1" t="s">
        <v>373</v>
      </c>
      <c r="L1173" s="1" t="str">
        <f>IF(ISNUMBER(SEARCH("Social subscription",I1173)),"Social Sub",IF(OR(ISNUMBER(SEARCH("Mens",I1173)),ISNUMBER(SEARCH("Ladies",I1173))),"Match Fees",IF(OR(ISNUMBER(SEARCH("Badgers",I1173)),ISNUMBER(SEARCH("Match Fee",I1173))),"Match Fees",IF(OR(ISNUMBER(SEARCH("Training",I1173)),ISNUMBER(SEARCH("Aspirations",I1173))),"Training Fee",""))))</f>
        <v>Training Fee</v>
      </c>
      <c r="M1173" s="1">
        <v>3</v>
      </c>
      <c r="N1173" s="1">
        <v>0.06</v>
      </c>
      <c r="O1173" s="1">
        <v>0.05</v>
      </c>
      <c r="P1173" s="1">
        <v>0</v>
      </c>
      <c r="Q1173" s="1">
        <v>2.89</v>
      </c>
    </row>
    <row r="1174" spans="1:17" ht="12.75">
      <c r="A1174" s="4">
        <v>45522</v>
      </c>
      <c r="B1174" s="18">
        <f>IF(AND(ISNUMBER(--LEFT(A1174,10)), ISNUMBER(--LEFT(C1174,10))), --LEFT(C1174,10) - --LEFT(A1174,10), "")</f>
        <v>7.3540999999968335</v>
      </c>
      <c r="C1174" s="4">
        <v>45529.354166666664</v>
      </c>
      <c r="D1174" s="16">
        <f>YEAR(C1174)</f>
        <v>2024</v>
      </c>
      <c r="E1174" s="1" t="str">
        <f t="shared" si="18"/>
        <v>August 2024</v>
      </c>
      <c r="F1174" s="3" t="str">
        <f ca="1">IF(C1174&gt;=TODAY()-365, "Last 12 Months", "After 12 Months")</f>
        <v>Last 12 Months</v>
      </c>
      <c r="G1174" s="1" t="s">
        <v>2435</v>
      </c>
      <c r="H1174" s="1" t="s">
        <v>593</v>
      </c>
      <c r="I1174" s="1" t="s">
        <v>2434</v>
      </c>
      <c r="J1174" s="8">
        <f>EOMONTH(C1174, 0)</f>
        <v>45535</v>
      </c>
      <c r="K1174" s="1" t="s">
        <v>373</v>
      </c>
      <c r="L1174" s="1" t="str">
        <f>IF(ISNUMBER(SEARCH("Social subscription",I1174)),"Social Sub",IF(OR(ISNUMBER(SEARCH("Mens",I1174)),ISNUMBER(SEARCH("Ladies",I1174))),"Match Fees",IF(OR(ISNUMBER(SEARCH("Badgers",I1174)),ISNUMBER(SEARCH("Match Fee",I1174))),"Match Fees",IF(OR(ISNUMBER(SEARCH("Training",I1174)),ISNUMBER(SEARCH("Aspirations",I1174))),"Training Fee",""))))</f>
        <v>Training Fee</v>
      </c>
      <c r="M1174" s="1">
        <v>3</v>
      </c>
      <c r="N1174" s="1">
        <v>0.08</v>
      </c>
      <c r="O1174" s="1">
        <v>0.05</v>
      </c>
      <c r="P1174" s="1">
        <v>0</v>
      </c>
      <c r="Q1174" s="1">
        <v>2.87</v>
      </c>
    </row>
    <row r="1175" spans="1:17" ht="12.75">
      <c r="A1175" s="4">
        <v>45499</v>
      </c>
      <c r="B1175" s="18">
        <f>IF(AND(ISNUMBER(--LEFT(A1175,10)), ISNUMBER(--LEFT(C1175,10))), --LEFT(C1175,10) - --LEFT(A1175,10), "")</f>
        <v>30.354099999996834</v>
      </c>
      <c r="C1175" s="4">
        <v>45529.354166666664</v>
      </c>
      <c r="D1175" s="16">
        <f>YEAR(C1175)</f>
        <v>2024</v>
      </c>
      <c r="E1175" s="1" t="str">
        <f t="shared" si="18"/>
        <v>August 2024</v>
      </c>
      <c r="F1175" s="3" t="str">
        <f ca="1">IF(C1175&gt;=TODAY()-365, "Last 12 Months", "After 12 Months")</f>
        <v>Last 12 Months</v>
      </c>
      <c r="G1175" s="1" t="s">
        <v>2436</v>
      </c>
      <c r="H1175" s="1" t="s">
        <v>1411</v>
      </c>
      <c r="I1175" s="1" t="s">
        <v>1978</v>
      </c>
      <c r="J1175" s="8">
        <f>EOMONTH(C1175, 0)</f>
        <v>45535</v>
      </c>
      <c r="K1175" s="1" t="s">
        <v>373</v>
      </c>
      <c r="L1175" s="1" t="str">
        <f>IF(ISNUMBER(SEARCH("Social subscription",I1175)),"Social Sub",IF(OR(ISNUMBER(SEARCH("Mens",I1175)),ISNUMBER(SEARCH("Ladies",I1175))),"Match Fees",IF(OR(ISNUMBER(SEARCH("Badgers",I1175)),ISNUMBER(SEARCH("Match Fee",I1175))),"Match Fees",IF(OR(ISNUMBER(SEARCH("Training",I1175)),ISNUMBER(SEARCH("Aspirations",I1175))),"Training Fee",""))))</f>
        <v>Training Fee</v>
      </c>
      <c r="M1175" s="1">
        <v>10</v>
      </c>
      <c r="N1175" s="1">
        <v>0.2</v>
      </c>
      <c r="O1175" s="1">
        <v>0.1</v>
      </c>
      <c r="P1175" s="1">
        <v>0</v>
      </c>
      <c r="Q1175" s="1">
        <v>9.6999999999999993</v>
      </c>
    </row>
    <row r="1176" spans="1:17" ht="12.75">
      <c r="A1176" s="4">
        <v>45506</v>
      </c>
      <c r="B1176" s="18">
        <f>IF(AND(ISNUMBER(--LEFT(A1176,10)), ISNUMBER(--LEFT(C1176,10))), --LEFT(C1176,10) - --LEFT(A1176,10), "")</f>
        <v>23.354099999996834</v>
      </c>
      <c r="C1176" s="4">
        <v>45529.354166666664</v>
      </c>
      <c r="D1176" s="16">
        <f>YEAR(C1176)</f>
        <v>2024</v>
      </c>
      <c r="E1176" s="1" t="str">
        <f t="shared" si="18"/>
        <v>August 2024</v>
      </c>
      <c r="F1176" s="3" t="str">
        <f ca="1">IF(C1176&gt;=TODAY()-365, "Last 12 Months", "After 12 Months")</f>
        <v>Last 12 Months</v>
      </c>
      <c r="G1176" s="1" t="s">
        <v>2437</v>
      </c>
      <c r="H1176" s="1" t="s">
        <v>1411</v>
      </c>
      <c r="I1176" s="1" t="s">
        <v>2135</v>
      </c>
      <c r="J1176" s="8">
        <f>EOMONTH(C1176, 0)</f>
        <v>45535</v>
      </c>
      <c r="K1176" s="1" t="s">
        <v>373</v>
      </c>
      <c r="L1176" s="1" t="str">
        <f>IF(ISNUMBER(SEARCH("Social subscription",I1176)),"Social Sub",IF(OR(ISNUMBER(SEARCH("Mens",I1176)),ISNUMBER(SEARCH("Ladies",I1176))),"Match Fees",IF(OR(ISNUMBER(SEARCH("Badgers",I1176)),ISNUMBER(SEARCH("Match Fee",I1176))),"Match Fees",IF(OR(ISNUMBER(SEARCH("Training",I1176)),ISNUMBER(SEARCH("Aspirations",I1176))),"Training Fee",""))))</f>
        <v>Training Fee</v>
      </c>
      <c r="M1176" s="1">
        <v>10</v>
      </c>
      <c r="N1176" s="1">
        <v>0.2</v>
      </c>
      <c r="O1176" s="1">
        <v>0.1</v>
      </c>
      <c r="P1176" s="1">
        <v>0</v>
      </c>
      <c r="Q1176" s="1">
        <v>9.6999999999999993</v>
      </c>
    </row>
    <row r="1177" spans="1:17" ht="12.75">
      <c r="A1177" s="4">
        <v>45513</v>
      </c>
      <c r="B1177" s="18">
        <f>IF(AND(ISNUMBER(--LEFT(A1177,10)), ISNUMBER(--LEFT(C1177,10))), --LEFT(C1177,10) - --LEFT(A1177,10), "")</f>
        <v>16.354099999996834</v>
      </c>
      <c r="C1177" s="4">
        <v>45529.354166666664</v>
      </c>
      <c r="D1177" s="16">
        <f>YEAR(C1177)</f>
        <v>2024</v>
      </c>
      <c r="E1177" s="1" t="str">
        <f t="shared" si="18"/>
        <v>August 2024</v>
      </c>
      <c r="F1177" s="3" t="str">
        <f ca="1">IF(C1177&gt;=TODAY()-365, "Last 12 Months", "After 12 Months")</f>
        <v>Last 12 Months</v>
      </c>
      <c r="G1177" s="1" t="s">
        <v>2438</v>
      </c>
      <c r="H1177" s="1" t="s">
        <v>1411</v>
      </c>
      <c r="I1177" s="1" t="s">
        <v>2137</v>
      </c>
      <c r="J1177" s="8">
        <f>EOMONTH(C1177, 0)</f>
        <v>45535</v>
      </c>
      <c r="K1177" s="1" t="s">
        <v>373</v>
      </c>
      <c r="L1177" s="1" t="str">
        <f>IF(ISNUMBER(SEARCH("Social subscription",I1177)),"Social Sub",IF(OR(ISNUMBER(SEARCH("Mens",I1177)),ISNUMBER(SEARCH("Ladies",I1177))),"Match Fees",IF(OR(ISNUMBER(SEARCH("Badgers",I1177)),ISNUMBER(SEARCH("Match Fee",I1177))),"Match Fees",IF(OR(ISNUMBER(SEARCH("Training",I1177)),ISNUMBER(SEARCH("Aspirations",I1177))),"Training Fee",""))))</f>
        <v>Training Fee</v>
      </c>
      <c r="M1177" s="1">
        <v>10</v>
      </c>
      <c r="N1177" s="1">
        <v>0.2</v>
      </c>
      <c r="O1177" s="1">
        <v>0.1</v>
      </c>
      <c r="P1177" s="1">
        <v>0</v>
      </c>
      <c r="Q1177" s="1">
        <v>9.6999999999999993</v>
      </c>
    </row>
    <row r="1178" spans="1:17" ht="12.75">
      <c r="A1178" s="4">
        <v>45528</v>
      </c>
      <c r="B1178" s="18">
        <f>IF(AND(ISNUMBER(--LEFT(A1178,10)), ISNUMBER(--LEFT(C1178,10))), --LEFT(C1178,10) - --LEFT(A1178,10), "")</f>
        <v>1.3540999999968335</v>
      </c>
      <c r="C1178" s="4">
        <v>45529.354166666664</v>
      </c>
      <c r="D1178" s="16">
        <f>YEAR(C1178)</f>
        <v>2024</v>
      </c>
      <c r="E1178" s="1" t="str">
        <f t="shared" si="18"/>
        <v>August 2024</v>
      </c>
      <c r="F1178" s="3" t="str">
        <f ca="1">IF(C1178&gt;=TODAY()-365, "Last 12 Months", "After 12 Months")</f>
        <v>Last 12 Months</v>
      </c>
      <c r="G1178" s="1" t="s">
        <v>2439</v>
      </c>
      <c r="H1178" s="1" t="s">
        <v>1411</v>
      </c>
      <c r="I1178" s="1" t="s">
        <v>2440</v>
      </c>
      <c r="J1178" s="8">
        <f>EOMONTH(C1178, 0)</f>
        <v>45535</v>
      </c>
      <c r="K1178" s="1" t="s">
        <v>373</v>
      </c>
      <c r="L1178" s="1" t="str">
        <f>IF(ISNUMBER(SEARCH("Social subscription",I1178)),"Social Sub",IF(OR(ISNUMBER(SEARCH("Mens",I1178)),ISNUMBER(SEARCH("Ladies",I1178))),"Match Fees",IF(OR(ISNUMBER(SEARCH("Badgers",I1178)),ISNUMBER(SEARCH("Match Fee",I1178))),"Match Fees",IF(OR(ISNUMBER(SEARCH("Training",I1178)),ISNUMBER(SEARCH("Aspirations",I1178))),"Training Fee",""))))</f>
        <v>Training Fee</v>
      </c>
      <c r="M1178" s="1">
        <v>10</v>
      </c>
      <c r="N1178" s="1">
        <v>0.2</v>
      </c>
      <c r="O1178" s="1">
        <v>0.1</v>
      </c>
      <c r="P1178" s="1">
        <v>0</v>
      </c>
      <c r="Q1178" s="1">
        <v>9.6999999999999993</v>
      </c>
    </row>
    <row r="1179" spans="1:17" ht="12.75">
      <c r="A1179" s="4">
        <v>45499</v>
      </c>
      <c r="B1179" s="18">
        <f>IF(AND(ISNUMBER(--LEFT(A1179,10)), ISNUMBER(--LEFT(C1179,10))), --LEFT(C1179,10) - --LEFT(A1179,10), "")</f>
        <v>31.354099999996834</v>
      </c>
      <c r="C1179" s="4">
        <v>45530.354166666664</v>
      </c>
      <c r="D1179" s="16">
        <f>YEAR(C1179)</f>
        <v>2024</v>
      </c>
      <c r="E1179" s="1" t="str">
        <f t="shared" si="18"/>
        <v>August 2024</v>
      </c>
      <c r="F1179" s="3" t="str">
        <f ca="1">IF(C1179&gt;=TODAY()-365, "Last 12 Months", "After 12 Months")</f>
        <v>Last 12 Months</v>
      </c>
      <c r="G1179" s="1" t="s">
        <v>2441</v>
      </c>
      <c r="H1179" s="1" t="s">
        <v>1797</v>
      </c>
      <c r="I1179" s="1" t="s">
        <v>2442</v>
      </c>
      <c r="J1179" s="8">
        <f>EOMONTH(C1179, 0)</f>
        <v>45535</v>
      </c>
      <c r="K1179" s="1" t="s">
        <v>373</v>
      </c>
      <c r="L1179" s="1" t="str">
        <f>IF(ISNUMBER(SEARCH("Social subscription",I1179)),"Social Sub",IF(OR(ISNUMBER(SEARCH("Mens",I1179)),ISNUMBER(SEARCH("Ladies",I1179))),"Match Fees",IF(OR(ISNUMBER(SEARCH("Badgers",I1179)),ISNUMBER(SEARCH("Match Fee",I1179))),"Match Fees",IF(OR(ISNUMBER(SEARCH("Training",I1179)),ISNUMBER(SEARCH("Aspirations",I1179))),"Training Fee",""))))</f>
        <v>Training Fee</v>
      </c>
      <c r="M1179" s="1">
        <v>10</v>
      </c>
      <c r="N1179" s="1">
        <v>0.22</v>
      </c>
      <c r="O1179" s="1">
        <v>0.1</v>
      </c>
      <c r="P1179" s="1">
        <v>0</v>
      </c>
      <c r="Q1179" s="1">
        <v>9.68</v>
      </c>
    </row>
    <row r="1180" spans="1:17" ht="12.75">
      <c r="A1180" s="4">
        <v>45520</v>
      </c>
      <c r="B1180" s="18">
        <f>IF(AND(ISNUMBER(--LEFT(A1180,10)), ISNUMBER(--LEFT(C1180,10))), --LEFT(C1180,10) - --LEFT(A1180,10), "")</f>
        <v>10.354099999996834</v>
      </c>
      <c r="C1180" s="4">
        <v>45530.354166666664</v>
      </c>
      <c r="D1180" s="16">
        <f>YEAR(C1180)</f>
        <v>2024</v>
      </c>
      <c r="E1180" s="1" t="str">
        <f t="shared" si="18"/>
        <v>August 2024</v>
      </c>
      <c r="F1180" s="3" t="str">
        <f ca="1">IF(C1180&gt;=TODAY()-365, "Last 12 Months", "After 12 Months")</f>
        <v>Last 12 Months</v>
      </c>
      <c r="G1180" s="1" t="s">
        <v>2443</v>
      </c>
      <c r="H1180" s="1" t="s">
        <v>1797</v>
      </c>
      <c r="I1180" s="1" t="s">
        <v>2444</v>
      </c>
      <c r="J1180" s="8">
        <f>EOMONTH(C1180, 0)</f>
        <v>45535</v>
      </c>
      <c r="K1180" s="1" t="s">
        <v>373</v>
      </c>
      <c r="L1180" s="1" t="str">
        <f>IF(ISNUMBER(SEARCH("Social subscription",I1180)),"Social Sub",IF(OR(ISNUMBER(SEARCH("Mens",I1180)),ISNUMBER(SEARCH("Ladies",I1180))),"Match Fees",IF(OR(ISNUMBER(SEARCH("Badgers",I1180)),ISNUMBER(SEARCH("Match Fee",I1180))),"Match Fees",IF(OR(ISNUMBER(SEARCH("Training",I1180)),ISNUMBER(SEARCH("Aspirations",I1180))),"Training Fee",""))))</f>
        <v>Training Fee</v>
      </c>
      <c r="M1180" s="1">
        <v>10</v>
      </c>
      <c r="N1180" s="1">
        <v>0.22</v>
      </c>
      <c r="O1180" s="1">
        <v>0.1</v>
      </c>
      <c r="P1180" s="1">
        <v>0</v>
      </c>
      <c r="Q1180" s="1">
        <v>9.68</v>
      </c>
    </row>
    <row r="1181" spans="1:17" ht="12.75">
      <c r="A1181" s="4">
        <v>45528</v>
      </c>
      <c r="B1181" s="18">
        <f>IF(AND(ISNUMBER(--LEFT(A1181,10)), ISNUMBER(--LEFT(C1181,10))), --LEFT(C1181,10) - --LEFT(A1181,10), "")</f>
        <v>2.3540999999968335</v>
      </c>
      <c r="C1181" s="4">
        <v>45530.354166666664</v>
      </c>
      <c r="D1181" s="16">
        <f>YEAR(C1181)</f>
        <v>2024</v>
      </c>
      <c r="E1181" s="1" t="str">
        <f t="shared" si="18"/>
        <v>August 2024</v>
      </c>
      <c r="F1181" s="3" t="str">
        <f ca="1">IF(C1181&gt;=TODAY()-365, "Last 12 Months", "After 12 Months")</f>
        <v>Last 12 Months</v>
      </c>
      <c r="G1181" s="1" t="s">
        <v>2445</v>
      </c>
      <c r="H1181" s="1" t="s">
        <v>1797</v>
      </c>
      <c r="I1181" s="1" t="s">
        <v>2446</v>
      </c>
      <c r="J1181" s="8">
        <f>EOMONTH(C1181, 0)</f>
        <v>45535</v>
      </c>
      <c r="K1181" s="1" t="s">
        <v>373</v>
      </c>
      <c r="L1181" s="1" t="str">
        <f>IF(ISNUMBER(SEARCH("Social subscription",I1181)),"Social Sub",IF(OR(ISNUMBER(SEARCH("Mens",I1181)),ISNUMBER(SEARCH("Ladies",I1181))),"Match Fees",IF(OR(ISNUMBER(SEARCH("Badgers",I1181)),ISNUMBER(SEARCH("Match Fee",I1181))),"Match Fees",IF(OR(ISNUMBER(SEARCH("Training",I1181)),ISNUMBER(SEARCH("Aspirations",I1181))),"Training Fee",""))))</f>
        <v>Training Fee</v>
      </c>
      <c r="M1181" s="1">
        <v>10</v>
      </c>
      <c r="N1181" s="1">
        <v>0.21</v>
      </c>
      <c r="O1181" s="1">
        <v>0.1</v>
      </c>
      <c r="P1181" s="1">
        <v>0</v>
      </c>
      <c r="Q1181" s="1">
        <v>9.69</v>
      </c>
    </row>
    <row r="1182" spans="1:17" ht="12.75">
      <c r="A1182" s="4">
        <v>45501</v>
      </c>
      <c r="B1182" s="18">
        <f>IF(AND(ISNUMBER(--LEFT(A1182,10)), ISNUMBER(--LEFT(C1182,10))), --LEFT(C1182,10) - --LEFT(A1182,10), "")</f>
        <v>30.354099999996834</v>
      </c>
      <c r="C1182" s="4">
        <v>45531.354166666664</v>
      </c>
      <c r="D1182" s="16">
        <f>YEAR(C1182)</f>
        <v>2024</v>
      </c>
      <c r="E1182" s="1" t="str">
        <f t="shared" si="18"/>
        <v>August 2024</v>
      </c>
      <c r="F1182" s="3" t="str">
        <f ca="1">IF(C1182&gt;=TODAY()-365, "Last 12 Months", "After 12 Months")</f>
        <v>Last 12 Months</v>
      </c>
      <c r="G1182" s="1" t="s">
        <v>2447</v>
      </c>
      <c r="H1182" s="1" t="s">
        <v>449</v>
      </c>
      <c r="I1182" s="1" t="s">
        <v>2448</v>
      </c>
      <c r="J1182" s="8">
        <f>EOMONTH(C1182, 0)</f>
        <v>45535</v>
      </c>
      <c r="K1182" s="1" t="s">
        <v>373</v>
      </c>
      <c r="L1182" s="1" t="str">
        <f>IF(ISNUMBER(SEARCH("Social subscription",I1182)),"Social Sub",IF(OR(ISNUMBER(SEARCH("Mens",I1182)),ISNUMBER(SEARCH("Ladies",I1182))),"Match Fees",IF(OR(ISNUMBER(SEARCH("Badgers",I1182)),ISNUMBER(SEARCH("Match Fee",I1182))),"Match Fees",IF(OR(ISNUMBER(SEARCH("Training",I1182)),ISNUMBER(SEARCH("Aspirations",I1182))),"Training Fee",""))))</f>
        <v>Training Fee</v>
      </c>
      <c r="M1182" s="1">
        <v>3</v>
      </c>
      <c r="N1182" s="1">
        <v>0.1</v>
      </c>
      <c r="O1182" s="1">
        <v>0.05</v>
      </c>
      <c r="P1182" s="1">
        <v>0</v>
      </c>
      <c r="Q1182" s="1">
        <v>2.85</v>
      </c>
    </row>
    <row r="1183" spans="1:17" ht="12.75">
      <c r="A1183" s="4">
        <v>45508</v>
      </c>
      <c r="B1183" s="18">
        <f>IF(AND(ISNUMBER(--LEFT(A1183,10)), ISNUMBER(--LEFT(C1183,10))), --LEFT(C1183,10) - --LEFT(A1183,10), "")</f>
        <v>23.354099999996834</v>
      </c>
      <c r="C1183" s="4">
        <v>45531.354166666664</v>
      </c>
      <c r="D1183" s="16">
        <f>YEAR(C1183)</f>
        <v>2024</v>
      </c>
      <c r="E1183" s="1" t="str">
        <f t="shared" si="18"/>
        <v>August 2024</v>
      </c>
      <c r="F1183" s="3" t="str">
        <f ca="1">IF(C1183&gt;=TODAY()-365, "Last 12 Months", "After 12 Months")</f>
        <v>Last 12 Months</v>
      </c>
      <c r="G1183" s="1" t="s">
        <v>2449</v>
      </c>
      <c r="H1183" s="1" t="s">
        <v>449</v>
      </c>
      <c r="I1183" s="1" t="s">
        <v>2450</v>
      </c>
      <c r="J1183" s="8">
        <f>EOMONTH(C1183, 0)</f>
        <v>45535</v>
      </c>
      <c r="K1183" s="1" t="s">
        <v>373</v>
      </c>
      <c r="L1183" s="1" t="str">
        <f>IF(ISNUMBER(SEARCH("Social subscription",I1183)),"Social Sub",IF(OR(ISNUMBER(SEARCH("Mens",I1183)),ISNUMBER(SEARCH("Ladies",I1183))),"Match Fees",IF(OR(ISNUMBER(SEARCH("Badgers",I1183)),ISNUMBER(SEARCH("Match Fee",I1183))),"Match Fees",IF(OR(ISNUMBER(SEARCH("Training",I1183)),ISNUMBER(SEARCH("Aspirations",I1183))),"Training Fee",""))))</f>
        <v>Training Fee</v>
      </c>
      <c r="M1183" s="1">
        <v>3</v>
      </c>
      <c r="N1183" s="1">
        <v>0.1</v>
      </c>
      <c r="O1183" s="1">
        <v>0.05</v>
      </c>
      <c r="P1183" s="1">
        <v>0</v>
      </c>
      <c r="Q1183" s="1">
        <v>2.85</v>
      </c>
    </row>
    <row r="1184" spans="1:17" ht="12.75">
      <c r="A1184" s="4">
        <v>45515</v>
      </c>
      <c r="B1184" s="18">
        <f>IF(AND(ISNUMBER(--LEFT(A1184,10)), ISNUMBER(--LEFT(C1184,10))), --LEFT(C1184,10) - --LEFT(A1184,10), "")</f>
        <v>16.354099999996834</v>
      </c>
      <c r="C1184" s="4">
        <v>45531.354166666664</v>
      </c>
      <c r="D1184" s="16">
        <f>YEAR(C1184)</f>
        <v>2024</v>
      </c>
      <c r="E1184" s="1" t="str">
        <f t="shared" si="18"/>
        <v>August 2024</v>
      </c>
      <c r="F1184" s="3" t="str">
        <f ca="1">IF(C1184&gt;=TODAY()-365, "Last 12 Months", "After 12 Months")</f>
        <v>Last 12 Months</v>
      </c>
      <c r="G1184" s="1" t="s">
        <v>2451</v>
      </c>
      <c r="H1184" s="1" t="s">
        <v>449</v>
      </c>
      <c r="I1184" s="1" t="s">
        <v>2452</v>
      </c>
      <c r="J1184" s="8">
        <f>EOMONTH(C1184, 0)</f>
        <v>45535</v>
      </c>
      <c r="K1184" s="1" t="s">
        <v>373</v>
      </c>
      <c r="L1184" s="1" t="str">
        <f>IF(ISNUMBER(SEARCH("Social subscription",I1184)),"Social Sub",IF(OR(ISNUMBER(SEARCH("Mens",I1184)),ISNUMBER(SEARCH("Ladies",I1184))),"Match Fees",IF(OR(ISNUMBER(SEARCH("Badgers",I1184)),ISNUMBER(SEARCH("Match Fee",I1184))),"Match Fees",IF(OR(ISNUMBER(SEARCH("Training",I1184)),ISNUMBER(SEARCH("Aspirations",I1184))),"Training Fee",""))))</f>
        <v>Training Fee</v>
      </c>
      <c r="M1184" s="1">
        <v>3</v>
      </c>
      <c r="N1184" s="1">
        <v>0.1</v>
      </c>
      <c r="O1184" s="1">
        <v>0.05</v>
      </c>
      <c r="P1184" s="1">
        <v>0</v>
      </c>
      <c r="Q1184" s="1">
        <v>2.85</v>
      </c>
    </row>
    <row r="1185" spans="1:17" ht="12.75">
      <c r="A1185" s="4">
        <v>45522</v>
      </c>
      <c r="B1185" s="18">
        <f>IF(AND(ISNUMBER(--LEFT(A1185,10)), ISNUMBER(--LEFT(C1185,10))), --LEFT(C1185,10) - --LEFT(A1185,10), "")</f>
        <v>9.3540999999968335</v>
      </c>
      <c r="C1185" s="4">
        <v>45531.354166666664</v>
      </c>
      <c r="D1185" s="16">
        <f>YEAR(C1185)</f>
        <v>2024</v>
      </c>
      <c r="E1185" s="1" t="str">
        <f t="shared" si="18"/>
        <v>August 2024</v>
      </c>
      <c r="F1185" s="3" t="str">
        <f ca="1">IF(C1185&gt;=TODAY()-365, "Last 12 Months", "After 12 Months")</f>
        <v>Last 12 Months</v>
      </c>
      <c r="G1185" s="1" t="s">
        <v>2453</v>
      </c>
      <c r="H1185" s="1" t="s">
        <v>449</v>
      </c>
      <c r="I1185" s="1" t="s">
        <v>2454</v>
      </c>
      <c r="J1185" s="8">
        <f>EOMONTH(C1185, 0)</f>
        <v>45535</v>
      </c>
      <c r="K1185" s="1" t="s">
        <v>373</v>
      </c>
      <c r="L1185" s="1" t="str">
        <f>IF(ISNUMBER(SEARCH("Social subscription",I1185)),"Social Sub",IF(OR(ISNUMBER(SEARCH("Mens",I1185)),ISNUMBER(SEARCH("Ladies",I1185))),"Match Fees",IF(OR(ISNUMBER(SEARCH("Badgers",I1185)),ISNUMBER(SEARCH("Match Fee",I1185))),"Match Fees",IF(OR(ISNUMBER(SEARCH("Training",I1185)),ISNUMBER(SEARCH("Aspirations",I1185))),"Training Fee",""))))</f>
        <v>Training Fee</v>
      </c>
      <c r="M1185" s="1">
        <v>3</v>
      </c>
      <c r="N1185" s="1">
        <v>0.08</v>
      </c>
      <c r="O1185" s="1">
        <v>0.05</v>
      </c>
      <c r="P1185" s="1">
        <v>0</v>
      </c>
      <c r="Q1185" s="1">
        <v>2.87</v>
      </c>
    </row>
    <row r="1186" spans="1:17" ht="12.75">
      <c r="A1186" s="4">
        <v>45499</v>
      </c>
      <c r="B1186" s="18">
        <f>IF(AND(ISNUMBER(--LEFT(A1186,10)), ISNUMBER(--LEFT(C1186,10))), --LEFT(C1186,10) - --LEFT(A1186,10), "")</f>
        <v>33.354099999996834</v>
      </c>
      <c r="C1186" s="4">
        <v>45532.354166666664</v>
      </c>
      <c r="D1186" s="16">
        <f>YEAR(C1186)</f>
        <v>2024</v>
      </c>
      <c r="E1186" s="1" t="str">
        <f t="shared" si="18"/>
        <v>August 2024</v>
      </c>
      <c r="F1186" s="3" t="str">
        <f ca="1">IF(C1186&gt;=TODAY()-365, "Last 12 Months", "After 12 Months")</f>
        <v>Last 12 Months</v>
      </c>
      <c r="G1186" s="1" t="s">
        <v>2455</v>
      </c>
      <c r="H1186" s="1" t="s">
        <v>1750</v>
      </c>
      <c r="I1186" s="1" t="s">
        <v>2456</v>
      </c>
      <c r="J1186" s="8">
        <f>EOMONTH(C1186, 0)</f>
        <v>45535</v>
      </c>
      <c r="K1186" s="1" t="s">
        <v>373</v>
      </c>
      <c r="L1186" s="1" t="str">
        <f>IF(ISNUMBER(SEARCH("Social subscription",I1186)),"Social Sub",IF(OR(ISNUMBER(SEARCH("Mens",I1186)),ISNUMBER(SEARCH("Ladies",I1186))),"Match Fees",IF(OR(ISNUMBER(SEARCH("Badgers",I1186)),ISNUMBER(SEARCH("Match Fee",I1186))),"Match Fees",IF(OR(ISNUMBER(SEARCH("Training",I1186)),ISNUMBER(SEARCH("Aspirations",I1186))),"Training Fee",""))))</f>
        <v>Training Fee</v>
      </c>
      <c r="M1186" s="1">
        <v>5</v>
      </c>
      <c r="N1186" s="1">
        <v>0.14000000000000001</v>
      </c>
      <c r="O1186" s="1">
        <v>0.05</v>
      </c>
      <c r="P1186" s="1">
        <v>0</v>
      </c>
      <c r="Q1186" s="1">
        <v>4.8099999999999996</v>
      </c>
    </row>
    <row r="1187" spans="1:17" ht="12.75">
      <c r="A1187" s="4">
        <v>45506</v>
      </c>
      <c r="B1187" s="18">
        <f>IF(AND(ISNUMBER(--LEFT(A1187,10)), ISNUMBER(--LEFT(C1187,10))), --LEFT(C1187,10) - --LEFT(A1187,10), "")</f>
        <v>26.354099999996834</v>
      </c>
      <c r="C1187" s="4">
        <v>45532.354166666664</v>
      </c>
      <c r="D1187" s="16">
        <f>YEAR(C1187)</f>
        <v>2024</v>
      </c>
      <c r="E1187" s="1" t="str">
        <f t="shared" si="18"/>
        <v>August 2024</v>
      </c>
      <c r="F1187" s="3" t="str">
        <f ca="1">IF(C1187&gt;=TODAY()-365, "Last 12 Months", "After 12 Months")</f>
        <v>Last 12 Months</v>
      </c>
      <c r="G1187" s="1" t="s">
        <v>2457</v>
      </c>
      <c r="H1187" s="1" t="s">
        <v>1750</v>
      </c>
      <c r="I1187" s="1" t="s">
        <v>2458</v>
      </c>
      <c r="J1187" s="8">
        <f>EOMONTH(C1187, 0)</f>
        <v>45535</v>
      </c>
      <c r="K1187" s="1" t="s">
        <v>373</v>
      </c>
      <c r="L1187" s="1" t="str">
        <f>IF(ISNUMBER(SEARCH("Social subscription",I1187)),"Social Sub",IF(OR(ISNUMBER(SEARCH("Mens",I1187)),ISNUMBER(SEARCH("Ladies",I1187))),"Match Fees",IF(OR(ISNUMBER(SEARCH("Badgers",I1187)),ISNUMBER(SEARCH("Match Fee",I1187))),"Match Fees",IF(OR(ISNUMBER(SEARCH("Training",I1187)),ISNUMBER(SEARCH("Aspirations",I1187))),"Training Fee",""))))</f>
        <v>Training Fee</v>
      </c>
      <c r="M1187" s="1">
        <v>5</v>
      </c>
      <c r="N1187" s="1">
        <v>0.14000000000000001</v>
      </c>
      <c r="O1187" s="1">
        <v>0.05</v>
      </c>
      <c r="P1187" s="1">
        <v>0</v>
      </c>
      <c r="Q1187" s="1">
        <v>4.8099999999999996</v>
      </c>
    </row>
    <row r="1188" spans="1:17" ht="12.75">
      <c r="A1188" s="4">
        <v>45513</v>
      </c>
      <c r="B1188" s="18">
        <f>IF(AND(ISNUMBER(--LEFT(A1188,10)), ISNUMBER(--LEFT(C1188,10))), --LEFT(C1188,10) - --LEFT(A1188,10), "")</f>
        <v>19.354099999996834</v>
      </c>
      <c r="C1188" s="4">
        <v>45532.354166666664</v>
      </c>
      <c r="D1188" s="16">
        <f>YEAR(C1188)</f>
        <v>2024</v>
      </c>
      <c r="E1188" s="1" t="str">
        <f t="shared" si="18"/>
        <v>August 2024</v>
      </c>
      <c r="F1188" s="3" t="str">
        <f ca="1">IF(C1188&gt;=TODAY()-365, "Last 12 Months", "After 12 Months")</f>
        <v>Last 12 Months</v>
      </c>
      <c r="G1188" s="1" t="s">
        <v>2459</v>
      </c>
      <c r="H1188" s="1" t="s">
        <v>1750</v>
      </c>
      <c r="I1188" s="1" t="s">
        <v>2460</v>
      </c>
      <c r="J1188" s="8">
        <f>EOMONTH(C1188, 0)</f>
        <v>45535</v>
      </c>
      <c r="K1188" s="1" t="s">
        <v>373</v>
      </c>
      <c r="L1188" s="1" t="str">
        <f>IF(ISNUMBER(SEARCH("Social subscription",I1188)),"Social Sub",IF(OR(ISNUMBER(SEARCH("Mens",I1188)),ISNUMBER(SEARCH("Ladies",I1188))),"Match Fees",IF(OR(ISNUMBER(SEARCH("Badgers",I1188)),ISNUMBER(SEARCH("Match Fee",I1188))),"Match Fees",IF(OR(ISNUMBER(SEARCH("Training",I1188)),ISNUMBER(SEARCH("Aspirations",I1188))),"Training Fee",""))))</f>
        <v>Training Fee</v>
      </c>
      <c r="M1188" s="1">
        <v>5</v>
      </c>
      <c r="N1188" s="1">
        <v>0.15</v>
      </c>
      <c r="O1188" s="1">
        <v>0.05</v>
      </c>
      <c r="P1188" s="1">
        <v>0</v>
      </c>
      <c r="Q1188" s="1">
        <v>4.8</v>
      </c>
    </row>
    <row r="1189" spans="1:17" ht="12.75">
      <c r="A1189" s="4">
        <v>45503</v>
      </c>
      <c r="B1189" s="18">
        <f>IF(AND(ISNUMBER(--LEFT(A1189,10)), ISNUMBER(--LEFT(C1189,10))), --LEFT(C1189,10) - --LEFT(A1189,10), "")</f>
        <v>30.354099999996834</v>
      </c>
      <c r="C1189" s="4">
        <v>45533.354166666664</v>
      </c>
      <c r="D1189" s="16">
        <f>YEAR(C1189)</f>
        <v>2024</v>
      </c>
      <c r="E1189" s="1" t="str">
        <f t="shared" si="18"/>
        <v>August 2024</v>
      </c>
      <c r="F1189" s="3" t="str">
        <f ca="1">IF(C1189&gt;=TODAY()-365, "Last 12 Months", "After 12 Months")</f>
        <v>Last 12 Months</v>
      </c>
      <c r="G1189" s="1" t="s">
        <v>2461</v>
      </c>
      <c r="H1189" s="1" t="s">
        <v>1239</v>
      </c>
      <c r="I1189" s="1" t="s">
        <v>1973</v>
      </c>
      <c r="J1189" s="8">
        <f>EOMONTH(C1189, 0)</f>
        <v>45535</v>
      </c>
      <c r="K1189" s="1" t="s">
        <v>373</v>
      </c>
      <c r="L1189" s="1" t="str">
        <f>IF(ISNUMBER(SEARCH("Social subscription",I1189)),"Social Sub",IF(OR(ISNUMBER(SEARCH("Mens",I1189)),ISNUMBER(SEARCH("Ladies",I1189))),"Match Fees",IF(OR(ISNUMBER(SEARCH("Badgers",I1189)),ISNUMBER(SEARCH("Match Fee",I1189))),"Match Fees",IF(OR(ISNUMBER(SEARCH("Training",I1189)),ISNUMBER(SEARCH("Aspirations",I1189))),"Training Fee",""))))</f>
        <v>Match Fees</v>
      </c>
      <c r="M1189" s="1">
        <v>10</v>
      </c>
      <c r="N1189" s="1">
        <v>0.35</v>
      </c>
      <c r="O1189" s="1">
        <v>0.1</v>
      </c>
      <c r="P1189" s="1">
        <v>0</v>
      </c>
      <c r="Q1189" s="1">
        <v>9.5500000000000007</v>
      </c>
    </row>
    <row r="1190" spans="1:17" ht="12.75">
      <c r="A1190" s="4">
        <v>45503</v>
      </c>
      <c r="B1190" s="18">
        <f>IF(AND(ISNUMBER(--LEFT(A1190,10)), ISNUMBER(--LEFT(C1190,10))), --LEFT(C1190,10) - --LEFT(A1190,10), "")</f>
        <v>30.354099999996834</v>
      </c>
      <c r="C1190" s="4">
        <v>45533.354166666664</v>
      </c>
      <c r="D1190" s="16">
        <f>YEAR(C1190)</f>
        <v>2024</v>
      </c>
      <c r="E1190" s="1" t="str">
        <f t="shared" si="18"/>
        <v>August 2024</v>
      </c>
      <c r="F1190" s="3" t="str">
        <f ca="1">IF(C1190&gt;=TODAY()-365, "Last 12 Months", "After 12 Months")</f>
        <v>Last 12 Months</v>
      </c>
      <c r="G1190" s="1" t="s">
        <v>2462</v>
      </c>
      <c r="H1190" s="1" t="s">
        <v>650</v>
      </c>
      <c r="I1190" s="1" t="s">
        <v>2463</v>
      </c>
      <c r="J1190" s="8">
        <f>EOMONTH(C1190, 0)</f>
        <v>45535</v>
      </c>
      <c r="K1190" s="1" t="s">
        <v>373</v>
      </c>
      <c r="L1190" s="1" t="str">
        <f>IF(ISNUMBER(SEARCH("Social subscription",I1190)),"Social Sub",IF(OR(ISNUMBER(SEARCH("Mens",I1190)),ISNUMBER(SEARCH("Ladies",I1190))),"Match Fees",IF(OR(ISNUMBER(SEARCH("Badgers",I1190)),ISNUMBER(SEARCH("Match Fee",I1190))),"Match Fees",IF(OR(ISNUMBER(SEARCH("Training",I1190)),ISNUMBER(SEARCH("Aspirations",I1190))),"Training Fee",""))))</f>
        <v>Match Fees</v>
      </c>
      <c r="M1190" s="1">
        <v>3</v>
      </c>
      <c r="N1190" s="1">
        <v>0.06</v>
      </c>
      <c r="O1190" s="1">
        <v>0.05</v>
      </c>
      <c r="P1190" s="1">
        <v>0</v>
      </c>
      <c r="Q1190" s="1">
        <v>2.89</v>
      </c>
    </row>
    <row r="1191" spans="1:17" ht="12.75">
      <c r="A1191" s="4">
        <v>45506</v>
      </c>
      <c r="B1191" s="18">
        <f>IF(AND(ISNUMBER(--LEFT(A1191,10)), ISNUMBER(--LEFT(C1191,10))), --LEFT(C1191,10) - --LEFT(A1191,10), "")</f>
        <v>27.354099999996834</v>
      </c>
      <c r="C1191" s="4">
        <v>45533.354166666664</v>
      </c>
      <c r="D1191" s="16">
        <f>YEAR(C1191)</f>
        <v>2024</v>
      </c>
      <c r="E1191" s="1" t="str">
        <f t="shared" si="18"/>
        <v>August 2024</v>
      </c>
      <c r="F1191" s="3" t="str">
        <f ca="1">IF(C1191&gt;=TODAY()-365, "Last 12 Months", "After 12 Months")</f>
        <v>Last 12 Months</v>
      </c>
      <c r="G1191" s="1" t="s">
        <v>2464</v>
      </c>
      <c r="H1191" s="1" t="s">
        <v>650</v>
      </c>
      <c r="I1191" s="1" t="s">
        <v>2465</v>
      </c>
      <c r="J1191" s="8">
        <f>EOMONTH(C1191, 0)</f>
        <v>45535</v>
      </c>
      <c r="K1191" s="1" t="s">
        <v>373</v>
      </c>
      <c r="L1191" s="1" t="str">
        <f>IF(ISNUMBER(SEARCH("Social subscription",I1191)),"Social Sub",IF(OR(ISNUMBER(SEARCH("Mens",I1191)),ISNUMBER(SEARCH("Ladies",I1191))),"Match Fees",IF(OR(ISNUMBER(SEARCH("Badgers",I1191)),ISNUMBER(SEARCH("Match Fee",I1191))),"Match Fees",IF(OR(ISNUMBER(SEARCH("Training",I1191)),ISNUMBER(SEARCH("Aspirations",I1191))),"Training Fee",""))))</f>
        <v>Training Fee</v>
      </c>
      <c r="M1191" s="1">
        <v>5</v>
      </c>
      <c r="N1191" s="1">
        <v>0.1</v>
      </c>
      <c r="O1191" s="1">
        <v>0.05</v>
      </c>
      <c r="P1191" s="1">
        <v>0</v>
      </c>
      <c r="Q1191" s="1">
        <v>4.8499999999999996</v>
      </c>
    </row>
    <row r="1192" spans="1:17" ht="12.75">
      <c r="A1192" s="4">
        <v>45506</v>
      </c>
      <c r="B1192" s="18">
        <f>IF(AND(ISNUMBER(--LEFT(A1192,10)), ISNUMBER(--LEFT(C1192,10))), --LEFT(C1192,10) - --LEFT(A1192,10), "")</f>
        <v>27.354099999996834</v>
      </c>
      <c r="C1192" s="4">
        <v>45533.354166666664</v>
      </c>
      <c r="D1192" s="16">
        <f>YEAR(C1192)</f>
        <v>2024</v>
      </c>
      <c r="E1192" s="1" t="str">
        <f t="shared" si="18"/>
        <v>August 2024</v>
      </c>
      <c r="F1192" s="3" t="str">
        <f ca="1">IF(C1192&gt;=TODAY()-365, "Last 12 Months", "After 12 Months")</f>
        <v>Last 12 Months</v>
      </c>
      <c r="G1192" s="1" t="s">
        <v>2466</v>
      </c>
      <c r="H1192" s="1" t="s">
        <v>393</v>
      </c>
      <c r="I1192" s="1" t="s">
        <v>2465</v>
      </c>
      <c r="J1192" s="8">
        <f>EOMONTH(C1192, 0)</f>
        <v>45535</v>
      </c>
      <c r="K1192" s="1" t="s">
        <v>373</v>
      </c>
      <c r="L1192" s="1" t="str">
        <f>IF(ISNUMBER(SEARCH("Social subscription",I1192)),"Social Sub",IF(OR(ISNUMBER(SEARCH("Mens",I1192)),ISNUMBER(SEARCH("Ladies",I1192))),"Match Fees",IF(OR(ISNUMBER(SEARCH("Badgers",I1192)),ISNUMBER(SEARCH("Match Fee",I1192))),"Match Fees",IF(OR(ISNUMBER(SEARCH("Training",I1192)),ISNUMBER(SEARCH("Aspirations",I1192))),"Training Fee",""))))</f>
        <v>Training Fee</v>
      </c>
      <c r="M1192" s="1">
        <v>5</v>
      </c>
      <c r="N1192" s="1">
        <v>0.1</v>
      </c>
      <c r="O1192" s="1">
        <v>0.05</v>
      </c>
      <c r="P1192" s="1">
        <v>0</v>
      </c>
      <c r="Q1192" s="1">
        <v>4.8499999999999996</v>
      </c>
    </row>
    <row r="1193" spans="1:17" ht="12.75">
      <c r="A1193" s="4">
        <v>45513</v>
      </c>
      <c r="B1193" s="18">
        <f>IF(AND(ISNUMBER(--LEFT(A1193,10)), ISNUMBER(--LEFT(C1193,10))), --LEFT(C1193,10) - --LEFT(A1193,10), "")</f>
        <v>20.354099999996834</v>
      </c>
      <c r="C1193" s="4">
        <v>45533.354166666664</v>
      </c>
      <c r="D1193" s="16">
        <f>YEAR(C1193)</f>
        <v>2024</v>
      </c>
      <c r="E1193" s="1" t="str">
        <f t="shared" si="18"/>
        <v>August 2024</v>
      </c>
      <c r="F1193" s="3" t="str">
        <f ca="1">IF(C1193&gt;=TODAY()-365, "Last 12 Months", "After 12 Months")</f>
        <v>Last 12 Months</v>
      </c>
      <c r="G1193" s="1" t="s">
        <v>2467</v>
      </c>
      <c r="H1193" s="1" t="s">
        <v>650</v>
      </c>
      <c r="I1193" s="1" t="s">
        <v>2468</v>
      </c>
      <c r="J1193" s="8">
        <f>EOMONTH(C1193, 0)</f>
        <v>45535</v>
      </c>
      <c r="K1193" s="1" t="s">
        <v>373</v>
      </c>
      <c r="L1193" s="1" t="str">
        <f>IF(ISNUMBER(SEARCH("Social subscription",I1193)),"Social Sub",IF(OR(ISNUMBER(SEARCH("Mens",I1193)),ISNUMBER(SEARCH("Ladies",I1193))),"Match Fees",IF(OR(ISNUMBER(SEARCH("Badgers",I1193)),ISNUMBER(SEARCH("Match Fee",I1193))),"Match Fees",IF(OR(ISNUMBER(SEARCH("Training",I1193)),ISNUMBER(SEARCH("Aspirations",I1193))),"Training Fee",""))))</f>
        <v>Training Fee</v>
      </c>
      <c r="M1193" s="1">
        <v>5</v>
      </c>
      <c r="N1193" s="1">
        <v>0.1</v>
      </c>
      <c r="O1193" s="1">
        <v>0.05</v>
      </c>
      <c r="P1193" s="1">
        <v>0</v>
      </c>
      <c r="Q1193" s="1">
        <v>4.8499999999999996</v>
      </c>
    </row>
    <row r="1194" spans="1:17" ht="12.75">
      <c r="A1194" s="4">
        <v>45513</v>
      </c>
      <c r="B1194" s="18">
        <f>IF(AND(ISNUMBER(--LEFT(A1194,10)), ISNUMBER(--LEFT(C1194,10))), --LEFT(C1194,10) - --LEFT(A1194,10), "")</f>
        <v>20.354099999996834</v>
      </c>
      <c r="C1194" s="4">
        <v>45533.354166666664</v>
      </c>
      <c r="D1194" s="16">
        <f>YEAR(C1194)</f>
        <v>2024</v>
      </c>
      <c r="E1194" s="1" t="str">
        <f t="shared" si="18"/>
        <v>August 2024</v>
      </c>
      <c r="F1194" s="3" t="str">
        <f ca="1">IF(C1194&gt;=TODAY()-365, "Last 12 Months", "After 12 Months")</f>
        <v>Last 12 Months</v>
      </c>
      <c r="G1194" s="1" t="s">
        <v>2469</v>
      </c>
      <c r="H1194" s="1" t="s">
        <v>393</v>
      </c>
      <c r="I1194" s="1" t="s">
        <v>2468</v>
      </c>
      <c r="J1194" s="8">
        <f>EOMONTH(C1194, 0)</f>
        <v>45535</v>
      </c>
      <c r="K1194" s="1" t="s">
        <v>373</v>
      </c>
      <c r="L1194" s="1" t="str">
        <f>IF(ISNUMBER(SEARCH("Social subscription",I1194)),"Social Sub",IF(OR(ISNUMBER(SEARCH("Mens",I1194)),ISNUMBER(SEARCH("Ladies",I1194))),"Match Fees",IF(OR(ISNUMBER(SEARCH("Badgers",I1194)),ISNUMBER(SEARCH("Match Fee",I1194))),"Match Fees",IF(OR(ISNUMBER(SEARCH("Training",I1194)),ISNUMBER(SEARCH("Aspirations",I1194))),"Training Fee",""))))</f>
        <v>Training Fee</v>
      </c>
      <c r="M1194" s="1">
        <v>5</v>
      </c>
      <c r="N1194" s="1">
        <v>0.1</v>
      </c>
      <c r="O1194" s="1">
        <v>0.05</v>
      </c>
      <c r="P1194" s="1">
        <v>0</v>
      </c>
      <c r="Q1194" s="1">
        <v>4.8499999999999996</v>
      </c>
    </row>
    <row r="1195" spans="1:17" ht="12.75">
      <c r="A1195" s="4">
        <v>45520</v>
      </c>
      <c r="B1195" s="18">
        <f>IF(AND(ISNUMBER(--LEFT(A1195,10)), ISNUMBER(--LEFT(C1195,10))), --LEFT(C1195,10) - --LEFT(A1195,10), "")</f>
        <v>13.354099999996834</v>
      </c>
      <c r="C1195" s="4">
        <v>45533.354166666664</v>
      </c>
      <c r="D1195" s="16">
        <f>YEAR(C1195)</f>
        <v>2024</v>
      </c>
      <c r="E1195" s="1" t="str">
        <f t="shared" si="18"/>
        <v>August 2024</v>
      </c>
      <c r="F1195" s="3" t="str">
        <f ca="1">IF(C1195&gt;=TODAY()-365, "Last 12 Months", "After 12 Months")</f>
        <v>Last 12 Months</v>
      </c>
      <c r="G1195" s="1" t="s">
        <v>2470</v>
      </c>
      <c r="H1195" s="1" t="s">
        <v>650</v>
      </c>
      <c r="I1195" s="1" t="s">
        <v>2471</v>
      </c>
      <c r="J1195" s="8">
        <f>EOMONTH(C1195, 0)</f>
        <v>45535</v>
      </c>
      <c r="K1195" s="1" t="s">
        <v>373</v>
      </c>
      <c r="L1195" s="1" t="str">
        <f>IF(ISNUMBER(SEARCH("Social subscription",I1195)),"Social Sub",IF(OR(ISNUMBER(SEARCH("Mens",I1195)),ISNUMBER(SEARCH("Ladies",I1195))),"Match Fees",IF(OR(ISNUMBER(SEARCH("Badgers",I1195)),ISNUMBER(SEARCH("Match Fee",I1195))),"Match Fees",IF(OR(ISNUMBER(SEARCH("Training",I1195)),ISNUMBER(SEARCH("Aspirations",I1195))),"Training Fee",""))))</f>
        <v>Training Fee</v>
      </c>
      <c r="M1195" s="1">
        <v>5</v>
      </c>
      <c r="N1195" s="1">
        <v>0.1</v>
      </c>
      <c r="O1195" s="1">
        <v>0.05</v>
      </c>
      <c r="P1195" s="1">
        <v>0</v>
      </c>
      <c r="Q1195" s="1">
        <v>4.8499999999999996</v>
      </c>
    </row>
    <row r="1196" spans="1:17" ht="12.75">
      <c r="A1196" s="4">
        <v>45520</v>
      </c>
      <c r="B1196" s="18">
        <f>IF(AND(ISNUMBER(--LEFT(A1196,10)), ISNUMBER(--LEFT(C1196,10))), --LEFT(C1196,10) - --LEFT(A1196,10), "")</f>
        <v>13.354099999996834</v>
      </c>
      <c r="C1196" s="4">
        <v>45533.354166666664</v>
      </c>
      <c r="D1196" s="16">
        <f>YEAR(C1196)</f>
        <v>2024</v>
      </c>
      <c r="E1196" s="1" t="str">
        <f t="shared" si="18"/>
        <v>August 2024</v>
      </c>
      <c r="F1196" s="3" t="str">
        <f ca="1">IF(C1196&gt;=TODAY()-365, "Last 12 Months", "After 12 Months")</f>
        <v>Last 12 Months</v>
      </c>
      <c r="G1196" s="1" t="s">
        <v>2472</v>
      </c>
      <c r="H1196" s="1" t="s">
        <v>393</v>
      </c>
      <c r="I1196" s="1" t="s">
        <v>2471</v>
      </c>
      <c r="J1196" s="8">
        <f>EOMONTH(C1196, 0)</f>
        <v>45535</v>
      </c>
      <c r="K1196" s="1" t="s">
        <v>373</v>
      </c>
      <c r="L1196" s="1" t="str">
        <f>IF(ISNUMBER(SEARCH("Social subscription",I1196)),"Social Sub",IF(OR(ISNUMBER(SEARCH("Mens",I1196)),ISNUMBER(SEARCH("Ladies",I1196))),"Match Fees",IF(OR(ISNUMBER(SEARCH("Badgers",I1196)),ISNUMBER(SEARCH("Match Fee",I1196))),"Match Fees",IF(OR(ISNUMBER(SEARCH("Training",I1196)),ISNUMBER(SEARCH("Aspirations",I1196))),"Training Fee",""))))</f>
        <v>Training Fee</v>
      </c>
      <c r="M1196" s="1">
        <v>5</v>
      </c>
      <c r="N1196" s="1">
        <v>0.11</v>
      </c>
      <c r="O1196" s="1">
        <v>0.05</v>
      </c>
      <c r="P1196" s="1">
        <v>0</v>
      </c>
      <c r="Q1196" s="1">
        <v>4.84</v>
      </c>
    </row>
    <row r="1197" spans="1:17" ht="12.75">
      <c r="A1197" s="4">
        <v>45503</v>
      </c>
      <c r="B1197" s="18">
        <f>IF(AND(ISNUMBER(--LEFT(A1197,10)), ISNUMBER(--LEFT(C1197,10))), --LEFT(C1197,10) - --LEFT(A1197,10), "")</f>
        <v>30.354099999996834</v>
      </c>
      <c r="C1197" s="4">
        <v>45533.354166666664</v>
      </c>
      <c r="D1197" s="16">
        <f>YEAR(C1197)</f>
        <v>2024</v>
      </c>
      <c r="E1197" s="1" t="str">
        <f t="shared" si="18"/>
        <v>August 2024</v>
      </c>
      <c r="F1197" s="3" t="str">
        <f ca="1">IF(C1197&gt;=TODAY()-365, "Last 12 Months", "After 12 Months")</f>
        <v>Last 12 Months</v>
      </c>
      <c r="G1197" s="1" t="s">
        <v>2473</v>
      </c>
      <c r="H1197" s="1" t="s">
        <v>393</v>
      </c>
      <c r="I1197" s="1" t="s">
        <v>2474</v>
      </c>
      <c r="J1197" s="8">
        <f>EOMONTH(C1197, 0)</f>
        <v>45535</v>
      </c>
      <c r="K1197" s="1" t="s">
        <v>373</v>
      </c>
      <c r="L1197" s="1" t="str">
        <f>IF(ISNUMBER(SEARCH("Social subscription",I1197)),"Social Sub",IF(OR(ISNUMBER(SEARCH("Mens",I1197)),ISNUMBER(SEARCH("Ladies",I1197))),"Match Fees",IF(OR(ISNUMBER(SEARCH("Badgers",I1197)),ISNUMBER(SEARCH("Match Fee",I1197))),"Match Fees",IF(OR(ISNUMBER(SEARCH("Training",I1197)),ISNUMBER(SEARCH("Aspirations",I1197))),"Training Fee",""))))</f>
        <v>Match Fees</v>
      </c>
      <c r="M1197" s="1">
        <v>5</v>
      </c>
      <c r="N1197" s="1">
        <v>0.77</v>
      </c>
      <c r="O1197" s="1">
        <v>0.05</v>
      </c>
      <c r="P1197" s="1">
        <v>0</v>
      </c>
      <c r="Q1197" s="1">
        <v>4.18</v>
      </c>
    </row>
    <row r="1198" spans="1:17" ht="12.75">
      <c r="A1198" s="4">
        <v>45489</v>
      </c>
      <c r="B1198" s="18">
        <f>IF(AND(ISNUMBER(--LEFT(A1198,10)), ISNUMBER(--LEFT(C1198,10))), --LEFT(C1198,10) - --LEFT(A1198,10), "")</f>
        <v>44.354800000000978</v>
      </c>
      <c r="C1198" s="4">
        <v>45533.354861111111</v>
      </c>
      <c r="D1198" s="16">
        <f>YEAR(C1198)</f>
        <v>2024</v>
      </c>
      <c r="E1198" s="1" t="str">
        <f t="shared" si="18"/>
        <v>August 2024</v>
      </c>
      <c r="F1198" s="3" t="str">
        <f ca="1">IF(C1198&gt;=TODAY()-365, "Last 12 Months", "After 12 Months")</f>
        <v>Last 12 Months</v>
      </c>
      <c r="G1198" s="1" t="s">
        <v>2475</v>
      </c>
      <c r="H1198" s="1" t="s">
        <v>1328</v>
      </c>
      <c r="I1198" s="1" t="s">
        <v>1769</v>
      </c>
      <c r="J1198" s="8">
        <f>EOMONTH(C1198, 0)</f>
        <v>45535</v>
      </c>
      <c r="K1198" s="1" t="s">
        <v>373</v>
      </c>
      <c r="L1198" s="1" t="str">
        <f>IF(ISNUMBER(SEARCH("Social subscription",I1198)),"Social Sub",IF(OR(ISNUMBER(SEARCH("Mens",I1198)),ISNUMBER(SEARCH("Ladies",I1198))),"Match Fees",IF(OR(ISNUMBER(SEARCH("Badgers",I1198)),ISNUMBER(SEARCH("Match Fee",I1198))),"Match Fees",IF(OR(ISNUMBER(SEARCH("Training",I1198)),ISNUMBER(SEARCH("Aspirations",I1198))),"Training Fee",""))))</f>
        <v>Match Fees</v>
      </c>
      <c r="M1198" s="1">
        <v>10</v>
      </c>
      <c r="N1198" s="1">
        <v>0.35</v>
      </c>
      <c r="O1198" s="1">
        <v>0.1</v>
      </c>
      <c r="P1198" s="1">
        <v>0</v>
      </c>
      <c r="Q1198" s="1">
        <v>9.5500000000000007</v>
      </c>
    </row>
    <row r="1199" spans="1:17" ht="12.75">
      <c r="A1199" s="4">
        <v>45427</v>
      </c>
      <c r="B1199" s="18">
        <f>IF(AND(ISNUMBER(--LEFT(A1199,10)), ISNUMBER(--LEFT(C1199,10))), --LEFT(C1199,10) - --LEFT(A1199,10), "")</f>
        <v>109.35409999999683</v>
      </c>
      <c r="C1199" s="4">
        <v>45536.354166666664</v>
      </c>
      <c r="D1199" s="16">
        <f>YEAR(C1199)</f>
        <v>2024</v>
      </c>
      <c r="E1199" s="1" t="str">
        <f t="shared" si="18"/>
        <v>September 2024</v>
      </c>
      <c r="F1199" s="3" t="str">
        <f ca="1">IF(C1199&gt;=TODAY()-365, "Last 12 Months", "After 12 Months")</f>
        <v>Last 12 Months</v>
      </c>
      <c r="G1199" s="1" t="s">
        <v>2476</v>
      </c>
      <c r="H1199" s="1" t="s">
        <v>2477</v>
      </c>
      <c r="I1199" s="1" t="s">
        <v>2371</v>
      </c>
      <c r="J1199" s="8">
        <f>EOMONTH(C1199, 0)</f>
        <v>45565</v>
      </c>
      <c r="K1199" s="1" t="s">
        <v>373</v>
      </c>
      <c r="L1199" s="1" t="str">
        <f>IF(ISNUMBER(SEARCH("Social subscription",I1199)),"Social Sub",IF(OR(ISNUMBER(SEARCH("Mens",I1199)),ISNUMBER(SEARCH("Ladies",I1199))),"Match Fees",IF(OR(ISNUMBER(SEARCH("Badgers",I1199)),ISNUMBER(SEARCH("Match Fee",I1199))),"Match Fees",IF(OR(ISNUMBER(SEARCH("Training",I1199)),ISNUMBER(SEARCH("Aspirations",I1199))),"Training Fee",""))))</f>
        <v>Match Fees</v>
      </c>
      <c r="M1199" s="1">
        <v>5</v>
      </c>
      <c r="N1199" s="1">
        <v>0.12</v>
      </c>
      <c r="O1199" s="1">
        <v>0.05</v>
      </c>
      <c r="P1199" s="1">
        <v>0</v>
      </c>
      <c r="Q1199" s="1">
        <v>4.83</v>
      </c>
    </row>
    <row r="1200" spans="1:17" ht="12.75">
      <c r="A1200" s="4">
        <v>45447</v>
      </c>
      <c r="B1200" s="18">
        <f>IF(AND(ISNUMBER(--LEFT(A1200,10)), ISNUMBER(--LEFT(C1200,10))), --LEFT(C1200,10) - --LEFT(A1200,10), "")</f>
        <v>89.354099999996834</v>
      </c>
      <c r="C1200" s="4">
        <v>45536.354166666664</v>
      </c>
      <c r="D1200" s="16">
        <f>YEAR(C1200)</f>
        <v>2024</v>
      </c>
      <c r="E1200" s="1" t="str">
        <f t="shared" si="18"/>
        <v>September 2024</v>
      </c>
      <c r="F1200" s="3" t="str">
        <f ca="1">IF(C1200&gt;=TODAY()-365, "Last 12 Months", "After 12 Months")</f>
        <v>Last 12 Months</v>
      </c>
      <c r="G1200" s="1" t="s">
        <v>2478</v>
      </c>
      <c r="H1200" s="1" t="s">
        <v>2477</v>
      </c>
      <c r="I1200" s="1" t="s">
        <v>1402</v>
      </c>
      <c r="J1200" s="8">
        <f>EOMONTH(C1200, 0)</f>
        <v>45565</v>
      </c>
      <c r="K1200" s="1" t="s">
        <v>373</v>
      </c>
      <c r="L1200" s="1" t="str">
        <f>IF(ISNUMBER(SEARCH("Social subscription",I1200)),"Social Sub",IF(OR(ISNUMBER(SEARCH("Mens",I1200)),ISNUMBER(SEARCH("Ladies",I1200))),"Match Fees",IF(OR(ISNUMBER(SEARCH("Badgers",I1200)),ISNUMBER(SEARCH("Match Fee",I1200))),"Match Fees",IF(OR(ISNUMBER(SEARCH("Training",I1200)),ISNUMBER(SEARCH("Aspirations",I1200))),"Training Fee",""))))</f>
        <v>Match Fees</v>
      </c>
      <c r="M1200" s="1">
        <v>5</v>
      </c>
      <c r="N1200" s="1">
        <v>0.12</v>
      </c>
      <c r="O1200" s="1">
        <v>0.05</v>
      </c>
      <c r="P1200" s="1">
        <v>0</v>
      </c>
      <c r="Q1200" s="1">
        <v>4.83</v>
      </c>
    </row>
    <row r="1201" spans="1:17" ht="12.75">
      <c r="A1201" s="4">
        <v>45463</v>
      </c>
      <c r="B1201" s="18">
        <f>IF(AND(ISNUMBER(--LEFT(A1201,10)), ISNUMBER(--LEFT(C1201,10))), --LEFT(C1201,10) - --LEFT(A1201,10), "")</f>
        <v>73.354099999996834</v>
      </c>
      <c r="C1201" s="4">
        <v>45536.354166666664</v>
      </c>
      <c r="D1201" s="16">
        <f>YEAR(C1201)</f>
        <v>2024</v>
      </c>
      <c r="E1201" s="1" t="str">
        <f t="shared" si="18"/>
        <v>September 2024</v>
      </c>
      <c r="F1201" s="3" t="str">
        <f ca="1">IF(C1201&gt;=TODAY()-365, "Last 12 Months", "After 12 Months")</f>
        <v>Last 12 Months</v>
      </c>
      <c r="G1201" s="1" t="s">
        <v>2479</v>
      </c>
      <c r="H1201" s="1" t="s">
        <v>2477</v>
      </c>
      <c r="I1201" s="1" t="s">
        <v>1404</v>
      </c>
      <c r="J1201" s="8">
        <f>EOMONTH(C1201, 0)</f>
        <v>45565</v>
      </c>
      <c r="K1201" s="1" t="s">
        <v>373</v>
      </c>
      <c r="L1201" s="1" t="str">
        <f>IF(ISNUMBER(SEARCH("Social subscription",I1201)),"Social Sub",IF(OR(ISNUMBER(SEARCH("Mens",I1201)),ISNUMBER(SEARCH("Ladies",I1201))),"Match Fees",IF(OR(ISNUMBER(SEARCH("Badgers",I1201)),ISNUMBER(SEARCH("Match Fee",I1201))),"Match Fees",IF(OR(ISNUMBER(SEARCH("Training",I1201)),ISNUMBER(SEARCH("Aspirations",I1201))),"Training Fee",""))))</f>
        <v>Match Fees</v>
      </c>
      <c r="M1201" s="1">
        <v>5</v>
      </c>
      <c r="N1201" s="1">
        <v>0.12</v>
      </c>
      <c r="O1201" s="1">
        <v>0.05</v>
      </c>
      <c r="P1201" s="1">
        <v>0</v>
      </c>
      <c r="Q1201" s="1">
        <v>4.83</v>
      </c>
    </row>
    <row r="1202" spans="1:17" ht="12.75">
      <c r="A1202" s="4">
        <v>45489</v>
      </c>
      <c r="B1202" s="18">
        <f>IF(AND(ISNUMBER(--LEFT(A1202,10)), ISNUMBER(--LEFT(C1202,10))), --LEFT(C1202,10) - --LEFT(A1202,10), "")</f>
        <v>47.354099999996834</v>
      </c>
      <c r="C1202" s="4">
        <v>45536.354166666664</v>
      </c>
      <c r="D1202" s="16">
        <f>YEAR(C1202)</f>
        <v>2024</v>
      </c>
      <c r="E1202" s="1" t="str">
        <f t="shared" si="18"/>
        <v>September 2024</v>
      </c>
      <c r="F1202" s="3" t="str">
        <f ca="1">IF(C1202&gt;=TODAY()-365, "Last 12 Months", "After 12 Months")</f>
        <v>Last 12 Months</v>
      </c>
      <c r="G1202" s="1" t="s">
        <v>2480</v>
      </c>
      <c r="H1202" s="1" t="s">
        <v>2477</v>
      </c>
      <c r="I1202" s="1" t="s">
        <v>2481</v>
      </c>
      <c r="J1202" s="8">
        <f>EOMONTH(C1202, 0)</f>
        <v>45565</v>
      </c>
      <c r="K1202" s="1" t="s">
        <v>373</v>
      </c>
      <c r="L1202" s="1" t="str">
        <f>IF(ISNUMBER(SEARCH("Social subscription",I1202)),"Social Sub",IF(OR(ISNUMBER(SEARCH("Mens",I1202)),ISNUMBER(SEARCH("Ladies",I1202))),"Match Fees",IF(OR(ISNUMBER(SEARCH("Badgers",I1202)),ISNUMBER(SEARCH("Match Fee",I1202))),"Match Fees",IF(OR(ISNUMBER(SEARCH("Training",I1202)),ISNUMBER(SEARCH("Aspirations",I1202))),"Training Fee",""))))</f>
        <v>Match Fees</v>
      </c>
      <c r="M1202" s="1">
        <v>5</v>
      </c>
      <c r="N1202" s="1">
        <v>0.14000000000000001</v>
      </c>
      <c r="O1202" s="1">
        <v>0.05</v>
      </c>
      <c r="P1202" s="1">
        <v>0</v>
      </c>
      <c r="Q1202" s="1">
        <v>4.8099999999999996</v>
      </c>
    </row>
    <row r="1203" spans="1:17" ht="12.75">
      <c r="A1203" s="4">
        <v>45506</v>
      </c>
      <c r="B1203" s="18">
        <f>IF(AND(ISNUMBER(--LEFT(A1203,10)), ISNUMBER(--LEFT(C1203,10))), --LEFT(C1203,10) - --LEFT(A1203,10), "")</f>
        <v>30.354099999996834</v>
      </c>
      <c r="C1203" s="4">
        <v>45536.354166666664</v>
      </c>
      <c r="D1203" s="16">
        <f>YEAR(C1203)</f>
        <v>2024</v>
      </c>
      <c r="E1203" s="1" t="str">
        <f t="shared" si="18"/>
        <v>September 2024</v>
      </c>
      <c r="F1203" s="3" t="str">
        <f ca="1">IF(C1203&gt;=TODAY()-365, "Last 12 Months", "After 12 Months")</f>
        <v>Last 12 Months</v>
      </c>
      <c r="G1203" s="1" t="s">
        <v>2482</v>
      </c>
      <c r="H1203" s="1" t="s">
        <v>2483</v>
      </c>
      <c r="I1203" s="1" t="s">
        <v>2484</v>
      </c>
      <c r="J1203" s="8">
        <f>EOMONTH(C1203, 0)</f>
        <v>45565</v>
      </c>
      <c r="K1203" s="1" t="s">
        <v>373</v>
      </c>
      <c r="L1203" s="1" t="str">
        <f>IF(ISNUMBER(SEARCH("Social subscription",I1203)),"Social Sub",IF(OR(ISNUMBER(SEARCH("Mens",I1203)),ISNUMBER(SEARCH("Ladies",I1203))),"Match Fees",IF(OR(ISNUMBER(SEARCH("Badgers",I1203)),ISNUMBER(SEARCH("Match Fee",I1203))),"Match Fees",IF(OR(ISNUMBER(SEARCH("Training",I1203)),ISNUMBER(SEARCH("Aspirations",I1203))),"Training Fee",""))))</f>
        <v>Training Fee</v>
      </c>
      <c r="M1203" s="1">
        <v>5</v>
      </c>
      <c r="N1203" s="1">
        <v>0.14000000000000001</v>
      </c>
      <c r="O1203" s="1">
        <v>0.05</v>
      </c>
      <c r="P1203" s="1">
        <v>0</v>
      </c>
      <c r="Q1203" s="1">
        <v>4.8099999999999996</v>
      </c>
    </row>
    <row r="1204" spans="1:17" ht="12.75">
      <c r="A1204" s="4">
        <v>45506</v>
      </c>
      <c r="B1204" s="18">
        <f>IF(AND(ISNUMBER(--LEFT(A1204,10)), ISNUMBER(--LEFT(C1204,10))), --LEFT(C1204,10) - --LEFT(A1204,10), "")</f>
        <v>30.354099999996834</v>
      </c>
      <c r="C1204" s="4">
        <v>45536.354166666664</v>
      </c>
      <c r="D1204" s="16">
        <f>YEAR(C1204)</f>
        <v>2024</v>
      </c>
      <c r="E1204" s="1" t="str">
        <f t="shared" si="18"/>
        <v>September 2024</v>
      </c>
      <c r="F1204" s="3" t="str">
        <f ca="1">IF(C1204&gt;=TODAY()-365, "Last 12 Months", "After 12 Months")</f>
        <v>Last 12 Months</v>
      </c>
      <c r="G1204" s="1" t="s">
        <v>2485</v>
      </c>
      <c r="H1204" s="1" t="s">
        <v>2486</v>
      </c>
      <c r="I1204" s="1" t="s">
        <v>2484</v>
      </c>
      <c r="J1204" s="8">
        <f>EOMONTH(C1204, 0)</f>
        <v>45565</v>
      </c>
      <c r="K1204" s="1" t="s">
        <v>373</v>
      </c>
      <c r="L1204" s="1" t="str">
        <f>IF(ISNUMBER(SEARCH("Social subscription",I1204)),"Social Sub",IF(OR(ISNUMBER(SEARCH("Mens",I1204)),ISNUMBER(SEARCH("Ladies",I1204))),"Match Fees",IF(OR(ISNUMBER(SEARCH("Badgers",I1204)),ISNUMBER(SEARCH("Match Fee",I1204))),"Match Fees",IF(OR(ISNUMBER(SEARCH("Training",I1204)),ISNUMBER(SEARCH("Aspirations",I1204))),"Training Fee",""))))</f>
        <v>Training Fee</v>
      </c>
      <c r="M1204" s="1">
        <v>5</v>
      </c>
      <c r="N1204" s="1">
        <v>0.14000000000000001</v>
      </c>
      <c r="O1204" s="1">
        <v>0.05</v>
      </c>
      <c r="P1204" s="1">
        <v>0</v>
      </c>
      <c r="Q1204" s="1">
        <v>4.8099999999999996</v>
      </c>
    </row>
    <row r="1205" spans="1:17" ht="12.75">
      <c r="A1205" s="4">
        <v>45528</v>
      </c>
      <c r="B1205" s="18">
        <f>IF(AND(ISNUMBER(--LEFT(A1205,10)), ISNUMBER(--LEFT(C1205,10))), --LEFT(C1205,10) - --LEFT(A1205,10), "")</f>
        <v>8.3540999999968335</v>
      </c>
      <c r="C1205" s="4">
        <v>45536.354166666664</v>
      </c>
      <c r="D1205" s="16">
        <f>YEAR(C1205)</f>
        <v>2024</v>
      </c>
      <c r="E1205" s="1" t="str">
        <f t="shared" si="18"/>
        <v>September 2024</v>
      </c>
      <c r="F1205" s="3" t="str">
        <f ca="1">IF(C1205&gt;=TODAY()-365, "Last 12 Months", "After 12 Months")</f>
        <v>Last 12 Months</v>
      </c>
      <c r="G1205" s="1" t="s">
        <v>2487</v>
      </c>
      <c r="H1205" s="1" t="s">
        <v>2486</v>
      </c>
      <c r="I1205" s="1" t="s">
        <v>2488</v>
      </c>
      <c r="J1205" s="8">
        <f>EOMONTH(C1205, 0)</f>
        <v>45565</v>
      </c>
      <c r="K1205" s="1" t="s">
        <v>373</v>
      </c>
      <c r="L1205" s="1" t="str">
        <f>IF(ISNUMBER(SEARCH("Social subscription",I1205)),"Social Sub",IF(OR(ISNUMBER(SEARCH("Mens",I1205)),ISNUMBER(SEARCH("Ladies",I1205))),"Match Fees",IF(OR(ISNUMBER(SEARCH("Badgers",I1205)),ISNUMBER(SEARCH("Match Fee",I1205))),"Match Fees",IF(OR(ISNUMBER(SEARCH("Training",I1205)),ISNUMBER(SEARCH("Aspirations",I1205))),"Training Fee",""))))</f>
        <v>Training Fee</v>
      </c>
      <c r="M1205" s="1">
        <v>5</v>
      </c>
      <c r="N1205" s="1">
        <v>0.15</v>
      </c>
      <c r="O1205" s="1">
        <v>0.05</v>
      </c>
      <c r="P1205" s="1">
        <v>0</v>
      </c>
      <c r="Q1205" s="1">
        <v>4.8</v>
      </c>
    </row>
    <row r="1206" spans="1:17" ht="12.75">
      <c r="A1206" s="4">
        <v>45536</v>
      </c>
      <c r="B1206" s="18">
        <f>IF(AND(ISNUMBER(--LEFT(A1206,10)), ISNUMBER(--LEFT(C1206,10))), --LEFT(C1206,10) - --LEFT(A1206,10), "")</f>
        <v>0.58950000000186265</v>
      </c>
      <c r="C1206" s="4">
        <v>45536.589583333334</v>
      </c>
      <c r="D1206" s="16">
        <f>YEAR(C1206)</f>
        <v>2024</v>
      </c>
      <c r="E1206" s="1" t="str">
        <f t="shared" si="18"/>
        <v>September 2024</v>
      </c>
      <c r="F1206" s="3" t="str">
        <f ca="1">IF(C1206&gt;=TODAY()-365, "Last 12 Months", "After 12 Months")</f>
        <v>Last 12 Months</v>
      </c>
      <c r="G1206" s="1" t="s">
        <v>2489</v>
      </c>
      <c r="H1206" s="1" t="s">
        <v>610</v>
      </c>
      <c r="I1206" s="1" t="s">
        <v>2490</v>
      </c>
      <c r="J1206" s="8">
        <f>EOMONTH(C1206, 0)</f>
        <v>45565</v>
      </c>
      <c r="K1206" s="1" t="s">
        <v>241</v>
      </c>
      <c r="L1206" s="1" t="str">
        <f>IF(ISNUMBER(SEARCH("Social subscription",I1206)),"Social Sub",IF(OR(ISNUMBER(SEARCH("Mens",I1206)),ISNUMBER(SEARCH("Ladies",I1206))),"Match Fees",IF(OR(ISNUMBER(SEARCH("Badgers",I1206)),ISNUMBER(SEARCH("Match Fee",I1206))),"Match Fees",IF(OR(ISNUMBER(SEARCH("Training",I1206)),ISNUMBER(SEARCH("Aspirations",I1206))),"Training Fee",""))))</f>
        <v>Training Fee</v>
      </c>
      <c r="M1206" s="1">
        <v>3</v>
      </c>
      <c r="N1206" s="1">
        <v>0</v>
      </c>
      <c r="O1206" s="1">
        <v>0</v>
      </c>
      <c r="P1206" s="1">
        <v>0</v>
      </c>
      <c r="Q1206" s="1">
        <v>3</v>
      </c>
    </row>
    <row r="1207" spans="1:17" ht="12.75">
      <c r="A1207" s="4">
        <v>45536</v>
      </c>
      <c r="B1207" s="18">
        <f>IF(AND(ISNUMBER(--LEFT(A1207,10)), ISNUMBER(--LEFT(C1207,10))), --LEFT(C1207,10) - --LEFT(A1207,10), "")</f>
        <v>0.58950000000186265</v>
      </c>
      <c r="C1207" s="4">
        <v>45536.589583333334</v>
      </c>
      <c r="D1207" s="16">
        <f>YEAR(C1207)</f>
        <v>2024</v>
      </c>
      <c r="E1207" s="1" t="str">
        <f t="shared" si="18"/>
        <v>September 2024</v>
      </c>
      <c r="F1207" s="3" t="str">
        <f ca="1">IF(C1207&gt;=TODAY()-365, "Last 12 Months", "After 12 Months")</f>
        <v>Last 12 Months</v>
      </c>
      <c r="G1207" s="1" t="s">
        <v>2491</v>
      </c>
      <c r="H1207" s="1" t="s">
        <v>613</v>
      </c>
      <c r="I1207" s="1" t="s">
        <v>2490</v>
      </c>
      <c r="J1207" s="8">
        <f>EOMONTH(C1207, 0)</f>
        <v>45565</v>
      </c>
      <c r="K1207" s="1" t="s">
        <v>241</v>
      </c>
      <c r="L1207" s="1" t="str">
        <f>IF(ISNUMBER(SEARCH("Social subscription",I1207)),"Social Sub",IF(OR(ISNUMBER(SEARCH("Mens",I1207)),ISNUMBER(SEARCH("Ladies",I1207))),"Match Fees",IF(OR(ISNUMBER(SEARCH("Badgers",I1207)),ISNUMBER(SEARCH("Match Fee",I1207))),"Match Fees",IF(OR(ISNUMBER(SEARCH("Training",I1207)),ISNUMBER(SEARCH("Aspirations",I1207))),"Training Fee",""))))</f>
        <v>Training Fee</v>
      </c>
      <c r="M1207" s="1">
        <v>3</v>
      </c>
      <c r="N1207" s="1">
        <v>0</v>
      </c>
      <c r="O1207" s="1">
        <v>0</v>
      </c>
      <c r="P1207" s="1">
        <v>0</v>
      </c>
      <c r="Q1207" s="1">
        <v>3</v>
      </c>
    </row>
    <row r="1208" spans="1:17" ht="12.75">
      <c r="A1208" s="4">
        <v>45536</v>
      </c>
      <c r="B1208" s="18">
        <f>IF(AND(ISNUMBER(--LEFT(A1208,10)), ISNUMBER(--LEFT(C1208,10))), --LEFT(C1208,10) - --LEFT(A1208,10), "")</f>
        <v>0.58950000000186265</v>
      </c>
      <c r="C1208" s="4">
        <v>45536.589583333334</v>
      </c>
      <c r="D1208" s="16">
        <f>YEAR(C1208)</f>
        <v>2024</v>
      </c>
      <c r="E1208" s="1" t="str">
        <f t="shared" si="18"/>
        <v>September 2024</v>
      </c>
      <c r="F1208" s="3" t="str">
        <f ca="1">IF(C1208&gt;=TODAY()-365, "Last 12 Months", "After 12 Months")</f>
        <v>Last 12 Months</v>
      </c>
      <c r="G1208" s="1" t="s">
        <v>2492</v>
      </c>
      <c r="H1208" s="1" t="s">
        <v>1153</v>
      </c>
      <c r="I1208" s="1" t="s">
        <v>2490</v>
      </c>
      <c r="J1208" s="8">
        <f>EOMONTH(C1208, 0)</f>
        <v>45565</v>
      </c>
      <c r="K1208" s="1" t="s">
        <v>241</v>
      </c>
      <c r="L1208" s="1" t="str">
        <f>IF(ISNUMBER(SEARCH("Social subscription",I1208)),"Social Sub",IF(OR(ISNUMBER(SEARCH("Mens",I1208)),ISNUMBER(SEARCH("Ladies",I1208))),"Match Fees",IF(OR(ISNUMBER(SEARCH("Badgers",I1208)),ISNUMBER(SEARCH("Match Fee",I1208))),"Match Fees",IF(OR(ISNUMBER(SEARCH("Training",I1208)),ISNUMBER(SEARCH("Aspirations",I1208))),"Training Fee",""))))</f>
        <v>Training Fee</v>
      </c>
      <c r="M1208" s="1">
        <v>3</v>
      </c>
      <c r="N1208" s="1">
        <v>0</v>
      </c>
      <c r="O1208" s="1">
        <v>0</v>
      </c>
      <c r="P1208" s="1">
        <v>0</v>
      </c>
      <c r="Q1208" s="1">
        <v>3</v>
      </c>
    </row>
    <row r="1209" spans="1:17" ht="12.75">
      <c r="A1209" s="4">
        <v>45536</v>
      </c>
      <c r="B1209" s="18">
        <f>IF(AND(ISNUMBER(--LEFT(A1209,10)), ISNUMBER(--LEFT(C1209,10))), --LEFT(C1209,10) - --LEFT(A1209,10), "")</f>
        <v>0.59019999999873107</v>
      </c>
      <c r="C1209" s="4">
        <v>45536.590277777781</v>
      </c>
      <c r="D1209" s="16">
        <f>YEAR(C1209)</f>
        <v>2024</v>
      </c>
      <c r="E1209" s="1" t="str">
        <f t="shared" si="18"/>
        <v>September 2024</v>
      </c>
      <c r="F1209" s="3" t="str">
        <f ca="1">IF(C1209&gt;=TODAY()-365, "Last 12 Months", "After 12 Months")</f>
        <v>Last 12 Months</v>
      </c>
      <c r="G1209" s="1" t="s">
        <v>2493</v>
      </c>
      <c r="H1209" s="1" t="s">
        <v>1156</v>
      </c>
      <c r="I1209" s="1" t="s">
        <v>2490</v>
      </c>
      <c r="J1209" s="8">
        <f>EOMONTH(C1209, 0)</f>
        <v>45565</v>
      </c>
      <c r="K1209" s="1" t="s">
        <v>241</v>
      </c>
      <c r="L1209" s="1" t="str">
        <f>IF(ISNUMBER(SEARCH("Social subscription",I1209)),"Social Sub",IF(OR(ISNUMBER(SEARCH("Mens",I1209)),ISNUMBER(SEARCH("Ladies",I1209))),"Match Fees",IF(OR(ISNUMBER(SEARCH("Badgers",I1209)),ISNUMBER(SEARCH("Match Fee",I1209))),"Match Fees",IF(OR(ISNUMBER(SEARCH("Training",I1209)),ISNUMBER(SEARCH("Aspirations",I1209))),"Training Fee",""))))</f>
        <v>Training Fee</v>
      </c>
      <c r="M1209" s="1">
        <v>3</v>
      </c>
      <c r="N1209" s="1">
        <v>0</v>
      </c>
      <c r="O1209" s="1">
        <v>0</v>
      </c>
      <c r="P1209" s="1">
        <v>0</v>
      </c>
      <c r="Q1209" s="1">
        <v>3</v>
      </c>
    </row>
    <row r="1210" spans="1:17" ht="12.75">
      <c r="A1210" s="4">
        <v>45536</v>
      </c>
      <c r="B1210" s="18">
        <f>IF(AND(ISNUMBER(--LEFT(A1210,10)), ISNUMBER(--LEFT(C1210,10))), --LEFT(C1210,10) - --LEFT(A1210,10), "")</f>
        <v>0.59019999999873107</v>
      </c>
      <c r="C1210" s="4">
        <v>45536.590277777781</v>
      </c>
      <c r="D1210" s="16">
        <f>YEAR(C1210)</f>
        <v>2024</v>
      </c>
      <c r="E1210" s="1" t="str">
        <f t="shared" si="18"/>
        <v>September 2024</v>
      </c>
      <c r="F1210" s="3" t="str">
        <f ca="1">IF(C1210&gt;=TODAY()-365, "Last 12 Months", "After 12 Months")</f>
        <v>Last 12 Months</v>
      </c>
      <c r="G1210" s="1" t="s">
        <v>2494</v>
      </c>
      <c r="H1210" s="1" t="s">
        <v>1429</v>
      </c>
      <c r="I1210" s="1" t="s">
        <v>2490</v>
      </c>
      <c r="J1210" s="8">
        <f>EOMONTH(C1210, 0)</f>
        <v>45565</v>
      </c>
      <c r="K1210" s="1" t="s">
        <v>241</v>
      </c>
      <c r="L1210" s="1" t="str">
        <f>IF(ISNUMBER(SEARCH("Social subscription",I1210)),"Social Sub",IF(OR(ISNUMBER(SEARCH("Mens",I1210)),ISNUMBER(SEARCH("Ladies",I1210))),"Match Fees",IF(OR(ISNUMBER(SEARCH("Badgers",I1210)),ISNUMBER(SEARCH("Match Fee",I1210))),"Match Fees",IF(OR(ISNUMBER(SEARCH("Training",I1210)),ISNUMBER(SEARCH("Aspirations",I1210))),"Training Fee",""))))</f>
        <v>Training Fee</v>
      </c>
      <c r="M1210" s="1">
        <v>3</v>
      </c>
      <c r="N1210" s="1">
        <v>0</v>
      </c>
      <c r="O1210" s="1">
        <v>0</v>
      </c>
      <c r="P1210" s="1">
        <v>0</v>
      </c>
      <c r="Q1210" s="1">
        <v>3</v>
      </c>
    </row>
    <row r="1211" spans="1:17" ht="12.75">
      <c r="A1211" s="4">
        <v>45499</v>
      </c>
      <c r="B1211" s="18">
        <f>IF(AND(ISNUMBER(--LEFT(A1211,10)), ISNUMBER(--LEFT(C1211,10))), --LEFT(C1211,10) - --LEFT(A1211,10), "")</f>
        <v>38.354800000000978</v>
      </c>
      <c r="C1211" s="4">
        <v>45537.354861111111</v>
      </c>
      <c r="D1211" s="16">
        <f>YEAR(C1211)</f>
        <v>2024</v>
      </c>
      <c r="E1211" s="1" t="str">
        <f t="shared" si="18"/>
        <v>September 2024</v>
      </c>
      <c r="F1211" s="3" t="str">
        <f ca="1">IF(C1211&gt;=TODAY()-365, "Last 12 Months", "After 12 Months")</f>
        <v>Last 12 Months</v>
      </c>
      <c r="G1211" s="1" t="s">
        <v>2495</v>
      </c>
      <c r="H1211" s="1" t="s">
        <v>1249</v>
      </c>
      <c r="I1211" s="1" t="s">
        <v>2260</v>
      </c>
      <c r="J1211" s="8">
        <f>EOMONTH(C1211, 0)</f>
        <v>45565</v>
      </c>
      <c r="K1211" s="1" t="s">
        <v>373</v>
      </c>
      <c r="L1211" s="1" t="str">
        <f>IF(ISNUMBER(SEARCH("Social subscription",I1211)),"Social Sub",IF(OR(ISNUMBER(SEARCH("Mens",I1211)),ISNUMBER(SEARCH("Ladies",I1211))),"Match Fees",IF(OR(ISNUMBER(SEARCH("Badgers",I1211)),ISNUMBER(SEARCH("Match Fee",I1211))),"Match Fees",IF(OR(ISNUMBER(SEARCH("Training",I1211)),ISNUMBER(SEARCH("Aspirations",I1211))),"Training Fee",""))))</f>
        <v>Training Fee</v>
      </c>
      <c r="M1211" s="1">
        <v>5</v>
      </c>
      <c r="N1211" s="1">
        <v>0.12</v>
      </c>
      <c r="O1211" s="1">
        <v>0.05</v>
      </c>
      <c r="P1211" s="1">
        <v>0</v>
      </c>
      <c r="Q1211" s="1">
        <v>4.83</v>
      </c>
    </row>
    <row r="1212" spans="1:17" ht="12.75">
      <c r="A1212" s="4">
        <v>45506</v>
      </c>
      <c r="B1212" s="18">
        <f>IF(AND(ISNUMBER(--LEFT(A1212,10)), ISNUMBER(--LEFT(C1212,10))), --LEFT(C1212,10) - --LEFT(A1212,10), "")</f>
        <v>31.354800000000978</v>
      </c>
      <c r="C1212" s="4">
        <v>45537.354861111111</v>
      </c>
      <c r="D1212" s="16">
        <f>YEAR(C1212)</f>
        <v>2024</v>
      </c>
      <c r="E1212" s="1" t="str">
        <f t="shared" si="18"/>
        <v>September 2024</v>
      </c>
      <c r="F1212" s="3" t="str">
        <f ca="1">IF(C1212&gt;=TODAY()-365, "Last 12 Months", "After 12 Months")</f>
        <v>Last 12 Months</v>
      </c>
      <c r="G1212" s="1" t="s">
        <v>2496</v>
      </c>
      <c r="H1212" s="1" t="s">
        <v>1249</v>
      </c>
      <c r="I1212" s="1" t="s">
        <v>2484</v>
      </c>
      <c r="J1212" s="8">
        <f>EOMONTH(C1212, 0)</f>
        <v>45565</v>
      </c>
      <c r="K1212" s="1" t="s">
        <v>373</v>
      </c>
      <c r="L1212" s="1" t="str">
        <f>IF(ISNUMBER(SEARCH("Social subscription",I1212)),"Social Sub",IF(OR(ISNUMBER(SEARCH("Mens",I1212)),ISNUMBER(SEARCH("Ladies",I1212))),"Match Fees",IF(OR(ISNUMBER(SEARCH("Badgers",I1212)),ISNUMBER(SEARCH("Match Fee",I1212))),"Match Fees",IF(OR(ISNUMBER(SEARCH("Training",I1212)),ISNUMBER(SEARCH("Aspirations",I1212))),"Training Fee",""))))</f>
        <v>Training Fee</v>
      </c>
      <c r="M1212" s="1">
        <v>5</v>
      </c>
      <c r="N1212" s="1">
        <v>0.12</v>
      </c>
      <c r="O1212" s="1">
        <v>0.05</v>
      </c>
      <c r="P1212" s="1">
        <v>0</v>
      </c>
      <c r="Q1212" s="1">
        <v>4.83</v>
      </c>
    </row>
    <row r="1213" spans="1:17" ht="12.75">
      <c r="A1213" s="4">
        <v>45513</v>
      </c>
      <c r="B1213" s="18">
        <f>IF(AND(ISNUMBER(--LEFT(A1213,10)), ISNUMBER(--LEFT(C1213,10))), --LEFT(C1213,10) - --LEFT(A1213,10), "")</f>
        <v>24.354800000000978</v>
      </c>
      <c r="C1213" s="4">
        <v>45537.354861111111</v>
      </c>
      <c r="D1213" s="16">
        <f>YEAR(C1213)</f>
        <v>2024</v>
      </c>
      <c r="E1213" s="1" t="str">
        <f t="shared" si="18"/>
        <v>September 2024</v>
      </c>
      <c r="F1213" s="3" t="str">
        <f ca="1">IF(C1213&gt;=TODAY()-365, "Last 12 Months", "After 12 Months")</f>
        <v>Last 12 Months</v>
      </c>
      <c r="G1213" s="1" t="s">
        <v>2497</v>
      </c>
      <c r="H1213" s="1" t="s">
        <v>1249</v>
      </c>
      <c r="I1213" s="1" t="s">
        <v>2262</v>
      </c>
      <c r="J1213" s="8">
        <f>EOMONTH(C1213, 0)</f>
        <v>45565</v>
      </c>
      <c r="K1213" s="1" t="s">
        <v>373</v>
      </c>
      <c r="L1213" s="1" t="str">
        <f>IF(ISNUMBER(SEARCH("Social subscription",I1213)),"Social Sub",IF(OR(ISNUMBER(SEARCH("Mens",I1213)),ISNUMBER(SEARCH("Ladies",I1213))),"Match Fees",IF(OR(ISNUMBER(SEARCH("Badgers",I1213)),ISNUMBER(SEARCH("Match Fee",I1213))),"Match Fees",IF(OR(ISNUMBER(SEARCH("Training",I1213)),ISNUMBER(SEARCH("Aspirations",I1213))),"Training Fee",""))))</f>
        <v>Training Fee</v>
      </c>
      <c r="M1213" s="1">
        <v>5</v>
      </c>
      <c r="N1213" s="1">
        <v>0.12</v>
      </c>
      <c r="O1213" s="1">
        <v>0.05</v>
      </c>
      <c r="P1213" s="1">
        <v>0</v>
      </c>
      <c r="Q1213" s="1">
        <v>4.83</v>
      </c>
    </row>
    <row r="1214" spans="1:17" ht="12.75">
      <c r="A1214" s="4">
        <v>45521</v>
      </c>
      <c r="B1214" s="18">
        <f>IF(AND(ISNUMBER(--LEFT(A1214,10)), ISNUMBER(--LEFT(C1214,10))), --LEFT(C1214,10) - --LEFT(A1214,10), "")</f>
        <v>16.354800000000978</v>
      </c>
      <c r="C1214" s="4">
        <v>45537.354861111111</v>
      </c>
      <c r="D1214" s="16">
        <f>YEAR(C1214)</f>
        <v>2024</v>
      </c>
      <c r="E1214" s="1" t="str">
        <f t="shared" si="18"/>
        <v>September 2024</v>
      </c>
      <c r="F1214" s="3" t="str">
        <f ca="1">IF(C1214&gt;=TODAY()-365, "Last 12 Months", "After 12 Months")</f>
        <v>Last 12 Months</v>
      </c>
      <c r="G1214" s="1" t="s">
        <v>2498</v>
      </c>
      <c r="H1214" s="1" t="s">
        <v>1249</v>
      </c>
      <c r="I1214" s="1" t="s">
        <v>2499</v>
      </c>
      <c r="J1214" s="8">
        <f>EOMONTH(C1214, 0)</f>
        <v>45565</v>
      </c>
      <c r="K1214" s="1" t="s">
        <v>373</v>
      </c>
      <c r="L1214" s="1" t="str">
        <f>IF(ISNUMBER(SEARCH("Social subscription",I1214)),"Social Sub",IF(OR(ISNUMBER(SEARCH("Mens",I1214)),ISNUMBER(SEARCH("Ladies",I1214))),"Match Fees",IF(OR(ISNUMBER(SEARCH("Badgers",I1214)),ISNUMBER(SEARCH("Match Fee",I1214))),"Match Fees",IF(OR(ISNUMBER(SEARCH("Training",I1214)),ISNUMBER(SEARCH("Aspirations",I1214))),"Training Fee",""))))</f>
        <v>Training Fee</v>
      </c>
      <c r="M1214" s="1">
        <v>5</v>
      </c>
      <c r="N1214" s="1">
        <v>0.14000000000000001</v>
      </c>
      <c r="O1214" s="1">
        <v>0.05</v>
      </c>
      <c r="P1214" s="1">
        <v>0</v>
      </c>
      <c r="Q1214" s="1">
        <v>4.8099999999999996</v>
      </c>
    </row>
    <row r="1215" spans="1:17" ht="12.75">
      <c r="A1215" s="4">
        <v>45348</v>
      </c>
      <c r="B1215" s="18">
        <f>IF(AND(ISNUMBER(--LEFT(A1215,10)), ISNUMBER(--LEFT(C1215,10))), --LEFT(C1215,10) - --LEFT(A1215,10), "")</f>
        <v>189.69860000000335</v>
      </c>
      <c r="C1215" s="4">
        <v>45537.698611111111</v>
      </c>
      <c r="D1215" s="16">
        <f>YEAR(C1215)</f>
        <v>2024</v>
      </c>
      <c r="E1215" s="1" t="str">
        <f t="shared" si="18"/>
        <v>September 2024</v>
      </c>
      <c r="F1215" s="3" t="str">
        <f ca="1">IF(C1215&gt;=TODAY()-365, "Last 12 Months", "After 12 Months")</f>
        <v>Last 12 Months</v>
      </c>
      <c r="G1215" s="1" t="s">
        <v>2500</v>
      </c>
      <c r="H1215" s="1" t="s">
        <v>2501</v>
      </c>
      <c r="I1215" s="1" t="s">
        <v>2502</v>
      </c>
      <c r="J1215" s="8">
        <f>EOMONTH(C1215, 0)</f>
        <v>45565</v>
      </c>
      <c r="K1215" s="1" t="s">
        <v>233</v>
      </c>
      <c r="L1215" s="1" t="str">
        <f>IF(ISNUMBER(SEARCH("Social subscription",I1215)),"Social Sub",IF(OR(ISNUMBER(SEARCH("Mens",I1215)),ISNUMBER(SEARCH("Ladies",I1215))),"Match Fees",IF(OR(ISNUMBER(SEARCH("Badgers",I1215)),ISNUMBER(SEARCH("Match Fee",I1215))),"Match Fees",IF(OR(ISNUMBER(SEARCH("Training",I1215)),ISNUMBER(SEARCH("Aspirations",I1215))),"Training Fee",""))))</f>
        <v>Match Fees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</row>
    <row r="1216" spans="1:17" ht="12.75">
      <c r="A1216" s="4">
        <v>45361</v>
      </c>
      <c r="B1216" s="18">
        <f>IF(AND(ISNUMBER(--LEFT(A1216,10)), ISNUMBER(--LEFT(C1216,10))), --LEFT(C1216,10) - --LEFT(A1216,10), "")</f>
        <v>176.69860000000335</v>
      </c>
      <c r="C1216" s="4">
        <v>45537.698611111111</v>
      </c>
      <c r="D1216" s="16">
        <f>YEAR(C1216)</f>
        <v>2024</v>
      </c>
      <c r="E1216" s="1" t="str">
        <f t="shared" si="18"/>
        <v>September 2024</v>
      </c>
      <c r="F1216" s="3" t="str">
        <f ca="1">IF(C1216&gt;=TODAY()-365, "Last 12 Months", "After 12 Months")</f>
        <v>Last 12 Months</v>
      </c>
      <c r="G1216" s="1" t="s">
        <v>2503</v>
      </c>
      <c r="H1216" s="1" t="s">
        <v>2501</v>
      </c>
      <c r="I1216" s="1" t="s">
        <v>2504</v>
      </c>
      <c r="J1216" s="8">
        <f>EOMONTH(C1216, 0)</f>
        <v>45565</v>
      </c>
      <c r="K1216" s="1" t="s">
        <v>233</v>
      </c>
      <c r="L1216" s="1" t="str">
        <f>IF(ISNUMBER(SEARCH("Social subscription",I1216)),"Social Sub",IF(OR(ISNUMBER(SEARCH("Mens",I1216)),ISNUMBER(SEARCH("Ladies",I1216))),"Match Fees",IF(OR(ISNUMBER(SEARCH("Badgers",I1216)),ISNUMBER(SEARCH("Match Fee",I1216))),"Match Fees",IF(OR(ISNUMBER(SEARCH("Training",I1216)),ISNUMBER(SEARCH("Aspirations",I1216))),"Training Fee",""))))</f>
        <v>Match Fees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</row>
    <row r="1217" spans="1:17" ht="12.75">
      <c r="A1217" s="4">
        <v>45537</v>
      </c>
      <c r="B1217" s="18">
        <f>IF(AND(ISNUMBER(--LEFT(A1217,10)), ISNUMBER(--LEFT(C1217,10))), --LEFT(C1217,10) - --LEFT(A1217,10), "")</f>
        <v>0.723599999997532</v>
      </c>
      <c r="C1217" s="4">
        <v>45537.723611111112</v>
      </c>
      <c r="D1217" s="16">
        <f>YEAR(C1217)</f>
        <v>2024</v>
      </c>
      <c r="E1217" s="1" t="str">
        <f t="shared" si="18"/>
        <v>September 2024</v>
      </c>
      <c r="F1217" s="3" t="str">
        <f ca="1">IF(C1217&gt;=TODAY()-365, "Last 12 Months", "After 12 Months")</f>
        <v>Last 12 Months</v>
      </c>
      <c r="G1217" s="1" t="s">
        <v>2505</v>
      </c>
      <c r="H1217" s="1" t="s">
        <v>2506</v>
      </c>
      <c r="I1217" s="1" t="s">
        <v>2507</v>
      </c>
      <c r="J1217" s="8">
        <f>EOMONTH(C1217, 0)</f>
        <v>45565</v>
      </c>
      <c r="K1217" s="1" t="s">
        <v>241</v>
      </c>
      <c r="L1217" s="1" t="str">
        <f>IF(ISNUMBER(SEARCH("Social subscription",I1217)),"Social Sub",IF(OR(ISNUMBER(SEARCH("Mens",I1217)),ISNUMBER(SEARCH("Ladies",I1217))),"Match Fees",IF(OR(ISNUMBER(SEARCH("Badgers",I1217)),ISNUMBER(SEARCH("Match Fee",I1217))),"Match Fees",IF(OR(ISNUMBER(SEARCH("Training",I1217)),ISNUMBER(SEARCH("Aspirations",I1217))),"Training Fee",""))))</f>
        <v>Match Fees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</row>
    <row r="1218" spans="1:17" ht="12.75">
      <c r="A1218" s="4">
        <v>45537</v>
      </c>
      <c r="B1218" s="18">
        <f>IF(AND(ISNUMBER(--LEFT(A1218,10)), ISNUMBER(--LEFT(C1218,10))), --LEFT(C1218,10) - --LEFT(A1218,10), "")</f>
        <v>0.72430000000167638</v>
      </c>
      <c r="C1218" s="4">
        <v>45537.724305555559</v>
      </c>
      <c r="D1218" s="16">
        <f>YEAR(C1218)</f>
        <v>2024</v>
      </c>
      <c r="E1218" s="1" t="str">
        <f t="shared" si="18"/>
        <v>September 2024</v>
      </c>
      <c r="F1218" s="3" t="str">
        <f ca="1">IF(C1218&gt;=TODAY()-365, "Last 12 Months", "After 12 Months")</f>
        <v>Last 12 Months</v>
      </c>
      <c r="G1218" s="1" t="s">
        <v>2508</v>
      </c>
      <c r="H1218" s="1" t="s">
        <v>799</v>
      </c>
      <c r="I1218" s="1" t="s">
        <v>2507</v>
      </c>
      <c r="J1218" s="8">
        <f>EOMONTH(C1218, 0)</f>
        <v>45565</v>
      </c>
      <c r="K1218" s="1" t="s">
        <v>241</v>
      </c>
      <c r="L1218" s="1" t="str">
        <f>IF(ISNUMBER(SEARCH("Social subscription",I1218)),"Social Sub",IF(OR(ISNUMBER(SEARCH("Mens",I1218)),ISNUMBER(SEARCH("Ladies",I1218))),"Match Fees",IF(OR(ISNUMBER(SEARCH("Badgers",I1218)),ISNUMBER(SEARCH("Match Fee",I1218))),"Match Fees",IF(OR(ISNUMBER(SEARCH("Training",I1218)),ISNUMBER(SEARCH("Aspirations",I1218))),"Training Fee",""))))</f>
        <v>Match Fees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</row>
    <row r="1219" spans="1:17" ht="12.75">
      <c r="A1219" s="4">
        <v>45537</v>
      </c>
      <c r="B1219" s="18">
        <f>IF(AND(ISNUMBER(--LEFT(A1219,10)), ISNUMBER(--LEFT(C1219,10))), --LEFT(C1219,10) - --LEFT(A1219,10), "")</f>
        <v>0.72559999999793945</v>
      </c>
      <c r="C1219" s="4">
        <v>45537.725694444445</v>
      </c>
      <c r="D1219" s="16">
        <f>YEAR(C1219)</f>
        <v>2024</v>
      </c>
      <c r="E1219" s="1" t="str">
        <f t="shared" ref="E1219:E1282" si="19">TEXT(C1219, "mmmm yyyy")</f>
        <v>September 2024</v>
      </c>
      <c r="F1219" s="3" t="str">
        <f ca="1">IF(C1219&gt;=TODAY()-365, "Last 12 Months", "After 12 Months")</f>
        <v>Last 12 Months</v>
      </c>
      <c r="G1219" s="1" t="s">
        <v>2509</v>
      </c>
      <c r="H1219" s="1" t="s">
        <v>2510</v>
      </c>
      <c r="I1219" s="1" t="s">
        <v>2511</v>
      </c>
      <c r="J1219" s="8">
        <f>EOMONTH(C1219, 0)</f>
        <v>45565</v>
      </c>
      <c r="K1219" s="1" t="s">
        <v>233</v>
      </c>
      <c r="L1219" s="1" t="str">
        <f>IF(ISNUMBER(SEARCH("Social subscription",I1219)),"Social Sub",IF(OR(ISNUMBER(SEARCH("Mens",I1219)),ISNUMBER(SEARCH("Ladies",I1219))),"Match Fees",IF(OR(ISNUMBER(SEARCH("Badgers",I1219)),ISNUMBER(SEARCH("Match Fee",I1219))),"Match Fees",IF(OR(ISNUMBER(SEARCH("Training",I1219)),ISNUMBER(SEARCH("Aspirations",I1219))),"Training Fee",""))))</f>
        <v>Match Fees</v>
      </c>
      <c r="M1219" s="1">
        <v>5</v>
      </c>
      <c r="N1219" s="1">
        <v>0</v>
      </c>
      <c r="O1219" s="1">
        <v>0</v>
      </c>
      <c r="P1219" s="1">
        <v>0</v>
      </c>
      <c r="Q1219" s="1">
        <v>5</v>
      </c>
    </row>
    <row r="1220" spans="1:17" ht="12.75">
      <c r="A1220" s="4">
        <v>45311</v>
      </c>
      <c r="B1220" s="18">
        <f>IF(AND(ISNUMBER(--LEFT(A1220,10)), ISNUMBER(--LEFT(C1220,10))), --LEFT(C1220,10) - --LEFT(A1220,10), "")</f>
        <v>226.82559999999648</v>
      </c>
      <c r="C1220" s="4">
        <v>45537.825694444444</v>
      </c>
      <c r="D1220" s="16">
        <f>YEAR(C1220)</f>
        <v>2024</v>
      </c>
      <c r="E1220" s="1" t="str">
        <f t="shared" si="19"/>
        <v>September 2024</v>
      </c>
      <c r="F1220" s="3" t="str">
        <f ca="1">IF(C1220&gt;=TODAY()-365, "Last 12 Months", "After 12 Months")</f>
        <v>Last 12 Months</v>
      </c>
      <c r="G1220" s="1" t="s">
        <v>2512</v>
      </c>
      <c r="H1220" s="1" t="s">
        <v>2501</v>
      </c>
      <c r="I1220" s="1" t="s">
        <v>2513</v>
      </c>
      <c r="J1220" s="8">
        <f>EOMONTH(C1220, 0)</f>
        <v>45565</v>
      </c>
      <c r="K1220" s="1" t="s">
        <v>233</v>
      </c>
      <c r="L1220" s="1" t="str">
        <f>IF(ISNUMBER(SEARCH("Social subscription",I1220)),"Social Sub",IF(OR(ISNUMBER(SEARCH("Mens",I1220)),ISNUMBER(SEARCH("Ladies",I1220))),"Match Fees",IF(OR(ISNUMBER(SEARCH("Badgers",I1220)),ISNUMBER(SEARCH("Match Fee",I1220))),"Match Fees",IF(OR(ISNUMBER(SEARCH("Training",I1220)),ISNUMBER(SEARCH("Aspirations",I1220))),"Training Fee",""))))</f>
        <v>Match Fees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</row>
    <row r="1221" spans="1:17" ht="12.75">
      <c r="A1221" s="4">
        <v>45319</v>
      </c>
      <c r="B1221" s="18">
        <f>IF(AND(ISNUMBER(--LEFT(A1221,10)), ISNUMBER(--LEFT(C1221,10))), --LEFT(C1221,10) - --LEFT(A1221,10), "")</f>
        <v>218.82630000000063</v>
      </c>
      <c r="C1221" s="4">
        <v>45537.826388888891</v>
      </c>
      <c r="D1221" s="16">
        <f>YEAR(C1221)</f>
        <v>2024</v>
      </c>
      <c r="E1221" s="1" t="str">
        <f t="shared" si="19"/>
        <v>September 2024</v>
      </c>
      <c r="F1221" s="3" t="str">
        <f ca="1">IF(C1221&gt;=TODAY()-365, "Last 12 Months", "After 12 Months")</f>
        <v>Last 12 Months</v>
      </c>
      <c r="G1221" s="1" t="s">
        <v>2514</v>
      </c>
      <c r="H1221" s="1" t="s">
        <v>2501</v>
      </c>
      <c r="I1221" s="1" t="s">
        <v>2515</v>
      </c>
      <c r="J1221" s="8">
        <f>EOMONTH(C1221, 0)</f>
        <v>45565</v>
      </c>
      <c r="K1221" s="1" t="s">
        <v>233</v>
      </c>
      <c r="L1221" s="1" t="str">
        <f>IF(ISNUMBER(SEARCH("Social subscription",I1221)),"Social Sub",IF(OR(ISNUMBER(SEARCH("Mens",I1221)),ISNUMBER(SEARCH("Ladies",I1221))),"Match Fees",IF(OR(ISNUMBER(SEARCH("Badgers",I1221)),ISNUMBER(SEARCH("Match Fee",I1221))),"Match Fees",IF(OR(ISNUMBER(SEARCH("Training",I1221)),ISNUMBER(SEARCH("Aspirations",I1221))),"Training Fee",""))))</f>
        <v>Match Fees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</row>
    <row r="1222" spans="1:17" ht="12.75">
      <c r="A1222" s="4">
        <v>45326</v>
      </c>
      <c r="B1222" s="18">
        <f>IF(AND(ISNUMBER(--LEFT(A1222,10)), ISNUMBER(--LEFT(C1222,10))), --LEFT(C1222,10) - --LEFT(A1222,10), "")</f>
        <v>211.82630000000063</v>
      </c>
      <c r="C1222" s="4">
        <v>45537.826388888891</v>
      </c>
      <c r="D1222" s="16">
        <f>YEAR(C1222)</f>
        <v>2024</v>
      </c>
      <c r="E1222" s="1" t="str">
        <f t="shared" si="19"/>
        <v>September 2024</v>
      </c>
      <c r="F1222" s="3" t="str">
        <f ca="1">IF(C1222&gt;=TODAY()-365, "Last 12 Months", "After 12 Months")</f>
        <v>Last 12 Months</v>
      </c>
      <c r="G1222" s="1" t="s">
        <v>2516</v>
      </c>
      <c r="H1222" s="1" t="s">
        <v>2501</v>
      </c>
      <c r="I1222" s="1" t="s">
        <v>2517</v>
      </c>
      <c r="J1222" s="8">
        <f>EOMONTH(C1222, 0)</f>
        <v>45565</v>
      </c>
      <c r="K1222" s="1" t="s">
        <v>233</v>
      </c>
      <c r="L1222" s="1" t="str">
        <f>IF(ISNUMBER(SEARCH("Social subscription",I1222)),"Social Sub",IF(OR(ISNUMBER(SEARCH("Mens",I1222)),ISNUMBER(SEARCH("Ladies",I1222))),"Match Fees",IF(OR(ISNUMBER(SEARCH("Badgers",I1222)),ISNUMBER(SEARCH("Match Fee",I1222))),"Match Fees",IF(OR(ISNUMBER(SEARCH("Training",I1222)),ISNUMBER(SEARCH("Aspirations",I1222))),"Training Fee",""))))</f>
        <v>Match Fees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</row>
    <row r="1223" spans="1:17" ht="12.75">
      <c r="A1223" s="4">
        <v>45342</v>
      </c>
      <c r="B1223" s="18">
        <f>IF(AND(ISNUMBER(--LEFT(A1223,10)), ISNUMBER(--LEFT(C1223,10))), --LEFT(C1223,10) - --LEFT(A1223,10), "")</f>
        <v>195.82630000000063</v>
      </c>
      <c r="C1223" s="4">
        <v>45537.826388888891</v>
      </c>
      <c r="D1223" s="16">
        <f>YEAR(C1223)</f>
        <v>2024</v>
      </c>
      <c r="E1223" s="1" t="str">
        <f t="shared" si="19"/>
        <v>September 2024</v>
      </c>
      <c r="F1223" s="3" t="str">
        <f ca="1">IF(C1223&gt;=TODAY()-365, "Last 12 Months", "After 12 Months")</f>
        <v>Last 12 Months</v>
      </c>
      <c r="G1223" s="1" t="s">
        <v>2518</v>
      </c>
      <c r="H1223" s="1" t="s">
        <v>2501</v>
      </c>
      <c r="I1223" s="1" t="s">
        <v>2519</v>
      </c>
      <c r="J1223" s="8">
        <f>EOMONTH(C1223, 0)</f>
        <v>45565</v>
      </c>
      <c r="K1223" s="1" t="s">
        <v>233</v>
      </c>
      <c r="L1223" s="1" t="str">
        <f>IF(ISNUMBER(SEARCH("Social subscription",I1223)),"Social Sub",IF(OR(ISNUMBER(SEARCH("Mens",I1223)),ISNUMBER(SEARCH("Ladies",I1223))),"Match Fees",IF(OR(ISNUMBER(SEARCH("Badgers",I1223)),ISNUMBER(SEARCH("Match Fee",I1223))),"Match Fees",IF(OR(ISNUMBER(SEARCH("Training",I1223)),ISNUMBER(SEARCH("Aspirations",I1223))),"Training Fee",""))))</f>
        <v>Match Fees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</row>
    <row r="1224" spans="1:17" ht="12.75">
      <c r="A1224" s="4">
        <v>45353</v>
      </c>
      <c r="B1224" s="18">
        <f>IF(AND(ISNUMBER(--LEFT(A1224,10)), ISNUMBER(--LEFT(C1224,10))), --LEFT(C1224,10) - --LEFT(A1224,10), "")</f>
        <v>184.82630000000063</v>
      </c>
      <c r="C1224" s="4">
        <v>45537.826388888891</v>
      </c>
      <c r="D1224" s="16">
        <f>YEAR(C1224)</f>
        <v>2024</v>
      </c>
      <c r="E1224" s="1" t="str">
        <f t="shared" si="19"/>
        <v>September 2024</v>
      </c>
      <c r="F1224" s="3" t="str">
        <f ca="1">IF(C1224&gt;=TODAY()-365, "Last 12 Months", "After 12 Months")</f>
        <v>Last 12 Months</v>
      </c>
      <c r="G1224" s="1" t="s">
        <v>2520</v>
      </c>
      <c r="H1224" s="1" t="s">
        <v>2501</v>
      </c>
      <c r="I1224" s="1" t="s">
        <v>2521</v>
      </c>
      <c r="J1224" s="8">
        <f>EOMONTH(C1224, 0)</f>
        <v>45565</v>
      </c>
      <c r="K1224" s="1" t="s">
        <v>233</v>
      </c>
      <c r="L1224" s="1" t="str">
        <f>IF(ISNUMBER(SEARCH("Social subscription",I1224)),"Social Sub",IF(OR(ISNUMBER(SEARCH("Mens",I1224)),ISNUMBER(SEARCH("Ladies",I1224))),"Match Fees",IF(OR(ISNUMBER(SEARCH("Badgers",I1224)),ISNUMBER(SEARCH("Match Fee",I1224))),"Match Fees",IF(OR(ISNUMBER(SEARCH("Training",I1224)),ISNUMBER(SEARCH("Aspirations",I1224))),"Training Fee",""))))</f>
        <v>Match Fees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</row>
    <row r="1225" spans="1:17" ht="12.75">
      <c r="A1225" s="4">
        <v>45367</v>
      </c>
      <c r="B1225" s="18">
        <f>IF(AND(ISNUMBER(--LEFT(A1225,10)), ISNUMBER(--LEFT(C1225,10))), --LEFT(C1225,10) - --LEFT(A1225,10), "")</f>
        <v>170.82630000000063</v>
      </c>
      <c r="C1225" s="4">
        <v>45537.826388888891</v>
      </c>
      <c r="D1225" s="16">
        <f>YEAR(C1225)</f>
        <v>2024</v>
      </c>
      <c r="E1225" s="1" t="str">
        <f t="shared" si="19"/>
        <v>September 2024</v>
      </c>
      <c r="F1225" s="3" t="str">
        <f ca="1">IF(C1225&gt;=TODAY()-365, "Last 12 Months", "After 12 Months")</f>
        <v>Last 12 Months</v>
      </c>
      <c r="G1225" s="1" t="s">
        <v>2522</v>
      </c>
      <c r="H1225" s="1" t="s">
        <v>2501</v>
      </c>
      <c r="I1225" s="1" t="s">
        <v>2523</v>
      </c>
      <c r="J1225" s="8">
        <f>EOMONTH(C1225, 0)</f>
        <v>45565</v>
      </c>
      <c r="K1225" s="1" t="s">
        <v>233</v>
      </c>
      <c r="L1225" s="1" t="str">
        <f>IF(ISNUMBER(SEARCH("Social subscription",I1225)),"Social Sub",IF(OR(ISNUMBER(SEARCH("Mens",I1225)),ISNUMBER(SEARCH("Ladies",I1225))),"Match Fees",IF(OR(ISNUMBER(SEARCH("Badgers",I1225)),ISNUMBER(SEARCH("Match Fee",I1225))),"Match Fees",IF(OR(ISNUMBER(SEARCH("Training",I1225)),ISNUMBER(SEARCH("Aspirations",I1225))),"Training Fee",""))))</f>
        <v>Match Fees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</row>
    <row r="1226" spans="1:17" ht="12.75">
      <c r="A1226" s="4">
        <v>45376</v>
      </c>
      <c r="B1226" s="18">
        <f>IF(AND(ISNUMBER(--LEFT(A1226,10)), ISNUMBER(--LEFT(C1226,10))), --LEFT(C1226,10) - --LEFT(A1226,10), "")</f>
        <v>161.82630000000063</v>
      </c>
      <c r="C1226" s="4">
        <v>45537.826388888891</v>
      </c>
      <c r="D1226" s="16">
        <f>YEAR(C1226)</f>
        <v>2024</v>
      </c>
      <c r="E1226" s="1" t="str">
        <f t="shared" si="19"/>
        <v>September 2024</v>
      </c>
      <c r="F1226" s="3" t="str">
        <f ca="1">IF(C1226&gt;=TODAY()-365, "Last 12 Months", "After 12 Months")</f>
        <v>Last 12 Months</v>
      </c>
      <c r="G1226" s="1" t="s">
        <v>2524</v>
      </c>
      <c r="H1226" s="1" t="s">
        <v>2501</v>
      </c>
      <c r="I1226" s="1" t="s">
        <v>2525</v>
      </c>
      <c r="J1226" s="8">
        <f>EOMONTH(C1226, 0)</f>
        <v>45565</v>
      </c>
      <c r="K1226" s="1" t="s">
        <v>233</v>
      </c>
      <c r="L1226" s="1" t="str">
        <f>IF(ISNUMBER(SEARCH("Social subscription",I1226)),"Social Sub",IF(OR(ISNUMBER(SEARCH("Mens",I1226)),ISNUMBER(SEARCH("Ladies",I1226))),"Match Fees",IF(OR(ISNUMBER(SEARCH("Badgers",I1226)),ISNUMBER(SEARCH("Match Fee",I1226))),"Match Fees",IF(OR(ISNUMBER(SEARCH("Training",I1226)),ISNUMBER(SEARCH("Aspirations",I1226))),"Training Fee",""))))</f>
        <v>Match Fees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</row>
    <row r="1227" spans="1:17" ht="12.75">
      <c r="A1227" s="4">
        <v>45332</v>
      </c>
      <c r="B1227" s="18">
        <f>IF(AND(ISNUMBER(--LEFT(A1227,10)), ISNUMBER(--LEFT(C1227,10))), --LEFT(C1227,10) - --LEFT(A1227,10), "")</f>
        <v>205.84229999999661</v>
      </c>
      <c r="C1227" s="4">
        <v>45537.842361111114</v>
      </c>
      <c r="D1227" s="16">
        <f>YEAR(C1227)</f>
        <v>2024</v>
      </c>
      <c r="E1227" s="1" t="str">
        <f t="shared" si="19"/>
        <v>September 2024</v>
      </c>
      <c r="F1227" s="3" t="str">
        <f ca="1">IF(C1227&gt;=TODAY()-365, "Last 12 Months", "After 12 Months")</f>
        <v>Last 12 Months</v>
      </c>
      <c r="G1227" s="1" t="s">
        <v>2526</v>
      </c>
      <c r="H1227" s="1" t="s">
        <v>2527</v>
      </c>
      <c r="I1227" s="1" t="s">
        <v>537</v>
      </c>
      <c r="J1227" s="8">
        <f>EOMONTH(C1227, 0)</f>
        <v>45565</v>
      </c>
      <c r="K1227" s="1" t="s">
        <v>233</v>
      </c>
      <c r="L1227" s="1" t="str">
        <f>IF(ISNUMBER(SEARCH("Social subscription",I1227)),"Social Sub",IF(OR(ISNUMBER(SEARCH("Mens",I1227)),ISNUMBER(SEARCH("Ladies",I1227))),"Match Fees",IF(OR(ISNUMBER(SEARCH("Badgers",I1227)),ISNUMBER(SEARCH("Match Fee",I1227))),"Match Fees",IF(OR(ISNUMBER(SEARCH("Training",I1227)),ISNUMBER(SEARCH("Aspirations",I1227))),"Training Fee",""))))</f>
        <v>Match Fees</v>
      </c>
      <c r="M1227" s="1">
        <v>5</v>
      </c>
      <c r="N1227" s="1">
        <v>0</v>
      </c>
      <c r="O1227" s="1">
        <v>0</v>
      </c>
      <c r="P1227" s="1">
        <v>0</v>
      </c>
      <c r="Q1227" s="1">
        <v>5</v>
      </c>
    </row>
    <row r="1228" spans="1:17" ht="12.75">
      <c r="A1228" s="4">
        <v>45346</v>
      </c>
      <c r="B1228" s="18">
        <f>IF(AND(ISNUMBER(--LEFT(A1228,10)), ISNUMBER(--LEFT(C1228,10))), --LEFT(C1228,10) - --LEFT(A1228,10), "")</f>
        <v>191.84229999999661</v>
      </c>
      <c r="C1228" s="4">
        <v>45537.842361111114</v>
      </c>
      <c r="D1228" s="16">
        <f>YEAR(C1228)</f>
        <v>2024</v>
      </c>
      <c r="E1228" s="1" t="str">
        <f t="shared" si="19"/>
        <v>September 2024</v>
      </c>
      <c r="F1228" s="3" t="str">
        <f ca="1">IF(C1228&gt;=TODAY()-365, "Last 12 Months", "After 12 Months")</f>
        <v>Last 12 Months</v>
      </c>
      <c r="G1228" s="1" t="s">
        <v>2528</v>
      </c>
      <c r="H1228" s="1" t="s">
        <v>2527</v>
      </c>
      <c r="I1228" s="1" t="s">
        <v>439</v>
      </c>
      <c r="J1228" s="8">
        <f>EOMONTH(C1228, 0)</f>
        <v>45565</v>
      </c>
      <c r="K1228" s="1" t="s">
        <v>233</v>
      </c>
      <c r="L1228" s="1" t="str">
        <f>IF(ISNUMBER(SEARCH("Social subscription",I1228)),"Social Sub",IF(OR(ISNUMBER(SEARCH("Mens",I1228)),ISNUMBER(SEARCH("Ladies",I1228))),"Match Fees",IF(OR(ISNUMBER(SEARCH("Badgers",I1228)),ISNUMBER(SEARCH("Match Fee",I1228))),"Match Fees",IF(OR(ISNUMBER(SEARCH("Training",I1228)),ISNUMBER(SEARCH("Aspirations",I1228))),"Training Fee",""))))</f>
        <v>Match Fees</v>
      </c>
      <c r="M1228" s="1">
        <v>5</v>
      </c>
      <c r="N1228" s="1">
        <v>0</v>
      </c>
      <c r="O1228" s="1">
        <v>0</v>
      </c>
      <c r="P1228" s="1">
        <v>0</v>
      </c>
      <c r="Q1228" s="1">
        <v>5</v>
      </c>
    </row>
    <row r="1229" spans="1:17" ht="12.75">
      <c r="A1229" s="4">
        <v>45354</v>
      </c>
      <c r="B1229" s="18">
        <f>IF(AND(ISNUMBER(--LEFT(A1229,10)), ISNUMBER(--LEFT(C1229,10))), --LEFT(C1229,10) - --LEFT(A1229,10), "")</f>
        <v>183.84229999999661</v>
      </c>
      <c r="C1229" s="4">
        <v>45537.842361111114</v>
      </c>
      <c r="D1229" s="16">
        <f>YEAR(C1229)</f>
        <v>2024</v>
      </c>
      <c r="E1229" s="1" t="str">
        <f t="shared" si="19"/>
        <v>September 2024</v>
      </c>
      <c r="F1229" s="3" t="str">
        <f ca="1">IF(C1229&gt;=TODAY()-365, "Last 12 Months", "After 12 Months")</f>
        <v>Last 12 Months</v>
      </c>
      <c r="G1229" s="1" t="s">
        <v>2529</v>
      </c>
      <c r="H1229" s="1" t="s">
        <v>2527</v>
      </c>
      <c r="I1229" s="1" t="s">
        <v>441</v>
      </c>
      <c r="J1229" s="8">
        <f>EOMONTH(C1229, 0)</f>
        <v>45565</v>
      </c>
      <c r="K1229" s="1" t="s">
        <v>233</v>
      </c>
      <c r="L1229" s="1" t="str">
        <f>IF(ISNUMBER(SEARCH("Social subscription",I1229)),"Social Sub",IF(OR(ISNUMBER(SEARCH("Mens",I1229)),ISNUMBER(SEARCH("Ladies",I1229))),"Match Fees",IF(OR(ISNUMBER(SEARCH("Badgers",I1229)),ISNUMBER(SEARCH("Match Fee",I1229))),"Match Fees",IF(OR(ISNUMBER(SEARCH("Training",I1229)),ISNUMBER(SEARCH("Aspirations",I1229))),"Training Fee",""))))</f>
        <v>Match Fees</v>
      </c>
      <c r="M1229" s="1">
        <v>5</v>
      </c>
      <c r="N1229" s="1">
        <v>0</v>
      </c>
      <c r="O1229" s="1">
        <v>0</v>
      </c>
      <c r="P1229" s="1">
        <v>0</v>
      </c>
      <c r="Q1229" s="1">
        <v>5</v>
      </c>
    </row>
    <row r="1230" spans="1:17" ht="12.75">
      <c r="A1230" s="4">
        <v>45360</v>
      </c>
      <c r="B1230" s="18">
        <f>IF(AND(ISNUMBER(--LEFT(A1230,10)), ISNUMBER(--LEFT(C1230,10))), --LEFT(C1230,10) - --LEFT(A1230,10), "")</f>
        <v>177.84229999999661</v>
      </c>
      <c r="C1230" s="4">
        <v>45537.842361111114</v>
      </c>
      <c r="D1230" s="16">
        <f>YEAR(C1230)</f>
        <v>2024</v>
      </c>
      <c r="E1230" s="1" t="str">
        <f t="shared" si="19"/>
        <v>September 2024</v>
      </c>
      <c r="F1230" s="3" t="str">
        <f ca="1">IF(C1230&gt;=TODAY()-365, "Last 12 Months", "After 12 Months")</f>
        <v>Last 12 Months</v>
      </c>
      <c r="G1230" s="1" t="s">
        <v>2530</v>
      </c>
      <c r="H1230" s="1" t="s">
        <v>2527</v>
      </c>
      <c r="I1230" s="1" t="s">
        <v>541</v>
      </c>
      <c r="J1230" s="8">
        <f>EOMONTH(C1230, 0)</f>
        <v>45565</v>
      </c>
      <c r="K1230" s="1" t="s">
        <v>233</v>
      </c>
      <c r="L1230" s="1" t="str">
        <f>IF(ISNUMBER(SEARCH("Social subscription",I1230)),"Social Sub",IF(OR(ISNUMBER(SEARCH("Mens",I1230)),ISNUMBER(SEARCH("Ladies",I1230))),"Match Fees",IF(OR(ISNUMBER(SEARCH("Badgers",I1230)),ISNUMBER(SEARCH("Match Fee",I1230))),"Match Fees",IF(OR(ISNUMBER(SEARCH("Training",I1230)),ISNUMBER(SEARCH("Aspirations",I1230))),"Training Fee",""))))</f>
        <v>Match Fees</v>
      </c>
      <c r="M1230" s="1">
        <v>5</v>
      </c>
      <c r="N1230" s="1">
        <v>0</v>
      </c>
      <c r="O1230" s="1">
        <v>0</v>
      </c>
      <c r="P1230" s="1">
        <v>0</v>
      </c>
      <c r="Q1230" s="1">
        <v>5</v>
      </c>
    </row>
    <row r="1231" spans="1:17" ht="12.75">
      <c r="A1231" s="4">
        <v>45408</v>
      </c>
      <c r="B1231" s="18">
        <f>IF(AND(ISNUMBER(--LEFT(A1231,10)), ISNUMBER(--LEFT(C1231,10))), --LEFT(C1231,10) - --LEFT(A1231,10), "")</f>
        <v>129.84229999999661</v>
      </c>
      <c r="C1231" s="4">
        <v>45537.842361111114</v>
      </c>
      <c r="D1231" s="16">
        <f>YEAR(C1231)</f>
        <v>2024</v>
      </c>
      <c r="E1231" s="1" t="str">
        <f t="shared" si="19"/>
        <v>September 2024</v>
      </c>
      <c r="F1231" s="3" t="str">
        <f ca="1">IF(C1231&gt;=TODAY()-365, "Last 12 Months", "After 12 Months")</f>
        <v>Last 12 Months</v>
      </c>
      <c r="G1231" s="1" t="s">
        <v>2531</v>
      </c>
      <c r="H1231" s="1" t="s">
        <v>2527</v>
      </c>
      <c r="I1231" s="1" t="s">
        <v>2532</v>
      </c>
      <c r="J1231" s="8">
        <f>EOMONTH(C1231, 0)</f>
        <v>45565</v>
      </c>
      <c r="K1231" s="1" t="s">
        <v>233</v>
      </c>
      <c r="L1231" s="1" t="str">
        <f>IF(ISNUMBER(SEARCH("Social subscription",I1231)),"Social Sub",IF(OR(ISNUMBER(SEARCH("Mens",I1231)),ISNUMBER(SEARCH("Ladies",I1231))),"Match Fees",IF(OR(ISNUMBER(SEARCH("Badgers",I1231)),ISNUMBER(SEARCH("Match Fee",I1231))),"Match Fees",IF(OR(ISNUMBER(SEARCH("Training",I1231)),ISNUMBER(SEARCH("Aspirations",I1231))),"Training Fee",""))))</f>
        <v>Match Fees</v>
      </c>
      <c r="M1231" s="1">
        <v>5</v>
      </c>
      <c r="N1231" s="1">
        <v>0</v>
      </c>
      <c r="O1231" s="1">
        <v>0</v>
      </c>
      <c r="P1231" s="1">
        <v>0</v>
      </c>
      <c r="Q1231" s="1">
        <v>5</v>
      </c>
    </row>
    <row r="1232" spans="1:17" ht="12.75">
      <c r="A1232" s="4">
        <v>45476</v>
      </c>
      <c r="B1232" s="18">
        <f>IF(AND(ISNUMBER(--LEFT(A1232,10)), ISNUMBER(--LEFT(C1232,10))), --LEFT(C1232,10) - --LEFT(A1232,10), "")</f>
        <v>61.842299999996612</v>
      </c>
      <c r="C1232" s="4">
        <v>45537.842361111114</v>
      </c>
      <c r="D1232" s="16">
        <f>YEAR(C1232)</f>
        <v>2024</v>
      </c>
      <c r="E1232" s="1" t="str">
        <f t="shared" si="19"/>
        <v>September 2024</v>
      </c>
      <c r="F1232" s="3" t="str">
        <f ca="1">IF(C1232&gt;=TODAY()-365, "Last 12 Months", "After 12 Months")</f>
        <v>Last 12 Months</v>
      </c>
      <c r="G1232" s="1" t="s">
        <v>2533</v>
      </c>
      <c r="H1232" s="1" t="s">
        <v>2527</v>
      </c>
      <c r="I1232" s="1" t="s">
        <v>2534</v>
      </c>
      <c r="J1232" s="8">
        <f>EOMONTH(C1232, 0)</f>
        <v>45565</v>
      </c>
      <c r="K1232" s="1" t="s">
        <v>233</v>
      </c>
      <c r="L1232" s="1" t="str">
        <f>IF(ISNUMBER(SEARCH("Social subscription",I1232)),"Social Sub",IF(OR(ISNUMBER(SEARCH("Mens",I1232)),ISNUMBER(SEARCH("Ladies",I1232))),"Match Fees",IF(OR(ISNUMBER(SEARCH("Badgers",I1232)),ISNUMBER(SEARCH("Match Fee",I1232))),"Match Fees",IF(OR(ISNUMBER(SEARCH("Training",I1232)),ISNUMBER(SEARCH("Aspirations",I1232))),"Training Fee",""))))</f>
        <v>Match Fees</v>
      </c>
      <c r="M1232" s="1">
        <v>5</v>
      </c>
      <c r="N1232" s="1">
        <v>0</v>
      </c>
      <c r="O1232" s="1">
        <v>0</v>
      </c>
      <c r="P1232" s="1">
        <v>0</v>
      </c>
      <c r="Q1232" s="1">
        <v>5</v>
      </c>
    </row>
    <row r="1233" spans="1:17" ht="12.75">
      <c r="A1233" s="4">
        <v>45367</v>
      </c>
      <c r="B1233" s="18">
        <f>IF(AND(ISNUMBER(--LEFT(A1233,10)), ISNUMBER(--LEFT(C1233,10))), --LEFT(C1233,10) - --LEFT(A1233,10), "")</f>
        <v>170.88120000000345</v>
      </c>
      <c r="C1233" s="4">
        <v>45537.881249999999</v>
      </c>
      <c r="D1233" s="16">
        <f>YEAR(C1233)</f>
        <v>2024</v>
      </c>
      <c r="E1233" s="1" t="str">
        <f t="shared" si="19"/>
        <v>September 2024</v>
      </c>
      <c r="F1233" s="3" t="str">
        <f ca="1">IF(C1233&gt;=TODAY()-365, "Last 12 Months", "After 12 Months")</f>
        <v>Last 12 Months</v>
      </c>
      <c r="G1233" s="1" t="s">
        <v>2535</v>
      </c>
      <c r="H1233" s="1" t="s">
        <v>2413</v>
      </c>
      <c r="I1233" s="1" t="s">
        <v>2536</v>
      </c>
      <c r="J1233" s="8">
        <f>EOMONTH(C1233, 0)</f>
        <v>45565</v>
      </c>
      <c r="K1233" s="1" t="s">
        <v>233</v>
      </c>
      <c r="L1233" s="1" t="str">
        <f>IF(ISNUMBER(SEARCH("Social subscription",I1233)),"Social Sub",IF(OR(ISNUMBER(SEARCH("Mens",I1233)),ISNUMBER(SEARCH("Ladies",I1233))),"Match Fees",IF(OR(ISNUMBER(SEARCH("Badgers",I1233)),ISNUMBER(SEARCH("Match Fee",I1233))),"Match Fees",IF(OR(ISNUMBER(SEARCH("Training",I1233)),ISNUMBER(SEARCH("Aspirations",I1233))),"Training Fee",""))))</f>
        <v>Match Fees</v>
      </c>
      <c r="M1233" s="1">
        <v>10</v>
      </c>
      <c r="N1233" s="1">
        <v>0</v>
      </c>
      <c r="O1233" s="1">
        <v>0</v>
      </c>
      <c r="P1233" s="1">
        <v>0</v>
      </c>
      <c r="Q1233" s="1">
        <v>10</v>
      </c>
    </row>
    <row r="1234" spans="1:17" ht="12.75">
      <c r="A1234" s="4">
        <v>45360</v>
      </c>
      <c r="B1234" s="18">
        <f>IF(AND(ISNUMBER(--LEFT(A1234,10)), ISNUMBER(--LEFT(C1234,10))), --LEFT(C1234,10) - --LEFT(A1234,10), "")</f>
        <v>178.32360000000335</v>
      </c>
      <c r="C1234" s="4">
        <v>45538.323611111111</v>
      </c>
      <c r="D1234" s="16">
        <f>YEAR(C1234)</f>
        <v>2024</v>
      </c>
      <c r="E1234" s="1" t="str">
        <f t="shared" si="19"/>
        <v>September 2024</v>
      </c>
      <c r="F1234" s="3" t="str">
        <f ca="1">IF(C1234&gt;=TODAY()-365, "Last 12 Months", "After 12 Months")</f>
        <v>Last 12 Months</v>
      </c>
      <c r="G1234" s="1" t="s">
        <v>2537</v>
      </c>
      <c r="H1234" s="1" t="s">
        <v>2483</v>
      </c>
      <c r="I1234" s="1" t="s">
        <v>2538</v>
      </c>
      <c r="J1234" s="8">
        <f>EOMONTH(C1234, 0)</f>
        <v>45565</v>
      </c>
      <c r="K1234" s="1" t="s">
        <v>233</v>
      </c>
      <c r="L1234" s="1" t="str">
        <f>IF(ISNUMBER(SEARCH("Social subscription",I1234)),"Social Sub",IF(OR(ISNUMBER(SEARCH("Mens",I1234)),ISNUMBER(SEARCH("Ladies",I1234))),"Match Fees",IF(OR(ISNUMBER(SEARCH("Badgers",I1234)),ISNUMBER(SEARCH("Match Fee",I1234))),"Match Fees",IF(OR(ISNUMBER(SEARCH("Training",I1234)),ISNUMBER(SEARCH("Aspirations",I1234))),"Training Fee",""))))</f>
        <v>Match Fees</v>
      </c>
      <c r="M1234" s="1">
        <v>5</v>
      </c>
      <c r="N1234" s="1">
        <v>0</v>
      </c>
      <c r="O1234" s="1">
        <v>0</v>
      </c>
      <c r="P1234" s="1">
        <v>0</v>
      </c>
      <c r="Q1234" s="1">
        <v>5</v>
      </c>
    </row>
    <row r="1235" spans="1:17" ht="12.75">
      <c r="A1235" s="4">
        <v>45508</v>
      </c>
      <c r="B1235" s="18">
        <f>IF(AND(ISNUMBER(--LEFT(A1235,10)), ISNUMBER(--LEFT(C1235,10))), --LEFT(C1235,10) - --LEFT(A1235,10), "")</f>
        <v>30.354099999996834</v>
      </c>
      <c r="C1235" s="4">
        <v>45538.354166666664</v>
      </c>
      <c r="D1235" s="16">
        <f>YEAR(C1235)</f>
        <v>2024</v>
      </c>
      <c r="E1235" s="1" t="str">
        <f t="shared" si="19"/>
        <v>September 2024</v>
      </c>
      <c r="F1235" s="3" t="str">
        <f ca="1">IF(C1235&gt;=TODAY()-365, "Last 12 Months", "After 12 Months")</f>
        <v>Last 12 Months</v>
      </c>
      <c r="G1235" s="1" t="s">
        <v>2539</v>
      </c>
      <c r="H1235" s="1" t="s">
        <v>898</v>
      </c>
      <c r="I1235" s="1" t="s">
        <v>2540</v>
      </c>
      <c r="J1235" s="8">
        <f>EOMONTH(C1235, 0)</f>
        <v>45565</v>
      </c>
      <c r="K1235" s="1" t="s">
        <v>373</v>
      </c>
      <c r="L1235" s="1" t="str">
        <f>IF(ISNUMBER(SEARCH("Social subscription",I1235)),"Social Sub",IF(OR(ISNUMBER(SEARCH("Mens",I1235)),ISNUMBER(SEARCH("Ladies",I1235))),"Match Fees",IF(OR(ISNUMBER(SEARCH("Badgers",I1235)),ISNUMBER(SEARCH("Match Fee",I1235))),"Match Fees",IF(OR(ISNUMBER(SEARCH("Training",I1235)),ISNUMBER(SEARCH("Aspirations",I1235))),"Training Fee",""))))</f>
        <v>Training Fee</v>
      </c>
      <c r="M1235" s="1">
        <v>3</v>
      </c>
      <c r="N1235" s="1">
        <v>0.06</v>
      </c>
      <c r="O1235" s="1">
        <v>0.05</v>
      </c>
      <c r="P1235" s="1">
        <v>0</v>
      </c>
      <c r="Q1235" s="1">
        <v>2.89</v>
      </c>
    </row>
    <row r="1236" spans="1:17" ht="12.75">
      <c r="A1236" s="4">
        <v>45508</v>
      </c>
      <c r="B1236" s="18">
        <f>IF(AND(ISNUMBER(--LEFT(A1236,10)), ISNUMBER(--LEFT(C1236,10))), --LEFT(C1236,10) - --LEFT(A1236,10), "")</f>
        <v>30.354099999996834</v>
      </c>
      <c r="C1236" s="4">
        <v>45538.354166666664</v>
      </c>
      <c r="D1236" s="16">
        <f>YEAR(C1236)</f>
        <v>2024</v>
      </c>
      <c r="E1236" s="1" t="str">
        <f t="shared" si="19"/>
        <v>September 2024</v>
      </c>
      <c r="F1236" s="3" t="str">
        <f ca="1">IF(C1236&gt;=TODAY()-365, "Last 12 Months", "After 12 Months")</f>
        <v>Last 12 Months</v>
      </c>
      <c r="G1236" s="1" t="s">
        <v>2541</v>
      </c>
      <c r="H1236" s="1" t="s">
        <v>901</v>
      </c>
      <c r="I1236" s="1" t="s">
        <v>2540</v>
      </c>
      <c r="J1236" s="8">
        <f>EOMONTH(C1236, 0)</f>
        <v>45565</v>
      </c>
      <c r="K1236" s="1" t="s">
        <v>373</v>
      </c>
      <c r="L1236" s="1" t="str">
        <f>IF(ISNUMBER(SEARCH("Social subscription",I1236)),"Social Sub",IF(OR(ISNUMBER(SEARCH("Mens",I1236)),ISNUMBER(SEARCH("Ladies",I1236))),"Match Fees",IF(OR(ISNUMBER(SEARCH("Badgers",I1236)),ISNUMBER(SEARCH("Match Fee",I1236))),"Match Fees",IF(OR(ISNUMBER(SEARCH("Training",I1236)),ISNUMBER(SEARCH("Aspirations",I1236))),"Training Fee",""))))</f>
        <v>Training Fee</v>
      </c>
      <c r="M1236" s="1">
        <v>3</v>
      </c>
      <c r="N1236" s="1">
        <v>0.06</v>
      </c>
      <c r="O1236" s="1">
        <v>0.05</v>
      </c>
      <c r="P1236" s="1">
        <v>0</v>
      </c>
      <c r="Q1236" s="1">
        <v>2.89</v>
      </c>
    </row>
    <row r="1237" spans="1:17" ht="12.75">
      <c r="A1237" s="4">
        <v>45515</v>
      </c>
      <c r="B1237" s="18">
        <f>IF(AND(ISNUMBER(--LEFT(A1237,10)), ISNUMBER(--LEFT(C1237,10))), --LEFT(C1237,10) - --LEFT(A1237,10), "")</f>
        <v>23.354099999996834</v>
      </c>
      <c r="C1237" s="4">
        <v>45538.354166666664</v>
      </c>
      <c r="D1237" s="16">
        <f>YEAR(C1237)</f>
        <v>2024</v>
      </c>
      <c r="E1237" s="1" t="str">
        <f t="shared" si="19"/>
        <v>September 2024</v>
      </c>
      <c r="F1237" s="3" t="str">
        <f ca="1">IF(C1237&gt;=TODAY()-365, "Last 12 Months", "After 12 Months")</f>
        <v>Last 12 Months</v>
      </c>
      <c r="G1237" s="1" t="s">
        <v>2542</v>
      </c>
      <c r="H1237" s="1" t="s">
        <v>898</v>
      </c>
      <c r="I1237" s="1" t="s">
        <v>2543</v>
      </c>
      <c r="J1237" s="8">
        <f>EOMONTH(C1237, 0)</f>
        <v>45565</v>
      </c>
      <c r="K1237" s="1" t="s">
        <v>373</v>
      </c>
      <c r="L1237" s="1" t="str">
        <f>IF(ISNUMBER(SEARCH("Social subscription",I1237)),"Social Sub",IF(OR(ISNUMBER(SEARCH("Mens",I1237)),ISNUMBER(SEARCH("Ladies",I1237))),"Match Fees",IF(OR(ISNUMBER(SEARCH("Badgers",I1237)),ISNUMBER(SEARCH("Match Fee",I1237))),"Match Fees",IF(OR(ISNUMBER(SEARCH("Training",I1237)),ISNUMBER(SEARCH("Aspirations",I1237))),"Training Fee",""))))</f>
        <v>Training Fee</v>
      </c>
      <c r="M1237" s="1">
        <v>3</v>
      </c>
      <c r="N1237" s="1">
        <v>0.06</v>
      </c>
      <c r="O1237" s="1">
        <v>0.05</v>
      </c>
      <c r="P1237" s="1">
        <v>0</v>
      </c>
      <c r="Q1237" s="1">
        <v>2.89</v>
      </c>
    </row>
    <row r="1238" spans="1:17" ht="12.75">
      <c r="A1238" s="4">
        <v>45515</v>
      </c>
      <c r="B1238" s="18">
        <f>IF(AND(ISNUMBER(--LEFT(A1238,10)), ISNUMBER(--LEFT(C1238,10))), --LEFT(C1238,10) - --LEFT(A1238,10), "")</f>
        <v>23.354099999996834</v>
      </c>
      <c r="C1238" s="4">
        <v>45538.354166666664</v>
      </c>
      <c r="D1238" s="16">
        <f>YEAR(C1238)</f>
        <v>2024</v>
      </c>
      <c r="E1238" s="1" t="str">
        <f t="shared" si="19"/>
        <v>September 2024</v>
      </c>
      <c r="F1238" s="3" t="str">
        <f ca="1">IF(C1238&gt;=TODAY()-365, "Last 12 Months", "After 12 Months")</f>
        <v>Last 12 Months</v>
      </c>
      <c r="G1238" s="1" t="s">
        <v>2544</v>
      </c>
      <c r="H1238" s="1" t="s">
        <v>901</v>
      </c>
      <c r="I1238" s="1" t="s">
        <v>2543</v>
      </c>
      <c r="J1238" s="8">
        <f>EOMONTH(C1238, 0)</f>
        <v>45565</v>
      </c>
      <c r="K1238" s="1" t="s">
        <v>373</v>
      </c>
      <c r="L1238" s="1" t="str">
        <f>IF(ISNUMBER(SEARCH("Social subscription",I1238)),"Social Sub",IF(OR(ISNUMBER(SEARCH("Mens",I1238)),ISNUMBER(SEARCH("Ladies",I1238))),"Match Fees",IF(OR(ISNUMBER(SEARCH("Badgers",I1238)),ISNUMBER(SEARCH("Match Fee",I1238))),"Match Fees",IF(OR(ISNUMBER(SEARCH("Training",I1238)),ISNUMBER(SEARCH("Aspirations",I1238))),"Training Fee",""))))</f>
        <v>Training Fee</v>
      </c>
      <c r="M1238" s="1">
        <v>3</v>
      </c>
      <c r="N1238" s="1">
        <v>0.06</v>
      </c>
      <c r="O1238" s="1">
        <v>0.05</v>
      </c>
      <c r="P1238" s="1">
        <v>0</v>
      </c>
      <c r="Q1238" s="1">
        <v>2.89</v>
      </c>
    </row>
    <row r="1239" spans="1:17" ht="12.75">
      <c r="A1239" s="4">
        <v>45520</v>
      </c>
      <c r="B1239" s="18">
        <f>IF(AND(ISNUMBER(--LEFT(A1239,10)), ISNUMBER(--LEFT(C1239,10))), --LEFT(C1239,10) - --LEFT(A1239,10), "")</f>
        <v>18.354099999996834</v>
      </c>
      <c r="C1239" s="4">
        <v>45538.354166666664</v>
      </c>
      <c r="D1239" s="16">
        <f>YEAR(C1239)</f>
        <v>2024</v>
      </c>
      <c r="E1239" s="1" t="str">
        <f t="shared" si="19"/>
        <v>September 2024</v>
      </c>
      <c r="F1239" s="3" t="str">
        <f ca="1">IF(C1239&gt;=TODAY()-365, "Last 12 Months", "After 12 Months")</f>
        <v>Last 12 Months</v>
      </c>
      <c r="G1239" s="1" t="s">
        <v>2545</v>
      </c>
      <c r="H1239" s="1" t="s">
        <v>898</v>
      </c>
      <c r="I1239" s="1" t="s">
        <v>2546</v>
      </c>
      <c r="J1239" s="8">
        <f>EOMONTH(C1239, 0)</f>
        <v>45565</v>
      </c>
      <c r="K1239" s="1" t="s">
        <v>373</v>
      </c>
      <c r="L1239" s="1" t="str">
        <f>IF(ISNUMBER(SEARCH("Social subscription",I1239)),"Social Sub",IF(OR(ISNUMBER(SEARCH("Mens",I1239)),ISNUMBER(SEARCH("Ladies",I1239))),"Match Fees",IF(OR(ISNUMBER(SEARCH("Badgers",I1239)),ISNUMBER(SEARCH("Match Fee",I1239))),"Match Fees",IF(OR(ISNUMBER(SEARCH("Training",I1239)),ISNUMBER(SEARCH("Aspirations",I1239))),"Training Fee",""))))</f>
        <v>Training Fee</v>
      </c>
      <c r="M1239" s="1">
        <v>5</v>
      </c>
      <c r="N1239" s="1">
        <v>0.1</v>
      </c>
      <c r="O1239" s="1">
        <v>0.05</v>
      </c>
      <c r="P1239" s="1">
        <v>0</v>
      </c>
      <c r="Q1239" s="1">
        <v>4.8499999999999996</v>
      </c>
    </row>
    <row r="1240" spans="1:17" ht="12.75">
      <c r="A1240" s="4">
        <v>45520</v>
      </c>
      <c r="B1240" s="18">
        <f>IF(AND(ISNUMBER(--LEFT(A1240,10)), ISNUMBER(--LEFT(C1240,10))), --LEFT(C1240,10) - --LEFT(A1240,10), "")</f>
        <v>18.354099999996834</v>
      </c>
      <c r="C1240" s="4">
        <v>45538.354166666664</v>
      </c>
      <c r="D1240" s="16">
        <f>YEAR(C1240)</f>
        <v>2024</v>
      </c>
      <c r="E1240" s="1" t="str">
        <f t="shared" si="19"/>
        <v>September 2024</v>
      </c>
      <c r="F1240" s="3" t="str">
        <f ca="1">IF(C1240&gt;=TODAY()-365, "Last 12 Months", "After 12 Months")</f>
        <v>Last 12 Months</v>
      </c>
      <c r="G1240" s="1" t="s">
        <v>2547</v>
      </c>
      <c r="H1240" s="1" t="s">
        <v>901</v>
      </c>
      <c r="I1240" s="1" t="s">
        <v>2546</v>
      </c>
      <c r="J1240" s="8">
        <f>EOMONTH(C1240, 0)</f>
        <v>45565</v>
      </c>
      <c r="K1240" s="1" t="s">
        <v>373</v>
      </c>
      <c r="L1240" s="1" t="str">
        <f>IF(ISNUMBER(SEARCH("Social subscription",I1240)),"Social Sub",IF(OR(ISNUMBER(SEARCH("Mens",I1240)),ISNUMBER(SEARCH("Ladies",I1240))),"Match Fees",IF(OR(ISNUMBER(SEARCH("Badgers",I1240)),ISNUMBER(SEARCH("Match Fee",I1240))),"Match Fees",IF(OR(ISNUMBER(SEARCH("Training",I1240)),ISNUMBER(SEARCH("Aspirations",I1240))),"Training Fee",""))))</f>
        <v>Training Fee</v>
      </c>
      <c r="M1240" s="1">
        <v>5</v>
      </c>
      <c r="N1240" s="1">
        <v>0.1</v>
      </c>
      <c r="O1240" s="1">
        <v>0.05</v>
      </c>
      <c r="P1240" s="1">
        <v>0</v>
      </c>
      <c r="Q1240" s="1">
        <v>4.8499999999999996</v>
      </c>
    </row>
    <row r="1241" spans="1:17" ht="12.75">
      <c r="A1241" s="4">
        <v>45522</v>
      </c>
      <c r="B1241" s="18">
        <f>IF(AND(ISNUMBER(--LEFT(A1241,10)), ISNUMBER(--LEFT(C1241,10))), --LEFT(C1241,10) - --LEFT(A1241,10), "")</f>
        <v>16.354099999996834</v>
      </c>
      <c r="C1241" s="4">
        <v>45538.354166666664</v>
      </c>
      <c r="D1241" s="16">
        <f>YEAR(C1241)</f>
        <v>2024</v>
      </c>
      <c r="E1241" s="1" t="str">
        <f t="shared" si="19"/>
        <v>September 2024</v>
      </c>
      <c r="F1241" s="3" t="str">
        <f ca="1">IF(C1241&gt;=TODAY()-365, "Last 12 Months", "After 12 Months")</f>
        <v>Last 12 Months</v>
      </c>
      <c r="G1241" s="1" t="s">
        <v>2548</v>
      </c>
      <c r="H1241" s="1" t="s">
        <v>898</v>
      </c>
      <c r="I1241" s="1" t="s">
        <v>2549</v>
      </c>
      <c r="J1241" s="8">
        <f>EOMONTH(C1241, 0)</f>
        <v>45565</v>
      </c>
      <c r="K1241" s="1" t="s">
        <v>373</v>
      </c>
      <c r="L1241" s="1" t="str">
        <f>IF(ISNUMBER(SEARCH("Social subscription",I1241)),"Social Sub",IF(OR(ISNUMBER(SEARCH("Mens",I1241)),ISNUMBER(SEARCH("Ladies",I1241))),"Match Fees",IF(OR(ISNUMBER(SEARCH("Badgers",I1241)),ISNUMBER(SEARCH("Match Fee",I1241))),"Match Fees",IF(OR(ISNUMBER(SEARCH("Training",I1241)),ISNUMBER(SEARCH("Aspirations",I1241))),"Training Fee",""))))</f>
        <v>Training Fee</v>
      </c>
      <c r="M1241" s="1">
        <v>3</v>
      </c>
      <c r="N1241" s="1">
        <v>0.06</v>
      </c>
      <c r="O1241" s="1">
        <v>0.05</v>
      </c>
      <c r="P1241" s="1">
        <v>0</v>
      </c>
      <c r="Q1241" s="1">
        <v>2.89</v>
      </c>
    </row>
    <row r="1242" spans="1:17" ht="12.75">
      <c r="A1242" s="4">
        <v>45522</v>
      </c>
      <c r="B1242" s="18">
        <f>IF(AND(ISNUMBER(--LEFT(A1242,10)), ISNUMBER(--LEFT(C1242,10))), --LEFT(C1242,10) - --LEFT(A1242,10), "")</f>
        <v>16.354099999996834</v>
      </c>
      <c r="C1242" s="4">
        <v>45538.354166666664</v>
      </c>
      <c r="D1242" s="16">
        <f>YEAR(C1242)</f>
        <v>2024</v>
      </c>
      <c r="E1242" s="1" t="str">
        <f t="shared" si="19"/>
        <v>September 2024</v>
      </c>
      <c r="F1242" s="3" t="str">
        <f ca="1">IF(C1242&gt;=TODAY()-365, "Last 12 Months", "After 12 Months")</f>
        <v>Last 12 Months</v>
      </c>
      <c r="G1242" s="1" t="s">
        <v>2550</v>
      </c>
      <c r="H1242" s="1" t="s">
        <v>901</v>
      </c>
      <c r="I1242" s="1" t="s">
        <v>2549</v>
      </c>
      <c r="J1242" s="8">
        <f>EOMONTH(C1242, 0)</f>
        <v>45565</v>
      </c>
      <c r="K1242" s="1" t="s">
        <v>373</v>
      </c>
      <c r="L1242" s="1" t="str">
        <f>IF(ISNUMBER(SEARCH("Social subscription",I1242)),"Social Sub",IF(OR(ISNUMBER(SEARCH("Mens",I1242)),ISNUMBER(SEARCH("Ladies",I1242))),"Match Fees",IF(OR(ISNUMBER(SEARCH("Badgers",I1242)),ISNUMBER(SEARCH("Match Fee",I1242))),"Match Fees",IF(OR(ISNUMBER(SEARCH("Training",I1242)),ISNUMBER(SEARCH("Aspirations",I1242))),"Training Fee",""))))</f>
        <v>Training Fee</v>
      </c>
      <c r="M1242" s="1">
        <v>3</v>
      </c>
      <c r="N1242" s="1">
        <v>0.06</v>
      </c>
      <c r="O1242" s="1">
        <v>0.05</v>
      </c>
      <c r="P1242" s="1">
        <v>0</v>
      </c>
      <c r="Q1242" s="1">
        <v>2.89</v>
      </c>
    </row>
    <row r="1243" spans="1:17" ht="12.75">
      <c r="A1243" s="4">
        <v>45528</v>
      </c>
      <c r="B1243" s="18">
        <f>IF(AND(ISNUMBER(--LEFT(A1243,10)), ISNUMBER(--LEFT(C1243,10))), --LEFT(C1243,10) - --LEFT(A1243,10), "")</f>
        <v>10.354099999996834</v>
      </c>
      <c r="C1243" s="4">
        <v>45538.354166666664</v>
      </c>
      <c r="D1243" s="16">
        <f>YEAR(C1243)</f>
        <v>2024</v>
      </c>
      <c r="E1243" s="1" t="str">
        <f t="shared" si="19"/>
        <v>September 2024</v>
      </c>
      <c r="F1243" s="3" t="str">
        <f ca="1">IF(C1243&gt;=TODAY()-365, "Last 12 Months", "After 12 Months")</f>
        <v>Last 12 Months</v>
      </c>
      <c r="G1243" s="1" t="s">
        <v>2551</v>
      </c>
      <c r="H1243" s="1" t="s">
        <v>901</v>
      </c>
      <c r="I1243" s="1" t="s">
        <v>2552</v>
      </c>
      <c r="J1243" s="8">
        <f>EOMONTH(C1243, 0)</f>
        <v>45565</v>
      </c>
      <c r="K1243" s="1" t="s">
        <v>373</v>
      </c>
      <c r="L1243" s="1" t="str">
        <f>IF(ISNUMBER(SEARCH("Social subscription",I1243)),"Social Sub",IF(OR(ISNUMBER(SEARCH("Mens",I1243)),ISNUMBER(SEARCH("Ladies",I1243))),"Match Fees",IF(OR(ISNUMBER(SEARCH("Badgers",I1243)),ISNUMBER(SEARCH("Match Fee",I1243))),"Match Fees",IF(OR(ISNUMBER(SEARCH("Training",I1243)),ISNUMBER(SEARCH("Aspirations",I1243))),"Training Fee",""))))</f>
        <v>Training Fee</v>
      </c>
      <c r="M1243" s="1">
        <v>5</v>
      </c>
      <c r="N1243" s="1">
        <v>0.1</v>
      </c>
      <c r="O1243" s="1">
        <v>0.05</v>
      </c>
      <c r="P1243" s="1">
        <v>0</v>
      </c>
      <c r="Q1243" s="1">
        <v>4.8499999999999996</v>
      </c>
    </row>
    <row r="1244" spans="1:17" ht="12.75">
      <c r="A1244" s="4">
        <v>45536</v>
      </c>
      <c r="B1244" s="18">
        <f>IF(AND(ISNUMBER(--LEFT(A1244,10)), ISNUMBER(--LEFT(C1244,10))), --LEFT(C1244,10) - --LEFT(A1244,10), "")</f>
        <v>2.3540999999968335</v>
      </c>
      <c r="C1244" s="4">
        <v>45538.354166666664</v>
      </c>
      <c r="D1244" s="16">
        <f>YEAR(C1244)</f>
        <v>2024</v>
      </c>
      <c r="E1244" s="1" t="str">
        <f t="shared" si="19"/>
        <v>September 2024</v>
      </c>
      <c r="F1244" s="3" t="str">
        <f ca="1">IF(C1244&gt;=TODAY()-365, "Last 12 Months", "After 12 Months")</f>
        <v>Last 12 Months</v>
      </c>
      <c r="G1244" s="1" t="s">
        <v>2553</v>
      </c>
      <c r="H1244" s="1" t="s">
        <v>898</v>
      </c>
      <c r="I1244" s="1" t="s">
        <v>2554</v>
      </c>
      <c r="J1244" s="8">
        <f>EOMONTH(C1244, 0)</f>
        <v>45565</v>
      </c>
      <c r="K1244" s="1" t="s">
        <v>373</v>
      </c>
      <c r="L1244" s="1" t="str">
        <f>IF(ISNUMBER(SEARCH("Social subscription",I1244)),"Social Sub",IF(OR(ISNUMBER(SEARCH("Mens",I1244)),ISNUMBER(SEARCH("Ladies",I1244))),"Match Fees",IF(OR(ISNUMBER(SEARCH("Badgers",I1244)),ISNUMBER(SEARCH("Match Fee",I1244))),"Match Fees",IF(OR(ISNUMBER(SEARCH("Training",I1244)),ISNUMBER(SEARCH("Aspirations",I1244))),"Training Fee",""))))</f>
        <v>Training Fee</v>
      </c>
      <c r="M1244" s="1">
        <v>3</v>
      </c>
      <c r="N1244" s="1">
        <v>0.06</v>
      </c>
      <c r="O1244" s="1">
        <v>0.05</v>
      </c>
      <c r="P1244" s="1">
        <v>0</v>
      </c>
      <c r="Q1244" s="1">
        <v>2.89</v>
      </c>
    </row>
    <row r="1245" spans="1:17" ht="12.75">
      <c r="A1245" s="4">
        <v>45536</v>
      </c>
      <c r="B1245" s="18">
        <f>IF(AND(ISNUMBER(--LEFT(A1245,10)), ISNUMBER(--LEFT(C1245,10))), --LEFT(C1245,10) - --LEFT(A1245,10), "")</f>
        <v>2.3540999999968335</v>
      </c>
      <c r="C1245" s="4">
        <v>45538.354166666664</v>
      </c>
      <c r="D1245" s="16">
        <f>YEAR(C1245)</f>
        <v>2024</v>
      </c>
      <c r="E1245" s="1" t="str">
        <f t="shared" si="19"/>
        <v>September 2024</v>
      </c>
      <c r="F1245" s="3" t="str">
        <f ca="1">IF(C1245&gt;=TODAY()-365, "Last 12 Months", "After 12 Months")</f>
        <v>Last 12 Months</v>
      </c>
      <c r="G1245" s="1" t="s">
        <v>2555</v>
      </c>
      <c r="H1245" s="1" t="s">
        <v>901</v>
      </c>
      <c r="I1245" s="1" t="s">
        <v>2554</v>
      </c>
      <c r="J1245" s="8">
        <f>EOMONTH(C1245, 0)</f>
        <v>45565</v>
      </c>
      <c r="K1245" s="1" t="s">
        <v>373</v>
      </c>
      <c r="L1245" s="1" t="str">
        <f>IF(ISNUMBER(SEARCH("Social subscription",I1245)),"Social Sub",IF(OR(ISNUMBER(SEARCH("Mens",I1245)),ISNUMBER(SEARCH("Ladies",I1245))),"Match Fees",IF(OR(ISNUMBER(SEARCH("Badgers",I1245)),ISNUMBER(SEARCH("Match Fee",I1245))),"Match Fees",IF(OR(ISNUMBER(SEARCH("Training",I1245)),ISNUMBER(SEARCH("Aspirations",I1245))),"Training Fee",""))))</f>
        <v>Training Fee</v>
      </c>
      <c r="M1245" s="1">
        <v>3</v>
      </c>
      <c r="N1245" s="1">
        <v>7.0000000000000007E-2</v>
      </c>
      <c r="O1245" s="1">
        <v>0.05</v>
      </c>
      <c r="P1245" s="1">
        <v>0</v>
      </c>
      <c r="Q1245" s="1">
        <v>2.88</v>
      </c>
    </row>
    <row r="1246" spans="1:17" ht="12.75">
      <c r="A1246" s="4">
        <v>45508</v>
      </c>
      <c r="B1246" s="18">
        <f>IF(AND(ISNUMBER(--LEFT(A1246,10)), ISNUMBER(--LEFT(C1246,10))), --LEFT(C1246,10) - --LEFT(A1246,10), "")</f>
        <v>30.354099999996834</v>
      </c>
      <c r="C1246" s="4">
        <v>45538.354166666664</v>
      </c>
      <c r="D1246" s="16">
        <f>YEAR(C1246)</f>
        <v>2024</v>
      </c>
      <c r="E1246" s="1" t="str">
        <f t="shared" si="19"/>
        <v>September 2024</v>
      </c>
      <c r="F1246" s="3" t="str">
        <f ca="1">IF(C1246&gt;=TODAY()-365, "Last 12 Months", "After 12 Months")</f>
        <v>Last 12 Months</v>
      </c>
      <c r="G1246" s="1" t="s">
        <v>2556</v>
      </c>
      <c r="H1246" s="1" t="s">
        <v>661</v>
      </c>
      <c r="I1246" s="1" t="s">
        <v>2557</v>
      </c>
      <c r="J1246" s="8">
        <f>EOMONTH(C1246, 0)</f>
        <v>45565</v>
      </c>
      <c r="K1246" s="1" t="s">
        <v>373</v>
      </c>
      <c r="L1246" s="1" t="str">
        <f>IF(ISNUMBER(SEARCH("Social subscription",I1246)),"Social Sub",IF(OR(ISNUMBER(SEARCH("Mens",I1246)),ISNUMBER(SEARCH("Ladies",I1246))),"Match Fees",IF(OR(ISNUMBER(SEARCH("Badgers",I1246)),ISNUMBER(SEARCH("Match Fee",I1246))),"Match Fees",IF(OR(ISNUMBER(SEARCH("Training",I1246)),ISNUMBER(SEARCH("Aspirations",I1246))),"Training Fee",""))))</f>
        <v>Training Fee</v>
      </c>
      <c r="M1246" s="1">
        <v>3</v>
      </c>
      <c r="N1246" s="1">
        <v>0.1</v>
      </c>
      <c r="O1246" s="1">
        <v>0.05</v>
      </c>
      <c r="P1246" s="1">
        <v>0</v>
      </c>
      <c r="Q1246" s="1">
        <v>2.85</v>
      </c>
    </row>
    <row r="1247" spans="1:17" ht="12.75">
      <c r="A1247" s="4">
        <v>45515</v>
      </c>
      <c r="B1247" s="18">
        <f>IF(AND(ISNUMBER(--LEFT(A1247,10)), ISNUMBER(--LEFT(C1247,10))), --LEFT(C1247,10) - --LEFT(A1247,10), "")</f>
        <v>23.354099999996834</v>
      </c>
      <c r="C1247" s="4">
        <v>45538.354166666664</v>
      </c>
      <c r="D1247" s="16">
        <f>YEAR(C1247)</f>
        <v>2024</v>
      </c>
      <c r="E1247" s="1" t="str">
        <f t="shared" si="19"/>
        <v>September 2024</v>
      </c>
      <c r="F1247" s="3" t="str">
        <f ca="1">IF(C1247&gt;=TODAY()-365, "Last 12 Months", "After 12 Months")</f>
        <v>Last 12 Months</v>
      </c>
      <c r="G1247" s="1" t="s">
        <v>2558</v>
      </c>
      <c r="H1247" s="1" t="s">
        <v>661</v>
      </c>
      <c r="I1247" s="1" t="s">
        <v>2559</v>
      </c>
      <c r="J1247" s="8">
        <f>EOMONTH(C1247, 0)</f>
        <v>45565</v>
      </c>
      <c r="K1247" s="1" t="s">
        <v>373</v>
      </c>
      <c r="L1247" s="1" t="str">
        <f>IF(ISNUMBER(SEARCH("Social subscription",I1247)),"Social Sub",IF(OR(ISNUMBER(SEARCH("Mens",I1247)),ISNUMBER(SEARCH("Ladies",I1247))),"Match Fees",IF(OR(ISNUMBER(SEARCH("Badgers",I1247)),ISNUMBER(SEARCH("Match Fee",I1247))),"Match Fees",IF(OR(ISNUMBER(SEARCH("Training",I1247)),ISNUMBER(SEARCH("Aspirations",I1247))),"Training Fee",""))))</f>
        <v>Training Fee</v>
      </c>
      <c r="M1247" s="1">
        <v>3</v>
      </c>
      <c r="N1247" s="1">
        <v>0.1</v>
      </c>
      <c r="O1247" s="1">
        <v>0.05</v>
      </c>
      <c r="P1247" s="1">
        <v>0</v>
      </c>
      <c r="Q1247" s="1">
        <v>2.85</v>
      </c>
    </row>
    <row r="1248" spans="1:17" ht="12.75">
      <c r="A1248" s="4">
        <v>45522</v>
      </c>
      <c r="B1248" s="18">
        <f>IF(AND(ISNUMBER(--LEFT(A1248,10)), ISNUMBER(--LEFT(C1248,10))), --LEFT(C1248,10) - --LEFT(A1248,10), "")</f>
        <v>16.354099999996834</v>
      </c>
      <c r="C1248" s="4">
        <v>45538.354166666664</v>
      </c>
      <c r="D1248" s="16">
        <f>YEAR(C1248)</f>
        <v>2024</v>
      </c>
      <c r="E1248" s="1" t="str">
        <f t="shared" si="19"/>
        <v>September 2024</v>
      </c>
      <c r="F1248" s="3" t="str">
        <f ca="1">IF(C1248&gt;=TODAY()-365, "Last 12 Months", "After 12 Months")</f>
        <v>Last 12 Months</v>
      </c>
      <c r="G1248" s="1" t="s">
        <v>2560</v>
      </c>
      <c r="H1248" s="1" t="s">
        <v>661</v>
      </c>
      <c r="I1248" s="1" t="s">
        <v>2561</v>
      </c>
      <c r="J1248" s="8">
        <f>EOMONTH(C1248, 0)</f>
        <v>45565</v>
      </c>
      <c r="K1248" s="1" t="s">
        <v>373</v>
      </c>
      <c r="L1248" s="1" t="str">
        <f>IF(ISNUMBER(SEARCH("Social subscription",I1248)),"Social Sub",IF(OR(ISNUMBER(SEARCH("Mens",I1248)),ISNUMBER(SEARCH("Ladies",I1248))),"Match Fees",IF(OR(ISNUMBER(SEARCH("Badgers",I1248)),ISNUMBER(SEARCH("Match Fee",I1248))),"Match Fees",IF(OR(ISNUMBER(SEARCH("Training",I1248)),ISNUMBER(SEARCH("Aspirations",I1248))),"Training Fee",""))))</f>
        <v>Training Fee</v>
      </c>
      <c r="M1248" s="1">
        <v>3</v>
      </c>
      <c r="N1248" s="1">
        <v>0.1</v>
      </c>
      <c r="O1248" s="1">
        <v>0.05</v>
      </c>
      <c r="P1248" s="1">
        <v>0</v>
      </c>
      <c r="Q1248" s="1">
        <v>2.85</v>
      </c>
    </row>
    <row r="1249" spans="1:17" ht="12.75">
      <c r="A1249" s="4">
        <v>45536</v>
      </c>
      <c r="B1249" s="18">
        <f>IF(AND(ISNUMBER(--LEFT(A1249,10)), ISNUMBER(--LEFT(C1249,10))), --LEFT(C1249,10) - --LEFT(A1249,10), "")</f>
        <v>2.3540999999968335</v>
      </c>
      <c r="C1249" s="4">
        <v>45538.354166666664</v>
      </c>
      <c r="D1249" s="16">
        <f>YEAR(C1249)</f>
        <v>2024</v>
      </c>
      <c r="E1249" s="1" t="str">
        <f t="shared" si="19"/>
        <v>September 2024</v>
      </c>
      <c r="F1249" s="3" t="str">
        <f ca="1">IF(C1249&gt;=TODAY()-365, "Last 12 Months", "After 12 Months")</f>
        <v>Last 12 Months</v>
      </c>
      <c r="G1249" s="1" t="s">
        <v>2562</v>
      </c>
      <c r="H1249" s="1" t="s">
        <v>661</v>
      </c>
      <c r="I1249" s="1" t="s">
        <v>2563</v>
      </c>
      <c r="J1249" s="8">
        <f>EOMONTH(C1249, 0)</f>
        <v>45565</v>
      </c>
      <c r="K1249" s="1" t="s">
        <v>373</v>
      </c>
      <c r="L1249" s="1" t="str">
        <f>IF(ISNUMBER(SEARCH("Social subscription",I1249)),"Social Sub",IF(OR(ISNUMBER(SEARCH("Mens",I1249)),ISNUMBER(SEARCH("Ladies",I1249))),"Match Fees",IF(OR(ISNUMBER(SEARCH("Badgers",I1249)),ISNUMBER(SEARCH("Match Fee",I1249))),"Match Fees",IF(OR(ISNUMBER(SEARCH("Training",I1249)),ISNUMBER(SEARCH("Aspirations",I1249))),"Training Fee",""))))</f>
        <v>Training Fee</v>
      </c>
      <c r="M1249" s="1">
        <v>3</v>
      </c>
      <c r="N1249" s="1">
        <v>0.08</v>
      </c>
      <c r="O1249" s="1">
        <v>0.05</v>
      </c>
      <c r="P1249" s="1">
        <v>0</v>
      </c>
      <c r="Q1249" s="1">
        <v>2.87</v>
      </c>
    </row>
    <row r="1250" spans="1:17" ht="12.75">
      <c r="A1250" s="4">
        <v>45462</v>
      </c>
      <c r="B1250" s="18">
        <f>IF(AND(ISNUMBER(--LEFT(A1250,10)), ISNUMBER(--LEFT(C1250,10))), --LEFT(C1250,10) - --LEFT(A1250,10), "")</f>
        <v>76.369400000003225</v>
      </c>
      <c r="C1250" s="4">
        <v>45538.369444444441</v>
      </c>
      <c r="D1250" s="16">
        <f>YEAR(C1250)</f>
        <v>2024</v>
      </c>
      <c r="E1250" s="1" t="str">
        <f t="shared" si="19"/>
        <v>September 2024</v>
      </c>
      <c r="F1250" s="3" t="str">
        <f ca="1">IF(C1250&gt;=TODAY()-365, "Last 12 Months", "After 12 Months")</f>
        <v>Last 12 Months</v>
      </c>
      <c r="G1250" s="1" t="s">
        <v>2564</v>
      </c>
      <c r="H1250" s="1" t="s">
        <v>2565</v>
      </c>
      <c r="I1250" s="1" t="s">
        <v>2566</v>
      </c>
      <c r="J1250" s="8">
        <f>EOMONTH(C1250, 0)</f>
        <v>45565</v>
      </c>
      <c r="K1250" s="1" t="s">
        <v>233</v>
      </c>
      <c r="L1250" s="1" t="str">
        <f>IF(ISNUMBER(SEARCH("Social subscription",I1250)),"Social Sub",IF(OR(ISNUMBER(SEARCH("Mens",I1250)),ISNUMBER(SEARCH("Ladies",I1250))),"Match Fees",IF(OR(ISNUMBER(SEARCH("Badgers",I1250)),ISNUMBER(SEARCH("Match Fee",I1250))),"Match Fees",IF(OR(ISNUMBER(SEARCH("Training",I1250)),ISNUMBER(SEARCH("Aspirations",I1250))),"Training Fee",""))))</f>
        <v>Match Fees</v>
      </c>
      <c r="M1250" s="1">
        <v>10</v>
      </c>
      <c r="N1250" s="1">
        <v>0</v>
      </c>
      <c r="O1250" s="1">
        <v>0</v>
      </c>
      <c r="P1250" s="1">
        <v>0</v>
      </c>
      <c r="Q1250" s="1">
        <v>10</v>
      </c>
    </row>
    <row r="1251" spans="1:17" ht="12.75">
      <c r="A1251" s="4">
        <v>45469</v>
      </c>
      <c r="B1251" s="18">
        <f>IF(AND(ISNUMBER(--LEFT(A1251,10)), ISNUMBER(--LEFT(C1251,10))), --LEFT(C1251,10) - --LEFT(A1251,10), "")</f>
        <v>69.369400000003225</v>
      </c>
      <c r="C1251" s="4">
        <v>45538.369444444441</v>
      </c>
      <c r="D1251" s="16">
        <f>YEAR(C1251)</f>
        <v>2024</v>
      </c>
      <c r="E1251" s="1" t="str">
        <f t="shared" si="19"/>
        <v>September 2024</v>
      </c>
      <c r="F1251" s="3" t="str">
        <f ca="1">IF(C1251&gt;=TODAY()-365, "Last 12 Months", "After 12 Months")</f>
        <v>Last 12 Months</v>
      </c>
      <c r="G1251" s="1" t="s">
        <v>2567</v>
      </c>
      <c r="H1251" s="1" t="s">
        <v>2565</v>
      </c>
      <c r="I1251" s="1" t="s">
        <v>2568</v>
      </c>
      <c r="J1251" s="8">
        <f>EOMONTH(C1251, 0)</f>
        <v>45565</v>
      </c>
      <c r="K1251" s="1" t="s">
        <v>233</v>
      </c>
      <c r="L1251" s="1" t="str">
        <f>IF(ISNUMBER(SEARCH("Social subscription",I1251)),"Social Sub",IF(OR(ISNUMBER(SEARCH("Mens",I1251)),ISNUMBER(SEARCH("Ladies",I1251))),"Match Fees",IF(OR(ISNUMBER(SEARCH("Badgers",I1251)),ISNUMBER(SEARCH("Match Fee",I1251))),"Match Fees",IF(OR(ISNUMBER(SEARCH("Training",I1251)),ISNUMBER(SEARCH("Aspirations",I1251))),"Training Fee",""))))</f>
        <v>Match Fees</v>
      </c>
      <c r="M1251" s="1">
        <v>10</v>
      </c>
      <c r="N1251" s="1">
        <v>0</v>
      </c>
      <c r="O1251" s="1">
        <v>0</v>
      </c>
      <c r="P1251" s="1">
        <v>0</v>
      </c>
      <c r="Q1251" s="1">
        <v>10</v>
      </c>
    </row>
    <row r="1252" spans="1:17" ht="12.75">
      <c r="A1252" s="4">
        <v>45496</v>
      </c>
      <c r="B1252" s="18">
        <f>IF(AND(ISNUMBER(--LEFT(A1252,10)), ISNUMBER(--LEFT(C1252,10))), --LEFT(C1252,10) - --LEFT(A1252,10), "")</f>
        <v>42.369400000003225</v>
      </c>
      <c r="C1252" s="4">
        <v>45538.369444444441</v>
      </c>
      <c r="D1252" s="16">
        <f>YEAR(C1252)</f>
        <v>2024</v>
      </c>
      <c r="E1252" s="1" t="str">
        <f t="shared" si="19"/>
        <v>September 2024</v>
      </c>
      <c r="F1252" s="3" t="str">
        <f ca="1">IF(C1252&gt;=TODAY()-365, "Last 12 Months", "After 12 Months")</f>
        <v>Last 12 Months</v>
      </c>
      <c r="G1252" s="1" t="s">
        <v>2569</v>
      </c>
      <c r="H1252" s="1" t="s">
        <v>2565</v>
      </c>
      <c r="I1252" s="1" t="s">
        <v>2570</v>
      </c>
      <c r="J1252" s="8">
        <f>EOMONTH(C1252, 0)</f>
        <v>45565</v>
      </c>
      <c r="K1252" s="1" t="s">
        <v>233</v>
      </c>
      <c r="L1252" s="1" t="str">
        <f>IF(ISNUMBER(SEARCH("Social subscription",I1252)),"Social Sub",IF(OR(ISNUMBER(SEARCH("Mens",I1252)),ISNUMBER(SEARCH("Ladies",I1252))),"Match Fees",IF(OR(ISNUMBER(SEARCH("Badgers",I1252)),ISNUMBER(SEARCH("Match Fee",I1252))),"Match Fees",IF(OR(ISNUMBER(SEARCH("Training",I1252)),ISNUMBER(SEARCH("Aspirations",I1252))),"Training Fee",""))))</f>
        <v>Match Fees</v>
      </c>
      <c r="M1252" s="1">
        <v>10</v>
      </c>
      <c r="N1252" s="1">
        <v>0</v>
      </c>
      <c r="O1252" s="1">
        <v>0</v>
      </c>
      <c r="P1252" s="1">
        <v>0</v>
      </c>
      <c r="Q1252" s="1">
        <v>10</v>
      </c>
    </row>
    <row r="1253" spans="1:17" ht="12.75">
      <c r="A1253" s="4">
        <v>45503</v>
      </c>
      <c r="B1253" s="18">
        <f>IF(AND(ISNUMBER(--LEFT(A1253,10)), ISNUMBER(--LEFT(C1253,10))), --LEFT(C1253,10) - --LEFT(A1253,10), "")</f>
        <v>35.369400000003225</v>
      </c>
      <c r="C1253" s="4">
        <v>45538.369444444441</v>
      </c>
      <c r="D1253" s="16">
        <f>YEAR(C1253)</f>
        <v>2024</v>
      </c>
      <c r="E1253" s="1" t="str">
        <f t="shared" si="19"/>
        <v>September 2024</v>
      </c>
      <c r="F1253" s="3" t="str">
        <f ca="1">IF(C1253&gt;=TODAY()-365, "Last 12 Months", "After 12 Months")</f>
        <v>Last 12 Months</v>
      </c>
      <c r="G1253" s="1" t="s">
        <v>2571</v>
      </c>
      <c r="H1253" s="1" t="s">
        <v>2565</v>
      </c>
      <c r="I1253" s="1" t="s">
        <v>2572</v>
      </c>
      <c r="J1253" s="8">
        <f>EOMONTH(C1253, 0)</f>
        <v>45565</v>
      </c>
      <c r="K1253" s="1" t="s">
        <v>233</v>
      </c>
      <c r="L1253" s="1" t="str">
        <f>IF(ISNUMBER(SEARCH("Social subscription",I1253)),"Social Sub",IF(OR(ISNUMBER(SEARCH("Mens",I1253)),ISNUMBER(SEARCH("Ladies",I1253))),"Match Fees",IF(OR(ISNUMBER(SEARCH("Badgers",I1253)),ISNUMBER(SEARCH("Match Fee",I1253))),"Match Fees",IF(OR(ISNUMBER(SEARCH("Training",I1253)),ISNUMBER(SEARCH("Aspirations",I1253))),"Training Fee",""))))</f>
        <v>Match Fees</v>
      </c>
      <c r="M1253" s="1">
        <v>10</v>
      </c>
      <c r="N1253" s="1">
        <v>0</v>
      </c>
      <c r="O1253" s="1">
        <v>0</v>
      </c>
      <c r="P1253" s="1">
        <v>0</v>
      </c>
      <c r="Q1253" s="1">
        <v>10</v>
      </c>
    </row>
    <row r="1254" spans="1:17" ht="12.75">
      <c r="A1254" s="4">
        <v>45190</v>
      </c>
      <c r="B1254" s="18">
        <f>IF(AND(ISNUMBER(--LEFT(A1254,10)), ISNUMBER(--LEFT(C1254,10))), --LEFT(C1254,10) - --LEFT(A1254,10), "")</f>
        <v>348.64719999999943</v>
      </c>
      <c r="C1254" s="4">
        <v>45538.647222222222</v>
      </c>
      <c r="D1254" s="16">
        <f>YEAR(C1254)</f>
        <v>2024</v>
      </c>
      <c r="E1254" s="1" t="str">
        <f t="shared" si="19"/>
        <v>September 2024</v>
      </c>
      <c r="F1254" s="3" t="str">
        <f ca="1">IF(C1254&gt;=TODAY()-365, "Last 12 Months", "After 12 Months")</f>
        <v>Last 12 Months</v>
      </c>
      <c r="G1254" s="1" t="s">
        <v>2573</v>
      </c>
      <c r="H1254" s="1" t="s">
        <v>393</v>
      </c>
      <c r="I1254" s="1" t="s">
        <v>2574</v>
      </c>
      <c r="J1254" s="8">
        <f>EOMONTH(C1254, 0)</f>
        <v>45565</v>
      </c>
      <c r="K1254" s="1" t="s">
        <v>233</v>
      </c>
      <c r="L1254" s="1" t="str">
        <f>IF(ISNUMBER(SEARCH("Social subscription",I1254)),"Social Sub",IF(OR(ISNUMBER(SEARCH("Mens",I1254)),ISNUMBER(SEARCH("Ladies",I1254))),"Match Fees",IF(OR(ISNUMBER(SEARCH("Badgers",I1254)),ISNUMBER(SEARCH("Match Fee",I1254))),"Match Fees",IF(OR(ISNUMBER(SEARCH("Training",I1254)),ISNUMBER(SEARCH("Aspirations",I1254))),"Training Fee",""))))</f>
        <v>Match Fees</v>
      </c>
      <c r="M1254" s="1">
        <v>5</v>
      </c>
      <c r="N1254" s="1">
        <v>0</v>
      </c>
      <c r="O1254" s="1">
        <v>0</v>
      </c>
      <c r="P1254" s="1">
        <v>0</v>
      </c>
      <c r="Q1254" s="1">
        <v>5</v>
      </c>
    </row>
    <row r="1255" spans="1:17" ht="12.75">
      <c r="A1255" s="4">
        <v>45331</v>
      </c>
      <c r="B1255" s="18">
        <f>IF(AND(ISNUMBER(--LEFT(A1255,10)), ISNUMBER(--LEFT(C1255,10))), --LEFT(C1255,10) - --LEFT(A1255,10), "")</f>
        <v>207.65060000000085</v>
      </c>
      <c r="C1255" s="4">
        <v>45538.650694444441</v>
      </c>
      <c r="D1255" s="16">
        <f>YEAR(C1255)</f>
        <v>2024</v>
      </c>
      <c r="E1255" s="1" t="str">
        <f t="shared" si="19"/>
        <v>September 2024</v>
      </c>
      <c r="F1255" s="3" t="str">
        <f ca="1">IF(C1255&gt;=TODAY()-365, "Last 12 Months", "After 12 Months")</f>
        <v>Last 12 Months</v>
      </c>
      <c r="G1255" s="1" t="s">
        <v>2575</v>
      </c>
      <c r="H1255" s="1" t="s">
        <v>2576</v>
      </c>
      <c r="I1255" s="1" t="s">
        <v>2577</v>
      </c>
      <c r="J1255" s="8">
        <f>EOMONTH(C1255, 0)</f>
        <v>45565</v>
      </c>
      <c r="K1255" s="1" t="s">
        <v>241</v>
      </c>
      <c r="L1255" s="1" t="str">
        <f>IF(ISNUMBER(SEARCH("Social subscription",I1255)),"Social Sub",IF(OR(ISNUMBER(SEARCH("Mens",I1255)),ISNUMBER(SEARCH("Ladies",I1255))),"Match Fees",IF(OR(ISNUMBER(SEARCH("Badgers",I1255)),ISNUMBER(SEARCH("Match Fee",I1255))),"Match Fees",IF(OR(ISNUMBER(SEARCH("Training",I1255)),ISNUMBER(SEARCH("Aspirations",I1255))),"Training Fee",""))))</f>
        <v>Match Fees</v>
      </c>
      <c r="M1255" s="1">
        <v>5</v>
      </c>
      <c r="N1255" s="1">
        <v>0</v>
      </c>
      <c r="O1255" s="1">
        <v>0</v>
      </c>
      <c r="P1255" s="1">
        <v>0</v>
      </c>
      <c r="Q1255" s="1">
        <v>5</v>
      </c>
    </row>
    <row r="1256" spans="1:17" ht="12.75">
      <c r="A1256" s="4">
        <v>45235</v>
      </c>
      <c r="B1256" s="18">
        <f>IF(AND(ISNUMBER(--LEFT(A1256,10)), ISNUMBER(--LEFT(C1256,10))), --LEFT(C1256,10) - --LEFT(A1256,10), "")</f>
        <v>304.0054999999993</v>
      </c>
      <c r="C1256" s="4">
        <v>45539.005555555559</v>
      </c>
      <c r="D1256" s="16">
        <f>YEAR(C1256)</f>
        <v>2024</v>
      </c>
      <c r="E1256" s="1" t="str">
        <f t="shared" si="19"/>
        <v>September 2024</v>
      </c>
      <c r="F1256" s="3" t="str">
        <f ca="1">IF(C1256&gt;=TODAY()-365, "Last 12 Months", "After 12 Months")</f>
        <v>Last 12 Months</v>
      </c>
      <c r="G1256" s="1" t="s">
        <v>2578</v>
      </c>
      <c r="H1256" s="1" t="s">
        <v>393</v>
      </c>
      <c r="I1256" s="1" t="s">
        <v>2579</v>
      </c>
      <c r="J1256" s="8">
        <f>EOMONTH(C1256, 0)</f>
        <v>45565</v>
      </c>
      <c r="K1256" s="1" t="s">
        <v>233</v>
      </c>
      <c r="L1256" s="1" t="str">
        <f>IF(ISNUMBER(SEARCH("Social subscription",I1256)),"Social Sub",IF(OR(ISNUMBER(SEARCH("Mens",I1256)),ISNUMBER(SEARCH("Ladies",I1256))),"Match Fees",IF(OR(ISNUMBER(SEARCH("Badgers",I1256)),ISNUMBER(SEARCH("Match Fee",I1256))),"Match Fees",IF(OR(ISNUMBER(SEARCH("Training",I1256)),ISNUMBER(SEARCH("Aspirations",I1256))),"Training Fee",""))))</f>
        <v>Match Fees</v>
      </c>
      <c r="M1256" s="1">
        <v>10</v>
      </c>
      <c r="N1256" s="1">
        <v>0</v>
      </c>
      <c r="O1256" s="1">
        <v>0</v>
      </c>
      <c r="P1256" s="1">
        <v>0</v>
      </c>
      <c r="Q1256" s="1">
        <v>10</v>
      </c>
    </row>
    <row r="1257" spans="1:17" ht="12.75">
      <c r="A1257" s="4">
        <v>45235</v>
      </c>
      <c r="B1257" s="18">
        <f>IF(AND(ISNUMBER(--LEFT(A1257,10)), ISNUMBER(--LEFT(C1257,10))), --LEFT(C1257,10) - --LEFT(A1257,10), "")</f>
        <v>304.0054999999993</v>
      </c>
      <c r="C1257" s="4">
        <v>45539.005555555559</v>
      </c>
      <c r="D1257" s="16">
        <f>YEAR(C1257)</f>
        <v>2024</v>
      </c>
      <c r="E1257" s="1" t="str">
        <f t="shared" si="19"/>
        <v>September 2024</v>
      </c>
      <c r="F1257" s="3" t="str">
        <f ca="1">IF(C1257&gt;=TODAY()-365, "Last 12 Months", "After 12 Months")</f>
        <v>Last 12 Months</v>
      </c>
      <c r="G1257" s="1" t="s">
        <v>2580</v>
      </c>
      <c r="H1257" s="1" t="s">
        <v>393</v>
      </c>
      <c r="I1257" s="1" t="s">
        <v>2581</v>
      </c>
      <c r="J1257" s="8">
        <f>EOMONTH(C1257, 0)</f>
        <v>45565</v>
      </c>
      <c r="K1257" s="1" t="s">
        <v>233</v>
      </c>
      <c r="L1257" s="1" t="str">
        <f>IF(ISNUMBER(SEARCH("Social subscription",I1257)),"Social Sub",IF(OR(ISNUMBER(SEARCH("Mens",I1257)),ISNUMBER(SEARCH("Ladies",I1257))),"Match Fees",IF(OR(ISNUMBER(SEARCH("Badgers",I1257)),ISNUMBER(SEARCH("Match Fee",I1257))),"Match Fees",IF(OR(ISNUMBER(SEARCH("Training",I1257)),ISNUMBER(SEARCH("Aspirations",I1257))),"Training Fee",""))))</f>
        <v>Match Fees</v>
      </c>
      <c r="M1257" s="1">
        <v>10</v>
      </c>
      <c r="N1257" s="1">
        <v>0</v>
      </c>
      <c r="O1257" s="1">
        <v>0</v>
      </c>
      <c r="P1257" s="1">
        <v>0</v>
      </c>
      <c r="Q1257" s="1">
        <v>10</v>
      </c>
    </row>
    <row r="1258" spans="1:17" ht="12.75">
      <c r="A1258" s="4">
        <v>45250</v>
      </c>
      <c r="B1258" s="18">
        <f>IF(AND(ISNUMBER(--LEFT(A1258,10)), ISNUMBER(--LEFT(C1258,10))), --LEFT(C1258,10) - --LEFT(A1258,10), "")</f>
        <v>289.0054999999993</v>
      </c>
      <c r="C1258" s="4">
        <v>45539.005555555559</v>
      </c>
      <c r="D1258" s="16">
        <f>YEAR(C1258)</f>
        <v>2024</v>
      </c>
      <c r="E1258" s="1" t="str">
        <f t="shared" si="19"/>
        <v>September 2024</v>
      </c>
      <c r="F1258" s="3" t="str">
        <f ca="1">IF(C1258&gt;=TODAY()-365, "Last 12 Months", "After 12 Months")</f>
        <v>Last 12 Months</v>
      </c>
      <c r="G1258" s="1" t="s">
        <v>2582</v>
      </c>
      <c r="H1258" s="1" t="s">
        <v>393</v>
      </c>
      <c r="I1258" s="1" t="s">
        <v>2583</v>
      </c>
      <c r="J1258" s="8">
        <f>EOMONTH(C1258, 0)</f>
        <v>45565</v>
      </c>
      <c r="K1258" s="1" t="s">
        <v>233</v>
      </c>
      <c r="L1258" s="1" t="str">
        <f>IF(ISNUMBER(SEARCH("Social subscription",I1258)),"Social Sub",IF(OR(ISNUMBER(SEARCH("Mens",I1258)),ISNUMBER(SEARCH("Ladies",I1258))),"Match Fees",IF(OR(ISNUMBER(SEARCH("Badgers",I1258)),ISNUMBER(SEARCH("Match Fee",I1258))),"Match Fees",IF(OR(ISNUMBER(SEARCH("Training",I1258)),ISNUMBER(SEARCH("Aspirations",I1258))),"Training Fee",""))))</f>
        <v>Match Fees</v>
      </c>
      <c r="M1258" s="1">
        <v>10</v>
      </c>
      <c r="N1258" s="1">
        <v>0</v>
      </c>
      <c r="O1258" s="1">
        <v>0</v>
      </c>
      <c r="P1258" s="1">
        <v>0</v>
      </c>
      <c r="Q1258" s="1">
        <v>10</v>
      </c>
    </row>
    <row r="1259" spans="1:17" ht="12.75">
      <c r="A1259" s="4">
        <v>45256</v>
      </c>
      <c r="B1259" s="18">
        <f>IF(AND(ISNUMBER(--LEFT(A1259,10)), ISNUMBER(--LEFT(C1259,10))), --LEFT(C1259,10) - --LEFT(A1259,10), "")</f>
        <v>283.0054999999993</v>
      </c>
      <c r="C1259" s="4">
        <v>45539.005555555559</v>
      </c>
      <c r="D1259" s="16">
        <f>YEAR(C1259)</f>
        <v>2024</v>
      </c>
      <c r="E1259" s="1" t="str">
        <f t="shared" si="19"/>
        <v>September 2024</v>
      </c>
      <c r="F1259" s="3" t="str">
        <f ca="1">IF(C1259&gt;=TODAY()-365, "Last 12 Months", "After 12 Months")</f>
        <v>Last 12 Months</v>
      </c>
      <c r="G1259" s="1" t="s">
        <v>2584</v>
      </c>
      <c r="H1259" s="1" t="s">
        <v>393</v>
      </c>
      <c r="I1259" s="1" t="s">
        <v>2585</v>
      </c>
      <c r="J1259" s="8">
        <f>EOMONTH(C1259, 0)</f>
        <v>45565</v>
      </c>
      <c r="K1259" s="1" t="s">
        <v>233</v>
      </c>
      <c r="L1259" s="1" t="str">
        <f>IF(ISNUMBER(SEARCH("Social subscription",I1259)),"Social Sub",IF(OR(ISNUMBER(SEARCH("Mens",I1259)),ISNUMBER(SEARCH("Ladies",I1259))),"Match Fees",IF(OR(ISNUMBER(SEARCH("Badgers",I1259)),ISNUMBER(SEARCH("Match Fee",I1259))),"Match Fees",IF(OR(ISNUMBER(SEARCH("Training",I1259)),ISNUMBER(SEARCH("Aspirations",I1259))),"Training Fee",""))))</f>
        <v>Match Fees</v>
      </c>
      <c r="M1259" s="1">
        <v>10</v>
      </c>
      <c r="N1259" s="1">
        <v>0</v>
      </c>
      <c r="O1259" s="1">
        <v>0</v>
      </c>
      <c r="P1259" s="1">
        <v>0</v>
      </c>
      <c r="Q1259" s="1">
        <v>10</v>
      </c>
    </row>
    <row r="1260" spans="1:17" ht="12.75">
      <c r="A1260" s="4">
        <v>45270</v>
      </c>
      <c r="B1260" s="18">
        <f>IF(AND(ISNUMBER(--LEFT(A1260,10)), ISNUMBER(--LEFT(C1260,10))), --LEFT(C1260,10) - --LEFT(A1260,10), "")</f>
        <v>269.0054999999993</v>
      </c>
      <c r="C1260" s="4">
        <v>45539.005555555559</v>
      </c>
      <c r="D1260" s="16">
        <f>YEAR(C1260)</f>
        <v>2024</v>
      </c>
      <c r="E1260" s="1" t="str">
        <f t="shared" si="19"/>
        <v>September 2024</v>
      </c>
      <c r="F1260" s="3" t="str">
        <f ca="1">IF(C1260&gt;=TODAY()-365, "Last 12 Months", "After 12 Months")</f>
        <v>Last 12 Months</v>
      </c>
      <c r="G1260" s="1" t="s">
        <v>2586</v>
      </c>
      <c r="H1260" s="1" t="s">
        <v>393</v>
      </c>
      <c r="I1260" s="1" t="s">
        <v>2587</v>
      </c>
      <c r="J1260" s="8">
        <f>EOMONTH(C1260, 0)</f>
        <v>45565</v>
      </c>
      <c r="K1260" s="1" t="s">
        <v>233</v>
      </c>
      <c r="L1260" s="1" t="str">
        <f>IF(ISNUMBER(SEARCH("Social subscription",I1260)),"Social Sub",IF(OR(ISNUMBER(SEARCH("Mens",I1260)),ISNUMBER(SEARCH("Ladies",I1260))),"Match Fees",IF(OR(ISNUMBER(SEARCH("Badgers",I1260)),ISNUMBER(SEARCH("Match Fee",I1260))),"Match Fees",IF(OR(ISNUMBER(SEARCH("Training",I1260)),ISNUMBER(SEARCH("Aspirations",I1260))),"Training Fee",""))))</f>
        <v>Match Fees</v>
      </c>
      <c r="M1260" s="1">
        <v>10</v>
      </c>
      <c r="N1260" s="1">
        <v>0</v>
      </c>
      <c r="O1260" s="1">
        <v>0</v>
      </c>
      <c r="P1260" s="1">
        <v>0</v>
      </c>
      <c r="Q1260" s="1">
        <v>10</v>
      </c>
    </row>
    <row r="1261" spans="1:17" ht="12.75">
      <c r="A1261" s="4">
        <v>45297</v>
      </c>
      <c r="B1261" s="18">
        <f>IF(AND(ISNUMBER(--LEFT(A1261,10)), ISNUMBER(--LEFT(C1261,10))), --LEFT(C1261,10) - --LEFT(A1261,10), "")</f>
        <v>242.0054999999993</v>
      </c>
      <c r="C1261" s="4">
        <v>45539.005555555559</v>
      </c>
      <c r="D1261" s="16">
        <f>YEAR(C1261)</f>
        <v>2024</v>
      </c>
      <c r="E1261" s="1" t="str">
        <f t="shared" si="19"/>
        <v>September 2024</v>
      </c>
      <c r="F1261" s="3" t="str">
        <f ca="1">IF(C1261&gt;=TODAY()-365, "Last 12 Months", "After 12 Months")</f>
        <v>Last 12 Months</v>
      </c>
      <c r="G1261" s="1" t="s">
        <v>2588</v>
      </c>
      <c r="H1261" s="1" t="s">
        <v>393</v>
      </c>
      <c r="I1261" s="1" t="s">
        <v>2589</v>
      </c>
      <c r="J1261" s="8">
        <f>EOMONTH(C1261, 0)</f>
        <v>45565</v>
      </c>
      <c r="K1261" s="1" t="s">
        <v>233</v>
      </c>
      <c r="L1261" s="1" t="str">
        <f>IF(ISNUMBER(SEARCH("Social subscription",I1261)),"Social Sub",IF(OR(ISNUMBER(SEARCH("Mens",I1261)),ISNUMBER(SEARCH("Ladies",I1261))),"Match Fees",IF(OR(ISNUMBER(SEARCH("Badgers",I1261)),ISNUMBER(SEARCH("Match Fee",I1261))),"Match Fees",IF(OR(ISNUMBER(SEARCH("Training",I1261)),ISNUMBER(SEARCH("Aspirations",I1261))),"Training Fee",""))))</f>
        <v>Match Fees</v>
      </c>
      <c r="M1261" s="1">
        <v>10</v>
      </c>
      <c r="N1261" s="1">
        <v>0</v>
      </c>
      <c r="O1261" s="1">
        <v>0</v>
      </c>
      <c r="P1261" s="1">
        <v>0</v>
      </c>
      <c r="Q1261" s="1">
        <v>10</v>
      </c>
    </row>
    <row r="1262" spans="1:17" ht="12.75">
      <c r="A1262" s="4">
        <v>45305</v>
      </c>
      <c r="B1262" s="18">
        <f>IF(AND(ISNUMBER(--LEFT(A1262,10)), ISNUMBER(--LEFT(C1262,10))), --LEFT(C1262,10) - --LEFT(A1262,10), "")</f>
        <v>234.0054999999993</v>
      </c>
      <c r="C1262" s="4">
        <v>45539.005555555559</v>
      </c>
      <c r="D1262" s="16">
        <f>YEAR(C1262)</f>
        <v>2024</v>
      </c>
      <c r="E1262" s="1" t="str">
        <f t="shared" si="19"/>
        <v>September 2024</v>
      </c>
      <c r="F1262" s="3" t="str">
        <f ca="1">IF(C1262&gt;=TODAY()-365, "Last 12 Months", "After 12 Months")</f>
        <v>Last 12 Months</v>
      </c>
      <c r="G1262" s="1" t="s">
        <v>2590</v>
      </c>
      <c r="H1262" s="1" t="s">
        <v>393</v>
      </c>
      <c r="I1262" s="1" t="s">
        <v>2591</v>
      </c>
      <c r="J1262" s="8">
        <f>EOMONTH(C1262, 0)</f>
        <v>45565</v>
      </c>
      <c r="K1262" s="1" t="s">
        <v>233</v>
      </c>
      <c r="L1262" s="1" t="str">
        <f>IF(ISNUMBER(SEARCH("Social subscription",I1262)),"Social Sub",IF(OR(ISNUMBER(SEARCH("Mens",I1262)),ISNUMBER(SEARCH("Ladies",I1262))),"Match Fees",IF(OR(ISNUMBER(SEARCH("Badgers",I1262)),ISNUMBER(SEARCH("Match Fee",I1262))),"Match Fees",IF(OR(ISNUMBER(SEARCH("Training",I1262)),ISNUMBER(SEARCH("Aspirations",I1262))),"Training Fee",""))))</f>
        <v>Match Fees</v>
      </c>
      <c r="M1262" s="1">
        <v>10</v>
      </c>
      <c r="N1262" s="1">
        <v>0</v>
      </c>
      <c r="O1262" s="1">
        <v>0</v>
      </c>
      <c r="P1262" s="1">
        <v>0</v>
      </c>
      <c r="Q1262" s="1">
        <v>10</v>
      </c>
    </row>
    <row r="1263" spans="1:17" ht="12.75">
      <c r="A1263" s="4">
        <v>45305</v>
      </c>
      <c r="B1263" s="18">
        <f>IF(AND(ISNUMBER(--LEFT(A1263,10)), ISNUMBER(--LEFT(C1263,10))), --LEFT(C1263,10) - --LEFT(A1263,10), "")</f>
        <v>234.0054999999993</v>
      </c>
      <c r="C1263" s="4">
        <v>45539.005555555559</v>
      </c>
      <c r="D1263" s="16">
        <f>YEAR(C1263)</f>
        <v>2024</v>
      </c>
      <c r="E1263" s="1" t="str">
        <f t="shared" si="19"/>
        <v>September 2024</v>
      </c>
      <c r="F1263" s="3" t="str">
        <f ca="1">IF(C1263&gt;=TODAY()-365, "Last 12 Months", "After 12 Months")</f>
        <v>Last 12 Months</v>
      </c>
      <c r="G1263" s="1" t="s">
        <v>2592</v>
      </c>
      <c r="H1263" s="1" t="s">
        <v>393</v>
      </c>
      <c r="I1263" s="1" t="s">
        <v>2593</v>
      </c>
      <c r="J1263" s="8">
        <f>EOMONTH(C1263, 0)</f>
        <v>45565</v>
      </c>
      <c r="K1263" s="1" t="s">
        <v>233</v>
      </c>
      <c r="L1263" s="1" t="str">
        <f>IF(ISNUMBER(SEARCH("Social subscription",I1263)),"Social Sub",IF(OR(ISNUMBER(SEARCH("Mens",I1263)),ISNUMBER(SEARCH("Ladies",I1263))),"Match Fees",IF(OR(ISNUMBER(SEARCH("Badgers",I1263)),ISNUMBER(SEARCH("Match Fee",I1263))),"Match Fees",IF(OR(ISNUMBER(SEARCH("Training",I1263)),ISNUMBER(SEARCH("Aspirations",I1263))),"Training Fee",""))))</f>
        <v>Match Fees</v>
      </c>
      <c r="M1263" s="1">
        <v>10</v>
      </c>
      <c r="N1263" s="1">
        <v>0</v>
      </c>
      <c r="O1263" s="1">
        <v>0</v>
      </c>
      <c r="P1263" s="1">
        <v>0</v>
      </c>
      <c r="Q1263" s="1">
        <v>10</v>
      </c>
    </row>
    <row r="1264" spans="1:17" ht="12.75">
      <c r="A1264" s="4">
        <v>45311</v>
      </c>
      <c r="B1264" s="18">
        <f>IF(AND(ISNUMBER(--LEFT(A1264,10)), ISNUMBER(--LEFT(C1264,10))), --LEFT(C1264,10) - --LEFT(A1264,10), "")</f>
        <v>228.0054999999993</v>
      </c>
      <c r="C1264" s="4">
        <v>45539.005555555559</v>
      </c>
      <c r="D1264" s="16">
        <f>YEAR(C1264)</f>
        <v>2024</v>
      </c>
      <c r="E1264" s="1" t="str">
        <f t="shared" si="19"/>
        <v>September 2024</v>
      </c>
      <c r="F1264" s="3" t="str">
        <f ca="1">IF(C1264&gt;=TODAY()-365, "Last 12 Months", "After 12 Months")</f>
        <v>Last 12 Months</v>
      </c>
      <c r="G1264" s="1" t="s">
        <v>2594</v>
      </c>
      <c r="H1264" s="1" t="s">
        <v>393</v>
      </c>
      <c r="I1264" s="1" t="s">
        <v>2595</v>
      </c>
      <c r="J1264" s="8">
        <f>EOMONTH(C1264, 0)</f>
        <v>45565</v>
      </c>
      <c r="K1264" s="1" t="s">
        <v>233</v>
      </c>
      <c r="L1264" s="1" t="str">
        <f>IF(ISNUMBER(SEARCH("Social subscription",I1264)),"Social Sub",IF(OR(ISNUMBER(SEARCH("Mens",I1264)),ISNUMBER(SEARCH("Ladies",I1264))),"Match Fees",IF(OR(ISNUMBER(SEARCH("Badgers",I1264)),ISNUMBER(SEARCH("Match Fee",I1264))),"Match Fees",IF(OR(ISNUMBER(SEARCH("Training",I1264)),ISNUMBER(SEARCH("Aspirations",I1264))),"Training Fee",""))))</f>
        <v>Match Fees</v>
      </c>
      <c r="M1264" s="1">
        <v>10</v>
      </c>
      <c r="N1264" s="1">
        <v>0</v>
      </c>
      <c r="O1264" s="1">
        <v>0</v>
      </c>
      <c r="P1264" s="1">
        <v>0</v>
      </c>
      <c r="Q1264" s="1">
        <v>10</v>
      </c>
    </row>
    <row r="1265" spans="1:17" ht="12.75">
      <c r="A1265" s="4">
        <v>45319</v>
      </c>
      <c r="B1265" s="18">
        <f>IF(AND(ISNUMBER(--LEFT(A1265,10)), ISNUMBER(--LEFT(C1265,10))), --LEFT(C1265,10) - --LEFT(A1265,10), "")</f>
        <v>220.0054999999993</v>
      </c>
      <c r="C1265" s="4">
        <v>45539.005555555559</v>
      </c>
      <c r="D1265" s="16">
        <f>YEAR(C1265)</f>
        <v>2024</v>
      </c>
      <c r="E1265" s="1" t="str">
        <f t="shared" si="19"/>
        <v>September 2024</v>
      </c>
      <c r="F1265" s="3" t="str">
        <f ca="1">IF(C1265&gt;=TODAY()-365, "Last 12 Months", "After 12 Months")</f>
        <v>Last 12 Months</v>
      </c>
      <c r="G1265" s="1" t="s">
        <v>2596</v>
      </c>
      <c r="H1265" s="1" t="s">
        <v>393</v>
      </c>
      <c r="I1265" s="1" t="s">
        <v>2597</v>
      </c>
      <c r="J1265" s="8">
        <f>EOMONTH(C1265, 0)</f>
        <v>45565</v>
      </c>
      <c r="K1265" s="1" t="s">
        <v>233</v>
      </c>
      <c r="L1265" s="1" t="str">
        <f>IF(ISNUMBER(SEARCH("Social subscription",I1265)),"Social Sub",IF(OR(ISNUMBER(SEARCH("Mens",I1265)),ISNUMBER(SEARCH("Ladies",I1265))),"Match Fees",IF(OR(ISNUMBER(SEARCH("Badgers",I1265)),ISNUMBER(SEARCH("Match Fee",I1265))),"Match Fees",IF(OR(ISNUMBER(SEARCH("Training",I1265)),ISNUMBER(SEARCH("Aspirations",I1265))),"Training Fee",""))))</f>
        <v>Match Fees</v>
      </c>
      <c r="M1265" s="1">
        <v>10</v>
      </c>
      <c r="N1265" s="1">
        <v>0</v>
      </c>
      <c r="O1265" s="1">
        <v>0</v>
      </c>
      <c r="P1265" s="1">
        <v>0</v>
      </c>
      <c r="Q1265" s="1">
        <v>10</v>
      </c>
    </row>
    <row r="1266" spans="1:17" ht="12.75">
      <c r="A1266" s="4">
        <v>45326</v>
      </c>
      <c r="B1266" s="18">
        <f>IF(AND(ISNUMBER(--LEFT(A1266,10)), ISNUMBER(--LEFT(C1266,10))), --LEFT(C1266,10) - --LEFT(A1266,10), "")</f>
        <v>213.0054999999993</v>
      </c>
      <c r="C1266" s="4">
        <v>45539.005555555559</v>
      </c>
      <c r="D1266" s="16">
        <f>YEAR(C1266)</f>
        <v>2024</v>
      </c>
      <c r="E1266" s="1" t="str">
        <f t="shared" si="19"/>
        <v>September 2024</v>
      </c>
      <c r="F1266" s="3" t="str">
        <f ca="1">IF(C1266&gt;=TODAY()-365, "Last 12 Months", "After 12 Months")</f>
        <v>Last 12 Months</v>
      </c>
      <c r="G1266" s="1" t="s">
        <v>2598</v>
      </c>
      <c r="H1266" s="1" t="s">
        <v>393</v>
      </c>
      <c r="I1266" s="1" t="s">
        <v>2599</v>
      </c>
      <c r="J1266" s="8">
        <f>EOMONTH(C1266, 0)</f>
        <v>45565</v>
      </c>
      <c r="K1266" s="1" t="s">
        <v>233</v>
      </c>
      <c r="L1266" s="1" t="str">
        <f>IF(ISNUMBER(SEARCH("Social subscription",I1266)),"Social Sub",IF(OR(ISNUMBER(SEARCH("Mens",I1266)),ISNUMBER(SEARCH("Ladies",I1266))),"Match Fees",IF(OR(ISNUMBER(SEARCH("Badgers",I1266)),ISNUMBER(SEARCH("Match Fee",I1266))),"Match Fees",IF(OR(ISNUMBER(SEARCH("Training",I1266)),ISNUMBER(SEARCH("Aspirations",I1266))),"Training Fee",""))))</f>
        <v>Match Fees</v>
      </c>
      <c r="M1266" s="1">
        <v>10</v>
      </c>
      <c r="N1266" s="1">
        <v>0</v>
      </c>
      <c r="O1266" s="1">
        <v>0</v>
      </c>
      <c r="P1266" s="1">
        <v>0</v>
      </c>
      <c r="Q1266" s="1">
        <v>10</v>
      </c>
    </row>
    <row r="1267" spans="1:17" ht="12.75">
      <c r="A1267" s="4">
        <v>45342</v>
      </c>
      <c r="B1267" s="18">
        <f>IF(AND(ISNUMBER(--LEFT(A1267,10)), ISNUMBER(--LEFT(C1267,10))), --LEFT(C1267,10) - --LEFT(A1267,10), "")</f>
        <v>197.0054999999993</v>
      </c>
      <c r="C1267" s="4">
        <v>45539.005555555559</v>
      </c>
      <c r="D1267" s="16">
        <f>YEAR(C1267)</f>
        <v>2024</v>
      </c>
      <c r="E1267" s="1" t="str">
        <f t="shared" si="19"/>
        <v>September 2024</v>
      </c>
      <c r="F1267" s="3" t="str">
        <f ca="1">IF(C1267&gt;=TODAY()-365, "Last 12 Months", "After 12 Months")</f>
        <v>Last 12 Months</v>
      </c>
      <c r="G1267" s="1" t="s">
        <v>2600</v>
      </c>
      <c r="H1267" s="1" t="s">
        <v>393</v>
      </c>
      <c r="I1267" s="1" t="s">
        <v>2601</v>
      </c>
      <c r="J1267" s="8">
        <f>EOMONTH(C1267, 0)</f>
        <v>45565</v>
      </c>
      <c r="K1267" s="1" t="s">
        <v>233</v>
      </c>
      <c r="L1267" s="1" t="str">
        <f>IF(ISNUMBER(SEARCH("Social subscription",I1267)),"Social Sub",IF(OR(ISNUMBER(SEARCH("Mens",I1267)),ISNUMBER(SEARCH("Ladies",I1267))),"Match Fees",IF(OR(ISNUMBER(SEARCH("Badgers",I1267)),ISNUMBER(SEARCH("Match Fee",I1267))),"Match Fees",IF(OR(ISNUMBER(SEARCH("Training",I1267)),ISNUMBER(SEARCH("Aspirations",I1267))),"Training Fee",""))))</f>
        <v>Match Fees</v>
      </c>
      <c r="M1267" s="1">
        <v>10</v>
      </c>
      <c r="N1267" s="1">
        <v>0</v>
      </c>
      <c r="O1267" s="1">
        <v>0</v>
      </c>
      <c r="P1267" s="1">
        <v>0</v>
      </c>
      <c r="Q1267" s="1">
        <v>10</v>
      </c>
    </row>
    <row r="1268" spans="1:17" ht="12.75">
      <c r="A1268" s="4">
        <v>45348</v>
      </c>
      <c r="B1268" s="18">
        <f>IF(AND(ISNUMBER(--LEFT(A1268,10)), ISNUMBER(--LEFT(C1268,10))), --LEFT(C1268,10) - --LEFT(A1268,10), "")</f>
        <v>191.0054999999993</v>
      </c>
      <c r="C1268" s="4">
        <v>45539.005555555559</v>
      </c>
      <c r="D1268" s="16">
        <f>YEAR(C1268)</f>
        <v>2024</v>
      </c>
      <c r="E1268" s="1" t="str">
        <f t="shared" si="19"/>
        <v>September 2024</v>
      </c>
      <c r="F1268" s="3" t="str">
        <f ca="1">IF(C1268&gt;=TODAY()-365, "Last 12 Months", "After 12 Months")</f>
        <v>Last 12 Months</v>
      </c>
      <c r="G1268" s="1" t="s">
        <v>2602</v>
      </c>
      <c r="H1268" s="1" t="s">
        <v>393</v>
      </c>
      <c r="I1268" s="1" t="s">
        <v>2603</v>
      </c>
      <c r="J1268" s="8">
        <f>EOMONTH(C1268, 0)</f>
        <v>45565</v>
      </c>
      <c r="K1268" s="1" t="s">
        <v>233</v>
      </c>
      <c r="L1268" s="1" t="str">
        <f>IF(ISNUMBER(SEARCH("Social subscription",I1268)),"Social Sub",IF(OR(ISNUMBER(SEARCH("Mens",I1268)),ISNUMBER(SEARCH("Ladies",I1268))),"Match Fees",IF(OR(ISNUMBER(SEARCH("Badgers",I1268)),ISNUMBER(SEARCH("Match Fee",I1268))),"Match Fees",IF(OR(ISNUMBER(SEARCH("Training",I1268)),ISNUMBER(SEARCH("Aspirations",I1268))),"Training Fee",""))))</f>
        <v>Match Fees</v>
      </c>
      <c r="M1268" s="1">
        <v>10</v>
      </c>
      <c r="N1268" s="1">
        <v>0</v>
      </c>
      <c r="O1268" s="1">
        <v>0</v>
      </c>
      <c r="P1268" s="1">
        <v>0</v>
      </c>
      <c r="Q1268" s="1">
        <v>10</v>
      </c>
    </row>
    <row r="1269" spans="1:17" ht="12.75">
      <c r="A1269" s="4">
        <v>45355</v>
      </c>
      <c r="B1269" s="18">
        <f>IF(AND(ISNUMBER(--LEFT(A1269,10)), ISNUMBER(--LEFT(C1269,10))), --LEFT(C1269,10) - --LEFT(A1269,10), "")</f>
        <v>184.0054999999993</v>
      </c>
      <c r="C1269" s="4">
        <v>45539.005555555559</v>
      </c>
      <c r="D1269" s="16">
        <f>YEAR(C1269)</f>
        <v>2024</v>
      </c>
      <c r="E1269" s="1" t="str">
        <f t="shared" si="19"/>
        <v>September 2024</v>
      </c>
      <c r="F1269" s="3" t="str">
        <f ca="1">IF(C1269&gt;=TODAY()-365, "Last 12 Months", "After 12 Months")</f>
        <v>Last 12 Months</v>
      </c>
      <c r="G1269" s="1" t="s">
        <v>2604</v>
      </c>
      <c r="H1269" s="1" t="s">
        <v>393</v>
      </c>
      <c r="I1269" s="1" t="s">
        <v>2605</v>
      </c>
      <c r="J1269" s="8">
        <f>EOMONTH(C1269, 0)</f>
        <v>45565</v>
      </c>
      <c r="K1269" s="1" t="s">
        <v>233</v>
      </c>
      <c r="L1269" s="1" t="str">
        <f>IF(ISNUMBER(SEARCH("Social subscription",I1269)),"Social Sub",IF(OR(ISNUMBER(SEARCH("Mens",I1269)),ISNUMBER(SEARCH("Ladies",I1269))),"Match Fees",IF(OR(ISNUMBER(SEARCH("Badgers",I1269)),ISNUMBER(SEARCH("Match Fee",I1269))),"Match Fees",IF(OR(ISNUMBER(SEARCH("Training",I1269)),ISNUMBER(SEARCH("Aspirations",I1269))),"Training Fee",""))))</f>
        <v>Match Fees</v>
      </c>
      <c r="M1269" s="1">
        <v>10</v>
      </c>
      <c r="N1269" s="1">
        <v>0</v>
      </c>
      <c r="O1269" s="1">
        <v>0</v>
      </c>
      <c r="P1269" s="1">
        <v>0</v>
      </c>
      <c r="Q1269" s="1">
        <v>10</v>
      </c>
    </row>
    <row r="1270" spans="1:17" ht="12.75">
      <c r="A1270" s="4">
        <v>45362</v>
      </c>
      <c r="B1270" s="18">
        <f>IF(AND(ISNUMBER(--LEFT(A1270,10)), ISNUMBER(--LEFT(C1270,10))), --LEFT(C1270,10) - --LEFT(A1270,10), "")</f>
        <v>177.0054999999993</v>
      </c>
      <c r="C1270" s="4">
        <v>45539.005555555559</v>
      </c>
      <c r="D1270" s="16">
        <f>YEAR(C1270)</f>
        <v>2024</v>
      </c>
      <c r="E1270" s="1" t="str">
        <f t="shared" si="19"/>
        <v>September 2024</v>
      </c>
      <c r="F1270" s="3" t="str">
        <f ca="1">IF(C1270&gt;=TODAY()-365, "Last 12 Months", "After 12 Months")</f>
        <v>Last 12 Months</v>
      </c>
      <c r="G1270" s="1" t="s">
        <v>2606</v>
      </c>
      <c r="H1270" s="1" t="s">
        <v>393</v>
      </c>
      <c r="I1270" s="1" t="s">
        <v>2607</v>
      </c>
      <c r="J1270" s="8">
        <f>EOMONTH(C1270, 0)</f>
        <v>45565</v>
      </c>
      <c r="K1270" s="1" t="s">
        <v>233</v>
      </c>
      <c r="L1270" s="1" t="str">
        <f>IF(ISNUMBER(SEARCH("Social subscription",I1270)),"Social Sub",IF(OR(ISNUMBER(SEARCH("Mens",I1270)),ISNUMBER(SEARCH("Ladies",I1270))),"Match Fees",IF(OR(ISNUMBER(SEARCH("Badgers",I1270)),ISNUMBER(SEARCH("Match Fee",I1270))),"Match Fees",IF(OR(ISNUMBER(SEARCH("Training",I1270)),ISNUMBER(SEARCH("Aspirations",I1270))),"Training Fee",""))))</f>
        <v>Match Fees</v>
      </c>
      <c r="M1270" s="1">
        <v>10</v>
      </c>
      <c r="N1270" s="1">
        <v>0</v>
      </c>
      <c r="O1270" s="1">
        <v>0</v>
      </c>
      <c r="P1270" s="1">
        <v>0</v>
      </c>
      <c r="Q1270" s="1">
        <v>10</v>
      </c>
    </row>
    <row r="1271" spans="1:17" ht="12.75">
      <c r="A1271" s="4">
        <v>45367</v>
      </c>
      <c r="B1271" s="18">
        <f>IF(AND(ISNUMBER(--LEFT(A1271,10)), ISNUMBER(--LEFT(C1271,10))), --LEFT(C1271,10) - --LEFT(A1271,10), "")</f>
        <v>172.0054999999993</v>
      </c>
      <c r="C1271" s="4">
        <v>45539.005555555559</v>
      </c>
      <c r="D1271" s="16">
        <f>YEAR(C1271)</f>
        <v>2024</v>
      </c>
      <c r="E1271" s="1" t="str">
        <f t="shared" si="19"/>
        <v>September 2024</v>
      </c>
      <c r="F1271" s="3" t="str">
        <f ca="1">IF(C1271&gt;=TODAY()-365, "Last 12 Months", "After 12 Months")</f>
        <v>Last 12 Months</v>
      </c>
      <c r="G1271" s="1" t="s">
        <v>2608</v>
      </c>
      <c r="H1271" s="1" t="s">
        <v>393</v>
      </c>
      <c r="I1271" s="1" t="s">
        <v>2609</v>
      </c>
      <c r="J1271" s="8">
        <f>EOMONTH(C1271, 0)</f>
        <v>45565</v>
      </c>
      <c r="K1271" s="1" t="s">
        <v>233</v>
      </c>
      <c r="L1271" s="1" t="str">
        <f>IF(ISNUMBER(SEARCH("Social subscription",I1271)),"Social Sub",IF(OR(ISNUMBER(SEARCH("Mens",I1271)),ISNUMBER(SEARCH("Ladies",I1271))),"Match Fees",IF(OR(ISNUMBER(SEARCH("Badgers",I1271)),ISNUMBER(SEARCH("Match Fee",I1271))),"Match Fees",IF(OR(ISNUMBER(SEARCH("Training",I1271)),ISNUMBER(SEARCH("Aspirations",I1271))),"Training Fee",""))))</f>
        <v>Match Fees</v>
      </c>
      <c r="M1271" s="1">
        <v>10</v>
      </c>
      <c r="N1271" s="1">
        <v>0</v>
      </c>
      <c r="O1271" s="1">
        <v>0</v>
      </c>
      <c r="P1271" s="1">
        <v>0</v>
      </c>
      <c r="Q1271" s="1">
        <v>10</v>
      </c>
    </row>
    <row r="1272" spans="1:17" ht="12.75">
      <c r="A1272" s="4">
        <v>45370</v>
      </c>
      <c r="B1272" s="18">
        <f>IF(AND(ISNUMBER(--LEFT(A1272,10)), ISNUMBER(--LEFT(C1272,10))), --LEFT(C1272,10) - --LEFT(A1272,10), "")</f>
        <v>169.00620000000345</v>
      </c>
      <c r="C1272" s="4">
        <v>45539.006249999999</v>
      </c>
      <c r="D1272" s="16">
        <f>YEAR(C1272)</f>
        <v>2024</v>
      </c>
      <c r="E1272" s="1" t="str">
        <f t="shared" si="19"/>
        <v>September 2024</v>
      </c>
      <c r="F1272" s="3" t="str">
        <f ca="1">IF(C1272&gt;=TODAY()-365, "Last 12 Months", "After 12 Months")</f>
        <v>Last 12 Months</v>
      </c>
      <c r="G1272" s="1" t="s">
        <v>2610</v>
      </c>
      <c r="H1272" s="1" t="s">
        <v>393</v>
      </c>
      <c r="I1272" s="1" t="s">
        <v>2611</v>
      </c>
      <c r="J1272" s="8">
        <f>EOMONTH(C1272, 0)</f>
        <v>45565</v>
      </c>
      <c r="K1272" s="1" t="s">
        <v>233</v>
      </c>
      <c r="L1272" s="1" t="str">
        <f>IF(ISNUMBER(SEARCH("Social subscription",I1272)),"Social Sub",IF(OR(ISNUMBER(SEARCH("Mens",I1272)),ISNUMBER(SEARCH("Ladies",I1272))),"Match Fees",IF(OR(ISNUMBER(SEARCH("Badgers",I1272)),ISNUMBER(SEARCH("Match Fee",I1272))),"Match Fees",IF(OR(ISNUMBER(SEARCH("Training",I1272)),ISNUMBER(SEARCH("Aspirations",I1272))),"Training Fee",""))))</f>
        <v>Match Fees</v>
      </c>
      <c r="M1272" s="1">
        <v>10</v>
      </c>
      <c r="N1272" s="1">
        <v>0</v>
      </c>
      <c r="O1272" s="1">
        <v>0</v>
      </c>
      <c r="P1272" s="1">
        <v>0</v>
      </c>
      <c r="Q1272" s="1">
        <v>10</v>
      </c>
    </row>
    <row r="1273" spans="1:17" ht="12.75">
      <c r="A1273" s="4">
        <v>45376</v>
      </c>
      <c r="B1273" s="18">
        <f>IF(AND(ISNUMBER(--LEFT(A1273,10)), ISNUMBER(--LEFT(C1273,10))), --LEFT(C1273,10) - --LEFT(A1273,10), "")</f>
        <v>163.00620000000345</v>
      </c>
      <c r="C1273" s="4">
        <v>45539.006249999999</v>
      </c>
      <c r="D1273" s="16">
        <f>YEAR(C1273)</f>
        <v>2024</v>
      </c>
      <c r="E1273" s="1" t="str">
        <f t="shared" si="19"/>
        <v>September 2024</v>
      </c>
      <c r="F1273" s="3" t="str">
        <f ca="1">IF(C1273&gt;=TODAY()-365, "Last 12 Months", "After 12 Months")</f>
        <v>Last 12 Months</v>
      </c>
      <c r="G1273" s="1" t="s">
        <v>2612</v>
      </c>
      <c r="H1273" s="1" t="s">
        <v>393</v>
      </c>
      <c r="I1273" s="1" t="s">
        <v>2613</v>
      </c>
      <c r="J1273" s="8">
        <f>EOMONTH(C1273, 0)</f>
        <v>45565</v>
      </c>
      <c r="K1273" s="1" t="s">
        <v>233</v>
      </c>
      <c r="L1273" s="1" t="str">
        <f>IF(ISNUMBER(SEARCH("Social subscription",I1273)),"Social Sub",IF(OR(ISNUMBER(SEARCH("Mens",I1273)),ISNUMBER(SEARCH("Ladies",I1273))),"Match Fees",IF(OR(ISNUMBER(SEARCH("Badgers",I1273)),ISNUMBER(SEARCH("Match Fee",I1273))),"Match Fees",IF(OR(ISNUMBER(SEARCH("Training",I1273)),ISNUMBER(SEARCH("Aspirations",I1273))),"Training Fee",""))))</f>
        <v>Match Fees</v>
      </c>
      <c r="M1273" s="1">
        <v>10</v>
      </c>
      <c r="N1273" s="1">
        <v>0</v>
      </c>
      <c r="O1273" s="1">
        <v>0</v>
      </c>
      <c r="P1273" s="1">
        <v>0</v>
      </c>
      <c r="Q1273" s="1">
        <v>10</v>
      </c>
    </row>
    <row r="1274" spans="1:17" ht="12.75">
      <c r="A1274" s="4">
        <v>45427</v>
      </c>
      <c r="B1274" s="18">
        <f>IF(AND(ISNUMBER(--LEFT(A1274,10)), ISNUMBER(--LEFT(C1274,10))), --LEFT(C1274,10) - --LEFT(A1274,10), "")</f>
        <v>112.00620000000345</v>
      </c>
      <c r="C1274" s="4">
        <v>45539.006249999999</v>
      </c>
      <c r="D1274" s="16">
        <f>YEAR(C1274)</f>
        <v>2024</v>
      </c>
      <c r="E1274" s="1" t="str">
        <f t="shared" si="19"/>
        <v>September 2024</v>
      </c>
      <c r="F1274" s="3" t="str">
        <f ca="1">IF(C1274&gt;=TODAY()-365, "Last 12 Months", "After 12 Months")</f>
        <v>Last 12 Months</v>
      </c>
      <c r="G1274" s="1" t="s">
        <v>2614</v>
      </c>
      <c r="H1274" s="1" t="s">
        <v>393</v>
      </c>
      <c r="I1274" s="1" t="s">
        <v>2615</v>
      </c>
      <c r="J1274" s="8">
        <f>EOMONTH(C1274, 0)</f>
        <v>45565</v>
      </c>
      <c r="K1274" s="1" t="s">
        <v>233</v>
      </c>
      <c r="L1274" s="1" t="str">
        <f>IF(ISNUMBER(SEARCH("Social subscription",I1274)),"Social Sub",IF(OR(ISNUMBER(SEARCH("Mens",I1274)),ISNUMBER(SEARCH("Ladies",I1274))),"Match Fees",IF(OR(ISNUMBER(SEARCH("Badgers",I1274)),ISNUMBER(SEARCH("Match Fee",I1274))),"Match Fees",IF(OR(ISNUMBER(SEARCH("Training",I1274)),ISNUMBER(SEARCH("Aspirations",I1274))),"Training Fee",""))))</f>
        <v>Match Fees</v>
      </c>
      <c r="M1274" s="1">
        <v>10</v>
      </c>
      <c r="N1274" s="1">
        <v>0</v>
      </c>
      <c r="O1274" s="1">
        <v>0</v>
      </c>
      <c r="P1274" s="1">
        <v>0</v>
      </c>
      <c r="Q1274" s="1">
        <v>10</v>
      </c>
    </row>
    <row r="1275" spans="1:17" ht="12.75">
      <c r="A1275" s="4">
        <v>45471</v>
      </c>
      <c r="B1275" s="18">
        <f>IF(AND(ISNUMBER(--LEFT(A1275,10)), ISNUMBER(--LEFT(C1275,10))), --LEFT(C1275,10) - --LEFT(A1275,10), "")</f>
        <v>68.006200000003446</v>
      </c>
      <c r="C1275" s="4">
        <v>45539.006249999999</v>
      </c>
      <c r="D1275" s="16">
        <f>YEAR(C1275)</f>
        <v>2024</v>
      </c>
      <c r="E1275" s="1" t="str">
        <f t="shared" si="19"/>
        <v>September 2024</v>
      </c>
      <c r="F1275" s="3" t="str">
        <f ca="1">IF(C1275&gt;=TODAY()-365, "Last 12 Months", "After 12 Months")</f>
        <v>Last 12 Months</v>
      </c>
      <c r="G1275" s="1" t="s">
        <v>2616</v>
      </c>
      <c r="H1275" s="1" t="s">
        <v>393</v>
      </c>
      <c r="I1275" s="1" t="s">
        <v>2617</v>
      </c>
      <c r="J1275" s="8">
        <f>EOMONTH(C1275, 0)</f>
        <v>45565</v>
      </c>
      <c r="K1275" s="1" t="s">
        <v>233</v>
      </c>
      <c r="L1275" s="1" t="str">
        <f>IF(ISNUMBER(SEARCH("Social subscription",I1275)),"Social Sub",IF(OR(ISNUMBER(SEARCH("Mens",I1275)),ISNUMBER(SEARCH("Ladies",I1275))),"Match Fees",IF(OR(ISNUMBER(SEARCH("Badgers",I1275)),ISNUMBER(SEARCH("Match Fee",I1275))),"Match Fees",IF(OR(ISNUMBER(SEARCH("Training",I1275)),ISNUMBER(SEARCH("Aspirations",I1275))),"Training Fee",""))))</f>
        <v>Match Fees</v>
      </c>
      <c r="M1275" s="1">
        <v>10</v>
      </c>
      <c r="N1275" s="1">
        <v>0</v>
      </c>
      <c r="O1275" s="1">
        <v>0</v>
      </c>
      <c r="P1275" s="1">
        <v>0</v>
      </c>
      <c r="Q1275" s="1">
        <v>10</v>
      </c>
    </row>
    <row r="1276" spans="1:17" ht="12.75">
      <c r="A1276" s="4">
        <v>45319</v>
      </c>
      <c r="B1276" s="18">
        <f>IF(AND(ISNUMBER(--LEFT(A1276,10)), ISNUMBER(--LEFT(C1276,10))), --LEFT(C1276,10) - --LEFT(A1276,10), "")</f>
        <v>220.43050000000221</v>
      </c>
      <c r="C1276" s="4">
        <v>45539.430555555555</v>
      </c>
      <c r="D1276" s="16">
        <f>YEAR(C1276)</f>
        <v>2024</v>
      </c>
      <c r="E1276" s="1" t="str">
        <f t="shared" si="19"/>
        <v>September 2024</v>
      </c>
      <c r="F1276" s="3" t="str">
        <f ca="1">IF(C1276&gt;=TODAY()-365, "Last 12 Months", "After 12 Months")</f>
        <v>Last 12 Months</v>
      </c>
      <c r="G1276" s="1" t="s">
        <v>2618</v>
      </c>
      <c r="H1276" s="1" t="s">
        <v>393</v>
      </c>
      <c r="I1276" s="1" t="s">
        <v>2619</v>
      </c>
      <c r="J1276" s="8">
        <f>EOMONTH(C1276, 0)</f>
        <v>45565</v>
      </c>
      <c r="K1276" s="1" t="s">
        <v>233</v>
      </c>
      <c r="L1276" s="1" t="str">
        <f>IF(ISNUMBER(SEARCH("Social subscription",I1276)),"Social Sub",IF(OR(ISNUMBER(SEARCH("Mens",I1276)),ISNUMBER(SEARCH("Ladies",I1276))),"Match Fees",IF(OR(ISNUMBER(SEARCH("Badgers",I1276)),ISNUMBER(SEARCH("Match Fee",I1276))),"Match Fees",IF(OR(ISNUMBER(SEARCH("Training",I1276)),ISNUMBER(SEARCH("Aspirations",I1276))),"Training Fee",""))))</f>
        <v>Match Fees</v>
      </c>
      <c r="M1276" s="1">
        <v>5</v>
      </c>
      <c r="N1276" s="1">
        <v>0</v>
      </c>
      <c r="O1276" s="1">
        <v>0</v>
      </c>
      <c r="P1276" s="1">
        <v>0</v>
      </c>
      <c r="Q1276" s="1">
        <v>5</v>
      </c>
    </row>
    <row r="1277" spans="1:17" ht="12.75">
      <c r="A1277" s="4">
        <v>45331</v>
      </c>
      <c r="B1277" s="18">
        <f>IF(AND(ISNUMBER(--LEFT(A1277,10)), ISNUMBER(--LEFT(C1277,10))), --LEFT(C1277,10) - --LEFT(A1277,10), "")</f>
        <v>208.43050000000221</v>
      </c>
      <c r="C1277" s="4">
        <v>45539.430555555555</v>
      </c>
      <c r="D1277" s="16">
        <f>YEAR(C1277)</f>
        <v>2024</v>
      </c>
      <c r="E1277" s="1" t="str">
        <f t="shared" si="19"/>
        <v>September 2024</v>
      </c>
      <c r="F1277" s="3" t="str">
        <f ca="1">IF(C1277&gt;=TODAY()-365, "Last 12 Months", "After 12 Months")</f>
        <v>Last 12 Months</v>
      </c>
      <c r="G1277" s="1" t="s">
        <v>2620</v>
      </c>
      <c r="H1277" s="1" t="s">
        <v>393</v>
      </c>
      <c r="I1277" s="1" t="s">
        <v>2621</v>
      </c>
      <c r="J1277" s="8">
        <f>EOMONTH(C1277, 0)</f>
        <v>45565</v>
      </c>
      <c r="K1277" s="1" t="s">
        <v>233</v>
      </c>
      <c r="L1277" s="1" t="str">
        <f>IF(ISNUMBER(SEARCH("Social subscription",I1277)),"Social Sub",IF(OR(ISNUMBER(SEARCH("Mens",I1277)),ISNUMBER(SEARCH("Ladies",I1277))),"Match Fees",IF(OR(ISNUMBER(SEARCH("Badgers",I1277)),ISNUMBER(SEARCH("Match Fee",I1277))),"Match Fees",IF(OR(ISNUMBER(SEARCH("Training",I1277)),ISNUMBER(SEARCH("Aspirations",I1277))),"Training Fee",""))))</f>
        <v>Match Fees</v>
      </c>
      <c r="M1277" s="1">
        <v>5</v>
      </c>
      <c r="N1277" s="1">
        <v>0</v>
      </c>
      <c r="O1277" s="1">
        <v>0</v>
      </c>
      <c r="P1277" s="1">
        <v>0</v>
      </c>
      <c r="Q1277" s="1">
        <v>5</v>
      </c>
    </row>
    <row r="1278" spans="1:17" ht="12.75">
      <c r="A1278" s="4">
        <v>45341</v>
      </c>
      <c r="B1278" s="18">
        <f>IF(AND(ISNUMBER(--LEFT(A1278,10)), ISNUMBER(--LEFT(C1278,10))), --LEFT(C1278,10) - --LEFT(A1278,10), "")</f>
        <v>198.43050000000221</v>
      </c>
      <c r="C1278" s="4">
        <v>45539.430555555555</v>
      </c>
      <c r="D1278" s="16">
        <f>YEAR(C1278)</f>
        <v>2024</v>
      </c>
      <c r="E1278" s="1" t="str">
        <f t="shared" si="19"/>
        <v>September 2024</v>
      </c>
      <c r="F1278" s="3" t="str">
        <f ca="1">IF(C1278&gt;=TODAY()-365, "Last 12 Months", "After 12 Months")</f>
        <v>Last 12 Months</v>
      </c>
      <c r="G1278" s="1" t="s">
        <v>2622</v>
      </c>
      <c r="H1278" s="1" t="s">
        <v>393</v>
      </c>
      <c r="I1278" s="1" t="s">
        <v>2623</v>
      </c>
      <c r="J1278" s="8">
        <f>EOMONTH(C1278, 0)</f>
        <v>45565</v>
      </c>
      <c r="K1278" s="1" t="s">
        <v>233</v>
      </c>
      <c r="L1278" s="1" t="str">
        <f>IF(ISNUMBER(SEARCH("Social subscription",I1278)),"Social Sub",IF(OR(ISNUMBER(SEARCH("Mens",I1278)),ISNUMBER(SEARCH("Ladies",I1278))),"Match Fees",IF(OR(ISNUMBER(SEARCH("Badgers",I1278)),ISNUMBER(SEARCH("Match Fee",I1278))),"Match Fees",IF(OR(ISNUMBER(SEARCH("Training",I1278)),ISNUMBER(SEARCH("Aspirations",I1278))),"Training Fee",""))))</f>
        <v>Match Fees</v>
      </c>
      <c r="M1278" s="1">
        <v>5</v>
      </c>
      <c r="N1278" s="1">
        <v>0</v>
      </c>
      <c r="O1278" s="1">
        <v>0</v>
      </c>
      <c r="P1278" s="1">
        <v>0</v>
      </c>
      <c r="Q1278" s="1">
        <v>5</v>
      </c>
    </row>
    <row r="1279" spans="1:17" ht="12.75">
      <c r="A1279" s="4">
        <v>45342</v>
      </c>
      <c r="B1279" s="18">
        <f>IF(AND(ISNUMBER(--LEFT(A1279,10)), ISNUMBER(--LEFT(C1279,10))), --LEFT(C1279,10) - --LEFT(A1279,10), "")</f>
        <v>197.43050000000221</v>
      </c>
      <c r="C1279" s="4">
        <v>45539.430555555555</v>
      </c>
      <c r="D1279" s="16">
        <f>YEAR(C1279)</f>
        <v>2024</v>
      </c>
      <c r="E1279" s="1" t="str">
        <f t="shared" si="19"/>
        <v>September 2024</v>
      </c>
      <c r="F1279" s="3" t="str">
        <f ca="1">IF(C1279&gt;=TODAY()-365, "Last 12 Months", "After 12 Months")</f>
        <v>Last 12 Months</v>
      </c>
      <c r="G1279" s="1" t="s">
        <v>2624</v>
      </c>
      <c r="H1279" s="1" t="s">
        <v>393</v>
      </c>
      <c r="I1279" s="1" t="s">
        <v>2625</v>
      </c>
      <c r="J1279" s="8">
        <f>EOMONTH(C1279, 0)</f>
        <v>45565</v>
      </c>
      <c r="K1279" s="1" t="s">
        <v>233</v>
      </c>
      <c r="L1279" s="1" t="str">
        <f>IF(ISNUMBER(SEARCH("Social subscription",I1279)),"Social Sub",IF(OR(ISNUMBER(SEARCH("Mens",I1279)),ISNUMBER(SEARCH("Ladies",I1279))),"Match Fees",IF(OR(ISNUMBER(SEARCH("Badgers",I1279)),ISNUMBER(SEARCH("Match Fee",I1279))),"Match Fees",IF(OR(ISNUMBER(SEARCH("Training",I1279)),ISNUMBER(SEARCH("Aspirations",I1279))),"Training Fee",""))))</f>
        <v>Match Fees</v>
      </c>
      <c r="M1279" s="1">
        <v>5</v>
      </c>
      <c r="N1279" s="1">
        <v>0</v>
      </c>
      <c r="O1279" s="1">
        <v>0</v>
      </c>
      <c r="P1279" s="1">
        <v>0</v>
      </c>
      <c r="Q1279" s="1">
        <v>5</v>
      </c>
    </row>
    <row r="1280" spans="1:17" ht="12.75">
      <c r="A1280" s="4">
        <v>45348</v>
      </c>
      <c r="B1280" s="18">
        <f>IF(AND(ISNUMBER(--LEFT(A1280,10)), ISNUMBER(--LEFT(C1280,10))), --LEFT(C1280,10) - --LEFT(A1280,10), "")</f>
        <v>191.43050000000221</v>
      </c>
      <c r="C1280" s="4">
        <v>45539.430555555555</v>
      </c>
      <c r="D1280" s="16">
        <f>YEAR(C1280)</f>
        <v>2024</v>
      </c>
      <c r="E1280" s="1" t="str">
        <f t="shared" si="19"/>
        <v>September 2024</v>
      </c>
      <c r="F1280" s="3" t="str">
        <f ca="1">IF(C1280&gt;=TODAY()-365, "Last 12 Months", "After 12 Months")</f>
        <v>Last 12 Months</v>
      </c>
      <c r="G1280" s="1" t="s">
        <v>2626</v>
      </c>
      <c r="H1280" s="1" t="s">
        <v>393</v>
      </c>
      <c r="I1280" s="1" t="s">
        <v>2627</v>
      </c>
      <c r="J1280" s="8">
        <f>EOMONTH(C1280, 0)</f>
        <v>45565</v>
      </c>
      <c r="K1280" s="1" t="s">
        <v>233</v>
      </c>
      <c r="L1280" s="1" t="str">
        <f>IF(ISNUMBER(SEARCH("Social subscription",I1280)),"Social Sub",IF(OR(ISNUMBER(SEARCH("Mens",I1280)),ISNUMBER(SEARCH("Ladies",I1280))),"Match Fees",IF(OR(ISNUMBER(SEARCH("Badgers",I1280)),ISNUMBER(SEARCH("Match Fee",I1280))),"Match Fees",IF(OR(ISNUMBER(SEARCH("Training",I1280)),ISNUMBER(SEARCH("Aspirations",I1280))),"Training Fee",""))))</f>
        <v>Match Fees</v>
      </c>
      <c r="M1280" s="1">
        <v>5</v>
      </c>
      <c r="N1280" s="1">
        <v>0</v>
      </c>
      <c r="O1280" s="1">
        <v>0</v>
      </c>
      <c r="P1280" s="1">
        <v>0</v>
      </c>
      <c r="Q1280" s="1">
        <v>5</v>
      </c>
    </row>
    <row r="1281" spans="1:17" ht="12.75">
      <c r="A1281" s="4">
        <v>45353</v>
      </c>
      <c r="B1281" s="18">
        <f>IF(AND(ISNUMBER(--LEFT(A1281,10)), ISNUMBER(--LEFT(C1281,10))), --LEFT(C1281,10) - --LEFT(A1281,10), "")</f>
        <v>186.43050000000221</v>
      </c>
      <c r="C1281" s="4">
        <v>45539.430555555555</v>
      </c>
      <c r="D1281" s="16">
        <f>YEAR(C1281)</f>
        <v>2024</v>
      </c>
      <c r="E1281" s="1" t="str">
        <f t="shared" si="19"/>
        <v>September 2024</v>
      </c>
      <c r="F1281" s="3" t="str">
        <f ca="1">IF(C1281&gt;=TODAY()-365, "Last 12 Months", "After 12 Months")</f>
        <v>Last 12 Months</v>
      </c>
      <c r="G1281" s="1" t="s">
        <v>2628</v>
      </c>
      <c r="H1281" s="1" t="s">
        <v>393</v>
      </c>
      <c r="I1281" s="1" t="s">
        <v>2629</v>
      </c>
      <c r="J1281" s="8">
        <f>EOMONTH(C1281, 0)</f>
        <v>45565</v>
      </c>
      <c r="K1281" s="1" t="s">
        <v>233</v>
      </c>
      <c r="L1281" s="1" t="str">
        <f>IF(ISNUMBER(SEARCH("Social subscription",I1281)),"Social Sub",IF(OR(ISNUMBER(SEARCH("Mens",I1281)),ISNUMBER(SEARCH("Ladies",I1281))),"Match Fees",IF(OR(ISNUMBER(SEARCH("Badgers",I1281)),ISNUMBER(SEARCH("Match Fee",I1281))),"Match Fees",IF(OR(ISNUMBER(SEARCH("Training",I1281)),ISNUMBER(SEARCH("Aspirations",I1281))),"Training Fee",""))))</f>
        <v>Match Fees</v>
      </c>
      <c r="M1281" s="1">
        <v>5</v>
      </c>
      <c r="N1281" s="1">
        <v>0</v>
      </c>
      <c r="O1281" s="1">
        <v>0</v>
      </c>
      <c r="P1281" s="1">
        <v>0</v>
      </c>
      <c r="Q1281" s="1">
        <v>5</v>
      </c>
    </row>
    <row r="1282" spans="1:17" ht="12.75">
      <c r="A1282" s="4">
        <v>45361</v>
      </c>
      <c r="B1282" s="18">
        <f>IF(AND(ISNUMBER(--LEFT(A1282,10)), ISNUMBER(--LEFT(C1282,10))), --LEFT(C1282,10) - --LEFT(A1282,10), "")</f>
        <v>178.44370000000345</v>
      </c>
      <c r="C1282" s="4">
        <v>45539.443749999999</v>
      </c>
      <c r="D1282" s="16">
        <f>YEAR(C1282)</f>
        <v>2024</v>
      </c>
      <c r="E1282" s="1" t="str">
        <f t="shared" si="19"/>
        <v>September 2024</v>
      </c>
      <c r="F1282" s="3" t="str">
        <f ca="1">IF(C1282&gt;=TODAY()-365, "Last 12 Months", "After 12 Months")</f>
        <v>Last 12 Months</v>
      </c>
      <c r="G1282" s="1" t="s">
        <v>2630</v>
      </c>
      <c r="H1282" s="1" t="s">
        <v>393</v>
      </c>
      <c r="I1282" s="1" t="s">
        <v>2631</v>
      </c>
      <c r="J1282" s="8">
        <f>EOMONTH(C1282, 0)</f>
        <v>45565</v>
      </c>
      <c r="K1282" s="1" t="s">
        <v>233</v>
      </c>
      <c r="L1282" s="1" t="str">
        <f>IF(ISNUMBER(SEARCH("Social subscription",I1282)),"Social Sub",IF(OR(ISNUMBER(SEARCH("Mens",I1282)),ISNUMBER(SEARCH("Ladies",I1282))),"Match Fees",IF(OR(ISNUMBER(SEARCH("Badgers",I1282)),ISNUMBER(SEARCH("Match Fee",I1282))),"Match Fees",IF(OR(ISNUMBER(SEARCH("Training",I1282)),ISNUMBER(SEARCH("Aspirations",I1282))),"Training Fee",""))))</f>
        <v>Match Fees</v>
      </c>
      <c r="M1282" s="1">
        <v>5</v>
      </c>
      <c r="N1282" s="1">
        <v>0</v>
      </c>
      <c r="O1282" s="1">
        <v>0</v>
      </c>
      <c r="P1282" s="1">
        <v>0</v>
      </c>
      <c r="Q1282" s="1">
        <v>5</v>
      </c>
    </row>
    <row r="1283" spans="1:17" ht="12.75">
      <c r="A1283" s="4">
        <v>45496</v>
      </c>
      <c r="B1283" s="18">
        <f>IF(AND(ISNUMBER(--LEFT(A1283,10)), ISNUMBER(--LEFT(C1283,10))), --LEFT(C1283,10) - --LEFT(A1283,10), "")</f>
        <v>43.446499999998196</v>
      </c>
      <c r="C1283" s="4">
        <v>45539.446527777778</v>
      </c>
      <c r="D1283" s="16">
        <f>YEAR(C1283)</f>
        <v>2024</v>
      </c>
      <c r="E1283" s="1" t="str">
        <f t="shared" ref="E1283:E1346" si="20">TEXT(C1283, "mmmm yyyy")</f>
        <v>September 2024</v>
      </c>
      <c r="F1283" s="3" t="str">
        <f ca="1">IF(C1283&gt;=TODAY()-365, "Last 12 Months", "After 12 Months")</f>
        <v>Last 12 Months</v>
      </c>
      <c r="G1283" s="1" t="s">
        <v>2632</v>
      </c>
      <c r="H1283" s="1" t="s">
        <v>639</v>
      </c>
      <c r="I1283" s="1" t="s">
        <v>2633</v>
      </c>
      <c r="J1283" s="8">
        <f>EOMONTH(C1283, 0)</f>
        <v>45565</v>
      </c>
      <c r="K1283" s="1" t="s">
        <v>233</v>
      </c>
      <c r="L1283" s="1" t="str">
        <f>IF(ISNUMBER(SEARCH("Social subscription",I1283)),"Social Sub",IF(OR(ISNUMBER(SEARCH("Mens",I1283)),ISNUMBER(SEARCH("Ladies",I1283))),"Match Fees",IF(OR(ISNUMBER(SEARCH("Badgers",I1283)),ISNUMBER(SEARCH("Match Fee",I1283))),"Match Fees",IF(OR(ISNUMBER(SEARCH("Training",I1283)),ISNUMBER(SEARCH("Aspirations",I1283))),"Training Fee",""))))</f>
        <v>Match Fees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</row>
    <row r="1284" spans="1:17" ht="12.75">
      <c r="A1284" s="4">
        <v>45499</v>
      </c>
      <c r="B1284" s="18">
        <f>IF(AND(ISNUMBER(--LEFT(A1284,10)), ISNUMBER(--LEFT(C1284,10))), --LEFT(C1284,10) - --LEFT(A1284,10), "")</f>
        <v>40.761800000000221</v>
      </c>
      <c r="C1284" s="4">
        <v>45539.761805555558</v>
      </c>
      <c r="D1284" s="16">
        <f>YEAR(C1284)</f>
        <v>2024</v>
      </c>
      <c r="E1284" s="1" t="str">
        <f t="shared" si="20"/>
        <v>September 2024</v>
      </c>
      <c r="F1284" s="3" t="str">
        <f ca="1">IF(C1284&gt;=TODAY()-365, "Last 12 Months", "After 12 Months")</f>
        <v>Last 12 Months</v>
      </c>
      <c r="G1284" s="1" t="s">
        <v>2634</v>
      </c>
      <c r="H1284" s="1" t="s">
        <v>1871</v>
      </c>
      <c r="I1284" s="1" t="s">
        <v>2635</v>
      </c>
      <c r="J1284" s="8">
        <f>EOMONTH(C1284, 0)</f>
        <v>45565</v>
      </c>
      <c r="K1284" s="1" t="s">
        <v>233</v>
      </c>
      <c r="L1284" s="1" t="str">
        <f>IF(ISNUMBER(SEARCH("Social subscription",I1284)),"Social Sub",IF(OR(ISNUMBER(SEARCH("Mens",I1284)),ISNUMBER(SEARCH("Ladies",I1284))),"Match Fees",IF(OR(ISNUMBER(SEARCH("Badgers",I1284)),ISNUMBER(SEARCH("Match Fee",I1284))),"Match Fees",IF(OR(ISNUMBER(SEARCH("Training",I1284)),ISNUMBER(SEARCH("Aspirations",I1284))),"Training Fee",""))))</f>
        <v>Training Fee</v>
      </c>
      <c r="M1284" s="1">
        <v>5</v>
      </c>
      <c r="N1284" s="1">
        <v>0</v>
      </c>
      <c r="O1284" s="1">
        <v>0</v>
      </c>
      <c r="P1284" s="1">
        <v>0</v>
      </c>
      <c r="Q1284" s="1">
        <v>5</v>
      </c>
    </row>
    <row r="1285" spans="1:17" ht="12.75">
      <c r="A1285" s="4">
        <v>45180</v>
      </c>
      <c r="B1285" s="18">
        <f>IF(AND(ISNUMBER(--LEFT(A1285,10)), ISNUMBER(--LEFT(C1285,10))), --LEFT(C1285,10) - --LEFT(A1285,10), "")</f>
        <v>359.85829999999987</v>
      </c>
      <c r="C1285" s="4">
        <v>45539.85833333333</v>
      </c>
      <c r="D1285" s="16">
        <f>YEAR(C1285)</f>
        <v>2024</v>
      </c>
      <c r="E1285" s="1" t="str">
        <f t="shared" si="20"/>
        <v>September 2024</v>
      </c>
      <c r="F1285" s="3" t="str">
        <f ca="1">IF(C1285&gt;=TODAY()-365, "Last 12 Months", "After 12 Months")</f>
        <v>Last 12 Months</v>
      </c>
      <c r="G1285" s="1" t="s">
        <v>2636</v>
      </c>
      <c r="H1285" s="1" t="s">
        <v>2637</v>
      </c>
      <c r="I1285" s="1" t="s">
        <v>2638</v>
      </c>
      <c r="J1285" s="8">
        <f>EOMONTH(C1285, 0)</f>
        <v>45565</v>
      </c>
      <c r="K1285" s="1" t="s">
        <v>233</v>
      </c>
      <c r="L1285" s="1" t="str">
        <f>IF(ISNUMBER(SEARCH("Social subscription",I1285)),"Social Sub",IF(OR(ISNUMBER(SEARCH("Mens",I1285)),ISNUMBER(SEARCH("Ladies",I1285))),"Match Fees",IF(OR(ISNUMBER(SEARCH("Badgers",I1285)),ISNUMBER(SEARCH("Match Fee",I1285))),"Match Fees",IF(OR(ISNUMBER(SEARCH("Training",I1285)),ISNUMBER(SEARCH("Aspirations",I1285))),"Training Fee",""))))</f>
        <v>Match Fees</v>
      </c>
      <c r="M1285" s="1">
        <v>75</v>
      </c>
      <c r="N1285" s="1">
        <v>0</v>
      </c>
      <c r="O1285" s="1">
        <v>0</v>
      </c>
      <c r="P1285" s="1">
        <v>0</v>
      </c>
      <c r="Q1285" s="1">
        <v>75</v>
      </c>
    </row>
    <row r="1286" spans="1:17" ht="12.75">
      <c r="A1286" s="4">
        <v>45305</v>
      </c>
      <c r="B1286" s="18">
        <f>IF(AND(ISNUMBER(--LEFT(A1286,10)), ISNUMBER(--LEFT(C1286,10))), --LEFT(C1286,10) - --LEFT(A1286,10), "")</f>
        <v>234.86589999999705</v>
      </c>
      <c r="C1286" s="4">
        <v>45539.865972222222</v>
      </c>
      <c r="D1286" s="16">
        <f>YEAR(C1286)</f>
        <v>2024</v>
      </c>
      <c r="E1286" s="1" t="str">
        <f t="shared" si="20"/>
        <v>September 2024</v>
      </c>
      <c r="F1286" s="3" t="str">
        <f ca="1">IF(C1286&gt;=TODAY()-365, "Last 12 Months", "After 12 Months")</f>
        <v>Last 12 Months</v>
      </c>
      <c r="G1286" s="1" t="s">
        <v>2639</v>
      </c>
      <c r="H1286" s="1" t="s">
        <v>2640</v>
      </c>
      <c r="I1286" s="1" t="s">
        <v>2641</v>
      </c>
      <c r="J1286" s="8">
        <f>EOMONTH(C1286, 0)</f>
        <v>45565</v>
      </c>
      <c r="K1286" s="1" t="s">
        <v>241</v>
      </c>
      <c r="L1286" s="1" t="str">
        <f>IF(ISNUMBER(SEARCH("Social subscription",I1286)),"Social Sub",IF(OR(ISNUMBER(SEARCH("Mens",I1286)),ISNUMBER(SEARCH("Ladies",I1286))),"Match Fees",IF(OR(ISNUMBER(SEARCH("Badgers",I1286)),ISNUMBER(SEARCH("Match Fee",I1286))),"Match Fees",IF(OR(ISNUMBER(SEARCH("Training",I1286)),ISNUMBER(SEARCH("Aspirations",I1286))),"Training Fee",""))))</f>
        <v>Match Fees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</row>
    <row r="1287" spans="1:17" ht="12.75">
      <c r="A1287" s="4">
        <v>45510</v>
      </c>
      <c r="B1287" s="18">
        <f>IF(AND(ISNUMBER(--LEFT(A1287,10)), ISNUMBER(--LEFT(C1287,10))), --LEFT(C1287,10) - --LEFT(A1287,10), "")</f>
        <v>30.354099999996834</v>
      </c>
      <c r="C1287" s="4">
        <v>45540.354166666664</v>
      </c>
      <c r="D1287" s="16">
        <f>YEAR(C1287)</f>
        <v>2024</v>
      </c>
      <c r="E1287" s="1" t="str">
        <f t="shared" si="20"/>
        <v>September 2024</v>
      </c>
      <c r="F1287" s="3" t="str">
        <f ca="1">IF(C1287&gt;=TODAY()-365, "Last 12 Months", "After 12 Months")</f>
        <v>Last 12 Months</v>
      </c>
      <c r="G1287" s="1" t="s">
        <v>2642</v>
      </c>
      <c r="H1287" s="1" t="s">
        <v>677</v>
      </c>
      <c r="I1287" s="1" t="s">
        <v>2643</v>
      </c>
      <c r="J1287" s="8">
        <f>EOMONTH(C1287, 0)</f>
        <v>45565</v>
      </c>
      <c r="K1287" s="1" t="s">
        <v>373</v>
      </c>
      <c r="L1287" s="1" t="str">
        <f>IF(ISNUMBER(SEARCH("Social subscription",I1287)),"Social Sub",IF(OR(ISNUMBER(SEARCH("Mens",I1287)),ISNUMBER(SEARCH("Ladies",I1287))),"Match Fees",IF(OR(ISNUMBER(SEARCH("Badgers",I1287)),ISNUMBER(SEARCH("Match Fee",I1287))),"Match Fees",IF(OR(ISNUMBER(SEARCH("Training",I1287)),ISNUMBER(SEARCH("Aspirations",I1287))),"Training Fee",""))))</f>
        <v>Training Fee</v>
      </c>
      <c r="M1287" s="1">
        <v>3</v>
      </c>
      <c r="N1287" s="1">
        <v>0.11</v>
      </c>
      <c r="O1287" s="1">
        <v>0.05</v>
      </c>
      <c r="P1287" s="1">
        <v>0</v>
      </c>
      <c r="Q1287" s="1">
        <v>2.84</v>
      </c>
    </row>
    <row r="1288" spans="1:17" ht="12.75">
      <c r="A1288" s="4">
        <v>45534</v>
      </c>
      <c r="B1288" s="18">
        <f>IF(AND(ISNUMBER(--LEFT(A1288,10)), ISNUMBER(--LEFT(C1288,10))), --LEFT(C1288,10) - --LEFT(A1288,10), "")</f>
        <v>6.3540999999968335</v>
      </c>
      <c r="C1288" s="4">
        <v>45540.354166666664</v>
      </c>
      <c r="D1288" s="16">
        <f>YEAR(C1288)</f>
        <v>2024</v>
      </c>
      <c r="E1288" s="1" t="str">
        <f t="shared" si="20"/>
        <v>September 2024</v>
      </c>
      <c r="F1288" s="3" t="str">
        <f ca="1">IF(C1288&gt;=TODAY()-365, "Last 12 Months", "After 12 Months")</f>
        <v>Last 12 Months</v>
      </c>
      <c r="G1288" s="1" t="s">
        <v>2644</v>
      </c>
      <c r="H1288" s="1" t="s">
        <v>677</v>
      </c>
      <c r="I1288" s="1" t="s">
        <v>2645</v>
      </c>
      <c r="J1288" s="8">
        <f>EOMONTH(C1288, 0)</f>
        <v>45565</v>
      </c>
      <c r="K1288" s="1" t="s">
        <v>373</v>
      </c>
      <c r="L1288" s="1" t="str">
        <f>IF(ISNUMBER(SEARCH("Social subscription",I1288)),"Social Sub",IF(OR(ISNUMBER(SEARCH("Mens",I1288)),ISNUMBER(SEARCH("Ladies",I1288))),"Match Fees",IF(OR(ISNUMBER(SEARCH("Badgers",I1288)),ISNUMBER(SEARCH("Match Fee",I1288))),"Match Fees",IF(OR(ISNUMBER(SEARCH("Training",I1288)),ISNUMBER(SEARCH("Aspirations",I1288))),"Training Fee",""))))</f>
        <v>Training Fee</v>
      </c>
      <c r="M1288" s="1">
        <v>3</v>
      </c>
      <c r="N1288" s="1">
        <v>0.11</v>
      </c>
      <c r="O1288" s="1">
        <v>0.05</v>
      </c>
      <c r="P1288" s="1">
        <v>0</v>
      </c>
      <c r="Q1288" s="1">
        <v>2.84</v>
      </c>
    </row>
    <row r="1289" spans="1:17" ht="12.75">
      <c r="A1289" s="4">
        <v>45539</v>
      </c>
      <c r="B1289" s="18">
        <f>IF(AND(ISNUMBER(--LEFT(A1289,10)), ISNUMBER(--LEFT(C1289,10))), --LEFT(C1289,10) - --LEFT(A1289,10), "")</f>
        <v>1.3540999999968335</v>
      </c>
      <c r="C1289" s="4">
        <v>45540.354166666664</v>
      </c>
      <c r="D1289" s="16">
        <f>YEAR(C1289)</f>
        <v>2024</v>
      </c>
      <c r="E1289" s="1" t="str">
        <f t="shared" si="20"/>
        <v>September 2024</v>
      </c>
      <c r="F1289" s="3" t="str">
        <f ca="1">IF(C1289&gt;=TODAY()-365, "Last 12 Months", "After 12 Months")</f>
        <v>Last 12 Months</v>
      </c>
      <c r="G1289" s="1" t="s">
        <v>2646</v>
      </c>
      <c r="H1289" s="1" t="s">
        <v>677</v>
      </c>
      <c r="I1289" s="1" t="s">
        <v>2647</v>
      </c>
      <c r="J1289" s="8">
        <f>EOMONTH(C1289, 0)</f>
        <v>45565</v>
      </c>
      <c r="K1289" s="1" t="s">
        <v>373</v>
      </c>
      <c r="L1289" s="1" t="str">
        <f>IF(ISNUMBER(SEARCH("Social subscription",I1289)),"Social Sub",IF(OR(ISNUMBER(SEARCH("Mens",I1289)),ISNUMBER(SEARCH("Ladies",I1289))),"Match Fees",IF(OR(ISNUMBER(SEARCH("Badgers",I1289)),ISNUMBER(SEARCH("Match Fee",I1289))),"Match Fees",IF(OR(ISNUMBER(SEARCH("Training",I1289)),ISNUMBER(SEARCH("Aspirations",I1289))),"Training Fee",""))))</f>
        <v>Training Fee</v>
      </c>
      <c r="M1289" s="1">
        <v>3</v>
      </c>
      <c r="N1289" s="1">
        <v>0.12</v>
      </c>
      <c r="O1289" s="1">
        <v>0.05</v>
      </c>
      <c r="P1289" s="1">
        <v>0</v>
      </c>
      <c r="Q1289" s="1">
        <v>2.83</v>
      </c>
    </row>
    <row r="1290" spans="1:17" ht="12.75">
      <c r="A1290" s="4">
        <v>45256</v>
      </c>
      <c r="B1290" s="18">
        <f>IF(AND(ISNUMBER(--LEFT(A1290,10)), ISNUMBER(--LEFT(C1290,10))), --LEFT(C1290,10) - --LEFT(A1290,10), "")</f>
        <v>284.52560000000085</v>
      </c>
      <c r="C1290" s="4">
        <v>45540.525694444441</v>
      </c>
      <c r="D1290" s="16">
        <f>YEAR(C1290)</f>
        <v>2024</v>
      </c>
      <c r="E1290" s="1" t="str">
        <f t="shared" si="20"/>
        <v>September 2024</v>
      </c>
      <c r="F1290" s="3" t="str">
        <f ca="1">IF(C1290&gt;=TODAY()-365, "Last 12 Months", "After 12 Months")</f>
        <v>Last 12 Months</v>
      </c>
      <c r="G1290" s="1" t="s">
        <v>2648</v>
      </c>
      <c r="H1290" s="1" t="s">
        <v>2649</v>
      </c>
      <c r="I1290" s="1" t="s">
        <v>2585</v>
      </c>
      <c r="J1290" s="8">
        <f>EOMONTH(C1290, 0)</f>
        <v>45565</v>
      </c>
      <c r="K1290" s="1" t="s">
        <v>233</v>
      </c>
      <c r="L1290" s="1" t="str">
        <f>IF(ISNUMBER(SEARCH("Social subscription",I1290)),"Social Sub",IF(OR(ISNUMBER(SEARCH("Mens",I1290)),ISNUMBER(SEARCH("Ladies",I1290))),"Match Fees",IF(OR(ISNUMBER(SEARCH("Badgers",I1290)),ISNUMBER(SEARCH("Match Fee",I1290))),"Match Fees",IF(OR(ISNUMBER(SEARCH("Training",I1290)),ISNUMBER(SEARCH("Aspirations",I1290))),"Training Fee",""))))</f>
        <v>Match Fees</v>
      </c>
      <c r="M1290" s="1">
        <v>10</v>
      </c>
      <c r="N1290" s="1">
        <v>0</v>
      </c>
      <c r="O1290" s="1">
        <v>0</v>
      </c>
      <c r="P1290" s="1">
        <v>0</v>
      </c>
      <c r="Q1290" s="1">
        <v>10</v>
      </c>
    </row>
    <row r="1291" spans="1:17" ht="12.75">
      <c r="A1291" s="4">
        <v>45326</v>
      </c>
      <c r="B1291" s="18">
        <f>IF(AND(ISNUMBER(--LEFT(A1291,10)), ISNUMBER(--LEFT(C1291,10))), --LEFT(C1291,10) - --LEFT(A1291,10), "")</f>
        <v>214.52560000000085</v>
      </c>
      <c r="C1291" s="4">
        <v>45540.525694444441</v>
      </c>
      <c r="D1291" s="16">
        <f>YEAR(C1291)</f>
        <v>2024</v>
      </c>
      <c r="E1291" s="1" t="str">
        <f t="shared" si="20"/>
        <v>September 2024</v>
      </c>
      <c r="F1291" s="3" t="str">
        <f ca="1">IF(C1291&gt;=TODAY()-365, "Last 12 Months", "After 12 Months")</f>
        <v>Last 12 Months</v>
      </c>
      <c r="G1291" s="1" t="s">
        <v>2650</v>
      </c>
      <c r="H1291" s="1" t="s">
        <v>2649</v>
      </c>
      <c r="I1291" s="1" t="s">
        <v>2599</v>
      </c>
      <c r="J1291" s="8">
        <f>EOMONTH(C1291, 0)</f>
        <v>45565</v>
      </c>
      <c r="K1291" s="1" t="s">
        <v>233</v>
      </c>
      <c r="L1291" s="1" t="str">
        <f>IF(ISNUMBER(SEARCH("Social subscription",I1291)),"Social Sub",IF(OR(ISNUMBER(SEARCH("Mens",I1291)),ISNUMBER(SEARCH("Ladies",I1291))),"Match Fees",IF(OR(ISNUMBER(SEARCH("Badgers",I1291)),ISNUMBER(SEARCH("Match Fee",I1291))),"Match Fees",IF(OR(ISNUMBER(SEARCH("Training",I1291)),ISNUMBER(SEARCH("Aspirations",I1291))),"Training Fee",""))))</f>
        <v>Match Fees</v>
      </c>
      <c r="M1291" s="1">
        <v>10</v>
      </c>
      <c r="N1291" s="1">
        <v>0</v>
      </c>
      <c r="O1291" s="1">
        <v>0</v>
      </c>
      <c r="P1291" s="1">
        <v>0</v>
      </c>
      <c r="Q1291" s="1">
        <v>10</v>
      </c>
    </row>
    <row r="1292" spans="1:17" ht="12.75">
      <c r="A1292" s="4">
        <v>45250</v>
      </c>
      <c r="B1292" s="18">
        <f>IF(AND(ISNUMBER(--LEFT(A1292,10)), ISNUMBER(--LEFT(C1292,10))), --LEFT(C1292,10) - --LEFT(A1292,10), "")</f>
        <v>290.52700000000186</v>
      </c>
      <c r="C1292" s="4">
        <v>45540.527083333334</v>
      </c>
      <c r="D1292" s="16">
        <f>YEAR(C1292)</f>
        <v>2024</v>
      </c>
      <c r="E1292" s="1" t="str">
        <f t="shared" si="20"/>
        <v>September 2024</v>
      </c>
      <c r="F1292" s="3" t="str">
        <f ca="1">IF(C1292&gt;=TODAY()-365, "Last 12 Months", "After 12 Months")</f>
        <v>Last 12 Months</v>
      </c>
      <c r="G1292" s="1" t="s">
        <v>2651</v>
      </c>
      <c r="H1292" s="1" t="s">
        <v>2649</v>
      </c>
      <c r="I1292" s="1" t="s">
        <v>2583</v>
      </c>
      <c r="J1292" s="8">
        <f>EOMONTH(C1292, 0)</f>
        <v>45565</v>
      </c>
      <c r="K1292" s="1" t="s">
        <v>233</v>
      </c>
      <c r="L1292" s="1" t="str">
        <f>IF(ISNUMBER(SEARCH("Social subscription",I1292)),"Social Sub",IF(OR(ISNUMBER(SEARCH("Mens",I1292)),ISNUMBER(SEARCH("Ladies",I1292))),"Match Fees",IF(OR(ISNUMBER(SEARCH("Badgers",I1292)),ISNUMBER(SEARCH("Match Fee",I1292))),"Match Fees",IF(OR(ISNUMBER(SEARCH("Training",I1292)),ISNUMBER(SEARCH("Aspirations",I1292))),"Training Fee",""))))</f>
        <v>Match Fees</v>
      </c>
      <c r="M1292" s="1">
        <v>10</v>
      </c>
      <c r="N1292" s="1">
        <v>0</v>
      </c>
      <c r="O1292" s="1">
        <v>0</v>
      </c>
      <c r="P1292" s="1">
        <v>0</v>
      </c>
      <c r="Q1292" s="1">
        <v>10</v>
      </c>
    </row>
    <row r="1293" spans="1:17" ht="12.75">
      <c r="A1293" s="4">
        <v>45179</v>
      </c>
      <c r="B1293" s="18">
        <f>IF(AND(ISNUMBER(--LEFT(A1293,10)), ISNUMBER(--LEFT(C1293,10))), --LEFT(C1293,10) - --LEFT(A1293,10), "")</f>
        <v>361.66870000000199</v>
      </c>
      <c r="C1293" s="4">
        <v>45540.668749999997</v>
      </c>
      <c r="D1293" s="16">
        <f>YEAR(C1293)</f>
        <v>2024</v>
      </c>
      <c r="E1293" s="1" t="str">
        <f t="shared" si="20"/>
        <v>September 2024</v>
      </c>
      <c r="F1293" s="3" t="str">
        <f ca="1">IF(C1293&gt;=TODAY()-365, "Last 12 Months", "After 12 Months")</f>
        <v>Last 12 Months</v>
      </c>
      <c r="G1293" s="1" t="s">
        <v>2652</v>
      </c>
      <c r="H1293" s="1" t="s">
        <v>2361</v>
      </c>
      <c r="I1293" s="1" t="s">
        <v>2638</v>
      </c>
      <c r="J1293" s="8">
        <f>EOMONTH(C1293, 0)</f>
        <v>45565</v>
      </c>
      <c r="K1293" s="1" t="s">
        <v>233</v>
      </c>
      <c r="L1293" s="1" t="str">
        <f>IF(ISNUMBER(SEARCH("Social subscription",I1293)),"Social Sub",IF(OR(ISNUMBER(SEARCH("Mens",I1293)),ISNUMBER(SEARCH("Ladies",I1293))),"Match Fees",IF(OR(ISNUMBER(SEARCH("Badgers",I1293)),ISNUMBER(SEARCH("Match Fee",I1293))),"Match Fees",IF(OR(ISNUMBER(SEARCH("Training",I1293)),ISNUMBER(SEARCH("Aspirations",I1293))),"Training Fee",""))))</f>
        <v>Match Fees</v>
      </c>
      <c r="M1293" s="1">
        <v>75</v>
      </c>
      <c r="N1293" s="1">
        <v>0</v>
      </c>
      <c r="O1293" s="1">
        <v>0</v>
      </c>
      <c r="P1293" s="1">
        <v>0</v>
      </c>
      <c r="Q1293" s="1">
        <v>75</v>
      </c>
    </row>
    <row r="1294" spans="1:17" ht="12.75">
      <c r="A1294" s="4">
        <v>45488</v>
      </c>
      <c r="B1294" s="18">
        <f>IF(AND(ISNUMBER(--LEFT(A1294,10)), ISNUMBER(--LEFT(C1294,10))), --LEFT(C1294,10) - --LEFT(A1294,10), "")</f>
        <v>52.679100000001199</v>
      </c>
      <c r="C1294" s="4">
        <v>45540.679166666669</v>
      </c>
      <c r="D1294" s="16">
        <f>YEAR(C1294)</f>
        <v>2024</v>
      </c>
      <c r="E1294" s="1" t="str">
        <f t="shared" si="20"/>
        <v>September 2024</v>
      </c>
      <c r="F1294" s="3" t="str">
        <f ca="1">IF(C1294&gt;=TODAY()-365, "Last 12 Months", "After 12 Months")</f>
        <v>Last 12 Months</v>
      </c>
      <c r="G1294" s="1" t="s">
        <v>2653</v>
      </c>
      <c r="H1294" s="1" t="s">
        <v>571</v>
      </c>
      <c r="I1294" s="1" t="s">
        <v>2654</v>
      </c>
      <c r="J1294" s="8">
        <f>EOMONTH(C1294, 0)</f>
        <v>45565</v>
      </c>
      <c r="K1294" s="1" t="s">
        <v>373</v>
      </c>
      <c r="L1294" s="1" t="str">
        <f>IF(ISNUMBER(SEARCH("Social subscription",I1294)),"Social Sub",IF(OR(ISNUMBER(SEARCH("Mens",I1294)),ISNUMBER(SEARCH("Ladies",I1294))),"Match Fees",IF(OR(ISNUMBER(SEARCH("Badgers",I1294)),ISNUMBER(SEARCH("Match Fee",I1294))),"Match Fees",IF(OR(ISNUMBER(SEARCH("Training",I1294)),ISNUMBER(SEARCH("Aspirations",I1294))),"Training Fee",""))))</f>
        <v>Match Fees</v>
      </c>
      <c r="M1294" s="1">
        <v>3</v>
      </c>
      <c r="N1294" s="1">
        <v>0.06</v>
      </c>
      <c r="O1294" s="1">
        <v>0.05</v>
      </c>
      <c r="P1294" s="1">
        <v>0</v>
      </c>
      <c r="Q1294" s="1">
        <v>2.89</v>
      </c>
    </row>
    <row r="1295" spans="1:17" ht="12.75">
      <c r="A1295" s="4">
        <v>45488</v>
      </c>
      <c r="B1295" s="18">
        <f>IF(AND(ISNUMBER(--LEFT(A1295,10)), ISNUMBER(--LEFT(C1295,10))), --LEFT(C1295,10) - --LEFT(A1295,10), "")</f>
        <v>52.679100000001199</v>
      </c>
      <c r="C1295" s="4">
        <v>45540.679166666669</v>
      </c>
      <c r="D1295" s="16">
        <f>YEAR(C1295)</f>
        <v>2024</v>
      </c>
      <c r="E1295" s="1" t="str">
        <f t="shared" si="20"/>
        <v>September 2024</v>
      </c>
      <c r="F1295" s="3" t="str">
        <f ca="1">IF(C1295&gt;=TODAY()-365, "Last 12 Months", "After 12 Months")</f>
        <v>Last 12 Months</v>
      </c>
      <c r="G1295" s="1" t="s">
        <v>2655</v>
      </c>
      <c r="H1295" s="1" t="s">
        <v>574</v>
      </c>
      <c r="I1295" s="1" t="s">
        <v>2654</v>
      </c>
      <c r="J1295" s="8">
        <f>EOMONTH(C1295, 0)</f>
        <v>45565</v>
      </c>
      <c r="K1295" s="1" t="s">
        <v>373</v>
      </c>
      <c r="L1295" s="1" t="str">
        <f>IF(ISNUMBER(SEARCH("Social subscription",I1295)),"Social Sub",IF(OR(ISNUMBER(SEARCH("Mens",I1295)),ISNUMBER(SEARCH("Ladies",I1295))),"Match Fees",IF(OR(ISNUMBER(SEARCH("Badgers",I1295)),ISNUMBER(SEARCH("Match Fee",I1295))),"Match Fees",IF(OR(ISNUMBER(SEARCH("Training",I1295)),ISNUMBER(SEARCH("Aspirations",I1295))),"Training Fee",""))))</f>
        <v>Match Fees</v>
      </c>
      <c r="M1295" s="1">
        <v>3</v>
      </c>
      <c r="N1295" s="1">
        <v>0.06</v>
      </c>
      <c r="O1295" s="1">
        <v>0.05</v>
      </c>
      <c r="P1295" s="1">
        <v>0</v>
      </c>
      <c r="Q1295" s="1">
        <v>2.89</v>
      </c>
    </row>
    <row r="1296" spans="1:17" ht="12.75">
      <c r="A1296" s="4">
        <v>45513</v>
      </c>
      <c r="B1296" s="18">
        <f>IF(AND(ISNUMBER(--LEFT(A1296,10)), ISNUMBER(--LEFT(C1296,10))), --LEFT(C1296,10) - --LEFT(A1296,10), "")</f>
        <v>27.679100000001199</v>
      </c>
      <c r="C1296" s="4">
        <v>45540.679166666669</v>
      </c>
      <c r="D1296" s="16">
        <f>YEAR(C1296)</f>
        <v>2024</v>
      </c>
      <c r="E1296" s="1" t="str">
        <f t="shared" si="20"/>
        <v>September 2024</v>
      </c>
      <c r="F1296" s="3" t="str">
        <f ca="1">IF(C1296&gt;=TODAY()-365, "Last 12 Months", "After 12 Months")</f>
        <v>Last 12 Months</v>
      </c>
      <c r="G1296" s="1" t="s">
        <v>2656</v>
      </c>
      <c r="H1296" s="1" t="s">
        <v>571</v>
      </c>
      <c r="I1296" s="1" t="s">
        <v>2657</v>
      </c>
      <c r="J1296" s="8">
        <f>EOMONTH(C1296, 0)</f>
        <v>45565</v>
      </c>
      <c r="K1296" s="1" t="s">
        <v>373</v>
      </c>
      <c r="L1296" s="1" t="str">
        <f>IF(ISNUMBER(SEARCH("Social subscription",I1296)),"Social Sub",IF(OR(ISNUMBER(SEARCH("Mens",I1296)),ISNUMBER(SEARCH("Ladies",I1296))),"Match Fees",IF(OR(ISNUMBER(SEARCH("Badgers",I1296)),ISNUMBER(SEARCH("Match Fee",I1296))),"Match Fees",IF(OR(ISNUMBER(SEARCH("Training",I1296)),ISNUMBER(SEARCH("Aspirations",I1296))),"Training Fee",""))))</f>
        <v>Training Fee</v>
      </c>
      <c r="M1296" s="1">
        <v>5</v>
      </c>
      <c r="N1296" s="1">
        <v>0.1</v>
      </c>
      <c r="O1296" s="1">
        <v>0.05</v>
      </c>
      <c r="P1296" s="1">
        <v>0</v>
      </c>
      <c r="Q1296" s="1">
        <v>4.8499999999999996</v>
      </c>
    </row>
    <row r="1297" spans="1:17" ht="12.75">
      <c r="A1297" s="4">
        <v>45513</v>
      </c>
      <c r="B1297" s="18">
        <f>IF(AND(ISNUMBER(--LEFT(A1297,10)), ISNUMBER(--LEFT(C1297,10))), --LEFT(C1297,10) - --LEFT(A1297,10), "")</f>
        <v>27.679100000001199</v>
      </c>
      <c r="C1297" s="4">
        <v>45540.679166666669</v>
      </c>
      <c r="D1297" s="16">
        <f>YEAR(C1297)</f>
        <v>2024</v>
      </c>
      <c r="E1297" s="1" t="str">
        <f t="shared" si="20"/>
        <v>September 2024</v>
      </c>
      <c r="F1297" s="3" t="str">
        <f ca="1">IF(C1297&gt;=TODAY()-365, "Last 12 Months", "After 12 Months")</f>
        <v>Last 12 Months</v>
      </c>
      <c r="G1297" s="1" t="s">
        <v>2658</v>
      </c>
      <c r="H1297" s="1" t="s">
        <v>574</v>
      </c>
      <c r="I1297" s="1" t="s">
        <v>2657</v>
      </c>
      <c r="J1297" s="8">
        <f>EOMONTH(C1297, 0)</f>
        <v>45565</v>
      </c>
      <c r="K1297" s="1" t="s">
        <v>373</v>
      </c>
      <c r="L1297" s="1" t="str">
        <f>IF(ISNUMBER(SEARCH("Social subscription",I1297)),"Social Sub",IF(OR(ISNUMBER(SEARCH("Mens",I1297)),ISNUMBER(SEARCH("Ladies",I1297))),"Match Fees",IF(OR(ISNUMBER(SEARCH("Badgers",I1297)),ISNUMBER(SEARCH("Match Fee",I1297))),"Match Fees",IF(OR(ISNUMBER(SEARCH("Training",I1297)),ISNUMBER(SEARCH("Aspirations",I1297))),"Training Fee",""))))</f>
        <v>Training Fee</v>
      </c>
      <c r="M1297" s="1">
        <v>5</v>
      </c>
      <c r="N1297" s="1">
        <v>0.1</v>
      </c>
      <c r="O1297" s="1">
        <v>0.05</v>
      </c>
      <c r="P1297" s="1">
        <v>0</v>
      </c>
      <c r="Q1297" s="1">
        <v>4.8499999999999996</v>
      </c>
    </row>
    <row r="1298" spans="1:17" ht="12.75">
      <c r="A1298" s="4">
        <v>45520</v>
      </c>
      <c r="B1298" s="18">
        <f>IF(AND(ISNUMBER(--LEFT(A1298,10)), ISNUMBER(--LEFT(C1298,10))), --LEFT(C1298,10) - --LEFT(A1298,10), "")</f>
        <v>20.679100000001199</v>
      </c>
      <c r="C1298" s="4">
        <v>45540.679166666669</v>
      </c>
      <c r="D1298" s="16">
        <f>YEAR(C1298)</f>
        <v>2024</v>
      </c>
      <c r="E1298" s="1" t="str">
        <f t="shared" si="20"/>
        <v>September 2024</v>
      </c>
      <c r="F1298" s="3" t="str">
        <f ca="1">IF(C1298&gt;=TODAY()-365, "Last 12 Months", "After 12 Months")</f>
        <v>Last 12 Months</v>
      </c>
      <c r="G1298" s="1" t="s">
        <v>2659</v>
      </c>
      <c r="H1298" s="1" t="s">
        <v>571</v>
      </c>
      <c r="I1298" s="1" t="s">
        <v>2660</v>
      </c>
      <c r="J1298" s="8">
        <f>EOMONTH(C1298, 0)</f>
        <v>45565</v>
      </c>
      <c r="K1298" s="1" t="s">
        <v>373</v>
      </c>
      <c r="L1298" s="1" t="str">
        <f>IF(ISNUMBER(SEARCH("Social subscription",I1298)),"Social Sub",IF(OR(ISNUMBER(SEARCH("Mens",I1298)),ISNUMBER(SEARCH("Ladies",I1298))),"Match Fees",IF(OR(ISNUMBER(SEARCH("Badgers",I1298)),ISNUMBER(SEARCH("Match Fee",I1298))),"Match Fees",IF(OR(ISNUMBER(SEARCH("Training",I1298)),ISNUMBER(SEARCH("Aspirations",I1298))),"Training Fee",""))))</f>
        <v>Training Fee</v>
      </c>
      <c r="M1298" s="1">
        <v>5</v>
      </c>
      <c r="N1298" s="1">
        <v>0.1</v>
      </c>
      <c r="O1298" s="1">
        <v>0.05</v>
      </c>
      <c r="P1298" s="1">
        <v>0</v>
      </c>
      <c r="Q1298" s="1">
        <v>4.8499999999999996</v>
      </c>
    </row>
    <row r="1299" spans="1:17" ht="12.75">
      <c r="A1299" s="4">
        <v>45520</v>
      </c>
      <c r="B1299" s="18">
        <f>IF(AND(ISNUMBER(--LEFT(A1299,10)), ISNUMBER(--LEFT(C1299,10))), --LEFT(C1299,10) - --LEFT(A1299,10), "")</f>
        <v>20.679100000001199</v>
      </c>
      <c r="C1299" s="4">
        <v>45540.679166666669</v>
      </c>
      <c r="D1299" s="16">
        <f>YEAR(C1299)</f>
        <v>2024</v>
      </c>
      <c r="E1299" s="1" t="str">
        <f t="shared" si="20"/>
        <v>September 2024</v>
      </c>
      <c r="F1299" s="3" t="str">
        <f ca="1">IF(C1299&gt;=TODAY()-365, "Last 12 Months", "After 12 Months")</f>
        <v>Last 12 Months</v>
      </c>
      <c r="G1299" s="1" t="s">
        <v>2661</v>
      </c>
      <c r="H1299" s="1" t="s">
        <v>574</v>
      </c>
      <c r="I1299" s="1" t="s">
        <v>2660</v>
      </c>
      <c r="J1299" s="8">
        <f>EOMONTH(C1299, 0)</f>
        <v>45565</v>
      </c>
      <c r="K1299" s="1" t="s">
        <v>373</v>
      </c>
      <c r="L1299" s="1" t="str">
        <f>IF(ISNUMBER(SEARCH("Social subscription",I1299)),"Social Sub",IF(OR(ISNUMBER(SEARCH("Mens",I1299)),ISNUMBER(SEARCH("Ladies",I1299))),"Match Fees",IF(OR(ISNUMBER(SEARCH("Badgers",I1299)),ISNUMBER(SEARCH("Match Fee",I1299))),"Match Fees",IF(OR(ISNUMBER(SEARCH("Training",I1299)),ISNUMBER(SEARCH("Aspirations",I1299))),"Training Fee",""))))</f>
        <v>Training Fee</v>
      </c>
      <c r="M1299" s="1">
        <v>5</v>
      </c>
      <c r="N1299" s="1">
        <v>0.1</v>
      </c>
      <c r="O1299" s="1">
        <v>0.05</v>
      </c>
      <c r="P1299" s="1">
        <v>0</v>
      </c>
      <c r="Q1299" s="1">
        <v>4.8499999999999996</v>
      </c>
    </row>
    <row r="1300" spans="1:17" ht="12.75">
      <c r="A1300" s="4">
        <v>45522</v>
      </c>
      <c r="B1300" s="18">
        <f>IF(AND(ISNUMBER(--LEFT(A1300,10)), ISNUMBER(--LEFT(C1300,10))), --LEFT(C1300,10) - --LEFT(A1300,10), "")</f>
        <v>18.679100000001199</v>
      </c>
      <c r="C1300" s="4">
        <v>45540.679166666669</v>
      </c>
      <c r="D1300" s="16">
        <f>YEAR(C1300)</f>
        <v>2024</v>
      </c>
      <c r="E1300" s="1" t="str">
        <f t="shared" si="20"/>
        <v>September 2024</v>
      </c>
      <c r="F1300" s="3" t="str">
        <f ca="1">IF(C1300&gt;=TODAY()-365, "Last 12 Months", "After 12 Months")</f>
        <v>Last 12 Months</v>
      </c>
      <c r="G1300" s="1" t="s">
        <v>2662</v>
      </c>
      <c r="H1300" s="1" t="s">
        <v>571</v>
      </c>
      <c r="I1300" s="1" t="s">
        <v>2663</v>
      </c>
      <c r="J1300" s="8">
        <f>EOMONTH(C1300, 0)</f>
        <v>45565</v>
      </c>
      <c r="K1300" s="1" t="s">
        <v>373</v>
      </c>
      <c r="L1300" s="1" t="str">
        <f>IF(ISNUMBER(SEARCH("Social subscription",I1300)),"Social Sub",IF(OR(ISNUMBER(SEARCH("Mens",I1300)),ISNUMBER(SEARCH("Ladies",I1300))),"Match Fees",IF(OR(ISNUMBER(SEARCH("Badgers",I1300)),ISNUMBER(SEARCH("Match Fee",I1300))),"Match Fees",IF(OR(ISNUMBER(SEARCH("Training",I1300)),ISNUMBER(SEARCH("Aspirations",I1300))),"Training Fee",""))))</f>
        <v>Training Fee</v>
      </c>
      <c r="M1300" s="1">
        <v>3</v>
      </c>
      <c r="N1300" s="1">
        <v>0.06</v>
      </c>
      <c r="O1300" s="1">
        <v>0.05</v>
      </c>
      <c r="P1300" s="1">
        <v>0</v>
      </c>
      <c r="Q1300" s="1">
        <v>2.89</v>
      </c>
    </row>
    <row r="1301" spans="1:17" ht="12.75">
      <c r="A1301" s="4">
        <v>45522</v>
      </c>
      <c r="B1301" s="18">
        <f>IF(AND(ISNUMBER(--LEFT(A1301,10)), ISNUMBER(--LEFT(C1301,10))), --LEFT(C1301,10) - --LEFT(A1301,10), "")</f>
        <v>18.679100000001199</v>
      </c>
      <c r="C1301" s="4">
        <v>45540.679166666669</v>
      </c>
      <c r="D1301" s="16">
        <f>YEAR(C1301)</f>
        <v>2024</v>
      </c>
      <c r="E1301" s="1" t="str">
        <f t="shared" si="20"/>
        <v>September 2024</v>
      </c>
      <c r="F1301" s="3" t="str">
        <f ca="1">IF(C1301&gt;=TODAY()-365, "Last 12 Months", "After 12 Months")</f>
        <v>Last 12 Months</v>
      </c>
      <c r="G1301" s="1" t="s">
        <v>2664</v>
      </c>
      <c r="H1301" s="1" t="s">
        <v>574</v>
      </c>
      <c r="I1301" s="1" t="s">
        <v>2663</v>
      </c>
      <c r="J1301" s="8">
        <f>EOMONTH(C1301, 0)</f>
        <v>45565</v>
      </c>
      <c r="K1301" s="1" t="s">
        <v>373</v>
      </c>
      <c r="L1301" s="1" t="str">
        <f>IF(ISNUMBER(SEARCH("Social subscription",I1301)),"Social Sub",IF(OR(ISNUMBER(SEARCH("Mens",I1301)),ISNUMBER(SEARCH("Ladies",I1301))),"Match Fees",IF(OR(ISNUMBER(SEARCH("Badgers",I1301)),ISNUMBER(SEARCH("Match Fee",I1301))),"Match Fees",IF(OR(ISNUMBER(SEARCH("Training",I1301)),ISNUMBER(SEARCH("Aspirations",I1301))),"Training Fee",""))))</f>
        <v>Training Fee</v>
      </c>
      <c r="M1301" s="1">
        <v>3</v>
      </c>
      <c r="N1301" s="1">
        <v>0.06</v>
      </c>
      <c r="O1301" s="1">
        <v>0.05</v>
      </c>
      <c r="P1301" s="1">
        <v>0</v>
      </c>
      <c r="Q1301" s="1">
        <v>2.89</v>
      </c>
    </row>
    <row r="1302" spans="1:17" ht="12.75">
      <c r="A1302" s="4">
        <v>45522</v>
      </c>
      <c r="B1302" s="18">
        <f>IF(AND(ISNUMBER(--LEFT(A1302,10)), ISNUMBER(--LEFT(C1302,10))), --LEFT(C1302,10) - --LEFT(A1302,10), "")</f>
        <v>18.679100000001199</v>
      </c>
      <c r="C1302" s="4">
        <v>45540.679166666669</v>
      </c>
      <c r="D1302" s="16">
        <f>YEAR(C1302)</f>
        <v>2024</v>
      </c>
      <c r="E1302" s="1" t="str">
        <f t="shared" si="20"/>
        <v>September 2024</v>
      </c>
      <c r="F1302" s="3" t="str">
        <f ca="1">IF(C1302&gt;=TODAY()-365, "Last 12 Months", "After 12 Months")</f>
        <v>Last 12 Months</v>
      </c>
      <c r="G1302" s="1" t="s">
        <v>2665</v>
      </c>
      <c r="H1302" s="1" t="s">
        <v>1165</v>
      </c>
      <c r="I1302" s="1" t="s">
        <v>2663</v>
      </c>
      <c r="J1302" s="8">
        <f>EOMONTH(C1302, 0)</f>
        <v>45565</v>
      </c>
      <c r="K1302" s="1" t="s">
        <v>373</v>
      </c>
      <c r="L1302" s="1" t="str">
        <f>IF(ISNUMBER(SEARCH("Social subscription",I1302)),"Social Sub",IF(OR(ISNUMBER(SEARCH("Mens",I1302)),ISNUMBER(SEARCH("Ladies",I1302))),"Match Fees",IF(OR(ISNUMBER(SEARCH("Badgers",I1302)),ISNUMBER(SEARCH("Match Fee",I1302))),"Match Fees",IF(OR(ISNUMBER(SEARCH("Training",I1302)),ISNUMBER(SEARCH("Aspirations",I1302))),"Training Fee",""))))</f>
        <v>Training Fee</v>
      </c>
      <c r="M1302" s="1">
        <v>3</v>
      </c>
      <c r="N1302" s="1">
        <v>0.06</v>
      </c>
      <c r="O1302" s="1">
        <v>0.05</v>
      </c>
      <c r="P1302" s="1">
        <v>0</v>
      </c>
      <c r="Q1302" s="1">
        <v>2.89</v>
      </c>
    </row>
    <row r="1303" spans="1:17" ht="12.75">
      <c r="A1303" s="4">
        <v>45528</v>
      </c>
      <c r="B1303" s="18">
        <f>IF(AND(ISNUMBER(--LEFT(A1303,10)), ISNUMBER(--LEFT(C1303,10))), --LEFT(C1303,10) - --LEFT(A1303,10), "")</f>
        <v>12.679100000001199</v>
      </c>
      <c r="C1303" s="4">
        <v>45540.679166666669</v>
      </c>
      <c r="D1303" s="16">
        <f>YEAR(C1303)</f>
        <v>2024</v>
      </c>
      <c r="E1303" s="1" t="str">
        <f t="shared" si="20"/>
        <v>September 2024</v>
      </c>
      <c r="F1303" s="3" t="str">
        <f ca="1">IF(C1303&gt;=TODAY()-365, "Last 12 Months", "After 12 Months")</f>
        <v>Last 12 Months</v>
      </c>
      <c r="G1303" s="1" t="s">
        <v>2666</v>
      </c>
      <c r="H1303" s="1" t="s">
        <v>571</v>
      </c>
      <c r="I1303" s="1" t="s">
        <v>2667</v>
      </c>
      <c r="J1303" s="8">
        <f>EOMONTH(C1303, 0)</f>
        <v>45565</v>
      </c>
      <c r="K1303" s="1" t="s">
        <v>373</v>
      </c>
      <c r="L1303" s="1" t="str">
        <f>IF(ISNUMBER(SEARCH("Social subscription",I1303)),"Social Sub",IF(OR(ISNUMBER(SEARCH("Mens",I1303)),ISNUMBER(SEARCH("Ladies",I1303))),"Match Fees",IF(OR(ISNUMBER(SEARCH("Badgers",I1303)),ISNUMBER(SEARCH("Match Fee",I1303))),"Match Fees",IF(OR(ISNUMBER(SEARCH("Training",I1303)),ISNUMBER(SEARCH("Aspirations",I1303))),"Training Fee",""))))</f>
        <v>Training Fee</v>
      </c>
      <c r="M1303" s="1">
        <v>5</v>
      </c>
      <c r="N1303" s="1">
        <v>0.1</v>
      </c>
      <c r="O1303" s="1">
        <v>0.05</v>
      </c>
      <c r="P1303" s="1">
        <v>0</v>
      </c>
      <c r="Q1303" s="1">
        <v>4.8499999999999996</v>
      </c>
    </row>
    <row r="1304" spans="1:17" ht="12.75">
      <c r="A1304" s="4">
        <v>45528</v>
      </c>
      <c r="B1304" s="18">
        <f>IF(AND(ISNUMBER(--LEFT(A1304,10)), ISNUMBER(--LEFT(C1304,10))), --LEFT(C1304,10) - --LEFT(A1304,10), "")</f>
        <v>12.679100000001199</v>
      </c>
      <c r="C1304" s="4">
        <v>45540.679166666669</v>
      </c>
      <c r="D1304" s="16">
        <f>YEAR(C1304)</f>
        <v>2024</v>
      </c>
      <c r="E1304" s="1" t="str">
        <f t="shared" si="20"/>
        <v>September 2024</v>
      </c>
      <c r="F1304" s="3" t="str">
        <f ca="1">IF(C1304&gt;=TODAY()-365, "Last 12 Months", "After 12 Months")</f>
        <v>Last 12 Months</v>
      </c>
      <c r="G1304" s="1" t="s">
        <v>2668</v>
      </c>
      <c r="H1304" s="1" t="s">
        <v>574</v>
      </c>
      <c r="I1304" s="1" t="s">
        <v>2667</v>
      </c>
      <c r="J1304" s="8">
        <f>EOMONTH(C1304, 0)</f>
        <v>45565</v>
      </c>
      <c r="K1304" s="1" t="s">
        <v>373</v>
      </c>
      <c r="L1304" s="1" t="str">
        <f>IF(ISNUMBER(SEARCH("Social subscription",I1304)),"Social Sub",IF(OR(ISNUMBER(SEARCH("Mens",I1304)),ISNUMBER(SEARCH("Ladies",I1304))),"Match Fees",IF(OR(ISNUMBER(SEARCH("Badgers",I1304)),ISNUMBER(SEARCH("Match Fee",I1304))),"Match Fees",IF(OR(ISNUMBER(SEARCH("Training",I1304)),ISNUMBER(SEARCH("Aspirations",I1304))),"Training Fee",""))))</f>
        <v>Training Fee</v>
      </c>
      <c r="M1304" s="1">
        <v>5</v>
      </c>
      <c r="N1304" s="1">
        <v>0.08</v>
      </c>
      <c r="O1304" s="1">
        <v>0.05</v>
      </c>
      <c r="P1304" s="1">
        <v>0</v>
      </c>
      <c r="Q1304" s="1">
        <v>4.87</v>
      </c>
    </row>
    <row r="1305" spans="1:17" ht="12.75">
      <c r="A1305" s="4">
        <v>45331</v>
      </c>
      <c r="B1305" s="18">
        <f>IF(AND(ISNUMBER(--LEFT(A1305,10)), ISNUMBER(--LEFT(C1305,10))), --LEFT(C1305,10) - --LEFT(A1305,10), "")</f>
        <v>209.91449999999895</v>
      </c>
      <c r="C1305" s="4">
        <v>45540.914583333331</v>
      </c>
      <c r="D1305" s="16">
        <f>YEAR(C1305)</f>
        <v>2024</v>
      </c>
      <c r="E1305" s="1" t="str">
        <f t="shared" si="20"/>
        <v>September 2024</v>
      </c>
      <c r="F1305" s="3" t="str">
        <f ca="1">IF(C1305&gt;=TODAY()-365, "Last 12 Months", "After 12 Months")</f>
        <v>Last 12 Months</v>
      </c>
      <c r="G1305" s="1" t="s">
        <v>2669</v>
      </c>
      <c r="H1305" s="1" t="s">
        <v>2670</v>
      </c>
      <c r="I1305" s="1" t="s">
        <v>2671</v>
      </c>
      <c r="J1305" s="8">
        <f>EOMONTH(C1305, 0)</f>
        <v>45565</v>
      </c>
      <c r="K1305" s="1" t="s">
        <v>241</v>
      </c>
      <c r="L1305" s="1" t="str">
        <f>IF(ISNUMBER(SEARCH("Social subscription",I1305)),"Social Sub",IF(OR(ISNUMBER(SEARCH("Mens",I1305)),ISNUMBER(SEARCH("Ladies",I1305))),"Match Fees",IF(OR(ISNUMBER(SEARCH("Badgers",I1305)),ISNUMBER(SEARCH("Match Fee",I1305))),"Match Fees",IF(OR(ISNUMBER(SEARCH("Training",I1305)),ISNUMBER(SEARCH("Aspirations",I1305))),"Training Fee",""))))</f>
        <v>Match Fees</v>
      </c>
      <c r="M1305" s="1">
        <v>5</v>
      </c>
      <c r="N1305" s="1">
        <v>0</v>
      </c>
      <c r="O1305" s="1">
        <v>0</v>
      </c>
      <c r="P1305" s="1">
        <v>0</v>
      </c>
      <c r="Q1305" s="1">
        <v>5</v>
      </c>
    </row>
    <row r="1306" spans="1:17" ht="12.75">
      <c r="A1306" s="4">
        <v>45338</v>
      </c>
      <c r="B1306" s="18">
        <f>IF(AND(ISNUMBER(--LEFT(A1306,10)), ISNUMBER(--LEFT(C1306,10))), --LEFT(C1306,10) - --LEFT(A1306,10), "")</f>
        <v>202.91870000000199</v>
      </c>
      <c r="C1306" s="4">
        <v>45540.918749999997</v>
      </c>
      <c r="D1306" s="16">
        <f>YEAR(C1306)</f>
        <v>2024</v>
      </c>
      <c r="E1306" s="1" t="str">
        <f t="shared" si="20"/>
        <v>September 2024</v>
      </c>
      <c r="F1306" s="3" t="str">
        <f ca="1">IF(C1306&gt;=TODAY()-365, "Last 12 Months", "After 12 Months")</f>
        <v>Last 12 Months</v>
      </c>
      <c r="G1306" s="1" t="s">
        <v>2672</v>
      </c>
      <c r="H1306" s="1" t="s">
        <v>2576</v>
      </c>
      <c r="I1306" s="1" t="s">
        <v>2673</v>
      </c>
      <c r="J1306" s="8">
        <f>EOMONTH(C1306, 0)</f>
        <v>45565</v>
      </c>
      <c r="K1306" s="1" t="s">
        <v>241</v>
      </c>
      <c r="L1306" s="1" t="str">
        <f>IF(ISNUMBER(SEARCH("Social subscription",I1306)),"Social Sub",IF(OR(ISNUMBER(SEARCH("Mens",I1306)),ISNUMBER(SEARCH("Ladies",I1306))),"Match Fees",IF(OR(ISNUMBER(SEARCH("Badgers",I1306)),ISNUMBER(SEARCH("Match Fee",I1306))),"Match Fees",IF(OR(ISNUMBER(SEARCH("Training",I1306)),ISNUMBER(SEARCH("Aspirations",I1306))),"Training Fee",""))))</f>
        <v>Match Fees</v>
      </c>
      <c r="M1306" s="1">
        <v>5</v>
      </c>
      <c r="N1306" s="1">
        <v>0</v>
      </c>
      <c r="O1306" s="1">
        <v>0</v>
      </c>
      <c r="P1306" s="1">
        <v>0</v>
      </c>
      <c r="Q1306" s="1">
        <v>5</v>
      </c>
    </row>
    <row r="1307" spans="1:17" ht="12.75">
      <c r="A1307" s="4">
        <v>45487</v>
      </c>
      <c r="B1307" s="18">
        <f>IF(AND(ISNUMBER(--LEFT(A1307,10)), ISNUMBER(--LEFT(C1307,10))), --LEFT(C1307,10) - --LEFT(A1307,10), "")</f>
        <v>54.557600000000093</v>
      </c>
      <c r="C1307" s="4">
        <v>45541.557638888888</v>
      </c>
      <c r="D1307" s="16">
        <f>YEAR(C1307)</f>
        <v>2024</v>
      </c>
      <c r="E1307" s="1" t="str">
        <f t="shared" si="20"/>
        <v>September 2024</v>
      </c>
      <c r="F1307" s="3" t="str">
        <f ca="1">IF(C1307&gt;=TODAY()-365, "Last 12 Months", "After 12 Months")</f>
        <v>Last 12 Months</v>
      </c>
      <c r="G1307" s="1" t="s">
        <v>2674</v>
      </c>
      <c r="H1307" s="1" t="s">
        <v>735</v>
      </c>
      <c r="I1307" s="1" t="s">
        <v>2675</v>
      </c>
      <c r="J1307" s="8">
        <f>EOMONTH(C1307, 0)</f>
        <v>45565</v>
      </c>
      <c r="K1307" s="1" t="s">
        <v>373</v>
      </c>
      <c r="L1307" s="1" t="str">
        <f>IF(ISNUMBER(SEARCH("Social subscription",I1307)),"Social Sub",IF(OR(ISNUMBER(SEARCH("Mens",I1307)),ISNUMBER(SEARCH("Ladies",I1307))),"Match Fees",IF(OR(ISNUMBER(SEARCH("Badgers",I1307)),ISNUMBER(SEARCH("Match Fee",I1307))),"Match Fees",IF(OR(ISNUMBER(SEARCH("Training",I1307)),ISNUMBER(SEARCH("Aspirations",I1307))),"Training Fee",""))))</f>
        <v>Training Fee</v>
      </c>
      <c r="M1307" s="1">
        <v>3</v>
      </c>
      <c r="N1307" s="1">
        <v>0.06</v>
      </c>
      <c r="O1307" s="1">
        <v>0.05</v>
      </c>
      <c r="P1307" s="1">
        <v>0</v>
      </c>
      <c r="Q1307" s="1">
        <v>2.89</v>
      </c>
    </row>
    <row r="1308" spans="1:17" ht="12.75">
      <c r="A1308" s="4">
        <v>45494</v>
      </c>
      <c r="B1308" s="18">
        <f>IF(AND(ISNUMBER(--LEFT(A1308,10)), ISNUMBER(--LEFT(C1308,10))), --LEFT(C1308,10) - --LEFT(A1308,10), "")</f>
        <v>47.557600000000093</v>
      </c>
      <c r="C1308" s="4">
        <v>45541.557638888888</v>
      </c>
      <c r="D1308" s="16">
        <f>YEAR(C1308)</f>
        <v>2024</v>
      </c>
      <c r="E1308" s="1" t="str">
        <f t="shared" si="20"/>
        <v>September 2024</v>
      </c>
      <c r="F1308" s="3" t="str">
        <f ca="1">IF(C1308&gt;=TODAY()-365, "Last 12 Months", "After 12 Months")</f>
        <v>Last 12 Months</v>
      </c>
      <c r="G1308" s="1" t="s">
        <v>2676</v>
      </c>
      <c r="H1308" s="1" t="s">
        <v>735</v>
      </c>
      <c r="I1308" s="1" t="s">
        <v>2677</v>
      </c>
      <c r="J1308" s="8">
        <f>EOMONTH(C1308, 0)</f>
        <v>45565</v>
      </c>
      <c r="K1308" s="1" t="s">
        <v>373</v>
      </c>
      <c r="L1308" s="1" t="str">
        <f>IF(ISNUMBER(SEARCH("Social subscription",I1308)),"Social Sub",IF(OR(ISNUMBER(SEARCH("Mens",I1308)),ISNUMBER(SEARCH("Ladies",I1308))),"Match Fees",IF(OR(ISNUMBER(SEARCH("Badgers",I1308)),ISNUMBER(SEARCH("Match Fee",I1308))),"Match Fees",IF(OR(ISNUMBER(SEARCH("Training",I1308)),ISNUMBER(SEARCH("Aspirations",I1308))),"Training Fee",""))))</f>
        <v>Training Fee</v>
      </c>
      <c r="M1308" s="1">
        <v>3</v>
      </c>
      <c r="N1308" s="1">
        <v>0.06</v>
      </c>
      <c r="O1308" s="1">
        <v>0.05</v>
      </c>
      <c r="P1308" s="1">
        <v>0</v>
      </c>
      <c r="Q1308" s="1">
        <v>2.89</v>
      </c>
    </row>
    <row r="1309" spans="1:17" ht="12.75">
      <c r="A1309" s="4">
        <v>45499</v>
      </c>
      <c r="B1309" s="18">
        <f>IF(AND(ISNUMBER(--LEFT(A1309,10)), ISNUMBER(--LEFT(C1309,10))), --LEFT(C1309,10) - --LEFT(A1309,10), "")</f>
        <v>42.557600000000093</v>
      </c>
      <c r="C1309" s="4">
        <v>45541.557638888888</v>
      </c>
      <c r="D1309" s="16">
        <f>YEAR(C1309)</f>
        <v>2024</v>
      </c>
      <c r="E1309" s="1" t="str">
        <f t="shared" si="20"/>
        <v>September 2024</v>
      </c>
      <c r="F1309" s="3" t="str">
        <f ca="1">IF(C1309&gt;=TODAY()-365, "Last 12 Months", "After 12 Months")</f>
        <v>Last 12 Months</v>
      </c>
      <c r="G1309" s="1" t="s">
        <v>2678</v>
      </c>
      <c r="H1309" s="1" t="s">
        <v>735</v>
      </c>
      <c r="I1309" s="1" t="s">
        <v>2679</v>
      </c>
      <c r="J1309" s="8">
        <f>EOMONTH(C1309, 0)</f>
        <v>45565</v>
      </c>
      <c r="K1309" s="1" t="s">
        <v>373</v>
      </c>
      <c r="L1309" s="1" t="str">
        <f>IF(ISNUMBER(SEARCH("Social subscription",I1309)),"Social Sub",IF(OR(ISNUMBER(SEARCH("Mens",I1309)),ISNUMBER(SEARCH("Ladies",I1309))),"Match Fees",IF(OR(ISNUMBER(SEARCH("Badgers",I1309)),ISNUMBER(SEARCH("Match Fee",I1309))),"Match Fees",IF(OR(ISNUMBER(SEARCH("Training",I1309)),ISNUMBER(SEARCH("Aspirations",I1309))),"Training Fee",""))))</f>
        <v>Training Fee</v>
      </c>
      <c r="M1309" s="1">
        <v>5</v>
      </c>
      <c r="N1309" s="1">
        <v>0.09</v>
      </c>
      <c r="O1309" s="1">
        <v>0.05</v>
      </c>
      <c r="P1309" s="1">
        <v>0</v>
      </c>
      <c r="Q1309" s="1">
        <v>4.8600000000000003</v>
      </c>
    </row>
    <row r="1310" spans="1:17" ht="12.75">
      <c r="A1310" s="4">
        <v>45501</v>
      </c>
      <c r="B1310" s="18">
        <f>IF(AND(ISNUMBER(--LEFT(A1310,10)), ISNUMBER(--LEFT(C1310,10))), --LEFT(C1310,10) - --LEFT(A1310,10), "")</f>
        <v>40.557600000000093</v>
      </c>
      <c r="C1310" s="4">
        <v>45541.557638888888</v>
      </c>
      <c r="D1310" s="16">
        <f>YEAR(C1310)</f>
        <v>2024</v>
      </c>
      <c r="E1310" s="1" t="str">
        <f t="shared" si="20"/>
        <v>September 2024</v>
      </c>
      <c r="F1310" s="3" t="str">
        <f ca="1">IF(C1310&gt;=TODAY()-365, "Last 12 Months", "After 12 Months")</f>
        <v>Last 12 Months</v>
      </c>
      <c r="G1310" s="1" t="s">
        <v>2680</v>
      </c>
      <c r="H1310" s="1" t="s">
        <v>735</v>
      </c>
      <c r="I1310" s="1" t="s">
        <v>2681</v>
      </c>
      <c r="J1310" s="8">
        <f>EOMONTH(C1310, 0)</f>
        <v>45565</v>
      </c>
      <c r="K1310" s="1" t="s">
        <v>373</v>
      </c>
      <c r="L1310" s="1" t="str">
        <f>IF(ISNUMBER(SEARCH("Social subscription",I1310)),"Social Sub",IF(OR(ISNUMBER(SEARCH("Mens",I1310)),ISNUMBER(SEARCH("Ladies",I1310))),"Match Fees",IF(OR(ISNUMBER(SEARCH("Badgers",I1310)),ISNUMBER(SEARCH("Match Fee",I1310))),"Match Fees",IF(OR(ISNUMBER(SEARCH("Training",I1310)),ISNUMBER(SEARCH("Aspirations",I1310))),"Training Fee",""))))</f>
        <v>Training Fee</v>
      </c>
      <c r="M1310" s="1">
        <v>3</v>
      </c>
      <c r="N1310" s="1">
        <v>0.06</v>
      </c>
      <c r="O1310" s="1">
        <v>0.05</v>
      </c>
      <c r="P1310" s="1">
        <v>0</v>
      </c>
      <c r="Q1310" s="1">
        <v>2.89</v>
      </c>
    </row>
    <row r="1311" spans="1:17" ht="12.75">
      <c r="A1311" s="4">
        <v>45506</v>
      </c>
      <c r="B1311" s="18">
        <f>IF(AND(ISNUMBER(--LEFT(A1311,10)), ISNUMBER(--LEFT(C1311,10))), --LEFT(C1311,10) - --LEFT(A1311,10), "")</f>
        <v>35.557600000000093</v>
      </c>
      <c r="C1311" s="4">
        <v>45541.557638888888</v>
      </c>
      <c r="D1311" s="16">
        <f>YEAR(C1311)</f>
        <v>2024</v>
      </c>
      <c r="E1311" s="1" t="str">
        <f t="shared" si="20"/>
        <v>September 2024</v>
      </c>
      <c r="F1311" s="3" t="str">
        <f ca="1">IF(C1311&gt;=TODAY()-365, "Last 12 Months", "After 12 Months")</f>
        <v>Last 12 Months</v>
      </c>
      <c r="G1311" s="1" t="s">
        <v>2682</v>
      </c>
      <c r="H1311" s="1" t="s">
        <v>735</v>
      </c>
      <c r="I1311" s="1" t="s">
        <v>2683</v>
      </c>
      <c r="J1311" s="8">
        <f>EOMONTH(C1311, 0)</f>
        <v>45565</v>
      </c>
      <c r="K1311" s="1" t="s">
        <v>373</v>
      </c>
      <c r="L1311" s="1" t="str">
        <f>IF(ISNUMBER(SEARCH("Social subscription",I1311)),"Social Sub",IF(OR(ISNUMBER(SEARCH("Mens",I1311)),ISNUMBER(SEARCH("Ladies",I1311))),"Match Fees",IF(OR(ISNUMBER(SEARCH("Badgers",I1311)),ISNUMBER(SEARCH("Match Fee",I1311))),"Match Fees",IF(OR(ISNUMBER(SEARCH("Training",I1311)),ISNUMBER(SEARCH("Aspirations",I1311))),"Training Fee",""))))</f>
        <v>Training Fee</v>
      </c>
      <c r="M1311" s="1">
        <v>5</v>
      </c>
      <c r="N1311" s="1">
        <v>0.09</v>
      </c>
      <c r="O1311" s="1">
        <v>0.05</v>
      </c>
      <c r="P1311" s="1">
        <v>0</v>
      </c>
      <c r="Q1311" s="1">
        <v>4.8600000000000003</v>
      </c>
    </row>
    <row r="1312" spans="1:17" ht="12.75">
      <c r="A1312" s="4">
        <v>45506</v>
      </c>
      <c r="B1312" s="18">
        <f>IF(AND(ISNUMBER(--LEFT(A1312,10)), ISNUMBER(--LEFT(C1312,10))), --LEFT(C1312,10) - --LEFT(A1312,10), "")</f>
        <v>35.557600000000093</v>
      </c>
      <c r="C1312" s="4">
        <v>45541.557638888888</v>
      </c>
      <c r="D1312" s="16">
        <f>YEAR(C1312)</f>
        <v>2024</v>
      </c>
      <c r="E1312" s="1" t="str">
        <f t="shared" si="20"/>
        <v>September 2024</v>
      </c>
      <c r="F1312" s="3" t="str">
        <f ca="1">IF(C1312&gt;=TODAY()-365, "Last 12 Months", "After 12 Months")</f>
        <v>Last 12 Months</v>
      </c>
      <c r="G1312" s="1" t="s">
        <v>2684</v>
      </c>
      <c r="H1312" s="1" t="s">
        <v>732</v>
      </c>
      <c r="I1312" s="1" t="s">
        <v>2683</v>
      </c>
      <c r="J1312" s="8">
        <f>EOMONTH(C1312, 0)</f>
        <v>45565</v>
      </c>
      <c r="K1312" s="1" t="s">
        <v>373</v>
      </c>
      <c r="L1312" s="1" t="str">
        <f>IF(ISNUMBER(SEARCH("Social subscription",I1312)),"Social Sub",IF(OR(ISNUMBER(SEARCH("Mens",I1312)),ISNUMBER(SEARCH("Ladies",I1312))),"Match Fees",IF(OR(ISNUMBER(SEARCH("Badgers",I1312)),ISNUMBER(SEARCH("Match Fee",I1312))),"Match Fees",IF(OR(ISNUMBER(SEARCH("Training",I1312)),ISNUMBER(SEARCH("Aspirations",I1312))),"Training Fee",""))))</f>
        <v>Training Fee</v>
      </c>
      <c r="M1312" s="1">
        <v>5</v>
      </c>
      <c r="N1312" s="1">
        <v>0.09</v>
      </c>
      <c r="O1312" s="1">
        <v>0.05</v>
      </c>
      <c r="P1312" s="1">
        <v>0</v>
      </c>
      <c r="Q1312" s="1">
        <v>4.8600000000000003</v>
      </c>
    </row>
    <row r="1313" spans="1:17" ht="12.75">
      <c r="A1313" s="4">
        <v>45513</v>
      </c>
      <c r="B1313" s="18">
        <f>IF(AND(ISNUMBER(--LEFT(A1313,10)), ISNUMBER(--LEFT(C1313,10))), --LEFT(C1313,10) - --LEFT(A1313,10), "")</f>
        <v>28.557600000000093</v>
      </c>
      <c r="C1313" s="4">
        <v>45541.557638888888</v>
      </c>
      <c r="D1313" s="16">
        <f>YEAR(C1313)</f>
        <v>2024</v>
      </c>
      <c r="E1313" s="1" t="str">
        <f t="shared" si="20"/>
        <v>September 2024</v>
      </c>
      <c r="F1313" s="3" t="str">
        <f ca="1">IF(C1313&gt;=TODAY()-365, "Last 12 Months", "After 12 Months")</f>
        <v>Last 12 Months</v>
      </c>
      <c r="G1313" s="1" t="s">
        <v>2685</v>
      </c>
      <c r="H1313" s="1" t="s">
        <v>735</v>
      </c>
      <c r="I1313" s="1" t="s">
        <v>2686</v>
      </c>
      <c r="J1313" s="8">
        <f>EOMONTH(C1313, 0)</f>
        <v>45565</v>
      </c>
      <c r="K1313" s="1" t="s">
        <v>373</v>
      </c>
      <c r="L1313" s="1" t="str">
        <f>IF(ISNUMBER(SEARCH("Social subscription",I1313)),"Social Sub",IF(OR(ISNUMBER(SEARCH("Mens",I1313)),ISNUMBER(SEARCH("Ladies",I1313))),"Match Fees",IF(OR(ISNUMBER(SEARCH("Badgers",I1313)),ISNUMBER(SEARCH("Match Fee",I1313))),"Match Fees",IF(OR(ISNUMBER(SEARCH("Training",I1313)),ISNUMBER(SEARCH("Aspirations",I1313))),"Training Fee",""))))</f>
        <v>Training Fee</v>
      </c>
      <c r="M1313" s="1">
        <v>5</v>
      </c>
      <c r="N1313" s="1">
        <v>0.09</v>
      </c>
      <c r="O1313" s="1">
        <v>0.05</v>
      </c>
      <c r="P1313" s="1">
        <v>0</v>
      </c>
      <c r="Q1313" s="1">
        <v>4.8600000000000003</v>
      </c>
    </row>
    <row r="1314" spans="1:17" ht="12.75">
      <c r="A1314" s="4">
        <v>45513</v>
      </c>
      <c r="B1314" s="18">
        <f>IF(AND(ISNUMBER(--LEFT(A1314,10)), ISNUMBER(--LEFT(C1314,10))), --LEFT(C1314,10) - --LEFT(A1314,10), "")</f>
        <v>28.557600000000093</v>
      </c>
      <c r="C1314" s="4">
        <v>45541.557638888888</v>
      </c>
      <c r="D1314" s="16">
        <f>YEAR(C1314)</f>
        <v>2024</v>
      </c>
      <c r="E1314" s="1" t="str">
        <f t="shared" si="20"/>
        <v>September 2024</v>
      </c>
      <c r="F1314" s="3" t="str">
        <f ca="1">IF(C1314&gt;=TODAY()-365, "Last 12 Months", "After 12 Months")</f>
        <v>Last 12 Months</v>
      </c>
      <c r="G1314" s="1" t="s">
        <v>2687</v>
      </c>
      <c r="H1314" s="1" t="s">
        <v>732</v>
      </c>
      <c r="I1314" s="1" t="s">
        <v>2686</v>
      </c>
      <c r="J1314" s="8">
        <f>EOMONTH(C1314, 0)</f>
        <v>45565</v>
      </c>
      <c r="K1314" s="1" t="s">
        <v>373</v>
      </c>
      <c r="L1314" s="1" t="str">
        <f>IF(ISNUMBER(SEARCH("Social subscription",I1314)),"Social Sub",IF(OR(ISNUMBER(SEARCH("Mens",I1314)),ISNUMBER(SEARCH("Ladies",I1314))),"Match Fees",IF(OR(ISNUMBER(SEARCH("Badgers",I1314)),ISNUMBER(SEARCH("Match Fee",I1314))),"Match Fees",IF(OR(ISNUMBER(SEARCH("Training",I1314)),ISNUMBER(SEARCH("Aspirations",I1314))),"Training Fee",""))))</f>
        <v>Training Fee</v>
      </c>
      <c r="M1314" s="1">
        <v>5</v>
      </c>
      <c r="N1314" s="1">
        <v>0.09</v>
      </c>
      <c r="O1314" s="1">
        <v>0.05</v>
      </c>
      <c r="P1314" s="1">
        <v>0</v>
      </c>
      <c r="Q1314" s="1">
        <v>4.8600000000000003</v>
      </c>
    </row>
    <row r="1315" spans="1:17" ht="12.75">
      <c r="A1315" s="4">
        <v>45515</v>
      </c>
      <c r="B1315" s="18">
        <f>IF(AND(ISNUMBER(--LEFT(A1315,10)), ISNUMBER(--LEFT(C1315,10))), --LEFT(C1315,10) - --LEFT(A1315,10), "")</f>
        <v>26.557600000000093</v>
      </c>
      <c r="C1315" s="4">
        <v>45541.557638888888</v>
      </c>
      <c r="D1315" s="16">
        <f>YEAR(C1315)</f>
        <v>2024</v>
      </c>
      <c r="E1315" s="1" t="str">
        <f t="shared" si="20"/>
        <v>September 2024</v>
      </c>
      <c r="F1315" s="3" t="str">
        <f ca="1">IF(C1315&gt;=TODAY()-365, "Last 12 Months", "After 12 Months")</f>
        <v>Last 12 Months</v>
      </c>
      <c r="G1315" s="1" t="s">
        <v>2688</v>
      </c>
      <c r="H1315" s="1" t="s">
        <v>735</v>
      </c>
      <c r="I1315" s="1" t="s">
        <v>2689</v>
      </c>
      <c r="J1315" s="8">
        <f>EOMONTH(C1315, 0)</f>
        <v>45565</v>
      </c>
      <c r="K1315" s="1" t="s">
        <v>373</v>
      </c>
      <c r="L1315" s="1" t="str">
        <f>IF(ISNUMBER(SEARCH("Social subscription",I1315)),"Social Sub",IF(OR(ISNUMBER(SEARCH("Mens",I1315)),ISNUMBER(SEARCH("Ladies",I1315))),"Match Fees",IF(OR(ISNUMBER(SEARCH("Badgers",I1315)),ISNUMBER(SEARCH("Match Fee",I1315))),"Match Fees",IF(OR(ISNUMBER(SEARCH("Training",I1315)),ISNUMBER(SEARCH("Aspirations",I1315))),"Training Fee",""))))</f>
        <v>Training Fee</v>
      </c>
      <c r="M1315" s="1">
        <v>3</v>
      </c>
      <c r="N1315" s="1">
        <v>0.06</v>
      </c>
      <c r="O1315" s="1">
        <v>0.05</v>
      </c>
      <c r="P1315" s="1">
        <v>0</v>
      </c>
      <c r="Q1315" s="1">
        <v>2.89</v>
      </c>
    </row>
    <row r="1316" spans="1:17" ht="12.75">
      <c r="A1316" s="4">
        <v>45520</v>
      </c>
      <c r="B1316" s="18">
        <f>IF(AND(ISNUMBER(--LEFT(A1316,10)), ISNUMBER(--LEFT(C1316,10))), --LEFT(C1316,10) - --LEFT(A1316,10), "")</f>
        <v>21.557600000000093</v>
      </c>
      <c r="C1316" s="4">
        <v>45541.557638888888</v>
      </c>
      <c r="D1316" s="16">
        <f>YEAR(C1316)</f>
        <v>2024</v>
      </c>
      <c r="E1316" s="1" t="str">
        <f t="shared" si="20"/>
        <v>September 2024</v>
      </c>
      <c r="F1316" s="3" t="str">
        <f ca="1">IF(C1316&gt;=TODAY()-365, "Last 12 Months", "After 12 Months")</f>
        <v>Last 12 Months</v>
      </c>
      <c r="G1316" s="1" t="s">
        <v>2690</v>
      </c>
      <c r="H1316" s="1" t="s">
        <v>735</v>
      </c>
      <c r="I1316" s="1" t="s">
        <v>2691</v>
      </c>
      <c r="J1316" s="8">
        <f>EOMONTH(C1316, 0)</f>
        <v>45565</v>
      </c>
      <c r="K1316" s="1" t="s">
        <v>373</v>
      </c>
      <c r="L1316" s="1" t="str">
        <f>IF(ISNUMBER(SEARCH("Social subscription",I1316)),"Social Sub",IF(OR(ISNUMBER(SEARCH("Mens",I1316)),ISNUMBER(SEARCH("Ladies",I1316))),"Match Fees",IF(OR(ISNUMBER(SEARCH("Badgers",I1316)),ISNUMBER(SEARCH("Match Fee",I1316))),"Match Fees",IF(OR(ISNUMBER(SEARCH("Training",I1316)),ISNUMBER(SEARCH("Aspirations",I1316))),"Training Fee",""))))</f>
        <v>Training Fee</v>
      </c>
      <c r="M1316" s="1">
        <v>5</v>
      </c>
      <c r="N1316" s="1">
        <v>0.09</v>
      </c>
      <c r="O1316" s="1">
        <v>0.05</v>
      </c>
      <c r="P1316" s="1">
        <v>0</v>
      </c>
      <c r="Q1316" s="1">
        <v>4.8600000000000003</v>
      </c>
    </row>
    <row r="1317" spans="1:17" ht="12.75">
      <c r="A1317" s="4">
        <v>45520</v>
      </c>
      <c r="B1317" s="18">
        <f>IF(AND(ISNUMBER(--LEFT(A1317,10)), ISNUMBER(--LEFT(C1317,10))), --LEFT(C1317,10) - --LEFT(A1317,10), "")</f>
        <v>21.557600000000093</v>
      </c>
      <c r="C1317" s="4">
        <v>45541.557638888888</v>
      </c>
      <c r="D1317" s="16">
        <f>YEAR(C1317)</f>
        <v>2024</v>
      </c>
      <c r="E1317" s="1" t="str">
        <f t="shared" si="20"/>
        <v>September 2024</v>
      </c>
      <c r="F1317" s="3" t="str">
        <f ca="1">IF(C1317&gt;=TODAY()-365, "Last 12 Months", "After 12 Months")</f>
        <v>Last 12 Months</v>
      </c>
      <c r="G1317" s="1" t="s">
        <v>2692</v>
      </c>
      <c r="H1317" s="1" t="s">
        <v>732</v>
      </c>
      <c r="I1317" s="1" t="s">
        <v>2691</v>
      </c>
      <c r="J1317" s="8">
        <f>EOMONTH(C1317, 0)</f>
        <v>45565</v>
      </c>
      <c r="K1317" s="1" t="s">
        <v>373</v>
      </c>
      <c r="L1317" s="1" t="str">
        <f>IF(ISNUMBER(SEARCH("Social subscription",I1317)),"Social Sub",IF(OR(ISNUMBER(SEARCH("Mens",I1317)),ISNUMBER(SEARCH("Ladies",I1317))),"Match Fees",IF(OR(ISNUMBER(SEARCH("Badgers",I1317)),ISNUMBER(SEARCH("Match Fee",I1317))),"Match Fees",IF(OR(ISNUMBER(SEARCH("Training",I1317)),ISNUMBER(SEARCH("Aspirations",I1317))),"Training Fee",""))))</f>
        <v>Training Fee</v>
      </c>
      <c r="M1317" s="1">
        <v>5</v>
      </c>
      <c r="N1317" s="1">
        <v>0.09</v>
      </c>
      <c r="O1317" s="1">
        <v>0.05</v>
      </c>
      <c r="P1317" s="1">
        <v>0</v>
      </c>
      <c r="Q1317" s="1">
        <v>4.8600000000000003</v>
      </c>
    </row>
    <row r="1318" spans="1:17" ht="12.75">
      <c r="A1318" s="4">
        <v>45522</v>
      </c>
      <c r="B1318" s="18">
        <f>IF(AND(ISNUMBER(--LEFT(A1318,10)), ISNUMBER(--LEFT(C1318,10))), --LEFT(C1318,10) - --LEFT(A1318,10), "")</f>
        <v>19.557600000000093</v>
      </c>
      <c r="C1318" s="4">
        <v>45541.557638888888</v>
      </c>
      <c r="D1318" s="16">
        <f>YEAR(C1318)</f>
        <v>2024</v>
      </c>
      <c r="E1318" s="1" t="str">
        <f t="shared" si="20"/>
        <v>September 2024</v>
      </c>
      <c r="F1318" s="3" t="str">
        <f ca="1">IF(C1318&gt;=TODAY()-365, "Last 12 Months", "After 12 Months")</f>
        <v>Last 12 Months</v>
      </c>
      <c r="G1318" s="1" t="s">
        <v>2693</v>
      </c>
      <c r="H1318" s="1" t="s">
        <v>735</v>
      </c>
      <c r="I1318" s="1" t="s">
        <v>2694</v>
      </c>
      <c r="J1318" s="8">
        <f>EOMONTH(C1318, 0)</f>
        <v>45565</v>
      </c>
      <c r="K1318" s="1" t="s">
        <v>373</v>
      </c>
      <c r="L1318" s="1" t="str">
        <f>IF(ISNUMBER(SEARCH("Social subscription",I1318)),"Social Sub",IF(OR(ISNUMBER(SEARCH("Mens",I1318)),ISNUMBER(SEARCH("Ladies",I1318))),"Match Fees",IF(OR(ISNUMBER(SEARCH("Badgers",I1318)),ISNUMBER(SEARCH("Match Fee",I1318))),"Match Fees",IF(OR(ISNUMBER(SEARCH("Training",I1318)),ISNUMBER(SEARCH("Aspirations",I1318))),"Training Fee",""))))</f>
        <v>Training Fee</v>
      </c>
      <c r="M1318" s="1">
        <v>3</v>
      </c>
      <c r="N1318" s="1">
        <v>0.06</v>
      </c>
      <c r="O1318" s="1">
        <v>0.05</v>
      </c>
      <c r="P1318" s="1">
        <v>0</v>
      </c>
      <c r="Q1318" s="1">
        <v>2.89</v>
      </c>
    </row>
    <row r="1319" spans="1:17" ht="12.75">
      <c r="A1319" s="4">
        <v>45522</v>
      </c>
      <c r="B1319" s="18">
        <f>IF(AND(ISNUMBER(--LEFT(A1319,10)), ISNUMBER(--LEFT(C1319,10))), --LEFT(C1319,10) - --LEFT(A1319,10), "")</f>
        <v>19.557600000000093</v>
      </c>
      <c r="C1319" s="4">
        <v>45541.557638888888</v>
      </c>
      <c r="D1319" s="16">
        <f>YEAR(C1319)</f>
        <v>2024</v>
      </c>
      <c r="E1319" s="1" t="str">
        <f t="shared" si="20"/>
        <v>September 2024</v>
      </c>
      <c r="F1319" s="3" t="str">
        <f ca="1">IF(C1319&gt;=TODAY()-365, "Last 12 Months", "After 12 Months")</f>
        <v>Last 12 Months</v>
      </c>
      <c r="G1319" s="1" t="s">
        <v>2695</v>
      </c>
      <c r="H1319" s="1" t="s">
        <v>732</v>
      </c>
      <c r="I1319" s="1" t="s">
        <v>2694</v>
      </c>
      <c r="J1319" s="8">
        <f>EOMONTH(C1319, 0)</f>
        <v>45565</v>
      </c>
      <c r="K1319" s="1" t="s">
        <v>373</v>
      </c>
      <c r="L1319" s="1" t="str">
        <f>IF(ISNUMBER(SEARCH("Social subscription",I1319)),"Social Sub",IF(OR(ISNUMBER(SEARCH("Mens",I1319)),ISNUMBER(SEARCH("Ladies",I1319))),"Match Fees",IF(OR(ISNUMBER(SEARCH("Badgers",I1319)),ISNUMBER(SEARCH("Match Fee",I1319))),"Match Fees",IF(OR(ISNUMBER(SEARCH("Training",I1319)),ISNUMBER(SEARCH("Aspirations",I1319))),"Training Fee",""))))</f>
        <v>Training Fee</v>
      </c>
      <c r="M1319" s="1">
        <v>3</v>
      </c>
      <c r="N1319" s="1">
        <v>7.0000000000000007E-2</v>
      </c>
      <c r="O1319" s="1">
        <v>0.05</v>
      </c>
      <c r="P1319" s="1">
        <v>0</v>
      </c>
      <c r="Q1319" s="1">
        <v>2.88</v>
      </c>
    </row>
    <row r="1320" spans="1:17" ht="12.75">
      <c r="A1320" s="4">
        <v>45542</v>
      </c>
      <c r="B1320" s="18">
        <f>IF(AND(ISNUMBER(--LEFT(A1320,10)), ISNUMBER(--LEFT(C1320,10))), --LEFT(C1320,10) - --LEFT(A1320,10), "")</f>
        <v>0.35829999999987194</v>
      </c>
      <c r="C1320" s="4">
        <v>45542.35833333333</v>
      </c>
      <c r="D1320" s="16">
        <f>YEAR(C1320)</f>
        <v>2024</v>
      </c>
      <c r="E1320" s="1" t="str">
        <f t="shared" si="20"/>
        <v>September 2024</v>
      </c>
      <c r="F1320" s="3" t="str">
        <f ca="1">IF(C1320&gt;=TODAY()-365, "Last 12 Months", "After 12 Months")</f>
        <v>Last 12 Months</v>
      </c>
      <c r="G1320" s="1" t="s">
        <v>2696</v>
      </c>
      <c r="H1320" s="1" t="s">
        <v>2009</v>
      </c>
      <c r="I1320" s="1" t="s">
        <v>2697</v>
      </c>
      <c r="J1320" s="8">
        <f>EOMONTH(C1320, 0)</f>
        <v>45565</v>
      </c>
      <c r="K1320" s="1" t="s">
        <v>241</v>
      </c>
      <c r="L1320" s="1" t="str">
        <f>IF(ISNUMBER(SEARCH("Social subscription",I1320)),"Social Sub",IF(OR(ISNUMBER(SEARCH("Mens",I1320)),ISNUMBER(SEARCH("Ladies",I1320))),"Match Fees",IF(OR(ISNUMBER(SEARCH("Badgers",I1320)),ISNUMBER(SEARCH("Match Fee",I1320))),"Match Fees",IF(OR(ISNUMBER(SEARCH("Training",I1320)),ISNUMBER(SEARCH("Aspirations",I1320))),"Training Fee",""))))</f>
        <v>Match Fees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</row>
    <row r="1321" spans="1:17" ht="12.75">
      <c r="A1321" s="4">
        <v>45542</v>
      </c>
      <c r="B1321" s="18">
        <f>IF(AND(ISNUMBER(--LEFT(A1321,10)), ISNUMBER(--LEFT(C1321,10))), --LEFT(C1321,10) - --LEFT(A1321,10), "")</f>
        <v>0.35829999999987194</v>
      </c>
      <c r="C1321" s="4">
        <v>45542.35833333333</v>
      </c>
      <c r="D1321" s="16">
        <f>YEAR(C1321)</f>
        <v>2024</v>
      </c>
      <c r="E1321" s="1" t="str">
        <f t="shared" si="20"/>
        <v>September 2024</v>
      </c>
      <c r="F1321" s="3" t="str">
        <f ca="1">IF(C1321&gt;=TODAY()-365, "Last 12 Months", "After 12 Months")</f>
        <v>Last 12 Months</v>
      </c>
      <c r="G1321" s="1" t="s">
        <v>2698</v>
      </c>
      <c r="H1321" s="1" t="s">
        <v>384</v>
      </c>
      <c r="I1321" s="1" t="s">
        <v>2697</v>
      </c>
      <c r="J1321" s="8">
        <f>EOMONTH(C1321, 0)</f>
        <v>45565</v>
      </c>
      <c r="K1321" s="1" t="s">
        <v>241</v>
      </c>
      <c r="L1321" s="1" t="str">
        <f>IF(ISNUMBER(SEARCH("Social subscription",I1321)),"Social Sub",IF(OR(ISNUMBER(SEARCH("Mens",I1321)),ISNUMBER(SEARCH("Ladies",I1321))),"Match Fees",IF(OR(ISNUMBER(SEARCH("Badgers",I1321)),ISNUMBER(SEARCH("Match Fee",I1321))),"Match Fees",IF(OR(ISNUMBER(SEARCH("Training",I1321)),ISNUMBER(SEARCH("Aspirations",I1321))),"Training Fee",""))))</f>
        <v>Match Fees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</row>
    <row r="1322" spans="1:17" ht="12.75">
      <c r="A1322" s="4">
        <v>45542</v>
      </c>
      <c r="B1322" s="18">
        <f>IF(AND(ISNUMBER(--LEFT(A1322,10)), ISNUMBER(--LEFT(C1322,10))), --LEFT(C1322,10) - --LEFT(A1322,10), "")</f>
        <v>0.35829999999987194</v>
      </c>
      <c r="C1322" s="4">
        <v>45542.35833333333</v>
      </c>
      <c r="D1322" s="16">
        <f>YEAR(C1322)</f>
        <v>2024</v>
      </c>
      <c r="E1322" s="1" t="str">
        <f t="shared" si="20"/>
        <v>September 2024</v>
      </c>
      <c r="F1322" s="3" t="str">
        <f ca="1">IF(C1322&gt;=TODAY()-365, "Last 12 Months", "After 12 Months")</f>
        <v>Last 12 Months</v>
      </c>
      <c r="G1322" s="1" t="s">
        <v>2699</v>
      </c>
      <c r="H1322" s="1" t="s">
        <v>1962</v>
      </c>
      <c r="I1322" s="1" t="s">
        <v>2697</v>
      </c>
      <c r="J1322" s="8">
        <f>EOMONTH(C1322, 0)</f>
        <v>45565</v>
      </c>
      <c r="K1322" s="1" t="s">
        <v>241</v>
      </c>
      <c r="L1322" s="1" t="str">
        <f>IF(ISNUMBER(SEARCH("Social subscription",I1322)),"Social Sub",IF(OR(ISNUMBER(SEARCH("Mens",I1322)),ISNUMBER(SEARCH("Ladies",I1322))),"Match Fees",IF(OR(ISNUMBER(SEARCH("Badgers",I1322)),ISNUMBER(SEARCH("Match Fee",I1322))),"Match Fees",IF(OR(ISNUMBER(SEARCH("Training",I1322)),ISNUMBER(SEARCH("Aspirations",I1322))),"Training Fee",""))))</f>
        <v>Match Fees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</row>
    <row r="1323" spans="1:17" ht="12.75">
      <c r="A1323" s="4">
        <v>45542</v>
      </c>
      <c r="B1323" s="18">
        <f>IF(AND(ISNUMBER(--LEFT(A1323,10)), ISNUMBER(--LEFT(C1323,10))), --LEFT(C1323,10) - --LEFT(A1323,10), "")</f>
        <v>0.35829999999987194</v>
      </c>
      <c r="C1323" s="4">
        <v>45542.35833333333</v>
      </c>
      <c r="D1323" s="16">
        <f>YEAR(C1323)</f>
        <v>2024</v>
      </c>
      <c r="E1323" s="1" t="str">
        <f t="shared" si="20"/>
        <v>September 2024</v>
      </c>
      <c r="F1323" s="3" t="str">
        <f ca="1">IF(C1323&gt;=TODAY()-365, "Last 12 Months", "After 12 Months")</f>
        <v>Last 12 Months</v>
      </c>
      <c r="G1323" s="1" t="s">
        <v>2700</v>
      </c>
      <c r="H1323" s="1" t="s">
        <v>571</v>
      </c>
      <c r="I1323" s="1" t="s">
        <v>2697</v>
      </c>
      <c r="J1323" s="8">
        <f>EOMONTH(C1323, 0)</f>
        <v>45565</v>
      </c>
      <c r="K1323" s="1" t="s">
        <v>241</v>
      </c>
      <c r="L1323" s="1" t="str">
        <f>IF(ISNUMBER(SEARCH("Social subscription",I1323)),"Social Sub",IF(OR(ISNUMBER(SEARCH("Mens",I1323)),ISNUMBER(SEARCH("Ladies",I1323))),"Match Fees",IF(OR(ISNUMBER(SEARCH("Badgers",I1323)),ISNUMBER(SEARCH("Match Fee",I1323))),"Match Fees",IF(OR(ISNUMBER(SEARCH("Training",I1323)),ISNUMBER(SEARCH("Aspirations",I1323))),"Training Fee",""))))</f>
        <v>Match Fees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</row>
    <row r="1324" spans="1:17" ht="12.75">
      <c r="A1324" s="4">
        <v>45542</v>
      </c>
      <c r="B1324" s="18">
        <f>IF(AND(ISNUMBER(--LEFT(A1324,10)), ISNUMBER(--LEFT(C1324,10))), --LEFT(C1324,10) - --LEFT(A1324,10), "")</f>
        <v>0.35829999999987194</v>
      </c>
      <c r="C1324" s="4">
        <v>45542.35833333333</v>
      </c>
      <c r="D1324" s="16">
        <f>YEAR(C1324)</f>
        <v>2024</v>
      </c>
      <c r="E1324" s="1" t="str">
        <f t="shared" si="20"/>
        <v>September 2024</v>
      </c>
      <c r="F1324" s="3" t="str">
        <f ca="1">IF(C1324&gt;=TODAY()-365, "Last 12 Months", "After 12 Months")</f>
        <v>Last 12 Months</v>
      </c>
      <c r="G1324" s="1" t="s">
        <v>2701</v>
      </c>
      <c r="H1324" s="1" t="s">
        <v>650</v>
      </c>
      <c r="I1324" s="1" t="s">
        <v>2697</v>
      </c>
      <c r="J1324" s="8">
        <f>EOMONTH(C1324, 0)</f>
        <v>45565</v>
      </c>
      <c r="K1324" s="1" t="s">
        <v>241</v>
      </c>
      <c r="L1324" s="1" t="str">
        <f>IF(ISNUMBER(SEARCH("Social subscription",I1324)),"Social Sub",IF(OR(ISNUMBER(SEARCH("Mens",I1324)),ISNUMBER(SEARCH("Ladies",I1324))),"Match Fees",IF(OR(ISNUMBER(SEARCH("Badgers",I1324)),ISNUMBER(SEARCH("Match Fee",I1324))),"Match Fees",IF(OR(ISNUMBER(SEARCH("Training",I1324)),ISNUMBER(SEARCH("Aspirations",I1324))),"Training Fee",""))))</f>
        <v>Match Fees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</row>
    <row r="1325" spans="1:17" ht="12.75">
      <c r="A1325" s="4">
        <v>45541</v>
      </c>
      <c r="B1325" s="18">
        <f>IF(AND(ISNUMBER(--LEFT(A1325,10)), ISNUMBER(--LEFT(C1325,10))), --LEFT(C1325,10) - --LEFT(A1325,10), "")</f>
        <v>1.5472000000008848</v>
      </c>
      <c r="C1325" s="4">
        <v>45542.547222222223</v>
      </c>
      <c r="D1325" s="16">
        <f>YEAR(C1325)</f>
        <v>2024</v>
      </c>
      <c r="E1325" s="1" t="str">
        <f t="shared" si="20"/>
        <v>September 2024</v>
      </c>
      <c r="F1325" s="3" t="str">
        <f ca="1">IF(C1325&gt;=TODAY()-365, "Last 12 Months", "After 12 Months")</f>
        <v>Last 12 Months</v>
      </c>
      <c r="G1325" s="1" t="s">
        <v>2702</v>
      </c>
      <c r="H1325" s="1" t="s">
        <v>2640</v>
      </c>
      <c r="I1325" s="1" t="s">
        <v>2703</v>
      </c>
      <c r="J1325" s="8">
        <f>EOMONTH(C1325, 0)</f>
        <v>45565</v>
      </c>
      <c r="K1325" s="1" t="s">
        <v>241</v>
      </c>
      <c r="L1325" s="1" t="str">
        <f>IF(ISNUMBER(SEARCH("Social subscription",I1325)),"Social Sub",IF(OR(ISNUMBER(SEARCH("Mens",I1325)),ISNUMBER(SEARCH("Ladies",I1325))),"Match Fees",IF(OR(ISNUMBER(SEARCH("Badgers",I1325)),ISNUMBER(SEARCH("Match Fee",I1325))),"Match Fees",IF(OR(ISNUMBER(SEARCH("Training",I1325)),ISNUMBER(SEARCH("Aspirations",I1325))),"Training Fee",""))))</f>
        <v>Match Fees</v>
      </c>
      <c r="M1325" s="1">
        <v>5</v>
      </c>
      <c r="N1325" s="1">
        <v>0</v>
      </c>
      <c r="O1325" s="1">
        <v>0</v>
      </c>
      <c r="P1325" s="1">
        <v>0</v>
      </c>
      <c r="Q1325" s="1">
        <v>5</v>
      </c>
    </row>
    <row r="1326" spans="1:17" ht="12.75">
      <c r="A1326" s="4">
        <v>45542</v>
      </c>
      <c r="B1326" s="18">
        <f>IF(AND(ISNUMBER(--LEFT(A1326,10)), ISNUMBER(--LEFT(C1326,10))), --LEFT(C1326,10) - --LEFT(A1326,10), "")</f>
        <v>0.6194000000032247</v>
      </c>
      <c r="C1326" s="4">
        <v>45542.619444444441</v>
      </c>
      <c r="D1326" s="16">
        <f>YEAR(C1326)</f>
        <v>2024</v>
      </c>
      <c r="E1326" s="1" t="str">
        <f t="shared" si="20"/>
        <v>September 2024</v>
      </c>
      <c r="F1326" s="3" t="str">
        <f ca="1">IF(C1326&gt;=TODAY()-365, "Last 12 Months", "After 12 Months")</f>
        <v>Last 12 Months</v>
      </c>
      <c r="G1326" s="1" t="s">
        <v>2704</v>
      </c>
      <c r="H1326" s="1" t="s">
        <v>2705</v>
      </c>
      <c r="I1326" s="1" t="s">
        <v>2706</v>
      </c>
      <c r="J1326" s="8">
        <f>EOMONTH(C1326, 0)</f>
        <v>45565</v>
      </c>
      <c r="K1326" s="1" t="s">
        <v>241</v>
      </c>
      <c r="L1326" s="1" t="str">
        <f>IF(ISNUMBER(SEARCH("Social subscription",I1326)),"Social Sub",IF(OR(ISNUMBER(SEARCH("Mens",I1326)),ISNUMBER(SEARCH("Ladies",I1326))),"Match Fees",IF(OR(ISNUMBER(SEARCH("Badgers",I1326)),ISNUMBER(SEARCH("Match Fee",I1326))),"Match Fees",IF(OR(ISNUMBER(SEARCH("Training",I1326)),ISNUMBER(SEARCH("Aspirations",I1326))),"Training Fee",""))))</f>
        <v>Match Fees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</row>
    <row r="1327" spans="1:17" ht="12.75">
      <c r="A1327" s="4">
        <v>45542</v>
      </c>
      <c r="B1327" s="18">
        <f>IF(AND(ISNUMBER(--LEFT(A1327,10)), ISNUMBER(--LEFT(C1327,10))), --LEFT(C1327,10) - --LEFT(A1327,10), "")</f>
        <v>0.67839999999705469</v>
      </c>
      <c r="C1327" s="4">
        <v>45542.678472222222</v>
      </c>
      <c r="D1327" s="16">
        <f>YEAR(C1327)</f>
        <v>2024</v>
      </c>
      <c r="E1327" s="1" t="str">
        <f t="shared" si="20"/>
        <v>September 2024</v>
      </c>
      <c r="F1327" s="3" t="str">
        <f ca="1">IF(C1327&gt;=TODAY()-365, "Last 12 Months", "After 12 Months")</f>
        <v>Last 12 Months</v>
      </c>
      <c r="G1327" s="1" t="s">
        <v>2707</v>
      </c>
      <c r="H1327" s="1" t="s">
        <v>2506</v>
      </c>
      <c r="I1327" s="1" t="s">
        <v>2708</v>
      </c>
      <c r="J1327" s="8">
        <f>EOMONTH(C1327, 0)</f>
        <v>45565</v>
      </c>
      <c r="K1327" s="1" t="s">
        <v>241</v>
      </c>
      <c r="L1327" s="1" t="str">
        <f>IF(ISNUMBER(SEARCH("Social subscription",I1327)),"Social Sub",IF(OR(ISNUMBER(SEARCH("Mens",I1327)),ISNUMBER(SEARCH("Ladies",I1327))),"Match Fees",IF(OR(ISNUMBER(SEARCH("Badgers",I1327)),ISNUMBER(SEARCH("Match Fee",I1327))),"Match Fees",IF(OR(ISNUMBER(SEARCH("Training",I1327)),ISNUMBER(SEARCH("Aspirations",I1327))),"Training Fee",""))))</f>
        <v>Match Fees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</row>
    <row r="1328" spans="1:17" ht="12.75">
      <c r="A1328" s="4">
        <v>45542</v>
      </c>
      <c r="B1328" s="18">
        <f>IF(AND(ISNUMBER(--LEFT(A1328,10)), ISNUMBER(--LEFT(C1328,10))), --LEFT(C1328,10) - --LEFT(A1328,10), "")</f>
        <v>0.67839999999705469</v>
      </c>
      <c r="C1328" s="4">
        <v>45542.678472222222</v>
      </c>
      <c r="D1328" s="16">
        <f>YEAR(C1328)</f>
        <v>2024</v>
      </c>
      <c r="E1328" s="1" t="str">
        <f t="shared" si="20"/>
        <v>September 2024</v>
      </c>
      <c r="F1328" s="3" t="str">
        <f ca="1">IF(C1328&gt;=TODAY()-365, "Last 12 Months", "After 12 Months")</f>
        <v>Last 12 Months</v>
      </c>
      <c r="G1328" s="1" t="s">
        <v>2709</v>
      </c>
      <c r="H1328" s="1" t="s">
        <v>799</v>
      </c>
      <c r="I1328" s="1" t="s">
        <v>2708</v>
      </c>
      <c r="J1328" s="8">
        <f>EOMONTH(C1328, 0)</f>
        <v>45565</v>
      </c>
      <c r="K1328" s="1" t="s">
        <v>241</v>
      </c>
      <c r="L1328" s="1" t="str">
        <f>IF(ISNUMBER(SEARCH("Social subscription",I1328)),"Social Sub",IF(OR(ISNUMBER(SEARCH("Mens",I1328)),ISNUMBER(SEARCH("Ladies",I1328))),"Match Fees",IF(OR(ISNUMBER(SEARCH("Badgers",I1328)),ISNUMBER(SEARCH("Match Fee",I1328))),"Match Fees",IF(OR(ISNUMBER(SEARCH("Training",I1328)),ISNUMBER(SEARCH("Aspirations",I1328))),"Training Fee",""))))</f>
        <v>Match Fees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</row>
    <row r="1329" spans="1:17" ht="12.75">
      <c r="A1329" s="4">
        <v>45542</v>
      </c>
      <c r="B1329" s="18">
        <f>IF(AND(ISNUMBER(--LEFT(A1329,10)), ISNUMBER(--LEFT(C1329,10))), --LEFT(C1329,10) - --LEFT(A1329,10), "")</f>
        <v>0.78469999999651918</v>
      </c>
      <c r="C1329" s="4">
        <v>45542.784722222219</v>
      </c>
      <c r="D1329" s="16">
        <f>YEAR(C1329)</f>
        <v>2024</v>
      </c>
      <c r="E1329" s="1" t="str">
        <f t="shared" si="20"/>
        <v>September 2024</v>
      </c>
      <c r="F1329" s="3" t="str">
        <f ca="1">IF(C1329&gt;=TODAY()-365, "Last 12 Months", "After 12 Months")</f>
        <v>Last 12 Months</v>
      </c>
      <c r="G1329" s="1" t="s">
        <v>2710</v>
      </c>
      <c r="H1329" s="1" t="s">
        <v>1239</v>
      </c>
      <c r="I1329" s="1" t="s">
        <v>2711</v>
      </c>
      <c r="J1329" s="8">
        <f>EOMONTH(C1329, 0)</f>
        <v>45565</v>
      </c>
      <c r="K1329" s="1" t="s">
        <v>233</v>
      </c>
      <c r="L1329" s="1" t="str">
        <f>IF(ISNUMBER(SEARCH("Social subscription",I1329)),"Social Sub",IF(OR(ISNUMBER(SEARCH("Mens",I1329)),ISNUMBER(SEARCH("Ladies",I1329))),"Match Fees",IF(OR(ISNUMBER(SEARCH("Badgers",I1329)),ISNUMBER(SEARCH("Match Fee",I1329))),"Match Fees",IF(OR(ISNUMBER(SEARCH("Training",I1329)),ISNUMBER(SEARCH("Aspirations",I1329))),"Training Fee",""))))</f>
        <v>Match Fees</v>
      </c>
      <c r="M1329" s="1">
        <v>150</v>
      </c>
      <c r="N1329" s="1">
        <v>0</v>
      </c>
      <c r="O1329" s="1">
        <v>0</v>
      </c>
      <c r="P1329" s="1">
        <v>0</v>
      </c>
      <c r="Q1329" s="1">
        <v>150</v>
      </c>
    </row>
    <row r="1330" spans="1:17" ht="12.75">
      <c r="A1330" s="4">
        <v>45542</v>
      </c>
      <c r="B1330" s="18">
        <f>IF(AND(ISNUMBER(--LEFT(A1330,10)), ISNUMBER(--LEFT(C1330,10))), --LEFT(C1330,10) - --LEFT(A1330,10), "")</f>
        <v>0.80900000000110595</v>
      </c>
      <c r="C1330" s="4">
        <v>45542.809027777781</v>
      </c>
      <c r="D1330" s="16">
        <f>YEAR(C1330)</f>
        <v>2024</v>
      </c>
      <c r="E1330" s="1" t="str">
        <f t="shared" si="20"/>
        <v>September 2024</v>
      </c>
      <c r="F1330" s="3" t="str">
        <f ca="1">IF(C1330&gt;=TODAY()-365, "Last 12 Months", "After 12 Months")</f>
        <v>Last 12 Months</v>
      </c>
      <c r="G1330" s="1" t="s">
        <v>2712</v>
      </c>
      <c r="H1330" s="1" t="s">
        <v>1463</v>
      </c>
      <c r="I1330" s="1" t="s">
        <v>2713</v>
      </c>
      <c r="J1330" s="8">
        <f>EOMONTH(C1330, 0)</f>
        <v>45565</v>
      </c>
      <c r="K1330" s="1" t="s">
        <v>241</v>
      </c>
      <c r="L1330" s="1" t="str">
        <f>IF(ISNUMBER(SEARCH("Social subscription",I1330)),"Social Sub",IF(OR(ISNUMBER(SEARCH("Mens",I1330)),ISNUMBER(SEARCH("Ladies",I1330))),"Match Fees",IF(OR(ISNUMBER(SEARCH("Badgers",I1330)),ISNUMBER(SEARCH("Match Fee",I1330))),"Match Fees",IF(OR(ISNUMBER(SEARCH("Training",I1330)),ISNUMBER(SEARCH("Aspirations",I1330))),"Training Fee",""))))</f>
        <v>Match Fees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</row>
    <row r="1331" spans="1:17" ht="12.75">
      <c r="A1331" s="4">
        <v>45452</v>
      </c>
      <c r="B1331" s="18">
        <f>IF(AND(ISNUMBER(--LEFT(A1331,10)), ISNUMBER(--LEFT(C1331,10))), --LEFT(C1331,10) - --LEFT(A1331,10), "")</f>
        <v>90.82839999999851</v>
      </c>
      <c r="C1331" s="4">
        <v>45542.828472222223</v>
      </c>
      <c r="D1331" s="16">
        <f>YEAR(C1331)</f>
        <v>2024</v>
      </c>
      <c r="E1331" s="1" t="str">
        <f t="shared" si="20"/>
        <v>September 2024</v>
      </c>
      <c r="F1331" s="3" t="str">
        <f ca="1">IF(C1331&gt;=TODAY()-365, "Last 12 Months", "After 12 Months")</f>
        <v>Last 12 Months</v>
      </c>
      <c r="G1331" s="1" t="s">
        <v>2714</v>
      </c>
      <c r="H1331" s="1" t="s">
        <v>791</v>
      </c>
      <c r="I1331" s="1" t="s">
        <v>2715</v>
      </c>
      <c r="J1331" s="8">
        <f>EOMONTH(C1331, 0)</f>
        <v>45565</v>
      </c>
      <c r="K1331" s="1" t="s">
        <v>373</v>
      </c>
      <c r="L1331" s="1" t="str">
        <f>IF(ISNUMBER(SEARCH("Social subscription",I1331)),"Social Sub",IF(OR(ISNUMBER(SEARCH("Mens",I1331)),ISNUMBER(SEARCH("Ladies",I1331))),"Match Fees",IF(OR(ISNUMBER(SEARCH("Badgers",I1331)),ISNUMBER(SEARCH("Match Fee",I1331))),"Match Fees",IF(OR(ISNUMBER(SEARCH("Training",I1331)),ISNUMBER(SEARCH("Aspirations",I1331))),"Training Fee",""))))</f>
        <v>Training Fee</v>
      </c>
      <c r="M1331" s="1">
        <v>3</v>
      </c>
      <c r="N1331" s="1">
        <v>0.06</v>
      </c>
      <c r="O1331" s="1">
        <v>0.05</v>
      </c>
      <c r="P1331" s="1">
        <v>0</v>
      </c>
      <c r="Q1331" s="1">
        <v>2.89</v>
      </c>
    </row>
    <row r="1332" spans="1:17" ht="12.75">
      <c r="A1332" s="4">
        <v>45452</v>
      </c>
      <c r="B1332" s="18">
        <f>IF(AND(ISNUMBER(--LEFT(A1332,10)), ISNUMBER(--LEFT(C1332,10))), --LEFT(C1332,10) - --LEFT(A1332,10), "")</f>
        <v>90.82839999999851</v>
      </c>
      <c r="C1332" s="4">
        <v>45542.828472222223</v>
      </c>
      <c r="D1332" s="16">
        <f>YEAR(C1332)</f>
        <v>2024</v>
      </c>
      <c r="E1332" s="1" t="str">
        <f t="shared" si="20"/>
        <v>September 2024</v>
      </c>
      <c r="F1332" s="3" t="str">
        <f ca="1">IF(C1332&gt;=TODAY()-365, "Last 12 Months", "After 12 Months")</f>
        <v>Last 12 Months</v>
      </c>
      <c r="G1332" s="1" t="s">
        <v>2716</v>
      </c>
      <c r="H1332" s="1" t="s">
        <v>826</v>
      </c>
      <c r="I1332" s="1" t="s">
        <v>2715</v>
      </c>
      <c r="J1332" s="8">
        <f>EOMONTH(C1332, 0)</f>
        <v>45565</v>
      </c>
      <c r="K1332" s="1" t="s">
        <v>373</v>
      </c>
      <c r="L1332" s="1" t="str">
        <f>IF(ISNUMBER(SEARCH("Social subscription",I1332)),"Social Sub",IF(OR(ISNUMBER(SEARCH("Mens",I1332)),ISNUMBER(SEARCH("Ladies",I1332))),"Match Fees",IF(OR(ISNUMBER(SEARCH("Badgers",I1332)),ISNUMBER(SEARCH("Match Fee",I1332))),"Match Fees",IF(OR(ISNUMBER(SEARCH("Training",I1332)),ISNUMBER(SEARCH("Aspirations",I1332))),"Training Fee",""))))</f>
        <v>Training Fee</v>
      </c>
      <c r="M1332" s="1">
        <v>3</v>
      </c>
      <c r="N1332" s="1">
        <v>0.06</v>
      </c>
      <c r="O1332" s="1">
        <v>0.05</v>
      </c>
      <c r="P1332" s="1">
        <v>0</v>
      </c>
      <c r="Q1332" s="1">
        <v>2.89</v>
      </c>
    </row>
    <row r="1333" spans="1:17" ht="12.75">
      <c r="A1333" s="4">
        <v>45466</v>
      </c>
      <c r="B1333" s="18">
        <f>IF(AND(ISNUMBER(--LEFT(A1333,10)), ISNUMBER(--LEFT(C1333,10))), --LEFT(C1333,10) - --LEFT(A1333,10), "")</f>
        <v>76.82839999999851</v>
      </c>
      <c r="C1333" s="4">
        <v>45542.828472222223</v>
      </c>
      <c r="D1333" s="16">
        <f>YEAR(C1333)</f>
        <v>2024</v>
      </c>
      <c r="E1333" s="1" t="str">
        <f t="shared" si="20"/>
        <v>September 2024</v>
      </c>
      <c r="F1333" s="3" t="str">
        <f ca="1">IF(C1333&gt;=TODAY()-365, "Last 12 Months", "After 12 Months")</f>
        <v>Last 12 Months</v>
      </c>
      <c r="G1333" s="1" t="s">
        <v>2717</v>
      </c>
      <c r="H1333" s="1" t="s">
        <v>791</v>
      </c>
      <c r="I1333" s="1" t="s">
        <v>2718</v>
      </c>
      <c r="J1333" s="8">
        <f>EOMONTH(C1333, 0)</f>
        <v>45565</v>
      </c>
      <c r="K1333" s="1" t="s">
        <v>373</v>
      </c>
      <c r="L1333" s="1" t="str">
        <f>IF(ISNUMBER(SEARCH("Social subscription",I1333)),"Social Sub",IF(OR(ISNUMBER(SEARCH("Mens",I1333)),ISNUMBER(SEARCH("Ladies",I1333))),"Match Fees",IF(OR(ISNUMBER(SEARCH("Badgers",I1333)),ISNUMBER(SEARCH("Match Fee",I1333))),"Match Fees",IF(OR(ISNUMBER(SEARCH("Training",I1333)),ISNUMBER(SEARCH("Aspirations",I1333))),"Training Fee",""))))</f>
        <v>Training Fee</v>
      </c>
      <c r="M1333" s="1">
        <v>3</v>
      </c>
      <c r="N1333" s="1">
        <v>0.06</v>
      </c>
      <c r="O1333" s="1">
        <v>0.05</v>
      </c>
      <c r="P1333" s="1">
        <v>0</v>
      </c>
      <c r="Q1333" s="1">
        <v>2.89</v>
      </c>
    </row>
    <row r="1334" spans="1:17" ht="12.75">
      <c r="A1334" s="4">
        <v>45466</v>
      </c>
      <c r="B1334" s="18">
        <f>IF(AND(ISNUMBER(--LEFT(A1334,10)), ISNUMBER(--LEFT(C1334,10))), --LEFT(C1334,10) - --LEFT(A1334,10), "")</f>
        <v>76.82839999999851</v>
      </c>
      <c r="C1334" s="4">
        <v>45542.828472222223</v>
      </c>
      <c r="D1334" s="16">
        <f>YEAR(C1334)</f>
        <v>2024</v>
      </c>
      <c r="E1334" s="1" t="str">
        <f t="shared" si="20"/>
        <v>September 2024</v>
      </c>
      <c r="F1334" s="3" t="str">
        <f ca="1">IF(C1334&gt;=TODAY()-365, "Last 12 Months", "After 12 Months")</f>
        <v>Last 12 Months</v>
      </c>
      <c r="G1334" s="1" t="s">
        <v>2719</v>
      </c>
      <c r="H1334" s="1" t="s">
        <v>826</v>
      </c>
      <c r="I1334" s="1" t="s">
        <v>2718</v>
      </c>
      <c r="J1334" s="8">
        <f>EOMONTH(C1334, 0)</f>
        <v>45565</v>
      </c>
      <c r="K1334" s="1" t="s">
        <v>373</v>
      </c>
      <c r="L1334" s="1" t="str">
        <f>IF(ISNUMBER(SEARCH("Social subscription",I1334)),"Social Sub",IF(OR(ISNUMBER(SEARCH("Mens",I1334)),ISNUMBER(SEARCH("Ladies",I1334))),"Match Fees",IF(OR(ISNUMBER(SEARCH("Badgers",I1334)),ISNUMBER(SEARCH("Match Fee",I1334))),"Match Fees",IF(OR(ISNUMBER(SEARCH("Training",I1334)),ISNUMBER(SEARCH("Aspirations",I1334))),"Training Fee",""))))</f>
        <v>Training Fee</v>
      </c>
      <c r="M1334" s="1">
        <v>3</v>
      </c>
      <c r="N1334" s="1">
        <v>0.06</v>
      </c>
      <c r="O1334" s="1">
        <v>0.05</v>
      </c>
      <c r="P1334" s="1">
        <v>0</v>
      </c>
      <c r="Q1334" s="1">
        <v>2.89</v>
      </c>
    </row>
    <row r="1335" spans="1:17" ht="12.75">
      <c r="A1335" s="4">
        <v>45473</v>
      </c>
      <c r="B1335" s="18">
        <f>IF(AND(ISNUMBER(--LEFT(A1335,10)), ISNUMBER(--LEFT(C1335,10))), --LEFT(C1335,10) - --LEFT(A1335,10), "")</f>
        <v>69.82839999999851</v>
      </c>
      <c r="C1335" s="4">
        <v>45542.828472222223</v>
      </c>
      <c r="D1335" s="16">
        <f>YEAR(C1335)</f>
        <v>2024</v>
      </c>
      <c r="E1335" s="1" t="str">
        <f t="shared" si="20"/>
        <v>September 2024</v>
      </c>
      <c r="F1335" s="3" t="str">
        <f ca="1">IF(C1335&gt;=TODAY()-365, "Last 12 Months", "After 12 Months")</f>
        <v>Last 12 Months</v>
      </c>
      <c r="G1335" s="1" t="s">
        <v>2720</v>
      </c>
      <c r="H1335" s="1" t="s">
        <v>791</v>
      </c>
      <c r="I1335" s="1" t="s">
        <v>2721</v>
      </c>
      <c r="J1335" s="8">
        <f>EOMONTH(C1335, 0)</f>
        <v>45565</v>
      </c>
      <c r="K1335" s="1" t="s">
        <v>373</v>
      </c>
      <c r="L1335" s="1" t="str">
        <f>IF(ISNUMBER(SEARCH("Social subscription",I1335)),"Social Sub",IF(OR(ISNUMBER(SEARCH("Mens",I1335)),ISNUMBER(SEARCH("Ladies",I1335))),"Match Fees",IF(OR(ISNUMBER(SEARCH("Badgers",I1335)),ISNUMBER(SEARCH("Match Fee",I1335))),"Match Fees",IF(OR(ISNUMBER(SEARCH("Training",I1335)),ISNUMBER(SEARCH("Aspirations",I1335))),"Training Fee",""))))</f>
        <v>Training Fee</v>
      </c>
      <c r="M1335" s="1">
        <v>3</v>
      </c>
      <c r="N1335" s="1">
        <v>0.06</v>
      </c>
      <c r="O1335" s="1">
        <v>0.05</v>
      </c>
      <c r="P1335" s="1">
        <v>0</v>
      </c>
      <c r="Q1335" s="1">
        <v>2.89</v>
      </c>
    </row>
    <row r="1336" spans="1:17" ht="12.75">
      <c r="A1336" s="4">
        <v>45481</v>
      </c>
      <c r="B1336" s="18">
        <f>IF(AND(ISNUMBER(--LEFT(A1336,10)), ISNUMBER(--LEFT(C1336,10))), --LEFT(C1336,10) - --LEFT(A1336,10), "")</f>
        <v>61.82839999999851</v>
      </c>
      <c r="C1336" s="4">
        <v>45542.828472222223</v>
      </c>
      <c r="D1336" s="16">
        <f>YEAR(C1336)</f>
        <v>2024</v>
      </c>
      <c r="E1336" s="1" t="str">
        <f t="shared" si="20"/>
        <v>September 2024</v>
      </c>
      <c r="F1336" s="3" t="str">
        <f ca="1">IF(C1336&gt;=TODAY()-365, "Last 12 Months", "After 12 Months")</f>
        <v>Last 12 Months</v>
      </c>
      <c r="G1336" s="1" t="s">
        <v>2722</v>
      </c>
      <c r="H1336" s="1" t="s">
        <v>791</v>
      </c>
      <c r="I1336" s="1" t="s">
        <v>2723</v>
      </c>
      <c r="J1336" s="8">
        <f>EOMONTH(C1336, 0)</f>
        <v>45565</v>
      </c>
      <c r="K1336" s="1" t="s">
        <v>373</v>
      </c>
      <c r="L1336" s="1" t="str">
        <f>IF(ISNUMBER(SEARCH("Social subscription",I1336)),"Social Sub",IF(OR(ISNUMBER(SEARCH("Mens",I1336)),ISNUMBER(SEARCH("Ladies",I1336))),"Match Fees",IF(OR(ISNUMBER(SEARCH("Badgers",I1336)),ISNUMBER(SEARCH("Match Fee",I1336))),"Match Fees",IF(OR(ISNUMBER(SEARCH("Training",I1336)),ISNUMBER(SEARCH("Aspirations",I1336))),"Training Fee",""))))</f>
        <v>Training Fee</v>
      </c>
      <c r="M1336" s="1">
        <v>3</v>
      </c>
      <c r="N1336" s="1">
        <v>0.06</v>
      </c>
      <c r="O1336" s="1">
        <v>0.05</v>
      </c>
      <c r="P1336" s="1">
        <v>0</v>
      </c>
      <c r="Q1336" s="1">
        <v>2.89</v>
      </c>
    </row>
    <row r="1337" spans="1:17" ht="12.75">
      <c r="A1337" s="4">
        <v>45481</v>
      </c>
      <c r="B1337" s="18">
        <f>IF(AND(ISNUMBER(--LEFT(A1337,10)), ISNUMBER(--LEFT(C1337,10))), --LEFT(C1337,10) - --LEFT(A1337,10), "")</f>
        <v>61.82839999999851</v>
      </c>
      <c r="C1337" s="4">
        <v>45542.828472222223</v>
      </c>
      <c r="D1337" s="16">
        <f>YEAR(C1337)</f>
        <v>2024</v>
      </c>
      <c r="E1337" s="1" t="str">
        <f t="shared" si="20"/>
        <v>September 2024</v>
      </c>
      <c r="F1337" s="3" t="str">
        <f ca="1">IF(C1337&gt;=TODAY()-365, "Last 12 Months", "After 12 Months")</f>
        <v>Last 12 Months</v>
      </c>
      <c r="G1337" s="1" t="s">
        <v>2724</v>
      </c>
      <c r="H1337" s="1" t="s">
        <v>826</v>
      </c>
      <c r="I1337" s="1" t="s">
        <v>2723</v>
      </c>
      <c r="J1337" s="8">
        <f>EOMONTH(C1337, 0)</f>
        <v>45565</v>
      </c>
      <c r="K1337" s="1" t="s">
        <v>373</v>
      </c>
      <c r="L1337" s="1" t="str">
        <f>IF(ISNUMBER(SEARCH("Social subscription",I1337)),"Social Sub",IF(OR(ISNUMBER(SEARCH("Mens",I1337)),ISNUMBER(SEARCH("Ladies",I1337))),"Match Fees",IF(OR(ISNUMBER(SEARCH("Badgers",I1337)),ISNUMBER(SEARCH("Match Fee",I1337))),"Match Fees",IF(OR(ISNUMBER(SEARCH("Training",I1337)),ISNUMBER(SEARCH("Aspirations",I1337))),"Training Fee",""))))</f>
        <v>Training Fee</v>
      </c>
      <c r="M1337" s="1">
        <v>3</v>
      </c>
      <c r="N1337" s="1">
        <v>0.06</v>
      </c>
      <c r="O1337" s="1">
        <v>0.05</v>
      </c>
      <c r="P1337" s="1">
        <v>0</v>
      </c>
      <c r="Q1337" s="1">
        <v>2.89</v>
      </c>
    </row>
    <row r="1338" spans="1:17" ht="12.75">
      <c r="A1338" s="4">
        <v>45508</v>
      </c>
      <c r="B1338" s="18">
        <f>IF(AND(ISNUMBER(--LEFT(A1338,10)), ISNUMBER(--LEFT(C1338,10))), --LEFT(C1338,10) - --LEFT(A1338,10), "")</f>
        <v>34.82839999999851</v>
      </c>
      <c r="C1338" s="4">
        <v>45542.828472222223</v>
      </c>
      <c r="D1338" s="16">
        <f>YEAR(C1338)</f>
        <v>2024</v>
      </c>
      <c r="E1338" s="1" t="str">
        <f t="shared" si="20"/>
        <v>September 2024</v>
      </c>
      <c r="F1338" s="3" t="str">
        <f ca="1">IF(C1338&gt;=TODAY()-365, "Last 12 Months", "After 12 Months")</f>
        <v>Last 12 Months</v>
      </c>
      <c r="G1338" s="1" t="s">
        <v>2725</v>
      </c>
      <c r="H1338" s="1" t="s">
        <v>791</v>
      </c>
      <c r="I1338" s="1" t="s">
        <v>2726</v>
      </c>
      <c r="J1338" s="8">
        <f>EOMONTH(C1338, 0)</f>
        <v>45565</v>
      </c>
      <c r="K1338" s="1" t="s">
        <v>373</v>
      </c>
      <c r="L1338" s="1" t="str">
        <f>IF(ISNUMBER(SEARCH("Social subscription",I1338)),"Social Sub",IF(OR(ISNUMBER(SEARCH("Mens",I1338)),ISNUMBER(SEARCH("Ladies",I1338))),"Match Fees",IF(OR(ISNUMBER(SEARCH("Badgers",I1338)),ISNUMBER(SEARCH("Match Fee",I1338))),"Match Fees",IF(OR(ISNUMBER(SEARCH("Training",I1338)),ISNUMBER(SEARCH("Aspirations",I1338))),"Training Fee",""))))</f>
        <v>Training Fee</v>
      </c>
      <c r="M1338" s="1">
        <v>3</v>
      </c>
      <c r="N1338" s="1">
        <v>0.06</v>
      </c>
      <c r="O1338" s="1">
        <v>0.05</v>
      </c>
      <c r="P1338" s="1">
        <v>0</v>
      </c>
      <c r="Q1338" s="1">
        <v>2.89</v>
      </c>
    </row>
    <row r="1339" spans="1:17" ht="12.75">
      <c r="A1339" s="4">
        <v>45508</v>
      </c>
      <c r="B1339" s="18">
        <f>IF(AND(ISNUMBER(--LEFT(A1339,10)), ISNUMBER(--LEFT(C1339,10))), --LEFT(C1339,10) - --LEFT(A1339,10), "")</f>
        <v>34.82839999999851</v>
      </c>
      <c r="C1339" s="4">
        <v>45542.828472222223</v>
      </c>
      <c r="D1339" s="16">
        <f>YEAR(C1339)</f>
        <v>2024</v>
      </c>
      <c r="E1339" s="1" t="str">
        <f t="shared" si="20"/>
        <v>September 2024</v>
      </c>
      <c r="F1339" s="3" t="str">
        <f ca="1">IF(C1339&gt;=TODAY()-365, "Last 12 Months", "After 12 Months")</f>
        <v>Last 12 Months</v>
      </c>
      <c r="G1339" s="1" t="s">
        <v>2727</v>
      </c>
      <c r="H1339" s="1" t="s">
        <v>826</v>
      </c>
      <c r="I1339" s="1" t="s">
        <v>2726</v>
      </c>
      <c r="J1339" s="8">
        <f>EOMONTH(C1339, 0)</f>
        <v>45565</v>
      </c>
      <c r="K1339" s="1" t="s">
        <v>373</v>
      </c>
      <c r="L1339" s="1" t="str">
        <f>IF(ISNUMBER(SEARCH("Social subscription",I1339)),"Social Sub",IF(OR(ISNUMBER(SEARCH("Mens",I1339)),ISNUMBER(SEARCH("Ladies",I1339))),"Match Fees",IF(OR(ISNUMBER(SEARCH("Badgers",I1339)),ISNUMBER(SEARCH("Match Fee",I1339))),"Match Fees",IF(OR(ISNUMBER(SEARCH("Training",I1339)),ISNUMBER(SEARCH("Aspirations",I1339))),"Training Fee",""))))</f>
        <v>Training Fee</v>
      </c>
      <c r="M1339" s="1">
        <v>3</v>
      </c>
      <c r="N1339" s="1">
        <v>0.06</v>
      </c>
      <c r="O1339" s="1">
        <v>0.05</v>
      </c>
      <c r="P1339" s="1">
        <v>0</v>
      </c>
      <c r="Q1339" s="1">
        <v>2.89</v>
      </c>
    </row>
    <row r="1340" spans="1:17" ht="12.75">
      <c r="A1340" s="4">
        <v>45522</v>
      </c>
      <c r="B1340" s="18">
        <f>IF(AND(ISNUMBER(--LEFT(A1340,10)), ISNUMBER(--LEFT(C1340,10))), --LEFT(C1340,10) - --LEFT(A1340,10), "")</f>
        <v>20.82839999999851</v>
      </c>
      <c r="C1340" s="4">
        <v>45542.828472222223</v>
      </c>
      <c r="D1340" s="16">
        <f>YEAR(C1340)</f>
        <v>2024</v>
      </c>
      <c r="E1340" s="1" t="str">
        <f t="shared" si="20"/>
        <v>September 2024</v>
      </c>
      <c r="F1340" s="3" t="str">
        <f ca="1">IF(C1340&gt;=TODAY()-365, "Last 12 Months", "After 12 Months")</f>
        <v>Last 12 Months</v>
      </c>
      <c r="G1340" s="1" t="s">
        <v>2728</v>
      </c>
      <c r="H1340" s="1" t="s">
        <v>791</v>
      </c>
      <c r="I1340" s="1" t="s">
        <v>2729</v>
      </c>
      <c r="J1340" s="8">
        <f>EOMONTH(C1340, 0)</f>
        <v>45565</v>
      </c>
      <c r="K1340" s="1" t="s">
        <v>373</v>
      </c>
      <c r="L1340" s="1" t="str">
        <f>IF(ISNUMBER(SEARCH("Social subscription",I1340)),"Social Sub",IF(OR(ISNUMBER(SEARCH("Mens",I1340)),ISNUMBER(SEARCH("Ladies",I1340))),"Match Fees",IF(OR(ISNUMBER(SEARCH("Badgers",I1340)),ISNUMBER(SEARCH("Match Fee",I1340))),"Match Fees",IF(OR(ISNUMBER(SEARCH("Training",I1340)),ISNUMBER(SEARCH("Aspirations",I1340))),"Training Fee",""))))</f>
        <v>Training Fee</v>
      </c>
      <c r="M1340" s="1">
        <v>3</v>
      </c>
      <c r="N1340" s="1">
        <v>0.06</v>
      </c>
      <c r="O1340" s="1">
        <v>0.05</v>
      </c>
      <c r="P1340" s="1">
        <v>0</v>
      </c>
      <c r="Q1340" s="1">
        <v>2.89</v>
      </c>
    </row>
    <row r="1341" spans="1:17" ht="12.75">
      <c r="A1341" s="4">
        <v>45522</v>
      </c>
      <c r="B1341" s="18">
        <f>IF(AND(ISNUMBER(--LEFT(A1341,10)), ISNUMBER(--LEFT(C1341,10))), --LEFT(C1341,10) - --LEFT(A1341,10), "")</f>
        <v>20.82839999999851</v>
      </c>
      <c r="C1341" s="4">
        <v>45542.828472222223</v>
      </c>
      <c r="D1341" s="16">
        <f>YEAR(C1341)</f>
        <v>2024</v>
      </c>
      <c r="E1341" s="1" t="str">
        <f t="shared" si="20"/>
        <v>September 2024</v>
      </c>
      <c r="F1341" s="3" t="str">
        <f ca="1">IF(C1341&gt;=TODAY()-365, "Last 12 Months", "After 12 Months")</f>
        <v>Last 12 Months</v>
      </c>
      <c r="G1341" s="1" t="s">
        <v>2730</v>
      </c>
      <c r="H1341" s="1" t="s">
        <v>826</v>
      </c>
      <c r="I1341" s="1" t="s">
        <v>2729</v>
      </c>
      <c r="J1341" s="8">
        <f>EOMONTH(C1341, 0)</f>
        <v>45565</v>
      </c>
      <c r="K1341" s="1" t="s">
        <v>373</v>
      </c>
      <c r="L1341" s="1" t="str">
        <f>IF(ISNUMBER(SEARCH("Social subscription",I1341)),"Social Sub",IF(OR(ISNUMBER(SEARCH("Mens",I1341)),ISNUMBER(SEARCH("Ladies",I1341))),"Match Fees",IF(OR(ISNUMBER(SEARCH("Badgers",I1341)),ISNUMBER(SEARCH("Match Fee",I1341))),"Match Fees",IF(OR(ISNUMBER(SEARCH("Training",I1341)),ISNUMBER(SEARCH("Aspirations",I1341))),"Training Fee",""))))</f>
        <v>Training Fee</v>
      </c>
      <c r="M1341" s="1">
        <v>3</v>
      </c>
      <c r="N1341" s="1">
        <v>0.06</v>
      </c>
      <c r="O1341" s="1">
        <v>0.05</v>
      </c>
      <c r="P1341" s="1">
        <v>0</v>
      </c>
      <c r="Q1341" s="1">
        <v>2.89</v>
      </c>
    </row>
    <row r="1342" spans="1:17" ht="12.75">
      <c r="A1342" s="4">
        <v>45536</v>
      </c>
      <c r="B1342" s="18">
        <f>IF(AND(ISNUMBER(--LEFT(A1342,10)), ISNUMBER(--LEFT(C1342,10))), --LEFT(C1342,10) - --LEFT(A1342,10), "")</f>
        <v>6.8283999999985099</v>
      </c>
      <c r="C1342" s="4">
        <v>45542.828472222223</v>
      </c>
      <c r="D1342" s="16">
        <f>YEAR(C1342)</f>
        <v>2024</v>
      </c>
      <c r="E1342" s="1" t="str">
        <f t="shared" si="20"/>
        <v>September 2024</v>
      </c>
      <c r="F1342" s="3" t="str">
        <f ca="1">IF(C1342&gt;=TODAY()-365, "Last 12 Months", "After 12 Months")</f>
        <v>Last 12 Months</v>
      </c>
      <c r="G1342" s="1" t="s">
        <v>2731</v>
      </c>
      <c r="H1342" s="1" t="s">
        <v>791</v>
      </c>
      <c r="I1342" s="1" t="s">
        <v>2732</v>
      </c>
      <c r="J1342" s="8">
        <f>EOMONTH(C1342, 0)</f>
        <v>45565</v>
      </c>
      <c r="K1342" s="1" t="s">
        <v>373</v>
      </c>
      <c r="L1342" s="1" t="str">
        <f>IF(ISNUMBER(SEARCH("Social subscription",I1342)),"Social Sub",IF(OR(ISNUMBER(SEARCH("Mens",I1342)),ISNUMBER(SEARCH("Ladies",I1342))),"Match Fees",IF(OR(ISNUMBER(SEARCH("Badgers",I1342)),ISNUMBER(SEARCH("Match Fee",I1342))),"Match Fees",IF(OR(ISNUMBER(SEARCH("Training",I1342)),ISNUMBER(SEARCH("Aspirations",I1342))),"Training Fee",""))))</f>
        <v>Training Fee</v>
      </c>
      <c r="M1342" s="1">
        <v>3</v>
      </c>
      <c r="N1342" s="1">
        <v>0.06</v>
      </c>
      <c r="O1342" s="1">
        <v>0.05</v>
      </c>
      <c r="P1342" s="1">
        <v>0</v>
      </c>
      <c r="Q1342" s="1">
        <v>2.89</v>
      </c>
    </row>
    <row r="1343" spans="1:17" ht="12.75">
      <c r="A1343" s="4">
        <v>45536</v>
      </c>
      <c r="B1343" s="18">
        <f>IF(AND(ISNUMBER(--LEFT(A1343,10)), ISNUMBER(--LEFT(C1343,10))), --LEFT(C1343,10) - --LEFT(A1343,10), "")</f>
        <v>6.8283999999985099</v>
      </c>
      <c r="C1343" s="4">
        <v>45542.828472222223</v>
      </c>
      <c r="D1343" s="16">
        <f>YEAR(C1343)</f>
        <v>2024</v>
      </c>
      <c r="E1343" s="1" t="str">
        <f t="shared" si="20"/>
        <v>September 2024</v>
      </c>
      <c r="F1343" s="3" t="str">
        <f ca="1">IF(C1343&gt;=TODAY()-365, "Last 12 Months", "After 12 Months")</f>
        <v>Last 12 Months</v>
      </c>
      <c r="G1343" s="1" t="s">
        <v>2733</v>
      </c>
      <c r="H1343" s="1" t="s">
        <v>2734</v>
      </c>
      <c r="I1343" s="1" t="s">
        <v>2732</v>
      </c>
      <c r="J1343" s="8">
        <f>EOMONTH(C1343, 0)</f>
        <v>45565</v>
      </c>
      <c r="K1343" s="1" t="s">
        <v>373</v>
      </c>
      <c r="L1343" s="1" t="str">
        <f>IF(ISNUMBER(SEARCH("Social subscription",I1343)),"Social Sub",IF(OR(ISNUMBER(SEARCH("Mens",I1343)),ISNUMBER(SEARCH("Ladies",I1343))),"Match Fees",IF(OR(ISNUMBER(SEARCH("Badgers",I1343)),ISNUMBER(SEARCH("Match Fee",I1343))),"Match Fees",IF(OR(ISNUMBER(SEARCH("Training",I1343)),ISNUMBER(SEARCH("Aspirations",I1343))),"Training Fee",""))))</f>
        <v>Training Fee</v>
      </c>
      <c r="M1343" s="1">
        <v>3</v>
      </c>
      <c r="N1343" s="1">
        <v>0.05</v>
      </c>
      <c r="O1343" s="1">
        <v>0.05</v>
      </c>
      <c r="P1343" s="1">
        <v>0</v>
      </c>
      <c r="Q1343" s="1">
        <v>2.9</v>
      </c>
    </row>
    <row r="1344" spans="1:17" ht="12.75">
      <c r="A1344" s="4">
        <v>45536</v>
      </c>
      <c r="B1344" s="18">
        <f>IF(AND(ISNUMBER(--LEFT(A1344,10)), ISNUMBER(--LEFT(C1344,10))), --LEFT(C1344,10) - --LEFT(A1344,10), "")</f>
        <v>6.8283999999985099</v>
      </c>
      <c r="C1344" s="4">
        <v>45542.828472222223</v>
      </c>
      <c r="D1344" s="16">
        <f>YEAR(C1344)</f>
        <v>2024</v>
      </c>
      <c r="E1344" s="1" t="str">
        <f t="shared" si="20"/>
        <v>September 2024</v>
      </c>
      <c r="F1344" s="3" t="str">
        <f ca="1">IF(C1344&gt;=TODAY()-365, "Last 12 Months", "After 12 Months")</f>
        <v>Last 12 Months</v>
      </c>
      <c r="G1344" s="1" t="s">
        <v>2735</v>
      </c>
      <c r="H1344" s="1" t="s">
        <v>826</v>
      </c>
      <c r="I1344" s="1" t="s">
        <v>2732</v>
      </c>
      <c r="J1344" s="8">
        <f>EOMONTH(C1344, 0)</f>
        <v>45565</v>
      </c>
      <c r="K1344" s="1" t="s">
        <v>373</v>
      </c>
      <c r="L1344" s="1" t="str">
        <f>IF(ISNUMBER(SEARCH("Social subscription",I1344)),"Social Sub",IF(OR(ISNUMBER(SEARCH("Mens",I1344)),ISNUMBER(SEARCH("Ladies",I1344))),"Match Fees",IF(OR(ISNUMBER(SEARCH("Badgers",I1344)),ISNUMBER(SEARCH("Match Fee",I1344))),"Match Fees",IF(OR(ISNUMBER(SEARCH("Training",I1344)),ISNUMBER(SEARCH("Aspirations",I1344))),"Training Fee",""))))</f>
        <v>Training Fee</v>
      </c>
      <c r="M1344" s="1">
        <v>3</v>
      </c>
      <c r="N1344" s="1">
        <v>0.06</v>
      </c>
      <c r="O1344" s="1">
        <v>0.05</v>
      </c>
      <c r="P1344" s="1">
        <v>0</v>
      </c>
      <c r="Q1344" s="1">
        <v>2.89</v>
      </c>
    </row>
    <row r="1345" spans="1:17" ht="12.75">
      <c r="A1345" s="4">
        <v>45542</v>
      </c>
      <c r="B1345" s="18">
        <f>IF(AND(ISNUMBER(--LEFT(A1345,10)), ISNUMBER(--LEFT(C1345,10))), --LEFT(C1345,10) - --LEFT(A1345,10), "")</f>
        <v>0.83329999999841675</v>
      </c>
      <c r="C1345" s="4">
        <v>45542.833333333336</v>
      </c>
      <c r="D1345" s="16">
        <f>YEAR(C1345)</f>
        <v>2024</v>
      </c>
      <c r="E1345" s="1" t="str">
        <f t="shared" si="20"/>
        <v>September 2024</v>
      </c>
      <c r="F1345" s="3" t="str">
        <f ca="1">IF(C1345&gt;=TODAY()-365, "Last 12 Months", "After 12 Months")</f>
        <v>Last 12 Months</v>
      </c>
      <c r="G1345" s="1" t="s">
        <v>2736</v>
      </c>
      <c r="H1345" s="1" t="s">
        <v>2287</v>
      </c>
      <c r="I1345" s="1" t="s">
        <v>2737</v>
      </c>
      <c r="J1345" s="8">
        <f>EOMONTH(C1345, 0)</f>
        <v>45565</v>
      </c>
      <c r="K1345" s="1" t="s">
        <v>233</v>
      </c>
      <c r="L1345" s="1" t="str">
        <f>IF(ISNUMBER(SEARCH("Social subscription",I1345)),"Social Sub",IF(OR(ISNUMBER(SEARCH("Mens",I1345)),ISNUMBER(SEARCH("Ladies",I1345))),"Match Fees",IF(OR(ISNUMBER(SEARCH("Badgers",I1345)),ISNUMBER(SEARCH("Match Fee",I1345))),"Match Fees",IF(OR(ISNUMBER(SEARCH("Training",I1345)),ISNUMBER(SEARCH("Aspirations",I1345))),"Training Fee",""))))</f>
        <v>Match Fees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</row>
    <row r="1346" spans="1:17" ht="12.75">
      <c r="A1346" s="4">
        <v>45542</v>
      </c>
      <c r="B1346" s="18">
        <f>IF(AND(ISNUMBER(--LEFT(A1346,10)), ISNUMBER(--LEFT(C1346,10))), --LEFT(C1346,10) - --LEFT(A1346,10), "")</f>
        <v>0.83679999999731081</v>
      </c>
      <c r="C1346" s="4">
        <v>45542.836805555555</v>
      </c>
      <c r="D1346" s="16">
        <f>YEAR(C1346)</f>
        <v>2024</v>
      </c>
      <c r="E1346" s="1" t="str">
        <f t="shared" si="20"/>
        <v>September 2024</v>
      </c>
      <c r="F1346" s="3" t="str">
        <f ca="1">IF(C1346&gt;=TODAY()-365, "Last 12 Months", "After 12 Months")</f>
        <v>Last 12 Months</v>
      </c>
      <c r="G1346" s="1" t="s">
        <v>2738</v>
      </c>
      <c r="H1346" s="1" t="s">
        <v>812</v>
      </c>
      <c r="I1346" s="1" t="s">
        <v>2739</v>
      </c>
      <c r="J1346" s="8">
        <f>EOMONTH(C1346, 0)</f>
        <v>45565</v>
      </c>
      <c r="K1346" s="1" t="s">
        <v>233</v>
      </c>
      <c r="L1346" s="1" t="str">
        <f>IF(ISNUMBER(SEARCH("Social subscription",I1346)),"Social Sub",IF(OR(ISNUMBER(SEARCH("Mens",I1346)),ISNUMBER(SEARCH("Ladies",I1346))),"Match Fees",IF(OR(ISNUMBER(SEARCH("Badgers",I1346)),ISNUMBER(SEARCH("Match Fee",I1346))),"Match Fees",IF(OR(ISNUMBER(SEARCH("Training",I1346)),ISNUMBER(SEARCH("Aspirations",I1346))),"Training Fee",""))))</f>
        <v>Match Fees</v>
      </c>
      <c r="M1346" s="1">
        <v>10</v>
      </c>
      <c r="N1346" s="1">
        <v>0</v>
      </c>
      <c r="O1346" s="1">
        <v>0</v>
      </c>
      <c r="P1346" s="1">
        <v>0</v>
      </c>
      <c r="Q1346" s="1">
        <v>10</v>
      </c>
    </row>
    <row r="1347" spans="1:17" ht="12.75">
      <c r="A1347" s="4">
        <v>45513</v>
      </c>
      <c r="B1347" s="18">
        <f>IF(AND(ISNUMBER(--LEFT(A1347,10)), ISNUMBER(--LEFT(C1347,10))), --LEFT(C1347,10) - --LEFT(A1347,10), "")</f>
        <v>30.354099999996834</v>
      </c>
      <c r="C1347" s="4">
        <v>45543.354166666664</v>
      </c>
      <c r="D1347" s="16">
        <f>YEAR(C1347)</f>
        <v>2024</v>
      </c>
      <c r="E1347" s="1" t="str">
        <f t="shared" ref="E1347:E1410" si="21">TEXT(C1347, "mmmm yyyy")</f>
        <v>September 2024</v>
      </c>
      <c r="F1347" s="3" t="str">
        <f ca="1">IF(C1347&gt;=TODAY()-365, "Last 12 Months", "After 12 Months")</f>
        <v>Last 12 Months</v>
      </c>
      <c r="G1347" s="1" t="s">
        <v>2740</v>
      </c>
      <c r="H1347" s="1" t="s">
        <v>862</v>
      </c>
      <c r="I1347" s="1" t="s">
        <v>2262</v>
      </c>
      <c r="J1347" s="8">
        <f>EOMONTH(C1347, 0)</f>
        <v>45565</v>
      </c>
      <c r="K1347" s="1" t="s">
        <v>373</v>
      </c>
      <c r="L1347" s="1" t="str">
        <f>IF(ISNUMBER(SEARCH("Social subscription",I1347)),"Social Sub",IF(OR(ISNUMBER(SEARCH("Mens",I1347)),ISNUMBER(SEARCH("Ladies",I1347))),"Match Fees",IF(OR(ISNUMBER(SEARCH("Badgers",I1347)),ISNUMBER(SEARCH("Match Fee",I1347))),"Match Fees",IF(OR(ISNUMBER(SEARCH("Training",I1347)),ISNUMBER(SEARCH("Aspirations",I1347))),"Training Fee",""))))</f>
        <v>Training Fee</v>
      </c>
      <c r="M1347" s="1">
        <v>5</v>
      </c>
      <c r="N1347" s="1">
        <v>0.28000000000000003</v>
      </c>
      <c r="O1347" s="1">
        <v>0.05</v>
      </c>
      <c r="P1347" s="1">
        <v>0</v>
      </c>
      <c r="Q1347" s="1">
        <v>4.67</v>
      </c>
    </row>
    <row r="1348" spans="1:17" ht="12.75">
      <c r="A1348" s="4">
        <v>45492</v>
      </c>
      <c r="B1348" s="18">
        <f>IF(AND(ISNUMBER(--LEFT(A1348,10)), ISNUMBER(--LEFT(C1348,10))), --LEFT(C1348,10) - --LEFT(A1348,10), "")</f>
        <v>51.354099999996834</v>
      </c>
      <c r="C1348" s="4">
        <v>45543.354166666664</v>
      </c>
      <c r="D1348" s="16">
        <f>YEAR(C1348)</f>
        <v>2024</v>
      </c>
      <c r="E1348" s="1" t="str">
        <f t="shared" si="21"/>
        <v>September 2024</v>
      </c>
      <c r="F1348" s="3" t="str">
        <f ca="1">IF(C1348&gt;=TODAY()-365, "Last 12 Months", "After 12 Months")</f>
        <v>Last 12 Months</v>
      </c>
      <c r="G1348" s="1" t="s">
        <v>2741</v>
      </c>
      <c r="H1348" s="1" t="s">
        <v>398</v>
      </c>
      <c r="I1348" s="1" t="s">
        <v>2742</v>
      </c>
      <c r="J1348" s="8">
        <f>EOMONTH(C1348, 0)</f>
        <v>45565</v>
      </c>
      <c r="K1348" s="1" t="s">
        <v>373</v>
      </c>
      <c r="L1348" s="1" t="str">
        <f>IF(ISNUMBER(SEARCH("Social subscription",I1348)),"Social Sub",IF(OR(ISNUMBER(SEARCH("Mens",I1348)),ISNUMBER(SEARCH("Ladies",I1348))),"Match Fees",IF(OR(ISNUMBER(SEARCH("Badgers",I1348)),ISNUMBER(SEARCH("Match Fee",I1348))),"Match Fees",IF(OR(ISNUMBER(SEARCH("Training",I1348)),ISNUMBER(SEARCH("Aspirations",I1348))),"Training Fee",""))))</f>
        <v>Training Fee</v>
      </c>
      <c r="M1348" s="1">
        <v>5</v>
      </c>
      <c r="N1348" s="1">
        <v>0.14000000000000001</v>
      </c>
      <c r="O1348" s="1">
        <v>0.05</v>
      </c>
      <c r="P1348" s="1">
        <v>0</v>
      </c>
      <c r="Q1348" s="1">
        <v>4.8099999999999996</v>
      </c>
    </row>
    <row r="1349" spans="1:17" ht="12.75">
      <c r="A1349" s="4">
        <v>45513</v>
      </c>
      <c r="B1349" s="18">
        <f>IF(AND(ISNUMBER(--LEFT(A1349,10)), ISNUMBER(--LEFT(C1349,10))), --LEFT(C1349,10) - --LEFT(A1349,10), "")</f>
        <v>30.354099999996834</v>
      </c>
      <c r="C1349" s="4">
        <v>45543.354166666664</v>
      </c>
      <c r="D1349" s="16">
        <f>YEAR(C1349)</f>
        <v>2024</v>
      </c>
      <c r="E1349" s="1" t="str">
        <f t="shared" si="21"/>
        <v>September 2024</v>
      </c>
      <c r="F1349" s="3" t="str">
        <f ca="1">IF(C1349&gt;=TODAY()-365, "Last 12 Months", "After 12 Months")</f>
        <v>Last 12 Months</v>
      </c>
      <c r="G1349" s="1" t="s">
        <v>2743</v>
      </c>
      <c r="H1349" s="1" t="s">
        <v>398</v>
      </c>
      <c r="I1349" s="1" t="s">
        <v>2744</v>
      </c>
      <c r="J1349" s="8">
        <f>EOMONTH(C1349, 0)</f>
        <v>45565</v>
      </c>
      <c r="K1349" s="1" t="s">
        <v>373</v>
      </c>
      <c r="L1349" s="1" t="str">
        <f>IF(ISNUMBER(SEARCH("Social subscription",I1349)),"Social Sub",IF(OR(ISNUMBER(SEARCH("Mens",I1349)),ISNUMBER(SEARCH("Ladies",I1349))),"Match Fees",IF(OR(ISNUMBER(SEARCH("Badgers",I1349)),ISNUMBER(SEARCH("Match Fee",I1349))),"Match Fees",IF(OR(ISNUMBER(SEARCH("Training",I1349)),ISNUMBER(SEARCH("Aspirations",I1349))),"Training Fee",""))))</f>
        <v>Training Fee</v>
      </c>
      <c r="M1349" s="1">
        <v>5</v>
      </c>
      <c r="N1349" s="1">
        <v>0.14000000000000001</v>
      </c>
      <c r="O1349" s="1">
        <v>0.05</v>
      </c>
      <c r="P1349" s="1">
        <v>0</v>
      </c>
      <c r="Q1349" s="1">
        <v>4.8099999999999996</v>
      </c>
    </row>
    <row r="1350" spans="1:17" ht="12.75">
      <c r="A1350" s="4">
        <v>45520</v>
      </c>
      <c r="B1350" s="18">
        <f>IF(AND(ISNUMBER(--LEFT(A1350,10)), ISNUMBER(--LEFT(C1350,10))), --LEFT(C1350,10) - --LEFT(A1350,10), "")</f>
        <v>23.354099999996834</v>
      </c>
      <c r="C1350" s="4">
        <v>45543.354166666664</v>
      </c>
      <c r="D1350" s="16">
        <f>YEAR(C1350)</f>
        <v>2024</v>
      </c>
      <c r="E1350" s="1" t="str">
        <f t="shared" si="21"/>
        <v>September 2024</v>
      </c>
      <c r="F1350" s="3" t="str">
        <f ca="1">IF(C1350&gt;=TODAY()-365, "Last 12 Months", "After 12 Months")</f>
        <v>Last 12 Months</v>
      </c>
      <c r="G1350" s="1" t="s">
        <v>2745</v>
      </c>
      <c r="H1350" s="1" t="s">
        <v>398</v>
      </c>
      <c r="I1350" s="1" t="s">
        <v>2746</v>
      </c>
      <c r="J1350" s="8">
        <f>EOMONTH(C1350, 0)</f>
        <v>45565</v>
      </c>
      <c r="K1350" s="1" t="s">
        <v>373</v>
      </c>
      <c r="L1350" s="1" t="str">
        <f>IF(ISNUMBER(SEARCH("Social subscription",I1350)),"Social Sub",IF(OR(ISNUMBER(SEARCH("Mens",I1350)),ISNUMBER(SEARCH("Ladies",I1350))),"Match Fees",IF(OR(ISNUMBER(SEARCH("Badgers",I1350)),ISNUMBER(SEARCH("Match Fee",I1350))),"Match Fees",IF(OR(ISNUMBER(SEARCH("Training",I1350)),ISNUMBER(SEARCH("Aspirations",I1350))),"Training Fee",""))))</f>
        <v>Training Fee</v>
      </c>
      <c r="M1350" s="1">
        <v>5</v>
      </c>
      <c r="N1350" s="1">
        <v>0.15</v>
      </c>
      <c r="O1350" s="1">
        <v>0.05</v>
      </c>
      <c r="P1350" s="1">
        <v>0</v>
      </c>
      <c r="Q1350" s="1">
        <v>4.8</v>
      </c>
    </row>
    <row r="1351" spans="1:17" ht="12.75">
      <c r="A1351" s="4">
        <v>45513</v>
      </c>
      <c r="B1351" s="18">
        <f>IF(AND(ISNUMBER(--LEFT(A1351,10)), ISNUMBER(--LEFT(C1351,10))), --LEFT(C1351,10) - --LEFT(A1351,10), "")</f>
        <v>30.354099999996834</v>
      </c>
      <c r="C1351" s="4">
        <v>45543.354166666664</v>
      </c>
      <c r="D1351" s="16">
        <f>YEAR(C1351)</f>
        <v>2024</v>
      </c>
      <c r="E1351" s="1" t="str">
        <f t="shared" si="21"/>
        <v>September 2024</v>
      </c>
      <c r="F1351" s="3" t="str">
        <f ca="1">IF(C1351&gt;=TODAY()-365, "Last 12 Months", "After 12 Months")</f>
        <v>Last 12 Months</v>
      </c>
      <c r="G1351" s="1" t="s">
        <v>2747</v>
      </c>
      <c r="H1351" s="1" t="s">
        <v>874</v>
      </c>
      <c r="I1351" s="1" t="s">
        <v>2748</v>
      </c>
      <c r="J1351" s="8">
        <f>EOMONTH(C1351, 0)</f>
        <v>45565</v>
      </c>
      <c r="K1351" s="1" t="s">
        <v>373</v>
      </c>
      <c r="L1351" s="1" t="str">
        <f>IF(ISNUMBER(SEARCH("Social subscription",I1351)),"Social Sub",IF(OR(ISNUMBER(SEARCH("Mens",I1351)),ISNUMBER(SEARCH("Ladies",I1351))),"Match Fees",IF(OR(ISNUMBER(SEARCH("Badgers",I1351)),ISNUMBER(SEARCH("Match Fee",I1351))),"Match Fees",IF(OR(ISNUMBER(SEARCH("Training",I1351)),ISNUMBER(SEARCH("Aspirations",I1351))),"Training Fee",""))))</f>
        <v>Training Fee</v>
      </c>
      <c r="M1351" s="1">
        <v>5</v>
      </c>
      <c r="N1351" s="1">
        <v>0.17</v>
      </c>
      <c r="O1351" s="1">
        <v>0.05</v>
      </c>
      <c r="P1351" s="1">
        <v>0</v>
      </c>
      <c r="Q1351" s="1">
        <v>4.78</v>
      </c>
    </row>
    <row r="1352" spans="1:17" ht="12.75">
      <c r="A1352" s="4">
        <v>45528</v>
      </c>
      <c r="B1352" s="18">
        <f>IF(AND(ISNUMBER(--LEFT(A1352,10)), ISNUMBER(--LEFT(C1352,10))), --LEFT(C1352,10) - --LEFT(A1352,10), "")</f>
        <v>15.354099999996834</v>
      </c>
      <c r="C1352" s="4">
        <v>45543.354166666664</v>
      </c>
      <c r="D1352" s="16">
        <f>YEAR(C1352)</f>
        <v>2024</v>
      </c>
      <c r="E1352" s="1" t="str">
        <f t="shared" si="21"/>
        <v>September 2024</v>
      </c>
      <c r="F1352" s="3" t="str">
        <f ca="1">IF(C1352&gt;=TODAY()-365, "Last 12 Months", "After 12 Months")</f>
        <v>Last 12 Months</v>
      </c>
      <c r="G1352" s="1" t="s">
        <v>2749</v>
      </c>
      <c r="H1352" s="1" t="s">
        <v>874</v>
      </c>
      <c r="I1352" s="1" t="s">
        <v>2750</v>
      </c>
      <c r="J1352" s="8">
        <f>EOMONTH(C1352, 0)</f>
        <v>45565</v>
      </c>
      <c r="K1352" s="1" t="s">
        <v>373</v>
      </c>
      <c r="L1352" s="1" t="str">
        <f>IF(ISNUMBER(SEARCH("Social subscription",I1352)),"Social Sub",IF(OR(ISNUMBER(SEARCH("Mens",I1352)),ISNUMBER(SEARCH("Ladies",I1352))),"Match Fees",IF(OR(ISNUMBER(SEARCH("Badgers",I1352)),ISNUMBER(SEARCH("Match Fee",I1352))),"Match Fees",IF(OR(ISNUMBER(SEARCH("Training",I1352)),ISNUMBER(SEARCH("Aspirations",I1352))),"Training Fee",""))))</f>
        <v>Training Fee</v>
      </c>
      <c r="M1352" s="1">
        <v>5</v>
      </c>
      <c r="N1352" s="1">
        <v>0.18</v>
      </c>
      <c r="O1352" s="1">
        <v>0.05</v>
      </c>
      <c r="P1352" s="1">
        <v>0</v>
      </c>
      <c r="Q1352" s="1">
        <v>4.7699999999999996</v>
      </c>
    </row>
    <row r="1353" spans="1:17" ht="12.75">
      <c r="A1353" s="4">
        <v>45542</v>
      </c>
      <c r="B1353" s="18">
        <f>IF(AND(ISNUMBER(--LEFT(A1353,10)), ISNUMBER(--LEFT(C1353,10))), --LEFT(C1353,10) - --LEFT(A1353,10), "")</f>
        <v>1.3951000000015483</v>
      </c>
      <c r="C1353" s="4">
        <v>45543.395138888889</v>
      </c>
      <c r="D1353" s="16">
        <f>YEAR(C1353)</f>
        <v>2024</v>
      </c>
      <c r="E1353" s="1" t="str">
        <f t="shared" si="21"/>
        <v>September 2024</v>
      </c>
      <c r="F1353" s="3" t="str">
        <f ca="1">IF(C1353&gt;=TODAY()-365, "Last 12 Months", "After 12 Months")</f>
        <v>Last 12 Months</v>
      </c>
      <c r="G1353" s="1" t="s">
        <v>2751</v>
      </c>
      <c r="H1353" s="1" t="s">
        <v>2510</v>
      </c>
      <c r="I1353" s="1" t="s">
        <v>2752</v>
      </c>
      <c r="J1353" s="8">
        <f>EOMONTH(C1353, 0)</f>
        <v>45565</v>
      </c>
      <c r="K1353" s="1" t="s">
        <v>233</v>
      </c>
      <c r="L1353" s="1" t="str">
        <f>IF(ISNUMBER(SEARCH("Social subscription",I1353)),"Social Sub",IF(OR(ISNUMBER(SEARCH("Mens",I1353)),ISNUMBER(SEARCH("Ladies",I1353))),"Match Fees",IF(OR(ISNUMBER(SEARCH("Badgers",I1353)),ISNUMBER(SEARCH("Match Fee",I1353))),"Match Fees",IF(OR(ISNUMBER(SEARCH("Training",I1353)),ISNUMBER(SEARCH("Aspirations",I1353))),"Training Fee",""))))</f>
        <v>Match Fees</v>
      </c>
      <c r="M1353" s="1">
        <v>5</v>
      </c>
      <c r="N1353" s="1">
        <v>0</v>
      </c>
      <c r="O1353" s="1">
        <v>0</v>
      </c>
      <c r="P1353" s="1">
        <v>0</v>
      </c>
      <c r="Q1353" s="1">
        <v>5</v>
      </c>
    </row>
    <row r="1354" spans="1:17" ht="12.75">
      <c r="A1354" s="4">
        <v>45542</v>
      </c>
      <c r="B1354" s="18">
        <f>IF(AND(ISNUMBER(--LEFT(A1354,10)), ISNUMBER(--LEFT(C1354,10))), --LEFT(C1354,10) - --LEFT(A1354,10), "")</f>
        <v>1.3965000000025611</v>
      </c>
      <c r="C1354" s="4">
        <v>45543.396527777775</v>
      </c>
      <c r="D1354" s="16">
        <f>YEAR(C1354)</f>
        <v>2024</v>
      </c>
      <c r="E1354" s="1" t="str">
        <f t="shared" si="21"/>
        <v>September 2024</v>
      </c>
      <c r="F1354" s="3" t="str">
        <f ca="1">IF(C1354&gt;=TODAY()-365, "Last 12 Months", "After 12 Months")</f>
        <v>Last 12 Months</v>
      </c>
      <c r="G1354" s="1" t="s">
        <v>2753</v>
      </c>
      <c r="H1354" s="1" t="s">
        <v>1188</v>
      </c>
      <c r="I1354" s="1" t="s">
        <v>2739</v>
      </c>
      <c r="J1354" s="8">
        <f>EOMONTH(C1354, 0)</f>
        <v>45565</v>
      </c>
      <c r="K1354" s="1" t="s">
        <v>233</v>
      </c>
      <c r="L1354" s="1" t="str">
        <f>IF(ISNUMBER(SEARCH("Social subscription",I1354)),"Social Sub",IF(OR(ISNUMBER(SEARCH("Mens",I1354)),ISNUMBER(SEARCH("Ladies",I1354))),"Match Fees",IF(OR(ISNUMBER(SEARCH("Badgers",I1354)),ISNUMBER(SEARCH("Match Fee",I1354))),"Match Fees",IF(OR(ISNUMBER(SEARCH("Training",I1354)),ISNUMBER(SEARCH("Aspirations",I1354))),"Training Fee",""))))</f>
        <v>Match Fees</v>
      </c>
      <c r="M1354" s="1">
        <v>10</v>
      </c>
      <c r="N1354" s="1">
        <v>0</v>
      </c>
      <c r="O1354" s="1">
        <v>0</v>
      </c>
      <c r="P1354" s="1">
        <v>0</v>
      </c>
      <c r="Q1354" s="1">
        <v>10</v>
      </c>
    </row>
    <row r="1355" spans="1:17" ht="12.75">
      <c r="A1355" s="4">
        <v>45542</v>
      </c>
      <c r="B1355" s="18">
        <f>IF(AND(ISNUMBER(--LEFT(A1355,10)), ISNUMBER(--LEFT(C1355,10))), --LEFT(C1355,10) - --LEFT(A1355,10), "")</f>
        <v>1.4319000000032247</v>
      </c>
      <c r="C1355" s="4">
        <v>45543.431944444441</v>
      </c>
      <c r="D1355" s="16">
        <f>YEAR(C1355)</f>
        <v>2024</v>
      </c>
      <c r="E1355" s="1" t="str">
        <f t="shared" si="21"/>
        <v>September 2024</v>
      </c>
      <c r="F1355" s="3" t="str">
        <f ca="1">IF(C1355&gt;=TODAY()-365, "Last 12 Months", "After 12 Months")</f>
        <v>Last 12 Months</v>
      </c>
      <c r="G1355" s="1" t="s">
        <v>2754</v>
      </c>
      <c r="H1355" s="1" t="s">
        <v>613</v>
      </c>
      <c r="I1355" s="1" t="s">
        <v>2755</v>
      </c>
      <c r="J1355" s="8">
        <f>EOMONTH(C1355, 0)</f>
        <v>45565</v>
      </c>
      <c r="K1355" s="1" t="s">
        <v>241</v>
      </c>
      <c r="L1355" s="1" t="str">
        <f>IF(ISNUMBER(SEARCH("Social subscription",I1355)),"Social Sub",IF(OR(ISNUMBER(SEARCH("Mens",I1355)),ISNUMBER(SEARCH("Ladies",I1355))),"Match Fees",IF(OR(ISNUMBER(SEARCH("Badgers",I1355)),ISNUMBER(SEARCH("Match Fee",I1355))),"Match Fees",IF(OR(ISNUMBER(SEARCH("Training",I1355)),ISNUMBER(SEARCH("Aspirations",I1355))),"Training Fee",""))))</f>
        <v>Match Fees</v>
      </c>
      <c r="M1355" s="1">
        <v>30</v>
      </c>
      <c r="N1355" s="1">
        <v>0</v>
      </c>
      <c r="O1355" s="1">
        <v>0</v>
      </c>
      <c r="P1355" s="1">
        <v>0</v>
      </c>
      <c r="Q1355" s="1">
        <v>30</v>
      </c>
    </row>
    <row r="1356" spans="1:17" ht="12.75">
      <c r="A1356" s="4">
        <v>45542</v>
      </c>
      <c r="B1356" s="18">
        <f>IF(AND(ISNUMBER(--LEFT(A1356,10)), ISNUMBER(--LEFT(C1356,10))), --LEFT(C1356,10) - --LEFT(A1356,10), "")</f>
        <v>1.4319000000032247</v>
      </c>
      <c r="C1356" s="4">
        <v>45543.431944444441</v>
      </c>
      <c r="D1356" s="16">
        <f>YEAR(C1356)</f>
        <v>2024</v>
      </c>
      <c r="E1356" s="1" t="str">
        <f t="shared" si="21"/>
        <v>September 2024</v>
      </c>
      <c r="F1356" s="3" t="str">
        <f ca="1">IF(C1356&gt;=TODAY()-365, "Last 12 Months", "After 12 Months")</f>
        <v>Last 12 Months</v>
      </c>
      <c r="G1356" s="1" t="s">
        <v>2756</v>
      </c>
      <c r="H1356" s="1" t="s">
        <v>1429</v>
      </c>
      <c r="I1356" s="1" t="s">
        <v>2755</v>
      </c>
      <c r="J1356" s="8">
        <f>EOMONTH(C1356, 0)</f>
        <v>45565</v>
      </c>
      <c r="K1356" s="1" t="s">
        <v>241</v>
      </c>
      <c r="L1356" s="1" t="str">
        <f>IF(ISNUMBER(SEARCH("Social subscription",I1356)),"Social Sub",IF(OR(ISNUMBER(SEARCH("Mens",I1356)),ISNUMBER(SEARCH("Ladies",I1356))),"Match Fees",IF(OR(ISNUMBER(SEARCH("Badgers",I1356)),ISNUMBER(SEARCH("Match Fee",I1356))),"Match Fees",IF(OR(ISNUMBER(SEARCH("Training",I1356)),ISNUMBER(SEARCH("Aspirations",I1356))),"Training Fee",""))))</f>
        <v>Match Fees</v>
      </c>
      <c r="M1356" s="1">
        <v>30</v>
      </c>
      <c r="N1356" s="1">
        <v>0</v>
      </c>
      <c r="O1356" s="1">
        <v>0</v>
      </c>
      <c r="P1356" s="1">
        <v>0</v>
      </c>
      <c r="Q1356" s="1">
        <v>30</v>
      </c>
    </row>
    <row r="1357" spans="1:17" ht="12.75">
      <c r="A1357" s="4">
        <v>45542</v>
      </c>
      <c r="B1357" s="18">
        <f>IF(AND(ISNUMBER(--LEFT(A1357,10)), ISNUMBER(--LEFT(C1357,10))), --LEFT(C1357,10) - --LEFT(A1357,10), "")</f>
        <v>1.7249999999985448</v>
      </c>
      <c r="C1357" s="4">
        <v>45543.724999999999</v>
      </c>
      <c r="D1357" s="16">
        <f>YEAR(C1357)</f>
        <v>2024</v>
      </c>
      <c r="E1357" s="1" t="str">
        <f t="shared" si="21"/>
        <v>September 2024</v>
      </c>
      <c r="F1357" s="3" t="str">
        <f ca="1">IF(C1357&gt;=TODAY()-365, "Last 12 Months", "After 12 Months")</f>
        <v>Last 12 Months</v>
      </c>
      <c r="G1357" s="1" t="s">
        <v>2757</v>
      </c>
      <c r="H1357" s="1" t="s">
        <v>613</v>
      </c>
      <c r="I1357" s="1" t="s">
        <v>2758</v>
      </c>
      <c r="J1357" s="8">
        <f>EOMONTH(C1357, 0)</f>
        <v>45565</v>
      </c>
      <c r="K1357" s="1" t="s">
        <v>241</v>
      </c>
      <c r="L1357" s="1" t="str">
        <f>IF(ISNUMBER(SEARCH("Social subscription",I1357)),"Social Sub",IF(OR(ISNUMBER(SEARCH("Mens",I1357)),ISNUMBER(SEARCH("Ladies",I1357))),"Match Fees",IF(OR(ISNUMBER(SEARCH("Badgers",I1357)),ISNUMBER(SEARCH("Match Fee",I1357))),"Match Fees",IF(OR(ISNUMBER(SEARCH("Training",I1357)),ISNUMBER(SEARCH("Aspirations",I1357))),"Training Fee",""))))</f>
        <v>Match Fees</v>
      </c>
      <c r="M1357" s="1">
        <v>3</v>
      </c>
      <c r="N1357" s="1">
        <v>0</v>
      </c>
      <c r="O1357" s="1">
        <v>0</v>
      </c>
      <c r="P1357" s="1">
        <v>0</v>
      </c>
      <c r="Q1357" s="1">
        <v>3</v>
      </c>
    </row>
    <row r="1358" spans="1:17" ht="12.75">
      <c r="A1358" s="4">
        <v>45542</v>
      </c>
      <c r="B1358" s="18">
        <f>IF(AND(ISNUMBER(--LEFT(A1358,10)), ISNUMBER(--LEFT(C1358,10))), --LEFT(C1358,10) - --LEFT(A1358,10), "")</f>
        <v>1.7255999999979394</v>
      </c>
      <c r="C1358" s="4">
        <v>45543.725694444445</v>
      </c>
      <c r="D1358" s="16">
        <f>YEAR(C1358)</f>
        <v>2024</v>
      </c>
      <c r="E1358" s="1" t="str">
        <f t="shared" si="21"/>
        <v>September 2024</v>
      </c>
      <c r="F1358" s="3" t="str">
        <f ca="1">IF(C1358&gt;=TODAY()-365, "Last 12 Months", "After 12 Months")</f>
        <v>Last 12 Months</v>
      </c>
      <c r="G1358" s="1" t="s">
        <v>2759</v>
      </c>
      <c r="H1358" s="1" t="s">
        <v>1429</v>
      </c>
      <c r="I1358" s="1" t="s">
        <v>2758</v>
      </c>
      <c r="J1358" s="8">
        <f>EOMONTH(C1358, 0)</f>
        <v>45565</v>
      </c>
      <c r="K1358" s="1" t="s">
        <v>241</v>
      </c>
      <c r="L1358" s="1" t="str">
        <f>IF(ISNUMBER(SEARCH("Social subscription",I1358)),"Social Sub",IF(OR(ISNUMBER(SEARCH("Mens",I1358)),ISNUMBER(SEARCH("Ladies",I1358))),"Match Fees",IF(OR(ISNUMBER(SEARCH("Badgers",I1358)),ISNUMBER(SEARCH("Match Fee",I1358))),"Match Fees",IF(OR(ISNUMBER(SEARCH("Training",I1358)),ISNUMBER(SEARCH("Aspirations",I1358))),"Training Fee",""))))</f>
        <v>Match Fees</v>
      </c>
      <c r="M1358" s="1">
        <v>3</v>
      </c>
      <c r="N1358" s="1">
        <v>0</v>
      </c>
      <c r="O1358" s="1">
        <v>0</v>
      </c>
      <c r="P1358" s="1">
        <v>0</v>
      </c>
      <c r="Q1358" s="1">
        <v>3</v>
      </c>
    </row>
    <row r="1359" spans="1:17" ht="12.75">
      <c r="A1359" s="4">
        <v>45543</v>
      </c>
      <c r="B1359" s="18">
        <f>IF(AND(ISNUMBER(--LEFT(A1359,10)), ISNUMBER(--LEFT(C1359,10))), --LEFT(C1359,10) - --LEFT(A1359,10), "")</f>
        <v>0.72699999999895226</v>
      </c>
      <c r="C1359" s="4">
        <v>45543.727083333331</v>
      </c>
      <c r="D1359" s="16">
        <f>YEAR(C1359)</f>
        <v>2024</v>
      </c>
      <c r="E1359" s="1" t="str">
        <f t="shared" si="21"/>
        <v>September 2024</v>
      </c>
      <c r="F1359" s="3" t="str">
        <f ca="1">IF(C1359&gt;=TODAY()-365, "Last 12 Months", "After 12 Months")</f>
        <v>Last 12 Months</v>
      </c>
      <c r="G1359" s="1" t="s">
        <v>2760</v>
      </c>
      <c r="H1359" s="1" t="s">
        <v>610</v>
      </c>
      <c r="I1359" s="1" t="s">
        <v>2761</v>
      </c>
      <c r="J1359" s="8">
        <f>EOMONTH(C1359, 0)</f>
        <v>45565</v>
      </c>
      <c r="K1359" s="1" t="s">
        <v>241</v>
      </c>
      <c r="L1359" s="1" t="str">
        <f>IF(ISNUMBER(SEARCH("Social subscription",I1359)),"Social Sub",IF(OR(ISNUMBER(SEARCH("Mens",I1359)),ISNUMBER(SEARCH("Ladies",I1359))),"Match Fees",IF(OR(ISNUMBER(SEARCH("Badgers",I1359)),ISNUMBER(SEARCH("Match Fee",I1359))),"Match Fees",IF(OR(ISNUMBER(SEARCH("Training",I1359)),ISNUMBER(SEARCH("Aspirations",I1359))),"Training Fee",""))))</f>
        <v>Training Fee</v>
      </c>
      <c r="M1359" s="1">
        <v>3</v>
      </c>
      <c r="N1359" s="1">
        <v>0</v>
      </c>
      <c r="O1359" s="1">
        <v>0</v>
      </c>
      <c r="P1359" s="1">
        <v>0</v>
      </c>
      <c r="Q1359" s="1">
        <v>3</v>
      </c>
    </row>
    <row r="1360" spans="1:17" ht="12.75">
      <c r="A1360" s="4">
        <v>45543</v>
      </c>
      <c r="B1360" s="18">
        <f>IF(AND(ISNUMBER(--LEFT(A1360,10)), ISNUMBER(--LEFT(C1360,10))), --LEFT(C1360,10) - --LEFT(A1360,10), "")</f>
        <v>0.72699999999895226</v>
      </c>
      <c r="C1360" s="4">
        <v>45543.727083333331</v>
      </c>
      <c r="D1360" s="16">
        <f>YEAR(C1360)</f>
        <v>2024</v>
      </c>
      <c r="E1360" s="1" t="str">
        <f t="shared" si="21"/>
        <v>September 2024</v>
      </c>
      <c r="F1360" s="3" t="str">
        <f ca="1">IF(C1360&gt;=TODAY()-365, "Last 12 Months", "After 12 Months")</f>
        <v>Last 12 Months</v>
      </c>
      <c r="G1360" s="1" t="s">
        <v>2762</v>
      </c>
      <c r="H1360" s="1" t="s">
        <v>613</v>
      </c>
      <c r="I1360" s="1" t="s">
        <v>2761</v>
      </c>
      <c r="J1360" s="8">
        <f>EOMONTH(C1360, 0)</f>
        <v>45565</v>
      </c>
      <c r="K1360" s="1" t="s">
        <v>241</v>
      </c>
      <c r="L1360" s="1" t="str">
        <f>IF(ISNUMBER(SEARCH("Social subscription",I1360)),"Social Sub",IF(OR(ISNUMBER(SEARCH("Mens",I1360)),ISNUMBER(SEARCH("Ladies",I1360))),"Match Fees",IF(OR(ISNUMBER(SEARCH("Badgers",I1360)),ISNUMBER(SEARCH("Match Fee",I1360))),"Match Fees",IF(OR(ISNUMBER(SEARCH("Training",I1360)),ISNUMBER(SEARCH("Aspirations",I1360))),"Training Fee",""))))</f>
        <v>Training Fee</v>
      </c>
      <c r="M1360" s="1">
        <v>3</v>
      </c>
      <c r="N1360" s="1">
        <v>0</v>
      </c>
      <c r="O1360" s="1">
        <v>0</v>
      </c>
      <c r="P1360" s="1">
        <v>0</v>
      </c>
      <c r="Q1360" s="1">
        <v>3</v>
      </c>
    </row>
    <row r="1361" spans="1:17" ht="12.75">
      <c r="A1361" s="4">
        <v>45543</v>
      </c>
      <c r="B1361" s="18">
        <f>IF(AND(ISNUMBER(--LEFT(A1361,10)), ISNUMBER(--LEFT(C1361,10))), --LEFT(C1361,10) - --LEFT(A1361,10), "")</f>
        <v>0.72699999999895226</v>
      </c>
      <c r="C1361" s="4">
        <v>45543.727083333331</v>
      </c>
      <c r="D1361" s="16">
        <f>YEAR(C1361)</f>
        <v>2024</v>
      </c>
      <c r="E1361" s="1" t="str">
        <f t="shared" si="21"/>
        <v>September 2024</v>
      </c>
      <c r="F1361" s="3" t="str">
        <f ca="1">IF(C1361&gt;=TODAY()-365, "Last 12 Months", "After 12 Months")</f>
        <v>Last 12 Months</v>
      </c>
      <c r="G1361" s="1" t="s">
        <v>2763</v>
      </c>
      <c r="H1361" s="1" t="s">
        <v>1429</v>
      </c>
      <c r="I1361" s="1" t="s">
        <v>2761</v>
      </c>
      <c r="J1361" s="8">
        <f>EOMONTH(C1361, 0)</f>
        <v>45565</v>
      </c>
      <c r="K1361" s="1" t="s">
        <v>241</v>
      </c>
      <c r="L1361" s="1" t="str">
        <f>IF(ISNUMBER(SEARCH("Social subscription",I1361)),"Social Sub",IF(OR(ISNUMBER(SEARCH("Mens",I1361)),ISNUMBER(SEARCH("Ladies",I1361))),"Match Fees",IF(OR(ISNUMBER(SEARCH("Badgers",I1361)),ISNUMBER(SEARCH("Match Fee",I1361))),"Match Fees",IF(OR(ISNUMBER(SEARCH("Training",I1361)),ISNUMBER(SEARCH("Aspirations",I1361))),"Training Fee",""))))</f>
        <v>Training Fee</v>
      </c>
      <c r="M1361" s="1">
        <v>3</v>
      </c>
      <c r="N1361" s="1">
        <v>0</v>
      </c>
      <c r="O1361" s="1">
        <v>0</v>
      </c>
      <c r="P1361" s="1">
        <v>0</v>
      </c>
      <c r="Q1361" s="1">
        <v>3</v>
      </c>
    </row>
    <row r="1362" spans="1:17" ht="12.75">
      <c r="A1362" s="4">
        <v>45520</v>
      </c>
      <c r="B1362" s="18">
        <f>IF(AND(ISNUMBER(--LEFT(A1362,10)), ISNUMBER(--LEFT(C1362,10))), --LEFT(C1362,10) - --LEFT(A1362,10), "")</f>
        <v>23.730499999997846</v>
      </c>
      <c r="C1362" s="4">
        <v>45543.730555555558</v>
      </c>
      <c r="D1362" s="16">
        <f>YEAR(C1362)</f>
        <v>2024</v>
      </c>
      <c r="E1362" s="1" t="str">
        <f t="shared" si="21"/>
        <v>September 2024</v>
      </c>
      <c r="F1362" s="3" t="str">
        <f ca="1">IF(C1362&gt;=TODAY()-365, "Last 12 Months", "After 12 Months")</f>
        <v>Last 12 Months</v>
      </c>
      <c r="G1362" s="1" t="s">
        <v>2764</v>
      </c>
      <c r="H1362" s="1" t="s">
        <v>393</v>
      </c>
      <c r="I1362" s="1" t="s">
        <v>2765</v>
      </c>
      <c r="J1362" s="8">
        <f>EOMONTH(C1362, 0)</f>
        <v>45565</v>
      </c>
      <c r="K1362" s="1" t="s">
        <v>233</v>
      </c>
      <c r="L1362" s="1" t="str">
        <f>IF(ISNUMBER(SEARCH("Social subscription",I1362)),"Social Sub",IF(OR(ISNUMBER(SEARCH("Mens",I1362)),ISNUMBER(SEARCH("Ladies",I1362))),"Match Fees",IF(OR(ISNUMBER(SEARCH("Badgers",I1362)),ISNUMBER(SEARCH("Match Fee",I1362))),"Match Fees",IF(OR(ISNUMBER(SEARCH("Training",I1362)),ISNUMBER(SEARCH("Aspirations",I1362))),"Training Fee",""))))</f>
        <v>Training Fee</v>
      </c>
      <c r="M1362" s="1">
        <v>5</v>
      </c>
      <c r="N1362" s="1">
        <v>0</v>
      </c>
      <c r="O1362" s="1">
        <v>0</v>
      </c>
      <c r="P1362" s="1">
        <v>0</v>
      </c>
      <c r="Q1362" s="1">
        <v>5</v>
      </c>
    </row>
    <row r="1363" spans="1:17" ht="12.75">
      <c r="A1363" s="4">
        <v>45513</v>
      </c>
      <c r="B1363" s="18">
        <f>IF(AND(ISNUMBER(--LEFT(A1363,10)), ISNUMBER(--LEFT(C1363,10))), --LEFT(C1363,10) - --LEFT(A1363,10), "")</f>
        <v>30.730499999997846</v>
      </c>
      <c r="C1363" s="4">
        <v>45543.730555555558</v>
      </c>
      <c r="D1363" s="16">
        <f>YEAR(C1363)</f>
        <v>2024</v>
      </c>
      <c r="E1363" s="1" t="str">
        <f t="shared" si="21"/>
        <v>September 2024</v>
      </c>
      <c r="F1363" s="3" t="str">
        <f ca="1">IF(C1363&gt;=TODAY()-365, "Last 12 Months", "After 12 Months")</f>
        <v>Last 12 Months</v>
      </c>
      <c r="G1363" s="1" t="s">
        <v>2766</v>
      </c>
      <c r="H1363" s="1" t="s">
        <v>393</v>
      </c>
      <c r="I1363" s="1" t="s">
        <v>2767</v>
      </c>
      <c r="J1363" s="8">
        <f>EOMONTH(C1363, 0)</f>
        <v>45565</v>
      </c>
      <c r="K1363" s="1" t="s">
        <v>233</v>
      </c>
      <c r="L1363" s="1" t="str">
        <f>IF(ISNUMBER(SEARCH("Social subscription",I1363)),"Social Sub",IF(OR(ISNUMBER(SEARCH("Mens",I1363)),ISNUMBER(SEARCH("Ladies",I1363))),"Match Fees",IF(OR(ISNUMBER(SEARCH("Badgers",I1363)),ISNUMBER(SEARCH("Match Fee",I1363))),"Match Fees",IF(OR(ISNUMBER(SEARCH("Training",I1363)),ISNUMBER(SEARCH("Aspirations",I1363))),"Training Fee",""))))</f>
        <v>Training Fee</v>
      </c>
      <c r="M1363" s="1">
        <v>5</v>
      </c>
      <c r="N1363" s="1">
        <v>0</v>
      </c>
      <c r="O1363" s="1">
        <v>0</v>
      </c>
      <c r="P1363" s="1">
        <v>0</v>
      </c>
      <c r="Q1363" s="1">
        <v>5</v>
      </c>
    </row>
    <row r="1364" spans="1:17" ht="12.75">
      <c r="A1364" s="4">
        <v>45503</v>
      </c>
      <c r="B1364" s="18">
        <f>IF(AND(ISNUMBER(--LEFT(A1364,10)), ISNUMBER(--LEFT(C1364,10))), --LEFT(C1364,10) - --LEFT(A1364,10), "")</f>
        <v>40.731200000001991</v>
      </c>
      <c r="C1364" s="4">
        <v>45543.731249999997</v>
      </c>
      <c r="D1364" s="16">
        <f>YEAR(C1364)</f>
        <v>2024</v>
      </c>
      <c r="E1364" s="1" t="str">
        <f t="shared" si="21"/>
        <v>September 2024</v>
      </c>
      <c r="F1364" s="3" t="str">
        <f ca="1">IF(C1364&gt;=TODAY()-365, "Last 12 Months", "After 12 Months")</f>
        <v>Last 12 Months</v>
      </c>
      <c r="G1364" s="1" t="s">
        <v>2768</v>
      </c>
      <c r="H1364" s="1" t="s">
        <v>393</v>
      </c>
      <c r="I1364" s="1" t="s">
        <v>2769</v>
      </c>
      <c r="J1364" s="8">
        <f>EOMONTH(C1364, 0)</f>
        <v>45565</v>
      </c>
      <c r="K1364" s="1" t="s">
        <v>233</v>
      </c>
      <c r="L1364" s="1" t="str">
        <f>IF(ISNUMBER(SEARCH("Social subscription",I1364)),"Social Sub",IF(OR(ISNUMBER(SEARCH("Mens",I1364)),ISNUMBER(SEARCH("Ladies",I1364))),"Match Fees",IF(OR(ISNUMBER(SEARCH("Badgers",I1364)),ISNUMBER(SEARCH("Match Fee",I1364))),"Match Fees",IF(OR(ISNUMBER(SEARCH("Training",I1364)),ISNUMBER(SEARCH("Aspirations",I1364))),"Training Fee",""))))</f>
        <v>Match Fees</v>
      </c>
      <c r="M1364" s="1">
        <v>5</v>
      </c>
      <c r="N1364" s="1">
        <v>0</v>
      </c>
      <c r="O1364" s="1">
        <v>0</v>
      </c>
      <c r="P1364" s="1">
        <v>0</v>
      </c>
      <c r="Q1364" s="1">
        <v>5</v>
      </c>
    </row>
    <row r="1365" spans="1:17" ht="12.75">
      <c r="A1365" s="4">
        <v>45543</v>
      </c>
      <c r="B1365" s="18">
        <f>IF(AND(ISNUMBER(--LEFT(A1365,10)), ISNUMBER(--LEFT(C1365,10))), --LEFT(C1365,10) - --LEFT(A1365,10), "")</f>
        <v>0.73189999999885913</v>
      </c>
      <c r="C1365" s="4">
        <v>45543.731944444444</v>
      </c>
      <c r="D1365" s="16">
        <f>YEAR(C1365)</f>
        <v>2024</v>
      </c>
      <c r="E1365" s="1" t="str">
        <f t="shared" si="21"/>
        <v>September 2024</v>
      </c>
      <c r="F1365" s="3" t="str">
        <f ca="1">IF(C1365&gt;=TODAY()-365, "Last 12 Months", "After 12 Months")</f>
        <v>Last 12 Months</v>
      </c>
      <c r="G1365" s="1" t="s">
        <v>2770</v>
      </c>
      <c r="H1365" s="1" t="s">
        <v>2771</v>
      </c>
      <c r="I1365" s="1" t="s">
        <v>2772</v>
      </c>
      <c r="J1365" s="8">
        <f>EOMONTH(C1365, 0)</f>
        <v>45565</v>
      </c>
      <c r="K1365" s="1" t="s">
        <v>241</v>
      </c>
      <c r="L1365" s="1" t="str">
        <f>IF(ISNUMBER(SEARCH("Social subscription",I1365)),"Social Sub",IF(OR(ISNUMBER(SEARCH("Mens",I1365)),ISNUMBER(SEARCH("Ladies",I1365))),"Match Fees",IF(OR(ISNUMBER(SEARCH("Badgers",I1365)),ISNUMBER(SEARCH("Match Fee",I1365))),"Match Fees",IF(OR(ISNUMBER(SEARCH("Training",I1365)),ISNUMBER(SEARCH("Aspirations",I1365))),"Training Fee",""))))</f>
        <v>Match Fees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</row>
    <row r="1366" spans="1:17" ht="12.75">
      <c r="A1366" s="4">
        <v>45543</v>
      </c>
      <c r="B1366" s="18">
        <f>IF(AND(ISNUMBER(--LEFT(A1366,10)), ISNUMBER(--LEFT(C1366,10))), --LEFT(C1366,10) - --LEFT(A1366,10), "")</f>
        <v>0.73189999999885913</v>
      </c>
      <c r="C1366" s="4">
        <v>45543.731944444444</v>
      </c>
      <c r="D1366" s="16">
        <f>YEAR(C1366)</f>
        <v>2024</v>
      </c>
      <c r="E1366" s="1" t="str">
        <f t="shared" si="21"/>
        <v>September 2024</v>
      </c>
      <c r="F1366" s="3" t="str">
        <f ca="1">IF(C1366&gt;=TODAY()-365, "Last 12 Months", "After 12 Months")</f>
        <v>Last 12 Months</v>
      </c>
      <c r="G1366" s="1" t="s">
        <v>2773</v>
      </c>
      <c r="H1366" s="1" t="s">
        <v>1470</v>
      </c>
      <c r="I1366" s="1" t="s">
        <v>2774</v>
      </c>
      <c r="J1366" s="8">
        <f>EOMONTH(C1366, 0)</f>
        <v>45565</v>
      </c>
      <c r="K1366" s="1" t="s">
        <v>241</v>
      </c>
      <c r="L1366" s="1" t="str">
        <f>IF(ISNUMBER(SEARCH("Social subscription",I1366)),"Social Sub",IF(OR(ISNUMBER(SEARCH("Mens",I1366)),ISNUMBER(SEARCH("Ladies",I1366))),"Match Fees",IF(OR(ISNUMBER(SEARCH("Badgers",I1366)),ISNUMBER(SEARCH("Match Fee",I1366))),"Match Fees",IF(OR(ISNUMBER(SEARCH("Training",I1366)),ISNUMBER(SEARCH("Aspirations",I1366))),"Training Fee",""))))</f>
        <v>Match Fees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</row>
    <row r="1367" spans="1:17" ht="12.75">
      <c r="A1367" s="4">
        <v>45543</v>
      </c>
      <c r="B1367" s="18">
        <f>IF(AND(ISNUMBER(--LEFT(A1367,10)), ISNUMBER(--LEFT(C1367,10))), --LEFT(C1367,10) - --LEFT(A1367,10), "")</f>
        <v>0.73189999999885913</v>
      </c>
      <c r="C1367" s="4">
        <v>45543.731944444444</v>
      </c>
      <c r="D1367" s="16">
        <f>YEAR(C1367)</f>
        <v>2024</v>
      </c>
      <c r="E1367" s="1" t="str">
        <f t="shared" si="21"/>
        <v>September 2024</v>
      </c>
      <c r="F1367" s="3" t="str">
        <f ca="1">IF(C1367&gt;=TODAY()-365, "Last 12 Months", "After 12 Months")</f>
        <v>Last 12 Months</v>
      </c>
      <c r="G1367" s="1" t="s">
        <v>2775</v>
      </c>
      <c r="H1367" s="1" t="s">
        <v>2776</v>
      </c>
      <c r="I1367" s="1" t="s">
        <v>2774</v>
      </c>
      <c r="J1367" s="8">
        <f>EOMONTH(C1367, 0)</f>
        <v>45565</v>
      </c>
      <c r="K1367" s="1" t="s">
        <v>241</v>
      </c>
      <c r="L1367" s="1" t="str">
        <f>IF(ISNUMBER(SEARCH("Social subscription",I1367)),"Social Sub",IF(OR(ISNUMBER(SEARCH("Mens",I1367)),ISNUMBER(SEARCH("Ladies",I1367))),"Match Fees",IF(OR(ISNUMBER(SEARCH("Badgers",I1367)),ISNUMBER(SEARCH("Match Fee",I1367))),"Match Fees",IF(OR(ISNUMBER(SEARCH("Training",I1367)),ISNUMBER(SEARCH("Aspirations",I1367))),"Training Fee",""))))</f>
        <v>Match Fees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</row>
    <row r="1368" spans="1:17" ht="12.75">
      <c r="A1368" s="4">
        <v>45543</v>
      </c>
      <c r="B1368" s="18">
        <f>IF(AND(ISNUMBER(--LEFT(A1368,10)), ISNUMBER(--LEFT(C1368,10))), --LEFT(C1368,10) - --LEFT(A1368,10), "")</f>
        <v>0.73189999999885913</v>
      </c>
      <c r="C1368" s="4">
        <v>45543.731944444444</v>
      </c>
      <c r="D1368" s="16">
        <f>YEAR(C1368)</f>
        <v>2024</v>
      </c>
      <c r="E1368" s="1" t="str">
        <f t="shared" si="21"/>
        <v>September 2024</v>
      </c>
      <c r="F1368" s="3" t="str">
        <f ca="1">IF(C1368&gt;=TODAY()-365, "Last 12 Months", "After 12 Months")</f>
        <v>Last 12 Months</v>
      </c>
      <c r="G1368" s="1" t="s">
        <v>2777</v>
      </c>
      <c r="H1368" s="1" t="s">
        <v>2778</v>
      </c>
      <c r="I1368" s="1" t="s">
        <v>2772</v>
      </c>
      <c r="J1368" s="8">
        <f>EOMONTH(C1368, 0)</f>
        <v>45565</v>
      </c>
      <c r="K1368" s="1" t="s">
        <v>241</v>
      </c>
      <c r="L1368" s="1" t="str">
        <f>IF(ISNUMBER(SEARCH("Social subscription",I1368)),"Social Sub",IF(OR(ISNUMBER(SEARCH("Mens",I1368)),ISNUMBER(SEARCH("Ladies",I1368))),"Match Fees",IF(OR(ISNUMBER(SEARCH("Badgers",I1368)),ISNUMBER(SEARCH("Match Fee",I1368))),"Match Fees",IF(OR(ISNUMBER(SEARCH("Training",I1368)),ISNUMBER(SEARCH("Aspirations",I1368))),"Training Fee",""))))</f>
        <v>Match Fees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</row>
    <row r="1369" spans="1:17" ht="12.75">
      <c r="A1369" s="4">
        <v>45543</v>
      </c>
      <c r="B1369" s="18">
        <f>IF(AND(ISNUMBER(--LEFT(A1369,10)), ISNUMBER(--LEFT(C1369,10))), --LEFT(C1369,10) - --LEFT(A1369,10), "")</f>
        <v>0.73189999999885913</v>
      </c>
      <c r="C1369" s="4">
        <v>45543.731944444444</v>
      </c>
      <c r="D1369" s="16">
        <f>YEAR(C1369)</f>
        <v>2024</v>
      </c>
      <c r="E1369" s="1" t="str">
        <f t="shared" si="21"/>
        <v>September 2024</v>
      </c>
      <c r="F1369" s="3" t="str">
        <f ca="1">IF(C1369&gt;=TODAY()-365, "Last 12 Months", "After 12 Months")</f>
        <v>Last 12 Months</v>
      </c>
      <c r="G1369" s="1" t="s">
        <v>2779</v>
      </c>
      <c r="H1369" s="1" t="s">
        <v>2780</v>
      </c>
      <c r="I1369" s="1" t="s">
        <v>2774</v>
      </c>
      <c r="J1369" s="8">
        <f>EOMONTH(C1369, 0)</f>
        <v>45565</v>
      </c>
      <c r="K1369" s="1" t="s">
        <v>241</v>
      </c>
      <c r="L1369" s="1" t="str">
        <f>IF(ISNUMBER(SEARCH("Social subscription",I1369)),"Social Sub",IF(OR(ISNUMBER(SEARCH("Mens",I1369)),ISNUMBER(SEARCH("Ladies",I1369))),"Match Fees",IF(OR(ISNUMBER(SEARCH("Badgers",I1369)),ISNUMBER(SEARCH("Match Fee",I1369))),"Match Fees",IF(OR(ISNUMBER(SEARCH("Training",I1369)),ISNUMBER(SEARCH("Aspirations",I1369))),"Training Fee",""))))</f>
        <v>Match Fees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</row>
    <row r="1370" spans="1:17" ht="12.75">
      <c r="A1370" s="4">
        <v>45543</v>
      </c>
      <c r="B1370" s="18">
        <f>IF(AND(ISNUMBER(--LEFT(A1370,10)), ISNUMBER(--LEFT(C1370,10))), --LEFT(C1370,10) - --LEFT(A1370,10), "")</f>
        <v>0.73189999999885913</v>
      </c>
      <c r="C1370" s="4">
        <v>45543.731944444444</v>
      </c>
      <c r="D1370" s="16">
        <f>YEAR(C1370)</f>
        <v>2024</v>
      </c>
      <c r="E1370" s="1" t="str">
        <f t="shared" si="21"/>
        <v>September 2024</v>
      </c>
      <c r="F1370" s="3" t="str">
        <f ca="1">IF(C1370&gt;=TODAY()-365, "Last 12 Months", "After 12 Months")</f>
        <v>Last 12 Months</v>
      </c>
      <c r="G1370" s="1" t="s">
        <v>2781</v>
      </c>
      <c r="H1370" s="1" t="s">
        <v>2477</v>
      </c>
      <c r="I1370" s="1" t="s">
        <v>2774</v>
      </c>
      <c r="J1370" s="8">
        <f>EOMONTH(C1370, 0)</f>
        <v>45565</v>
      </c>
      <c r="K1370" s="1" t="s">
        <v>241</v>
      </c>
      <c r="L1370" s="1" t="str">
        <f>IF(ISNUMBER(SEARCH("Social subscription",I1370)),"Social Sub",IF(OR(ISNUMBER(SEARCH("Mens",I1370)),ISNUMBER(SEARCH("Ladies",I1370))),"Match Fees",IF(OR(ISNUMBER(SEARCH("Badgers",I1370)),ISNUMBER(SEARCH("Match Fee",I1370))),"Match Fees",IF(OR(ISNUMBER(SEARCH("Training",I1370)),ISNUMBER(SEARCH("Aspirations",I1370))),"Training Fee",""))))</f>
        <v>Match Fees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</row>
    <row r="1371" spans="1:17" ht="12.75">
      <c r="A1371" s="4">
        <v>45543</v>
      </c>
      <c r="B1371" s="18">
        <f>IF(AND(ISNUMBER(--LEFT(A1371,10)), ISNUMBER(--LEFT(C1371,10))), --LEFT(C1371,10) - --LEFT(A1371,10), "")</f>
        <v>0.73189999999885913</v>
      </c>
      <c r="C1371" s="4">
        <v>45543.731944444444</v>
      </c>
      <c r="D1371" s="16">
        <f>YEAR(C1371)</f>
        <v>2024</v>
      </c>
      <c r="E1371" s="1" t="str">
        <f t="shared" si="21"/>
        <v>September 2024</v>
      </c>
      <c r="F1371" s="3" t="str">
        <f ca="1">IF(C1371&gt;=TODAY()-365, "Last 12 Months", "After 12 Months")</f>
        <v>Last 12 Months</v>
      </c>
      <c r="G1371" s="1" t="s">
        <v>2782</v>
      </c>
      <c r="H1371" s="1" t="s">
        <v>1354</v>
      </c>
      <c r="I1371" s="1" t="s">
        <v>2774</v>
      </c>
      <c r="J1371" s="8">
        <f>EOMONTH(C1371, 0)</f>
        <v>45565</v>
      </c>
      <c r="K1371" s="1" t="s">
        <v>241</v>
      </c>
      <c r="L1371" s="1" t="str">
        <f>IF(ISNUMBER(SEARCH("Social subscription",I1371)),"Social Sub",IF(OR(ISNUMBER(SEARCH("Mens",I1371)),ISNUMBER(SEARCH("Ladies",I1371))),"Match Fees",IF(OR(ISNUMBER(SEARCH("Badgers",I1371)),ISNUMBER(SEARCH("Match Fee",I1371))),"Match Fees",IF(OR(ISNUMBER(SEARCH("Training",I1371)),ISNUMBER(SEARCH("Aspirations",I1371))),"Training Fee",""))))</f>
        <v>Match Fees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</row>
    <row r="1372" spans="1:17" ht="12.75">
      <c r="A1372" s="4">
        <v>45543</v>
      </c>
      <c r="B1372" s="18">
        <f>IF(AND(ISNUMBER(--LEFT(A1372,10)), ISNUMBER(--LEFT(C1372,10))), --LEFT(C1372,10) - --LEFT(A1372,10), "")</f>
        <v>0.73189999999885913</v>
      </c>
      <c r="C1372" s="4">
        <v>45543.731944444444</v>
      </c>
      <c r="D1372" s="16">
        <f>YEAR(C1372)</f>
        <v>2024</v>
      </c>
      <c r="E1372" s="1" t="str">
        <f t="shared" si="21"/>
        <v>September 2024</v>
      </c>
      <c r="F1372" s="3" t="str">
        <f ca="1">IF(C1372&gt;=TODAY()-365, "Last 12 Months", "After 12 Months")</f>
        <v>Last 12 Months</v>
      </c>
      <c r="G1372" s="1" t="s">
        <v>2783</v>
      </c>
      <c r="H1372" s="1" t="s">
        <v>2784</v>
      </c>
      <c r="I1372" s="1" t="s">
        <v>2774</v>
      </c>
      <c r="J1372" s="8">
        <f>EOMONTH(C1372, 0)</f>
        <v>45565</v>
      </c>
      <c r="K1372" s="1" t="s">
        <v>241</v>
      </c>
      <c r="L1372" s="1" t="str">
        <f>IF(ISNUMBER(SEARCH("Social subscription",I1372)),"Social Sub",IF(OR(ISNUMBER(SEARCH("Mens",I1372)),ISNUMBER(SEARCH("Ladies",I1372))),"Match Fees",IF(OR(ISNUMBER(SEARCH("Badgers",I1372)),ISNUMBER(SEARCH("Match Fee",I1372))),"Match Fees",IF(OR(ISNUMBER(SEARCH("Training",I1372)),ISNUMBER(SEARCH("Aspirations",I1372))),"Training Fee",""))))</f>
        <v>Match Fees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</row>
    <row r="1373" spans="1:17" ht="12.75">
      <c r="A1373" s="4">
        <v>45543</v>
      </c>
      <c r="B1373" s="18">
        <f>IF(AND(ISNUMBER(--LEFT(A1373,10)), ISNUMBER(--LEFT(C1373,10))), --LEFT(C1373,10) - --LEFT(A1373,10), "")</f>
        <v>0.73189999999885913</v>
      </c>
      <c r="C1373" s="4">
        <v>45543.731944444444</v>
      </c>
      <c r="D1373" s="16">
        <f>YEAR(C1373)</f>
        <v>2024</v>
      </c>
      <c r="E1373" s="1" t="str">
        <f t="shared" si="21"/>
        <v>September 2024</v>
      </c>
      <c r="F1373" s="3" t="str">
        <f ca="1">IF(C1373&gt;=TODAY()-365, "Last 12 Months", "After 12 Months")</f>
        <v>Last 12 Months</v>
      </c>
      <c r="G1373" s="1" t="s">
        <v>2785</v>
      </c>
      <c r="H1373" s="1" t="s">
        <v>2786</v>
      </c>
      <c r="I1373" s="1" t="s">
        <v>2772</v>
      </c>
      <c r="J1373" s="8">
        <f>EOMONTH(C1373, 0)</f>
        <v>45565</v>
      </c>
      <c r="K1373" s="1" t="s">
        <v>241</v>
      </c>
      <c r="L1373" s="1" t="str">
        <f>IF(ISNUMBER(SEARCH("Social subscription",I1373)),"Social Sub",IF(OR(ISNUMBER(SEARCH("Mens",I1373)),ISNUMBER(SEARCH("Ladies",I1373))),"Match Fees",IF(OR(ISNUMBER(SEARCH("Badgers",I1373)),ISNUMBER(SEARCH("Match Fee",I1373))),"Match Fees",IF(OR(ISNUMBER(SEARCH("Training",I1373)),ISNUMBER(SEARCH("Aspirations",I1373))),"Training Fee",""))))</f>
        <v>Match Fees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</row>
    <row r="1374" spans="1:17" ht="12.75">
      <c r="A1374" s="4">
        <v>45492</v>
      </c>
      <c r="B1374" s="18">
        <f>IF(AND(ISNUMBER(--LEFT(A1374,10)), ISNUMBER(--LEFT(C1374,10))), --LEFT(C1374,10) - --LEFT(A1374,10), "")</f>
        <v>51.732600000003004</v>
      </c>
      <c r="C1374" s="4">
        <v>45543.732638888891</v>
      </c>
      <c r="D1374" s="16">
        <f>YEAR(C1374)</f>
        <v>2024</v>
      </c>
      <c r="E1374" s="1" t="str">
        <f t="shared" si="21"/>
        <v>September 2024</v>
      </c>
      <c r="F1374" s="3" t="str">
        <f ca="1">IF(C1374&gt;=TODAY()-365, "Last 12 Months", "After 12 Months")</f>
        <v>Last 12 Months</v>
      </c>
      <c r="G1374" s="1" t="s">
        <v>2787</v>
      </c>
      <c r="H1374" s="1" t="s">
        <v>393</v>
      </c>
      <c r="I1374" s="1" t="s">
        <v>2788</v>
      </c>
      <c r="J1374" s="8">
        <f>EOMONTH(C1374, 0)</f>
        <v>45565</v>
      </c>
      <c r="K1374" s="1" t="s">
        <v>233</v>
      </c>
      <c r="L1374" s="1" t="str">
        <f>IF(ISNUMBER(SEARCH("Social subscription",I1374)),"Social Sub",IF(OR(ISNUMBER(SEARCH("Mens",I1374)),ISNUMBER(SEARCH("Ladies",I1374))),"Match Fees",IF(OR(ISNUMBER(SEARCH("Badgers",I1374)),ISNUMBER(SEARCH("Match Fee",I1374))),"Match Fees",IF(OR(ISNUMBER(SEARCH("Training",I1374)),ISNUMBER(SEARCH("Aspirations",I1374))),"Training Fee",""))))</f>
        <v>Training Fee</v>
      </c>
      <c r="M1374" s="1">
        <v>5</v>
      </c>
      <c r="N1374" s="1">
        <v>0</v>
      </c>
      <c r="O1374" s="1">
        <v>0</v>
      </c>
      <c r="P1374" s="1">
        <v>0</v>
      </c>
      <c r="Q1374" s="1">
        <v>5</v>
      </c>
    </row>
    <row r="1375" spans="1:17" ht="12.75">
      <c r="A1375" s="4">
        <v>45489</v>
      </c>
      <c r="B1375" s="18">
        <f>IF(AND(ISNUMBER(--LEFT(A1375,10)), ISNUMBER(--LEFT(C1375,10))), --LEFT(C1375,10) - --LEFT(A1375,10), "")</f>
        <v>54.732600000003004</v>
      </c>
      <c r="C1375" s="4">
        <v>45543.732638888891</v>
      </c>
      <c r="D1375" s="16">
        <f>YEAR(C1375)</f>
        <v>2024</v>
      </c>
      <c r="E1375" s="1" t="str">
        <f t="shared" si="21"/>
        <v>September 2024</v>
      </c>
      <c r="F1375" s="3" t="str">
        <f ca="1">IF(C1375&gt;=TODAY()-365, "Last 12 Months", "After 12 Months")</f>
        <v>Last 12 Months</v>
      </c>
      <c r="G1375" s="1" t="s">
        <v>2789</v>
      </c>
      <c r="H1375" s="1" t="s">
        <v>393</v>
      </c>
      <c r="I1375" s="1" t="s">
        <v>2790</v>
      </c>
      <c r="J1375" s="8">
        <f>EOMONTH(C1375, 0)</f>
        <v>45565</v>
      </c>
      <c r="K1375" s="1" t="s">
        <v>233</v>
      </c>
      <c r="L1375" s="1" t="str">
        <f>IF(ISNUMBER(SEARCH("Social subscription",I1375)),"Social Sub",IF(OR(ISNUMBER(SEARCH("Mens",I1375)),ISNUMBER(SEARCH("Ladies",I1375))),"Match Fees",IF(OR(ISNUMBER(SEARCH("Badgers",I1375)),ISNUMBER(SEARCH("Match Fee",I1375))),"Match Fees",IF(OR(ISNUMBER(SEARCH("Training",I1375)),ISNUMBER(SEARCH("Aspirations",I1375))),"Training Fee",""))))</f>
        <v>Match Fees</v>
      </c>
      <c r="M1375" s="1">
        <v>5</v>
      </c>
      <c r="N1375" s="1">
        <v>0</v>
      </c>
      <c r="O1375" s="1">
        <v>0</v>
      </c>
      <c r="P1375" s="1">
        <v>0</v>
      </c>
      <c r="Q1375" s="1">
        <v>5</v>
      </c>
    </row>
    <row r="1376" spans="1:17" ht="12.75">
      <c r="A1376" s="4">
        <v>45485</v>
      </c>
      <c r="B1376" s="18">
        <f>IF(AND(ISNUMBER(--LEFT(A1376,10)), ISNUMBER(--LEFT(C1376,10))), --LEFT(C1376,10) - --LEFT(A1376,10), "")</f>
        <v>58.732600000003004</v>
      </c>
      <c r="C1376" s="4">
        <v>45543.732638888891</v>
      </c>
      <c r="D1376" s="16">
        <f>YEAR(C1376)</f>
        <v>2024</v>
      </c>
      <c r="E1376" s="1" t="str">
        <f t="shared" si="21"/>
        <v>September 2024</v>
      </c>
      <c r="F1376" s="3" t="str">
        <f ca="1">IF(C1376&gt;=TODAY()-365, "Last 12 Months", "After 12 Months")</f>
        <v>Last 12 Months</v>
      </c>
      <c r="G1376" s="1" t="s">
        <v>2791</v>
      </c>
      <c r="H1376" s="1" t="s">
        <v>393</v>
      </c>
      <c r="I1376" s="1" t="s">
        <v>2792</v>
      </c>
      <c r="J1376" s="8">
        <f>EOMONTH(C1376, 0)</f>
        <v>45565</v>
      </c>
      <c r="K1376" s="1" t="s">
        <v>233</v>
      </c>
      <c r="L1376" s="1" t="str">
        <f>IF(ISNUMBER(SEARCH("Social subscription",I1376)),"Social Sub",IF(OR(ISNUMBER(SEARCH("Mens",I1376)),ISNUMBER(SEARCH("Ladies",I1376))),"Match Fees",IF(OR(ISNUMBER(SEARCH("Badgers",I1376)),ISNUMBER(SEARCH("Match Fee",I1376))),"Match Fees",IF(OR(ISNUMBER(SEARCH("Training",I1376)),ISNUMBER(SEARCH("Aspirations",I1376))),"Training Fee",""))))</f>
        <v>Training Fee</v>
      </c>
      <c r="M1376" s="1">
        <v>5</v>
      </c>
      <c r="N1376" s="1">
        <v>0</v>
      </c>
      <c r="O1376" s="1">
        <v>0</v>
      </c>
      <c r="P1376" s="1">
        <v>0</v>
      </c>
      <c r="Q1376" s="1">
        <v>5</v>
      </c>
    </row>
    <row r="1377" spans="1:17" ht="12.75">
      <c r="A1377" s="4">
        <v>45471</v>
      </c>
      <c r="B1377" s="18">
        <f>IF(AND(ISNUMBER(--LEFT(A1377,10)), ISNUMBER(--LEFT(C1377,10))), --LEFT(C1377,10) - --LEFT(A1377,10), "")</f>
        <v>72.732600000003004</v>
      </c>
      <c r="C1377" s="4">
        <v>45543.732638888891</v>
      </c>
      <c r="D1377" s="16">
        <f>YEAR(C1377)</f>
        <v>2024</v>
      </c>
      <c r="E1377" s="1" t="str">
        <f t="shared" si="21"/>
        <v>September 2024</v>
      </c>
      <c r="F1377" s="3" t="str">
        <f ca="1">IF(C1377&gt;=TODAY()-365, "Last 12 Months", "After 12 Months")</f>
        <v>Last 12 Months</v>
      </c>
      <c r="G1377" s="1" t="s">
        <v>2793</v>
      </c>
      <c r="H1377" s="1" t="s">
        <v>393</v>
      </c>
      <c r="I1377" s="1" t="s">
        <v>2794</v>
      </c>
      <c r="J1377" s="8">
        <f>EOMONTH(C1377, 0)</f>
        <v>45565</v>
      </c>
      <c r="K1377" s="1" t="s">
        <v>233</v>
      </c>
      <c r="L1377" s="1" t="str">
        <f>IF(ISNUMBER(SEARCH("Social subscription",I1377)),"Social Sub",IF(OR(ISNUMBER(SEARCH("Mens",I1377)),ISNUMBER(SEARCH("Ladies",I1377))),"Match Fees",IF(OR(ISNUMBER(SEARCH("Badgers",I1377)),ISNUMBER(SEARCH("Match Fee",I1377))),"Match Fees",IF(OR(ISNUMBER(SEARCH("Training",I1377)),ISNUMBER(SEARCH("Aspirations",I1377))),"Training Fee",""))))</f>
        <v>Match Fees</v>
      </c>
      <c r="M1377" s="1">
        <v>5</v>
      </c>
      <c r="N1377" s="1">
        <v>0</v>
      </c>
      <c r="O1377" s="1">
        <v>0</v>
      </c>
      <c r="P1377" s="1">
        <v>0</v>
      </c>
      <c r="Q1377" s="1">
        <v>5</v>
      </c>
    </row>
    <row r="1378" spans="1:17" ht="12.75">
      <c r="A1378" s="4">
        <v>45463</v>
      </c>
      <c r="B1378" s="18">
        <f>IF(AND(ISNUMBER(--LEFT(A1378,10)), ISNUMBER(--LEFT(C1378,10))), --LEFT(C1378,10) - --LEFT(A1378,10), "")</f>
        <v>80.732600000003004</v>
      </c>
      <c r="C1378" s="4">
        <v>45543.732638888891</v>
      </c>
      <c r="D1378" s="16">
        <f>YEAR(C1378)</f>
        <v>2024</v>
      </c>
      <c r="E1378" s="1" t="str">
        <f t="shared" si="21"/>
        <v>September 2024</v>
      </c>
      <c r="F1378" s="3" t="str">
        <f ca="1">IF(C1378&gt;=TODAY()-365, "Last 12 Months", "After 12 Months")</f>
        <v>Last 12 Months</v>
      </c>
      <c r="G1378" s="1" t="s">
        <v>2795</v>
      </c>
      <c r="H1378" s="1" t="s">
        <v>393</v>
      </c>
      <c r="I1378" s="1" t="s">
        <v>2796</v>
      </c>
      <c r="J1378" s="8">
        <f>EOMONTH(C1378, 0)</f>
        <v>45565</v>
      </c>
      <c r="K1378" s="1" t="s">
        <v>233</v>
      </c>
      <c r="L1378" s="1" t="str">
        <f>IF(ISNUMBER(SEARCH("Social subscription",I1378)),"Social Sub",IF(OR(ISNUMBER(SEARCH("Mens",I1378)),ISNUMBER(SEARCH("Ladies",I1378))),"Match Fees",IF(OR(ISNUMBER(SEARCH("Badgers",I1378)),ISNUMBER(SEARCH("Match Fee",I1378))),"Match Fees",IF(OR(ISNUMBER(SEARCH("Training",I1378)),ISNUMBER(SEARCH("Aspirations",I1378))),"Training Fee",""))))</f>
        <v>Match Fees</v>
      </c>
      <c r="M1378" s="1">
        <v>5</v>
      </c>
      <c r="N1378" s="1">
        <v>0</v>
      </c>
      <c r="O1378" s="1">
        <v>0</v>
      </c>
      <c r="P1378" s="1">
        <v>0</v>
      </c>
      <c r="Q1378" s="1">
        <v>5</v>
      </c>
    </row>
    <row r="1379" spans="1:17" ht="12.75">
      <c r="A1379" s="4">
        <v>45543</v>
      </c>
      <c r="B1379" s="18">
        <f>IF(AND(ISNUMBER(--LEFT(A1379,10)), ISNUMBER(--LEFT(C1379,10))), --LEFT(C1379,10) - --LEFT(A1379,10), "")</f>
        <v>0.73399999999674037</v>
      </c>
      <c r="C1379" s="4">
        <v>45543.734027777777</v>
      </c>
      <c r="D1379" s="16">
        <f>YEAR(C1379)</f>
        <v>2024</v>
      </c>
      <c r="E1379" s="1" t="str">
        <f t="shared" si="21"/>
        <v>September 2024</v>
      </c>
      <c r="F1379" s="3" t="str">
        <f ca="1">IF(C1379&gt;=TODAY()-365, "Last 12 Months", "After 12 Months")</f>
        <v>Last 12 Months</v>
      </c>
      <c r="G1379" s="1" t="s">
        <v>2797</v>
      </c>
      <c r="H1379" s="1" t="s">
        <v>2771</v>
      </c>
      <c r="I1379" s="1" t="s">
        <v>2798</v>
      </c>
      <c r="J1379" s="8">
        <f>EOMONTH(C1379, 0)</f>
        <v>45565</v>
      </c>
      <c r="K1379" s="1" t="s">
        <v>241</v>
      </c>
      <c r="L1379" s="1" t="str">
        <f>IF(ISNUMBER(SEARCH("Social subscription",I1379)),"Social Sub",IF(OR(ISNUMBER(SEARCH("Mens",I1379)),ISNUMBER(SEARCH("Ladies",I1379))),"Match Fees",IF(OR(ISNUMBER(SEARCH("Badgers",I1379)),ISNUMBER(SEARCH("Match Fee",I1379))),"Match Fees",IF(OR(ISNUMBER(SEARCH("Training",I1379)),ISNUMBER(SEARCH("Aspirations",I1379))),"Training Fee",""))))</f>
        <v>Match Fees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</row>
    <row r="1380" spans="1:17" ht="12.75">
      <c r="A1380" s="4">
        <v>45543</v>
      </c>
      <c r="B1380" s="18">
        <f>IF(AND(ISNUMBER(--LEFT(A1380,10)), ISNUMBER(--LEFT(C1380,10))), --LEFT(C1380,10) - --LEFT(A1380,10), "")</f>
        <v>0.73399999999674037</v>
      </c>
      <c r="C1380" s="4">
        <v>45543.734027777777</v>
      </c>
      <c r="D1380" s="16">
        <f>YEAR(C1380)</f>
        <v>2024</v>
      </c>
      <c r="E1380" s="1" t="str">
        <f t="shared" si="21"/>
        <v>September 2024</v>
      </c>
      <c r="F1380" s="3" t="str">
        <f ca="1">IF(C1380&gt;=TODAY()-365, "Last 12 Months", "After 12 Months")</f>
        <v>Last 12 Months</v>
      </c>
      <c r="G1380" s="1" t="s">
        <v>2799</v>
      </c>
      <c r="H1380" s="1" t="s">
        <v>1470</v>
      </c>
      <c r="I1380" s="1" t="s">
        <v>2800</v>
      </c>
      <c r="J1380" s="8">
        <f>EOMONTH(C1380, 0)</f>
        <v>45565</v>
      </c>
      <c r="K1380" s="1" t="s">
        <v>241</v>
      </c>
      <c r="L1380" s="1" t="str">
        <f>IF(ISNUMBER(SEARCH("Social subscription",I1380)),"Social Sub",IF(OR(ISNUMBER(SEARCH("Mens",I1380)),ISNUMBER(SEARCH("Ladies",I1380))),"Match Fees",IF(OR(ISNUMBER(SEARCH("Badgers",I1380)),ISNUMBER(SEARCH("Match Fee",I1380))),"Match Fees",IF(OR(ISNUMBER(SEARCH("Training",I1380)),ISNUMBER(SEARCH("Aspirations",I1380))),"Training Fee",""))))</f>
        <v>Match Fees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</row>
    <row r="1381" spans="1:17" ht="12.75">
      <c r="A1381" s="4">
        <v>45543</v>
      </c>
      <c r="B1381" s="18">
        <f>IF(AND(ISNUMBER(--LEFT(A1381,10)), ISNUMBER(--LEFT(C1381,10))), --LEFT(C1381,10) - --LEFT(A1381,10), "")</f>
        <v>0.73399999999674037</v>
      </c>
      <c r="C1381" s="4">
        <v>45543.734027777777</v>
      </c>
      <c r="D1381" s="16">
        <f>YEAR(C1381)</f>
        <v>2024</v>
      </c>
      <c r="E1381" s="1" t="str">
        <f t="shared" si="21"/>
        <v>September 2024</v>
      </c>
      <c r="F1381" s="3" t="str">
        <f ca="1">IF(C1381&gt;=TODAY()-365, "Last 12 Months", "After 12 Months")</f>
        <v>Last 12 Months</v>
      </c>
      <c r="G1381" s="1" t="s">
        <v>2801</v>
      </c>
      <c r="H1381" s="1" t="s">
        <v>2776</v>
      </c>
      <c r="I1381" s="1" t="s">
        <v>2800</v>
      </c>
      <c r="J1381" s="8">
        <f>EOMONTH(C1381, 0)</f>
        <v>45565</v>
      </c>
      <c r="K1381" s="1" t="s">
        <v>241</v>
      </c>
      <c r="L1381" s="1" t="str">
        <f>IF(ISNUMBER(SEARCH("Social subscription",I1381)),"Social Sub",IF(OR(ISNUMBER(SEARCH("Mens",I1381)),ISNUMBER(SEARCH("Ladies",I1381))),"Match Fees",IF(OR(ISNUMBER(SEARCH("Badgers",I1381)),ISNUMBER(SEARCH("Match Fee",I1381))),"Match Fees",IF(OR(ISNUMBER(SEARCH("Training",I1381)),ISNUMBER(SEARCH("Aspirations",I1381))),"Training Fee",""))))</f>
        <v>Match Fees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</row>
    <row r="1382" spans="1:17" ht="12.75">
      <c r="A1382" s="4">
        <v>45543</v>
      </c>
      <c r="B1382" s="18">
        <f>IF(AND(ISNUMBER(--LEFT(A1382,10)), ISNUMBER(--LEFT(C1382,10))), --LEFT(C1382,10) - --LEFT(A1382,10), "")</f>
        <v>0.73399999999674037</v>
      </c>
      <c r="C1382" s="4">
        <v>45543.734027777777</v>
      </c>
      <c r="D1382" s="16">
        <f>YEAR(C1382)</f>
        <v>2024</v>
      </c>
      <c r="E1382" s="1" t="str">
        <f t="shared" si="21"/>
        <v>September 2024</v>
      </c>
      <c r="F1382" s="3" t="str">
        <f ca="1">IF(C1382&gt;=TODAY()-365, "Last 12 Months", "After 12 Months")</f>
        <v>Last 12 Months</v>
      </c>
      <c r="G1382" s="1" t="s">
        <v>2802</v>
      </c>
      <c r="H1382" s="1" t="s">
        <v>2778</v>
      </c>
      <c r="I1382" s="1" t="s">
        <v>2798</v>
      </c>
      <c r="J1382" s="8">
        <f>EOMONTH(C1382, 0)</f>
        <v>45565</v>
      </c>
      <c r="K1382" s="1" t="s">
        <v>241</v>
      </c>
      <c r="L1382" s="1" t="str">
        <f>IF(ISNUMBER(SEARCH("Social subscription",I1382)),"Social Sub",IF(OR(ISNUMBER(SEARCH("Mens",I1382)),ISNUMBER(SEARCH("Ladies",I1382))),"Match Fees",IF(OR(ISNUMBER(SEARCH("Badgers",I1382)),ISNUMBER(SEARCH("Match Fee",I1382))),"Match Fees",IF(OR(ISNUMBER(SEARCH("Training",I1382)),ISNUMBER(SEARCH("Aspirations",I1382))),"Training Fee",""))))</f>
        <v>Match Fees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</row>
    <row r="1383" spans="1:17" ht="12.75">
      <c r="A1383" s="4">
        <v>45543</v>
      </c>
      <c r="B1383" s="18">
        <f>IF(AND(ISNUMBER(--LEFT(A1383,10)), ISNUMBER(--LEFT(C1383,10))), --LEFT(C1383,10) - --LEFT(A1383,10), "")</f>
        <v>0.73399999999674037</v>
      </c>
      <c r="C1383" s="4">
        <v>45543.734027777777</v>
      </c>
      <c r="D1383" s="16">
        <f>YEAR(C1383)</f>
        <v>2024</v>
      </c>
      <c r="E1383" s="1" t="str">
        <f t="shared" si="21"/>
        <v>September 2024</v>
      </c>
      <c r="F1383" s="3" t="str">
        <f ca="1">IF(C1383&gt;=TODAY()-365, "Last 12 Months", "After 12 Months")</f>
        <v>Last 12 Months</v>
      </c>
      <c r="G1383" s="1" t="s">
        <v>2803</v>
      </c>
      <c r="H1383" s="1" t="s">
        <v>1871</v>
      </c>
      <c r="I1383" s="1" t="s">
        <v>2800</v>
      </c>
      <c r="J1383" s="8">
        <f>EOMONTH(C1383, 0)</f>
        <v>45565</v>
      </c>
      <c r="K1383" s="1" t="s">
        <v>241</v>
      </c>
      <c r="L1383" s="1" t="str">
        <f>IF(ISNUMBER(SEARCH("Social subscription",I1383)),"Social Sub",IF(OR(ISNUMBER(SEARCH("Mens",I1383)),ISNUMBER(SEARCH("Ladies",I1383))),"Match Fees",IF(OR(ISNUMBER(SEARCH("Badgers",I1383)),ISNUMBER(SEARCH("Match Fee",I1383))),"Match Fees",IF(OR(ISNUMBER(SEARCH("Training",I1383)),ISNUMBER(SEARCH("Aspirations",I1383))),"Training Fee",""))))</f>
        <v>Match Fees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</row>
    <row r="1384" spans="1:17" ht="12.75">
      <c r="A1384" s="4">
        <v>45543</v>
      </c>
      <c r="B1384" s="18">
        <f>IF(AND(ISNUMBER(--LEFT(A1384,10)), ISNUMBER(--LEFT(C1384,10))), --LEFT(C1384,10) - --LEFT(A1384,10), "")</f>
        <v>0.73399999999674037</v>
      </c>
      <c r="C1384" s="4">
        <v>45543.734027777777</v>
      </c>
      <c r="D1384" s="16">
        <f>YEAR(C1384)</f>
        <v>2024</v>
      </c>
      <c r="E1384" s="1" t="str">
        <f t="shared" si="21"/>
        <v>September 2024</v>
      </c>
      <c r="F1384" s="3" t="str">
        <f ca="1">IF(C1384&gt;=TODAY()-365, "Last 12 Months", "After 12 Months")</f>
        <v>Last 12 Months</v>
      </c>
      <c r="G1384" s="1" t="s">
        <v>2804</v>
      </c>
      <c r="H1384" s="1" t="s">
        <v>2780</v>
      </c>
      <c r="I1384" s="1" t="s">
        <v>2800</v>
      </c>
      <c r="J1384" s="8">
        <f>EOMONTH(C1384, 0)</f>
        <v>45565</v>
      </c>
      <c r="K1384" s="1" t="s">
        <v>241</v>
      </c>
      <c r="L1384" s="1" t="str">
        <f>IF(ISNUMBER(SEARCH("Social subscription",I1384)),"Social Sub",IF(OR(ISNUMBER(SEARCH("Mens",I1384)),ISNUMBER(SEARCH("Ladies",I1384))),"Match Fees",IF(OR(ISNUMBER(SEARCH("Badgers",I1384)),ISNUMBER(SEARCH("Match Fee",I1384))),"Match Fees",IF(OR(ISNUMBER(SEARCH("Training",I1384)),ISNUMBER(SEARCH("Aspirations",I1384))),"Training Fee",""))))</f>
        <v>Match Fees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</row>
    <row r="1385" spans="1:17" ht="12.75">
      <c r="A1385" s="4">
        <v>45543</v>
      </c>
      <c r="B1385" s="18">
        <f>IF(AND(ISNUMBER(--LEFT(A1385,10)), ISNUMBER(--LEFT(C1385,10))), --LEFT(C1385,10) - --LEFT(A1385,10), "")</f>
        <v>0.73399999999674037</v>
      </c>
      <c r="C1385" s="4">
        <v>45543.734027777777</v>
      </c>
      <c r="D1385" s="16">
        <f>YEAR(C1385)</f>
        <v>2024</v>
      </c>
      <c r="E1385" s="1" t="str">
        <f t="shared" si="21"/>
        <v>September 2024</v>
      </c>
      <c r="F1385" s="3" t="str">
        <f ca="1">IF(C1385&gt;=TODAY()-365, "Last 12 Months", "After 12 Months")</f>
        <v>Last 12 Months</v>
      </c>
      <c r="G1385" s="1" t="s">
        <v>2805</v>
      </c>
      <c r="H1385" s="1" t="s">
        <v>2477</v>
      </c>
      <c r="I1385" s="1" t="s">
        <v>2800</v>
      </c>
      <c r="J1385" s="8">
        <f>EOMONTH(C1385, 0)</f>
        <v>45565</v>
      </c>
      <c r="K1385" s="1" t="s">
        <v>241</v>
      </c>
      <c r="L1385" s="1" t="str">
        <f>IF(ISNUMBER(SEARCH("Social subscription",I1385)),"Social Sub",IF(OR(ISNUMBER(SEARCH("Mens",I1385)),ISNUMBER(SEARCH("Ladies",I1385))),"Match Fees",IF(OR(ISNUMBER(SEARCH("Badgers",I1385)),ISNUMBER(SEARCH("Match Fee",I1385))),"Match Fees",IF(OR(ISNUMBER(SEARCH("Training",I1385)),ISNUMBER(SEARCH("Aspirations",I1385))),"Training Fee",""))))</f>
        <v>Match Fees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</row>
    <row r="1386" spans="1:17" ht="12.75">
      <c r="A1386" s="4">
        <v>45543</v>
      </c>
      <c r="B1386" s="18">
        <f>IF(AND(ISNUMBER(--LEFT(A1386,10)), ISNUMBER(--LEFT(C1386,10))), --LEFT(C1386,10) - --LEFT(A1386,10), "")</f>
        <v>0.73399999999674037</v>
      </c>
      <c r="C1386" s="4">
        <v>45543.734027777777</v>
      </c>
      <c r="D1386" s="16">
        <f>YEAR(C1386)</f>
        <v>2024</v>
      </c>
      <c r="E1386" s="1" t="str">
        <f t="shared" si="21"/>
        <v>September 2024</v>
      </c>
      <c r="F1386" s="3" t="str">
        <f ca="1">IF(C1386&gt;=TODAY()-365, "Last 12 Months", "After 12 Months")</f>
        <v>Last 12 Months</v>
      </c>
      <c r="G1386" s="1" t="s">
        <v>2806</v>
      </c>
      <c r="H1386" s="1" t="s">
        <v>1354</v>
      </c>
      <c r="I1386" s="1" t="s">
        <v>2800</v>
      </c>
      <c r="J1386" s="8">
        <f>EOMONTH(C1386, 0)</f>
        <v>45565</v>
      </c>
      <c r="K1386" s="1" t="s">
        <v>241</v>
      </c>
      <c r="L1386" s="1" t="str">
        <f>IF(ISNUMBER(SEARCH("Social subscription",I1386)),"Social Sub",IF(OR(ISNUMBER(SEARCH("Mens",I1386)),ISNUMBER(SEARCH("Ladies",I1386))),"Match Fees",IF(OR(ISNUMBER(SEARCH("Badgers",I1386)),ISNUMBER(SEARCH("Match Fee",I1386))),"Match Fees",IF(OR(ISNUMBER(SEARCH("Training",I1386)),ISNUMBER(SEARCH("Aspirations",I1386))),"Training Fee",""))))</f>
        <v>Match Fees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</row>
    <row r="1387" spans="1:17" ht="12.75">
      <c r="A1387" s="4">
        <v>45543</v>
      </c>
      <c r="B1387" s="18">
        <f>IF(AND(ISNUMBER(--LEFT(A1387,10)), ISNUMBER(--LEFT(C1387,10))), --LEFT(C1387,10) - --LEFT(A1387,10), "")</f>
        <v>0.73399999999674037</v>
      </c>
      <c r="C1387" s="4">
        <v>45543.734027777777</v>
      </c>
      <c r="D1387" s="16">
        <f>YEAR(C1387)</f>
        <v>2024</v>
      </c>
      <c r="E1387" s="1" t="str">
        <f t="shared" si="21"/>
        <v>September 2024</v>
      </c>
      <c r="F1387" s="3" t="str">
        <f ca="1">IF(C1387&gt;=TODAY()-365, "Last 12 Months", "After 12 Months")</f>
        <v>Last 12 Months</v>
      </c>
      <c r="G1387" s="1" t="s">
        <v>2807</v>
      </c>
      <c r="H1387" s="1" t="s">
        <v>996</v>
      </c>
      <c r="I1387" s="1" t="s">
        <v>2798</v>
      </c>
      <c r="J1387" s="8">
        <f>EOMONTH(C1387, 0)</f>
        <v>45565</v>
      </c>
      <c r="K1387" s="1" t="s">
        <v>241</v>
      </c>
      <c r="L1387" s="1" t="str">
        <f>IF(ISNUMBER(SEARCH("Social subscription",I1387)),"Social Sub",IF(OR(ISNUMBER(SEARCH("Mens",I1387)),ISNUMBER(SEARCH("Ladies",I1387))),"Match Fees",IF(OR(ISNUMBER(SEARCH("Badgers",I1387)),ISNUMBER(SEARCH("Match Fee",I1387))),"Match Fees",IF(OR(ISNUMBER(SEARCH("Training",I1387)),ISNUMBER(SEARCH("Aspirations",I1387))),"Training Fee",""))))</f>
        <v>Match Fees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</row>
    <row r="1388" spans="1:17" ht="12.75">
      <c r="A1388" s="4">
        <v>45543</v>
      </c>
      <c r="B1388" s="18">
        <f>IF(AND(ISNUMBER(--LEFT(A1388,10)), ISNUMBER(--LEFT(C1388,10))), --LEFT(C1388,10) - --LEFT(A1388,10), "")</f>
        <v>0.73399999999674037</v>
      </c>
      <c r="C1388" s="4">
        <v>45543.734027777777</v>
      </c>
      <c r="D1388" s="16">
        <f>YEAR(C1388)</f>
        <v>2024</v>
      </c>
      <c r="E1388" s="1" t="str">
        <f t="shared" si="21"/>
        <v>September 2024</v>
      </c>
      <c r="F1388" s="3" t="str">
        <f ca="1">IF(C1388&gt;=TODAY()-365, "Last 12 Months", "After 12 Months")</f>
        <v>Last 12 Months</v>
      </c>
      <c r="G1388" s="1" t="s">
        <v>2808</v>
      </c>
      <c r="H1388" s="1" t="s">
        <v>2784</v>
      </c>
      <c r="I1388" s="1" t="s">
        <v>2800</v>
      </c>
      <c r="J1388" s="8">
        <f>EOMONTH(C1388, 0)</f>
        <v>45565</v>
      </c>
      <c r="K1388" s="1" t="s">
        <v>241</v>
      </c>
      <c r="L1388" s="1" t="str">
        <f>IF(ISNUMBER(SEARCH("Social subscription",I1388)),"Social Sub",IF(OR(ISNUMBER(SEARCH("Mens",I1388)),ISNUMBER(SEARCH("Ladies",I1388))),"Match Fees",IF(OR(ISNUMBER(SEARCH("Badgers",I1388)),ISNUMBER(SEARCH("Match Fee",I1388))),"Match Fees",IF(OR(ISNUMBER(SEARCH("Training",I1388)),ISNUMBER(SEARCH("Aspirations",I1388))),"Training Fee",""))))</f>
        <v>Match Fees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</row>
    <row r="1389" spans="1:17" ht="12.75">
      <c r="A1389" s="4">
        <v>45543</v>
      </c>
      <c r="B1389" s="18">
        <f>IF(AND(ISNUMBER(--LEFT(A1389,10)), ISNUMBER(--LEFT(C1389,10))), --LEFT(C1389,10) - --LEFT(A1389,10), "")</f>
        <v>0.73399999999674037</v>
      </c>
      <c r="C1389" s="4">
        <v>45543.734027777777</v>
      </c>
      <c r="D1389" s="16">
        <f>YEAR(C1389)</f>
        <v>2024</v>
      </c>
      <c r="E1389" s="1" t="str">
        <f t="shared" si="21"/>
        <v>September 2024</v>
      </c>
      <c r="F1389" s="3" t="str">
        <f ca="1">IF(C1389&gt;=TODAY()-365, "Last 12 Months", "After 12 Months")</f>
        <v>Last 12 Months</v>
      </c>
      <c r="G1389" s="1" t="s">
        <v>2809</v>
      </c>
      <c r="H1389" s="1" t="s">
        <v>2786</v>
      </c>
      <c r="I1389" s="1" t="s">
        <v>2798</v>
      </c>
      <c r="J1389" s="8">
        <f>EOMONTH(C1389, 0)</f>
        <v>45565</v>
      </c>
      <c r="K1389" s="1" t="s">
        <v>241</v>
      </c>
      <c r="L1389" s="1" t="str">
        <f>IF(ISNUMBER(SEARCH("Social subscription",I1389)),"Social Sub",IF(OR(ISNUMBER(SEARCH("Mens",I1389)),ISNUMBER(SEARCH("Ladies",I1389))),"Match Fees",IF(OR(ISNUMBER(SEARCH("Badgers",I1389)),ISNUMBER(SEARCH("Match Fee",I1389))),"Match Fees",IF(OR(ISNUMBER(SEARCH("Training",I1389)),ISNUMBER(SEARCH("Aspirations",I1389))),"Training Fee",""))))</f>
        <v>Match Fees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</row>
    <row r="1390" spans="1:17" ht="12.75">
      <c r="A1390" s="4">
        <v>45447</v>
      </c>
      <c r="B1390" s="18">
        <f>IF(AND(ISNUMBER(--LEFT(A1390,10)), ISNUMBER(--LEFT(C1390,10))), --LEFT(C1390,10) - --LEFT(A1390,10), "")</f>
        <v>96.738100000002305</v>
      </c>
      <c r="C1390" s="4">
        <v>45543.738194444442</v>
      </c>
      <c r="D1390" s="16">
        <f>YEAR(C1390)</f>
        <v>2024</v>
      </c>
      <c r="E1390" s="1" t="str">
        <f t="shared" si="21"/>
        <v>September 2024</v>
      </c>
      <c r="F1390" s="3" t="str">
        <f ca="1">IF(C1390&gt;=TODAY()-365, "Last 12 Months", "After 12 Months")</f>
        <v>Last 12 Months</v>
      </c>
      <c r="G1390" s="1" t="s">
        <v>2810</v>
      </c>
      <c r="H1390" s="1" t="s">
        <v>2811</v>
      </c>
      <c r="I1390" s="1" t="s">
        <v>2812</v>
      </c>
      <c r="J1390" s="8">
        <f>EOMONTH(C1390, 0)</f>
        <v>45565</v>
      </c>
      <c r="K1390" s="1" t="s">
        <v>233</v>
      </c>
      <c r="L1390" s="1" t="str">
        <f>IF(ISNUMBER(SEARCH("Social subscription",I1390)),"Social Sub",IF(OR(ISNUMBER(SEARCH("Mens",I1390)),ISNUMBER(SEARCH("Ladies",I1390))),"Match Fees",IF(OR(ISNUMBER(SEARCH("Badgers",I1390)),ISNUMBER(SEARCH("Match Fee",I1390))),"Match Fees",IF(OR(ISNUMBER(SEARCH("Training",I1390)),ISNUMBER(SEARCH("Aspirations",I1390))),"Training Fee",""))))</f>
        <v>Training Fee</v>
      </c>
      <c r="M1390" s="1">
        <v>3</v>
      </c>
      <c r="N1390" s="1">
        <v>0</v>
      </c>
      <c r="O1390" s="1">
        <v>0</v>
      </c>
      <c r="P1390" s="1">
        <v>0</v>
      </c>
      <c r="Q1390" s="1">
        <v>3</v>
      </c>
    </row>
    <row r="1391" spans="1:17" ht="12.75">
      <c r="A1391" s="4">
        <v>45489</v>
      </c>
      <c r="B1391" s="18">
        <f>IF(AND(ISNUMBER(--LEFT(A1391,10)), ISNUMBER(--LEFT(C1391,10))), --LEFT(C1391,10) - --LEFT(A1391,10), "")</f>
        <v>54.738799999999173</v>
      </c>
      <c r="C1391" s="4">
        <v>45543.738888888889</v>
      </c>
      <c r="D1391" s="16">
        <f>YEAR(C1391)</f>
        <v>2024</v>
      </c>
      <c r="E1391" s="1" t="str">
        <f t="shared" si="21"/>
        <v>September 2024</v>
      </c>
      <c r="F1391" s="3" t="str">
        <f ca="1">IF(C1391&gt;=TODAY()-365, "Last 12 Months", "After 12 Months")</f>
        <v>Last 12 Months</v>
      </c>
      <c r="G1391" s="1" t="s">
        <v>2813</v>
      </c>
      <c r="H1391" s="1" t="s">
        <v>393</v>
      </c>
      <c r="I1391" s="1" t="s">
        <v>2814</v>
      </c>
      <c r="J1391" s="8">
        <f>EOMONTH(C1391, 0)</f>
        <v>45565</v>
      </c>
      <c r="K1391" s="1" t="s">
        <v>233</v>
      </c>
      <c r="L1391" s="1" t="str">
        <f>IF(ISNUMBER(SEARCH("Social subscription",I1391)),"Social Sub",IF(OR(ISNUMBER(SEARCH("Mens",I1391)),ISNUMBER(SEARCH("Ladies",I1391))),"Match Fees",IF(OR(ISNUMBER(SEARCH("Badgers",I1391)),ISNUMBER(SEARCH("Match Fee",I1391))),"Match Fees",IF(OR(ISNUMBER(SEARCH("Training",I1391)),ISNUMBER(SEARCH("Aspirations",I1391))),"Training Fee",""))))</f>
        <v>Match Fees</v>
      </c>
      <c r="M1391" s="1">
        <v>10</v>
      </c>
      <c r="N1391" s="1">
        <v>0</v>
      </c>
      <c r="O1391" s="1">
        <v>0</v>
      </c>
      <c r="P1391" s="1">
        <v>0</v>
      </c>
      <c r="Q1391" s="1">
        <v>10</v>
      </c>
    </row>
    <row r="1392" spans="1:17" ht="12.75">
      <c r="A1392" s="4">
        <v>45451</v>
      </c>
      <c r="B1392" s="18">
        <f>IF(AND(ISNUMBER(--LEFT(A1392,10)), ISNUMBER(--LEFT(C1392,10))), --LEFT(C1392,10) - --LEFT(A1392,10), "")</f>
        <v>92.738799999999173</v>
      </c>
      <c r="C1392" s="4">
        <v>45543.738888888889</v>
      </c>
      <c r="D1392" s="16">
        <f>YEAR(C1392)</f>
        <v>2024</v>
      </c>
      <c r="E1392" s="1" t="str">
        <f t="shared" si="21"/>
        <v>September 2024</v>
      </c>
      <c r="F1392" s="3" t="str">
        <f ca="1">IF(C1392&gt;=TODAY()-365, "Last 12 Months", "After 12 Months")</f>
        <v>Last 12 Months</v>
      </c>
      <c r="G1392" s="1" t="s">
        <v>2815</v>
      </c>
      <c r="H1392" s="1" t="s">
        <v>2811</v>
      </c>
      <c r="I1392" s="1" t="s">
        <v>1158</v>
      </c>
      <c r="J1392" s="8">
        <f>EOMONTH(C1392, 0)</f>
        <v>45565</v>
      </c>
      <c r="K1392" s="1" t="s">
        <v>233</v>
      </c>
      <c r="L1392" s="1" t="str">
        <f>IF(ISNUMBER(SEARCH("Social subscription",I1392)),"Social Sub",IF(OR(ISNUMBER(SEARCH("Mens",I1392)),ISNUMBER(SEARCH("Ladies",I1392))),"Match Fees",IF(OR(ISNUMBER(SEARCH("Badgers",I1392)),ISNUMBER(SEARCH("Match Fee",I1392))),"Match Fees",IF(OR(ISNUMBER(SEARCH("Training",I1392)),ISNUMBER(SEARCH("Aspirations",I1392))),"Training Fee",""))))</f>
        <v>Training Fee</v>
      </c>
      <c r="M1392" s="1">
        <v>3</v>
      </c>
      <c r="N1392" s="1">
        <v>0</v>
      </c>
      <c r="O1392" s="1">
        <v>0</v>
      </c>
      <c r="P1392" s="1">
        <v>0</v>
      </c>
      <c r="Q1392" s="1">
        <v>3</v>
      </c>
    </row>
    <row r="1393" spans="1:17" ht="12.75">
      <c r="A1393" s="4">
        <v>45471</v>
      </c>
      <c r="B1393" s="18">
        <f>IF(AND(ISNUMBER(--LEFT(A1393,10)), ISNUMBER(--LEFT(C1393,10))), --LEFT(C1393,10) - --LEFT(A1393,10), "")</f>
        <v>72.738799999999173</v>
      </c>
      <c r="C1393" s="4">
        <v>45543.738888888889</v>
      </c>
      <c r="D1393" s="16">
        <f>YEAR(C1393)</f>
        <v>2024</v>
      </c>
      <c r="E1393" s="1" t="str">
        <f t="shared" si="21"/>
        <v>September 2024</v>
      </c>
      <c r="F1393" s="3" t="str">
        <f ca="1">IF(C1393&gt;=TODAY()-365, "Last 12 Months", "After 12 Months")</f>
        <v>Last 12 Months</v>
      </c>
      <c r="G1393" s="1" t="s">
        <v>2816</v>
      </c>
      <c r="H1393" s="1" t="s">
        <v>393</v>
      </c>
      <c r="I1393" s="1" t="s">
        <v>2817</v>
      </c>
      <c r="J1393" s="8">
        <f>EOMONTH(C1393, 0)</f>
        <v>45565</v>
      </c>
      <c r="K1393" s="1" t="s">
        <v>233</v>
      </c>
      <c r="L1393" s="1" t="str">
        <f>IF(ISNUMBER(SEARCH("Social subscription",I1393)),"Social Sub",IF(OR(ISNUMBER(SEARCH("Mens",I1393)),ISNUMBER(SEARCH("Ladies",I1393))),"Match Fees",IF(OR(ISNUMBER(SEARCH("Badgers",I1393)),ISNUMBER(SEARCH("Match Fee",I1393))),"Match Fees",IF(OR(ISNUMBER(SEARCH("Training",I1393)),ISNUMBER(SEARCH("Aspirations",I1393))),"Training Fee",""))))</f>
        <v>Match Fees</v>
      </c>
      <c r="M1393" s="1">
        <v>10</v>
      </c>
      <c r="N1393" s="1">
        <v>0</v>
      </c>
      <c r="O1393" s="1">
        <v>0</v>
      </c>
      <c r="P1393" s="1">
        <v>0</v>
      </c>
      <c r="Q1393" s="1">
        <v>10</v>
      </c>
    </row>
    <row r="1394" spans="1:17" ht="12.75">
      <c r="A1394" s="4">
        <v>45452</v>
      </c>
      <c r="B1394" s="18">
        <f>IF(AND(ISNUMBER(--LEFT(A1394,10)), ISNUMBER(--LEFT(C1394,10))), --LEFT(C1394,10) - --LEFT(A1394,10), "")</f>
        <v>91.738799999999173</v>
      </c>
      <c r="C1394" s="4">
        <v>45543.738888888889</v>
      </c>
      <c r="D1394" s="16">
        <f>YEAR(C1394)</f>
        <v>2024</v>
      </c>
      <c r="E1394" s="1" t="str">
        <f t="shared" si="21"/>
        <v>September 2024</v>
      </c>
      <c r="F1394" s="3" t="str">
        <f ca="1">IF(C1394&gt;=TODAY()-365, "Last 12 Months", "After 12 Months")</f>
        <v>Last 12 Months</v>
      </c>
      <c r="G1394" s="1" t="s">
        <v>2818</v>
      </c>
      <c r="H1394" s="1" t="s">
        <v>2811</v>
      </c>
      <c r="I1394" s="1" t="s">
        <v>1160</v>
      </c>
      <c r="J1394" s="8">
        <f>EOMONTH(C1394, 0)</f>
        <v>45565</v>
      </c>
      <c r="K1394" s="1" t="s">
        <v>233</v>
      </c>
      <c r="L1394" s="1" t="str">
        <f>IF(ISNUMBER(SEARCH("Social subscription",I1394)),"Social Sub",IF(OR(ISNUMBER(SEARCH("Mens",I1394)),ISNUMBER(SEARCH("Ladies",I1394))),"Match Fees",IF(OR(ISNUMBER(SEARCH("Badgers",I1394)),ISNUMBER(SEARCH("Match Fee",I1394))),"Match Fees",IF(OR(ISNUMBER(SEARCH("Training",I1394)),ISNUMBER(SEARCH("Aspirations",I1394))),"Training Fee",""))))</f>
        <v>Training Fee</v>
      </c>
      <c r="M1394" s="1">
        <v>3</v>
      </c>
      <c r="N1394" s="1">
        <v>0</v>
      </c>
      <c r="O1394" s="1">
        <v>0</v>
      </c>
      <c r="P1394" s="1">
        <v>0</v>
      </c>
      <c r="Q1394" s="1">
        <v>3</v>
      </c>
    </row>
    <row r="1395" spans="1:17" ht="12.75">
      <c r="A1395" s="4">
        <v>45427</v>
      </c>
      <c r="B1395" s="18">
        <f>IF(AND(ISNUMBER(--LEFT(A1395,10)), ISNUMBER(--LEFT(C1395,10))), --LEFT(C1395,10) - --LEFT(A1395,10), "")</f>
        <v>116.73879999999917</v>
      </c>
      <c r="C1395" s="4">
        <v>45543.738888888889</v>
      </c>
      <c r="D1395" s="16">
        <f>YEAR(C1395)</f>
        <v>2024</v>
      </c>
      <c r="E1395" s="1" t="str">
        <f t="shared" si="21"/>
        <v>September 2024</v>
      </c>
      <c r="F1395" s="3" t="str">
        <f ca="1">IF(C1395&gt;=TODAY()-365, "Last 12 Months", "After 12 Months")</f>
        <v>Last 12 Months</v>
      </c>
      <c r="G1395" s="1" t="s">
        <v>2819</v>
      </c>
      <c r="H1395" s="1" t="s">
        <v>393</v>
      </c>
      <c r="I1395" s="1" t="s">
        <v>2820</v>
      </c>
      <c r="J1395" s="8">
        <f>EOMONTH(C1395, 0)</f>
        <v>45565</v>
      </c>
      <c r="K1395" s="1" t="s">
        <v>233</v>
      </c>
      <c r="L1395" s="1" t="str">
        <f>IF(ISNUMBER(SEARCH("Social subscription",I1395)),"Social Sub",IF(OR(ISNUMBER(SEARCH("Mens",I1395)),ISNUMBER(SEARCH("Ladies",I1395))),"Match Fees",IF(OR(ISNUMBER(SEARCH("Badgers",I1395)),ISNUMBER(SEARCH("Match Fee",I1395))),"Match Fees",IF(OR(ISNUMBER(SEARCH("Training",I1395)),ISNUMBER(SEARCH("Aspirations",I1395))),"Training Fee",""))))</f>
        <v>Match Fees</v>
      </c>
      <c r="M1395" s="1">
        <v>10</v>
      </c>
      <c r="N1395" s="1">
        <v>0</v>
      </c>
      <c r="O1395" s="1">
        <v>0</v>
      </c>
      <c r="P1395" s="1">
        <v>0</v>
      </c>
      <c r="Q1395" s="1">
        <v>10</v>
      </c>
    </row>
    <row r="1396" spans="1:17" ht="12.75">
      <c r="A1396" s="4">
        <v>45466</v>
      </c>
      <c r="B1396" s="18">
        <f>IF(AND(ISNUMBER(--LEFT(A1396,10)), ISNUMBER(--LEFT(C1396,10))), --LEFT(C1396,10) - --LEFT(A1396,10), "")</f>
        <v>77.738799999999173</v>
      </c>
      <c r="C1396" s="4">
        <v>45543.738888888889</v>
      </c>
      <c r="D1396" s="16">
        <f>YEAR(C1396)</f>
        <v>2024</v>
      </c>
      <c r="E1396" s="1" t="str">
        <f t="shared" si="21"/>
        <v>September 2024</v>
      </c>
      <c r="F1396" s="3" t="str">
        <f ca="1">IF(C1396&gt;=TODAY()-365, "Last 12 Months", "After 12 Months")</f>
        <v>Last 12 Months</v>
      </c>
      <c r="G1396" s="1" t="s">
        <v>2821</v>
      </c>
      <c r="H1396" s="1" t="s">
        <v>2811</v>
      </c>
      <c r="I1396" s="1" t="s">
        <v>1336</v>
      </c>
      <c r="J1396" s="8">
        <f>EOMONTH(C1396, 0)</f>
        <v>45565</v>
      </c>
      <c r="K1396" s="1" t="s">
        <v>233</v>
      </c>
      <c r="L1396" s="1" t="str">
        <f>IF(ISNUMBER(SEARCH("Social subscription",I1396)),"Social Sub",IF(OR(ISNUMBER(SEARCH("Mens",I1396)),ISNUMBER(SEARCH("Ladies",I1396))),"Match Fees",IF(OR(ISNUMBER(SEARCH("Badgers",I1396)),ISNUMBER(SEARCH("Match Fee",I1396))),"Match Fees",IF(OR(ISNUMBER(SEARCH("Training",I1396)),ISNUMBER(SEARCH("Aspirations",I1396))),"Training Fee",""))))</f>
        <v>Training Fee</v>
      </c>
      <c r="M1396" s="1">
        <v>3</v>
      </c>
      <c r="N1396" s="1">
        <v>0</v>
      </c>
      <c r="O1396" s="1">
        <v>0</v>
      </c>
      <c r="P1396" s="1">
        <v>0</v>
      </c>
      <c r="Q1396" s="1">
        <v>3</v>
      </c>
    </row>
    <row r="1397" spans="1:17" ht="12.75">
      <c r="A1397" s="4">
        <v>45473</v>
      </c>
      <c r="B1397" s="18">
        <f>IF(AND(ISNUMBER(--LEFT(A1397,10)), ISNUMBER(--LEFT(C1397,10))), --LEFT(C1397,10) - --LEFT(A1397,10), "")</f>
        <v>70.738799999999173</v>
      </c>
      <c r="C1397" s="4">
        <v>45543.738888888889</v>
      </c>
      <c r="D1397" s="16">
        <f>YEAR(C1397)</f>
        <v>2024</v>
      </c>
      <c r="E1397" s="1" t="str">
        <f t="shared" si="21"/>
        <v>September 2024</v>
      </c>
      <c r="F1397" s="3" t="str">
        <f ca="1">IF(C1397&gt;=TODAY()-365, "Last 12 Months", "After 12 Months")</f>
        <v>Last 12 Months</v>
      </c>
      <c r="G1397" s="1" t="s">
        <v>2822</v>
      </c>
      <c r="H1397" s="1" t="s">
        <v>2811</v>
      </c>
      <c r="I1397" s="1" t="s">
        <v>1424</v>
      </c>
      <c r="J1397" s="8">
        <f>EOMONTH(C1397, 0)</f>
        <v>45565</v>
      </c>
      <c r="K1397" s="1" t="s">
        <v>233</v>
      </c>
      <c r="L1397" s="1" t="str">
        <f>IF(ISNUMBER(SEARCH("Social subscription",I1397)),"Social Sub",IF(OR(ISNUMBER(SEARCH("Mens",I1397)),ISNUMBER(SEARCH("Ladies",I1397))),"Match Fees",IF(OR(ISNUMBER(SEARCH("Badgers",I1397)),ISNUMBER(SEARCH("Match Fee",I1397))),"Match Fees",IF(OR(ISNUMBER(SEARCH("Training",I1397)),ISNUMBER(SEARCH("Aspirations",I1397))),"Training Fee",""))))</f>
        <v>Training Fee</v>
      </c>
      <c r="M1397" s="1">
        <v>3</v>
      </c>
      <c r="N1397" s="1">
        <v>0</v>
      </c>
      <c r="O1397" s="1">
        <v>0</v>
      </c>
      <c r="P1397" s="1">
        <v>0</v>
      </c>
      <c r="Q1397" s="1">
        <v>3</v>
      </c>
    </row>
    <row r="1398" spans="1:17" ht="12.75">
      <c r="A1398" s="4">
        <v>45487</v>
      </c>
      <c r="B1398" s="18">
        <f>IF(AND(ISNUMBER(--LEFT(A1398,10)), ISNUMBER(--LEFT(C1398,10))), --LEFT(C1398,10) - --LEFT(A1398,10), "")</f>
        <v>56.738799999999173</v>
      </c>
      <c r="C1398" s="4">
        <v>45543.738888888889</v>
      </c>
      <c r="D1398" s="16">
        <f>YEAR(C1398)</f>
        <v>2024</v>
      </c>
      <c r="E1398" s="1" t="str">
        <f t="shared" si="21"/>
        <v>September 2024</v>
      </c>
      <c r="F1398" s="3" t="str">
        <f ca="1">IF(C1398&gt;=TODAY()-365, "Last 12 Months", "After 12 Months")</f>
        <v>Last 12 Months</v>
      </c>
      <c r="G1398" s="1" t="s">
        <v>2823</v>
      </c>
      <c r="H1398" s="1" t="s">
        <v>2811</v>
      </c>
      <c r="I1398" s="1" t="s">
        <v>1646</v>
      </c>
      <c r="J1398" s="8">
        <f>EOMONTH(C1398, 0)</f>
        <v>45565</v>
      </c>
      <c r="K1398" s="1" t="s">
        <v>233</v>
      </c>
      <c r="L1398" s="1" t="str">
        <f>IF(ISNUMBER(SEARCH("Social subscription",I1398)),"Social Sub",IF(OR(ISNUMBER(SEARCH("Mens",I1398)),ISNUMBER(SEARCH("Ladies",I1398))),"Match Fees",IF(OR(ISNUMBER(SEARCH("Badgers",I1398)),ISNUMBER(SEARCH("Match Fee",I1398))),"Match Fees",IF(OR(ISNUMBER(SEARCH("Training",I1398)),ISNUMBER(SEARCH("Aspirations",I1398))),"Training Fee",""))))</f>
        <v>Training Fee</v>
      </c>
      <c r="M1398" s="1">
        <v>3</v>
      </c>
      <c r="N1398" s="1">
        <v>0</v>
      </c>
      <c r="O1398" s="1">
        <v>0</v>
      </c>
      <c r="P1398" s="1">
        <v>0</v>
      </c>
      <c r="Q1398" s="1">
        <v>3</v>
      </c>
    </row>
    <row r="1399" spans="1:17" ht="12.75">
      <c r="A1399" s="4">
        <v>45485</v>
      </c>
      <c r="B1399" s="18">
        <f>IF(AND(ISNUMBER(--LEFT(A1399,10)), ISNUMBER(--LEFT(C1399,10))), --LEFT(C1399,10) - --LEFT(A1399,10), "")</f>
        <v>58.738799999999173</v>
      </c>
      <c r="C1399" s="4">
        <v>45543.738888888889</v>
      </c>
      <c r="D1399" s="16">
        <f>YEAR(C1399)</f>
        <v>2024</v>
      </c>
      <c r="E1399" s="1" t="str">
        <f t="shared" si="21"/>
        <v>September 2024</v>
      </c>
      <c r="F1399" s="3" t="str">
        <f ca="1">IF(C1399&gt;=TODAY()-365, "Last 12 Months", "After 12 Months")</f>
        <v>Last 12 Months</v>
      </c>
      <c r="G1399" s="1" t="s">
        <v>2824</v>
      </c>
      <c r="H1399" s="1" t="s">
        <v>2825</v>
      </c>
      <c r="I1399" s="1" t="s">
        <v>2826</v>
      </c>
      <c r="J1399" s="8">
        <f>EOMONTH(C1399, 0)</f>
        <v>45565</v>
      </c>
      <c r="K1399" s="1" t="s">
        <v>233</v>
      </c>
      <c r="L1399" s="1" t="str">
        <f>IF(ISNUMBER(SEARCH("Social subscription",I1399)),"Social Sub",IF(OR(ISNUMBER(SEARCH("Mens",I1399)),ISNUMBER(SEARCH("Ladies",I1399))),"Match Fees",IF(OR(ISNUMBER(SEARCH("Badgers",I1399)),ISNUMBER(SEARCH("Match Fee",I1399))),"Match Fees",IF(OR(ISNUMBER(SEARCH("Training",I1399)),ISNUMBER(SEARCH("Aspirations",I1399))),"Training Fee",""))))</f>
        <v>Training Fee</v>
      </c>
      <c r="M1399" s="1">
        <v>10</v>
      </c>
      <c r="N1399" s="1">
        <v>0</v>
      </c>
      <c r="O1399" s="1">
        <v>0</v>
      </c>
      <c r="P1399" s="1">
        <v>0</v>
      </c>
      <c r="Q1399" s="1">
        <v>10</v>
      </c>
    </row>
    <row r="1400" spans="1:17" ht="12.75">
      <c r="A1400" s="4">
        <v>45542</v>
      </c>
      <c r="B1400" s="18">
        <f>IF(AND(ISNUMBER(--LEFT(A1400,10)), ISNUMBER(--LEFT(C1400,10))), --LEFT(C1400,10) - --LEFT(A1400,10), "")</f>
        <v>1.7485999999989872</v>
      </c>
      <c r="C1400" s="4">
        <v>45543.748611111114</v>
      </c>
      <c r="D1400" s="16">
        <f>YEAR(C1400)</f>
        <v>2024</v>
      </c>
      <c r="E1400" s="1" t="str">
        <f t="shared" si="21"/>
        <v>September 2024</v>
      </c>
      <c r="F1400" s="3" t="str">
        <f ca="1">IF(C1400&gt;=TODAY()-365, "Last 12 Months", "After 12 Months")</f>
        <v>Last 12 Months</v>
      </c>
      <c r="G1400" s="1" t="s">
        <v>2827</v>
      </c>
      <c r="H1400" s="1" t="s">
        <v>560</v>
      </c>
      <c r="I1400" s="1" t="s">
        <v>2828</v>
      </c>
      <c r="J1400" s="8">
        <f>EOMONTH(C1400, 0)</f>
        <v>45565</v>
      </c>
      <c r="K1400" s="1" t="s">
        <v>233</v>
      </c>
      <c r="L1400" s="1" t="str">
        <f>IF(ISNUMBER(SEARCH("Social subscription",I1400)),"Social Sub",IF(OR(ISNUMBER(SEARCH("Mens",I1400)),ISNUMBER(SEARCH("Ladies",I1400))),"Match Fees",IF(OR(ISNUMBER(SEARCH("Badgers",I1400)),ISNUMBER(SEARCH("Match Fee",I1400))),"Match Fees",IF(OR(ISNUMBER(SEARCH("Training",I1400)),ISNUMBER(SEARCH("Aspirations",I1400))),"Training Fee",""))))</f>
        <v>Match Fees</v>
      </c>
      <c r="M1400" s="1">
        <v>30</v>
      </c>
      <c r="N1400" s="1">
        <v>0</v>
      </c>
      <c r="O1400" s="1">
        <v>0</v>
      </c>
      <c r="P1400" s="1">
        <v>0</v>
      </c>
      <c r="Q1400" s="1">
        <v>30</v>
      </c>
    </row>
    <row r="1401" spans="1:17" ht="12.75">
      <c r="A1401" s="4">
        <v>45543</v>
      </c>
      <c r="B1401" s="18">
        <f>IF(AND(ISNUMBER(--LEFT(A1401,10)), ISNUMBER(--LEFT(C1401,10))), --LEFT(C1401,10) - --LEFT(A1401,10), "")</f>
        <v>0.83469999999942956</v>
      </c>
      <c r="C1401" s="4">
        <v>45543.834722222222</v>
      </c>
      <c r="D1401" s="16">
        <f>YEAR(C1401)</f>
        <v>2024</v>
      </c>
      <c r="E1401" s="1" t="str">
        <f t="shared" si="21"/>
        <v>September 2024</v>
      </c>
      <c r="F1401" s="3" t="str">
        <f ca="1">IF(C1401&gt;=TODAY()-365, "Last 12 Months", "After 12 Months")</f>
        <v>Last 12 Months</v>
      </c>
      <c r="G1401" s="1" t="s">
        <v>2829</v>
      </c>
      <c r="H1401" s="1" t="s">
        <v>781</v>
      </c>
      <c r="I1401" s="1" t="s">
        <v>2830</v>
      </c>
      <c r="J1401" s="8">
        <f>EOMONTH(C1401, 0)</f>
        <v>45565</v>
      </c>
      <c r="K1401" s="1" t="s">
        <v>233</v>
      </c>
      <c r="L1401" s="1" t="str">
        <f>IF(ISNUMBER(SEARCH("Social subscription",I1401)),"Social Sub",IF(OR(ISNUMBER(SEARCH("Mens",I1401)),ISNUMBER(SEARCH("Ladies",I1401))),"Match Fees",IF(OR(ISNUMBER(SEARCH("Badgers",I1401)),ISNUMBER(SEARCH("Match Fee",I1401))),"Match Fees",IF(OR(ISNUMBER(SEARCH("Training",I1401)),ISNUMBER(SEARCH("Aspirations",I1401))),"Training Fee",""))))</f>
        <v>Training Fee</v>
      </c>
      <c r="M1401" s="1">
        <v>3</v>
      </c>
      <c r="N1401" s="1">
        <v>0</v>
      </c>
      <c r="O1401" s="1">
        <v>0</v>
      </c>
      <c r="P1401" s="1">
        <v>0</v>
      </c>
      <c r="Q1401" s="1">
        <v>3</v>
      </c>
    </row>
    <row r="1402" spans="1:17" ht="12.75">
      <c r="A1402" s="4">
        <v>45543</v>
      </c>
      <c r="B1402" s="18">
        <f>IF(AND(ISNUMBER(--LEFT(A1402,10)), ISNUMBER(--LEFT(C1402,10))), --LEFT(C1402,10) - --LEFT(A1402,10), "")</f>
        <v>0.83469999999942956</v>
      </c>
      <c r="C1402" s="4">
        <v>45543.834722222222</v>
      </c>
      <c r="D1402" s="16">
        <f>YEAR(C1402)</f>
        <v>2024</v>
      </c>
      <c r="E1402" s="1" t="str">
        <f t="shared" si="21"/>
        <v>September 2024</v>
      </c>
      <c r="F1402" s="3" t="str">
        <f ca="1">IF(C1402&gt;=TODAY()-365, "Last 12 Months", "After 12 Months")</f>
        <v>Last 12 Months</v>
      </c>
      <c r="G1402" s="1" t="s">
        <v>2831</v>
      </c>
      <c r="H1402" s="1" t="s">
        <v>1270</v>
      </c>
      <c r="I1402" s="1" t="s">
        <v>2761</v>
      </c>
      <c r="J1402" s="8">
        <f>EOMONTH(C1402, 0)</f>
        <v>45565</v>
      </c>
      <c r="K1402" s="1" t="s">
        <v>241</v>
      </c>
      <c r="L1402" s="1" t="str">
        <f>IF(ISNUMBER(SEARCH("Social subscription",I1402)),"Social Sub",IF(OR(ISNUMBER(SEARCH("Mens",I1402)),ISNUMBER(SEARCH("Ladies",I1402))),"Match Fees",IF(OR(ISNUMBER(SEARCH("Badgers",I1402)),ISNUMBER(SEARCH("Match Fee",I1402))),"Match Fees",IF(OR(ISNUMBER(SEARCH("Training",I1402)),ISNUMBER(SEARCH("Aspirations",I1402))),"Training Fee",""))))</f>
        <v>Training Fee</v>
      </c>
      <c r="M1402" s="1">
        <v>3</v>
      </c>
      <c r="N1402" s="1">
        <v>0</v>
      </c>
      <c r="O1402" s="1">
        <v>0</v>
      </c>
      <c r="P1402" s="1">
        <v>0</v>
      </c>
      <c r="Q1402" s="1">
        <v>3</v>
      </c>
    </row>
    <row r="1403" spans="1:17" ht="12.75">
      <c r="A1403" s="4">
        <v>45179</v>
      </c>
      <c r="B1403" s="18">
        <f>IF(AND(ISNUMBER(--LEFT(A1403,10)), ISNUMBER(--LEFT(C1403,10))), --LEFT(C1403,10) - --LEFT(A1403,10), "")</f>
        <v>365.35199999999895</v>
      </c>
      <c r="C1403" s="4">
        <v>45544.352083333331</v>
      </c>
      <c r="D1403" s="16">
        <f>YEAR(C1403)</f>
        <v>2024</v>
      </c>
      <c r="E1403" s="1" t="str">
        <f t="shared" si="21"/>
        <v>September 2024</v>
      </c>
      <c r="F1403" s="3" t="str">
        <f ca="1">IF(C1403&gt;=TODAY()-365, "Last 12 Months", "After 12 Months")</f>
        <v>Last 12 Months</v>
      </c>
      <c r="G1403" s="1" t="s">
        <v>2832</v>
      </c>
      <c r="H1403" s="1" t="s">
        <v>999</v>
      </c>
      <c r="I1403" s="1" t="s">
        <v>2638</v>
      </c>
      <c r="J1403" s="8">
        <f>EOMONTH(C1403, 0)</f>
        <v>45565</v>
      </c>
      <c r="K1403" s="1" t="s">
        <v>233</v>
      </c>
      <c r="L1403" s="1" t="str">
        <f>IF(ISNUMBER(SEARCH("Social subscription",I1403)),"Social Sub",IF(OR(ISNUMBER(SEARCH("Mens",I1403)),ISNUMBER(SEARCH("Ladies",I1403))),"Match Fees",IF(OR(ISNUMBER(SEARCH("Badgers",I1403)),ISNUMBER(SEARCH("Match Fee",I1403))),"Match Fees",IF(OR(ISNUMBER(SEARCH("Training",I1403)),ISNUMBER(SEARCH("Aspirations",I1403))),"Training Fee",""))))</f>
        <v>Match Fees</v>
      </c>
      <c r="M1403" s="1">
        <v>75</v>
      </c>
      <c r="N1403" s="1">
        <v>0</v>
      </c>
      <c r="O1403" s="1">
        <v>0</v>
      </c>
      <c r="P1403" s="1">
        <v>0</v>
      </c>
      <c r="Q1403" s="1">
        <v>75</v>
      </c>
    </row>
    <row r="1404" spans="1:17" ht="12.75">
      <c r="A1404" s="4">
        <v>45513</v>
      </c>
      <c r="B1404" s="18">
        <f>IF(AND(ISNUMBER(--LEFT(A1404,10)), ISNUMBER(--LEFT(C1404,10))), --LEFT(C1404,10) - --LEFT(A1404,10), "")</f>
        <v>31.354099999996834</v>
      </c>
      <c r="C1404" s="4">
        <v>45544.354166666664</v>
      </c>
      <c r="D1404" s="16">
        <f>YEAR(C1404)</f>
        <v>2024</v>
      </c>
      <c r="E1404" s="1" t="str">
        <f t="shared" si="21"/>
        <v>September 2024</v>
      </c>
      <c r="F1404" s="3" t="str">
        <f ca="1">IF(C1404&gt;=TODAY()-365, "Last 12 Months", "After 12 Months")</f>
        <v>Last 12 Months</v>
      </c>
      <c r="G1404" s="1" t="s">
        <v>2833</v>
      </c>
      <c r="H1404" s="1" t="s">
        <v>1917</v>
      </c>
      <c r="I1404" s="1" t="s">
        <v>2262</v>
      </c>
      <c r="J1404" s="8">
        <f>EOMONTH(C1404, 0)</f>
        <v>45565</v>
      </c>
      <c r="K1404" s="1" t="s">
        <v>373</v>
      </c>
      <c r="L1404" s="1" t="str">
        <f>IF(ISNUMBER(SEARCH("Social subscription",I1404)),"Social Sub",IF(OR(ISNUMBER(SEARCH("Mens",I1404)),ISNUMBER(SEARCH("Ladies",I1404))),"Match Fees",IF(OR(ISNUMBER(SEARCH("Badgers",I1404)),ISNUMBER(SEARCH("Match Fee",I1404))),"Match Fees",IF(OR(ISNUMBER(SEARCH("Training",I1404)),ISNUMBER(SEARCH("Aspirations",I1404))),"Training Fee",""))))</f>
        <v>Training Fee</v>
      </c>
      <c r="M1404" s="1">
        <v>5</v>
      </c>
      <c r="N1404" s="1">
        <v>0.17</v>
      </c>
      <c r="O1404" s="1">
        <v>0.05</v>
      </c>
      <c r="P1404" s="1">
        <v>0</v>
      </c>
      <c r="Q1404" s="1">
        <v>4.78</v>
      </c>
    </row>
    <row r="1405" spans="1:17" ht="12.75">
      <c r="A1405" s="4">
        <v>45520</v>
      </c>
      <c r="B1405" s="18">
        <f>IF(AND(ISNUMBER(--LEFT(A1405,10)), ISNUMBER(--LEFT(C1405,10))), --LEFT(C1405,10) - --LEFT(A1405,10), "")</f>
        <v>24.354099999996834</v>
      </c>
      <c r="C1405" s="4">
        <v>45544.354166666664</v>
      </c>
      <c r="D1405" s="16">
        <f>YEAR(C1405)</f>
        <v>2024</v>
      </c>
      <c r="E1405" s="1" t="str">
        <f t="shared" si="21"/>
        <v>September 2024</v>
      </c>
      <c r="F1405" s="3" t="str">
        <f ca="1">IF(C1405&gt;=TODAY()-365, "Last 12 Months", "After 12 Months")</f>
        <v>Last 12 Months</v>
      </c>
      <c r="G1405" s="1" t="s">
        <v>2834</v>
      </c>
      <c r="H1405" s="1" t="s">
        <v>1917</v>
      </c>
      <c r="I1405" s="1" t="s">
        <v>2499</v>
      </c>
      <c r="J1405" s="8">
        <f>EOMONTH(C1405, 0)</f>
        <v>45565</v>
      </c>
      <c r="K1405" s="1" t="s">
        <v>373</v>
      </c>
      <c r="L1405" s="1" t="str">
        <f>IF(ISNUMBER(SEARCH("Social subscription",I1405)),"Social Sub",IF(OR(ISNUMBER(SEARCH("Mens",I1405)),ISNUMBER(SEARCH("Ladies",I1405))),"Match Fees",IF(OR(ISNUMBER(SEARCH("Badgers",I1405)),ISNUMBER(SEARCH("Match Fee",I1405))),"Match Fees",IF(OR(ISNUMBER(SEARCH("Training",I1405)),ISNUMBER(SEARCH("Aspirations",I1405))),"Training Fee",""))))</f>
        <v>Training Fee</v>
      </c>
      <c r="M1405" s="1">
        <v>5</v>
      </c>
      <c r="N1405" s="1">
        <v>0.18</v>
      </c>
      <c r="O1405" s="1">
        <v>0.05</v>
      </c>
      <c r="P1405" s="1">
        <v>0</v>
      </c>
      <c r="Q1405" s="1">
        <v>4.7699999999999996</v>
      </c>
    </row>
    <row r="1406" spans="1:17" ht="12.75">
      <c r="A1406" s="4">
        <v>45469</v>
      </c>
      <c r="B1406" s="18">
        <f>IF(AND(ISNUMBER(--LEFT(A1406,10)), ISNUMBER(--LEFT(C1406,10))), --LEFT(C1406,10) - --LEFT(A1406,10), "")</f>
        <v>75.354099999996834</v>
      </c>
      <c r="C1406" s="4">
        <v>45544.354166666664</v>
      </c>
      <c r="D1406" s="16">
        <f>YEAR(C1406)</f>
        <v>2024</v>
      </c>
      <c r="E1406" s="1" t="str">
        <f t="shared" si="21"/>
        <v>September 2024</v>
      </c>
      <c r="F1406" s="3" t="str">
        <f ca="1">IF(C1406&gt;=TODAY()-365, "Last 12 Months", "After 12 Months")</f>
        <v>Last 12 Months</v>
      </c>
      <c r="G1406" s="1" t="s">
        <v>2835</v>
      </c>
      <c r="H1406" s="1" t="s">
        <v>1276</v>
      </c>
      <c r="I1406" s="1" t="s">
        <v>2836</v>
      </c>
      <c r="J1406" s="8">
        <f>EOMONTH(C1406, 0)</f>
        <v>45565</v>
      </c>
      <c r="K1406" s="1" t="s">
        <v>373</v>
      </c>
      <c r="L1406" s="1" t="str">
        <f>IF(ISNUMBER(SEARCH("Social subscription",I1406)),"Social Sub",IF(OR(ISNUMBER(SEARCH("Mens",I1406)),ISNUMBER(SEARCH("Ladies",I1406))),"Match Fees",IF(OR(ISNUMBER(SEARCH("Badgers",I1406)),ISNUMBER(SEARCH("Match Fee",I1406))),"Match Fees",IF(OR(ISNUMBER(SEARCH("Training",I1406)),ISNUMBER(SEARCH("Aspirations",I1406))),"Training Fee",""))))</f>
        <v>Match Fees</v>
      </c>
      <c r="M1406" s="1">
        <v>5</v>
      </c>
      <c r="N1406" s="1">
        <v>0.12</v>
      </c>
      <c r="O1406" s="1">
        <v>0.05</v>
      </c>
      <c r="P1406" s="1">
        <v>0</v>
      </c>
      <c r="Q1406" s="1">
        <v>4.83</v>
      </c>
    </row>
    <row r="1407" spans="1:17" ht="12.75">
      <c r="A1407" s="4">
        <v>45496</v>
      </c>
      <c r="B1407" s="18">
        <f>IF(AND(ISNUMBER(--LEFT(A1407,10)), ISNUMBER(--LEFT(C1407,10))), --LEFT(C1407,10) - --LEFT(A1407,10), "")</f>
        <v>48.354099999996834</v>
      </c>
      <c r="C1407" s="4">
        <v>45544.354166666664</v>
      </c>
      <c r="D1407" s="16">
        <f>YEAR(C1407)</f>
        <v>2024</v>
      </c>
      <c r="E1407" s="1" t="str">
        <f t="shared" si="21"/>
        <v>September 2024</v>
      </c>
      <c r="F1407" s="3" t="str">
        <f ca="1">IF(C1407&gt;=TODAY()-365, "Last 12 Months", "After 12 Months")</f>
        <v>Last 12 Months</v>
      </c>
      <c r="G1407" s="1" t="s">
        <v>2837</v>
      </c>
      <c r="H1407" s="1" t="s">
        <v>1276</v>
      </c>
      <c r="I1407" s="1" t="s">
        <v>2838</v>
      </c>
      <c r="J1407" s="8">
        <f>EOMONTH(C1407, 0)</f>
        <v>45565</v>
      </c>
      <c r="K1407" s="1" t="s">
        <v>373</v>
      </c>
      <c r="L1407" s="1" t="str">
        <f>IF(ISNUMBER(SEARCH("Social subscription",I1407)),"Social Sub",IF(OR(ISNUMBER(SEARCH("Mens",I1407)),ISNUMBER(SEARCH("Ladies",I1407))),"Match Fees",IF(OR(ISNUMBER(SEARCH("Badgers",I1407)),ISNUMBER(SEARCH("Match Fee",I1407))),"Match Fees",IF(OR(ISNUMBER(SEARCH("Training",I1407)),ISNUMBER(SEARCH("Aspirations",I1407))),"Training Fee",""))))</f>
        <v>Match Fees</v>
      </c>
      <c r="M1407" s="1">
        <v>5</v>
      </c>
      <c r="N1407" s="1">
        <v>0.12</v>
      </c>
      <c r="O1407" s="1">
        <v>0.05</v>
      </c>
      <c r="P1407" s="1">
        <v>0</v>
      </c>
      <c r="Q1407" s="1">
        <v>4.83</v>
      </c>
    </row>
    <row r="1408" spans="1:17" ht="12.75">
      <c r="A1408" s="4">
        <v>45499</v>
      </c>
      <c r="B1408" s="18">
        <f>IF(AND(ISNUMBER(--LEFT(A1408,10)), ISNUMBER(--LEFT(C1408,10))), --LEFT(C1408,10) - --LEFT(A1408,10), "")</f>
        <v>45.354099999996834</v>
      </c>
      <c r="C1408" s="4">
        <v>45544.354166666664</v>
      </c>
      <c r="D1408" s="16">
        <f>YEAR(C1408)</f>
        <v>2024</v>
      </c>
      <c r="E1408" s="1" t="str">
        <f t="shared" si="21"/>
        <v>September 2024</v>
      </c>
      <c r="F1408" s="3" t="str">
        <f ca="1">IF(C1408&gt;=TODAY()-365, "Last 12 Months", "After 12 Months")</f>
        <v>Last 12 Months</v>
      </c>
      <c r="G1408" s="1" t="s">
        <v>2839</v>
      </c>
      <c r="H1408" s="1" t="s">
        <v>1276</v>
      </c>
      <c r="I1408" s="1" t="s">
        <v>2840</v>
      </c>
      <c r="J1408" s="8">
        <f>EOMONTH(C1408, 0)</f>
        <v>45565</v>
      </c>
      <c r="K1408" s="1" t="s">
        <v>373</v>
      </c>
      <c r="L1408" s="1" t="str">
        <f>IF(ISNUMBER(SEARCH("Social subscription",I1408)),"Social Sub",IF(OR(ISNUMBER(SEARCH("Mens",I1408)),ISNUMBER(SEARCH("Ladies",I1408))),"Match Fees",IF(OR(ISNUMBER(SEARCH("Badgers",I1408)),ISNUMBER(SEARCH("Match Fee",I1408))),"Match Fees",IF(OR(ISNUMBER(SEARCH("Training",I1408)),ISNUMBER(SEARCH("Aspirations",I1408))),"Training Fee",""))))</f>
        <v>Training Fee</v>
      </c>
      <c r="M1408" s="1">
        <v>5</v>
      </c>
      <c r="N1408" s="1">
        <v>0.12</v>
      </c>
      <c r="O1408" s="1">
        <v>0.05</v>
      </c>
      <c r="P1408" s="1">
        <v>0</v>
      </c>
      <c r="Q1408" s="1">
        <v>4.83</v>
      </c>
    </row>
    <row r="1409" spans="1:17" ht="12.75">
      <c r="A1409" s="4">
        <v>45506</v>
      </c>
      <c r="B1409" s="18">
        <f>IF(AND(ISNUMBER(--LEFT(A1409,10)), ISNUMBER(--LEFT(C1409,10))), --LEFT(C1409,10) - --LEFT(A1409,10), "")</f>
        <v>38.354099999996834</v>
      </c>
      <c r="C1409" s="4">
        <v>45544.354166666664</v>
      </c>
      <c r="D1409" s="16">
        <f>YEAR(C1409)</f>
        <v>2024</v>
      </c>
      <c r="E1409" s="1" t="str">
        <f t="shared" si="21"/>
        <v>September 2024</v>
      </c>
      <c r="F1409" s="3" t="str">
        <f ca="1">IF(C1409&gt;=TODAY()-365, "Last 12 Months", "After 12 Months")</f>
        <v>Last 12 Months</v>
      </c>
      <c r="G1409" s="1" t="s">
        <v>2841</v>
      </c>
      <c r="H1409" s="1" t="s">
        <v>1276</v>
      </c>
      <c r="I1409" s="1" t="s">
        <v>2842</v>
      </c>
      <c r="J1409" s="8">
        <f>EOMONTH(C1409, 0)</f>
        <v>45565</v>
      </c>
      <c r="K1409" s="1" t="s">
        <v>373</v>
      </c>
      <c r="L1409" s="1" t="str">
        <f>IF(ISNUMBER(SEARCH("Social subscription",I1409)),"Social Sub",IF(OR(ISNUMBER(SEARCH("Mens",I1409)),ISNUMBER(SEARCH("Ladies",I1409))),"Match Fees",IF(OR(ISNUMBER(SEARCH("Badgers",I1409)),ISNUMBER(SEARCH("Match Fee",I1409))),"Match Fees",IF(OR(ISNUMBER(SEARCH("Training",I1409)),ISNUMBER(SEARCH("Aspirations",I1409))),"Training Fee",""))))</f>
        <v>Training Fee</v>
      </c>
      <c r="M1409" s="1">
        <v>5</v>
      </c>
      <c r="N1409" s="1">
        <v>0.12</v>
      </c>
      <c r="O1409" s="1">
        <v>0.05</v>
      </c>
      <c r="P1409" s="1">
        <v>0</v>
      </c>
      <c r="Q1409" s="1">
        <v>4.83</v>
      </c>
    </row>
    <row r="1410" spans="1:17" ht="12.75">
      <c r="A1410" s="4">
        <v>45513</v>
      </c>
      <c r="B1410" s="18">
        <f>IF(AND(ISNUMBER(--LEFT(A1410,10)), ISNUMBER(--LEFT(C1410,10))), --LEFT(C1410,10) - --LEFT(A1410,10), "")</f>
        <v>31.354099999996834</v>
      </c>
      <c r="C1410" s="4">
        <v>45544.354166666664</v>
      </c>
      <c r="D1410" s="16">
        <f>YEAR(C1410)</f>
        <v>2024</v>
      </c>
      <c r="E1410" s="1" t="str">
        <f t="shared" si="21"/>
        <v>September 2024</v>
      </c>
      <c r="F1410" s="3" t="str">
        <f ca="1">IF(C1410&gt;=TODAY()-365, "Last 12 Months", "After 12 Months")</f>
        <v>Last 12 Months</v>
      </c>
      <c r="G1410" s="1" t="s">
        <v>2843</v>
      </c>
      <c r="H1410" s="1" t="s">
        <v>1276</v>
      </c>
      <c r="I1410" s="1" t="s">
        <v>2844</v>
      </c>
      <c r="J1410" s="8">
        <f>EOMONTH(C1410, 0)</f>
        <v>45565</v>
      </c>
      <c r="K1410" s="1" t="s">
        <v>373</v>
      </c>
      <c r="L1410" s="1" t="str">
        <f>IF(ISNUMBER(SEARCH("Social subscription",I1410)),"Social Sub",IF(OR(ISNUMBER(SEARCH("Mens",I1410)),ISNUMBER(SEARCH("Ladies",I1410))),"Match Fees",IF(OR(ISNUMBER(SEARCH("Badgers",I1410)),ISNUMBER(SEARCH("Match Fee",I1410))),"Match Fees",IF(OR(ISNUMBER(SEARCH("Training",I1410)),ISNUMBER(SEARCH("Aspirations",I1410))),"Training Fee",""))))</f>
        <v>Training Fee</v>
      </c>
      <c r="M1410" s="1">
        <v>5</v>
      </c>
      <c r="N1410" s="1">
        <v>0.1</v>
      </c>
      <c r="O1410" s="1">
        <v>0.05</v>
      </c>
      <c r="P1410" s="1">
        <v>0</v>
      </c>
      <c r="Q1410" s="1">
        <v>4.8499999999999996</v>
      </c>
    </row>
    <row r="1411" spans="1:17" ht="12.75">
      <c r="A1411" s="4">
        <v>45184</v>
      </c>
      <c r="B1411" s="18">
        <f>IF(AND(ISNUMBER(--LEFT(A1411,10)), ISNUMBER(--LEFT(C1411,10))), --LEFT(C1411,10) - --LEFT(A1411,10), "")</f>
        <v>360.83260000000155</v>
      </c>
      <c r="C1411" s="4">
        <v>45544.832638888889</v>
      </c>
      <c r="D1411" s="16">
        <f>YEAR(C1411)</f>
        <v>2024</v>
      </c>
      <c r="E1411" s="1" t="str">
        <f t="shared" ref="E1411:E1474" si="22">TEXT(C1411, "mmmm yyyy")</f>
        <v>September 2024</v>
      </c>
      <c r="F1411" s="3" t="str">
        <f ca="1">IF(C1411&gt;=TODAY()-365, "Last 12 Months", "After 12 Months")</f>
        <v>Last 12 Months</v>
      </c>
      <c r="G1411" s="1" t="s">
        <v>2845</v>
      </c>
      <c r="H1411" s="1" t="s">
        <v>2846</v>
      </c>
      <c r="I1411" s="1" t="s">
        <v>2847</v>
      </c>
      <c r="J1411" s="8">
        <f>EOMONTH(C1411, 0)</f>
        <v>45565</v>
      </c>
      <c r="K1411" s="1" t="s">
        <v>233</v>
      </c>
      <c r="L1411" s="1" t="str">
        <f>IF(ISNUMBER(SEARCH("Social subscription",I1411)),"Social Sub",IF(OR(ISNUMBER(SEARCH("Mens",I1411)),ISNUMBER(SEARCH("Ladies",I1411))),"Match Fees",IF(OR(ISNUMBER(SEARCH("Badgers",I1411)),ISNUMBER(SEARCH("Match Fee",I1411))),"Match Fees",IF(OR(ISNUMBER(SEARCH("Training",I1411)),ISNUMBER(SEARCH("Aspirations",I1411))),"Training Fee",""))))</f>
        <v>Social Sub</v>
      </c>
      <c r="M1411" s="1">
        <v>10</v>
      </c>
      <c r="N1411" s="1">
        <v>0</v>
      </c>
      <c r="O1411" s="1">
        <v>0</v>
      </c>
      <c r="P1411" s="1">
        <v>0</v>
      </c>
      <c r="Q1411" s="1">
        <v>10</v>
      </c>
    </row>
    <row r="1412" spans="1:17" ht="12.75">
      <c r="A1412" s="4">
        <v>45544</v>
      </c>
      <c r="B1412" s="18">
        <f>IF(AND(ISNUMBER(--LEFT(A1412,10)), ISNUMBER(--LEFT(C1412,10))), --LEFT(C1412,10) - --LEFT(A1412,10), "")</f>
        <v>0.83540000000357395</v>
      </c>
      <c r="C1412" s="4">
        <v>45544.835416666669</v>
      </c>
      <c r="D1412" s="16">
        <f>YEAR(C1412)</f>
        <v>2024</v>
      </c>
      <c r="E1412" s="1" t="str">
        <f t="shared" si="22"/>
        <v>September 2024</v>
      </c>
      <c r="F1412" s="3" t="str">
        <f ca="1">IF(C1412&gt;=TODAY()-365, "Last 12 Months", "After 12 Months")</f>
        <v>Last 12 Months</v>
      </c>
      <c r="G1412" s="1" t="s">
        <v>2848</v>
      </c>
      <c r="H1412" s="1" t="s">
        <v>2846</v>
      </c>
      <c r="I1412" s="1" t="s">
        <v>2849</v>
      </c>
      <c r="J1412" s="8">
        <f>EOMONTH(C1412, 0)</f>
        <v>45565</v>
      </c>
      <c r="K1412" s="1" t="s">
        <v>233</v>
      </c>
      <c r="L1412" s="1" t="str">
        <f>IF(ISNUMBER(SEARCH("Social subscription",I1412)),"Social Sub",IF(OR(ISNUMBER(SEARCH("Mens",I1412)),ISNUMBER(SEARCH("Ladies",I1412))),"Match Fees",IF(OR(ISNUMBER(SEARCH("Badgers",I1412)),ISNUMBER(SEARCH("Match Fee",I1412))),"Match Fees",IF(OR(ISNUMBER(SEARCH("Training",I1412)),ISNUMBER(SEARCH("Aspirations",I1412))),"Training Fee",""))))</f>
        <v>Social Sub</v>
      </c>
      <c r="M1412" s="1">
        <v>10</v>
      </c>
      <c r="N1412" s="1">
        <v>0</v>
      </c>
      <c r="O1412" s="1">
        <v>0</v>
      </c>
      <c r="P1412" s="1">
        <v>0</v>
      </c>
      <c r="Q1412" s="1">
        <v>10</v>
      </c>
    </row>
    <row r="1413" spans="1:17" ht="12.75">
      <c r="A1413" s="4">
        <v>45241</v>
      </c>
      <c r="B1413" s="18">
        <f>IF(AND(ISNUMBER(--LEFT(A1413,10)), ISNUMBER(--LEFT(C1413,10))), --LEFT(C1413,10) - --LEFT(A1413,10), "")</f>
        <v>303.83540000000357</v>
      </c>
      <c r="C1413" s="4">
        <v>45544.835416666669</v>
      </c>
      <c r="D1413" s="16">
        <f>YEAR(C1413)</f>
        <v>2024</v>
      </c>
      <c r="E1413" s="1" t="str">
        <f t="shared" si="22"/>
        <v>September 2024</v>
      </c>
      <c r="F1413" s="3" t="str">
        <f ca="1">IF(C1413&gt;=TODAY()-365, "Last 12 Months", "After 12 Months")</f>
        <v>Last 12 Months</v>
      </c>
      <c r="G1413" s="1" t="s">
        <v>2850</v>
      </c>
      <c r="H1413" s="1" t="s">
        <v>2846</v>
      </c>
      <c r="I1413" s="1" t="s">
        <v>2851</v>
      </c>
      <c r="J1413" s="8">
        <f>EOMONTH(C1413, 0)</f>
        <v>45565</v>
      </c>
      <c r="K1413" s="1" t="s">
        <v>233</v>
      </c>
      <c r="L1413" s="1" t="str">
        <f>IF(ISNUMBER(SEARCH("Social subscription",I1413)),"Social Sub",IF(OR(ISNUMBER(SEARCH("Mens",I1413)),ISNUMBER(SEARCH("Ladies",I1413))),"Match Fees",IF(OR(ISNUMBER(SEARCH("Badgers",I1413)),ISNUMBER(SEARCH("Match Fee",I1413))),"Match Fees",IF(OR(ISNUMBER(SEARCH("Training",I1413)),ISNUMBER(SEARCH("Aspirations",I1413))),"Training Fee",""))))</f>
        <v>Match Fees</v>
      </c>
      <c r="M1413" s="1">
        <v>10</v>
      </c>
      <c r="N1413" s="1">
        <v>0</v>
      </c>
      <c r="O1413" s="1">
        <v>0</v>
      </c>
      <c r="P1413" s="1">
        <v>0</v>
      </c>
      <c r="Q1413" s="1">
        <v>10</v>
      </c>
    </row>
    <row r="1414" spans="1:17" ht="12.75">
      <c r="A1414" s="4">
        <v>45542</v>
      </c>
      <c r="B1414" s="18">
        <f>IF(AND(ISNUMBER(--LEFT(A1414,10)), ISNUMBER(--LEFT(C1414,10))), --LEFT(C1414,10) - --LEFT(A1414,10), "")</f>
        <v>2.8611000000018976</v>
      </c>
      <c r="C1414" s="4">
        <v>45544.861111111109</v>
      </c>
      <c r="D1414" s="16">
        <f>YEAR(C1414)</f>
        <v>2024</v>
      </c>
      <c r="E1414" s="1" t="str">
        <f t="shared" si="22"/>
        <v>September 2024</v>
      </c>
      <c r="F1414" s="3" t="str">
        <f ca="1">IF(C1414&gt;=TODAY()-365, "Last 12 Months", "After 12 Months")</f>
        <v>Last 12 Months</v>
      </c>
      <c r="G1414" s="1" t="s">
        <v>2852</v>
      </c>
      <c r="H1414" s="1" t="s">
        <v>862</v>
      </c>
      <c r="I1414" s="1" t="s">
        <v>2853</v>
      </c>
      <c r="J1414" s="8">
        <f>EOMONTH(C1414, 0)</f>
        <v>45565</v>
      </c>
      <c r="K1414" s="1" t="s">
        <v>233</v>
      </c>
      <c r="L1414" s="1" t="str">
        <f>IF(ISNUMBER(SEARCH("Social subscription",I1414)),"Social Sub",IF(OR(ISNUMBER(SEARCH("Mens",I1414)),ISNUMBER(SEARCH("Ladies",I1414))),"Match Fees",IF(OR(ISNUMBER(SEARCH("Badgers",I1414)),ISNUMBER(SEARCH("Match Fee",I1414))),"Match Fees",IF(OR(ISNUMBER(SEARCH("Training",I1414)),ISNUMBER(SEARCH("Aspirations",I1414))),"Training Fee",""))))</f>
        <v>Match Fees</v>
      </c>
      <c r="M1414" s="1">
        <v>5</v>
      </c>
      <c r="N1414" s="1">
        <v>0</v>
      </c>
      <c r="O1414" s="1">
        <v>0</v>
      </c>
      <c r="P1414" s="1">
        <v>0</v>
      </c>
      <c r="Q1414" s="1">
        <v>5</v>
      </c>
    </row>
    <row r="1415" spans="1:17" ht="12.75">
      <c r="A1415" s="4">
        <v>45311</v>
      </c>
      <c r="B1415" s="18">
        <f>IF(AND(ISNUMBER(--LEFT(A1415,10)), ISNUMBER(--LEFT(C1415,10))), --LEFT(C1415,10) - --LEFT(A1415,10), "")</f>
        <v>233.875</v>
      </c>
      <c r="C1415" s="4">
        <v>45544.875</v>
      </c>
      <c r="D1415" s="16">
        <f>YEAR(C1415)</f>
        <v>2024</v>
      </c>
      <c r="E1415" s="1" t="str">
        <f t="shared" si="22"/>
        <v>September 2024</v>
      </c>
      <c r="F1415" s="3" t="str">
        <f ca="1">IF(C1415&gt;=TODAY()-365, "Last 12 Months", "After 12 Months")</f>
        <v>Last 12 Months</v>
      </c>
      <c r="G1415" s="1" t="s">
        <v>2854</v>
      </c>
      <c r="H1415" s="1" t="s">
        <v>2649</v>
      </c>
      <c r="I1415" s="1" t="s">
        <v>2855</v>
      </c>
      <c r="J1415" s="8">
        <f>EOMONTH(C1415, 0)</f>
        <v>45565</v>
      </c>
      <c r="K1415" s="1" t="s">
        <v>233</v>
      </c>
      <c r="L1415" s="1" t="str">
        <f>IF(ISNUMBER(SEARCH("Social subscription",I1415)),"Social Sub",IF(OR(ISNUMBER(SEARCH("Mens",I1415)),ISNUMBER(SEARCH("Ladies",I1415))),"Match Fees",IF(OR(ISNUMBER(SEARCH("Badgers",I1415)),ISNUMBER(SEARCH("Match Fee",I1415))),"Match Fees",IF(OR(ISNUMBER(SEARCH("Training",I1415)),ISNUMBER(SEARCH("Aspirations",I1415))),"Training Fee",""))))</f>
        <v>Match Fees</v>
      </c>
      <c r="M1415" s="1">
        <v>10</v>
      </c>
      <c r="N1415" s="1">
        <v>0</v>
      </c>
      <c r="O1415" s="1">
        <v>0</v>
      </c>
      <c r="P1415" s="1">
        <v>0</v>
      </c>
      <c r="Q1415" s="1">
        <v>10</v>
      </c>
    </row>
    <row r="1416" spans="1:17" ht="12.75">
      <c r="A1416" s="4">
        <v>45319</v>
      </c>
      <c r="B1416" s="18">
        <f>IF(AND(ISNUMBER(--LEFT(A1416,10)), ISNUMBER(--LEFT(C1416,10))), --LEFT(C1416,10) - --LEFT(A1416,10), "")</f>
        <v>225.875</v>
      </c>
      <c r="C1416" s="4">
        <v>45544.875</v>
      </c>
      <c r="D1416" s="16">
        <f>YEAR(C1416)</f>
        <v>2024</v>
      </c>
      <c r="E1416" s="1" t="str">
        <f t="shared" si="22"/>
        <v>September 2024</v>
      </c>
      <c r="F1416" s="3" t="str">
        <f ca="1">IF(C1416&gt;=TODAY()-365, "Last 12 Months", "After 12 Months")</f>
        <v>Last 12 Months</v>
      </c>
      <c r="G1416" s="1" t="s">
        <v>2856</v>
      </c>
      <c r="H1416" s="1" t="s">
        <v>2649</v>
      </c>
      <c r="I1416" s="1" t="s">
        <v>2857</v>
      </c>
      <c r="J1416" s="8">
        <f>EOMONTH(C1416, 0)</f>
        <v>45565</v>
      </c>
      <c r="K1416" s="1" t="s">
        <v>233</v>
      </c>
      <c r="L1416" s="1" t="str">
        <f>IF(ISNUMBER(SEARCH("Social subscription",I1416)),"Social Sub",IF(OR(ISNUMBER(SEARCH("Mens",I1416)),ISNUMBER(SEARCH("Ladies",I1416))),"Match Fees",IF(OR(ISNUMBER(SEARCH("Badgers",I1416)),ISNUMBER(SEARCH("Match Fee",I1416))),"Match Fees",IF(OR(ISNUMBER(SEARCH("Training",I1416)),ISNUMBER(SEARCH("Aspirations",I1416))),"Training Fee",""))))</f>
        <v>Match Fees</v>
      </c>
      <c r="M1416" s="1">
        <v>10</v>
      </c>
      <c r="N1416" s="1">
        <v>0</v>
      </c>
      <c r="O1416" s="1">
        <v>0</v>
      </c>
      <c r="P1416" s="1">
        <v>0</v>
      </c>
      <c r="Q1416" s="1">
        <v>10</v>
      </c>
    </row>
    <row r="1417" spans="1:17" ht="12.75">
      <c r="A1417" s="4">
        <v>45342</v>
      </c>
      <c r="B1417" s="18">
        <f>IF(AND(ISNUMBER(--LEFT(A1417,10)), ISNUMBER(--LEFT(C1417,10))), --LEFT(C1417,10) - --LEFT(A1417,10), "")</f>
        <v>202.875</v>
      </c>
      <c r="C1417" s="4">
        <v>45544.875</v>
      </c>
      <c r="D1417" s="16">
        <f>YEAR(C1417)</f>
        <v>2024</v>
      </c>
      <c r="E1417" s="1" t="str">
        <f t="shared" si="22"/>
        <v>September 2024</v>
      </c>
      <c r="F1417" s="3" t="str">
        <f ca="1">IF(C1417&gt;=TODAY()-365, "Last 12 Months", "After 12 Months")</f>
        <v>Last 12 Months</v>
      </c>
      <c r="G1417" s="1" t="s">
        <v>2858</v>
      </c>
      <c r="H1417" s="1" t="s">
        <v>2649</v>
      </c>
      <c r="I1417" s="1" t="s">
        <v>2859</v>
      </c>
      <c r="J1417" s="8">
        <f>EOMONTH(C1417, 0)</f>
        <v>45565</v>
      </c>
      <c r="K1417" s="1" t="s">
        <v>233</v>
      </c>
      <c r="L1417" s="1" t="str">
        <f>IF(ISNUMBER(SEARCH("Social subscription",I1417)),"Social Sub",IF(OR(ISNUMBER(SEARCH("Mens",I1417)),ISNUMBER(SEARCH("Ladies",I1417))),"Match Fees",IF(OR(ISNUMBER(SEARCH("Badgers",I1417)),ISNUMBER(SEARCH("Match Fee",I1417))),"Match Fees",IF(OR(ISNUMBER(SEARCH("Training",I1417)),ISNUMBER(SEARCH("Aspirations",I1417))),"Training Fee",""))))</f>
        <v>Match Fees</v>
      </c>
      <c r="M1417" s="1">
        <v>10</v>
      </c>
      <c r="N1417" s="1">
        <v>0</v>
      </c>
      <c r="O1417" s="1">
        <v>0</v>
      </c>
      <c r="P1417" s="1">
        <v>0</v>
      </c>
      <c r="Q1417" s="1">
        <v>10</v>
      </c>
    </row>
    <row r="1418" spans="1:17" ht="12.75">
      <c r="A1418" s="4">
        <v>45463</v>
      </c>
      <c r="B1418" s="18">
        <f>IF(AND(ISNUMBER(--LEFT(A1418,10)), ISNUMBER(--LEFT(C1418,10))), --LEFT(C1418,10) - --LEFT(A1418,10), "")</f>
        <v>81.875599999999395</v>
      </c>
      <c r="C1418" s="4">
        <v>45544.875694444447</v>
      </c>
      <c r="D1418" s="16">
        <f>YEAR(C1418)</f>
        <v>2024</v>
      </c>
      <c r="E1418" s="1" t="str">
        <f t="shared" si="22"/>
        <v>September 2024</v>
      </c>
      <c r="F1418" s="3" t="str">
        <f ca="1">IF(C1418&gt;=TODAY()-365, "Last 12 Months", "After 12 Months")</f>
        <v>Last 12 Months</v>
      </c>
      <c r="G1418" s="1" t="s">
        <v>2860</v>
      </c>
      <c r="H1418" s="1" t="s">
        <v>2649</v>
      </c>
      <c r="I1418" s="1" t="s">
        <v>2861</v>
      </c>
      <c r="J1418" s="8">
        <f>EOMONTH(C1418, 0)</f>
        <v>45565</v>
      </c>
      <c r="K1418" s="1" t="s">
        <v>233</v>
      </c>
      <c r="L1418" s="1" t="str">
        <f>IF(ISNUMBER(SEARCH("Social subscription",I1418)),"Social Sub",IF(OR(ISNUMBER(SEARCH("Mens",I1418)),ISNUMBER(SEARCH("Ladies",I1418))),"Match Fees",IF(OR(ISNUMBER(SEARCH("Badgers",I1418)),ISNUMBER(SEARCH("Match Fee",I1418))),"Match Fees",IF(OR(ISNUMBER(SEARCH("Training",I1418)),ISNUMBER(SEARCH("Aspirations",I1418))),"Training Fee",""))))</f>
        <v>Match Fees</v>
      </c>
      <c r="M1418" s="1">
        <v>10</v>
      </c>
      <c r="N1418" s="1">
        <v>0</v>
      </c>
      <c r="O1418" s="1">
        <v>0</v>
      </c>
      <c r="P1418" s="1">
        <v>0</v>
      </c>
      <c r="Q1418" s="1">
        <v>10</v>
      </c>
    </row>
    <row r="1419" spans="1:17" ht="12.75">
      <c r="A1419" s="4">
        <v>45489</v>
      </c>
      <c r="B1419" s="18">
        <f>IF(AND(ISNUMBER(--LEFT(A1419,10)), ISNUMBER(--LEFT(C1419,10))), --LEFT(C1419,10) - --LEFT(A1419,10), "")</f>
        <v>55.875599999999395</v>
      </c>
      <c r="C1419" s="4">
        <v>45544.875694444447</v>
      </c>
      <c r="D1419" s="16">
        <f>YEAR(C1419)</f>
        <v>2024</v>
      </c>
      <c r="E1419" s="1" t="str">
        <f t="shared" si="22"/>
        <v>September 2024</v>
      </c>
      <c r="F1419" s="3" t="str">
        <f ca="1">IF(C1419&gt;=TODAY()-365, "Last 12 Months", "After 12 Months")</f>
        <v>Last 12 Months</v>
      </c>
      <c r="G1419" s="1" t="s">
        <v>2862</v>
      </c>
      <c r="H1419" s="1" t="s">
        <v>2649</v>
      </c>
      <c r="I1419" s="1" t="s">
        <v>2863</v>
      </c>
      <c r="J1419" s="8">
        <f>EOMONTH(C1419, 0)</f>
        <v>45565</v>
      </c>
      <c r="K1419" s="1" t="s">
        <v>233</v>
      </c>
      <c r="L1419" s="1" t="str">
        <f>IF(ISNUMBER(SEARCH("Social subscription",I1419)),"Social Sub",IF(OR(ISNUMBER(SEARCH("Mens",I1419)),ISNUMBER(SEARCH("Ladies",I1419))),"Match Fees",IF(OR(ISNUMBER(SEARCH("Badgers",I1419)),ISNUMBER(SEARCH("Match Fee",I1419))),"Match Fees",IF(OR(ISNUMBER(SEARCH("Training",I1419)),ISNUMBER(SEARCH("Aspirations",I1419))),"Training Fee",""))))</f>
        <v>Match Fees</v>
      </c>
      <c r="M1419" s="1">
        <v>10</v>
      </c>
      <c r="N1419" s="1">
        <v>0</v>
      </c>
      <c r="O1419" s="1">
        <v>0</v>
      </c>
      <c r="P1419" s="1">
        <v>0</v>
      </c>
      <c r="Q1419" s="1">
        <v>10</v>
      </c>
    </row>
    <row r="1420" spans="1:17" ht="12.75">
      <c r="A1420" s="4">
        <v>45439</v>
      </c>
      <c r="B1420" s="18">
        <f>IF(AND(ISNUMBER(--LEFT(A1420,10)), ISNUMBER(--LEFT(C1420,10))), --LEFT(C1420,10) - --LEFT(A1420,10), "")</f>
        <v>105.89510000000155</v>
      </c>
      <c r="C1420" s="4">
        <v>45544.895138888889</v>
      </c>
      <c r="D1420" s="16">
        <f>YEAR(C1420)</f>
        <v>2024</v>
      </c>
      <c r="E1420" s="1" t="str">
        <f t="shared" si="22"/>
        <v>September 2024</v>
      </c>
      <c r="F1420" s="3" t="str">
        <f ca="1">IF(C1420&gt;=TODAY()-365, "Last 12 Months", "After 12 Months")</f>
        <v>Last 12 Months</v>
      </c>
      <c r="G1420" s="1" t="s">
        <v>2864</v>
      </c>
      <c r="H1420" s="1" t="s">
        <v>999</v>
      </c>
      <c r="I1420" s="1" t="s">
        <v>2865</v>
      </c>
      <c r="J1420" s="8">
        <f>EOMONTH(C1420, 0)</f>
        <v>45565</v>
      </c>
      <c r="K1420" s="1" t="s">
        <v>373</v>
      </c>
      <c r="L1420" s="1" t="str">
        <f>IF(ISNUMBER(SEARCH("Social subscription",I1420)),"Social Sub",IF(OR(ISNUMBER(SEARCH("Mens",I1420)),ISNUMBER(SEARCH("Ladies",I1420))),"Match Fees",IF(OR(ISNUMBER(SEARCH("Badgers",I1420)),ISNUMBER(SEARCH("Match Fee",I1420))),"Match Fees",IF(OR(ISNUMBER(SEARCH("Training",I1420)),ISNUMBER(SEARCH("Aspirations",I1420))),"Training Fee",""))))</f>
        <v>Match Fees</v>
      </c>
      <c r="M1420" s="1">
        <v>5</v>
      </c>
      <c r="N1420" s="1">
        <v>0.1</v>
      </c>
      <c r="O1420" s="1">
        <v>0.05</v>
      </c>
      <c r="P1420" s="1">
        <v>0</v>
      </c>
      <c r="Q1420" s="1">
        <v>4.8499999999999996</v>
      </c>
    </row>
    <row r="1421" spans="1:17" ht="12.75">
      <c r="A1421" s="4">
        <v>45456</v>
      </c>
      <c r="B1421" s="18">
        <f>IF(AND(ISNUMBER(--LEFT(A1421,10)), ISNUMBER(--LEFT(C1421,10))), --LEFT(C1421,10) - --LEFT(A1421,10), "")</f>
        <v>88.895100000001548</v>
      </c>
      <c r="C1421" s="4">
        <v>45544.895138888889</v>
      </c>
      <c r="D1421" s="16">
        <f>YEAR(C1421)</f>
        <v>2024</v>
      </c>
      <c r="E1421" s="1" t="str">
        <f t="shared" si="22"/>
        <v>September 2024</v>
      </c>
      <c r="F1421" s="3" t="str">
        <f ca="1">IF(C1421&gt;=TODAY()-365, "Last 12 Months", "After 12 Months")</f>
        <v>Last 12 Months</v>
      </c>
      <c r="G1421" s="1" t="s">
        <v>2866</v>
      </c>
      <c r="H1421" s="1" t="s">
        <v>999</v>
      </c>
      <c r="I1421" s="1" t="s">
        <v>2867</v>
      </c>
      <c r="J1421" s="8">
        <f>EOMONTH(C1421, 0)</f>
        <v>45565</v>
      </c>
      <c r="K1421" s="1" t="s">
        <v>373</v>
      </c>
      <c r="L1421" s="1" t="str">
        <f>IF(ISNUMBER(SEARCH("Social subscription",I1421)),"Social Sub",IF(OR(ISNUMBER(SEARCH("Mens",I1421)),ISNUMBER(SEARCH("Ladies",I1421))),"Match Fees",IF(OR(ISNUMBER(SEARCH("Badgers",I1421)),ISNUMBER(SEARCH("Match Fee",I1421))),"Match Fees",IF(OR(ISNUMBER(SEARCH("Training",I1421)),ISNUMBER(SEARCH("Aspirations",I1421))),"Training Fee",""))))</f>
        <v>Match Fees</v>
      </c>
      <c r="M1421" s="1">
        <v>5</v>
      </c>
      <c r="N1421" s="1">
        <v>0.1</v>
      </c>
      <c r="O1421" s="1">
        <v>0.05</v>
      </c>
      <c r="P1421" s="1">
        <v>0</v>
      </c>
      <c r="Q1421" s="1">
        <v>4.8499999999999996</v>
      </c>
    </row>
    <row r="1422" spans="1:17" ht="12.75">
      <c r="A1422" s="4">
        <v>45463</v>
      </c>
      <c r="B1422" s="18">
        <f>IF(AND(ISNUMBER(--LEFT(A1422,10)), ISNUMBER(--LEFT(C1422,10))), --LEFT(C1422,10) - --LEFT(A1422,10), "")</f>
        <v>81.895100000001548</v>
      </c>
      <c r="C1422" s="4">
        <v>45544.895138888889</v>
      </c>
      <c r="D1422" s="16">
        <f>YEAR(C1422)</f>
        <v>2024</v>
      </c>
      <c r="E1422" s="1" t="str">
        <f t="shared" si="22"/>
        <v>September 2024</v>
      </c>
      <c r="F1422" s="3" t="str">
        <f ca="1">IF(C1422&gt;=TODAY()-365, "Last 12 Months", "After 12 Months")</f>
        <v>Last 12 Months</v>
      </c>
      <c r="G1422" s="1" t="s">
        <v>2868</v>
      </c>
      <c r="H1422" s="1" t="s">
        <v>999</v>
      </c>
      <c r="I1422" s="1" t="s">
        <v>2869</v>
      </c>
      <c r="J1422" s="8">
        <f>EOMONTH(C1422, 0)</f>
        <v>45565</v>
      </c>
      <c r="K1422" s="1" t="s">
        <v>373</v>
      </c>
      <c r="L1422" s="1" t="str">
        <f>IF(ISNUMBER(SEARCH("Social subscription",I1422)),"Social Sub",IF(OR(ISNUMBER(SEARCH("Mens",I1422)),ISNUMBER(SEARCH("Ladies",I1422))),"Match Fees",IF(OR(ISNUMBER(SEARCH("Badgers",I1422)),ISNUMBER(SEARCH("Match Fee",I1422))),"Match Fees",IF(OR(ISNUMBER(SEARCH("Training",I1422)),ISNUMBER(SEARCH("Aspirations",I1422))),"Training Fee",""))))</f>
        <v>Match Fees</v>
      </c>
      <c r="M1422" s="1">
        <v>5</v>
      </c>
      <c r="N1422" s="1">
        <v>0.1</v>
      </c>
      <c r="O1422" s="1">
        <v>0.05</v>
      </c>
      <c r="P1422" s="1">
        <v>0</v>
      </c>
      <c r="Q1422" s="1">
        <v>4.8499999999999996</v>
      </c>
    </row>
    <row r="1423" spans="1:17" ht="12.75">
      <c r="A1423" s="4">
        <v>45469</v>
      </c>
      <c r="B1423" s="18">
        <f>IF(AND(ISNUMBER(--LEFT(A1423,10)), ISNUMBER(--LEFT(C1423,10))), --LEFT(C1423,10) - --LEFT(A1423,10), "")</f>
        <v>75.895100000001548</v>
      </c>
      <c r="C1423" s="4">
        <v>45544.895138888889</v>
      </c>
      <c r="D1423" s="16">
        <f>YEAR(C1423)</f>
        <v>2024</v>
      </c>
      <c r="E1423" s="1" t="str">
        <f t="shared" si="22"/>
        <v>September 2024</v>
      </c>
      <c r="F1423" s="3" t="str">
        <f ca="1">IF(C1423&gt;=TODAY()-365, "Last 12 Months", "After 12 Months")</f>
        <v>Last 12 Months</v>
      </c>
      <c r="G1423" s="1" t="s">
        <v>2870</v>
      </c>
      <c r="H1423" s="1" t="s">
        <v>999</v>
      </c>
      <c r="I1423" s="1" t="s">
        <v>2871</v>
      </c>
      <c r="J1423" s="8">
        <f>EOMONTH(C1423, 0)</f>
        <v>45565</v>
      </c>
      <c r="K1423" s="1" t="s">
        <v>373</v>
      </c>
      <c r="L1423" s="1" t="str">
        <f>IF(ISNUMBER(SEARCH("Social subscription",I1423)),"Social Sub",IF(OR(ISNUMBER(SEARCH("Mens",I1423)),ISNUMBER(SEARCH("Ladies",I1423))),"Match Fees",IF(OR(ISNUMBER(SEARCH("Badgers",I1423)),ISNUMBER(SEARCH("Match Fee",I1423))),"Match Fees",IF(OR(ISNUMBER(SEARCH("Training",I1423)),ISNUMBER(SEARCH("Aspirations",I1423))),"Training Fee",""))))</f>
        <v>Match Fees</v>
      </c>
      <c r="M1423" s="1">
        <v>5</v>
      </c>
      <c r="N1423" s="1">
        <v>0.1</v>
      </c>
      <c r="O1423" s="1">
        <v>0.05</v>
      </c>
      <c r="P1423" s="1">
        <v>0</v>
      </c>
      <c r="Q1423" s="1">
        <v>4.8499999999999996</v>
      </c>
    </row>
    <row r="1424" spans="1:17" ht="12.75">
      <c r="A1424" s="4">
        <v>45484</v>
      </c>
      <c r="B1424" s="18">
        <f>IF(AND(ISNUMBER(--LEFT(A1424,10)), ISNUMBER(--LEFT(C1424,10))), --LEFT(C1424,10) - --LEFT(A1424,10), "")</f>
        <v>60.895100000001548</v>
      </c>
      <c r="C1424" s="4">
        <v>45544.895138888889</v>
      </c>
      <c r="D1424" s="16">
        <f>YEAR(C1424)</f>
        <v>2024</v>
      </c>
      <c r="E1424" s="1" t="str">
        <f t="shared" si="22"/>
        <v>September 2024</v>
      </c>
      <c r="F1424" s="3" t="str">
        <f ca="1">IF(C1424&gt;=TODAY()-365, "Last 12 Months", "After 12 Months")</f>
        <v>Last 12 Months</v>
      </c>
      <c r="G1424" s="1" t="s">
        <v>2872</v>
      </c>
      <c r="H1424" s="1" t="s">
        <v>999</v>
      </c>
      <c r="I1424" s="1" t="s">
        <v>2873</v>
      </c>
      <c r="J1424" s="8">
        <f>EOMONTH(C1424, 0)</f>
        <v>45565</v>
      </c>
      <c r="K1424" s="1" t="s">
        <v>373</v>
      </c>
      <c r="L1424" s="1" t="str">
        <f>IF(ISNUMBER(SEARCH("Social subscription",I1424)),"Social Sub",IF(OR(ISNUMBER(SEARCH("Mens",I1424)),ISNUMBER(SEARCH("Ladies",I1424))),"Match Fees",IF(OR(ISNUMBER(SEARCH("Badgers",I1424)),ISNUMBER(SEARCH("Match Fee",I1424))),"Match Fees",IF(OR(ISNUMBER(SEARCH("Training",I1424)),ISNUMBER(SEARCH("Aspirations",I1424))),"Training Fee",""))))</f>
        <v>Match Fees</v>
      </c>
      <c r="M1424" s="1">
        <v>5</v>
      </c>
      <c r="N1424" s="1">
        <v>0.1</v>
      </c>
      <c r="O1424" s="1">
        <v>0.05</v>
      </c>
      <c r="P1424" s="1">
        <v>0</v>
      </c>
      <c r="Q1424" s="1">
        <v>4.8499999999999996</v>
      </c>
    </row>
    <row r="1425" spans="1:17" ht="12.75">
      <c r="A1425" s="4">
        <v>45488</v>
      </c>
      <c r="B1425" s="18">
        <f>IF(AND(ISNUMBER(--LEFT(A1425,10)), ISNUMBER(--LEFT(C1425,10))), --LEFT(C1425,10) - --LEFT(A1425,10), "")</f>
        <v>56.895100000001548</v>
      </c>
      <c r="C1425" s="4">
        <v>45544.895138888889</v>
      </c>
      <c r="D1425" s="16">
        <f>YEAR(C1425)</f>
        <v>2024</v>
      </c>
      <c r="E1425" s="1" t="str">
        <f t="shared" si="22"/>
        <v>September 2024</v>
      </c>
      <c r="F1425" s="3" t="str">
        <f ca="1">IF(C1425&gt;=TODAY()-365, "Last 12 Months", "After 12 Months")</f>
        <v>Last 12 Months</v>
      </c>
      <c r="G1425" s="1" t="s">
        <v>2874</v>
      </c>
      <c r="H1425" s="1" t="s">
        <v>999</v>
      </c>
      <c r="I1425" s="1" t="s">
        <v>2875</v>
      </c>
      <c r="J1425" s="8">
        <f>EOMONTH(C1425, 0)</f>
        <v>45565</v>
      </c>
      <c r="K1425" s="1" t="s">
        <v>373</v>
      </c>
      <c r="L1425" s="1" t="str">
        <f>IF(ISNUMBER(SEARCH("Social subscription",I1425)),"Social Sub",IF(OR(ISNUMBER(SEARCH("Mens",I1425)),ISNUMBER(SEARCH("Ladies",I1425))),"Match Fees",IF(OR(ISNUMBER(SEARCH("Badgers",I1425)),ISNUMBER(SEARCH("Match Fee",I1425))),"Match Fees",IF(OR(ISNUMBER(SEARCH("Training",I1425)),ISNUMBER(SEARCH("Aspirations",I1425))),"Training Fee",""))))</f>
        <v>Match Fees</v>
      </c>
      <c r="M1425" s="1">
        <v>5</v>
      </c>
      <c r="N1425" s="1">
        <v>0.1</v>
      </c>
      <c r="O1425" s="1">
        <v>0.05</v>
      </c>
      <c r="P1425" s="1">
        <v>0</v>
      </c>
      <c r="Q1425" s="1">
        <v>4.8499999999999996</v>
      </c>
    </row>
    <row r="1426" spans="1:17" ht="12.75">
      <c r="A1426" s="4">
        <v>45506</v>
      </c>
      <c r="B1426" s="18">
        <f>IF(AND(ISNUMBER(--LEFT(A1426,10)), ISNUMBER(--LEFT(C1426,10))), --LEFT(C1426,10) - --LEFT(A1426,10), "")</f>
        <v>38.895100000001548</v>
      </c>
      <c r="C1426" s="4">
        <v>45544.895138888889</v>
      </c>
      <c r="D1426" s="16">
        <f>YEAR(C1426)</f>
        <v>2024</v>
      </c>
      <c r="E1426" s="1" t="str">
        <f t="shared" si="22"/>
        <v>September 2024</v>
      </c>
      <c r="F1426" s="3" t="str">
        <f ca="1">IF(C1426&gt;=TODAY()-365, "Last 12 Months", "After 12 Months")</f>
        <v>Last 12 Months</v>
      </c>
      <c r="G1426" s="1" t="s">
        <v>2876</v>
      </c>
      <c r="H1426" s="1" t="s">
        <v>999</v>
      </c>
      <c r="I1426" s="1" t="s">
        <v>2484</v>
      </c>
      <c r="J1426" s="8">
        <f>EOMONTH(C1426, 0)</f>
        <v>45565</v>
      </c>
      <c r="K1426" s="1" t="s">
        <v>373</v>
      </c>
      <c r="L1426" s="1" t="str">
        <f>IF(ISNUMBER(SEARCH("Social subscription",I1426)),"Social Sub",IF(OR(ISNUMBER(SEARCH("Mens",I1426)),ISNUMBER(SEARCH("Ladies",I1426))),"Match Fees",IF(OR(ISNUMBER(SEARCH("Badgers",I1426)),ISNUMBER(SEARCH("Match Fee",I1426))),"Match Fees",IF(OR(ISNUMBER(SEARCH("Training",I1426)),ISNUMBER(SEARCH("Aspirations",I1426))),"Training Fee",""))))</f>
        <v>Training Fee</v>
      </c>
      <c r="M1426" s="1">
        <v>5</v>
      </c>
      <c r="N1426" s="1">
        <v>0.1</v>
      </c>
      <c r="O1426" s="1">
        <v>0.05</v>
      </c>
      <c r="P1426" s="1">
        <v>0</v>
      </c>
      <c r="Q1426" s="1">
        <v>4.8499999999999996</v>
      </c>
    </row>
    <row r="1427" spans="1:17" ht="12.75">
      <c r="A1427" s="4">
        <v>45513</v>
      </c>
      <c r="B1427" s="18">
        <f>IF(AND(ISNUMBER(--LEFT(A1427,10)), ISNUMBER(--LEFT(C1427,10))), --LEFT(C1427,10) - --LEFT(A1427,10), "")</f>
        <v>31.895100000001548</v>
      </c>
      <c r="C1427" s="4">
        <v>45544.895138888889</v>
      </c>
      <c r="D1427" s="16">
        <f>YEAR(C1427)</f>
        <v>2024</v>
      </c>
      <c r="E1427" s="1" t="str">
        <f t="shared" si="22"/>
        <v>September 2024</v>
      </c>
      <c r="F1427" s="3" t="str">
        <f ca="1">IF(C1427&gt;=TODAY()-365, "Last 12 Months", "After 12 Months")</f>
        <v>Last 12 Months</v>
      </c>
      <c r="G1427" s="1" t="s">
        <v>2877</v>
      </c>
      <c r="H1427" s="1" t="s">
        <v>999</v>
      </c>
      <c r="I1427" s="1" t="s">
        <v>2262</v>
      </c>
      <c r="J1427" s="8">
        <f>EOMONTH(C1427, 0)</f>
        <v>45565</v>
      </c>
      <c r="K1427" s="1" t="s">
        <v>373</v>
      </c>
      <c r="L1427" s="1" t="str">
        <f>IF(ISNUMBER(SEARCH("Social subscription",I1427)),"Social Sub",IF(OR(ISNUMBER(SEARCH("Mens",I1427)),ISNUMBER(SEARCH("Ladies",I1427))),"Match Fees",IF(OR(ISNUMBER(SEARCH("Badgers",I1427)),ISNUMBER(SEARCH("Match Fee",I1427))),"Match Fees",IF(OR(ISNUMBER(SEARCH("Training",I1427)),ISNUMBER(SEARCH("Aspirations",I1427))),"Training Fee",""))))</f>
        <v>Training Fee</v>
      </c>
      <c r="M1427" s="1">
        <v>5</v>
      </c>
      <c r="N1427" s="1">
        <v>0.08</v>
      </c>
      <c r="O1427" s="1">
        <v>0.05</v>
      </c>
      <c r="P1427" s="1">
        <v>0</v>
      </c>
      <c r="Q1427" s="1">
        <v>4.87</v>
      </c>
    </row>
    <row r="1428" spans="1:17" ht="12.75">
      <c r="A1428" s="4">
        <v>45542</v>
      </c>
      <c r="B1428" s="18">
        <f>IF(AND(ISNUMBER(--LEFT(A1428,10)), ISNUMBER(--LEFT(C1428,10))), --LEFT(C1428,10) - --LEFT(A1428,10), "")</f>
        <v>2.8951000000015483</v>
      </c>
      <c r="C1428" s="4">
        <v>45544.895138888889</v>
      </c>
      <c r="D1428" s="16">
        <f>YEAR(C1428)</f>
        <v>2024</v>
      </c>
      <c r="E1428" s="1" t="str">
        <f t="shared" si="22"/>
        <v>September 2024</v>
      </c>
      <c r="F1428" s="3" t="str">
        <f ca="1">IF(C1428&gt;=TODAY()-365, "Last 12 Months", "After 12 Months")</f>
        <v>Last 12 Months</v>
      </c>
      <c r="G1428" s="1" t="s">
        <v>2878</v>
      </c>
      <c r="H1428" s="1" t="s">
        <v>999</v>
      </c>
      <c r="I1428" s="1" t="s">
        <v>2879</v>
      </c>
      <c r="J1428" s="8">
        <f>EOMONTH(C1428, 0)</f>
        <v>45565</v>
      </c>
      <c r="K1428" s="1" t="s">
        <v>373</v>
      </c>
      <c r="L1428" s="1" t="str">
        <f>IF(ISNUMBER(SEARCH("Social subscription",I1428)),"Social Sub",IF(OR(ISNUMBER(SEARCH("Mens",I1428)),ISNUMBER(SEARCH("Ladies",I1428))),"Match Fees",IF(OR(ISNUMBER(SEARCH("Badgers",I1428)),ISNUMBER(SEARCH("Match Fee",I1428))),"Match Fees",IF(OR(ISNUMBER(SEARCH("Training",I1428)),ISNUMBER(SEARCH("Aspirations",I1428))),"Training Fee",""))))</f>
        <v>Match Fees</v>
      </c>
      <c r="M1428" s="1">
        <v>5</v>
      </c>
      <c r="N1428" s="1">
        <v>0.1</v>
      </c>
      <c r="O1428" s="1">
        <v>0.05</v>
      </c>
      <c r="P1428" s="1">
        <v>0</v>
      </c>
      <c r="Q1428" s="1">
        <v>4.8499999999999996</v>
      </c>
    </row>
    <row r="1429" spans="1:17" ht="12.75">
      <c r="A1429" s="4">
        <v>45186</v>
      </c>
      <c r="B1429" s="18">
        <f>IF(AND(ISNUMBER(--LEFT(A1429,10)), ISNUMBER(--LEFT(C1429,10))), --LEFT(C1429,10) - --LEFT(A1429,10), "")</f>
        <v>358.91799999999785</v>
      </c>
      <c r="C1429" s="4">
        <v>45544.918055555558</v>
      </c>
      <c r="D1429" s="16">
        <f>YEAR(C1429)</f>
        <v>2024</v>
      </c>
      <c r="E1429" s="1" t="str">
        <f t="shared" si="22"/>
        <v>September 2024</v>
      </c>
      <c r="F1429" s="3" t="str">
        <f ca="1">IF(C1429&gt;=TODAY()-365, "Last 12 Months", "After 12 Months")</f>
        <v>Last 12 Months</v>
      </c>
      <c r="G1429" s="1" t="s">
        <v>2880</v>
      </c>
      <c r="H1429" s="1" t="s">
        <v>2881</v>
      </c>
      <c r="I1429" s="1" t="s">
        <v>2882</v>
      </c>
      <c r="J1429" s="8">
        <f>EOMONTH(C1429, 0)</f>
        <v>45565</v>
      </c>
      <c r="K1429" s="1" t="s">
        <v>233</v>
      </c>
      <c r="L1429" s="1" t="str">
        <f>IF(ISNUMBER(SEARCH("Social subscription",I1429)),"Social Sub",IF(OR(ISNUMBER(SEARCH("Mens",I1429)),ISNUMBER(SEARCH("Ladies",I1429))),"Match Fees",IF(OR(ISNUMBER(SEARCH("Badgers",I1429)),ISNUMBER(SEARCH("Match Fee",I1429))),"Match Fees",IF(OR(ISNUMBER(SEARCH("Training",I1429)),ISNUMBER(SEARCH("Aspirations",I1429))),"Training Fee",""))))</f>
        <v>Match Fees</v>
      </c>
      <c r="M1429" s="1">
        <v>10</v>
      </c>
      <c r="N1429" s="1">
        <v>0</v>
      </c>
      <c r="O1429" s="1">
        <v>0</v>
      </c>
      <c r="P1429" s="1">
        <v>0</v>
      </c>
      <c r="Q1429" s="1">
        <v>10</v>
      </c>
    </row>
    <row r="1430" spans="1:17" ht="12.75">
      <c r="A1430" s="4">
        <v>45420</v>
      </c>
      <c r="B1430" s="18">
        <f>IF(AND(ISNUMBER(--LEFT(A1430,10)), ISNUMBER(--LEFT(C1430,10))), --LEFT(C1430,10) - --LEFT(A1430,10), "")</f>
        <v>124.91799999999785</v>
      </c>
      <c r="C1430" s="4">
        <v>45544.918055555558</v>
      </c>
      <c r="D1430" s="16">
        <f>YEAR(C1430)</f>
        <v>2024</v>
      </c>
      <c r="E1430" s="1" t="str">
        <f t="shared" si="22"/>
        <v>September 2024</v>
      </c>
      <c r="F1430" s="3" t="str">
        <f ca="1">IF(C1430&gt;=TODAY()-365, "Last 12 Months", "After 12 Months")</f>
        <v>Last 12 Months</v>
      </c>
      <c r="G1430" s="1" t="s">
        <v>2883</v>
      </c>
      <c r="H1430" s="1" t="s">
        <v>2881</v>
      </c>
      <c r="I1430" s="1" t="s">
        <v>973</v>
      </c>
      <c r="J1430" s="8">
        <f>EOMONTH(C1430, 0)</f>
        <v>45565</v>
      </c>
      <c r="K1430" s="1" t="s">
        <v>233</v>
      </c>
      <c r="L1430" s="1" t="str">
        <f>IF(ISNUMBER(SEARCH("Social subscription",I1430)),"Social Sub",IF(OR(ISNUMBER(SEARCH("Mens",I1430)),ISNUMBER(SEARCH("Ladies",I1430))),"Match Fees",IF(OR(ISNUMBER(SEARCH("Badgers",I1430)),ISNUMBER(SEARCH("Match Fee",I1430))),"Match Fees",IF(OR(ISNUMBER(SEARCH("Training",I1430)),ISNUMBER(SEARCH("Aspirations",I1430))),"Training Fee",""))))</f>
        <v>Match Fees</v>
      </c>
      <c r="M1430" s="1">
        <v>5</v>
      </c>
      <c r="N1430" s="1">
        <v>0</v>
      </c>
      <c r="O1430" s="1">
        <v>0</v>
      </c>
      <c r="P1430" s="1">
        <v>0</v>
      </c>
      <c r="Q1430" s="1">
        <v>5</v>
      </c>
    </row>
    <row r="1431" spans="1:17" ht="12.75">
      <c r="A1431" s="4">
        <v>45501</v>
      </c>
      <c r="B1431" s="18">
        <f>IF(AND(ISNUMBER(--LEFT(A1431,10)), ISNUMBER(--LEFT(C1431,10))), --LEFT(C1431,10) - --LEFT(A1431,10), "")</f>
        <v>44.354099999996834</v>
      </c>
      <c r="C1431" s="4">
        <v>45545.354166666664</v>
      </c>
      <c r="D1431" s="16">
        <f>YEAR(C1431)</f>
        <v>2024</v>
      </c>
      <c r="E1431" s="1" t="str">
        <f t="shared" si="22"/>
        <v>September 2024</v>
      </c>
      <c r="F1431" s="3" t="str">
        <f ca="1">IF(C1431&gt;=TODAY()-365, "Last 12 Months", "After 12 Months")</f>
        <v>Last 12 Months</v>
      </c>
      <c r="G1431" s="1" t="s">
        <v>2884</v>
      </c>
      <c r="H1431" s="1" t="s">
        <v>703</v>
      </c>
      <c r="I1431" s="1" t="s">
        <v>2885</v>
      </c>
      <c r="J1431" s="8">
        <f>EOMONTH(C1431, 0)</f>
        <v>45565</v>
      </c>
      <c r="K1431" s="1" t="s">
        <v>373</v>
      </c>
      <c r="L1431" s="1" t="str">
        <f>IF(ISNUMBER(SEARCH("Social subscription",I1431)),"Social Sub",IF(OR(ISNUMBER(SEARCH("Mens",I1431)),ISNUMBER(SEARCH("Ladies",I1431))),"Match Fees",IF(OR(ISNUMBER(SEARCH("Badgers",I1431)),ISNUMBER(SEARCH("Match Fee",I1431))),"Match Fees",IF(OR(ISNUMBER(SEARCH("Training",I1431)),ISNUMBER(SEARCH("Aspirations",I1431))),"Training Fee",""))))</f>
        <v>Training Fee</v>
      </c>
      <c r="M1431" s="1">
        <v>3</v>
      </c>
      <c r="N1431" s="1">
        <v>0.1</v>
      </c>
      <c r="O1431" s="1">
        <v>0.05</v>
      </c>
      <c r="P1431" s="1">
        <v>0</v>
      </c>
      <c r="Q1431" s="1">
        <v>2.85</v>
      </c>
    </row>
    <row r="1432" spans="1:17" ht="12.75">
      <c r="A1432" s="4">
        <v>45515</v>
      </c>
      <c r="B1432" s="18">
        <f>IF(AND(ISNUMBER(--LEFT(A1432,10)), ISNUMBER(--LEFT(C1432,10))), --LEFT(C1432,10) - --LEFT(A1432,10), "")</f>
        <v>30.354099999996834</v>
      </c>
      <c r="C1432" s="4">
        <v>45545.354166666664</v>
      </c>
      <c r="D1432" s="16">
        <f>YEAR(C1432)</f>
        <v>2024</v>
      </c>
      <c r="E1432" s="1" t="str">
        <f t="shared" si="22"/>
        <v>September 2024</v>
      </c>
      <c r="F1432" s="3" t="str">
        <f ca="1">IF(C1432&gt;=TODAY()-365, "Last 12 Months", "After 12 Months")</f>
        <v>Last 12 Months</v>
      </c>
      <c r="G1432" s="1" t="s">
        <v>2886</v>
      </c>
      <c r="H1432" s="1" t="s">
        <v>703</v>
      </c>
      <c r="I1432" s="1" t="s">
        <v>2887</v>
      </c>
      <c r="J1432" s="8">
        <f>EOMONTH(C1432, 0)</f>
        <v>45565</v>
      </c>
      <c r="K1432" s="1" t="s">
        <v>373</v>
      </c>
      <c r="L1432" s="1" t="str">
        <f>IF(ISNUMBER(SEARCH("Social subscription",I1432)),"Social Sub",IF(OR(ISNUMBER(SEARCH("Mens",I1432)),ISNUMBER(SEARCH("Ladies",I1432))),"Match Fees",IF(OR(ISNUMBER(SEARCH("Badgers",I1432)),ISNUMBER(SEARCH("Match Fee",I1432))),"Match Fees",IF(OR(ISNUMBER(SEARCH("Training",I1432)),ISNUMBER(SEARCH("Aspirations",I1432))),"Training Fee",""))))</f>
        <v>Training Fee</v>
      </c>
      <c r="M1432" s="1">
        <v>3</v>
      </c>
      <c r="N1432" s="1">
        <v>0.1</v>
      </c>
      <c r="O1432" s="1">
        <v>0.05</v>
      </c>
      <c r="P1432" s="1">
        <v>0</v>
      </c>
      <c r="Q1432" s="1">
        <v>2.85</v>
      </c>
    </row>
    <row r="1433" spans="1:17" ht="12.75">
      <c r="A1433" s="4">
        <v>45536</v>
      </c>
      <c r="B1433" s="18">
        <f>IF(AND(ISNUMBER(--LEFT(A1433,10)), ISNUMBER(--LEFT(C1433,10))), --LEFT(C1433,10) - --LEFT(A1433,10), "")</f>
        <v>9.3540999999968335</v>
      </c>
      <c r="C1433" s="4">
        <v>45545.354166666664</v>
      </c>
      <c r="D1433" s="16">
        <f>YEAR(C1433)</f>
        <v>2024</v>
      </c>
      <c r="E1433" s="1" t="str">
        <f t="shared" si="22"/>
        <v>September 2024</v>
      </c>
      <c r="F1433" s="3" t="str">
        <f ca="1">IF(C1433&gt;=TODAY()-365, "Last 12 Months", "After 12 Months")</f>
        <v>Last 12 Months</v>
      </c>
      <c r="G1433" s="1" t="s">
        <v>2888</v>
      </c>
      <c r="H1433" s="1" t="s">
        <v>703</v>
      </c>
      <c r="I1433" s="1" t="s">
        <v>2889</v>
      </c>
      <c r="J1433" s="8">
        <f>EOMONTH(C1433, 0)</f>
        <v>45565</v>
      </c>
      <c r="K1433" s="1" t="s">
        <v>373</v>
      </c>
      <c r="L1433" s="1" t="str">
        <f>IF(ISNUMBER(SEARCH("Social subscription",I1433)),"Social Sub",IF(OR(ISNUMBER(SEARCH("Mens",I1433)),ISNUMBER(SEARCH("Ladies",I1433))),"Match Fees",IF(OR(ISNUMBER(SEARCH("Badgers",I1433)),ISNUMBER(SEARCH("Match Fee",I1433))),"Match Fees",IF(OR(ISNUMBER(SEARCH("Training",I1433)),ISNUMBER(SEARCH("Aspirations",I1433))),"Training Fee",""))))</f>
        <v>Training Fee</v>
      </c>
      <c r="M1433" s="1">
        <v>3</v>
      </c>
      <c r="N1433" s="1">
        <v>0.1</v>
      </c>
      <c r="O1433" s="1">
        <v>0.05</v>
      </c>
      <c r="P1433" s="1">
        <v>0</v>
      </c>
      <c r="Q1433" s="1">
        <v>2.85</v>
      </c>
    </row>
    <row r="1434" spans="1:17" ht="12.75">
      <c r="A1434" s="4">
        <v>45542</v>
      </c>
      <c r="B1434" s="18">
        <f>IF(AND(ISNUMBER(--LEFT(A1434,10)), ISNUMBER(--LEFT(C1434,10))), --LEFT(C1434,10) - --LEFT(A1434,10), "")</f>
        <v>3.3540999999968335</v>
      </c>
      <c r="C1434" s="4">
        <v>45545.354166666664</v>
      </c>
      <c r="D1434" s="16">
        <f>YEAR(C1434)</f>
        <v>2024</v>
      </c>
      <c r="E1434" s="1" t="str">
        <f t="shared" si="22"/>
        <v>September 2024</v>
      </c>
      <c r="F1434" s="3" t="str">
        <f ca="1">IF(C1434&gt;=TODAY()-365, "Last 12 Months", "After 12 Months")</f>
        <v>Last 12 Months</v>
      </c>
      <c r="G1434" s="1" t="s">
        <v>2890</v>
      </c>
      <c r="H1434" s="1" t="s">
        <v>703</v>
      </c>
      <c r="I1434" s="1" t="s">
        <v>2891</v>
      </c>
      <c r="J1434" s="8">
        <f>EOMONTH(C1434, 0)</f>
        <v>45565</v>
      </c>
      <c r="K1434" s="1" t="s">
        <v>373</v>
      </c>
      <c r="L1434" s="1" t="str">
        <f>IF(ISNUMBER(SEARCH("Social subscription",I1434)),"Social Sub",IF(OR(ISNUMBER(SEARCH("Mens",I1434)),ISNUMBER(SEARCH("Ladies",I1434))),"Match Fees",IF(OR(ISNUMBER(SEARCH("Badgers",I1434)),ISNUMBER(SEARCH("Match Fee",I1434))),"Match Fees",IF(OR(ISNUMBER(SEARCH("Training",I1434)),ISNUMBER(SEARCH("Aspirations",I1434))),"Training Fee",""))))</f>
        <v>Match Fees</v>
      </c>
      <c r="M1434" s="1">
        <v>3</v>
      </c>
      <c r="N1434" s="1">
        <v>0.08</v>
      </c>
      <c r="O1434" s="1">
        <v>0.05</v>
      </c>
      <c r="P1434" s="1">
        <v>0</v>
      </c>
      <c r="Q1434" s="1">
        <v>2.87</v>
      </c>
    </row>
    <row r="1435" spans="1:17" ht="12.75">
      <c r="A1435" s="4">
        <v>45180</v>
      </c>
      <c r="B1435" s="18">
        <f>IF(AND(ISNUMBER(--LEFT(A1435,10)), ISNUMBER(--LEFT(C1435,10))), --LEFT(C1435,10) - --LEFT(A1435,10), "")</f>
        <v>365.46869999999763</v>
      </c>
      <c r="C1435" s="4">
        <v>45545.46875</v>
      </c>
      <c r="D1435" s="16">
        <f>YEAR(C1435)</f>
        <v>2024</v>
      </c>
      <c r="E1435" s="1" t="str">
        <f t="shared" si="22"/>
        <v>September 2024</v>
      </c>
      <c r="F1435" s="3" t="str">
        <f ca="1">IF(C1435&gt;=TODAY()-365, "Last 12 Months", "After 12 Months")</f>
        <v>Last 12 Months</v>
      </c>
      <c r="G1435" s="1" t="s">
        <v>2892</v>
      </c>
      <c r="H1435" s="1" t="s">
        <v>708</v>
      </c>
      <c r="I1435" s="1" t="s">
        <v>2893</v>
      </c>
      <c r="J1435" s="8">
        <f>EOMONTH(C1435, 0)</f>
        <v>45565</v>
      </c>
      <c r="K1435" s="1" t="s">
        <v>233</v>
      </c>
      <c r="L1435" s="1" t="str">
        <f>IF(ISNUMBER(SEARCH("Social subscription",I1435)),"Social Sub",IF(OR(ISNUMBER(SEARCH("Mens",I1435)),ISNUMBER(SEARCH("Ladies",I1435))),"Match Fees",IF(OR(ISNUMBER(SEARCH("Badgers",I1435)),ISNUMBER(SEARCH("Match Fee",I1435))),"Match Fees",IF(OR(ISNUMBER(SEARCH("Training",I1435)),ISNUMBER(SEARCH("Aspirations",I1435))),"Training Fee",""))))</f>
        <v>Match Fees</v>
      </c>
      <c r="M1435" s="1">
        <v>75</v>
      </c>
      <c r="N1435" s="1">
        <v>0</v>
      </c>
      <c r="O1435" s="1">
        <v>0</v>
      </c>
      <c r="P1435" s="1">
        <v>0</v>
      </c>
      <c r="Q1435" s="1">
        <v>75</v>
      </c>
    </row>
    <row r="1436" spans="1:17" ht="12.75">
      <c r="A1436" s="4">
        <v>45180</v>
      </c>
      <c r="B1436" s="18">
        <f>IF(AND(ISNUMBER(--LEFT(A1436,10)), ISNUMBER(--LEFT(C1436,10))), --LEFT(C1436,10) - --LEFT(A1436,10), "")</f>
        <v>365.46869999999763</v>
      </c>
      <c r="C1436" s="4">
        <v>45545.46875</v>
      </c>
      <c r="D1436" s="16">
        <f>YEAR(C1436)</f>
        <v>2024</v>
      </c>
      <c r="E1436" s="1" t="str">
        <f t="shared" si="22"/>
        <v>September 2024</v>
      </c>
      <c r="F1436" s="3" t="str">
        <f ca="1">IF(C1436&gt;=TODAY()-365, "Last 12 Months", "After 12 Months")</f>
        <v>Last 12 Months</v>
      </c>
      <c r="G1436" s="1" t="s">
        <v>2894</v>
      </c>
      <c r="H1436" s="1" t="s">
        <v>717</v>
      </c>
      <c r="I1436" s="1" t="s">
        <v>2893</v>
      </c>
      <c r="J1436" s="8">
        <f>EOMONTH(C1436, 0)</f>
        <v>45565</v>
      </c>
      <c r="K1436" s="1" t="s">
        <v>233</v>
      </c>
      <c r="L1436" s="1" t="str">
        <f>IF(ISNUMBER(SEARCH("Social subscription",I1436)),"Social Sub",IF(OR(ISNUMBER(SEARCH("Mens",I1436)),ISNUMBER(SEARCH("Ladies",I1436))),"Match Fees",IF(OR(ISNUMBER(SEARCH("Badgers",I1436)),ISNUMBER(SEARCH("Match Fee",I1436))),"Match Fees",IF(OR(ISNUMBER(SEARCH("Training",I1436)),ISNUMBER(SEARCH("Aspirations",I1436))),"Training Fee",""))))</f>
        <v>Match Fees</v>
      </c>
      <c r="M1436" s="1">
        <v>75</v>
      </c>
      <c r="N1436" s="1">
        <v>0</v>
      </c>
      <c r="O1436" s="1">
        <v>0</v>
      </c>
      <c r="P1436" s="1">
        <v>0</v>
      </c>
      <c r="Q1436" s="1">
        <v>75</v>
      </c>
    </row>
    <row r="1437" spans="1:17" ht="12.75">
      <c r="A1437" s="4">
        <v>45374</v>
      </c>
      <c r="B1437" s="18">
        <f>IF(AND(ISNUMBER(--LEFT(A1437,10)), ISNUMBER(--LEFT(C1437,10))), --LEFT(C1437,10) - --LEFT(A1437,10), "")</f>
        <v>171.46869999999763</v>
      </c>
      <c r="C1437" s="4">
        <v>45545.46875</v>
      </c>
      <c r="D1437" s="16">
        <f>YEAR(C1437)</f>
        <v>2024</v>
      </c>
      <c r="E1437" s="1" t="str">
        <f t="shared" si="22"/>
        <v>September 2024</v>
      </c>
      <c r="F1437" s="3" t="str">
        <f ca="1">IF(C1437&gt;=TODAY()-365, "Last 12 Months", "After 12 Months")</f>
        <v>Last 12 Months</v>
      </c>
      <c r="G1437" s="1" t="s">
        <v>2895</v>
      </c>
      <c r="H1437" s="1" t="s">
        <v>2896</v>
      </c>
      <c r="I1437" s="1" t="s">
        <v>2897</v>
      </c>
      <c r="J1437" s="8">
        <f>EOMONTH(C1437, 0)</f>
        <v>45565</v>
      </c>
      <c r="K1437" s="1" t="s">
        <v>233</v>
      </c>
      <c r="L1437" s="1" t="str">
        <f>IF(ISNUMBER(SEARCH("Social subscription",I1437)),"Social Sub",IF(OR(ISNUMBER(SEARCH("Mens",I1437)),ISNUMBER(SEARCH("Ladies",I1437))),"Match Fees",IF(OR(ISNUMBER(SEARCH("Badgers",I1437)),ISNUMBER(SEARCH("Match Fee",I1437))),"Match Fees",IF(OR(ISNUMBER(SEARCH("Training",I1437)),ISNUMBER(SEARCH("Aspirations",I1437))),"Training Fee",""))))</f>
        <v>Match Fees</v>
      </c>
      <c r="M1437" s="1">
        <v>10</v>
      </c>
      <c r="N1437" s="1">
        <v>0</v>
      </c>
      <c r="O1437" s="1">
        <v>0</v>
      </c>
      <c r="P1437" s="1">
        <v>0</v>
      </c>
      <c r="Q1437" s="1">
        <v>10</v>
      </c>
    </row>
    <row r="1438" spans="1:17" ht="12.75">
      <c r="A1438" s="4">
        <v>45478</v>
      </c>
      <c r="B1438" s="18">
        <f>IF(AND(ISNUMBER(--LEFT(A1438,10)), ISNUMBER(--LEFT(C1438,10))), --LEFT(C1438,10) - --LEFT(A1438,10), "")</f>
        <v>67.545799999999872</v>
      </c>
      <c r="C1438" s="4">
        <v>45545.54583333333</v>
      </c>
      <c r="D1438" s="16">
        <f>YEAR(C1438)</f>
        <v>2024</v>
      </c>
      <c r="E1438" s="1" t="str">
        <f t="shared" si="22"/>
        <v>September 2024</v>
      </c>
      <c r="F1438" s="3" t="str">
        <f ca="1">IF(C1438&gt;=TODAY()-365, "Last 12 Months", "After 12 Months")</f>
        <v>Last 12 Months</v>
      </c>
      <c r="G1438" s="1" t="s">
        <v>2898</v>
      </c>
      <c r="H1438" s="1" t="s">
        <v>1962</v>
      </c>
      <c r="I1438" s="1" t="s">
        <v>1479</v>
      </c>
      <c r="J1438" s="8">
        <f>EOMONTH(C1438, 0)</f>
        <v>45565</v>
      </c>
      <c r="K1438" s="1" t="s">
        <v>233</v>
      </c>
      <c r="L1438" s="1" t="str">
        <f>IF(ISNUMBER(SEARCH("Social subscription",I1438)),"Social Sub",IF(OR(ISNUMBER(SEARCH("Mens",I1438)),ISNUMBER(SEARCH("Ladies",I1438))),"Match Fees",IF(OR(ISNUMBER(SEARCH("Badgers",I1438)),ISNUMBER(SEARCH("Match Fee",I1438))),"Match Fees",IF(OR(ISNUMBER(SEARCH("Training",I1438)),ISNUMBER(SEARCH("Aspirations",I1438))),"Training Fee",""))))</f>
        <v>Training Fee</v>
      </c>
      <c r="M1438" s="1">
        <v>5</v>
      </c>
      <c r="N1438" s="1">
        <v>0</v>
      </c>
      <c r="O1438" s="1">
        <v>0</v>
      </c>
      <c r="P1438" s="1">
        <v>0</v>
      </c>
      <c r="Q1438" s="1">
        <v>5</v>
      </c>
    </row>
    <row r="1439" spans="1:17" ht="12.75">
      <c r="A1439" s="4">
        <v>45499</v>
      </c>
      <c r="B1439" s="18">
        <f>IF(AND(ISNUMBER(--LEFT(A1439,10)), ISNUMBER(--LEFT(C1439,10))), --LEFT(C1439,10) - --LEFT(A1439,10), "")</f>
        <v>46.545799999999872</v>
      </c>
      <c r="C1439" s="4">
        <v>45545.54583333333</v>
      </c>
      <c r="D1439" s="16">
        <f>YEAR(C1439)</f>
        <v>2024</v>
      </c>
      <c r="E1439" s="1" t="str">
        <f t="shared" si="22"/>
        <v>September 2024</v>
      </c>
      <c r="F1439" s="3" t="str">
        <f ca="1">IF(C1439&gt;=TODAY()-365, "Last 12 Months", "After 12 Months")</f>
        <v>Last 12 Months</v>
      </c>
      <c r="G1439" s="1" t="s">
        <v>2899</v>
      </c>
      <c r="H1439" s="1" t="s">
        <v>1962</v>
      </c>
      <c r="I1439" s="1" t="s">
        <v>1900</v>
      </c>
      <c r="J1439" s="8">
        <f>EOMONTH(C1439, 0)</f>
        <v>45565</v>
      </c>
      <c r="K1439" s="1" t="s">
        <v>233</v>
      </c>
      <c r="L1439" s="1" t="str">
        <f>IF(ISNUMBER(SEARCH("Social subscription",I1439)),"Social Sub",IF(OR(ISNUMBER(SEARCH("Mens",I1439)),ISNUMBER(SEARCH("Ladies",I1439))),"Match Fees",IF(OR(ISNUMBER(SEARCH("Badgers",I1439)),ISNUMBER(SEARCH("Match Fee",I1439))),"Match Fees",IF(OR(ISNUMBER(SEARCH("Training",I1439)),ISNUMBER(SEARCH("Aspirations",I1439))),"Training Fee",""))))</f>
        <v>Training Fee</v>
      </c>
      <c r="M1439" s="1">
        <v>5</v>
      </c>
      <c r="N1439" s="1">
        <v>0</v>
      </c>
      <c r="O1439" s="1">
        <v>0</v>
      </c>
      <c r="P1439" s="1">
        <v>0</v>
      </c>
      <c r="Q1439" s="1">
        <v>5</v>
      </c>
    </row>
    <row r="1440" spans="1:17" ht="12.75">
      <c r="A1440" s="4">
        <v>45513</v>
      </c>
      <c r="B1440" s="18">
        <f>IF(AND(ISNUMBER(--LEFT(A1440,10)), ISNUMBER(--LEFT(C1440,10))), --LEFT(C1440,10) - --LEFT(A1440,10), "")</f>
        <v>32.545799999999872</v>
      </c>
      <c r="C1440" s="4">
        <v>45545.54583333333</v>
      </c>
      <c r="D1440" s="16">
        <f>YEAR(C1440)</f>
        <v>2024</v>
      </c>
      <c r="E1440" s="1" t="str">
        <f t="shared" si="22"/>
        <v>September 2024</v>
      </c>
      <c r="F1440" s="3" t="str">
        <f ca="1">IF(C1440&gt;=TODAY()-365, "Last 12 Months", "After 12 Months")</f>
        <v>Last 12 Months</v>
      </c>
      <c r="G1440" s="1" t="s">
        <v>2900</v>
      </c>
      <c r="H1440" s="1" t="s">
        <v>1962</v>
      </c>
      <c r="I1440" s="1" t="s">
        <v>2129</v>
      </c>
      <c r="J1440" s="8">
        <f>EOMONTH(C1440, 0)</f>
        <v>45565</v>
      </c>
      <c r="K1440" s="1" t="s">
        <v>233</v>
      </c>
      <c r="L1440" s="1" t="str">
        <f>IF(ISNUMBER(SEARCH("Social subscription",I1440)),"Social Sub",IF(OR(ISNUMBER(SEARCH("Mens",I1440)),ISNUMBER(SEARCH("Ladies",I1440))),"Match Fees",IF(OR(ISNUMBER(SEARCH("Badgers",I1440)),ISNUMBER(SEARCH("Match Fee",I1440))),"Match Fees",IF(OR(ISNUMBER(SEARCH("Training",I1440)),ISNUMBER(SEARCH("Aspirations",I1440))),"Training Fee",""))))</f>
        <v>Training Fee</v>
      </c>
      <c r="M1440" s="1">
        <v>5</v>
      </c>
      <c r="N1440" s="1">
        <v>0</v>
      </c>
      <c r="O1440" s="1">
        <v>0</v>
      </c>
      <c r="P1440" s="1">
        <v>0</v>
      </c>
      <c r="Q1440" s="1">
        <v>5</v>
      </c>
    </row>
    <row r="1441" spans="1:17" ht="12.75">
      <c r="A1441" s="4">
        <v>45545</v>
      </c>
      <c r="B1441" s="18">
        <f>IF(AND(ISNUMBER(--LEFT(A1441,10)), ISNUMBER(--LEFT(C1441,10))), --LEFT(C1441,10) - --LEFT(A1441,10), "")</f>
        <v>0.57289999999920838</v>
      </c>
      <c r="C1441" s="4">
        <v>45545.572916666664</v>
      </c>
      <c r="D1441" s="16">
        <f>YEAR(C1441)</f>
        <v>2024</v>
      </c>
      <c r="E1441" s="1" t="str">
        <f t="shared" si="22"/>
        <v>September 2024</v>
      </c>
      <c r="F1441" s="3" t="str">
        <f ca="1">IF(C1441&gt;=TODAY()-365, "Last 12 Months", "After 12 Months")</f>
        <v>Last 12 Months</v>
      </c>
      <c r="G1441" s="1" t="s">
        <v>2901</v>
      </c>
      <c r="H1441" s="1" t="s">
        <v>2902</v>
      </c>
      <c r="I1441" s="1" t="s">
        <v>2903</v>
      </c>
      <c r="J1441" s="8">
        <f>EOMONTH(C1441, 0)</f>
        <v>45565</v>
      </c>
      <c r="K1441" s="1" t="s">
        <v>241</v>
      </c>
      <c r="L1441" s="1" t="str">
        <f>IF(ISNUMBER(SEARCH("Social subscription",I1441)),"Social Sub",IF(OR(ISNUMBER(SEARCH("Mens",I1441)),ISNUMBER(SEARCH("Ladies",I1441))),"Match Fees",IF(OR(ISNUMBER(SEARCH("Badgers",I1441)),ISNUMBER(SEARCH("Match Fee",I1441))),"Match Fees",IF(OR(ISNUMBER(SEARCH("Training",I1441)),ISNUMBER(SEARCH("Aspirations",I1441))),"Training Fee",""))))</f>
        <v>Match Fees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</row>
    <row r="1442" spans="1:17" ht="12.75">
      <c r="A1442" s="4">
        <v>45542</v>
      </c>
      <c r="B1442" s="18">
        <f>IF(AND(ISNUMBER(--LEFT(A1442,10)), ISNUMBER(--LEFT(C1442,10))), --LEFT(C1442,10) - --LEFT(A1442,10), "")</f>
        <v>3.5826000000015483</v>
      </c>
      <c r="C1442" s="4">
        <v>45545.582638888889</v>
      </c>
      <c r="D1442" s="16">
        <f>YEAR(C1442)</f>
        <v>2024</v>
      </c>
      <c r="E1442" s="1" t="str">
        <f t="shared" si="22"/>
        <v>September 2024</v>
      </c>
      <c r="F1442" s="3" t="str">
        <f ca="1">IF(C1442&gt;=TODAY()-365, "Last 12 Months", "After 12 Months")</f>
        <v>Last 12 Months</v>
      </c>
      <c r="G1442" s="1" t="s">
        <v>2904</v>
      </c>
      <c r="H1442" s="1" t="s">
        <v>574</v>
      </c>
      <c r="I1442" s="1" t="s">
        <v>2905</v>
      </c>
      <c r="J1442" s="8">
        <f>EOMONTH(C1442, 0)</f>
        <v>45565</v>
      </c>
      <c r="K1442" s="1" t="s">
        <v>233</v>
      </c>
      <c r="L1442" s="1" t="str">
        <f>IF(ISNUMBER(SEARCH("Social subscription",I1442)),"Social Sub",IF(OR(ISNUMBER(SEARCH("Mens",I1442)),ISNUMBER(SEARCH("Ladies",I1442))),"Match Fees",IF(OR(ISNUMBER(SEARCH("Badgers",I1442)),ISNUMBER(SEARCH("Match Fee",I1442))),"Match Fees",IF(OR(ISNUMBER(SEARCH("Training",I1442)),ISNUMBER(SEARCH("Aspirations",I1442))),"Training Fee",""))))</f>
        <v>Match Fees</v>
      </c>
      <c r="M1442" s="1">
        <v>75</v>
      </c>
      <c r="N1442" s="1">
        <v>0</v>
      </c>
      <c r="O1442" s="1">
        <v>0</v>
      </c>
      <c r="P1442" s="1">
        <v>0</v>
      </c>
      <c r="Q1442" s="1">
        <v>75</v>
      </c>
    </row>
    <row r="1443" spans="1:17" ht="12.75">
      <c r="A1443" s="4">
        <v>45542</v>
      </c>
      <c r="B1443" s="18">
        <f>IF(AND(ISNUMBER(--LEFT(A1443,10)), ISNUMBER(--LEFT(C1443,10))), --LEFT(C1443,10) - --LEFT(A1443,10), "")</f>
        <v>3.5832999999984168</v>
      </c>
      <c r="C1443" s="4">
        <v>45545.583333333336</v>
      </c>
      <c r="D1443" s="16">
        <f>YEAR(C1443)</f>
        <v>2024</v>
      </c>
      <c r="E1443" s="1" t="str">
        <f t="shared" si="22"/>
        <v>September 2024</v>
      </c>
      <c r="F1443" s="3" t="str">
        <f ca="1">IF(C1443&gt;=TODAY()-365, "Last 12 Months", "After 12 Months")</f>
        <v>Last 12 Months</v>
      </c>
      <c r="G1443" s="1" t="s">
        <v>2906</v>
      </c>
      <c r="H1443" s="1" t="s">
        <v>571</v>
      </c>
      <c r="I1443" s="1" t="s">
        <v>2907</v>
      </c>
      <c r="J1443" s="8">
        <f>EOMONTH(C1443, 0)</f>
        <v>45565</v>
      </c>
      <c r="K1443" s="1" t="s">
        <v>233</v>
      </c>
      <c r="L1443" s="1" t="str">
        <f>IF(ISNUMBER(SEARCH("Social subscription",I1443)),"Social Sub",IF(OR(ISNUMBER(SEARCH("Mens",I1443)),ISNUMBER(SEARCH("Ladies",I1443))),"Match Fees",IF(OR(ISNUMBER(SEARCH("Badgers",I1443)),ISNUMBER(SEARCH("Match Fee",I1443))),"Match Fees",IF(OR(ISNUMBER(SEARCH("Training",I1443)),ISNUMBER(SEARCH("Aspirations",I1443))),"Training Fee",""))))</f>
        <v>Match Fees</v>
      </c>
      <c r="M1443" s="1">
        <v>30</v>
      </c>
      <c r="N1443" s="1">
        <v>0</v>
      </c>
      <c r="O1443" s="1">
        <v>0</v>
      </c>
      <c r="P1443" s="1">
        <v>0</v>
      </c>
      <c r="Q1443" s="1">
        <v>30</v>
      </c>
    </row>
    <row r="1444" spans="1:17" ht="12.75">
      <c r="A1444" s="4">
        <v>45513</v>
      </c>
      <c r="B1444" s="18">
        <f>IF(AND(ISNUMBER(--LEFT(A1444,10)), ISNUMBER(--LEFT(C1444,10))), --LEFT(C1444,10) - --LEFT(A1444,10), "")</f>
        <v>33.354099999996834</v>
      </c>
      <c r="C1444" s="4">
        <v>45546.354166666664</v>
      </c>
      <c r="D1444" s="16">
        <f>YEAR(C1444)</f>
        <v>2024</v>
      </c>
      <c r="E1444" s="1" t="str">
        <f t="shared" si="22"/>
        <v>September 2024</v>
      </c>
      <c r="F1444" s="3" t="str">
        <f ca="1">IF(C1444&gt;=TODAY()-365, "Last 12 Months", "After 12 Months")</f>
        <v>Last 12 Months</v>
      </c>
      <c r="G1444" s="1" t="s">
        <v>2908</v>
      </c>
      <c r="H1444" s="1" t="s">
        <v>1470</v>
      </c>
      <c r="I1444" s="1" t="s">
        <v>2262</v>
      </c>
      <c r="J1444" s="8">
        <f>EOMONTH(C1444, 0)</f>
        <v>45565</v>
      </c>
      <c r="K1444" s="1" t="s">
        <v>373</v>
      </c>
      <c r="L1444" s="1" t="str">
        <f>IF(ISNUMBER(SEARCH("Social subscription",I1444)),"Social Sub",IF(OR(ISNUMBER(SEARCH("Mens",I1444)),ISNUMBER(SEARCH("Ladies",I1444))),"Match Fees",IF(OR(ISNUMBER(SEARCH("Badgers",I1444)),ISNUMBER(SEARCH("Match Fee",I1444))),"Match Fees",IF(OR(ISNUMBER(SEARCH("Training",I1444)),ISNUMBER(SEARCH("Aspirations",I1444))),"Training Fee",""))))</f>
        <v>Training Fee</v>
      </c>
      <c r="M1444" s="1">
        <v>5</v>
      </c>
      <c r="N1444" s="1">
        <v>0.28000000000000003</v>
      </c>
      <c r="O1444" s="1">
        <v>0.05</v>
      </c>
      <c r="P1444" s="1">
        <v>0</v>
      </c>
      <c r="Q1444" s="1">
        <v>4.67</v>
      </c>
    </row>
    <row r="1445" spans="1:17" ht="12.75">
      <c r="A1445" s="4">
        <v>45435</v>
      </c>
      <c r="B1445" s="18">
        <f>IF(AND(ISNUMBER(--LEFT(A1445,10)), ISNUMBER(--LEFT(C1445,10))), --LEFT(C1445,10) - --LEFT(A1445,10), "")</f>
        <v>111.35409999999683</v>
      </c>
      <c r="C1445" s="4">
        <v>45546.354166666664</v>
      </c>
      <c r="D1445" s="16">
        <f>YEAR(C1445)</f>
        <v>2024</v>
      </c>
      <c r="E1445" s="1" t="str">
        <f t="shared" si="22"/>
        <v>September 2024</v>
      </c>
      <c r="F1445" s="3" t="str">
        <f ca="1">IF(C1445&gt;=TODAY()-365, "Last 12 Months", "After 12 Months")</f>
        <v>Last 12 Months</v>
      </c>
      <c r="G1445" s="1" t="s">
        <v>2909</v>
      </c>
      <c r="H1445" s="1" t="s">
        <v>2910</v>
      </c>
      <c r="I1445" s="1" t="s">
        <v>1256</v>
      </c>
      <c r="J1445" s="8">
        <f>EOMONTH(C1445, 0)</f>
        <v>45565</v>
      </c>
      <c r="K1445" s="1" t="s">
        <v>373</v>
      </c>
      <c r="L1445" s="1" t="str">
        <f>IF(ISNUMBER(SEARCH("Social subscription",I1445)),"Social Sub",IF(OR(ISNUMBER(SEARCH("Mens",I1445)),ISNUMBER(SEARCH("Ladies",I1445))),"Match Fees",IF(OR(ISNUMBER(SEARCH("Badgers",I1445)),ISNUMBER(SEARCH("Match Fee",I1445))),"Match Fees",IF(OR(ISNUMBER(SEARCH("Training",I1445)),ISNUMBER(SEARCH("Aspirations",I1445))),"Training Fee",""))))</f>
        <v>Match Fees</v>
      </c>
      <c r="M1445" s="1">
        <v>5</v>
      </c>
      <c r="N1445" s="1">
        <v>0.28000000000000003</v>
      </c>
      <c r="O1445" s="1">
        <v>0.05</v>
      </c>
      <c r="P1445" s="1">
        <v>0</v>
      </c>
      <c r="Q1445" s="1">
        <v>4.67</v>
      </c>
    </row>
    <row r="1446" spans="1:17" ht="12.75">
      <c r="A1446" s="4">
        <v>45484</v>
      </c>
      <c r="B1446" s="18">
        <f>IF(AND(ISNUMBER(--LEFT(A1446,10)), ISNUMBER(--LEFT(C1446,10))), --LEFT(C1446,10) - --LEFT(A1446,10), "")</f>
        <v>63.462500000001455</v>
      </c>
      <c r="C1446" s="4">
        <v>45547.462500000001</v>
      </c>
      <c r="D1446" s="16">
        <f>YEAR(C1446)</f>
        <v>2024</v>
      </c>
      <c r="E1446" s="1" t="str">
        <f t="shared" si="22"/>
        <v>September 2024</v>
      </c>
      <c r="F1446" s="3" t="str">
        <f ca="1">IF(C1446&gt;=TODAY()-365, "Last 12 Months", "After 12 Months")</f>
        <v>Last 12 Months</v>
      </c>
      <c r="G1446" s="1" t="s">
        <v>2911</v>
      </c>
      <c r="H1446" s="1" t="s">
        <v>2912</v>
      </c>
      <c r="I1446" s="1" t="s">
        <v>2913</v>
      </c>
      <c r="J1446" s="8">
        <f>EOMONTH(C1446, 0)</f>
        <v>45565</v>
      </c>
      <c r="K1446" s="1" t="s">
        <v>373</v>
      </c>
      <c r="L1446" s="1" t="str">
        <f>IF(ISNUMBER(SEARCH("Social subscription",I1446)),"Social Sub",IF(OR(ISNUMBER(SEARCH("Mens",I1446)),ISNUMBER(SEARCH("Ladies",I1446))),"Match Fees",IF(OR(ISNUMBER(SEARCH("Badgers",I1446)),ISNUMBER(SEARCH("Match Fee",I1446))),"Match Fees",IF(OR(ISNUMBER(SEARCH("Training",I1446)),ISNUMBER(SEARCH("Aspirations",I1446))),"Training Fee",""))))</f>
        <v>Match Fees</v>
      </c>
      <c r="M1446" s="1">
        <v>5</v>
      </c>
      <c r="N1446" s="1">
        <v>0.17</v>
      </c>
      <c r="O1446" s="1">
        <v>0.05</v>
      </c>
      <c r="P1446" s="1">
        <v>0</v>
      </c>
      <c r="Q1446" s="1">
        <v>4.78</v>
      </c>
    </row>
    <row r="1447" spans="1:17" ht="12.75">
      <c r="A1447" s="4">
        <v>45496</v>
      </c>
      <c r="B1447" s="18">
        <f>IF(AND(ISNUMBER(--LEFT(A1447,10)), ISNUMBER(--LEFT(C1447,10))), --LEFT(C1447,10) - --LEFT(A1447,10), "")</f>
        <v>51.462500000001455</v>
      </c>
      <c r="C1447" s="4">
        <v>45547.462500000001</v>
      </c>
      <c r="D1447" s="16">
        <f>YEAR(C1447)</f>
        <v>2024</v>
      </c>
      <c r="E1447" s="1" t="str">
        <f t="shared" si="22"/>
        <v>September 2024</v>
      </c>
      <c r="F1447" s="3" t="str">
        <f ca="1">IF(C1447&gt;=TODAY()-365, "Last 12 Months", "After 12 Months")</f>
        <v>Last 12 Months</v>
      </c>
      <c r="G1447" s="1" t="s">
        <v>2914</v>
      </c>
      <c r="H1447" s="1" t="s">
        <v>2912</v>
      </c>
      <c r="I1447" s="1" t="s">
        <v>2915</v>
      </c>
      <c r="J1447" s="8">
        <f>EOMONTH(C1447, 0)</f>
        <v>45565</v>
      </c>
      <c r="K1447" s="1" t="s">
        <v>373</v>
      </c>
      <c r="L1447" s="1" t="str">
        <f>IF(ISNUMBER(SEARCH("Social subscription",I1447)),"Social Sub",IF(OR(ISNUMBER(SEARCH("Mens",I1447)),ISNUMBER(SEARCH("Ladies",I1447))),"Match Fees",IF(OR(ISNUMBER(SEARCH("Badgers",I1447)),ISNUMBER(SEARCH("Match Fee",I1447))),"Match Fees",IF(OR(ISNUMBER(SEARCH("Training",I1447)),ISNUMBER(SEARCH("Aspirations",I1447))),"Training Fee",""))))</f>
        <v>Match Fees</v>
      </c>
      <c r="M1447" s="1">
        <v>5</v>
      </c>
      <c r="N1447" s="1">
        <v>0.18</v>
      </c>
      <c r="O1447" s="1">
        <v>0.05</v>
      </c>
      <c r="P1447" s="1">
        <v>0</v>
      </c>
      <c r="Q1447" s="1">
        <v>4.7699999999999996</v>
      </c>
    </row>
    <row r="1448" spans="1:17" ht="12.75">
      <c r="A1448" s="4">
        <v>45215</v>
      </c>
      <c r="B1448" s="18">
        <f>IF(AND(ISNUMBER(--LEFT(A1448,10)), ISNUMBER(--LEFT(C1448,10))), --LEFT(C1448,10) - --LEFT(A1448,10), "")</f>
        <v>332.47499999999854</v>
      </c>
      <c r="C1448" s="4">
        <v>45547.474999999999</v>
      </c>
      <c r="D1448" s="16">
        <f>YEAR(C1448)</f>
        <v>2024</v>
      </c>
      <c r="E1448" s="1" t="str">
        <f t="shared" si="22"/>
        <v>September 2024</v>
      </c>
      <c r="F1448" s="3" t="str">
        <f ca="1">IF(C1448&gt;=TODAY()-365, "Last 12 Months", "After 12 Months")</f>
        <v>Last 12 Months</v>
      </c>
      <c r="G1448" s="1" t="s">
        <v>2916</v>
      </c>
      <c r="H1448" s="1" t="s">
        <v>2912</v>
      </c>
      <c r="I1448" s="1" t="s">
        <v>2917</v>
      </c>
      <c r="J1448" s="8">
        <f>EOMONTH(C1448, 0)</f>
        <v>45565</v>
      </c>
      <c r="K1448" s="1" t="s">
        <v>233</v>
      </c>
      <c r="L1448" s="1" t="str">
        <f>IF(ISNUMBER(SEARCH("Social subscription",I1448)),"Social Sub",IF(OR(ISNUMBER(SEARCH("Mens",I1448)),ISNUMBER(SEARCH("Ladies",I1448))),"Match Fees",IF(OR(ISNUMBER(SEARCH("Badgers",I1448)),ISNUMBER(SEARCH("Match Fee",I1448))),"Match Fees",IF(OR(ISNUMBER(SEARCH("Training",I1448)),ISNUMBER(SEARCH("Aspirations",I1448))),"Training Fee",""))))</f>
        <v>Match Fees</v>
      </c>
      <c r="M1448" s="1">
        <v>10</v>
      </c>
      <c r="N1448" s="1">
        <v>0</v>
      </c>
      <c r="O1448" s="1">
        <v>0</v>
      </c>
      <c r="P1448" s="1">
        <v>0</v>
      </c>
      <c r="Q1448" s="1">
        <v>10</v>
      </c>
    </row>
    <row r="1449" spans="1:17" ht="12.75">
      <c r="A1449" s="4">
        <v>45542</v>
      </c>
      <c r="B1449" s="18">
        <f>IF(AND(ISNUMBER(--LEFT(A1449,10)), ISNUMBER(--LEFT(C1449,10))), --LEFT(C1449,10) - --LEFT(A1449,10), "")</f>
        <v>5.4755999999979394</v>
      </c>
      <c r="C1449" s="4">
        <v>45547.475694444445</v>
      </c>
      <c r="D1449" s="16">
        <f>YEAR(C1449)</f>
        <v>2024</v>
      </c>
      <c r="E1449" s="1" t="str">
        <f t="shared" si="22"/>
        <v>September 2024</v>
      </c>
      <c r="F1449" s="3" t="str">
        <f ca="1">IF(C1449&gt;=TODAY()-365, "Last 12 Months", "After 12 Months")</f>
        <v>Last 12 Months</v>
      </c>
      <c r="G1449" s="1" t="s">
        <v>2918</v>
      </c>
      <c r="H1449" s="1" t="s">
        <v>1363</v>
      </c>
      <c r="I1449" s="1" t="s">
        <v>2828</v>
      </c>
      <c r="J1449" s="8">
        <f>EOMONTH(C1449, 0)</f>
        <v>45565</v>
      </c>
      <c r="K1449" s="1" t="s">
        <v>233</v>
      </c>
      <c r="L1449" s="1" t="str">
        <f>IF(ISNUMBER(SEARCH("Social subscription",I1449)),"Social Sub",IF(OR(ISNUMBER(SEARCH("Mens",I1449)),ISNUMBER(SEARCH("Ladies",I1449))),"Match Fees",IF(OR(ISNUMBER(SEARCH("Badgers",I1449)),ISNUMBER(SEARCH("Match Fee",I1449))),"Match Fees",IF(OR(ISNUMBER(SEARCH("Training",I1449)),ISNUMBER(SEARCH("Aspirations",I1449))),"Training Fee",""))))</f>
        <v>Match Fees</v>
      </c>
      <c r="M1449" s="1">
        <v>30</v>
      </c>
      <c r="N1449" s="1">
        <v>0</v>
      </c>
      <c r="O1449" s="1">
        <v>0</v>
      </c>
      <c r="P1449" s="1">
        <v>0</v>
      </c>
      <c r="Q1449" s="1">
        <v>30</v>
      </c>
    </row>
    <row r="1450" spans="1:17" ht="12.75">
      <c r="A1450" s="4">
        <v>45542</v>
      </c>
      <c r="B1450" s="18">
        <f>IF(AND(ISNUMBER(--LEFT(A1450,10)), ISNUMBER(--LEFT(C1450,10))), --LEFT(C1450,10) - --LEFT(A1450,10), "")</f>
        <v>5.4763000000020838</v>
      </c>
      <c r="C1450" s="4">
        <v>45547.476388888892</v>
      </c>
      <c r="D1450" s="16">
        <f>YEAR(C1450)</f>
        <v>2024</v>
      </c>
      <c r="E1450" s="1" t="str">
        <f t="shared" si="22"/>
        <v>September 2024</v>
      </c>
      <c r="F1450" s="3" t="str">
        <f ca="1">IF(C1450&gt;=TODAY()-365, "Last 12 Months", "After 12 Months")</f>
        <v>Last 12 Months</v>
      </c>
      <c r="G1450" s="1" t="s">
        <v>2919</v>
      </c>
      <c r="H1450" s="1" t="s">
        <v>1363</v>
      </c>
      <c r="I1450" s="1" t="s">
        <v>2920</v>
      </c>
      <c r="J1450" s="8">
        <f>EOMONTH(C1450, 0)</f>
        <v>45565</v>
      </c>
      <c r="K1450" s="1" t="s">
        <v>233</v>
      </c>
      <c r="L1450" s="1" t="str">
        <f>IF(ISNUMBER(SEARCH("Social subscription",I1450)),"Social Sub",IF(OR(ISNUMBER(SEARCH("Mens",I1450)),ISNUMBER(SEARCH("Ladies",I1450))),"Match Fees",IF(OR(ISNUMBER(SEARCH("Badgers",I1450)),ISNUMBER(SEARCH("Match Fee",I1450))),"Match Fees",IF(OR(ISNUMBER(SEARCH("Training",I1450)),ISNUMBER(SEARCH("Aspirations",I1450))),"Training Fee",""))))</f>
        <v>Match Fees</v>
      </c>
      <c r="M1450" s="1">
        <v>3</v>
      </c>
      <c r="N1450" s="1">
        <v>0</v>
      </c>
      <c r="O1450" s="1">
        <v>0</v>
      </c>
      <c r="P1450" s="1">
        <v>0</v>
      </c>
      <c r="Q1450" s="1">
        <v>3</v>
      </c>
    </row>
    <row r="1451" spans="1:17" ht="12.75">
      <c r="A1451" s="4">
        <v>45197</v>
      </c>
      <c r="B1451" s="18">
        <f>IF(AND(ISNUMBER(--LEFT(A1451,10)), ISNUMBER(--LEFT(C1451,10))), --LEFT(C1451,10) - --LEFT(A1451,10), "")</f>
        <v>350.48679999999877</v>
      </c>
      <c r="C1451" s="4">
        <v>45547.486805555556</v>
      </c>
      <c r="D1451" s="16">
        <f>YEAR(C1451)</f>
        <v>2024</v>
      </c>
      <c r="E1451" s="1" t="str">
        <f t="shared" si="22"/>
        <v>September 2024</v>
      </c>
      <c r="F1451" s="3" t="str">
        <f ca="1">IF(C1451&gt;=TODAY()-365, "Last 12 Months", "After 12 Months")</f>
        <v>Last 12 Months</v>
      </c>
      <c r="G1451" s="1" t="s">
        <v>2921</v>
      </c>
      <c r="H1451" s="1" t="s">
        <v>2922</v>
      </c>
      <c r="I1451" s="1" t="s">
        <v>2923</v>
      </c>
      <c r="J1451" s="8">
        <f>EOMONTH(C1451, 0)</f>
        <v>45565</v>
      </c>
      <c r="K1451" s="1" t="s">
        <v>233</v>
      </c>
      <c r="L1451" s="1" t="str">
        <f>IF(ISNUMBER(SEARCH("Social subscription",I1451)),"Social Sub",IF(OR(ISNUMBER(SEARCH("Mens",I1451)),ISNUMBER(SEARCH("Ladies",I1451))),"Match Fees",IF(OR(ISNUMBER(SEARCH("Badgers",I1451)),ISNUMBER(SEARCH("Match Fee",I1451))),"Match Fees",IF(OR(ISNUMBER(SEARCH("Training",I1451)),ISNUMBER(SEARCH("Aspirations",I1451))),"Training Fee",""))))</f>
        <v>Match Fees</v>
      </c>
      <c r="M1451" s="1">
        <v>5</v>
      </c>
      <c r="N1451" s="1">
        <v>0</v>
      </c>
      <c r="O1451" s="1">
        <v>0</v>
      </c>
      <c r="P1451" s="1">
        <v>0</v>
      </c>
      <c r="Q1451" s="1">
        <v>5</v>
      </c>
    </row>
    <row r="1452" spans="1:17" ht="12.75">
      <c r="A1452" s="4">
        <v>45345</v>
      </c>
      <c r="B1452" s="18">
        <f>IF(AND(ISNUMBER(--LEFT(A1452,10)), ISNUMBER(--LEFT(C1452,10))), --LEFT(C1452,10) - --LEFT(A1452,10), "")</f>
        <v>202.48750000000291</v>
      </c>
      <c r="C1452" s="4">
        <v>45547.487500000003</v>
      </c>
      <c r="D1452" s="16">
        <f>YEAR(C1452)</f>
        <v>2024</v>
      </c>
      <c r="E1452" s="1" t="str">
        <f t="shared" si="22"/>
        <v>September 2024</v>
      </c>
      <c r="F1452" s="3" t="str">
        <f ca="1">IF(C1452&gt;=TODAY()-365, "Last 12 Months", "After 12 Months")</f>
        <v>Last 12 Months</v>
      </c>
      <c r="G1452" s="1" t="s">
        <v>2924</v>
      </c>
      <c r="H1452" s="1" t="s">
        <v>2922</v>
      </c>
      <c r="I1452" s="1" t="s">
        <v>2925</v>
      </c>
      <c r="J1452" s="8">
        <f>EOMONTH(C1452, 0)</f>
        <v>45565</v>
      </c>
      <c r="K1452" s="1" t="s">
        <v>233</v>
      </c>
      <c r="L1452" s="1" t="str">
        <f>IF(ISNUMBER(SEARCH("Social subscription",I1452)),"Social Sub",IF(OR(ISNUMBER(SEARCH("Mens",I1452)),ISNUMBER(SEARCH("Ladies",I1452))),"Match Fees",IF(OR(ISNUMBER(SEARCH("Badgers",I1452)),ISNUMBER(SEARCH("Match Fee",I1452))),"Match Fees",IF(OR(ISNUMBER(SEARCH("Training",I1452)),ISNUMBER(SEARCH("Aspirations",I1452))),"Training Fee",""))))</f>
        <v>Match Fees</v>
      </c>
      <c r="M1452" s="1">
        <v>5</v>
      </c>
      <c r="N1452" s="1">
        <v>0</v>
      </c>
      <c r="O1452" s="1">
        <v>0</v>
      </c>
      <c r="P1452" s="1">
        <v>0</v>
      </c>
      <c r="Q1452" s="1">
        <v>5</v>
      </c>
    </row>
    <row r="1453" spans="1:17" ht="12.75">
      <c r="A1453" s="4">
        <v>45352</v>
      </c>
      <c r="B1453" s="18">
        <f>IF(AND(ISNUMBER(--LEFT(A1453,10)), ISNUMBER(--LEFT(C1453,10))), --LEFT(C1453,10) - --LEFT(A1453,10), "")</f>
        <v>195.48750000000291</v>
      </c>
      <c r="C1453" s="4">
        <v>45547.487500000003</v>
      </c>
      <c r="D1453" s="16">
        <f>YEAR(C1453)</f>
        <v>2024</v>
      </c>
      <c r="E1453" s="1" t="str">
        <f t="shared" si="22"/>
        <v>September 2024</v>
      </c>
      <c r="F1453" s="3" t="str">
        <f ca="1">IF(C1453&gt;=TODAY()-365, "Last 12 Months", "After 12 Months")</f>
        <v>Last 12 Months</v>
      </c>
      <c r="G1453" s="1" t="s">
        <v>2926</v>
      </c>
      <c r="H1453" s="1" t="s">
        <v>2922</v>
      </c>
      <c r="I1453" s="1" t="s">
        <v>2927</v>
      </c>
      <c r="J1453" s="8">
        <f>EOMONTH(C1453, 0)</f>
        <v>45565</v>
      </c>
      <c r="K1453" s="1" t="s">
        <v>233</v>
      </c>
      <c r="L1453" s="1" t="str">
        <f>IF(ISNUMBER(SEARCH("Social subscription",I1453)),"Social Sub",IF(OR(ISNUMBER(SEARCH("Mens",I1453)),ISNUMBER(SEARCH("Ladies",I1453))),"Match Fees",IF(OR(ISNUMBER(SEARCH("Badgers",I1453)),ISNUMBER(SEARCH("Match Fee",I1453))),"Match Fees",IF(OR(ISNUMBER(SEARCH("Training",I1453)),ISNUMBER(SEARCH("Aspirations",I1453))),"Training Fee",""))))</f>
        <v>Match Fees</v>
      </c>
      <c r="M1453" s="1">
        <v>5</v>
      </c>
      <c r="N1453" s="1">
        <v>0</v>
      </c>
      <c r="O1453" s="1">
        <v>0</v>
      </c>
      <c r="P1453" s="1">
        <v>0</v>
      </c>
      <c r="Q1453" s="1">
        <v>5</v>
      </c>
    </row>
    <row r="1454" spans="1:17" ht="12.75">
      <c r="A1454" s="4">
        <v>45359</v>
      </c>
      <c r="B1454" s="18">
        <f>IF(AND(ISNUMBER(--LEFT(A1454,10)), ISNUMBER(--LEFT(C1454,10))), --LEFT(C1454,10) - --LEFT(A1454,10), "")</f>
        <v>188.48750000000291</v>
      </c>
      <c r="C1454" s="4">
        <v>45547.487500000003</v>
      </c>
      <c r="D1454" s="16">
        <f>YEAR(C1454)</f>
        <v>2024</v>
      </c>
      <c r="E1454" s="1" t="str">
        <f t="shared" si="22"/>
        <v>September 2024</v>
      </c>
      <c r="F1454" s="3" t="str">
        <f ca="1">IF(C1454&gt;=TODAY()-365, "Last 12 Months", "After 12 Months")</f>
        <v>Last 12 Months</v>
      </c>
      <c r="G1454" s="1" t="s">
        <v>2928</v>
      </c>
      <c r="H1454" s="1" t="s">
        <v>2922</v>
      </c>
      <c r="I1454" s="1" t="s">
        <v>2929</v>
      </c>
      <c r="J1454" s="8">
        <f>EOMONTH(C1454, 0)</f>
        <v>45565</v>
      </c>
      <c r="K1454" s="1" t="s">
        <v>233</v>
      </c>
      <c r="L1454" s="1" t="str">
        <f>IF(ISNUMBER(SEARCH("Social subscription",I1454)),"Social Sub",IF(OR(ISNUMBER(SEARCH("Mens",I1454)),ISNUMBER(SEARCH("Ladies",I1454))),"Match Fees",IF(OR(ISNUMBER(SEARCH("Badgers",I1454)),ISNUMBER(SEARCH("Match Fee",I1454))),"Match Fees",IF(OR(ISNUMBER(SEARCH("Training",I1454)),ISNUMBER(SEARCH("Aspirations",I1454))),"Training Fee",""))))</f>
        <v>Match Fees</v>
      </c>
      <c r="M1454" s="1">
        <v>5</v>
      </c>
      <c r="N1454" s="1">
        <v>0</v>
      </c>
      <c r="O1454" s="1">
        <v>0</v>
      </c>
      <c r="P1454" s="1">
        <v>0</v>
      </c>
      <c r="Q1454" s="1">
        <v>5</v>
      </c>
    </row>
    <row r="1455" spans="1:17" ht="12.75">
      <c r="A1455" s="4">
        <v>45496</v>
      </c>
      <c r="B1455" s="18">
        <f>IF(AND(ISNUMBER(--LEFT(A1455,10)), ISNUMBER(--LEFT(C1455,10))), --LEFT(C1455,10) - --LEFT(A1455,10), "")</f>
        <v>51.48750000000291</v>
      </c>
      <c r="C1455" s="4">
        <v>45547.487500000003</v>
      </c>
      <c r="D1455" s="16">
        <f>YEAR(C1455)</f>
        <v>2024</v>
      </c>
      <c r="E1455" s="1" t="str">
        <f t="shared" si="22"/>
        <v>September 2024</v>
      </c>
      <c r="F1455" s="3" t="str">
        <f ca="1">IF(C1455&gt;=TODAY()-365, "Last 12 Months", "After 12 Months")</f>
        <v>Last 12 Months</v>
      </c>
      <c r="G1455" s="1" t="s">
        <v>2930</v>
      </c>
      <c r="H1455" s="1" t="s">
        <v>2922</v>
      </c>
      <c r="I1455" s="1" t="s">
        <v>2931</v>
      </c>
      <c r="J1455" s="8">
        <f>EOMONTH(C1455, 0)</f>
        <v>45565</v>
      </c>
      <c r="K1455" s="1" t="s">
        <v>233</v>
      </c>
      <c r="L1455" s="1" t="str">
        <f>IF(ISNUMBER(SEARCH("Social subscription",I1455)),"Social Sub",IF(OR(ISNUMBER(SEARCH("Mens",I1455)),ISNUMBER(SEARCH("Ladies",I1455))),"Match Fees",IF(OR(ISNUMBER(SEARCH("Badgers",I1455)),ISNUMBER(SEARCH("Match Fee",I1455))),"Match Fees",IF(OR(ISNUMBER(SEARCH("Training",I1455)),ISNUMBER(SEARCH("Aspirations",I1455))),"Training Fee",""))))</f>
        <v>Match Fees</v>
      </c>
      <c r="M1455" s="1">
        <v>5</v>
      </c>
      <c r="N1455" s="1">
        <v>0</v>
      </c>
      <c r="O1455" s="1">
        <v>0</v>
      </c>
      <c r="P1455" s="1">
        <v>0</v>
      </c>
      <c r="Q1455" s="1">
        <v>5</v>
      </c>
    </row>
    <row r="1456" spans="1:17" ht="12.75">
      <c r="A1456" s="4">
        <v>45503</v>
      </c>
      <c r="B1456" s="18">
        <f>IF(AND(ISNUMBER(--LEFT(A1456,10)), ISNUMBER(--LEFT(C1456,10))), --LEFT(C1456,10) - --LEFT(A1456,10), "")</f>
        <v>44.48750000000291</v>
      </c>
      <c r="C1456" s="4">
        <v>45547.487500000003</v>
      </c>
      <c r="D1456" s="16">
        <f>YEAR(C1456)</f>
        <v>2024</v>
      </c>
      <c r="E1456" s="1" t="str">
        <f t="shared" si="22"/>
        <v>September 2024</v>
      </c>
      <c r="F1456" s="3" t="str">
        <f ca="1">IF(C1456&gt;=TODAY()-365, "Last 12 Months", "After 12 Months")</f>
        <v>Last 12 Months</v>
      </c>
      <c r="G1456" s="1" t="s">
        <v>2932</v>
      </c>
      <c r="H1456" s="1" t="s">
        <v>2922</v>
      </c>
      <c r="I1456" s="1" t="s">
        <v>2933</v>
      </c>
      <c r="J1456" s="8">
        <f>EOMONTH(C1456, 0)</f>
        <v>45565</v>
      </c>
      <c r="K1456" s="1" t="s">
        <v>233</v>
      </c>
      <c r="L1456" s="1" t="str">
        <f>IF(ISNUMBER(SEARCH("Social subscription",I1456)),"Social Sub",IF(OR(ISNUMBER(SEARCH("Mens",I1456)),ISNUMBER(SEARCH("Ladies",I1456))),"Match Fees",IF(OR(ISNUMBER(SEARCH("Badgers",I1456)),ISNUMBER(SEARCH("Match Fee",I1456))),"Match Fees",IF(OR(ISNUMBER(SEARCH("Training",I1456)),ISNUMBER(SEARCH("Aspirations",I1456))),"Training Fee",""))))</f>
        <v>Match Fees</v>
      </c>
      <c r="M1456" s="1">
        <v>5</v>
      </c>
      <c r="N1456" s="1">
        <v>0</v>
      </c>
      <c r="O1456" s="1">
        <v>0</v>
      </c>
      <c r="P1456" s="1">
        <v>0</v>
      </c>
      <c r="Q1456" s="1">
        <v>5</v>
      </c>
    </row>
    <row r="1457" spans="1:17" ht="12.75">
      <c r="A1457" s="4">
        <v>45537</v>
      </c>
      <c r="B1457" s="18">
        <f>IF(AND(ISNUMBER(--LEFT(A1457,10)), ISNUMBER(--LEFT(C1457,10))), --LEFT(C1457,10) - --LEFT(A1457,10), "")</f>
        <v>11.368000000002212</v>
      </c>
      <c r="C1457" s="4">
        <v>45548.368055555555</v>
      </c>
      <c r="D1457" s="16">
        <f>YEAR(C1457)</f>
        <v>2024</v>
      </c>
      <c r="E1457" s="1" t="str">
        <f t="shared" si="22"/>
        <v>September 2024</v>
      </c>
      <c r="F1457" s="3" t="str">
        <f ca="1">IF(C1457&gt;=TODAY()-365, "Last 12 Months", "After 12 Months")</f>
        <v>Last 12 Months</v>
      </c>
      <c r="G1457" s="1" t="s">
        <v>2934</v>
      </c>
      <c r="H1457" s="1" t="s">
        <v>434</v>
      </c>
      <c r="I1457" s="1" t="s">
        <v>2935</v>
      </c>
      <c r="J1457" s="8">
        <f>EOMONTH(C1457, 0)</f>
        <v>45565</v>
      </c>
      <c r="K1457" s="1" t="s">
        <v>233</v>
      </c>
      <c r="L1457" s="1" t="str">
        <f>IF(ISNUMBER(SEARCH("Social subscription",I1457)),"Social Sub",IF(OR(ISNUMBER(SEARCH("Mens",I1457)),ISNUMBER(SEARCH("Ladies",I1457))),"Match Fees",IF(OR(ISNUMBER(SEARCH("Badgers",I1457)),ISNUMBER(SEARCH("Match Fee",I1457))),"Match Fees",IF(OR(ISNUMBER(SEARCH("Training",I1457)),ISNUMBER(SEARCH("Aspirations",I1457))),"Training Fee",""))))</f>
        <v>Match Fees</v>
      </c>
      <c r="M1457" s="1">
        <v>10</v>
      </c>
      <c r="N1457" s="1">
        <v>0</v>
      </c>
      <c r="O1457" s="1">
        <v>0</v>
      </c>
      <c r="P1457" s="1">
        <v>0</v>
      </c>
      <c r="Q1457" s="1">
        <v>10</v>
      </c>
    </row>
    <row r="1458" spans="1:17" ht="12.75">
      <c r="A1458" s="4">
        <v>45542</v>
      </c>
      <c r="B1458" s="18">
        <f>IF(AND(ISNUMBER(--LEFT(A1458,10)), ISNUMBER(--LEFT(C1458,10))), --LEFT(C1458,10) - --LEFT(A1458,10), "")</f>
        <v>6.3680000000022119</v>
      </c>
      <c r="C1458" s="4">
        <v>45548.368055555555</v>
      </c>
      <c r="D1458" s="16">
        <f>YEAR(C1458)</f>
        <v>2024</v>
      </c>
      <c r="E1458" s="1" t="str">
        <f t="shared" si="22"/>
        <v>September 2024</v>
      </c>
      <c r="F1458" s="3" t="str">
        <f ca="1">IF(C1458&gt;=TODAY()-365, "Last 12 Months", "After 12 Months")</f>
        <v>Last 12 Months</v>
      </c>
      <c r="G1458" s="1" t="s">
        <v>2936</v>
      </c>
      <c r="H1458" s="1" t="s">
        <v>434</v>
      </c>
      <c r="I1458" s="1" t="s">
        <v>2937</v>
      </c>
      <c r="J1458" s="8">
        <f>EOMONTH(C1458, 0)</f>
        <v>45565</v>
      </c>
      <c r="K1458" s="1" t="s">
        <v>233</v>
      </c>
      <c r="L1458" s="1" t="str">
        <f>IF(ISNUMBER(SEARCH("Social subscription",I1458)),"Social Sub",IF(OR(ISNUMBER(SEARCH("Mens",I1458)),ISNUMBER(SEARCH("Ladies",I1458))),"Match Fees",IF(OR(ISNUMBER(SEARCH("Badgers",I1458)),ISNUMBER(SEARCH("Match Fee",I1458))),"Match Fees",IF(OR(ISNUMBER(SEARCH("Training",I1458)),ISNUMBER(SEARCH("Aspirations",I1458))),"Training Fee",""))))</f>
        <v>Match Fees</v>
      </c>
      <c r="M1458" s="1">
        <v>10</v>
      </c>
      <c r="N1458" s="1">
        <v>0</v>
      </c>
      <c r="O1458" s="1">
        <v>0</v>
      </c>
      <c r="P1458" s="1">
        <v>0</v>
      </c>
      <c r="Q1458" s="1">
        <v>10</v>
      </c>
    </row>
    <row r="1459" spans="1:17" ht="12.75">
      <c r="A1459" s="4">
        <v>45549</v>
      </c>
      <c r="B1459" s="18">
        <f>IF(AND(ISNUMBER(--LEFT(A1459,10)), ISNUMBER(--LEFT(C1459,10))), --LEFT(C1459,10) - --LEFT(A1459,10), "")</f>
        <v>0.79649999999674037</v>
      </c>
      <c r="C1459" s="4">
        <v>45549.796527777777</v>
      </c>
      <c r="D1459" s="16">
        <f>YEAR(C1459)</f>
        <v>2024</v>
      </c>
      <c r="E1459" s="1" t="str">
        <f t="shared" si="22"/>
        <v>September 2024</v>
      </c>
      <c r="F1459" s="3" t="str">
        <f ca="1">IF(C1459&gt;=TODAY()-365, "Last 12 Months", "After 12 Months")</f>
        <v>Last 12 Months</v>
      </c>
      <c r="G1459" s="1" t="s">
        <v>2938</v>
      </c>
      <c r="H1459" s="1" t="s">
        <v>2939</v>
      </c>
      <c r="I1459" s="1" t="s">
        <v>2940</v>
      </c>
      <c r="J1459" s="8">
        <f>EOMONTH(C1459, 0)</f>
        <v>45565</v>
      </c>
      <c r="K1459" s="1" t="s">
        <v>241</v>
      </c>
      <c r="L1459" s="1" t="str">
        <f>IF(ISNUMBER(SEARCH("Social subscription",I1459)),"Social Sub",IF(OR(ISNUMBER(SEARCH("Mens",I1459)),ISNUMBER(SEARCH("Ladies",I1459))),"Match Fees",IF(OR(ISNUMBER(SEARCH("Badgers",I1459)),ISNUMBER(SEARCH("Match Fee",I1459))),"Match Fees",IF(OR(ISNUMBER(SEARCH("Training",I1459)),ISNUMBER(SEARCH("Aspirations",I1459))),"Training Fee",""))))</f>
        <v>Match Fees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</row>
    <row r="1460" spans="1:17" ht="12.75">
      <c r="A1460" s="4">
        <v>45549</v>
      </c>
      <c r="B1460" s="18">
        <f>IF(AND(ISNUMBER(--LEFT(A1460,10)), ISNUMBER(--LEFT(C1460,10))), --LEFT(C1460,10) - --LEFT(A1460,10), "")</f>
        <v>0.79649999999674037</v>
      </c>
      <c r="C1460" s="4">
        <v>45549.796527777777</v>
      </c>
      <c r="D1460" s="16">
        <f>YEAR(C1460)</f>
        <v>2024</v>
      </c>
      <c r="E1460" s="1" t="str">
        <f t="shared" si="22"/>
        <v>September 2024</v>
      </c>
      <c r="F1460" s="3" t="str">
        <f ca="1">IF(C1460&gt;=TODAY()-365, "Last 12 Months", "After 12 Months")</f>
        <v>Last 12 Months</v>
      </c>
      <c r="G1460" s="1" t="s">
        <v>2941</v>
      </c>
      <c r="H1460" s="1" t="s">
        <v>996</v>
      </c>
      <c r="I1460" s="1" t="s">
        <v>2940</v>
      </c>
      <c r="J1460" s="8">
        <f>EOMONTH(C1460, 0)</f>
        <v>45565</v>
      </c>
      <c r="K1460" s="1" t="s">
        <v>241</v>
      </c>
      <c r="L1460" s="1" t="str">
        <f>IF(ISNUMBER(SEARCH("Social subscription",I1460)),"Social Sub",IF(OR(ISNUMBER(SEARCH("Mens",I1460)),ISNUMBER(SEARCH("Ladies",I1460))),"Match Fees",IF(OR(ISNUMBER(SEARCH("Badgers",I1460)),ISNUMBER(SEARCH("Match Fee",I1460))),"Match Fees",IF(OR(ISNUMBER(SEARCH("Training",I1460)),ISNUMBER(SEARCH("Aspirations",I1460))),"Training Fee",""))))</f>
        <v>Match Fees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</row>
    <row r="1461" spans="1:17" ht="12.75">
      <c r="A1461" s="4">
        <v>45488</v>
      </c>
      <c r="B1461" s="18">
        <f>IF(AND(ISNUMBER(--LEFT(A1461,10)), ISNUMBER(--LEFT(C1461,10))), --LEFT(C1461,10) - --LEFT(A1461,10), "")</f>
        <v>61.83810000000085</v>
      </c>
      <c r="C1461" s="4">
        <v>45549.838194444441</v>
      </c>
      <c r="D1461" s="16">
        <f>YEAR(C1461)</f>
        <v>2024</v>
      </c>
      <c r="E1461" s="1" t="str">
        <f t="shared" si="22"/>
        <v>September 2024</v>
      </c>
      <c r="F1461" s="3" t="str">
        <f ca="1">IF(C1461&gt;=TODAY()-365, "Last 12 Months", "After 12 Months")</f>
        <v>Last 12 Months</v>
      </c>
      <c r="G1461" s="1" t="s">
        <v>2942</v>
      </c>
      <c r="H1461" s="1" t="s">
        <v>699</v>
      </c>
      <c r="I1461" s="1" t="s">
        <v>2943</v>
      </c>
      <c r="J1461" s="8">
        <f>EOMONTH(C1461, 0)</f>
        <v>45565</v>
      </c>
      <c r="K1461" s="1" t="s">
        <v>233</v>
      </c>
      <c r="L1461" s="1" t="str">
        <f>IF(ISNUMBER(SEARCH("Social subscription",I1461)),"Social Sub",IF(OR(ISNUMBER(SEARCH("Mens",I1461)),ISNUMBER(SEARCH("Ladies",I1461))),"Match Fees",IF(OR(ISNUMBER(SEARCH("Badgers",I1461)),ISNUMBER(SEARCH("Match Fee",I1461))),"Match Fees",IF(OR(ISNUMBER(SEARCH("Training",I1461)),ISNUMBER(SEARCH("Aspirations",I1461))),"Training Fee",""))))</f>
        <v>Match Fees</v>
      </c>
      <c r="M1461" s="1">
        <v>10</v>
      </c>
      <c r="N1461" s="1">
        <v>0</v>
      </c>
      <c r="O1461" s="1">
        <v>0</v>
      </c>
      <c r="P1461" s="1">
        <v>0</v>
      </c>
      <c r="Q1461" s="1">
        <v>10</v>
      </c>
    </row>
    <row r="1462" spans="1:17" ht="12.75">
      <c r="A1462" s="4">
        <v>45549</v>
      </c>
      <c r="B1462" s="18">
        <f>IF(AND(ISNUMBER(--LEFT(A1462,10)), ISNUMBER(--LEFT(C1462,10))), --LEFT(C1462,10) - --LEFT(A1462,10), "")</f>
        <v>0.86520000000018626</v>
      </c>
      <c r="C1462" s="4">
        <v>45549.865277777775</v>
      </c>
      <c r="D1462" s="16">
        <f>YEAR(C1462)</f>
        <v>2024</v>
      </c>
      <c r="E1462" s="1" t="str">
        <f t="shared" si="22"/>
        <v>September 2024</v>
      </c>
      <c r="F1462" s="3" t="str">
        <f ca="1">IF(C1462&gt;=TODAY()-365, "Last 12 Months", "After 12 Months")</f>
        <v>Last 12 Months</v>
      </c>
      <c r="G1462" s="1" t="s">
        <v>2944</v>
      </c>
      <c r="H1462" s="1" t="s">
        <v>1463</v>
      </c>
      <c r="I1462" s="1" t="s">
        <v>2945</v>
      </c>
      <c r="J1462" s="8">
        <f>EOMONTH(C1462, 0)</f>
        <v>45565</v>
      </c>
      <c r="K1462" s="1" t="s">
        <v>241</v>
      </c>
      <c r="L1462" s="1" t="str">
        <f>IF(ISNUMBER(SEARCH("Social subscription",I1462)),"Social Sub",IF(OR(ISNUMBER(SEARCH("Mens",I1462)),ISNUMBER(SEARCH("Ladies",I1462))),"Match Fees",IF(OR(ISNUMBER(SEARCH("Badgers",I1462)),ISNUMBER(SEARCH("Match Fee",I1462))),"Match Fees",IF(OR(ISNUMBER(SEARCH("Training",I1462)),ISNUMBER(SEARCH("Aspirations",I1462))),"Training Fee",""))))</f>
        <v>Match Fees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</row>
    <row r="1463" spans="1:17" ht="12.75">
      <c r="A1463" s="4">
        <v>45549</v>
      </c>
      <c r="B1463" s="18">
        <f>IF(AND(ISNUMBER(--LEFT(A1463,10)), ISNUMBER(--LEFT(C1463,10))), --LEFT(C1463,10) - --LEFT(A1463,10), "")</f>
        <v>0.90479999999661231</v>
      </c>
      <c r="C1463" s="4">
        <v>45549.904861111114</v>
      </c>
      <c r="D1463" s="16">
        <f>YEAR(C1463)</f>
        <v>2024</v>
      </c>
      <c r="E1463" s="1" t="str">
        <f t="shared" si="22"/>
        <v>September 2024</v>
      </c>
      <c r="F1463" s="3" t="str">
        <f ca="1">IF(C1463&gt;=TODAY()-365, "Last 12 Months", "After 12 Months")</f>
        <v>Last 12 Months</v>
      </c>
      <c r="G1463" s="1" t="s">
        <v>2946</v>
      </c>
      <c r="H1463" s="1" t="s">
        <v>799</v>
      </c>
      <c r="I1463" s="1" t="s">
        <v>2947</v>
      </c>
      <c r="J1463" s="8">
        <f>EOMONTH(C1463, 0)</f>
        <v>45565</v>
      </c>
      <c r="K1463" s="1" t="s">
        <v>241</v>
      </c>
      <c r="L1463" s="1" t="str">
        <f>IF(ISNUMBER(SEARCH("Social subscription",I1463)),"Social Sub",IF(OR(ISNUMBER(SEARCH("Mens",I1463)),ISNUMBER(SEARCH("Ladies",I1463))),"Match Fees",IF(OR(ISNUMBER(SEARCH("Badgers",I1463)),ISNUMBER(SEARCH("Match Fee",I1463))),"Match Fees",IF(OR(ISNUMBER(SEARCH("Training",I1463)),ISNUMBER(SEARCH("Aspirations",I1463))),"Training Fee",""))))</f>
        <v>Match Fees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</row>
    <row r="1464" spans="1:17" ht="12.75">
      <c r="A1464" s="4">
        <v>45549</v>
      </c>
      <c r="B1464" s="18">
        <f>IF(AND(ISNUMBER(--LEFT(A1464,10)), ISNUMBER(--LEFT(C1464,10))), --LEFT(C1464,10) - --LEFT(A1464,10), "")</f>
        <v>0.90479999999661231</v>
      </c>
      <c r="C1464" s="4">
        <v>45549.904861111114</v>
      </c>
      <c r="D1464" s="16">
        <f>YEAR(C1464)</f>
        <v>2024</v>
      </c>
      <c r="E1464" s="1" t="str">
        <f t="shared" si="22"/>
        <v>September 2024</v>
      </c>
      <c r="F1464" s="3" t="str">
        <f ca="1">IF(C1464&gt;=TODAY()-365, "Last 12 Months", "After 12 Months")</f>
        <v>Last 12 Months</v>
      </c>
      <c r="G1464" s="1" t="s">
        <v>2948</v>
      </c>
      <c r="H1464" s="1" t="s">
        <v>2506</v>
      </c>
      <c r="I1464" s="1" t="s">
        <v>2947</v>
      </c>
      <c r="J1464" s="8">
        <f>EOMONTH(C1464, 0)</f>
        <v>45565</v>
      </c>
      <c r="K1464" s="1" t="s">
        <v>241</v>
      </c>
      <c r="L1464" s="1" t="str">
        <f>IF(ISNUMBER(SEARCH("Social subscription",I1464)),"Social Sub",IF(OR(ISNUMBER(SEARCH("Mens",I1464)),ISNUMBER(SEARCH("Ladies",I1464))),"Match Fees",IF(OR(ISNUMBER(SEARCH("Badgers",I1464)),ISNUMBER(SEARCH("Match Fee",I1464))),"Match Fees",IF(OR(ISNUMBER(SEARCH("Training",I1464)),ISNUMBER(SEARCH("Aspirations",I1464))),"Training Fee",""))))</f>
        <v>Match Fees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</row>
    <row r="1465" spans="1:17" ht="12.75">
      <c r="A1465" s="4">
        <v>45549</v>
      </c>
      <c r="B1465" s="18">
        <f>IF(AND(ISNUMBER(--LEFT(A1465,10)), ISNUMBER(--LEFT(C1465,10))), --LEFT(C1465,10) - --LEFT(A1465,10), "")</f>
        <v>0.9055000000007567</v>
      </c>
      <c r="C1465" s="4">
        <v>45549.905555555553</v>
      </c>
      <c r="D1465" s="16">
        <f>YEAR(C1465)</f>
        <v>2024</v>
      </c>
      <c r="E1465" s="1" t="str">
        <f t="shared" si="22"/>
        <v>September 2024</v>
      </c>
      <c r="F1465" s="3" t="str">
        <f ca="1">IF(C1465&gt;=TODAY()-365, "Last 12 Months", "After 12 Months")</f>
        <v>Last 12 Months</v>
      </c>
      <c r="G1465" s="1" t="s">
        <v>2949</v>
      </c>
      <c r="H1465" s="1" t="s">
        <v>536</v>
      </c>
      <c r="I1465" s="1" t="s">
        <v>2950</v>
      </c>
      <c r="J1465" s="8">
        <f>EOMONTH(C1465, 0)</f>
        <v>45565</v>
      </c>
      <c r="K1465" s="1" t="s">
        <v>241</v>
      </c>
      <c r="L1465" s="1" t="str">
        <f>IF(ISNUMBER(SEARCH("Social subscription",I1465)),"Social Sub",IF(OR(ISNUMBER(SEARCH("Mens",I1465)),ISNUMBER(SEARCH("Ladies",I1465))),"Match Fees",IF(OR(ISNUMBER(SEARCH("Badgers",I1465)),ISNUMBER(SEARCH("Match Fee",I1465))),"Match Fees",IF(OR(ISNUMBER(SEARCH("Training",I1465)),ISNUMBER(SEARCH("Aspirations",I1465))),"Training Fee",""))))</f>
        <v>Match Fees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</row>
    <row r="1466" spans="1:17" ht="12.75">
      <c r="A1466" s="4">
        <v>45494</v>
      </c>
      <c r="B1466" s="18">
        <f>IF(AND(ISNUMBER(--LEFT(A1466,10)), ISNUMBER(--LEFT(C1466,10))), --LEFT(C1466,10) - --LEFT(A1466,10), "")</f>
        <v>56.354099999996834</v>
      </c>
      <c r="C1466" s="4">
        <v>45550.354166666664</v>
      </c>
      <c r="D1466" s="16">
        <f>YEAR(C1466)</f>
        <v>2024</v>
      </c>
      <c r="E1466" s="1" t="str">
        <f t="shared" si="22"/>
        <v>September 2024</v>
      </c>
      <c r="F1466" s="3" t="str">
        <f ca="1">IF(C1466&gt;=TODAY()-365, "Last 12 Months", "After 12 Months")</f>
        <v>Last 12 Months</v>
      </c>
      <c r="G1466" s="1" t="s">
        <v>2951</v>
      </c>
      <c r="H1466" s="1" t="s">
        <v>456</v>
      </c>
      <c r="I1466" s="1" t="s">
        <v>2952</v>
      </c>
      <c r="J1466" s="8">
        <f>EOMONTH(C1466, 0)</f>
        <v>45565</v>
      </c>
      <c r="K1466" s="1" t="s">
        <v>373</v>
      </c>
      <c r="L1466" s="1" t="str">
        <f>IF(ISNUMBER(SEARCH("Social subscription",I1466)),"Social Sub",IF(OR(ISNUMBER(SEARCH("Mens",I1466)),ISNUMBER(SEARCH("Ladies",I1466))),"Match Fees",IF(OR(ISNUMBER(SEARCH("Badgers",I1466)),ISNUMBER(SEARCH("Match Fee",I1466))),"Match Fees",IF(OR(ISNUMBER(SEARCH("Training",I1466)),ISNUMBER(SEARCH("Aspirations",I1466))),"Training Fee",""))))</f>
        <v>Training Fee</v>
      </c>
      <c r="M1466" s="1">
        <v>3</v>
      </c>
      <c r="N1466" s="1">
        <v>0.08</v>
      </c>
      <c r="O1466" s="1">
        <v>0.05</v>
      </c>
      <c r="P1466" s="1">
        <v>0</v>
      </c>
      <c r="Q1466" s="1">
        <v>2.87</v>
      </c>
    </row>
    <row r="1467" spans="1:17" ht="12.75">
      <c r="A1467" s="4">
        <v>45515</v>
      </c>
      <c r="B1467" s="18">
        <f>IF(AND(ISNUMBER(--LEFT(A1467,10)), ISNUMBER(--LEFT(C1467,10))), --LEFT(C1467,10) - --LEFT(A1467,10), "")</f>
        <v>35.354099999996834</v>
      </c>
      <c r="C1467" s="4">
        <v>45550.354166666664</v>
      </c>
      <c r="D1467" s="16">
        <f>YEAR(C1467)</f>
        <v>2024</v>
      </c>
      <c r="E1467" s="1" t="str">
        <f t="shared" si="22"/>
        <v>September 2024</v>
      </c>
      <c r="F1467" s="3" t="str">
        <f ca="1">IF(C1467&gt;=TODAY()-365, "Last 12 Months", "After 12 Months")</f>
        <v>Last 12 Months</v>
      </c>
      <c r="G1467" s="1" t="s">
        <v>2953</v>
      </c>
      <c r="H1467" s="1" t="s">
        <v>456</v>
      </c>
      <c r="I1467" s="1" t="s">
        <v>2954</v>
      </c>
      <c r="J1467" s="8">
        <f>EOMONTH(C1467, 0)</f>
        <v>45565</v>
      </c>
      <c r="K1467" s="1" t="s">
        <v>373</v>
      </c>
      <c r="L1467" s="1" t="str">
        <f>IF(ISNUMBER(SEARCH("Social subscription",I1467)),"Social Sub",IF(OR(ISNUMBER(SEARCH("Mens",I1467)),ISNUMBER(SEARCH("Ladies",I1467))),"Match Fees",IF(OR(ISNUMBER(SEARCH("Badgers",I1467)),ISNUMBER(SEARCH("Match Fee",I1467))),"Match Fees",IF(OR(ISNUMBER(SEARCH("Training",I1467)),ISNUMBER(SEARCH("Aspirations",I1467))),"Training Fee",""))))</f>
        <v>Training Fee</v>
      </c>
      <c r="M1467" s="1">
        <v>3</v>
      </c>
      <c r="N1467" s="1">
        <v>0.08</v>
      </c>
      <c r="O1467" s="1">
        <v>0.05</v>
      </c>
      <c r="P1467" s="1">
        <v>0</v>
      </c>
      <c r="Q1467" s="1">
        <v>2.87</v>
      </c>
    </row>
    <row r="1468" spans="1:17" ht="12.75">
      <c r="A1468" s="4">
        <v>45520</v>
      </c>
      <c r="B1468" s="18">
        <f>IF(AND(ISNUMBER(--LEFT(A1468,10)), ISNUMBER(--LEFT(C1468,10))), --LEFT(C1468,10) - --LEFT(A1468,10), "")</f>
        <v>30.354099999996834</v>
      </c>
      <c r="C1468" s="4">
        <v>45550.354166666664</v>
      </c>
      <c r="D1468" s="16">
        <f>YEAR(C1468)</f>
        <v>2024</v>
      </c>
      <c r="E1468" s="1" t="str">
        <f t="shared" si="22"/>
        <v>September 2024</v>
      </c>
      <c r="F1468" s="3" t="str">
        <f ca="1">IF(C1468&gt;=TODAY()-365, "Last 12 Months", "After 12 Months")</f>
        <v>Last 12 Months</v>
      </c>
      <c r="G1468" s="1" t="s">
        <v>2955</v>
      </c>
      <c r="H1468" s="1" t="s">
        <v>456</v>
      </c>
      <c r="I1468" s="1" t="s">
        <v>2956</v>
      </c>
      <c r="J1468" s="8">
        <f>EOMONTH(C1468, 0)</f>
        <v>45565</v>
      </c>
      <c r="K1468" s="1" t="s">
        <v>373</v>
      </c>
      <c r="L1468" s="1" t="str">
        <f>IF(ISNUMBER(SEARCH("Social subscription",I1468)),"Social Sub",IF(OR(ISNUMBER(SEARCH("Mens",I1468)),ISNUMBER(SEARCH("Ladies",I1468))),"Match Fees",IF(OR(ISNUMBER(SEARCH("Badgers",I1468)),ISNUMBER(SEARCH("Match Fee",I1468))),"Match Fees",IF(OR(ISNUMBER(SEARCH("Training",I1468)),ISNUMBER(SEARCH("Aspirations",I1468))),"Training Fee",""))))</f>
        <v>Training Fee</v>
      </c>
      <c r="M1468" s="1">
        <v>5</v>
      </c>
      <c r="N1468" s="1">
        <v>0.13</v>
      </c>
      <c r="O1468" s="1">
        <v>0.05</v>
      </c>
      <c r="P1468" s="1">
        <v>0</v>
      </c>
      <c r="Q1468" s="1">
        <v>4.82</v>
      </c>
    </row>
    <row r="1469" spans="1:17" ht="12.75">
      <c r="A1469" s="4">
        <v>45522</v>
      </c>
      <c r="B1469" s="18">
        <f>IF(AND(ISNUMBER(--LEFT(A1469,10)), ISNUMBER(--LEFT(C1469,10))), --LEFT(C1469,10) - --LEFT(A1469,10), "")</f>
        <v>28.354099999996834</v>
      </c>
      <c r="C1469" s="4">
        <v>45550.354166666664</v>
      </c>
      <c r="D1469" s="16">
        <f>YEAR(C1469)</f>
        <v>2024</v>
      </c>
      <c r="E1469" s="1" t="str">
        <f t="shared" si="22"/>
        <v>September 2024</v>
      </c>
      <c r="F1469" s="3" t="str">
        <f ca="1">IF(C1469&gt;=TODAY()-365, "Last 12 Months", "After 12 Months")</f>
        <v>Last 12 Months</v>
      </c>
      <c r="G1469" s="1" t="s">
        <v>2957</v>
      </c>
      <c r="H1469" s="1" t="s">
        <v>456</v>
      </c>
      <c r="I1469" s="1" t="s">
        <v>2958</v>
      </c>
      <c r="J1469" s="8">
        <f>EOMONTH(C1469, 0)</f>
        <v>45565</v>
      </c>
      <c r="K1469" s="1" t="s">
        <v>373</v>
      </c>
      <c r="L1469" s="1" t="str">
        <f>IF(ISNUMBER(SEARCH("Social subscription",I1469)),"Social Sub",IF(OR(ISNUMBER(SEARCH("Mens",I1469)),ISNUMBER(SEARCH("Ladies",I1469))),"Match Fees",IF(OR(ISNUMBER(SEARCH("Badgers",I1469)),ISNUMBER(SEARCH("Match Fee",I1469))),"Match Fees",IF(OR(ISNUMBER(SEARCH("Training",I1469)),ISNUMBER(SEARCH("Aspirations",I1469))),"Training Fee",""))))</f>
        <v>Training Fee</v>
      </c>
      <c r="M1469" s="1">
        <v>3</v>
      </c>
      <c r="N1469" s="1">
        <v>0.08</v>
      </c>
      <c r="O1469" s="1">
        <v>0.05</v>
      </c>
      <c r="P1469" s="1">
        <v>0</v>
      </c>
      <c r="Q1469" s="1">
        <v>2.87</v>
      </c>
    </row>
    <row r="1470" spans="1:17" ht="12.75">
      <c r="A1470" s="4">
        <v>45528</v>
      </c>
      <c r="B1470" s="18">
        <f>IF(AND(ISNUMBER(--LEFT(A1470,10)), ISNUMBER(--LEFT(C1470,10))), --LEFT(C1470,10) - --LEFT(A1470,10), "")</f>
        <v>22.354099999996834</v>
      </c>
      <c r="C1470" s="4">
        <v>45550.354166666664</v>
      </c>
      <c r="D1470" s="16">
        <f>YEAR(C1470)</f>
        <v>2024</v>
      </c>
      <c r="E1470" s="1" t="str">
        <f t="shared" si="22"/>
        <v>September 2024</v>
      </c>
      <c r="F1470" s="3" t="str">
        <f ca="1">IF(C1470&gt;=TODAY()-365, "Last 12 Months", "After 12 Months")</f>
        <v>Last 12 Months</v>
      </c>
      <c r="G1470" s="1" t="s">
        <v>2959</v>
      </c>
      <c r="H1470" s="1" t="s">
        <v>456</v>
      </c>
      <c r="I1470" s="1" t="s">
        <v>2960</v>
      </c>
      <c r="J1470" s="8">
        <f>EOMONTH(C1470, 0)</f>
        <v>45565</v>
      </c>
      <c r="K1470" s="1" t="s">
        <v>373</v>
      </c>
      <c r="L1470" s="1" t="str">
        <f>IF(ISNUMBER(SEARCH("Social subscription",I1470)),"Social Sub",IF(OR(ISNUMBER(SEARCH("Mens",I1470)),ISNUMBER(SEARCH("Ladies",I1470))),"Match Fees",IF(OR(ISNUMBER(SEARCH("Badgers",I1470)),ISNUMBER(SEARCH("Match Fee",I1470))),"Match Fees",IF(OR(ISNUMBER(SEARCH("Training",I1470)),ISNUMBER(SEARCH("Aspirations",I1470))),"Training Fee",""))))</f>
        <v>Training Fee</v>
      </c>
      <c r="M1470" s="1">
        <v>5</v>
      </c>
      <c r="N1470" s="1">
        <v>0.12</v>
      </c>
      <c r="O1470" s="1">
        <v>0.05</v>
      </c>
      <c r="P1470" s="1">
        <v>0</v>
      </c>
      <c r="Q1470" s="1">
        <v>4.83</v>
      </c>
    </row>
    <row r="1471" spans="1:17" ht="12.75">
      <c r="A1471" s="4">
        <v>45515</v>
      </c>
      <c r="B1471" s="18">
        <f>IF(AND(ISNUMBER(--LEFT(A1471,10)), ISNUMBER(--LEFT(C1471,10))), --LEFT(C1471,10) - --LEFT(A1471,10), "")</f>
        <v>35.354099999996834</v>
      </c>
      <c r="C1471" s="4">
        <v>45550.354166666664</v>
      </c>
      <c r="D1471" s="16">
        <f>YEAR(C1471)</f>
        <v>2024</v>
      </c>
      <c r="E1471" s="1" t="str">
        <f t="shared" si="22"/>
        <v>September 2024</v>
      </c>
      <c r="F1471" s="3" t="str">
        <f ca="1">IF(C1471&gt;=TODAY()-365, "Last 12 Months", "After 12 Months")</f>
        <v>Last 12 Months</v>
      </c>
      <c r="G1471" s="1" t="s">
        <v>2961</v>
      </c>
      <c r="H1471" s="1" t="s">
        <v>463</v>
      </c>
      <c r="I1471" s="1" t="s">
        <v>2962</v>
      </c>
      <c r="J1471" s="8">
        <f>EOMONTH(C1471, 0)</f>
        <v>45565</v>
      </c>
      <c r="K1471" s="1" t="s">
        <v>373</v>
      </c>
      <c r="L1471" s="1" t="str">
        <f>IF(ISNUMBER(SEARCH("Social subscription",I1471)),"Social Sub",IF(OR(ISNUMBER(SEARCH("Mens",I1471)),ISNUMBER(SEARCH("Ladies",I1471))),"Match Fees",IF(OR(ISNUMBER(SEARCH("Badgers",I1471)),ISNUMBER(SEARCH("Match Fee",I1471))),"Match Fees",IF(OR(ISNUMBER(SEARCH("Training",I1471)),ISNUMBER(SEARCH("Aspirations",I1471))),"Training Fee",""))))</f>
        <v>Training Fee</v>
      </c>
      <c r="M1471" s="1">
        <v>3</v>
      </c>
      <c r="N1471" s="1">
        <v>0.06</v>
      </c>
      <c r="O1471" s="1">
        <v>0.05</v>
      </c>
      <c r="P1471" s="1">
        <v>0</v>
      </c>
      <c r="Q1471" s="1">
        <v>2.89</v>
      </c>
    </row>
    <row r="1472" spans="1:17" ht="12.75">
      <c r="A1472" s="4">
        <v>45515</v>
      </c>
      <c r="B1472" s="18">
        <f>IF(AND(ISNUMBER(--LEFT(A1472,10)), ISNUMBER(--LEFT(C1472,10))), --LEFT(C1472,10) - --LEFT(A1472,10), "")</f>
        <v>35.354099999996834</v>
      </c>
      <c r="C1472" s="4">
        <v>45550.354166666664</v>
      </c>
      <c r="D1472" s="16">
        <f>YEAR(C1472)</f>
        <v>2024</v>
      </c>
      <c r="E1472" s="1" t="str">
        <f t="shared" si="22"/>
        <v>September 2024</v>
      </c>
      <c r="F1472" s="3" t="str">
        <f ca="1">IF(C1472&gt;=TODAY()-365, "Last 12 Months", "After 12 Months")</f>
        <v>Last 12 Months</v>
      </c>
      <c r="G1472" s="1" t="s">
        <v>2963</v>
      </c>
      <c r="H1472" s="1" t="s">
        <v>466</v>
      </c>
      <c r="I1472" s="1" t="s">
        <v>2962</v>
      </c>
      <c r="J1472" s="8">
        <f>EOMONTH(C1472, 0)</f>
        <v>45565</v>
      </c>
      <c r="K1472" s="1" t="s">
        <v>373</v>
      </c>
      <c r="L1472" s="1" t="str">
        <f>IF(ISNUMBER(SEARCH("Social subscription",I1472)),"Social Sub",IF(OR(ISNUMBER(SEARCH("Mens",I1472)),ISNUMBER(SEARCH("Ladies",I1472))),"Match Fees",IF(OR(ISNUMBER(SEARCH("Badgers",I1472)),ISNUMBER(SEARCH("Match Fee",I1472))),"Match Fees",IF(OR(ISNUMBER(SEARCH("Training",I1472)),ISNUMBER(SEARCH("Aspirations",I1472))),"Training Fee",""))))</f>
        <v>Training Fee</v>
      </c>
      <c r="M1472" s="1">
        <v>3</v>
      </c>
      <c r="N1472" s="1">
        <v>0.06</v>
      </c>
      <c r="O1472" s="1">
        <v>0.05</v>
      </c>
      <c r="P1472" s="1">
        <v>0</v>
      </c>
      <c r="Q1472" s="1">
        <v>2.89</v>
      </c>
    </row>
    <row r="1473" spans="1:17" ht="12.75">
      <c r="A1473" s="4">
        <v>45515</v>
      </c>
      <c r="B1473" s="18">
        <f>IF(AND(ISNUMBER(--LEFT(A1473,10)), ISNUMBER(--LEFT(C1473,10))), --LEFT(C1473,10) - --LEFT(A1473,10), "")</f>
        <v>35.354099999996834</v>
      </c>
      <c r="C1473" s="4">
        <v>45550.354166666664</v>
      </c>
      <c r="D1473" s="16">
        <f>YEAR(C1473)</f>
        <v>2024</v>
      </c>
      <c r="E1473" s="1" t="str">
        <f t="shared" si="22"/>
        <v>September 2024</v>
      </c>
      <c r="F1473" s="3" t="str">
        <f ca="1">IF(C1473&gt;=TODAY()-365, "Last 12 Months", "After 12 Months")</f>
        <v>Last 12 Months</v>
      </c>
      <c r="G1473" s="1" t="s">
        <v>2964</v>
      </c>
      <c r="H1473" s="1" t="s">
        <v>473</v>
      </c>
      <c r="I1473" s="1" t="s">
        <v>2962</v>
      </c>
      <c r="J1473" s="8">
        <f>EOMONTH(C1473, 0)</f>
        <v>45565</v>
      </c>
      <c r="K1473" s="1" t="s">
        <v>373</v>
      </c>
      <c r="L1473" s="1" t="str">
        <f>IF(ISNUMBER(SEARCH("Social subscription",I1473)),"Social Sub",IF(OR(ISNUMBER(SEARCH("Mens",I1473)),ISNUMBER(SEARCH("Ladies",I1473))),"Match Fees",IF(OR(ISNUMBER(SEARCH("Badgers",I1473)),ISNUMBER(SEARCH("Match Fee",I1473))),"Match Fees",IF(OR(ISNUMBER(SEARCH("Training",I1473)),ISNUMBER(SEARCH("Aspirations",I1473))),"Training Fee",""))))</f>
        <v>Training Fee</v>
      </c>
      <c r="M1473" s="1">
        <v>3</v>
      </c>
      <c r="N1473" s="1">
        <v>0.06</v>
      </c>
      <c r="O1473" s="1">
        <v>0.05</v>
      </c>
      <c r="P1473" s="1">
        <v>0</v>
      </c>
      <c r="Q1473" s="1">
        <v>2.89</v>
      </c>
    </row>
    <row r="1474" spans="1:17" ht="12.75">
      <c r="A1474" s="4">
        <v>45536</v>
      </c>
      <c r="B1474" s="18">
        <f>IF(AND(ISNUMBER(--LEFT(A1474,10)), ISNUMBER(--LEFT(C1474,10))), --LEFT(C1474,10) - --LEFT(A1474,10), "")</f>
        <v>14.354099999996834</v>
      </c>
      <c r="C1474" s="4">
        <v>45550.354166666664</v>
      </c>
      <c r="D1474" s="16">
        <f>YEAR(C1474)</f>
        <v>2024</v>
      </c>
      <c r="E1474" s="1" t="str">
        <f t="shared" si="22"/>
        <v>September 2024</v>
      </c>
      <c r="F1474" s="3" t="str">
        <f ca="1">IF(C1474&gt;=TODAY()-365, "Last 12 Months", "After 12 Months")</f>
        <v>Last 12 Months</v>
      </c>
      <c r="G1474" s="1" t="s">
        <v>2965</v>
      </c>
      <c r="H1474" s="1" t="s">
        <v>463</v>
      </c>
      <c r="I1474" s="1" t="s">
        <v>2966</v>
      </c>
      <c r="J1474" s="8">
        <f>EOMONTH(C1474, 0)</f>
        <v>45565</v>
      </c>
      <c r="K1474" s="1" t="s">
        <v>373</v>
      </c>
      <c r="L1474" s="1" t="str">
        <f>IF(ISNUMBER(SEARCH("Social subscription",I1474)),"Social Sub",IF(OR(ISNUMBER(SEARCH("Mens",I1474)),ISNUMBER(SEARCH("Ladies",I1474))),"Match Fees",IF(OR(ISNUMBER(SEARCH("Badgers",I1474)),ISNUMBER(SEARCH("Match Fee",I1474))),"Match Fees",IF(OR(ISNUMBER(SEARCH("Training",I1474)),ISNUMBER(SEARCH("Aspirations",I1474))),"Training Fee",""))))</f>
        <v>Training Fee</v>
      </c>
      <c r="M1474" s="1">
        <v>3</v>
      </c>
      <c r="N1474" s="1">
        <v>0.06</v>
      </c>
      <c r="O1474" s="1">
        <v>0.05</v>
      </c>
      <c r="P1474" s="1">
        <v>0</v>
      </c>
      <c r="Q1474" s="1">
        <v>2.89</v>
      </c>
    </row>
    <row r="1475" spans="1:17" ht="12.75">
      <c r="A1475" s="4">
        <v>45536</v>
      </c>
      <c r="B1475" s="18">
        <f>IF(AND(ISNUMBER(--LEFT(A1475,10)), ISNUMBER(--LEFT(C1475,10))), --LEFT(C1475,10) - --LEFT(A1475,10), "")</f>
        <v>14.354099999996834</v>
      </c>
      <c r="C1475" s="4">
        <v>45550.354166666664</v>
      </c>
      <c r="D1475" s="16">
        <f>YEAR(C1475)</f>
        <v>2024</v>
      </c>
      <c r="E1475" s="1" t="str">
        <f t="shared" ref="E1475:E1538" si="23">TEXT(C1475, "mmmm yyyy")</f>
        <v>September 2024</v>
      </c>
      <c r="F1475" s="3" t="str">
        <f ca="1">IF(C1475&gt;=TODAY()-365, "Last 12 Months", "After 12 Months")</f>
        <v>Last 12 Months</v>
      </c>
      <c r="G1475" s="1" t="s">
        <v>2967</v>
      </c>
      <c r="H1475" s="1" t="s">
        <v>466</v>
      </c>
      <c r="I1475" s="1" t="s">
        <v>2966</v>
      </c>
      <c r="J1475" s="8">
        <f>EOMONTH(C1475, 0)</f>
        <v>45565</v>
      </c>
      <c r="K1475" s="1" t="s">
        <v>373</v>
      </c>
      <c r="L1475" s="1" t="str">
        <f>IF(ISNUMBER(SEARCH("Social subscription",I1475)),"Social Sub",IF(OR(ISNUMBER(SEARCH("Mens",I1475)),ISNUMBER(SEARCH("Ladies",I1475))),"Match Fees",IF(OR(ISNUMBER(SEARCH("Badgers",I1475)),ISNUMBER(SEARCH("Match Fee",I1475))),"Match Fees",IF(OR(ISNUMBER(SEARCH("Training",I1475)),ISNUMBER(SEARCH("Aspirations",I1475))),"Training Fee",""))))</f>
        <v>Training Fee</v>
      </c>
      <c r="M1475" s="1">
        <v>3</v>
      </c>
      <c r="N1475" s="1">
        <v>0.06</v>
      </c>
      <c r="O1475" s="1">
        <v>0.05</v>
      </c>
      <c r="P1475" s="1">
        <v>0</v>
      </c>
      <c r="Q1475" s="1">
        <v>2.89</v>
      </c>
    </row>
    <row r="1476" spans="1:17" ht="12.75">
      <c r="A1476" s="4">
        <v>45536</v>
      </c>
      <c r="B1476" s="18">
        <f>IF(AND(ISNUMBER(--LEFT(A1476,10)), ISNUMBER(--LEFT(C1476,10))), --LEFT(C1476,10) - --LEFT(A1476,10), "")</f>
        <v>14.354099999996834</v>
      </c>
      <c r="C1476" s="4">
        <v>45550.354166666664</v>
      </c>
      <c r="D1476" s="16">
        <f>YEAR(C1476)</f>
        <v>2024</v>
      </c>
      <c r="E1476" s="1" t="str">
        <f t="shared" si="23"/>
        <v>September 2024</v>
      </c>
      <c r="F1476" s="3" t="str">
        <f ca="1">IF(C1476&gt;=TODAY()-365, "Last 12 Months", "After 12 Months")</f>
        <v>Last 12 Months</v>
      </c>
      <c r="G1476" s="1" t="s">
        <v>2968</v>
      </c>
      <c r="H1476" s="1" t="s">
        <v>473</v>
      </c>
      <c r="I1476" s="1" t="s">
        <v>2966</v>
      </c>
      <c r="J1476" s="8">
        <f>EOMONTH(C1476, 0)</f>
        <v>45565</v>
      </c>
      <c r="K1476" s="1" t="s">
        <v>373</v>
      </c>
      <c r="L1476" s="1" t="str">
        <f>IF(ISNUMBER(SEARCH("Social subscription",I1476)),"Social Sub",IF(OR(ISNUMBER(SEARCH("Mens",I1476)),ISNUMBER(SEARCH("Ladies",I1476))),"Match Fees",IF(OR(ISNUMBER(SEARCH("Badgers",I1476)),ISNUMBER(SEARCH("Match Fee",I1476))),"Match Fees",IF(OR(ISNUMBER(SEARCH("Training",I1476)),ISNUMBER(SEARCH("Aspirations",I1476))),"Training Fee",""))))</f>
        <v>Training Fee</v>
      </c>
      <c r="M1476" s="1">
        <v>3</v>
      </c>
      <c r="N1476" s="1">
        <v>0.06</v>
      </c>
      <c r="O1476" s="1">
        <v>0.05</v>
      </c>
      <c r="P1476" s="1">
        <v>0</v>
      </c>
      <c r="Q1476" s="1">
        <v>2.89</v>
      </c>
    </row>
    <row r="1477" spans="1:17" ht="12.75">
      <c r="A1477" s="4">
        <v>45541</v>
      </c>
      <c r="B1477" s="18">
        <f>IF(AND(ISNUMBER(--LEFT(A1477,10)), ISNUMBER(--LEFT(C1477,10))), --LEFT(C1477,10) - --LEFT(A1477,10), "")</f>
        <v>9.3540999999968335</v>
      </c>
      <c r="C1477" s="4">
        <v>45550.354166666664</v>
      </c>
      <c r="D1477" s="16">
        <f>YEAR(C1477)</f>
        <v>2024</v>
      </c>
      <c r="E1477" s="1" t="str">
        <f t="shared" si="23"/>
        <v>September 2024</v>
      </c>
      <c r="F1477" s="3" t="str">
        <f ca="1">IF(C1477&gt;=TODAY()-365, "Last 12 Months", "After 12 Months")</f>
        <v>Last 12 Months</v>
      </c>
      <c r="G1477" s="1" t="s">
        <v>2969</v>
      </c>
      <c r="H1477" s="1" t="s">
        <v>473</v>
      </c>
      <c r="I1477" s="1" t="s">
        <v>2970</v>
      </c>
      <c r="J1477" s="8">
        <f>EOMONTH(C1477, 0)</f>
        <v>45565</v>
      </c>
      <c r="K1477" s="1" t="s">
        <v>373</v>
      </c>
      <c r="L1477" s="1" t="str">
        <f>IF(ISNUMBER(SEARCH("Social subscription",I1477)),"Social Sub",IF(OR(ISNUMBER(SEARCH("Mens",I1477)),ISNUMBER(SEARCH("Ladies",I1477))),"Match Fees",IF(OR(ISNUMBER(SEARCH("Badgers",I1477)),ISNUMBER(SEARCH("Match Fee",I1477))),"Match Fees",IF(OR(ISNUMBER(SEARCH("Training",I1477)),ISNUMBER(SEARCH("Aspirations",I1477))),"Training Fee",""))))</f>
        <v>Match Fees</v>
      </c>
      <c r="M1477" s="1">
        <v>3</v>
      </c>
      <c r="N1477" s="1">
        <v>0.06</v>
      </c>
      <c r="O1477" s="1">
        <v>0.05</v>
      </c>
      <c r="P1477" s="1">
        <v>0</v>
      </c>
      <c r="Q1477" s="1">
        <v>2.89</v>
      </c>
    </row>
    <row r="1478" spans="1:17" ht="12.75">
      <c r="A1478" s="4">
        <v>45542</v>
      </c>
      <c r="B1478" s="18">
        <f>IF(AND(ISNUMBER(--LEFT(A1478,10)), ISNUMBER(--LEFT(C1478,10))), --LEFT(C1478,10) - --LEFT(A1478,10), "")</f>
        <v>8.3540999999968335</v>
      </c>
      <c r="C1478" s="4">
        <v>45550.354166666664</v>
      </c>
      <c r="D1478" s="16">
        <f>YEAR(C1478)</f>
        <v>2024</v>
      </c>
      <c r="E1478" s="1" t="str">
        <f t="shared" si="23"/>
        <v>September 2024</v>
      </c>
      <c r="F1478" s="3" t="str">
        <f ca="1">IF(C1478&gt;=TODAY()-365, "Last 12 Months", "After 12 Months")</f>
        <v>Last 12 Months</v>
      </c>
      <c r="G1478" s="1" t="s">
        <v>2971</v>
      </c>
      <c r="H1478" s="1" t="s">
        <v>463</v>
      </c>
      <c r="I1478" s="1" t="s">
        <v>2972</v>
      </c>
      <c r="J1478" s="8">
        <f>EOMONTH(C1478, 0)</f>
        <v>45565</v>
      </c>
      <c r="K1478" s="1" t="s">
        <v>373</v>
      </c>
      <c r="L1478" s="1" t="str">
        <f>IF(ISNUMBER(SEARCH("Social subscription",I1478)),"Social Sub",IF(OR(ISNUMBER(SEARCH("Mens",I1478)),ISNUMBER(SEARCH("Ladies",I1478))),"Match Fees",IF(OR(ISNUMBER(SEARCH("Badgers",I1478)),ISNUMBER(SEARCH("Match Fee",I1478))),"Match Fees",IF(OR(ISNUMBER(SEARCH("Training",I1478)),ISNUMBER(SEARCH("Aspirations",I1478))),"Training Fee",""))))</f>
        <v>Match Fees</v>
      </c>
      <c r="M1478" s="1">
        <v>3</v>
      </c>
      <c r="N1478" s="1">
        <v>0.06</v>
      </c>
      <c r="O1478" s="1">
        <v>0.05</v>
      </c>
      <c r="P1478" s="1">
        <v>0</v>
      </c>
      <c r="Q1478" s="1">
        <v>2.89</v>
      </c>
    </row>
    <row r="1479" spans="1:17" ht="12.75">
      <c r="A1479" s="4">
        <v>45543</v>
      </c>
      <c r="B1479" s="18">
        <f>IF(AND(ISNUMBER(--LEFT(A1479,10)), ISNUMBER(--LEFT(C1479,10))), --LEFT(C1479,10) - --LEFT(A1479,10), "")</f>
        <v>7.3540999999968335</v>
      </c>
      <c r="C1479" s="4">
        <v>45550.354166666664</v>
      </c>
      <c r="D1479" s="16">
        <f>YEAR(C1479)</f>
        <v>2024</v>
      </c>
      <c r="E1479" s="1" t="str">
        <f t="shared" si="23"/>
        <v>September 2024</v>
      </c>
      <c r="F1479" s="3" t="str">
        <f ca="1">IF(C1479&gt;=TODAY()-365, "Last 12 Months", "After 12 Months")</f>
        <v>Last 12 Months</v>
      </c>
      <c r="G1479" s="1" t="s">
        <v>2973</v>
      </c>
      <c r="H1479" s="1" t="s">
        <v>463</v>
      </c>
      <c r="I1479" s="1" t="s">
        <v>2974</v>
      </c>
      <c r="J1479" s="8">
        <f>EOMONTH(C1479, 0)</f>
        <v>45565</v>
      </c>
      <c r="K1479" s="1" t="s">
        <v>373</v>
      </c>
      <c r="L1479" s="1" t="str">
        <f>IF(ISNUMBER(SEARCH("Social subscription",I1479)),"Social Sub",IF(OR(ISNUMBER(SEARCH("Mens",I1479)),ISNUMBER(SEARCH("Ladies",I1479))),"Match Fees",IF(OR(ISNUMBER(SEARCH("Badgers",I1479)),ISNUMBER(SEARCH("Match Fee",I1479))),"Match Fees",IF(OR(ISNUMBER(SEARCH("Training",I1479)),ISNUMBER(SEARCH("Aspirations",I1479))),"Training Fee",""))))</f>
        <v>Training Fee</v>
      </c>
      <c r="M1479" s="1">
        <v>3</v>
      </c>
      <c r="N1479" s="1">
        <v>0.06</v>
      </c>
      <c r="O1479" s="1">
        <v>0.05</v>
      </c>
      <c r="P1479" s="1">
        <v>0</v>
      </c>
      <c r="Q1479" s="1">
        <v>2.89</v>
      </c>
    </row>
    <row r="1480" spans="1:17" ht="12.75">
      <c r="A1480" s="4">
        <v>45543</v>
      </c>
      <c r="B1480" s="18">
        <f>IF(AND(ISNUMBER(--LEFT(A1480,10)), ISNUMBER(--LEFT(C1480,10))), --LEFT(C1480,10) - --LEFT(A1480,10), "")</f>
        <v>7.3540999999968335</v>
      </c>
      <c r="C1480" s="4">
        <v>45550.354166666664</v>
      </c>
      <c r="D1480" s="16">
        <f>YEAR(C1480)</f>
        <v>2024</v>
      </c>
      <c r="E1480" s="1" t="str">
        <f t="shared" si="23"/>
        <v>September 2024</v>
      </c>
      <c r="F1480" s="3" t="str">
        <f ca="1">IF(C1480&gt;=TODAY()-365, "Last 12 Months", "After 12 Months")</f>
        <v>Last 12 Months</v>
      </c>
      <c r="G1480" s="1" t="s">
        <v>2975</v>
      </c>
      <c r="H1480" s="1" t="s">
        <v>466</v>
      </c>
      <c r="I1480" s="1" t="s">
        <v>2974</v>
      </c>
      <c r="J1480" s="8">
        <f>EOMONTH(C1480, 0)</f>
        <v>45565</v>
      </c>
      <c r="K1480" s="1" t="s">
        <v>373</v>
      </c>
      <c r="L1480" s="1" t="str">
        <f>IF(ISNUMBER(SEARCH("Social subscription",I1480)),"Social Sub",IF(OR(ISNUMBER(SEARCH("Mens",I1480)),ISNUMBER(SEARCH("Ladies",I1480))),"Match Fees",IF(OR(ISNUMBER(SEARCH("Badgers",I1480)),ISNUMBER(SEARCH("Match Fee",I1480))),"Match Fees",IF(OR(ISNUMBER(SEARCH("Training",I1480)),ISNUMBER(SEARCH("Aspirations",I1480))),"Training Fee",""))))</f>
        <v>Training Fee</v>
      </c>
      <c r="M1480" s="1">
        <v>3</v>
      </c>
      <c r="N1480" s="1">
        <v>0.06</v>
      </c>
      <c r="O1480" s="1">
        <v>0.05</v>
      </c>
      <c r="P1480" s="1">
        <v>0</v>
      </c>
      <c r="Q1480" s="1">
        <v>2.89</v>
      </c>
    </row>
    <row r="1481" spans="1:17" ht="12.75">
      <c r="A1481" s="4">
        <v>45543</v>
      </c>
      <c r="B1481" s="18">
        <f>IF(AND(ISNUMBER(--LEFT(A1481,10)), ISNUMBER(--LEFT(C1481,10))), --LEFT(C1481,10) - --LEFT(A1481,10), "")</f>
        <v>7.3540999999968335</v>
      </c>
      <c r="C1481" s="4">
        <v>45550.354166666664</v>
      </c>
      <c r="D1481" s="16">
        <f>YEAR(C1481)</f>
        <v>2024</v>
      </c>
      <c r="E1481" s="1" t="str">
        <f t="shared" si="23"/>
        <v>September 2024</v>
      </c>
      <c r="F1481" s="3" t="str">
        <f ca="1">IF(C1481&gt;=TODAY()-365, "Last 12 Months", "After 12 Months")</f>
        <v>Last 12 Months</v>
      </c>
      <c r="G1481" s="1" t="s">
        <v>2976</v>
      </c>
      <c r="H1481" s="1" t="s">
        <v>473</v>
      </c>
      <c r="I1481" s="1" t="s">
        <v>2974</v>
      </c>
      <c r="J1481" s="8">
        <f>EOMONTH(C1481, 0)</f>
        <v>45565</v>
      </c>
      <c r="K1481" s="1" t="s">
        <v>373</v>
      </c>
      <c r="L1481" s="1" t="str">
        <f>IF(ISNUMBER(SEARCH("Social subscription",I1481)),"Social Sub",IF(OR(ISNUMBER(SEARCH("Mens",I1481)),ISNUMBER(SEARCH("Ladies",I1481))),"Match Fees",IF(OR(ISNUMBER(SEARCH("Badgers",I1481)),ISNUMBER(SEARCH("Match Fee",I1481))),"Match Fees",IF(OR(ISNUMBER(SEARCH("Training",I1481)),ISNUMBER(SEARCH("Aspirations",I1481))),"Training Fee",""))))</f>
        <v>Training Fee</v>
      </c>
      <c r="M1481" s="1">
        <v>3</v>
      </c>
      <c r="N1481" s="1">
        <v>0.06</v>
      </c>
      <c r="O1481" s="1">
        <v>0.05</v>
      </c>
      <c r="P1481" s="1">
        <v>0</v>
      </c>
      <c r="Q1481" s="1">
        <v>2.89</v>
      </c>
    </row>
    <row r="1482" spans="1:17" ht="12.75">
      <c r="A1482" s="4">
        <v>45549</v>
      </c>
      <c r="B1482" s="18">
        <f>IF(AND(ISNUMBER(--LEFT(A1482,10)), ISNUMBER(--LEFT(C1482,10))), --LEFT(C1482,10) - --LEFT(A1482,10), "")</f>
        <v>1.3540999999968335</v>
      </c>
      <c r="C1482" s="4">
        <v>45550.354166666664</v>
      </c>
      <c r="D1482" s="16">
        <f>YEAR(C1482)</f>
        <v>2024</v>
      </c>
      <c r="E1482" s="1" t="str">
        <f t="shared" si="23"/>
        <v>September 2024</v>
      </c>
      <c r="F1482" s="3" t="str">
        <f ca="1">IF(C1482&gt;=TODAY()-365, "Last 12 Months", "After 12 Months")</f>
        <v>Last 12 Months</v>
      </c>
      <c r="G1482" s="1" t="s">
        <v>2977</v>
      </c>
      <c r="H1482" s="1" t="s">
        <v>473</v>
      </c>
      <c r="I1482" s="1" t="s">
        <v>2978</v>
      </c>
      <c r="J1482" s="8">
        <f>EOMONTH(C1482, 0)</f>
        <v>45565</v>
      </c>
      <c r="K1482" s="1" t="s">
        <v>373</v>
      </c>
      <c r="L1482" s="1" t="str">
        <f>IF(ISNUMBER(SEARCH("Social subscription",I1482)),"Social Sub",IF(OR(ISNUMBER(SEARCH("Mens",I1482)),ISNUMBER(SEARCH("Ladies",I1482))),"Match Fees",IF(OR(ISNUMBER(SEARCH("Badgers",I1482)),ISNUMBER(SEARCH("Match Fee",I1482))),"Match Fees",IF(OR(ISNUMBER(SEARCH("Training",I1482)),ISNUMBER(SEARCH("Aspirations",I1482))),"Training Fee",""))))</f>
        <v>Match Fees</v>
      </c>
      <c r="M1482" s="1">
        <v>3</v>
      </c>
      <c r="N1482" s="1">
        <v>0.08</v>
      </c>
      <c r="O1482" s="1">
        <v>0.05</v>
      </c>
      <c r="P1482" s="1">
        <v>0</v>
      </c>
      <c r="Q1482" s="1">
        <v>2.87</v>
      </c>
    </row>
    <row r="1483" spans="1:17" ht="12.75">
      <c r="A1483" s="4">
        <v>45515</v>
      </c>
      <c r="B1483" s="18">
        <f>IF(AND(ISNUMBER(--LEFT(A1483,10)), ISNUMBER(--LEFT(C1483,10))), --LEFT(C1483,10) - --LEFT(A1483,10), "")</f>
        <v>35.354099999996834</v>
      </c>
      <c r="C1483" s="4">
        <v>45550.354166666664</v>
      </c>
      <c r="D1483" s="16">
        <f>YEAR(C1483)</f>
        <v>2024</v>
      </c>
      <c r="E1483" s="1" t="str">
        <f t="shared" si="23"/>
        <v>September 2024</v>
      </c>
      <c r="F1483" s="3" t="str">
        <f ca="1">IF(C1483&gt;=TODAY()-365, "Last 12 Months", "After 12 Months")</f>
        <v>Last 12 Months</v>
      </c>
      <c r="G1483" s="1" t="s">
        <v>2979</v>
      </c>
      <c r="H1483" s="1" t="s">
        <v>477</v>
      </c>
      <c r="I1483" s="1" t="s">
        <v>2980</v>
      </c>
      <c r="J1483" s="8">
        <f>EOMONTH(C1483, 0)</f>
        <v>45565</v>
      </c>
      <c r="K1483" s="1" t="s">
        <v>373</v>
      </c>
      <c r="L1483" s="1" t="str">
        <f>IF(ISNUMBER(SEARCH("Social subscription",I1483)),"Social Sub",IF(OR(ISNUMBER(SEARCH("Mens",I1483)),ISNUMBER(SEARCH("Ladies",I1483))),"Match Fees",IF(OR(ISNUMBER(SEARCH("Badgers",I1483)),ISNUMBER(SEARCH("Match Fee",I1483))),"Match Fees",IF(OR(ISNUMBER(SEARCH("Training",I1483)),ISNUMBER(SEARCH("Aspirations",I1483))),"Training Fee",""))))</f>
        <v>Training Fee</v>
      </c>
      <c r="M1483" s="1">
        <v>3</v>
      </c>
      <c r="N1483" s="1">
        <v>7.0000000000000007E-2</v>
      </c>
      <c r="O1483" s="1">
        <v>0.05</v>
      </c>
      <c r="P1483" s="1">
        <v>0</v>
      </c>
      <c r="Q1483" s="1">
        <v>2.88</v>
      </c>
    </row>
    <row r="1484" spans="1:17" ht="12.75">
      <c r="A1484" s="4">
        <v>45520</v>
      </c>
      <c r="B1484" s="18">
        <f>IF(AND(ISNUMBER(--LEFT(A1484,10)), ISNUMBER(--LEFT(C1484,10))), --LEFT(C1484,10) - --LEFT(A1484,10), "")</f>
        <v>30.354099999996834</v>
      </c>
      <c r="C1484" s="4">
        <v>45550.354166666664</v>
      </c>
      <c r="D1484" s="16">
        <f>YEAR(C1484)</f>
        <v>2024</v>
      </c>
      <c r="E1484" s="1" t="str">
        <f t="shared" si="23"/>
        <v>September 2024</v>
      </c>
      <c r="F1484" s="3" t="str">
        <f ca="1">IF(C1484&gt;=TODAY()-365, "Last 12 Months", "After 12 Months")</f>
        <v>Last 12 Months</v>
      </c>
      <c r="G1484" s="1" t="s">
        <v>2981</v>
      </c>
      <c r="H1484" s="1" t="s">
        <v>477</v>
      </c>
      <c r="I1484" s="1" t="s">
        <v>2982</v>
      </c>
      <c r="J1484" s="8">
        <f>EOMONTH(C1484, 0)</f>
        <v>45565</v>
      </c>
      <c r="K1484" s="1" t="s">
        <v>373</v>
      </c>
      <c r="L1484" s="1" t="str">
        <f>IF(ISNUMBER(SEARCH("Social subscription",I1484)),"Social Sub",IF(OR(ISNUMBER(SEARCH("Mens",I1484)),ISNUMBER(SEARCH("Ladies",I1484))),"Match Fees",IF(OR(ISNUMBER(SEARCH("Badgers",I1484)),ISNUMBER(SEARCH("Match Fee",I1484))),"Match Fees",IF(OR(ISNUMBER(SEARCH("Training",I1484)),ISNUMBER(SEARCH("Aspirations",I1484))),"Training Fee",""))))</f>
        <v>Training Fee</v>
      </c>
      <c r="M1484" s="1">
        <v>5</v>
      </c>
      <c r="N1484" s="1">
        <v>0.12</v>
      </c>
      <c r="O1484" s="1">
        <v>0.05</v>
      </c>
      <c r="P1484" s="1">
        <v>0</v>
      </c>
      <c r="Q1484" s="1">
        <v>4.83</v>
      </c>
    </row>
    <row r="1485" spans="1:17" ht="12.75">
      <c r="A1485" s="4">
        <v>45522</v>
      </c>
      <c r="B1485" s="18">
        <f>IF(AND(ISNUMBER(--LEFT(A1485,10)), ISNUMBER(--LEFT(C1485,10))), --LEFT(C1485,10) - --LEFT(A1485,10), "")</f>
        <v>28.354099999996834</v>
      </c>
      <c r="C1485" s="4">
        <v>45550.354166666664</v>
      </c>
      <c r="D1485" s="16">
        <f>YEAR(C1485)</f>
        <v>2024</v>
      </c>
      <c r="E1485" s="1" t="str">
        <f t="shared" si="23"/>
        <v>September 2024</v>
      </c>
      <c r="F1485" s="3" t="str">
        <f ca="1">IF(C1485&gt;=TODAY()-365, "Last 12 Months", "After 12 Months")</f>
        <v>Last 12 Months</v>
      </c>
      <c r="G1485" s="1" t="s">
        <v>2983</v>
      </c>
      <c r="H1485" s="1" t="s">
        <v>477</v>
      </c>
      <c r="I1485" s="1" t="s">
        <v>2984</v>
      </c>
      <c r="J1485" s="8">
        <f>EOMONTH(C1485, 0)</f>
        <v>45565</v>
      </c>
      <c r="K1485" s="1" t="s">
        <v>373</v>
      </c>
      <c r="L1485" s="1" t="str">
        <f>IF(ISNUMBER(SEARCH("Social subscription",I1485)),"Social Sub",IF(OR(ISNUMBER(SEARCH("Mens",I1485)),ISNUMBER(SEARCH("Ladies",I1485))),"Match Fees",IF(OR(ISNUMBER(SEARCH("Badgers",I1485)),ISNUMBER(SEARCH("Match Fee",I1485))),"Match Fees",IF(OR(ISNUMBER(SEARCH("Training",I1485)),ISNUMBER(SEARCH("Aspirations",I1485))),"Training Fee",""))))</f>
        <v>Training Fee</v>
      </c>
      <c r="M1485" s="1">
        <v>3</v>
      </c>
      <c r="N1485" s="1">
        <v>7.0000000000000007E-2</v>
      </c>
      <c r="O1485" s="1">
        <v>0.05</v>
      </c>
      <c r="P1485" s="1">
        <v>0</v>
      </c>
      <c r="Q1485" s="1">
        <v>2.88</v>
      </c>
    </row>
    <row r="1486" spans="1:17" ht="12.75">
      <c r="A1486" s="4">
        <v>45528</v>
      </c>
      <c r="B1486" s="18">
        <f>IF(AND(ISNUMBER(--LEFT(A1486,10)), ISNUMBER(--LEFT(C1486,10))), --LEFT(C1486,10) - --LEFT(A1486,10), "")</f>
        <v>22.354099999996834</v>
      </c>
      <c r="C1486" s="4">
        <v>45550.354166666664</v>
      </c>
      <c r="D1486" s="16">
        <f>YEAR(C1486)</f>
        <v>2024</v>
      </c>
      <c r="E1486" s="1" t="str">
        <f t="shared" si="23"/>
        <v>September 2024</v>
      </c>
      <c r="F1486" s="3" t="str">
        <f ca="1">IF(C1486&gt;=TODAY()-365, "Last 12 Months", "After 12 Months")</f>
        <v>Last 12 Months</v>
      </c>
      <c r="G1486" s="1" t="s">
        <v>2985</v>
      </c>
      <c r="H1486" s="1" t="s">
        <v>477</v>
      </c>
      <c r="I1486" s="1" t="s">
        <v>2986</v>
      </c>
      <c r="J1486" s="8">
        <f>EOMONTH(C1486, 0)</f>
        <v>45565</v>
      </c>
      <c r="K1486" s="1" t="s">
        <v>373</v>
      </c>
      <c r="L1486" s="1" t="str">
        <f>IF(ISNUMBER(SEARCH("Social subscription",I1486)),"Social Sub",IF(OR(ISNUMBER(SEARCH("Mens",I1486)),ISNUMBER(SEARCH("Ladies",I1486))),"Match Fees",IF(OR(ISNUMBER(SEARCH("Badgers",I1486)),ISNUMBER(SEARCH("Match Fee",I1486))),"Match Fees",IF(OR(ISNUMBER(SEARCH("Training",I1486)),ISNUMBER(SEARCH("Aspirations",I1486))),"Training Fee",""))))</f>
        <v>Training Fee</v>
      </c>
      <c r="M1486" s="1">
        <v>5</v>
      </c>
      <c r="N1486" s="1">
        <v>0.12</v>
      </c>
      <c r="O1486" s="1">
        <v>0.05</v>
      </c>
      <c r="P1486" s="1">
        <v>0</v>
      </c>
      <c r="Q1486" s="1">
        <v>4.83</v>
      </c>
    </row>
    <row r="1487" spans="1:17" ht="12.75">
      <c r="A1487" s="4">
        <v>45542</v>
      </c>
      <c r="B1487" s="18">
        <f>IF(AND(ISNUMBER(--LEFT(A1487,10)), ISNUMBER(--LEFT(C1487,10))), --LEFT(C1487,10) - --LEFT(A1487,10), "")</f>
        <v>8.3540999999968335</v>
      </c>
      <c r="C1487" s="4">
        <v>45550.354166666664</v>
      </c>
      <c r="D1487" s="16">
        <f>YEAR(C1487)</f>
        <v>2024</v>
      </c>
      <c r="E1487" s="1" t="str">
        <f t="shared" si="23"/>
        <v>September 2024</v>
      </c>
      <c r="F1487" s="3" t="str">
        <f ca="1">IF(C1487&gt;=TODAY()-365, "Last 12 Months", "After 12 Months")</f>
        <v>Last 12 Months</v>
      </c>
      <c r="G1487" s="1" t="s">
        <v>2987</v>
      </c>
      <c r="H1487" s="1" t="s">
        <v>477</v>
      </c>
      <c r="I1487" s="1" t="s">
        <v>2988</v>
      </c>
      <c r="J1487" s="8">
        <f>EOMONTH(C1487, 0)</f>
        <v>45565</v>
      </c>
      <c r="K1487" s="1" t="s">
        <v>373</v>
      </c>
      <c r="L1487" s="1" t="str">
        <f>IF(ISNUMBER(SEARCH("Social subscription",I1487)),"Social Sub",IF(OR(ISNUMBER(SEARCH("Mens",I1487)),ISNUMBER(SEARCH("Ladies",I1487))),"Match Fees",IF(OR(ISNUMBER(SEARCH("Badgers",I1487)),ISNUMBER(SEARCH("Match Fee",I1487))),"Match Fees",IF(OR(ISNUMBER(SEARCH("Training",I1487)),ISNUMBER(SEARCH("Aspirations",I1487))),"Training Fee",""))))</f>
        <v>Match Fees</v>
      </c>
      <c r="M1487" s="1">
        <v>3</v>
      </c>
      <c r="N1487" s="1">
        <v>7.0000000000000007E-2</v>
      </c>
      <c r="O1487" s="1">
        <v>0.05</v>
      </c>
      <c r="P1487" s="1">
        <v>0</v>
      </c>
      <c r="Q1487" s="1">
        <v>2.88</v>
      </c>
    </row>
    <row r="1488" spans="1:17" ht="12.75">
      <c r="A1488" s="4">
        <v>45543</v>
      </c>
      <c r="B1488" s="18">
        <f>IF(AND(ISNUMBER(--LEFT(A1488,10)), ISNUMBER(--LEFT(C1488,10))), --LEFT(C1488,10) - --LEFT(A1488,10), "")</f>
        <v>7.3540999999968335</v>
      </c>
      <c r="C1488" s="4">
        <v>45550.354166666664</v>
      </c>
      <c r="D1488" s="16">
        <f>YEAR(C1488)</f>
        <v>2024</v>
      </c>
      <c r="E1488" s="1" t="str">
        <f t="shared" si="23"/>
        <v>September 2024</v>
      </c>
      <c r="F1488" s="3" t="str">
        <f ca="1">IF(C1488&gt;=TODAY()-365, "Last 12 Months", "After 12 Months")</f>
        <v>Last 12 Months</v>
      </c>
      <c r="G1488" s="1" t="s">
        <v>2989</v>
      </c>
      <c r="H1488" s="1" t="s">
        <v>477</v>
      </c>
      <c r="I1488" s="1" t="s">
        <v>2990</v>
      </c>
      <c r="J1488" s="8">
        <f>EOMONTH(C1488, 0)</f>
        <v>45565</v>
      </c>
      <c r="K1488" s="1" t="s">
        <v>373</v>
      </c>
      <c r="L1488" s="1" t="str">
        <f>IF(ISNUMBER(SEARCH("Social subscription",I1488)),"Social Sub",IF(OR(ISNUMBER(SEARCH("Mens",I1488)),ISNUMBER(SEARCH("Ladies",I1488))),"Match Fees",IF(OR(ISNUMBER(SEARCH("Badgers",I1488)),ISNUMBER(SEARCH("Match Fee",I1488))),"Match Fees",IF(OR(ISNUMBER(SEARCH("Training",I1488)),ISNUMBER(SEARCH("Aspirations",I1488))),"Training Fee",""))))</f>
        <v>Training Fee</v>
      </c>
      <c r="M1488" s="1">
        <v>3</v>
      </c>
      <c r="N1488" s="1">
        <v>7.0000000000000007E-2</v>
      </c>
      <c r="O1488" s="1">
        <v>0.05</v>
      </c>
      <c r="P1488" s="1">
        <v>0</v>
      </c>
      <c r="Q1488" s="1">
        <v>2.88</v>
      </c>
    </row>
    <row r="1489" spans="1:17" ht="12.75">
      <c r="A1489" s="4">
        <v>45549</v>
      </c>
      <c r="B1489" s="18">
        <f>IF(AND(ISNUMBER(--LEFT(A1489,10)), ISNUMBER(--LEFT(C1489,10))), --LEFT(C1489,10) - --LEFT(A1489,10), "")</f>
        <v>1.3540999999968335</v>
      </c>
      <c r="C1489" s="4">
        <v>45550.354166666664</v>
      </c>
      <c r="D1489" s="16">
        <f>YEAR(C1489)</f>
        <v>2024</v>
      </c>
      <c r="E1489" s="1" t="str">
        <f t="shared" si="23"/>
        <v>September 2024</v>
      </c>
      <c r="F1489" s="3" t="str">
        <f ca="1">IF(C1489&gt;=TODAY()-365, "Last 12 Months", "After 12 Months")</f>
        <v>Last 12 Months</v>
      </c>
      <c r="G1489" s="1" t="s">
        <v>2991</v>
      </c>
      <c r="H1489" s="1" t="s">
        <v>477</v>
      </c>
      <c r="I1489" s="1" t="s">
        <v>2992</v>
      </c>
      <c r="J1489" s="8">
        <f>EOMONTH(C1489, 0)</f>
        <v>45565</v>
      </c>
      <c r="K1489" s="1" t="s">
        <v>373</v>
      </c>
      <c r="L1489" s="1" t="str">
        <f>IF(ISNUMBER(SEARCH("Social subscription",I1489)),"Social Sub",IF(OR(ISNUMBER(SEARCH("Mens",I1489)),ISNUMBER(SEARCH("Ladies",I1489))),"Match Fees",IF(OR(ISNUMBER(SEARCH("Badgers",I1489)),ISNUMBER(SEARCH("Match Fee",I1489))),"Match Fees",IF(OR(ISNUMBER(SEARCH("Training",I1489)),ISNUMBER(SEARCH("Aspirations",I1489))),"Training Fee",""))))</f>
        <v>Match Fees</v>
      </c>
      <c r="M1489" s="1">
        <v>3</v>
      </c>
      <c r="N1489" s="1">
        <v>0.06</v>
      </c>
      <c r="O1489" s="1">
        <v>0.05</v>
      </c>
      <c r="P1489" s="1">
        <v>0</v>
      </c>
      <c r="Q1489" s="1">
        <v>2.89</v>
      </c>
    </row>
    <row r="1490" spans="1:17" ht="12.75">
      <c r="A1490" s="4">
        <v>45549</v>
      </c>
      <c r="B1490" s="18">
        <f>IF(AND(ISNUMBER(--LEFT(A1490,10)), ISNUMBER(--LEFT(C1490,10))), --LEFT(C1490,10) - --LEFT(A1490,10), "")</f>
        <v>1.4458000000013271</v>
      </c>
      <c r="C1490" s="4">
        <v>45550.445833333331</v>
      </c>
      <c r="D1490" s="16">
        <f>YEAR(C1490)</f>
        <v>2024</v>
      </c>
      <c r="E1490" s="1" t="str">
        <f t="shared" si="23"/>
        <v>September 2024</v>
      </c>
      <c r="F1490" s="3" t="str">
        <f ca="1">IF(C1490&gt;=TODAY()-365, "Last 12 Months", "After 12 Months")</f>
        <v>Last 12 Months</v>
      </c>
      <c r="G1490" s="1" t="s">
        <v>2993</v>
      </c>
      <c r="H1490" s="1" t="s">
        <v>613</v>
      </c>
      <c r="I1490" s="1" t="s">
        <v>2994</v>
      </c>
      <c r="J1490" s="8">
        <f>EOMONTH(C1490, 0)</f>
        <v>45565</v>
      </c>
      <c r="K1490" s="1" t="s">
        <v>241</v>
      </c>
      <c r="L1490" s="1" t="str">
        <f>IF(ISNUMBER(SEARCH("Social subscription",I1490)),"Social Sub",IF(OR(ISNUMBER(SEARCH("Mens",I1490)),ISNUMBER(SEARCH("Ladies",I1490))),"Match Fees",IF(OR(ISNUMBER(SEARCH("Badgers",I1490)),ISNUMBER(SEARCH("Match Fee",I1490))),"Match Fees",IF(OR(ISNUMBER(SEARCH("Training",I1490)),ISNUMBER(SEARCH("Aspirations",I1490))),"Training Fee",""))))</f>
        <v>Match Fees</v>
      </c>
      <c r="M1490" s="1">
        <v>3</v>
      </c>
      <c r="N1490" s="1">
        <v>0</v>
      </c>
      <c r="O1490" s="1">
        <v>0</v>
      </c>
      <c r="P1490" s="1">
        <v>0</v>
      </c>
      <c r="Q1490" s="1">
        <v>3</v>
      </c>
    </row>
    <row r="1491" spans="1:17" ht="12.75">
      <c r="A1491" s="4">
        <v>45549</v>
      </c>
      <c r="B1491" s="18">
        <f>IF(AND(ISNUMBER(--LEFT(A1491,10)), ISNUMBER(--LEFT(C1491,10))), --LEFT(C1491,10) - --LEFT(A1491,10), "")</f>
        <v>1.4458000000013271</v>
      </c>
      <c r="C1491" s="4">
        <v>45550.445833333331</v>
      </c>
      <c r="D1491" s="16">
        <f>YEAR(C1491)</f>
        <v>2024</v>
      </c>
      <c r="E1491" s="1" t="str">
        <f t="shared" si="23"/>
        <v>September 2024</v>
      </c>
      <c r="F1491" s="3" t="str">
        <f ca="1">IF(C1491&gt;=TODAY()-365, "Last 12 Months", "After 12 Months")</f>
        <v>Last 12 Months</v>
      </c>
      <c r="G1491" s="1" t="s">
        <v>2995</v>
      </c>
      <c r="H1491" s="1" t="s">
        <v>1429</v>
      </c>
      <c r="I1491" s="1" t="s">
        <v>2994</v>
      </c>
      <c r="J1491" s="8">
        <f>EOMONTH(C1491, 0)</f>
        <v>45565</v>
      </c>
      <c r="K1491" s="1" t="s">
        <v>241</v>
      </c>
      <c r="L1491" s="1" t="str">
        <f>IF(ISNUMBER(SEARCH("Social subscription",I1491)),"Social Sub",IF(OR(ISNUMBER(SEARCH("Mens",I1491)),ISNUMBER(SEARCH("Ladies",I1491))),"Match Fees",IF(OR(ISNUMBER(SEARCH("Badgers",I1491)),ISNUMBER(SEARCH("Match Fee",I1491))),"Match Fees",IF(OR(ISNUMBER(SEARCH("Training",I1491)),ISNUMBER(SEARCH("Aspirations",I1491))),"Training Fee",""))))</f>
        <v>Match Fees</v>
      </c>
      <c r="M1491" s="1">
        <v>3</v>
      </c>
      <c r="N1491" s="1">
        <v>0</v>
      </c>
      <c r="O1491" s="1">
        <v>0</v>
      </c>
      <c r="P1491" s="1">
        <v>0</v>
      </c>
      <c r="Q1491" s="1">
        <v>3</v>
      </c>
    </row>
    <row r="1492" spans="1:17" ht="12.75">
      <c r="A1492" s="4">
        <v>45550</v>
      </c>
      <c r="B1492" s="18">
        <f>IF(AND(ISNUMBER(--LEFT(A1492,10)), ISNUMBER(--LEFT(C1492,10))), --LEFT(C1492,10) - --LEFT(A1492,10), "")</f>
        <v>0.62769999999727588</v>
      </c>
      <c r="C1492" s="4">
        <v>45550.62777777778</v>
      </c>
      <c r="D1492" s="16">
        <f>YEAR(C1492)</f>
        <v>2024</v>
      </c>
      <c r="E1492" s="1" t="str">
        <f t="shared" si="23"/>
        <v>September 2024</v>
      </c>
      <c r="F1492" s="3" t="str">
        <f ca="1">IF(C1492&gt;=TODAY()-365, "Last 12 Months", "After 12 Months")</f>
        <v>Last 12 Months</v>
      </c>
      <c r="G1492" s="1" t="s">
        <v>2996</v>
      </c>
      <c r="H1492" s="1" t="s">
        <v>862</v>
      </c>
      <c r="I1492" s="1" t="s">
        <v>2997</v>
      </c>
      <c r="J1492" s="8">
        <f>EOMONTH(C1492, 0)</f>
        <v>45565</v>
      </c>
      <c r="K1492" s="1" t="s">
        <v>233</v>
      </c>
      <c r="L1492" s="1" t="str">
        <f>IF(ISNUMBER(SEARCH("Social subscription",I1492)),"Social Sub",IF(OR(ISNUMBER(SEARCH("Mens",I1492)),ISNUMBER(SEARCH("Ladies",I1492))),"Match Fees",IF(OR(ISNUMBER(SEARCH("Badgers",I1492)),ISNUMBER(SEARCH("Match Fee",I1492))),"Match Fees",IF(OR(ISNUMBER(SEARCH("Training",I1492)),ISNUMBER(SEARCH("Aspirations",I1492))),"Training Fee",""))))</f>
        <v>Match Fees</v>
      </c>
      <c r="M1492" s="1">
        <v>75</v>
      </c>
      <c r="N1492" s="1">
        <v>0</v>
      </c>
      <c r="O1492" s="1">
        <v>0</v>
      </c>
      <c r="P1492" s="1">
        <v>0</v>
      </c>
      <c r="Q1492" s="1">
        <v>75</v>
      </c>
    </row>
    <row r="1493" spans="1:17" ht="12.75">
      <c r="A1493" s="4">
        <v>45549</v>
      </c>
      <c r="B1493" s="18">
        <f>IF(AND(ISNUMBER(--LEFT(A1493,10)), ISNUMBER(--LEFT(C1493,10))), --LEFT(C1493,10) - --LEFT(A1493,10), "")</f>
        <v>1.6284000000014203</v>
      </c>
      <c r="C1493" s="4">
        <v>45550.628472222219</v>
      </c>
      <c r="D1493" s="16">
        <f>YEAR(C1493)</f>
        <v>2024</v>
      </c>
      <c r="E1493" s="1" t="str">
        <f t="shared" si="23"/>
        <v>September 2024</v>
      </c>
      <c r="F1493" s="3" t="str">
        <f ca="1">IF(C1493&gt;=TODAY()-365, "Last 12 Months", "After 12 Months")</f>
        <v>Last 12 Months</v>
      </c>
      <c r="G1493" s="1" t="s">
        <v>2998</v>
      </c>
      <c r="H1493" s="1" t="s">
        <v>862</v>
      </c>
      <c r="I1493" s="1" t="s">
        <v>2999</v>
      </c>
      <c r="J1493" s="8">
        <f>EOMONTH(C1493, 0)</f>
        <v>45565</v>
      </c>
      <c r="K1493" s="1" t="s">
        <v>233</v>
      </c>
      <c r="L1493" s="1" t="str">
        <f>IF(ISNUMBER(SEARCH("Social subscription",I1493)),"Social Sub",IF(OR(ISNUMBER(SEARCH("Mens",I1493)),ISNUMBER(SEARCH("Ladies",I1493))),"Match Fees",IF(OR(ISNUMBER(SEARCH("Badgers",I1493)),ISNUMBER(SEARCH("Match Fee",I1493))),"Match Fees",IF(OR(ISNUMBER(SEARCH("Training",I1493)),ISNUMBER(SEARCH("Aspirations",I1493))),"Training Fee",""))))</f>
        <v>Match Fees</v>
      </c>
      <c r="M1493" s="1">
        <v>5</v>
      </c>
      <c r="N1493" s="1">
        <v>0</v>
      </c>
      <c r="O1493" s="1">
        <v>0</v>
      </c>
      <c r="P1493" s="1">
        <v>0</v>
      </c>
      <c r="Q1493" s="1">
        <v>5</v>
      </c>
    </row>
    <row r="1494" spans="1:17" ht="12.75">
      <c r="A1494" s="4">
        <v>45550</v>
      </c>
      <c r="B1494" s="18">
        <f>IF(AND(ISNUMBER(--LEFT(A1494,10)), ISNUMBER(--LEFT(C1494,10))), --LEFT(C1494,10) - --LEFT(A1494,10), "")</f>
        <v>0.63809999999648426</v>
      </c>
      <c r="C1494" s="4">
        <v>45550.638194444444</v>
      </c>
      <c r="D1494" s="16">
        <f>YEAR(C1494)</f>
        <v>2024</v>
      </c>
      <c r="E1494" s="1" t="str">
        <f t="shared" si="23"/>
        <v>September 2024</v>
      </c>
      <c r="F1494" s="3" t="str">
        <f ca="1">IF(C1494&gt;=TODAY()-365, "Last 12 Months", "After 12 Months")</f>
        <v>Last 12 Months</v>
      </c>
      <c r="G1494" s="1" t="s">
        <v>3000</v>
      </c>
      <c r="H1494" s="1" t="s">
        <v>610</v>
      </c>
      <c r="I1494" s="1" t="s">
        <v>3001</v>
      </c>
      <c r="J1494" s="8">
        <f>EOMONTH(C1494, 0)</f>
        <v>45565</v>
      </c>
      <c r="K1494" s="1" t="s">
        <v>241</v>
      </c>
      <c r="L1494" s="1" t="str">
        <f>IF(ISNUMBER(SEARCH("Social subscription",I1494)),"Social Sub",IF(OR(ISNUMBER(SEARCH("Mens",I1494)),ISNUMBER(SEARCH("Ladies",I1494))),"Match Fees",IF(OR(ISNUMBER(SEARCH("Badgers",I1494)),ISNUMBER(SEARCH("Match Fee",I1494))),"Match Fees",IF(OR(ISNUMBER(SEARCH("Training",I1494)),ISNUMBER(SEARCH("Aspirations",I1494))),"Training Fee",""))))</f>
        <v>Training Fee</v>
      </c>
      <c r="M1494" s="1">
        <v>3</v>
      </c>
      <c r="N1494" s="1">
        <v>0</v>
      </c>
      <c r="O1494" s="1">
        <v>0</v>
      </c>
      <c r="P1494" s="1">
        <v>0</v>
      </c>
      <c r="Q1494" s="1">
        <v>3</v>
      </c>
    </row>
    <row r="1495" spans="1:17" ht="12.75">
      <c r="A1495" s="4">
        <v>45550</v>
      </c>
      <c r="B1495" s="18">
        <f>IF(AND(ISNUMBER(--LEFT(A1495,10)), ISNUMBER(--LEFT(C1495,10))), --LEFT(C1495,10) - --LEFT(A1495,10), "")</f>
        <v>0.63809999999648426</v>
      </c>
      <c r="C1495" s="4">
        <v>45550.638194444444</v>
      </c>
      <c r="D1495" s="16">
        <f>YEAR(C1495)</f>
        <v>2024</v>
      </c>
      <c r="E1495" s="1" t="str">
        <f t="shared" si="23"/>
        <v>September 2024</v>
      </c>
      <c r="F1495" s="3" t="str">
        <f ca="1">IF(C1495&gt;=TODAY()-365, "Last 12 Months", "After 12 Months")</f>
        <v>Last 12 Months</v>
      </c>
      <c r="G1495" s="1" t="s">
        <v>3002</v>
      </c>
      <c r="H1495" s="1" t="s">
        <v>613</v>
      </c>
      <c r="I1495" s="1" t="s">
        <v>3001</v>
      </c>
      <c r="J1495" s="8">
        <f>EOMONTH(C1495, 0)</f>
        <v>45565</v>
      </c>
      <c r="K1495" s="1" t="s">
        <v>241</v>
      </c>
      <c r="L1495" s="1" t="str">
        <f>IF(ISNUMBER(SEARCH("Social subscription",I1495)),"Social Sub",IF(OR(ISNUMBER(SEARCH("Mens",I1495)),ISNUMBER(SEARCH("Ladies",I1495))),"Match Fees",IF(OR(ISNUMBER(SEARCH("Badgers",I1495)),ISNUMBER(SEARCH("Match Fee",I1495))),"Match Fees",IF(OR(ISNUMBER(SEARCH("Training",I1495)),ISNUMBER(SEARCH("Aspirations",I1495))),"Training Fee",""))))</f>
        <v>Training Fee</v>
      </c>
      <c r="M1495" s="1">
        <v>3</v>
      </c>
      <c r="N1495" s="1">
        <v>0</v>
      </c>
      <c r="O1495" s="1">
        <v>0</v>
      </c>
      <c r="P1495" s="1">
        <v>0</v>
      </c>
      <c r="Q1495" s="1">
        <v>3</v>
      </c>
    </row>
    <row r="1496" spans="1:17" ht="12.75">
      <c r="A1496" s="4">
        <v>45550</v>
      </c>
      <c r="B1496" s="18">
        <f>IF(AND(ISNUMBER(--LEFT(A1496,10)), ISNUMBER(--LEFT(C1496,10))), --LEFT(C1496,10) - --LEFT(A1496,10), "")</f>
        <v>0.63809999999648426</v>
      </c>
      <c r="C1496" s="4">
        <v>45550.638194444444</v>
      </c>
      <c r="D1496" s="16">
        <f>YEAR(C1496)</f>
        <v>2024</v>
      </c>
      <c r="E1496" s="1" t="str">
        <f t="shared" si="23"/>
        <v>September 2024</v>
      </c>
      <c r="F1496" s="3" t="str">
        <f ca="1">IF(C1496&gt;=TODAY()-365, "Last 12 Months", "After 12 Months")</f>
        <v>Last 12 Months</v>
      </c>
      <c r="G1496" s="1" t="s">
        <v>3003</v>
      </c>
      <c r="H1496" s="1" t="s">
        <v>1429</v>
      </c>
      <c r="I1496" s="1" t="s">
        <v>3001</v>
      </c>
      <c r="J1496" s="8">
        <f>EOMONTH(C1496, 0)</f>
        <v>45565</v>
      </c>
      <c r="K1496" s="1" t="s">
        <v>241</v>
      </c>
      <c r="L1496" s="1" t="str">
        <f>IF(ISNUMBER(SEARCH("Social subscription",I1496)),"Social Sub",IF(OR(ISNUMBER(SEARCH("Mens",I1496)),ISNUMBER(SEARCH("Ladies",I1496))),"Match Fees",IF(OR(ISNUMBER(SEARCH("Badgers",I1496)),ISNUMBER(SEARCH("Match Fee",I1496))),"Match Fees",IF(OR(ISNUMBER(SEARCH("Training",I1496)),ISNUMBER(SEARCH("Aspirations",I1496))),"Training Fee",""))))</f>
        <v>Training Fee</v>
      </c>
      <c r="M1496" s="1">
        <v>3</v>
      </c>
      <c r="N1496" s="1">
        <v>0</v>
      </c>
      <c r="O1496" s="1">
        <v>0</v>
      </c>
      <c r="P1496" s="1">
        <v>0</v>
      </c>
      <c r="Q1496" s="1">
        <v>3</v>
      </c>
    </row>
    <row r="1497" spans="1:17" ht="12.75">
      <c r="A1497" s="4">
        <v>45550</v>
      </c>
      <c r="B1497" s="18">
        <f>IF(AND(ISNUMBER(--LEFT(A1497,10)), ISNUMBER(--LEFT(C1497,10))), --LEFT(C1497,10) - --LEFT(A1497,10), "")</f>
        <v>0.63880000000062864</v>
      </c>
      <c r="C1497" s="4">
        <v>45550.638888888891</v>
      </c>
      <c r="D1497" s="16">
        <f>YEAR(C1497)</f>
        <v>2024</v>
      </c>
      <c r="E1497" s="1" t="str">
        <f t="shared" si="23"/>
        <v>September 2024</v>
      </c>
      <c r="F1497" s="3" t="str">
        <f ca="1">IF(C1497&gt;=TODAY()-365, "Last 12 Months", "After 12 Months")</f>
        <v>Last 12 Months</v>
      </c>
      <c r="G1497" s="1" t="s">
        <v>3004</v>
      </c>
      <c r="H1497" s="1" t="s">
        <v>781</v>
      </c>
      <c r="I1497" s="1" t="s">
        <v>3005</v>
      </c>
      <c r="J1497" s="8">
        <f>EOMONTH(C1497, 0)</f>
        <v>45565</v>
      </c>
      <c r="K1497" s="1" t="s">
        <v>233</v>
      </c>
      <c r="L1497" s="1" t="str">
        <f>IF(ISNUMBER(SEARCH("Social subscription",I1497)),"Social Sub",IF(OR(ISNUMBER(SEARCH("Mens",I1497)),ISNUMBER(SEARCH("Ladies",I1497))),"Match Fees",IF(OR(ISNUMBER(SEARCH("Badgers",I1497)),ISNUMBER(SEARCH("Match Fee",I1497))),"Match Fees",IF(OR(ISNUMBER(SEARCH("Training",I1497)),ISNUMBER(SEARCH("Aspirations",I1497))),"Training Fee",""))))</f>
        <v>Training Fee</v>
      </c>
      <c r="M1497" s="1">
        <v>3</v>
      </c>
      <c r="N1497" s="1">
        <v>0</v>
      </c>
      <c r="O1497" s="1">
        <v>0</v>
      </c>
      <c r="P1497" s="1">
        <v>0</v>
      </c>
      <c r="Q1497" s="1">
        <v>3</v>
      </c>
    </row>
    <row r="1498" spans="1:17" ht="12.75">
      <c r="A1498" s="4">
        <v>45550</v>
      </c>
      <c r="B1498" s="18">
        <f>IF(AND(ISNUMBER(--LEFT(A1498,10)), ISNUMBER(--LEFT(C1498,10))), --LEFT(C1498,10) - --LEFT(A1498,10), "")</f>
        <v>0.63880000000062864</v>
      </c>
      <c r="C1498" s="4">
        <v>45550.638888888891</v>
      </c>
      <c r="D1498" s="16">
        <f>YEAR(C1498)</f>
        <v>2024</v>
      </c>
      <c r="E1498" s="1" t="str">
        <f t="shared" si="23"/>
        <v>September 2024</v>
      </c>
      <c r="F1498" s="3" t="str">
        <f ca="1">IF(C1498&gt;=TODAY()-365, "Last 12 Months", "After 12 Months")</f>
        <v>Last 12 Months</v>
      </c>
      <c r="G1498" s="1" t="s">
        <v>3006</v>
      </c>
      <c r="H1498" s="1" t="s">
        <v>1270</v>
      </c>
      <c r="I1498" s="1" t="s">
        <v>3001</v>
      </c>
      <c r="J1498" s="8">
        <f>EOMONTH(C1498, 0)</f>
        <v>45565</v>
      </c>
      <c r="K1498" s="1" t="s">
        <v>241</v>
      </c>
      <c r="L1498" s="1" t="str">
        <f>IF(ISNUMBER(SEARCH("Social subscription",I1498)),"Social Sub",IF(OR(ISNUMBER(SEARCH("Mens",I1498)),ISNUMBER(SEARCH("Ladies",I1498))),"Match Fees",IF(OR(ISNUMBER(SEARCH("Badgers",I1498)),ISNUMBER(SEARCH("Match Fee",I1498))),"Match Fees",IF(OR(ISNUMBER(SEARCH("Training",I1498)),ISNUMBER(SEARCH("Aspirations",I1498))),"Training Fee",""))))</f>
        <v>Training Fee</v>
      </c>
      <c r="M1498" s="1">
        <v>3</v>
      </c>
      <c r="N1498" s="1">
        <v>0</v>
      </c>
      <c r="O1498" s="1">
        <v>0</v>
      </c>
      <c r="P1498" s="1">
        <v>0</v>
      </c>
      <c r="Q1498" s="1">
        <v>3</v>
      </c>
    </row>
    <row r="1499" spans="1:17" ht="12.75">
      <c r="A1499" s="4">
        <v>45542</v>
      </c>
      <c r="B1499" s="18">
        <f>IF(AND(ISNUMBER(--LEFT(A1499,10)), ISNUMBER(--LEFT(C1499,10))), --LEFT(C1499,10) - --LEFT(A1499,10), "")</f>
        <v>8.6596999999965192</v>
      </c>
      <c r="C1499" s="4">
        <v>45550.659722222219</v>
      </c>
      <c r="D1499" s="16">
        <f>YEAR(C1499)</f>
        <v>2024</v>
      </c>
      <c r="E1499" s="1" t="str">
        <f t="shared" si="23"/>
        <v>September 2024</v>
      </c>
      <c r="F1499" s="3" t="str">
        <f ca="1">IF(C1499&gt;=TODAY()-365, "Last 12 Months", "After 12 Months")</f>
        <v>Last 12 Months</v>
      </c>
      <c r="G1499" s="1" t="s">
        <v>3007</v>
      </c>
      <c r="H1499" s="1" t="s">
        <v>477</v>
      </c>
      <c r="I1499" s="1" t="s">
        <v>2828</v>
      </c>
      <c r="J1499" s="8">
        <f>EOMONTH(C1499, 0)</f>
        <v>45565</v>
      </c>
      <c r="K1499" s="1" t="s">
        <v>233</v>
      </c>
      <c r="L1499" s="1" t="str">
        <f>IF(ISNUMBER(SEARCH("Social subscription",I1499)),"Social Sub",IF(OR(ISNUMBER(SEARCH("Mens",I1499)),ISNUMBER(SEARCH("Ladies",I1499))),"Match Fees",IF(OR(ISNUMBER(SEARCH("Badgers",I1499)),ISNUMBER(SEARCH("Match Fee",I1499))),"Match Fees",IF(OR(ISNUMBER(SEARCH("Training",I1499)),ISNUMBER(SEARCH("Aspirations",I1499))),"Training Fee",""))))</f>
        <v>Match Fees</v>
      </c>
      <c r="M1499" s="1">
        <v>30</v>
      </c>
      <c r="N1499" s="1">
        <v>0</v>
      </c>
      <c r="O1499" s="1">
        <v>0</v>
      </c>
      <c r="P1499" s="1">
        <v>0</v>
      </c>
      <c r="Q1499" s="1">
        <v>30</v>
      </c>
    </row>
    <row r="1500" spans="1:17" ht="12.75">
      <c r="A1500" s="4">
        <v>45550</v>
      </c>
      <c r="B1500" s="18">
        <f>IF(AND(ISNUMBER(--LEFT(A1500,10)), ISNUMBER(--LEFT(C1500,10))), --LEFT(C1500,10) - --LEFT(A1500,10), "")</f>
        <v>0.66309999999793945</v>
      </c>
      <c r="C1500" s="4">
        <v>45550.663194444445</v>
      </c>
      <c r="D1500" s="16">
        <f>YEAR(C1500)</f>
        <v>2024</v>
      </c>
      <c r="E1500" s="1" t="str">
        <f t="shared" si="23"/>
        <v>September 2024</v>
      </c>
      <c r="F1500" s="3" t="str">
        <f ca="1">IF(C1500&gt;=TODAY()-365, "Last 12 Months", "After 12 Months")</f>
        <v>Last 12 Months</v>
      </c>
      <c r="G1500" s="1" t="s">
        <v>3008</v>
      </c>
      <c r="H1500" s="1" t="s">
        <v>951</v>
      </c>
      <c r="I1500" s="1" t="s">
        <v>2828</v>
      </c>
      <c r="J1500" s="8">
        <f>EOMONTH(C1500, 0)</f>
        <v>45565</v>
      </c>
      <c r="K1500" s="1" t="s">
        <v>233</v>
      </c>
      <c r="L1500" s="1" t="str">
        <f>IF(ISNUMBER(SEARCH("Social subscription",I1500)),"Social Sub",IF(OR(ISNUMBER(SEARCH("Mens",I1500)),ISNUMBER(SEARCH("Ladies",I1500))),"Match Fees",IF(OR(ISNUMBER(SEARCH("Badgers",I1500)),ISNUMBER(SEARCH("Match Fee",I1500))),"Match Fees",IF(OR(ISNUMBER(SEARCH("Training",I1500)),ISNUMBER(SEARCH("Aspirations",I1500))),"Training Fee",""))))</f>
        <v>Match Fees</v>
      </c>
      <c r="M1500" s="1">
        <v>30</v>
      </c>
      <c r="N1500" s="1">
        <v>0</v>
      </c>
      <c r="O1500" s="1">
        <v>0</v>
      </c>
      <c r="P1500" s="1">
        <v>0</v>
      </c>
      <c r="Q1500" s="1">
        <v>30</v>
      </c>
    </row>
    <row r="1501" spans="1:17" ht="12.75">
      <c r="A1501" s="4">
        <v>45520</v>
      </c>
      <c r="B1501" s="18">
        <f>IF(AND(ISNUMBER(--LEFT(A1501,10)), ISNUMBER(--LEFT(C1501,10))), --LEFT(C1501,10) - --LEFT(A1501,10), "")</f>
        <v>31.354800000000978</v>
      </c>
      <c r="C1501" s="4">
        <v>45551.354861111111</v>
      </c>
      <c r="D1501" s="16">
        <f>YEAR(C1501)</f>
        <v>2024</v>
      </c>
      <c r="E1501" s="1" t="str">
        <f t="shared" si="23"/>
        <v>September 2024</v>
      </c>
      <c r="F1501" s="3" t="str">
        <f ca="1">IF(C1501&gt;=TODAY()-365, "Last 12 Months", "After 12 Months")</f>
        <v>Last 12 Months</v>
      </c>
      <c r="G1501" s="1" t="s">
        <v>3009</v>
      </c>
      <c r="H1501" s="1" t="s">
        <v>393</v>
      </c>
      <c r="I1501" s="1" t="s">
        <v>3010</v>
      </c>
      <c r="J1501" s="8">
        <f>EOMONTH(C1501, 0)</f>
        <v>45565</v>
      </c>
      <c r="K1501" s="1" t="s">
        <v>373</v>
      </c>
      <c r="L1501" s="1" t="str">
        <f>IF(ISNUMBER(SEARCH("Social subscription",I1501)),"Social Sub",IF(OR(ISNUMBER(SEARCH("Mens",I1501)),ISNUMBER(SEARCH("Ladies",I1501))),"Match Fees",IF(OR(ISNUMBER(SEARCH("Badgers",I1501)),ISNUMBER(SEARCH("Match Fee",I1501))),"Match Fees",IF(OR(ISNUMBER(SEARCH("Training",I1501)),ISNUMBER(SEARCH("Aspirations",I1501))),"Training Fee",""))))</f>
        <v>Training Fee</v>
      </c>
      <c r="M1501" s="1">
        <v>10</v>
      </c>
      <c r="N1501" s="1">
        <v>0.35</v>
      </c>
      <c r="O1501" s="1">
        <v>0.1</v>
      </c>
      <c r="P1501" s="1">
        <v>0</v>
      </c>
      <c r="Q1501" s="1">
        <v>9.5500000000000007</v>
      </c>
    </row>
    <row r="1502" spans="1:17" ht="12.75">
      <c r="A1502" s="4">
        <v>45520</v>
      </c>
      <c r="B1502" s="18">
        <f>IF(AND(ISNUMBER(--LEFT(A1502,10)), ISNUMBER(--LEFT(C1502,10))), --LEFT(C1502,10) - --LEFT(A1502,10), "")</f>
        <v>31.354800000000978</v>
      </c>
      <c r="C1502" s="4">
        <v>45551.354861111111</v>
      </c>
      <c r="D1502" s="16">
        <f>YEAR(C1502)</f>
        <v>2024</v>
      </c>
      <c r="E1502" s="1" t="str">
        <f t="shared" si="23"/>
        <v>September 2024</v>
      </c>
      <c r="F1502" s="3" t="str">
        <f ca="1">IF(C1502&gt;=TODAY()-365, "Last 12 Months", "After 12 Months")</f>
        <v>Last 12 Months</v>
      </c>
      <c r="G1502" s="1" t="s">
        <v>3011</v>
      </c>
      <c r="H1502" s="1" t="s">
        <v>393</v>
      </c>
      <c r="I1502" s="1" t="s">
        <v>2281</v>
      </c>
      <c r="J1502" s="8">
        <f>EOMONTH(C1502, 0)</f>
        <v>45565</v>
      </c>
      <c r="K1502" s="1" t="s">
        <v>373</v>
      </c>
      <c r="L1502" s="1" t="str">
        <f>IF(ISNUMBER(SEARCH("Social subscription",I1502)),"Social Sub",IF(OR(ISNUMBER(SEARCH("Mens",I1502)),ISNUMBER(SEARCH("Ladies",I1502))),"Match Fees",IF(OR(ISNUMBER(SEARCH("Badgers",I1502)),ISNUMBER(SEARCH("Match Fee",I1502))),"Match Fees",IF(OR(ISNUMBER(SEARCH("Training",I1502)),ISNUMBER(SEARCH("Aspirations",I1502))),"Training Fee",""))))</f>
        <v>Training Fee</v>
      </c>
      <c r="M1502" s="1">
        <v>10</v>
      </c>
      <c r="N1502" s="1">
        <v>0.35</v>
      </c>
      <c r="O1502" s="1">
        <v>0.1</v>
      </c>
      <c r="P1502" s="1">
        <v>0</v>
      </c>
      <c r="Q1502" s="1">
        <v>9.5500000000000007</v>
      </c>
    </row>
    <row r="1503" spans="1:17" ht="12.75">
      <c r="A1503" s="4">
        <v>45187</v>
      </c>
      <c r="B1503" s="18">
        <f>IF(AND(ISNUMBER(--LEFT(A1503,10)), ISNUMBER(--LEFT(C1503,10))), --LEFT(C1503,10) - --LEFT(A1503,10), "")</f>
        <v>364.51039999999921</v>
      </c>
      <c r="C1503" s="4">
        <v>45551.510416666664</v>
      </c>
      <c r="D1503" s="16">
        <f>YEAR(C1503)</f>
        <v>2024</v>
      </c>
      <c r="E1503" s="1" t="str">
        <f t="shared" si="23"/>
        <v>September 2024</v>
      </c>
      <c r="F1503" s="3" t="str">
        <f ca="1">IF(C1503&gt;=TODAY()-365, "Last 12 Months", "After 12 Months")</f>
        <v>Last 12 Months</v>
      </c>
      <c r="G1503" s="1" t="s">
        <v>3012</v>
      </c>
      <c r="H1503" s="1" t="s">
        <v>721</v>
      </c>
      <c r="I1503" s="1" t="s">
        <v>2574</v>
      </c>
      <c r="J1503" s="8">
        <f>EOMONTH(C1503, 0)</f>
        <v>45565</v>
      </c>
      <c r="K1503" s="1" t="s">
        <v>233</v>
      </c>
      <c r="L1503" s="1" t="str">
        <f>IF(ISNUMBER(SEARCH("Social subscription",I1503)),"Social Sub",IF(OR(ISNUMBER(SEARCH("Mens",I1503)),ISNUMBER(SEARCH("Ladies",I1503))),"Match Fees",IF(OR(ISNUMBER(SEARCH("Badgers",I1503)),ISNUMBER(SEARCH("Match Fee",I1503))),"Match Fees",IF(OR(ISNUMBER(SEARCH("Training",I1503)),ISNUMBER(SEARCH("Aspirations",I1503))),"Training Fee",""))))</f>
        <v>Match Fees</v>
      </c>
      <c r="M1503" s="1">
        <v>5</v>
      </c>
      <c r="N1503" s="1">
        <v>0</v>
      </c>
      <c r="O1503" s="1">
        <v>0</v>
      </c>
      <c r="P1503" s="1">
        <v>0</v>
      </c>
      <c r="Q1503" s="1">
        <v>5</v>
      </c>
    </row>
    <row r="1504" spans="1:17" ht="12.75">
      <c r="A1504" s="4">
        <v>45551</v>
      </c>
      <c r="B1504" s="18">
        <f>IF(AND(ISNUMBER(--LEFT(A1504,10)), ISNUMBER(--LEFT(C1504,10))), --LEFT(C1504,10) - --LEFT(A1504,10), "")</f>
        <v>0.51249999999708962</v>
      </c>
      <c r="C1504" s="4">
        <v>45551.512499999997</v>
      </c>
      <c r="D1504" s="16">
        <f>YEAR(C1504)</f>
        <v>2024</v>
      </c>
      <c r="E1504" s="1" t="str">
        <f t="shared" si="23"/>
        <v>September 2024</v>
      </c>
      <c r="F1504" s="3" t="str">
        <f ca="1">IF(C1504&gt;=TODAY()-365, "Last 12 Months", "After 12 Months")</f>
        <v>Last 12 Months</v>
      </c>
      <c r="G1504" s="1" t="s">
        <v>3013</v>
      </c>
      <c r="H1504" s="1" t="s">
        <v>2506</v>
      </c>
      <c r="I1504" s="1" t="s">
        <v>36</v>
      </c>
      <c r="J1504" s="8">
        <f>EOMONTH(C1504, 0)</f>
        <v>45565</v>
      </c>
      <c r="K1504" s="1" t="s">
        <v>241</v>
      </c>
      <c r="L1504" s="1" t="str">
        <f>IF(ISNUMBER(SEARCH("Social subscription",I1504)),"Social Sub",IF(OR(ISNUMBER(SEARCH("Mens",I1504)),ISNUMBER(SEARCH("Ladies",I1504))),"Match Fees",IF(OR(ISNUMBER(SEARCH("Badgers",I1504)),ISNUMBER(SEARCH("Match Fee",I1504))),"Match Fees",IF(OR(ISNUMBER(SEARCH("Training",I1504)),ISNUMBER(SEARCH("Aspirations",I1504))),"Training Fee",""))))</f>
        <v>Match Fees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</row>
    <row r="1505" spans="1:17" ht="12.75">
      <c r="A1505" s="4">
        <v>45551</v>
      </c>
      <c r="B1505" s="18">
        <f>IF(AND(ISNUMBER(--LEFT(A1505,10)), ISNUMBER(--LEFT(C1505,10))), --LEFT(C1505,10) - --LEFT(A1505,10), "")</f>
        <v>0.51380000000062864</v>
      </c>
      <c r="C1505" s="4">
        <v>45551.513888888891</v>
      </c>
      <c r="D1505" s="16">
        <f>YEAR(C1505)</f>
        <v>2024</v>
      </c>
      <c r="E1505" s="1" t="str">
        <f t="shared" si="23"/>
        <v>September 2024</v>
      </c>
      <c r="F1505" s="3" t="str">
        <f ca="1">IF(C1505&gt;=TODAY()-365, "Last 12 Months", "After 12 Months")</f>
        <v>Last 12 Months</v>
      </c>
      <c r="G1505" s="1" t="s">
        <v>3014</v>
      </c>
      <c r="H1505" s="1" t="s">
        <v>1463</v>
      </c>
      <c r="I1505" s="1" t="s">
        <v>36</v>
      </c>
      <c r="J1505" s="8">
        <f>EOMONTH(C1505, 0)</f>
        <v>45565</v>
      </c>
      <c r="K1505" s="1" t="s">
        <v>241</v>
      </c>
      <c r="L1505" s="1" t="str">
        <f>IF(ISNUMBER(SEARCH("Social subscription",I1505)),"Social Sub",IF(OR(ISNUMBER(SEARCH("Mens",I1505)),ISNUMBER(SEARCH("Ladies",I1505))),"Match Fees",IF(OR(ISNUMBER(SEARCH("Badgers",I1505)),ISNUMBER(SEARCH("Match Fee",I1505))),"Match Fees",IF(OR(ISNUMBER(SEARCH("Training",I1505)),ISNUMBER(SEARCH("Aspirations",I1505))),"Training Fee",""))))</f>
        <v>Match Fees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</row>
    <row r="1506" spans="1:17" ht="12.75">
      <c r="A1506" s="4">
        <v>45551</v>
      </c>
      <c r="B1506" s="18">
        <f>IF(AND(ISNUMBER(--LEFT(A1506,10)), ISNUMBER(--LEFT(C1506,10))), --LEFT(C1506,10) - --LEFT(A1506,10), "")</f>
        <v>0.5172999999995227</v>
      </c>
      <c r="C1506" s="4">
        <v>45551.517361111109</v>
      </c>
      <c r="D1506" s="16">
        <f>YEAR(C1506)</f>
        <v>2024</v>
      </c>
      <c r="E1506" s="1" t="str">
        <f t="shared" si="23"/>
        <v>September 2024</v>
      </c>
      <c r="F1506" s="3" t="str">
        <f ca="1">IF(C1506&gt;=TODAY()-365, "Last 12 Months", "After 12 Months")</f>
        <v>Last 12 Months</v>
      </c>
      <c r="G1506" s="1" t="s">
        <v>3015</v>
      </c>
      <c r="H1506" s="1" t="s">
        <v>799</v>
      </c>
      <c r="I1506" s="1" t="s">
        <v>36</v>
      </c>
      <c r="J1506" s="8">
        <f>EOMONTH(C1506, 0)</f>
        <v>45565</v>
      </c>
      <c r="K1506" s="1" t="s">
        <v>241</v>
      </c>
      <c r="L1506" s="1" t="str">
        <f>IF(ISNUMBER(SEARCH("Social subscription",I1506)),"Social Sub",IF(OR(ISNUMBER(SEARCH("Mens",I1506)),ISNUMBER(SEARCH("Ladies",I1506))),"Match Fees",IF(OR(ISNUMBER(SEARCH("Badgers",I1506)),ISNUMBER(SEARCH("Match Fee",I1506))),"Match Fees",IF(OR(ISNUMBER(SEARCH("Training",I1506)),ISNUMBER(SEARCH("Aspirations",I1506))),"Training Fee",""))))</f>
        <v>Match Fees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</row>
    <row r="1507" spans="1:17" ht="12.75">
      <c r="A1507" s="4">
        <v>45551</v>
      </c>
      <c r="B1507" s="18">
        <f>IF(AND(ISNUMBER(--LEFT(A1507,10)), ISNUMBER(--LEFT(C1507,10))), --LEFT(C1507,10) - --LEFT(A1507,10), "")</f>
        <v>0.52079999999841675</v>
      </c>
      <c r="C1507" s="4">
        <v>45551.520833333336</v>
      </c>
      <c r="D1507" s="16">
        <f>YEAR(C1507)</f>
        <v>2024</v>
      </c>
      <c r="E1507" s="1" t="str">
        <f t="shared" si="23"/>
        <v>September 2024</v>
      </c>
      <c r="F1507" s="3" t="str">
        <f ca="1">IF(C1507&gt;=TODAY()-365, "Last 12 Months", "After 12 Months")</f>
        <v>Last 12 Months</v>
      </c>
      <c r="G1507" s="1" t="s">
        <v>3016</v>
      </c>
      <c r="H1507" s="1" t="s">
        <v>3017</v>
      </c>
      <c r="I1507" s="1" t="s">
        <v>36</v>
      </c>
      <c r="J1507" s="8">
        <f>EOMONTH(C1507, 0)</f>
        <v>45565</v>
      </c>
      <c r="K1507" s="1" t="s">
        <v>241</v>
      </c>
      <c r="L1507" s="1" t="str">
        <f>IF(ISNUMBER(SEARCH("Social subscription",I1507)),"Social Sub",IF(OR(ISNUMBER(SEARCH("Mens",I1507)),ISNUMBER(SEARCH("Ladies",I1507))),"Match Fees",IF(OR(ISNUMBER(SEARCH("Badgers",I1507)),ISNUMBER(SEARCH("Match Fee",I1507))),"Match Fees",IF(OR(ISNUMBER(SEARCH("Training",I1507)),ISNUMBER(SEARCH("Aspirations",I1507))),"Training Fee",""))))</f>
        <v>Match Fees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</row>
    <row r="1508" spans="1:17" ht="12.75">
      <c r="A1508" s="4">
        <v>45549</v>
      </c>
      <c r="B1508" s="18">
        <f>IF(AND(ISNUMBER(--LEFT(A1508,10)), ISNUMBER(--LEFT(C1508,10))), --LEFT(C1508,10) - --LEFT(A1508,10), "")</f>
        <v>2.5394999999989523</v>
      </c>
      <c r="C1508" s="4">
        <v>45551.539583333331</v>
      </c>
      <c r="D1508" s="16">
        <f>YEAR(C1508)</f>
        <v>2024</v>
      </c>
      <c r="E1508" s="1" t="str">
        <f t="shared" si="23"/>
        <v>September 2024</v>
      </c>
      <c r="F1508" s="3" t="str">
        <f ca="1">IF(C1508&gt;=TODAY()-365, "Last 12 Months", "After 12 Months")</f>
        <v>Last 12 Months</v>
      </c>
      <c r="G1508" s="1" t="s">
        <v>3018</v>
      </c>
      <c r="H1508" s="1" t="s">
        <v>1249</v>
      </c>
      <c r="I1508" s="1" t="s">
        <v>3019</v>
      </c>
      <c r="J1508" s="8">
        <f>EOMONTH(C1508, 0)</f>
        <v>45565</v>
      </c>
      <c r="K1508" s="1" t="s">
        <v>233</v>
      </c>
      <c r="L1508" s="1" t="str">
        <f>IF(ISNUMBER(SEARCH("Social subscription",I1508)),"Social Sub",IF(OR(ISNUMBER(SEARCH("Mens",I1508)),ISNUMBER(SEARCH("Ladies",I1508))),"Match Fees",IF(OR(ISNUMBER(SEARCH("Badgers",I1508)),ISNUMBER(SEARCH("Match Fee",I1508))),"Match Fees",IF(OR(ISNUMBER(SEARCH("Training",I1508)),ISNUMBER(SEARCH("Aspirations",I1508))),"Training Fee",""))))</f>
        <v>Match Fees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</row>
    <row r="1509" spans="1:17" ht="12.75">
      <c r="A1509" s="4">
        <v>45551</v>
      </c>
      <c r="B1509" s="18">
        <f>IF(AND(ISNUMBER(--LEFT(A1509,10)), ISNUMBER(--LEFT(C1509,10))), --LEFT(C1509,10) - --LEFT(A1509,10), "")</f>
        <v>0.625</v>
      </c>
      <c r="C1509" s="4">
        <v>45551.625</v>
      </c>
      <c r="D1509" s="16">
        <f>YEAR(C1509)</f>
        <v>2024</v>
      </c>
      <c r="E1509" s="1" t="str">
        <f t="shared" si="23"/>
        <v>September 2024</v>
      </c>
      <c r="F1509" s="3" t="str">
        <f ca="1">IF(C1509&gt;=TODAY()-365, "Last 12 Months", "After 12 Months")</f>
        <v>Last 12 Months</v>
      </c>
      <c r="G1509" s="1" t="s">
        <v>3020</v>
      </c>
      <c r="H1509" s="1" t="s">
        <v>528</v>
      </c>
      <c r="I1509" s="1" t="s">
        <v>3021</v>
      </c>
      <c r="J1509" s="8">
        <f>EOMONTH(C1509, 0)</f>
        <v>45565</v>
      </c>
      <c r="K1509" s="1" t="s">
        <v>233</v>
      </c>
      <c r="L1509" s="1" t="str">
        <f>IF(ISNUMBER(SEARCH("Social subscription",I1509)),"Social Sub",IF(OR(ISNUMBER(SEARCH("Mens",I1509)),ISNUMBER(SEARCH("Ladies",I1509))),"Match Fees",IF(OR(ISNUMBER(SEARCH("Badgers",I1509)),ISNUMBER(SEARCH("Match Fee",I1509))),"Match Fees",IF(OR(ISNUMBER(SEARCH("Training",I1509)),ISNUMBER(SEARCH("Aspirations",I1509))),"Training Fee",""))))</f>
        <v>Match Fees</v>
      </c>
      <c r="M1509" s="1">
        <v>20</v>
      </c>
      <c r="N1509" s="1">
        <v>0</v>
      </c>
      <c r="O1509" s="1">
        <v>0</v>
      </c>
      <c r="P1509" s="1">
        <v>0</v>
      </c>
      <c r="Q1509" s="1">
        <v>20</v>
      </c>
    </row>
    <row r="1510" spans="1:17" ht="12.75">
      <c r="A1510" s="4">
        <v>45549</v>
      </c>
      <c r="B1510" s="18">
        <f>IF(AND(ISNUMBER(--LEFT(A1510,10)), ISNUMBER(--LEFT(C1510,10))), --LEFT(C1510,10) - --LEFT(A1510,10), "")</f>
        <v>2.6276999999972759</v>
      </c>
      <c r="C1510" s="4">
        <v>45551.62777777778</v>
      </c>
      <c r="D1510" s="16">
        <f>YEAR(C1510)</f>
        <v>2024</v>
      </c>
      <c r="E1510" s="1" t="str">
        <f t="shared" si="23"/>
        <v>September 2024</v>
      </c>
      <c r="F1510" s="3" t="str">
        <f ca="1">IF(C1510&gt;=TODAY()-365, "Last 12 Months", "After 12 Months")</f>
        <v>Last 12 Months</v>
      </c>
      <c r="G1510" s="1" t="s">
        <v>3022</v>
      </c>
      <c r="H1510" s="1" t="s">
        <v>1188</v>
      </c>
      <c r="I1510" s="1" t="s">
        <v>3023</v>
      </c>
      <c r="J1510" s="8">
        <f>EOMONTH(C1510, 0)</f>
        <v>45565</v>
      </c>
      <c r="K1510" s="1" t="s">
        <v>233</v>
      </c>
      <c r="L1510" s="1" t="str">
        <f>IF(ISNUMBER(SEARCH("Social subscription",I1510)),"Social Sub",IF(OR(ISNUMBER(SEARCH("Mens",I1510)),ISNUMBER(SEARCH("Ladies",I1510))),"Match Fees",IF(OR(ISNUMBER(SEARCH("Badgers",I1510)),ISNUMBER(SEARCH("Match Fee",I1510))),"Match Fees",IF(OR(ISNUMBER(SEARCH("Training",I1510)),ISNUMBER(SEARCH("Aspirations",I1510))),"Training Fee",""))))</f>
        <v>Match Fees</v>
      </c>
      <c r="M1510" s="1">
        <v>10</v>
      </c>
      <c r="N1510" s="1">
        <v>0</v>
      </c>
      <c r="O1510" s="1">
        <v>0</v>
      </c>
      <c r="P1510" s="1">
        <v>0</v>
      </c>
      <c r="Q1510" s="1">
        <v>10</v>
      </c>
    </row>
    <row r="1511" spans="1:17" ht="12.75">
      <c r="A1511" s="4">
        <v>45551</v>
      </c>
      <c r="B1511" s="18">
        <f>IF(AND(ISNUMBER(--LEFT(A1511,10)), ISNUMBER(--LEFT(C1511,10))), --LEFT(C1511,10) - --LEFT(A1511,10), "")</f>
        <v>0.71379999999771826</v>
      </c>
      <c r="C1511" s="4">
        <v>45551.713888888888</v>
      </c>
      <c r="D1511" s="16">
        <f>YEAR(C1511)</f>
        <v>2024</v>
      </c>
      <c r="E1511" s="1" t="str">
        <f t="shared" si="23"/>
        <v>September 2024</v>
      </c>
      <c r="F1511" s="3" t="str">
        <f ca="1">IF(C1511&gt;=TODAY()-365, "Last 12 Months", "After 12 Months")</f>
        <v>Last 12 Months</v>
      </c>
      <c r="G1511" s="1" t="s">
        <v>3024</v>
      </c>
      <c r="H1511" s="1" t="s">
        <v>854</v>
      </c>
      <c r="I1511" s="1" t="s">
        <v>3021</v>
      </c>
      <c r="J1511" s="8">
        <f>EOMONTH(C1511, 0)</f>
        <v>45565</v>
      </c>
      <c r="K1511" s="1" t="s">
        <v>233</v>
      </c>
      <c r="L1511" s="1" t="str">
        <f>IF(ISNUMBER(SEARCH("Social subscription",I1511)),"Social Sub",IF(OR(ISNUMBER(SEARCH("Mens",I1511)),ISNUMBER(SEARCH("Ladies",I1511))),"Match Fees",IF(OR(ISNUMBER(SEARCH("Badgers",I1511)),ISNUMBER(SEARCH("Match Fee",I1511))),"Match Fees",IF(OR(ISNUMBER(SEARCH("Training",I1511)),ISNUMBER(SEARCH("Aspirations",I1511))),"Training Fee",""))))</f>
        <v>Match Fees</v>
      </c>
      <c r="M1511" s="1">
        <v>20</v>
      </c>
      <c r="N1511" s="1">
        <v>0</v>
      </c>
      <c r="O1511" s="1">
        <v>0</v>
      </c>
      <c r="P1511" s="1">
        <v>0</v>
      </c>
      <c r="Q1511" s="1">
        <v>20</v>
      </c>
    </row>
    <row r="1512" spans="1:17" ht="12.75">
      <c r="A1512" s="4">
        <v>45551</v>
      </c>
      <c r="B1512" s="18">
        <f>IF(AND(ISNUMBER(--LEFT(A1512,10)), ISNUMBER(--LEFT(C1512,10))), --LEFT(C1512,10) - --LEFT(A1512,10), "")</f>
        <v>0.71940000000176951</v>
      </c>
      <c r="C1512" s="4">
        <v>45551.719444444447</v>
      </c>
      <c r="D1512" s="16">
        <f>YEAR(C1512)</f>
        <v>2024</v>
      </c>
      <c r="E1512" s="1" t="str">
        <f t="shared" si="23"/>
        <v>September 2024</v>
      </c>
      <c r="F1512" s="3" t="str">
        <f ca="1">IF(C1512&gt;=TODAY()-365, "Last 12 Months", "After 12 Months")</f>
        <v>Last 12 Months</v>
      </c>
      <c r="G1512" s="1" t="s">
        <v>3025</v>
      </c>
      <c r="H1512" s="1" t="s">
        <v>533</v>
      </c>
      <c r="I1512" s="1" t="s">
        <v>3021</v>
      </c>
      <c r="J1512" s="8">
        <f>EOMONTH(C1512, 0)</f>
        <v>45565</v>
      </c>
      <c r="K1512" s="1" t="s">
        <v>233</v>
      </c>
      <c r="L1512" s="1" t="str">
        <f>IF(ISNUMBER(SEARCH("Social subscription",I1512)),"Social Sub",IF(OR(ISNUMBER(SEARCH("Mens",I1512)),ISNUMBER(SEARCH("Ladies",I1512))),"Match Fees",IF(OR(ISNUMBER(SEARCH("Badgers",I1512)),ISNUMBER(SEARCH("Match Fee",I1512))),"Match Fees",IF(OR(ISNUMBER(SEARCH("Training",I1512)),ISNUMBER(SEARCH("Aspirations",I1512))),"Training Fee",""))))</f>
        <v>Match Fees</v>
      </c>
      <c r="M1512" s="1">
        <v>20</v>
      </c>
      <c r="N1512" s="1">
        <v>0</v>
      </c>
      <c r="O1512" s="1">
        <v>0</v>
      </c>
      <c r="P1512" s="1">
        <v>0</v>
      </c>
      <c r="Q1512" s="1">
        <v>20</v>
      </c>
    </row>
    <row r="1513" spans="1:17" ht="12.75">
      <c r="A1513" s="4">
        <v>45549</v>
      </c>
      <c r="B1513" s="18">
        <f>IF(AND(ISNUMBER(--LEFT(A1513,10)), ISNUMBER(--LEFT(C1513,10))), --LEFT(C1513,10) - --LEFT(A1513,10), "")</f>
        <v>2.848599999997532</v>
      </c>
      <c r="C1513" s="4">
        <v>45551.848611111112</v>
      </c>
      <c r="D1513" s="16">
        <f>YEAR(C1513)</f>
        <v>2024</v>
      </c>
      <c r="E1513" s="1" t="str">
        <f t="shared" si="23"/>
        <v>September 2024</v>
      </c>
      <c r="F1513" s="3" t="str">
        <f ca="1">IF(C1513&gt;=TODAY()-365, "Last 12 Months", "After 12 Months")</f>
        <v>Last 12 Months</v>
      </c>
      <c r="G1513" s="1" t="s">
        <v>3026</v>
      </c>
      <c r="H1513" s="1" t="s">
        <v>1098</v>
      </c>
      <c r="I1513" s="1" t="s">
        <v>3027</v>
      </c>
      <c r="J1513" s="8">
        <f>EOMONTH(C1513, 0)</f>
        <v>45565</v>
      </c>
      <c r="K1513" s="1" t="s">
        <v>233</v>
      </c>
      <c r="L1513" s="1" t="str">
        <f>IF(ISNUMBER(SEARCH("Social subscription",I1513)),"Social Sub",IF(OR(ISNUMBER(SEARCH("Mens",I1513)),ISNUMBER(SEARCH("Ladies",I1513))),"Match Fees",IF(OR(ISNUMBER(SEARCH("Badgers",I1513)),ISNUMBER(SEARCH("Match Fee",I1513))),"Match Fees",IF(OR(ISNUMBER(SEARCH("Training",I1513)),ISNUMBER(SEARCH("Aspirations",I1513))),"Training Fee",""))))</f>
        <v>Match Fees</v>
      </c>
      <c r="M1513" s="1">
        <v>5</v>
      </c>
      <c r="N1513" s="1">
        <v>0</v>
      </c>
      <c r="O1513" s="1">
        <v>0</v>
      </c>
      <c r="P1513" s="1">
        <v>0</v>
      </c>
      <c r="Q1513" s="1">
        <v>5</v>
      </c>
    </row>
    <row r="1514" spans="1:17" ht="12.75">
      <c r="A1514" s="4">
        <v>45542</v>
      </c>
      <c r="B1514" s="18">
        <f>IF(AND(ISNUMBER(--LEFT(A1514,10)), ISNUMBER(--LEFT(C1514,10))), --LEFT(C1514,10) - --LEFT(A1514,10), "")</f>
        <v>9.8603999999977532</v>
      </c>
      <c r="C1514" s="4">
        <v>45551.86041666667</v>
      </c>
      <c r="D1514" s="16">
        <f>YEAR(C1514)</f>
        <v>2024</v>
      </c>
      <c r="E1514" s="1" t="str">
        <f t="shared" si="23"/>
        <v>September 2024</v>
      </c>
      <c r="F1514" s="3" t="str">
        <f ca="1">IF(C1514&gt;=TODAY()-365, "Last 12 Months", "After 12 Months")</f>
        <v>Last 12 Months</v>
      </c>
      <c r="G1514" s="1" t="s">
        <v>3028</v>
      </c>
      <c r="H1514" s="1" t="s">
        <v>1098</v>
      </c>
      <c r="I1514" s="1" t="s">
        <v>2752</v>
      </c>
      <c r="J1514" s="8">
        <f>EOMONTH(C1514, 0)</f>
        <v>45565</v>
      </c>
      <c r="K1514" s="1" t="s">
        <v>233</v>
      </c>
      <c r="L1514" s="1" t="str">
        <f>IF(ISNUMBER(SEARCH("Social subscription",I1514)),"Social Sub",IF(OR(ISNUMBER(SEARCH("Mens",I1514)),ISNUMBER(SEARCH("Ladies",I1514))),"Match Fees",IF(OR(ISNUMBER(SEARCH("Badgers",I1514)),ISNUMBER(SEARCH("Match Fee",I1514))),"Match Fees",IF(OR(ISNUMBER(SEARCH("Training",I1514)),ISNUMBER(SEARCH("Aspirations",I1514))),"Training Fee",""))))</f>
        <v>Match Fees</v>
      </c>
      <c r="M1514" s="1">
        <v>5</v>
      </c>
      <c r="N1514" s="1">
        <v>0</v>
      </c>
      <c r="O1514" s="1">
        <v>0</v>
      </c>
      <c r="P1514" s="1">
        <v>0</v>
      </c>
      <c r="Q1514" s="1">
        <v>5</v>
      </c>
    </row>
    <row r="1515" spans="1:17" ht="12.75">
      <c r="A1515" s="4">
        <v>45522</v>
      </c>
      <c r="B1515" s="18">
        <f>IF(AND(ISNUMBER(--LEFT(A1515,10)), ISNUMBER(--LEFT(C1515,10))), --LEFT(C1515,10) - --LEFT(A1515,10), "")</f>
        <v>30.354099999996834</v>
      </c>
      <c r="C1515" s="4">
        <v>45552.354166666664</v>
      </c>
      <c r="D1515" s="16">
        <f>YEAR(C1515)</f>
        <v>2024</v>
      </c>
      <c r="E1515" s="1" t="str">
        <f t="shared" si="23"/>
        <v>September 2024</v>
      </c>
      <c r="F1515" s="3" t="str">
        <f ca="1">IF(C1515&gt;=TODAY()-365, "Last 12 Months", "After 12 Months")</f>
        <v>Last 12 Months</v>
      </c>
      <c r="G1515" s="1" t="s">
        <v>3029</v>
      </c>
      <c r="H1515" s="1" t="s">
        <v>420</v>
      </c>
      <c r="I1515" s="1" t="s">
        <v>3030</v>
      </c>
      <c r="J1515" s="8">
        <f>EOMONTH(C1515, 0)</f>
        <v>45565</v>
      </c>
      <c r="K1515" s="1" t="s">
        <v>373</v>
      </c>
      <c r="L1515" s="1" t="str">
        <f>IF(ISNUMBER(SEARCH("Social subscription",I1515)),"Social Sub",IF(OR(ISNUMBER(SEARCH("Mens",I1515)),ISNUMBER(SEARCH("Ladies",I1515))),"Match Fees",IF(OR(ISNUMBER(SEARCH("Badgers",I1515)),ISNUMBER(SEARCH("Match Fee",I1515))),"Match Fees",IF(OR(ISNUMBER(SEARCH("Training",I1515)),ISNUMBER(SEARCH("Aspirations",I1515))),"Training Fee",""))))</f>
        <v>Training Fee</v>
      </c>
      <c r="M1515" s="1">
        <v>3</v>
      </c>
      <c r="N1515" s="1">
        <v>0.1</v>
      </c>
      <c r="O1515" s="1">
        <v>0.05</v>
      </c>
      <c r="P1515" s="1">
        <v>0</v>
      </c>
      <c r="Q1515" s="1">
        <v>2.85</v>
      </c>
    </row>
    <row r="1516" spans="1:17" ht="12.75">
      <c r="A1516" s="4">
        <v>45536</v>
      </c>
      <c r="B1516" s="18">
        <f>IF(AND(ISNUMBER(--LEFT(A1516,10)), ISNUMBER(--LEFT(C1516,10))), --LEFT(C1516,10) - --LEFT(A1516,10), "")</f>
        <v>16.354099999996834</v>
      </c>
      <c r="C1516" s="4">
        <v>45552.354166666664</v>
      </c>
      <c r="D1516" s="16">
        <f>YEAR(C1516)</f>
        <v>2024</v>
      </c>
      <c r="E1516" s="1" t="str">
        <f t="shared" si="23"/>
        <v>September 2024</v>
      </c>
      <c r="F1516" s="3" t="str">
        <f ca="1">IF(C1516&gt;=TODAY()-365, "Last 12 Months", "After 12 Months")</f>
        <v>Last 12 Months</v>
      </c>
      <c r="G1516" s="1" t="s">
        <v>3031</v>
      </c>
      <c r="H1516" s="1" t="s">
        <v>420</v>
      </c>
      <c r="I1516" s="1" t="s">
        <v>3032</v>
      </c>
      <c r="J1516" s="8">
        <f>EOMONTH(C1516, 0)</f>
        <v>45565</v>
      </c>
      <c r="K1516" s="1" t="s">
        <v>373</v>
      </c>
      <c r="L1516" s="1" t="str">
        <f>IF(ISNUMBER(SEARCH("Social subscription",I1516)),"Social Sub",IF(OR(ISNUMBER(SEARCH("Mens",I1516)),ISNUMBER(SEARCH("Ladies",I1516))),"Match Fees",IF(OR(ISNUMBER(SEARCH("Badgers",I1516)),ISNUMBER(SEARCH("Match Fee",I1516))),"Match Fees",IF(OR(ISNUMBER(SEARCH("Training",I1516)),ISNUMBER(SEARCH("Aspirations",I1516))),"Training Fee",""))))</f>
        <v>Training Fee</v>
      </c>
      <c r="M1516" s="1">
        <v>3</v>
      </c>
      <c r="N1516" s="1">
        <v>0.1</v>
      </c>
      <c r="O1516" s="1">
        <v>0.05</v>
      </c>
      <c r="P1516" s="1">
        <v>0</v>
      </c>
      <c r="Q1516" s="1">
        <v>2.85</v>
      </c>
    </row>
    <row r="1517" spans="1:17" ht="12.75">
      <c r="A1517" s="4">
        <v>45543</v>
      </c>
      <c r="B1517" s="18">
        <f>IF(AND(ISNUMBER(--LEFT(A1517,10)), ISNUMBER(--LEFT(C1517,10))), --LEFT(C1517,10) - --LEFT(A1517,10), "")</f>
        <v>9.3540999999968335</v>
      </c>
      <c r="C1517" s="4">
        <v>45552.354166666664</v>
      </c>
      <c r="D1517" s="16">
        <f>YEAR(C1517)</f>
        <v>2024</v>
      </c>
      <c r="E1517" s="1" t="str">
        <f t="shared" si="23"/>
        <v>September 2024</v>
      </c>
      <c r="F1517" s="3" t="str">
        <f ca="1">IF(C1517&gt;=TODAY()-365, "Last 12 Months", "After 12 Months")</f>
        <v>Last 12 Months</v>
      </c>
      <c r="G1517" s="1" t="s">
        <v>3033</v>
      </c>
      <c r="H1517" s="1" t="s">
        <v>420</v>
      </c>
      <c r="I1517" s="1" t="s">
        <v>3034</v>
      </c>
      <c r="J1517" s="8">
        <f>EOMONTH(C1517, 0)</f>
        <v>45565</v>
      </c>
      <c r="K1517" s="1" t="s">
        <v>373</v>
      </c>
      <c r="L1517" s="1" t="str">
        <f>IF(ISNUMBER(SEARCH("Social subscription",I1517)),"Social Sub",IF(OR(ISNUMBER(SEARCH("Mens",I1517)),ISNUMBER(SEARCH("Ladies",I1517))),"Match Fees",IF(OR(ISNUMBER(SEARCH("Badgers",I1517)),ISNUMBER(SEARCH("Match Fee",I1517))),"Match Fees",IF(OR(ISNUMBER(SEARCH("Training",I1517)),ISNUMBER(SEARCH("Aspirations",I1517))),"Training Fee",""))))</f>
        <v>Training Fee</v>
      </c>
      <c r="M1517" s="1">
        <v>3</v>
      </c>
      <c r="N1517" s="1">
        <v>0.1</v>
      </c>
      <c r="O1517" s="1">
        <v>0.05</v>
      </c>
      <c r="P1517" s="1">
        <v>0</v>
      </c>
      <c r="Q1517" s="1">
        <v>2.85</v>
      </c>
    </row>
    <row r="1518" spans="1:17" ht="12.75">
      <c r="A1518" s="4">
        <v>45549</v>
      </c>
      <c r="B1518" s="18">
        <f>IF(AND(ISNUMBER(--LEFT(A1518,10)), ISNUMBER(--LEFT(C1518,10))), --LEFT(C1518,10) - --LEFT(A1518,10), "")</f>
        <v>3.3540999999968335</v>
      </c>
      <c r="C1518" s="4">
        <v>45552.354166666664</v>
      </c>
      <c r="D1518" s="16">
        <f>YEAR(C1518)</f>
        <v>2024</v>
      </c>
      <c r="E1518" s="1" t="str">
        <f t="shared" si="23"/>
        <v>September 2024</v>
      </c>
      <c r="F1518" s="3" t="str">
        <f ca="1">IF(C1518&gt;=TODAY()-365, "Last 12 Months", "After 12 Months")</f>
        <v>Last 12 Months</v>
      </c>
      <c r="G1518" s="1" t="s">
        <v>3035</v>
      </c>
      <c r="H1518" s="1" t="s">
        <v>420</v>
      </c>
      <c r="I1518" s="1" t="s">
        <v>3036</v>
      </c>
      <c r="J1518" s="8">
        <f>EOMONTH(C1518, 0)</f>
        <v>45565</v>
      </c>
      <c r="K1518" s="1" t="s">
        <v>373</v>
      </c>
      <c r="L1518" s="1" t="str">
        <f>IF(ISNUMBER(SEARCH("Social subscription",I1518)),"Social Sub",IF(OR(ISNUMBER(SEARCH("Mens",I1518)),ISNUMBER(SEARCH("Ladies",I1518))),"Match Fees",IF(OR(ISNUMBER(SEARCH("Badgers",I1518)),ISNUMBER(SEARCH("Match Fee",I1518))),"Match Fees",IF(OR(ISNUMBER(SEARCH("Training",I1518)),ISNUMBER(SEARCH("Aspirations",I1518))),"Training Fee",""))))</f>
        <v>Match Fees</v>
      </c>
      <c r="M1518" s="1">
        <v>3</v>
      </c>
      <c r="N1518" s="1">
        <v>0.08</v>
      </c>
      <c r="O1518" s="1">
        <v>0.05</v>
      </c>
      <c r="P1518" s="1">
        <v>0</v>
      </c>
      <c r="Q1518" s="1">
        <v>2.87</v>
      </c>
    </row>
    <row r="1519" spans="1:17" ht="12.75">
      <c r="A1519" s="4">
        <v>45549</v>
      </c>
      <c r="B1519" s="18">
        <f>IF(AND(ISNUMBER(--LEFT(A1519,10)), ISNUMBER(--LEFT(C1519,10))), --LEFT(C1519,10) - --LEFT(A1519,10), "")</f>
        <v>4.4297999999980675</v>
      </c>
      <c r="C1519" s="4">
        <v>45553.429861111108</v>
      </c>
      <c r="D1519" s="16">
        <f>YEAR(C1519)</f>
        <v>2024</v>
      </c>
      <c r="E1519" s="1" t="str">
        <f t="shared" si="23"/>
        <v>September 2024</v>
      </c>
      <c r="F1519" s="3" t="str">
        <f ca="1">IF(C1519&gt;=TODAY()-365, "Last 12 Months", "After 12 Months")</f>
        <v>Last 12 Months</v>
      </c>
      <c r="G1519" s="1" t="s">
        <v>3037</v>
      </c>
      <c r="H1519" s="1" t="s">
        <v>2510</v>
      </c>
      <c r="I1519" s="1" t="s">
        <v>3038</v>
      </c>
      <c r="J1519" s="8">
        <f>EOMONTH(C1519, 0)</f>
        <v>45565</v>
      </c>
      <c r="K1519" s="1" t="s">
        <v>233</v>
      </c>
      <c r="L1519" s="1" t="str">
        <f>IF(ISNUMBER(SEARCH("Social subscription",I1519)),"Social Sub",IF(OR(ISNUMBER(SEARCH("Mens",I1519)),ISNUMBER(SEARCH("Ladies",I1519))),"Match Fees",IF(OR(ISNUMBER(SEARCH("Badgers",I1519)),ISNUMBER(SEARCH("Match Fee",I1519))),"Match Fees",IF(OR(ISNUMBER(SEARCH("Training",I1519)),ISNUMBER(SEARCH("Aspirations",I1519))),"Training Fee",""))))</f>
        <v>Match Fees</v>
      </c>
      <c r="M1519" s="1">
        <v>5</v>
      </c>
      <c r="N1519" s="1">
        <v>0</v>
      </c>
      <c r="O1519" s="1">
        <v>0</v>
      </c>
      <c r="P1519" s="1">
        <v>0</v>
      </c>
      <c r="Q1519" s="1">
        <v>5</v>
      </c>
    </row>
    <row r="1520" spans="1:17" ht="12.75">
      <c r="A1520" s="4">
        <v>45549</v>
      </c>
      <c r="B1520" s="18">
        <f>IF(AND(ISNUMBER(--LEFT(A1520,10)), ISNUMBER(--LEFT(C1520,10))), --LEFT(C1520,10) - --LEFT(A1520,10), "")</f>
        <v>4.460400000003574</v>
      </c>
      <c r="C1520" s="4">
        <v>45553.460416666669</v>
      </c>
      <c r="D1520" s="16">
        <f>YEAR(C1520)</f>
        <v>2024</v>
      </c>
      <c r="E1520" s="1" t="str">
        <f t="shared" si="23"/>
        <v>September 2024</v>
      </c>
      <c r="F1520" s="3" t="str">
        <f ca="1">IF(C1520&gt;=TODAY()-365, "Last 12 Months", "After 12 Months")</f>
        <v>Last 12 Months</v>
      </c>
      <c r="G1520" s="1" t="s">
        <v>3039</v>
      </c>
      <c r="H1520" s="1" t="s">
        <v>2896</v>
      </c>
      <c r="I1520" s="1" t="s">
        <v>3040</v>
      </c>
      <c r="J1520" s="8">
        <f>EOMONTH(C1520, 0)</f>
        <v>45565</v>
      </c>
      <c r="K1520" s="1" t="s">
        <v>241</v>
      </c>
      <c r="L1520" s="1" t="str">
        <f>IF(ISNUMBER(SEARCH("Social subscription",I1520)),"Social Sub",IF(OR(ISNUMBER(SEARCH("Mens",I1520)),ISNUMBER(SEARCH("Ladies",I1520))),"Match Fees",IF(OR(ISNUMBER(SEARCH("Badgers",I1520)),ISNUMBER(SEARCH("Match Fee",I1520))),"Match Fees",IF(OR(ISNUMBER(SEARCH("Training",I1520)),ISNUMBER(SEARCH("Aspirations",I1520))),"Training Fee",""))))</f>
        <v>Match Fees</v>
      </c>
      <c r="M1520" s="1">
        <v>10</v>
      </c>
      <c r="N1520" s="1">
        <v>0</v>
      </c>
      <c r="O1520" s="1">
        <v>0</v>
      </c>
      <c r="P1520" s="1">
        <v>0</v>
      </c>
      <c r="Q1520" s="1">
        <v>10</v>
      </c>
    </row>
    <row r="1521" spans="1:17" ht="12.75">
      <c r="A1521" s="4">
        <v>45448</v>
      </c>
      <c r="B1521" s="18">
        <f>IF(AND(ISNUMBER(--LEFT(A1521,10)), ISNUMBER(--LEFT(C1521,10))), --LEFT(C1521,10) - --LEFT(A1521,10), "")</f>
        <v>106.35409999999683</v>
      </c>
      <c r="C1521" s="4">
        <v>45554.354166666664</v>
      </c>
      <c r="D1521" s="16">
        <f>YEAR(C1521)</f>
        <v>2024</v>
      </c>
      <c r="E1521" s="1" t="str">
        <f t="shared" si="23"/>
        <v>September 2024</v>
      </c>
      <c r="F1521" s="3" t="str">
        <f ca="1">IF(C1521&gt;=TODAY()-365, "Last 12 Months", "After 12 Months")</f>
        <v>Last 12 Months</v>
      </c>
      <c r="G1521" s="1" t="s">
        <v>3041</v>
      </c>
      <c r="H1521" s="1" t="s">
        <v>854</v>
      </c>
      <c r="I1521" s="1" t="s">
        <v>1473</v>
      </c>
      <c r="J1521" s="8">
        <f>EOMONTH(C1521, 0)</f>
        <v>45565</v>
      </c>
      <c r="K1521" s="1" t="s">
        <v>373</v>
      </c>
      <c r="L1521" s="1" t="str">
        <f>IF(ISNUMBER(SEARCH("Social subscription",I1521)),"Social Sub",IF(OR(ISNUMBER(SEARCH("Mens",I1521)),ISNUMBER(SEARCH("Ladies",I1521))),"Match Fees",IF(OR(ISNUMBER(SEARCH("Badgers",I1521)),ISNUMBER(SEARCH("Match Fee",I1521))),"Match Fees",IF(OR(ISNUMBER(SEARCH("Training",I1521)),ISNUMBER(SEARCH("Aspirations",I1521))),"Training Fee",""))))</f>
        <v>Match Fees</v>
      </c>
      <c r="M1521" s="1">
        <v>5</v>
      </c>
      <c r="N1521" s="1">
        <v>0.12</v>
      </c>
      <c r="O1521" s="1">
        <v>0.05</v>
      </c>
      <c r="P1521" s="1">
        <v>0</v>
      </c>
      <c r="Q1521" s="1">
        <v>4.83</v>
      </c>
    </row>
    <row r="1522" spans="1:17" ht="12.75">
      <c r="A1522" s="4">
        <v>45456</v>
      </c>
      <c r="B1522" s="18">
        <f>IF(AND(ISNUMBER(--LEFT(A1522,10)), ISNUMBER(--LEFT(C1522,10))), --LEFT(C1522,10) - --LEFT(A1522,10), "")</f>
        <v>98.354099999996834</v>
      </c>
      <c r="C1522" s="4">
        <v>45554.354166666664</v>
      </c>
      <c r="D1522" s="16">
        <f>YEAR(C1522)</f>
        <v>2024</v>
      </c>
      <c r="E1522" s="1" t="str">
        <f t="shared" si="23"/>
        <v>September 2024</v>
      </c>
      <c r="F1522" s="3" t="str">
        <f ca="1">IF(C1522&gt;=TODAY()-365, "Last 12 Months", "After 12 Months")</f>
        <v>Last 12 Months</v>
      </c>
      <c r="G1522" s="1" t="s">
        <v>3042</v>
      </c>
      <c r="H1522" s="1" t="s">
        <v>854</v>
      </c>
      <c r="I1522" s="1" t="s">
        <v>3043</v>
      </c>
      <c r="J1522" s="8">
        <f>EOMONTH(C1522, 0)</f>
        <v>45565</v>
      </c>
      <c r="K1522" s="1" t="s">
        <v>373</v>
      </c>
      <c r="L1522" s="1" t="str">
        <f>IF(ISNUMBER(SEARCH("Social subscription",I1522)),"Social Sub",IF(OR(ISNUMBER(SEARCH("Mens",I1522)),ISNUMBER(SEARCH("Ladies",I1522))),"Match Fees",IF(OR(ISNUMBER(SEARCH("Badgers",I1522)),ISNUMBER(SEARCH("Match Fee",I1522))),"Match Fees",IF(OR(ISNUMBER(SEARCH("Training",I1522)),ISNUMBER(SEARCH("Aspirations",I1522))),"Training Fee",""))))</f>
        <v>Match Fees</v>
      </c>
      <c r="M1522" s="1">
        <v>5</v>
      </c>
      <c r="N1522" s="1">
        <v>0.12</v>
      </c>
      <c r="O1522" s="1">
        <v>0.05</v>
      </c>
      <c r="P1522" s="1">
        <v>0</v>
      </c>
      <c r="Q1522" s="1">
        <v>4.83</v>
      </c>
    </row>
    <row r="1523" spans="1:17" ht="12.75">
      <c r="A1523" s="4">
        <v>45476</v>
      </c>
      <c r="B1523" s="18">
        <f>IF(AND(ISNUMBER(--LEFT(A1523,10)), ISNUMBER(--LEFT(C1523,10))), --LEFT(C1523,10) - --LEFT(A1523,10), "")</f>
        <v>78.354099999996834</v>
      </c>
      <c r="C1523" s="4">
        <v>45554.354166666664</v>
      </c>
      <c r="D1523" s="16">
        <f>YEAR(C1523)</f>
        <v>2024</v>
      </c>
      <c r="E1523" s="1" t="str">
        <f t="shared" si="23"/>
        <v>September 2024</v>
      </c>
      <c r="F1523" s="3" t="str">
        <f ca="1">IF(C1523&gt;=TODAY()-365, "Last 12 Months", "After 12 Months")</f>
        <v>Last 12 Months</v>
      </c>
      <c r="G1523" s="1" t="s">
        <v>3044</v>
      </c>
      <c r="H1523" s="1" t="s">
        <v>854</v>
      </c>
      <c r="I1523" s="1" t="s">
        <v>3045</v>
      </c>
      <c r="J1523" s="8">
        <f>EOMONTH(C1523, 0)</f>
        <v>45565</v>
      </c>
      <c r="K1523" s="1" t="s">
        <v>373</v>
      </c>
      <c r="L1523" s="1" t="str">
        <f>IF(ISNUMBER(SEARCH("Social subscription",I1523)),"Social Sub",IF(OR(ISNUMBER(SEARCH("Mens",I1523)),ISNUMBER(SEARCH("Ladies",I1523))),"Match Fees",IF(OR(ISNUMBER(SEARCH("Badgers",I1523)),ISNUMBER(SEARCH("Match Fee",I1523))),"Match Fees",IF(OR(ISNUMBER(SEARCH("Training",I1523)),ISNUMBER(SEARCH("Aspirations",I1523))),"Training Fee",""))))</f>
        <v>Match Fees</v>
      </c>
      <c r="M1523" s="1">
        <v>5</v>
      </c>
      <c r="N1523" s="1">
        <v>0.12</v>
      </c>
      <c r="O1523" s="1">
        <v>0.05</v>
      </c>
      <c r="P1523" s="1">
        <v>0</v>
      </c>
      <c r="Q1523" s="1">
        <v>4.83</v>
      </c>
    </row>
    <row r="1524" spans="1:17" ht="12.75">
      <c r="A1524" s="4">
        <v>45493</v>
      </c>
      <c r="B1524" s="18">
        <f>IF(AND(ISNUMBER(--LEFT(A1524,10)), ISNUMBER(--LEFT(C1524,10))), --LEFT(C1524,10) - --LEFT(A1524,10), "")</f>
        <v>61.354099999996834</v>
      </c>
      <c r="C1524" s="4">
        <v>45554.354166666664</v>
      </c>
      <c r="D1524" s="16">
        <f>YEAR(C1524)</f>
        <v>2024</v>
      </c>
      <c r="E1524" s="1" t="str">
        <f t="shared" si="23"/>
        <v>September 2024</v>
      </c>
      <c r="F1524" s="3" t="str">
        <f ca="1">IF(C1524&gt;=TODAY()-365, "Last 12 Months", "After 12 Months")</f>
        <v>Last 12 Months</v>
      </c>
      <c r="G1524" s="1" t="s">
        <v>3046</v>
      </c>
      <c r="H1524" s="1" t="s">
        <v>854</v>
      </c>
      <c r="I1524" s="1" t="s">
        <v>3047</v>
      </c>
      <c r="J1524" s="8">
        <f>EOMONTH(C1524, 0)</f>
        <v>45565</v>
      </c>
      <c r="K1524" s="1" t="s">
        <v>373</v>
      </c>
      <c r="L1524" s="1" t="str">
        <f>IF(ISNUMBER(SEARCH("Social subscription",I1524)),"Social Sub",IF(OR(ISNUMBER(SEARCH("Mens",I1524)),ISNUMBER(SEARCH("Ladies",I1524))),"Match Fees",IF(OR(ISNUMBER(SEARCH("Badgers",I1524)),ISNUMBER(SEARCH("Match Fee",I1524))),"Match Fees",IF(OR(ISNUMBER(SEARCH("Training",I1524)),ISNUMBER(SEARCH("Aspirations",I1524))),"Training Fee",""))))</f>
        <v>Match Fees</v>
      </c>
      <c r="M1524" s="1">
        <v>5</v>
      </c>
      <c r="N1524" s="1">
        <v>0.12</v>
      </c>
      <c r="O1524" s="1">
        <v>0.05</v>
      </c>
      <c r="P1524" s="1">
        <v>0</v>
      </c>
      <c r="Q1524" s="1">
        <v>4.83</v>
      </c>
    </row>
    <row r="1525" spans="1:17" ht="12.75">
      <c r="A1525" s="4">
        <v>45549</v>
      </c>
      <c r="B1525" s="18">
        <f>IF(AND(ISNUMBER(--LEFT(A1525,10)), ISNUMBER(--LEFT(C1525,10))), --LEFT(C1525,10) - --LEFT(A1525,10), "")</f>
        <v>5.3540999999968335</v>
      </c>
      <c r="C1525" s="4">
        <v>45554.354166666664</v>
      </c>
      <c r="D1525" s="16">
        <f>YEAR(C1525)</f>
        <v>2024</v>
      </c>
      <c r="E1525" s="1" t="str">
        <f t="shared" si="23"/>
        <v>September 2024</v>
      </c>
      <c r="F1525" s="3" t="str">
        <f ca="1">IF(C1525&gt;=TODAY()-365, "Last 12 Months", "After 12 Months")</f>
        <v>Last 12 Months</v>
      </c>
      <c r="G1525" s="1" t="s">
        <v>3048</v>
      </c>
      <c r="H1525" s="1" t="s">
        <v>854</v>
      </c>
      <c r="I1525" s="1" t="s">
        <v>3049</v>
      </c>
      <c r="J1525" s="8">
        <f>EOMONTH(C1525, 0)</f>
        <v>45565</v>
      </c>
      <c r="K1525" s="1" t="s">
        <v>373</v>
      </c>
      <c r="L1525" s="1" t="str">
        <f>IF(ISNUMBER(SEARCH("Social subscription",I1525)),"Social Sub",IF(OR(ISNUMBER(SEARCH("Mens",I1525)),ISNUMBER(SEARCH("Ladies",I1525))),"Match Fees",IF(OR(ISNUMBER(SEARCH("Badgers",I1525)),ISNUMBER(SEARCH("Match Fee",I1525))),"Match Fees",IF(OR(ISNUMBER(SEARCH("Training",I1525)),ISNUMBER(SEARCH("Aspirations",I1525))),"Training Fee",""))))</f>
        <v>Match Fees</v>
      </c>
      <c r="M1525" s="1">
        <v>5</v>
      </c>
      <c r="N1525" s="1">
        <v>0.1</v>
      </c>
      <c r="O1525" s="1">
        <v>0.05</v>
      </c>
      <c r="P1525" s="1">
        <v>0</v>
      </c>
      <c r="Q1525" s="1">
        <v>4.8499999999999996</v>
      </c>
    </row>
    <row r="1526" spans="1:17" ht="12.75">
      <c r="A1526" s="4">
        <v>45551</v>
      </c>
      <c r="B1526" s="18">
        <f>IF(AND(ISNUMBER(--LEFT(A1526,10)), ISNUMBER(--LEFT(C1526,10))), --LEFT(C1526,10) - --LEFT(A1526,10), "")</f>
        <v>3.9144999999989523</v>
      </c>
      <c r="C1526" s="4">
        <v>45554.914583333331</v>
      </c>
      <c r="D1526" s="16">
        <f>YEAR(C1526)</f>
        <v>2024</v>
      </c>
      <c r="E1526" s="1" t="str">
        <f t="shared" si="23"/>
        <v>September 2024</v>
      </c>
      <c r="F1526" s="3" t="str">
        <f ca="1">IF(C1526&gt;=TODAY()-365, "Last 12 Months", "After 12 Months")</f>
        <v>Last 12 Months</v>
      </c>
      <c r="G1526" s="1" t="s">
        <v>3050</v>
      </c>
      <c r="H1526" s="1" t="s">
        <v>1218</v>
      </c>
      <c r="I1526" s="1" t="s">
        <v>3051</v>
      </c>
      <c r="J1526" s="8">
        <f>EOMONTH(C1526, 0)</f>
        <v>45565</v>
      </c>
      <c r="K1526" s="1" t="s">
        <v>233</v>
      </c>
      <c r="L1526" s="1" t="str">
        <f>IF(ISNUMBER(SEARCH("Social subscription",I1526)),"Social Sub",IF(OR(ISNUMBER(SEARCH("Mens",I1526)),ISNUMBER(SEARCH("Ladies",I1526))),"Match Fees",IF(OR(ISNUMBER(SEARCH("Badgers",I1526)),ISNUMBER(SEARCH("Match Fee",I1526))),"Match Fees",IF(OR(ISNUMBER(SEARCH("Training",I1526)),ISNUMBER(SEARCH("Aspirations",I1526))),"Training Fee",""))))</f>
        <v>Match Fees</v>
      </c>
      <c r="M1526" s="1">
        <v>75</v>
      </c>
      <c r="N1526" s="1">
        <v>0</v>
      </c>
      <c r="O1526" s="1">
        <v>0</v>
      </c>
      <c r="P1526" s="1">
        <v>0</v>
      </c>
      <c r="Q1526" s="1">
        <v>75</v>
      </c>
    </row>
    <row r="1527" spans="1:17" ht="12.75">
      <c r="A1527" s="4">
        <v>45555</v>
      </c>
      <c r="B1527" s="18">
        <f>IF(AND(ISNUMBER(--LEFT(A1527,10)), ISNUMBER(--LEFT(C1527,10))), --LEFT(C1527,10) - --LEFT(A1527,10), "")</f>
        <v>0.83329999999841675</v>
      </c>
      <c r="C1527" s="4">
        <v>45555.833333333336</v>
      </c>
      <c r="D1527" s="16">
        <f>YEAR(C1527)</f>
        <v>2024</v>
      </c>
      <c r="E1527" s="1" t="str">
        <f t="shared" si="23"/>
        <v>September 2024</v>
      </c>
      <c r="F1527" s="3" t="str">
        <f ca="1">IF(C1527&gt;=TODAY()-365, "Last 12 Months", "After 12 Months")</f>
        <v>Last 12 Months</v>
      </c>
      <c r="G1527" s="1" t="s">
        <v>3052</v>
      </c>
      <c r="H1527" s="1" t="s">
        <v>371</v>
      </c>
      <c r="I1527" s="1" t="s">
        <v>3053</v>
      </c>
      <c r="J1527" s="8">
        <f>EOMONTH(C1527, 0)</f>
        <v>45565</v>
      </c>
      <c r="K1527" s="1" t="s">
        <v>241</v>
      </c>
      <c r="L1527" s="1" t="str">
        <f>IF(ISNUMBER(SEARCH("Social subscription",I1527)),"Social Sub",IF(OR(ISNUMBER(SEARCH("Mens",I1527)),ISNUMBER(SEARCH("Ladies",I1527))),"Match Fees",IF(OR(ISNUMBER(SEARCH("Badgers",I1527)),ISNUMBER(SEARCH("Match Fee",I1527))),"Match Fees",IF(OR(ISNUMBER(SEARCH("Training",I1527)),ISNUMBER(SEARCH("Aspirations",I1527))),"Training Fee",""))))</f>
        <v>Match Fees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</row>
    <row r="1528" spans="1:17" ht="12.75">
      <c r="A1528" s="4">
        <v>45555</v>
      </c>
      <c r="B1528" s="18">
        <f>IF(AND(ISNUMBER(--LEFT(A1528,10)), ISNUMBER(--LEFT(C1528,10))), --LEFT(C1528,10) - --LEFT(A1528,10), "")</f>
        <v>0.83679999999731081</v>
      </c>
      <c r="C1528" s="4">
        <v>45555.836805555555</v>
      </c>
      <c r="D1528" s="16">
        <f>YEAR(C1528)</f>
        <v>2024</v>
      </c>
      <c r="E1528" s="1" t="str">
        <f t="shared" si="23"/>
        <v>September 2024</v>
      </c>
      <c r="F1528" s="3" t="str">
        <f ca="1">IF(C1528&gt;=TODAY()-365, "Last 12 Months", "After 12 Months")</f>
        <v>Last 12 Months</v>
      </c>
      <c r="G1528" s="1" t="s">
        <v>3054</v>
      </c>
      <c r="H1528" s="1" t="s">
        <v>668</v>
      </c>
      <c r="I1528" s="1" t="s">
        <v>3055</v>
      </c>
      <c r="J1528" s="8">
        <f>EOMONTH(C1528, 0)</f>
        <v>45565</v>
      </c>
      <c r="K1528" s="1" t="s">
        <v>241</v>
      </c>
      <c r="L1528" s="1" t="str">
        <f>IF(ISNUMBER(SEARCH("Social subscription",I1528)),"Social Sub",IF(OR(ISNUMBER(SEARCH("Mens",I1528)),ISNUMBER(SEARCH("Ladies",I1528))),"Match Fees",IF(OR(ISNUMBER(SEARCH("Badgers",I1528)),ISNUMBER(SEARCH("Match Fee",I1528))),"Match Fees",IF(OR(ISNUMBER(SEARCH("Training",I1528)),ISNUMBER(SEARCH("Aspirations",I1528))),"Training Fee",""))))</f>
        <v>Match Fees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</row>
    <row r="1529" spans="1:17" ht="12.75">
      <c r="A1529" s="4">
        <v>45555</v>
      </c>
      <c r="B1529" s="18">
        <f>IF(AND(ISNUMBER(--LEFT(A1529,10)), ISNUMBER(--LEFT(C1529,10))), --LEFT(C1529,10) - --LEFT(A1529,10), "")</f>
        <v>0.83679999999731081</v>
      </c>
      <c r="C1529" s="4">
        <v>45555.836805555555</v>
      </c>
      <c r="D1529" s="16">
        <f>YEAR(C1529)</f>
        <v>2024</v>
      </c>
      <c r="E1529" s="1" t="str">
        <f t="shared" si="23"/>
        <v>September 2024</v>
      </c>
      <c r="F1529" s="3" t="str">
        <f ca="1">IF(C1529&gt;=TODAY()-365, "Last 12 Months", "After 12 Months")</f>
        <v>Last 12 Months</v>
      </c>
      <c r="G1529" s="1" t="s">
        <v>3056</v>
      </c>
      <c r="H1529" s="1" t="s">
        <v>371</v>
      </c>
      <c r="I1529" s="1" t="s">
        <v>3055</v>
      </c>
      <c r="J1529" s="8">
        <f>EOMONTH(C1529, 0)</f>
        <v>45565</v>
      </c>
      <c r="K1529" s="1" t="s">
        <v>241</v>
      </c>
      <c r="L1529" s="1" t="str">
        <f>IF(ISNUMBER(SEARCH("Social subscription",I1529)),"Social Sub",IF(OR(ISNUMBER(SEARCH("Mens",I1529)),ISNUMBER(SEARCH("Ladies",I1529))),"Match Fees",IF(OR(ISNUMBER(SEARCH("Badgers",I1529)),ISNUMBER(SEARCH("Match Fee",I1529))),"Match Fees",IF(OR(ISNUMBER(SEARCH("Training",I1529)),ISNUMBER(SEARCH("Aspirations",I1529))),"Training Fee",""))))</f>
        <v>Match Fees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</row>
    <row r="1530" spans="1:17" ht="12.75">
      <c r="A1530" s="4">
        <v>45536</v>
      </c>
      <c r="B1530" s="18">
        <f>IF(AND(ISNUMBER(--LEFT(A1530,10)), ISNUMBER(--LEFT(C1530,10))), --LEFT(C1530,10) - --LEFT(A1530,10), "")</f>
        <v>20.354099999996834</v>
      </c>
      <c r="C1530" s="4">
        <v>45556.354166666664</v>
      </c>
      <c r="D1530" s="16">
        <f>YEAR(C1530)</f>
        <v>2024</v>
      </c>
      <c r="E1530" s="1" t="str">
        <f t="shared" si="23"/>
        <v>September 2024</v>
      </c>
      <c r="F1530" s="3" t="str">
        <f ca="1">IF(C1530&gt;=TODAY()-365, "Last 12 Months", "After 12 Months")</f>
        <v>Last 12 Months</v>
      </c>
      <c r="G1530" s="1" t="s">
        <v>3057</v>
      </c>
      <c r="H1530" s="1" t="s">
        <v>1245</v>
      </c>
      <c r="I1530" s="1" t="s">
        <v>2647</v>
      </c>
      <c r="J1530" s="8">
        <f>EOMONTH(C1530, 0)</f>
        <v>45565</v>
      </c>
      <c r="K1530" s="1" t="s">
        <v>373</v>
      </c>
      <c r="L1530" s="1" t="str">
        <f>IF(ISNUMBER(SEARCH("Social subscription",I1530)),"Social Sub",IF(OR(ISNUMBER(SEARCH("Mens",I1530)),ISNUMBER(SEARCH("Ladies",I1530))),"Match Fees",IF(OR(ISNUMBER(SEARCH("Badgers",I1530)),ISNUMBER(SEARCH("Match Fee",I1530))),"Match Fees",IF(OR(ISNUMBER(SEARCH("Training",I1530)),ISNUMBER(SEARCH("Aspirations",I1530))),"Training Fee",""))))</f>
        <v>Training Fee</v>
      </c>
      <c r="M1530" s="1">
        <v>3</v>
      </c>
      <c r="N1530" s="1">
        <v>7.0000000000000007E-2</v>
      </c>
      <c r="O1530" s="1">
        <v>0.05</v>
      </c>
      <c r="P1530" s="1">
        <v>0</v>
      </c>
      <c r="Q1530" s="1">
        <v>2.88</v>
      </c>
    </row>
    <row r="1531" spans="1:17" ht="12.75">
      <c r="A1531" s="4">
        <v>45515</v>
      </c>
      <c r="B1531" s="18">
        <f>IF(AND(ISNUMBER(--LEFT(A1531,10)), ISNUMBER(--LEFT(C1531,10))), --LEFT(C1531,10) - --LEFT(A1531,10), "")</f>
        <v>41.354099999996834</v>
      </c>
      <c r="C1531" s="4">
        <v>45556.354166666664</v>
      </c>
      <c r="D1531" s="16">
        <f>YEAR(C1531)</f>
        <v>2024</v>
      </c>
      <c r="E1531" s="1" t="str">
        <f t="shared" si="23"/>
        <v>September 2024</v>
      </c>
      <c r="F1531" s="3" t="str">
        <f ca="1">IF(C1531&gt;=TODAY()-365, "Last 12 Months", "After 12 Months")</f>
        <v>Last 12 Months</v>
      </c>
      <c r="G1531" s="1" t="s">
        <v>3058</v>
      </c>
      <c r="H1531" s="1" t="s">
        <v>497</v>
      </c>
      <c r="I1531" s="1" t="s">
        <v>3059</v>
      </c>
      <c r="J1531" s="8">
        <f>EOMONTH(C1531, 0)</f>
        <v>45565</v>
      </c>
      <c r="K1531" s="1" t="s">
        <v>373</v>
      </c>
      <c r="L1531" s="1" t="str">
        <f>IF(ISNUMBER(SEARCH("Social subscription",I1531)),"Social Sub",IF(OR(ISNUMBER(SEARCH("Mens",I1531)),ISNUMBER(SEARCH("Ladies",I1531))),"Match Fees",IF(OR(ISNUMBER(SEARCH("Badgers",I1531)),ISNUMBER(SEARCH("Match Fee",I1531))),"Match Fees",IF(OR(ISNUMBER(SEARCH("Training",I1531)),ISNUMBER(SEARCH("Aspirations",I1531))),"Training Fee",""))))</f>
        <v>Training Fee</v>
      </c>
      <c r="M1531" s="1">
        <v>3</v>
      </c>
      <c r="N1531" s="1">
        <v>7.0000000000000007E-2</v>
      </c>
      <c r="O1531" s="1">
        <v>0.05</v>
      </c>
      <c r="P1531" s="1">
        <v>0</v>
      </c>
      <c r="Q1531" s="1">
        <v>2.88</v>
      </c>
    </row>
    <row r="1532" spans="1:17" ht="12.75">
      <c r="A1532" s="4">
        <v>45520</v>
      </c>
      <c r="B1532" s="18">
        <f>IF(AND(ISNUMBER(--LEFT(A1532,10)), ISNUMBER(--LEFT(C1532,10))), --LEFT(C1532,10) - --LEFT(A1532,10), "")</f>
        <v>36.354099999996834</v>
      </c>
      <c r="C1532" s="4">
        <v>45556.354166666664</v>
      </c>
      <c r="D1532" s="16">
        <f>YEAR(C1532)</f>
        <v>2024</v>
      </c>
      <c r="E1532" s="1" t="str">
        <f t="shared" si="23"/>
        <v>September 2024</v>
      </c>
      <c r="F1532" s="3" t="str">
        <f ca="1">IF(C1532&gt;=TODAY()-365, "Last 12 Months", "After 12 Months")</f>
        <v>Last 12 Months</v>
      </c>
      <c r="G1532" s="1" t="s">
        <v>3060</v>
      </c>
      <c r="H1532" s="1" t="s">
        <v>497</v>
      </c>
      <c r="I1532" s="1" t="s">
        <v>3061</v>
      </c>
      <c r="J1532" s="8">
        <f>EOMONTH(C1532, 0)</f>
        <v>45565</v>
      </c>
      <c r="K1532" s="1" t="s">
        <v>373</v>
      </c>
      <c r="L1532" s="1" t="str">
        <f>IF(ISNUMBER(SEARCH("Social subscription",I1532)),"Social Sub",IF(OR(ISNUMBER(SEARCH("Mens",I1532)),ISNUMBER(SEARCH("Ladies",I1532))),"Match Fees",IF(OR(ISNUMBER(SEARCH("Badgers",I1532)),ISNUMBER(SEARCH("Match Fee",I1532))),"Match Fees",IF(OR(ISNUMBER(SEARCH("Training",I1532)),ISNUMBER(SEARCH("Aspirations",I1532))),"Training Fee",""))))</f>
        <v>Training Fee</v>
      </c>
      <c r="M1532" s="1">
        <v>5</v>
      </c>
      <c r="N1532" s="1">
        <v>0.12</v>
      </c>
      <c r="O1532" s="1">
        <v>0.05</v>
      </c>
      <c r="P1532" s="1">
        <v>0</v>
      </c>
      <c r="Q1532" s="1">
        <v>4.83</v>
      </c>
    </row>
    <row r="1533" spans="1:17" ht="12.75">
      <c r="A1533" s="4">
        <v>45528</v>
      </c>
      <c r="B1533" s="18">
        <f>IF(AND(ISNUMBER(--LEFT(A1533,10)), ISNUMBER(--LEFT(C1533,10))), --LEFT(C1533,10) - --LEFT(A1533,10), "")</f>
        <v>28.354099999996834</v>
      </c>
      <c r="C1533" s="4">
        <v>45556.354166666664</v>
      </c>
      <c r="D1533" s="16">
        <f>YEAR(C1533)</f>
        <v>2024</v>
      </c>
      <c r="E1533" s="1" t="str">
        <f t="shared" si="23"/>
        <v>September 2024</v>
      </c>
      <c r="F1533" s="3" t="str">
        <f ca="1">IF(C1533&gt;=TODAY()-365, "Last 12 Months", "After 12 Months")</f>
        <v>Last 12 Months</v>
      </c>
      <c r="G1533" s="1" t="s">
        <v>3062</v>
      </c>
      <c r="H1533" s="1" t="s">
        <v>497</v>
      </c>
      <c r="I1533" s="1" t="s">
        <v>3063</v>
      </c>
      <c r="J1533" s="8">
        <f>EOMONTH(C1533, 0)</f>
        <v>45565</v>
      </c>
      <c r="K1533" s="1" t="s">
        <v>373</v>
      </c>
      <c r="L1533" s="1" t="str">
        <f>IF(ISNUMBER(SEARCH("Social subscription",I1533)),"Social Sub",IF(OR(ISNUMBER(SEARCH("Mens",I1533)),ISNUMBER(SEARCH("Ladies",I1533))),"Match Fees",IF(OR(ISNUMBER(SEARCH("Badgers",I1533)),ISNUMBER(SEARCH("Match Fee",I1533))),"Match Fees",IF(OR(ISNUMBER(SEARCH("Training",I1533)),ISNUMBER(SEARCH("Aspirations",I1533))),"Training Fee",""))))</f>
        <v>Training Fee</v>
      </c>
      <c r="M1533" s="1">
        <v>5</v>
      </c>
      <c r="N1533" s="1">
        <v>0.12</v>
      </c>
      <c r="O1533" s="1">
        <v>0.05</v>
      </c>
      <c r="P1533" s="1">
        <v>0</v>
      </c>
      <c r="Q1533" s="1">
        <v>4.83</v>
      </c>
    </row>
    <row r="1534" spans="1:17" ht="12.75">
      <c r="A1534" s="4">
        <v>45536</v>
      </c>
      <c r="B1534" s="18">
        <f>IF(AND(ISNUMBER(--LEFT(A1534,10)), ISNUMBER(--LEFT(C1534,10))), --LEFT(C1534,10) - --LEFT(A1534,10), "")</f>
        <v>20.354099999996834</v>
      </c>
      <c r="C1534" s="4">
        <v>45556.354166666664</v>
      </c>
      <c r="D1534" s="16">
        <f>YEAR(C1534)</f>
        <v>2024</v>
      </c>
      <c r="E1534" s="1" t="str">
        <f t="shared" si="23"/>
        <v>September 2024</v>
      </c>
      <c r="F1534" s="3" t="str">
        <f ca="1">IF(C1534&gt;=TODAY()-365, "Last 12 Months", "After 12 Months")</f>
        <v>Last 12 Months</v>
      </c>
      <c r="G1534" s="1" t="s">
        <v>3064</v>
      </c>
      <c r="H1534" s="1" t="s">
        <v>497</v>
      </c>
      <c r="I1534" s="1" t="s">
        <v>3065</v>
      </c>
      <c r="J1534" s="8">
        <f>EOMONTH(C1534, 0)</f>
        <v>45565</v>
      </c>
      <c r="K1534" s="1" t="s">
        <v>373</v>
      </c>
      <c r="L1534" s="1" t="str">
        <f>IF(ISNUMBER(SEARCH("Social subscription",I1534)),"Social Sub",IF(OR(ISNUMBER(SEARCH("Mens",I1534)),ISNUMBER(SEARCH("Ladies",I1534))),"Match Fees",IF(OR(ISNUMBER(SEARCH("Badgers",I1534)),ISNUMBER(SEARCH("Match Fee",I1534))),"Match Fees",IF(OR(ISNUMBER(SEARCH("Training",I1534)),ISNUMBER(SEARCH("Aspirations",I1534))),"Training Fee",""))))</f>
        <v>Training Fee</v>
      </c>
      <c r="M1534" s="1">
        <v>3</v>
      </c>
      <c r="N1534" s="1">
        <v>7.0000000000000007E-2</v>
      </c>
      <c r="O1534" s="1">
        <v>0.05</v>
      </c>
      <c r="P1534" s="1">
        <v>0</v>
      </c>
      <c r="Q1534" s="1">
        <v>2.88</v>
      </c>
    </row>
    <row r="1535" spans="1:17" ht="12.75">
      <c r="A1535" s="4">
        <v>45542</v>
      </c>
      <c r="B1535" s="18">
        <f>IF(AND(ISNUMBER(--LEFT(A1535,10)), ISNUMBER(--LEFT(C1535,10))), --LEFT(C1535,10) - --LEFT(A1535,10), "")</f>
        <v>14.354099999996834</v>
      </c>
      <c r="C1535" s="4">
        <v>45556.354166666664</v>
      </c>
      <c r="D1535" s="16">
        <f>YEAR(C1535)</f>
        <v>2024</v>
      </c>
      <c r="E1535" s="1" t="str">
        <f t="shared" si="23"/>
        <v>September 2024</v>
      </c>
      <c r="F1535" s="3" t="str">
        <f ca="1">IF(C1535&gt;=TODAY()-365, "Last 12 Months", "After 12 Months")</f>
        <v>Last 12 Months</v>
      </c>
      <c r="G1535" s="1" t="s">
        <v>3066</v>
      </c>
      <c r="H1535" s="1" t="s">
        <v>497</v>
      </c>
      <c r="I1535" s="1" t="s">
        <v>3067</v>
      </c>
      <c r="J1535" s="8">
        <f>EOMONTH(C1535, 0)</f>
        <v>45565</v>
      </c>
      <c r="K1535" s="1" t="s">
        <v>373</v>
      </c>
      <c r="L1535" s="1" t="str">
        <f>IF(ISNUMBER(SEARCH("Social subscription",I1535)),"Social Sub",IF(OR(ISNUMBER(SEARCH("Mens",I1535)),ISNUMBER(SEARCH("Ladies",I1535))),"Match Fees",IF(OR(ISNUMBER(SEARCH("Badgers",I1535)),ISNUMBER(SEARCH("Match Fee",I1535))),"Match Fees",IF(OR(ISNUMBER(SEARCH("Training",I1535)),ISNUMBER(SEARCH("Aspirations",I1535))),"Training Fee",""))))</f>
        <v>Match Fees</v>
      </c>
      <c r="M1535" s="1">
        <v>3</v>
      </c>
      <c r="N1535" s="1">
        <v>7.0000000000000007E-2</v>
      </c>
      <c r="O1535" s="1">
        <v>0.05</v>
      </c>
      <c r="P1535" s="1">
        <v>0</v>
      </c>
      <c r="Q1535" s="1">
        <v>2.88</v>
      </c>
    </row>
    <row r="1536" spans="1:17" ht="12.75">
      <c r="A1536" s="4">
        <v>45549</v>
      </c>
      <c r="B1536" s="18">
        <f>IF(AND(ISNUMBER(--LEFT(A1536,10)), ISNUMBER(--LEFT(C1536,10))), --LEFT(C1536,10) - --LEFT(A1536,10), "")</f>
        <v>7.3540999999968335</v>
      </c>
      <c r="C1536" s="4">
        <v>45556.354166666664</v>
      </c>
      <c r="D1536" s="16">
        <f>YEAR(C1536)</f>
        <v>2024</v>
      </c>
      <c r="E1536" s="1" t="str">
        <f t="shared" si="23"/>
        <v>September 2024</v>
      </c>
      <c r="F1536" s="3" t="str">
        <f ca="1">IF(C1536&gt;=TODAY()-365, "Last 12 Months", "After 12 Months")</f>
        <v>Last 12 Months</v>
      </c>
      <c r="G1536" s="1" t="s">
        <v>3068</v>
      </c>
      <c r="H1536" s="1" t="s">
        <v>497</v>
      </c>
      <c r="I1536" s="1" t="s">
        <v>3069</v>
      </c>
      <c r="J1536" s="8">
        <f>EOMONTH(C1536, 0)</f>
        <v>45565</v>
      </c>
      <c r="K1536" s="1" t="s">
        <v>373</v>
      </c>
      <c r="L1536" s="1" t="str">
        <f>IF(ISNUMBER(SEARCH("Social subscription",I1536)),"Social Sub",IF(OR(ISNUMBER(SEARCH("Mens",I1536)),ISNUMBER(SEARCH("Ladies",I1536))),"Match Fees",IF(OR(ISNUMBER(SEARCH("Badgers",I1536)),ISNUMBER(SEARCH("Match Fee",I1536))),"Match Fees",IF(OR(ISNUMBER(SEARCH("Training",I1536)),ISNUMBER(SEARCH("Aspirations",I1536))),"Training Fee",""))))</f>
        <v>Match Fees</v>
      </c>
      <c r="M1536" s="1">
        <v>3</v>
      </c>
      <c r="N1536" s="1">
        <v>0.06</v>
      </c>
      <c r="O1536" s="1">
        <v>0.05</v>
      </c>
      <c r="P1536" s="1">
        <v>0</v>
      </c>
      <c r="Q1536" s="1">
        <v>2.89</v>
      </c>
    </row>
    <row r="1537" spans="1:17" ht="12.75">
      <c r="A1537" s="4">
        <v>45515</v>
      </c>
      <c r="B1537" s="18">
        <f>IF(AND(ISNUMBER(--LEFT(A1537,10)), ISNUMBER(--LEFT(C1537,10))), --LEFT(C1537,10) - --LEFT(A1537,10), "")</f>
        <v>41.354099999996834</v>
      </c>
      <c r="C1537" s="4">
        <v>45556.354166666664</v>
      </c>
      <c r="D1537" s="16">
        <f>YEAR(C1537)</f>
        <v>2024</v>
      </c>
      <c r="E1537" s="1" t="str">
        <f t="shared" si="23"/>
        <v>September 2024</v>
      </c>
      <c r="F1537" s="3" t="str">
        <f ca="1">IF(C1537&gt;=TODAY()-365, "Last 12 Months", "After 12 Months")</f>
        <v>Last 12 Months</v>
      </c>
      <c r="G1537" s="1" t="s">
        <v>3070</v>
      </c>
      <c r="H1537" s="1" t="s">
        <v>560</v>
      </c>
      <c r="I1537" s="1" t="s">
        <v>3071</v>
      </c>
      <c r="J1537" s="8">
        <f>EOMONTH(C1537, 0)</f>
        <v>45565</v>
      </c>
      <c r="K1537" s="1" t="s">
        <v>373</v>
      </c>
      <c r="L1537" s="1" t="str">
        <f>IF(ISNUMBER(SEARCH("Social subscription",I1537)),"Social Sub",IF(OR(ISNUMBER(SEARCH("Mens",I1537)),ISNUMBER(SEARCH("Ladies",I1537))),"Match Fees",IF(OR(ISNUMBER(SEARCH("Badgers",I1537)),ISNUMBER(SEARCH("Match Fee",I1537))),"Match Fees",IF(OR(ISNUMBER(SEARCH("Training",I1537)),ISNUMBER(SEARCH("Aspirations",I1537))),"Training Fee",""))))</f>
        <v>Training Fee</v>
      </c>
      <c r="M1537" s="1">
        <v>3</v>
      </c>
      <c r="N1537" s="1">
        <v>0.1</v>
      </c>
      <c r="O1537" s="1">
        <v>0.05</v>
      </c>
      <c r="P1537" s="1">
        <v>0</v>
      </c>
      <c r="Q1537" s="1">
        <v>2.85</v>
      </c>
    </row>
    <row r="1538" spans="1:17" ht="12.75">
      <c r="A1538" s="4">
        <v>45542</v>
      </c>
      <c r="B1538" s="18">
        <f>IF(AND(ISNUMBER(--LEFT(A1538,10)), ISNUMBER(--LEFT(C1538,10))), --LEFT(C1538,10) - --LEFT(A1538,10), "")</f>
        <v>14.354099999996834</v>
      </c>
      <c r="C1538" s="4">
        <v>45556.354166666664</v>
      </c>
      <c r="D1538" s="16">
        <f>YEAR(C1538)</f>
        <v>2024</v>
      </c>
      <c r="E1538" s="1" t="str">
        <f t="shared" si="23"/>
        <v>September 2024</v>
      </c>
      <c r="F1538" s="3" t="str">
        <f ca="1">IF(C1538&gt;=TODAY()-365, "Last 12 Months", "After 12 Months")</f>
        <v>Last 12 Months</v>
      </c>
      <c r="G1538" s="1" t="s">
        <v>3072</v>
      </c>
      <c r="H1538" s="1" t="s">
        <v>560</v>
      </c>
      <c r="I1538" s="1" t="s">
        <v>3073</v>
      </c>
      <c r="J1538" s="8">
        <f>EOMONTH(C1538, 0)</f>
        <v>45565</v>
      </c>
      <c r="K1538" s="1" t="s">
        <v>373</v>
      </c>
      <c r="L1538" s="1" t="str">
        <f>IF(ISNUMBER(SEARCH("Social subscription",I1538)),"Social Sub",IF(OR(ISNUMBER(SEARCH("Mens",I1538)),ISNUMBER(SEARCH("Ladies",I1538))),"Match Fees",IF(OR(ISNUMBER(SEARCH("Badgers",I1538)),ISNUMBER(SEARCH("Match Fee",I1538))),"Match Fees",IF(OR(ISNUMBER(SEARCH("Training",I1538)),ISNUMBER(SEARCH("Aspirations",I1538))),"Training Fee",""))))</f>
        <v>Match Fees</v>
      </c>
      <c r="M1538" s="1">
        <v>3</v>
      </c>
      <c r="N1538" s="1">
        <v>0.1</v>
      </c>
      <c r="O1538" s="1">
        <v>0.05</v>
      </c>
      <c r="P1538" s="1">
        <v>0</v>
      </c>
      <c r="Q1538" s="1">
        <v>2.85</v>
      </c>
    </row>
    <row r="1539" spans="1:17" ht="12.75">
      <c r="A1539" s="4">
        <v>45543</v>
      </c>
      <c r="B1539" s="18">
        <f>IF(AND(ISNUMBER(--LEFT(A1539,10)), ISNUMBER(--LEFT(C1539,10))), --LEFT(C1539,10) - --LEFT(A1539,10), "")</f>
        <v>13.354099999996834</v>
      </c>
      <c r="C1539" s="4">
        <v>45556.354166666664</v>
      </c>
      <c r="D1539" s="16">
        <f>YEAR(C1539)</f>
        <v>2024</v>
      </c>
      <c r="E1539" s="1" t="str">
        <f t="shared" ref="E1539:E1602" si="24">TEXT(C1539, "mmmm yyyy")</f>
        <v>September 2024</v>
      </c>
      <c r="F1539" s="3" t="str">
        <f ca="1">IF(C1539&gt;=TODAY()-365, "Last 12 Months", "After 12 Months")</f>
        <v>Last 12 Months</v>
      </c>
      <c r="G1539" s="1" t="s">
        <v>3074</v>
      </c>
      <c r="H1539" s="1" t="s">
        <v>560</v>
      </c>
      <c r="I1539" s="1" t="s">
        <v>3075</v>
      </c>
      <c r="J1539" s="8">
        <f>EOMONTH(C1539, 0)</f>
        <v>45565</v>
      </c>
      <c r="K1539" s="1" t="s">
        <v>373</v>
      </c>
      <c r="L1539" s="1" t="str">
        <f>IF(ISNUMBER(SEARCH("Social subscription",I1539)),"Social Sub",IF(OR(ISNUMBER(SEARCH("Mens",I1539)),ISNUMBER(SEARCH("Ladies",I1539))),"Match Fees",IF(OR(ISNUMBER(SEARCH("Badgers",I1539)),ISNUMBER(SEARCH("Match Fee",I1539))),"Match Fees",IF(OR(ISNUMBER(SEARCH("Training",I1539)),ISNUMBER(SEARCH("Aspirations",I1539))),"Training Fee",""))))</f>
        <v>Training Fee</v>
      </c>
      <c r="M1539" s="1">
        <v>3</v>
      </c>
      <c r="N1539" s="1">
        <v>0.1</v>
      </c>
      <c r="O1539" s="1">
        <v>0.05</v>
      </c>
      <c r="P1539" s="1">
        <v>0</v>
      </c>
      <c r="Q1539" s="1">
        <v>2.85</v>
      </c>
    </row>
    <row r="1540" spans="1:17" ht="12.75">
      <c r="A1540" s="4">
        <v>45549</v>
      </c>
      <c r="B1540" s="18">
        <f>IF(AND(ISNUMBER(--LEFT(A1540,10)), ISNUMBER(--LEFT(C1540,10))), --LEFT(C1540,10) - --LEFT(A1540,10), "")</f>
        <v>7.3540999999968335</v>
      </c>
      <c r="C1540" s="4">
        <v>45556.354166666664</v>
      </c>
      <c r="D1540" s="16">
        <f>YEAR(C1540)</f>
        <v>2024</v>
      </c>
      <c r="E1540" s="1" t="str">
        <f t="shared" si="24"/>
        <v>September 2024</v>
      </c>
      <c r="F1540" s="3" t="str">
        <f ca="1">IF(C1540&gt;=TODAY()-365, "Last 12 Months", "After 12 Months")</f>
        <v>Last 12 Months</v>
      </c>
      <c r="G1540" s="1" t="s">
        <v>3076</v>
      </c>
      <c r="H1540" s="1" t="s">
        <v>560</v>
      </c>
      <c r="I1540" s="1" t="s">
        <v>3077</v>
      </c>
      <c r="J1540" s="8">
        <f>EOMONTH(C1540, 0)</f>
        <v>45565</v>
      </c>
      <c r="K1540" s="1" t="s">
        <v>373</v>
      </c>
      <c r="L1540" s="1" t="str">
        <f>IF(ISNUMBER(SEARCH("Social subscription",I1540)),"Social Sub",IF(OR(ISNUMBER(SEARCH("Mens",I1540)),ISNUMBER(SEARCH("Ladies",I1540))),"Match Fees",IF(OR(ISNUMBER(SEARCH("Badgers",I1540)),ISNUMBER(SEARCH("Match Fee",I1540))),"Match Fees",IF(OR(ISNUMBER(SEARCH("Training",I1540)),ISNUMBER(SEARCH("Aspirations",I1540))),"Training Fee",""))))</f>
        <v>Match Fees</v>
      </c>
      <c r="M1540" s="1">
        <v>3</v>
      </c>
      <c r="N1540" s="1">
        <v>0.08</v>
      </c>
      <c r="O1540" s="1">
        <v>0.05</v>
      </c>
      <c r="P1540" s="1">
        <v>0</v>
      </c>
      <c r="Q1540" s="1">
        <v>2.87</v>
      </c>
    </row>
    <row r="1541" spans="1:17" ht="12.75">
      <c r="A1541" s="4">
        <v>45556</v>
      </c>
      <c r="B1541" s="18">
        <f>IF(AND(ISNUMBER(--LEFT(A1541,10)), ISNUMBER(--LEFT(C1541,10))), --LEFT(C1541,10) - --LEFT(A1541,10), "")</f>
        <v>0.56730000000243308</v>
      </c>
      <c r="C1541" s="4">
        <v>45556.567361111112</v>
      </c>
      <c r="D1541" s="16">
        <f>YEAR(C1541)</f>
        <v>2024</v>
      </c>
      <c r="E1541" s="1" t="str">
        <f t="shared" si="24"/>
        <v>September 2024</v>
      </c>
      <c r="F1541" s="3" t="str">
        <f ca="1">IF(C1541&gt;=TODAY()-365, "Last 12 Months", "After 12 Months")</f>
        <v>Last 12 Months</v>
      </c>
      <c r="G1541" s="1" t="s">
        <v>3078</v>
      </c>
      <c r="H1541" s="1" t="s">
        <v>1463</v>
      </c>
      <c r="I1541" s="1" t="s">
        <v>3079</v>
      </c>
      <c r="J1541" s="8">
        <f>EOMONTH(C1541, 0)</f>
        <v>45565</v>
      </c>
      <c r="K1541" s="1" t="s">
        <v>241</v>
      </c>
      <c r="L1541" s="1" t="str">
        <f>IF(ISNUMBER(SEARCH("Social subscription",I1541)),"Social Sub",IF(OR(ISNUMBER(SEARCH("Mens",I1541)),ISNUMBER(SEARCH("Ladies",I1541))),"Match Fees",IF(OR(ISNUMBER(SEARCH("Badgers",I1541)),ISNUMBER(SEARCH("Match Fee",I1541))),"Match Fees",IF(OR(ISNUMBER(SEARCH("Training",I1541)),ISNUMBER(SEARCH("Aspirations",I1541))),"Training Fee",""))))</f>
        <v>Match Fees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</row>
    <row r="1542" spans="1:17" ht="12.75">
      <c r="A1542" s="4">
        <v>45556</v>
      </c>
      <c r="B1542" s="18">
        <f>IF(AND(ISNUMBER(--LEFT(A1542,10)), ISNUMBER(--LEFT(C1542,10))), --LEFT(C1542,10) - --LEFT(A1542,10), "")</f>
        <v>0.56799999999930151</v>
      </c>
      <c r="C1542" s="4">
        <v>45556.568055555559</v>
      </c>
      <c r="D1542" s="16">
        <f>YEAR(C1542)</f>
        <v>2024</v>
      </c>
      <c r="E1542" s="1" t="str">
        <f t="shared" si="24"/>
        <v>September 2024</v>
      </c>
      <c r="F1542" s="3" t="str">
        <f ca="1">IF(C1542&gt;=TODAY()-365, "Last 12 Months", "After 12 Months")</f>
        <v>Last 12 Months</v>
      </c>
      <c r="G1542" s="1" t="s">
        <v>3080</v>
      </c>
      <c r="H1542" s="1" t="s">
        <v>812</v>
      </c>
      <c r="I1542" s="1" t="s">
        <v>3081</v>
      </c>
      <c r="J1542" s="8">
        <f>EOMONTH(C1542, 0)</f>
        <v>45565</v>
      </c>
      <c r="K1542" s="1" t="s">
        <v>233</v>
      </c>
      <c r="L1542" s="1" t="str">
        <f>IF(ISNUMBER(SEARCH("Social subscription",I1542)),"Social Sub",IF(OR(ISNUMBER(SEARCH("Mens",I1542)),ISNUMBER(SEARCH("Ladies",I1542))),"Match Fees",IF(OR(ISNUMBER(SEARCH("Badgers",I1542)),ISNUMBER(SEARCH("Match Fee",I1542))),"Match Fees",IF(OR(ISNUMBER(SEARCH("Training",I1542)),ISNUMBER(SEARCH("Aspirations",I1542))),"Training Fee",""))))</f>
        <v>Match Fees</v>
      </c>
      <c r="M1542" s="1">
        <v>10</v>
      </c>
      <c r="N1542" s="1">
        <v>0</v>
      </c>
      <c r="O1542" s="1">
        <v>0</v>
      </c>
      <c r="P1542" s="1">
        <v>0</v>
      </c>
      <c r="Q1542" s="1">
        <v>10</v>
      </c>
    </row>
    <row r="1543" spans="1:17" ht="12.75">
      <c r="A1543" s="4">
        <v>45556</v>
      </c>
      <c r="B1543" s="18">
        <f>IF(AND(ISNUMBER(--LEFT(A1543,10)), ISNUMBER(--LEFT(C1543,10))), --LEFT(C1543,10) - --LEFT(A1543,10), "")</f>
        <v>0.66730000000097789</v>
      </c>
      <c r="C1543" s="4">
        <v>45556.667361111111</v>
      </c>
      <c r="D1543" s="16">
        <f>YEAR(C1543)</f>
        <v>2024</v>
      </c>
      <c r="E1543" s="1" t="str">
        <f t="shared" si="24"/>
        <v>September 2024</v>
      </c>
      <c r="F1543" s="3" t="str">
        <f ca="1">IF(C1543&gt;=TODAY()-365, "Last 12 Months", "After 12 Months")</f>
        <v>Last 12 Months</v>
      </c>
      <c r="G1543" s="1" t="s">
        <v>3082</v>
      </c>
      <c r="H1543" s="1" t="s">
        <v>2896</v>
      </c>
      <c r="I1543" s="1" t="s">
        <v>3083</v>
      </c>
      <c r="J1543" s="8">
        <f>EOMONTH(C1543, 0)</f>
        <v>45565</v>
      </c>
      <c r="K1543" s="1" t="s">
        <v>241</v>
      </c>
      <c r="L1543" s="1" t="str">
        <f>IF(ISNUMBER(SEARCH("Social subscription",I1543)),"Social Sub",IF(OR(ISNUMBER(SEARCH("Mens",I1543)),ISNUMBER(SEARCH("Ladies",I1543))),"Match Fees",IF(OR(ISNUMBER(SEARCH("Badgers",I1543)),ISNUMBER(SEARCH("Match Fee",I1543))),"Match Fees",IF(OR(ISNUMBER(SEARCH("Training",I1543)),ISNUMBER(SEARCH("Aspirations",I1543))),"Training Fee",""))))</f>
        <v>Match Fees</v>
      </c>
      <c r="M1543" s="1">
        <v>10</v>
      </c>
      <c r="N1543" s="1">
        <v>0</v>
      </c>
      <c r="O1543" s="1">
        <v>0</v>
      </c>
      <c r="P1543" s="1">
        <v>0</v>
      </c>
      <c r="Q1543" s="1">
        <v>10</v>
      </c>
    </row>
    <row r="1544" spans="1:17" ht="12.75">
      <c r="A1544" s="4">
        <v>45542</v>
      </c>
      <c r="B1544" s="18">
        <f>IF(AND(ISNUMBER(--LEFT(A1544,10)), ISNUMBER(--LEFT(C1544,10))), --LEFT(C1544,10) - --LEFT(A1544,10), "")</f>
        <v>14.669399999998859</v>
      </c>
      <c r="C1544" s="4">
        <v>45556.669444444444</v>
      </c>
      <c r="D1544" s="16">
        <f>YEAR(C1544)</f>
        <v>2024</v>
      </c>
      <c r="E1544" s="1" t="str">
        <f t="shared" si="24"/>
        <v>September 2024</v>
      </c>
      <c r="F1544" s="3" t="str">
        <f ca="1">IF(C1544&gt;=TODAY()-365, "Last 12 Months", "After 12 Months")</f>
        <v>Last 12 Months</v>
      </c>
      <c r="G1544" s="1" t="s">
        <v>3084</v>
      </c>
      <c r="H1544" s="1" t="s">
        <v>898</v>
      </c>
      <c r="I1544" s="1" t="s">
        <v>3085</v>
      </c>
      <c r="J1544" s="8">
        <f>EOMONTH(C1544, 0)</f>
        <v>45565</v>
      </c>
      <c r="K1544" s="1" t="s">
        <v>373</v>
      </c>
      <c r="L1544" s="1" t="str">
        <f>IF(ISNUMBER(SEARCH("Social subscription",I1544)),"Social Sub",IF(OR(ISNUMBER(SEARCH("Mens",I1544)),ISNUMBER(SEARCH("Ladies",I1544))),"Match Fees",IF(OR(ISNUMBER(SEARCH("Badgers",I1544)),ISNUMBER(SEARCH("Match Fee",I1544))),"Match Fees",IF(OR(ISNUMBER(SEARCH("Training",I1544)),ISNUMBER(SEARCH("Aspirations",I1544))),"Training Fee",""))))</f>
        <v>Match Fees</v>
      </c>
      <c r="M1544" s="1">
        <v>3</v>
      </c>
      <c r="N1544" s="1">
        <v>0.06</v>
      </c>
      <c r="O1544" s="1">
        <v>0.05</v>
      </c>
      <c r="P1544" s="1">
        <v>0</v>
      </c>
      <c r="Q1544" s="1">
        <v>2.89</v>
      </c>
    </row>
    <row r="1545" spans="1:17" ht="12.75">
      <c r="A1545" s="4">
        <v>45542</v>
      </c>
      <c r="B1545" s="18">
        <f>IF(AND(ISNUMBER(--LEFT(A1545,10)), ISNUMBER(--LEFT(C1545,10))), --LEFT(C1545,10) - --LEFT(A1545,10), "")</f>
        <v>14.669399999998859</v>
      </c>
      <c r="C1545" s="4">
        <v>45556.669444444444</v>
      </c>
      <c r="D1545" s="16">
        <f>YEAR(C1545)</f>
        <v>2024</v>
      </c>
      <c r="E1545" s="1" t="str">
        <f t="shared" si="24"/>
        <v>September 2024</v>
      </c>
      <c r="F1545" s="3" t="str">
        <f ca="1">IF(C1545&gt;=TODAY()-365, "Last 12 Months", "After 12 Months")</f>
        <v>Last 12 Months</v>
      </c>
      <c r="G1545" s="1" t="s">
        <v>3086</v>
      </c>
      <c r="H1545" s="1" t="s">
        <v>2009</v>
      </c>
      <c r="I1545" s="1" t="s">
        <v>3087</v>
      </c>
      <c r="J1545" s="8">
        <f>EOMONTH(C1545, 0)</f>
        <v>45565</v>
      </c>
      <c r="K1545" s="1" t="s">
        <v>373</v>
      </c>
      <c r="L1545" s="1" t="str">
        <f>IF(ISNUMBER(SEARCH("Social subscription",I1545)),"Social Sub",IF(OR(ISNUMBER(SEARCH("Mens",I1545)),ISNUMBER(SEARCH("Ladies",I1545))),"Match Fees",IF(OR(ISNUMBER(SEARCH("Badgers",I1545)),ISNUMBER(SEARCH("Match Fee",I1545))),"Match Fees",IF(OR(ISNUMBER(SEARCH("Training",I1545)),ISNUMBER(SEARCH("Aspirations",I1545))),"Training Fee",""))))</f>
        <v>Match Fees</v>
      </c>
      <c r="M1545" s="1">
        <v>10</v>
      </c>
      <c r="N1545" s="1">
        <v>0.19</v>
      </c>
      <c r="O1545" s="1">
        <v>0.1</v>
      </c>
      <c r="P1545" s="1">
        <v>0</v>
      </c>
      <c r="Q1545" s="1">
        <v>9.7100000000000009</v>
      </c>
    </row>
    <row r="1546" spans="1:17" ht="12.75">
      <c r="A1546" s="4">
        <v>45543</v>
      </c>
      <c r="B1546" s="18">
        <f>IF(AND(ISNUMBER(--LEFT(A1546,10)), ISNUMBER(--LEFT(C1546,10))), --LEFT(C1546,10) - --LEFT(A1546,10), "")</f>
        <v>13.669399999998859</v>
      </c>
      <c r="C1546" s="4">
        <v>45556.669444444444</v>
      </c>
      <c r="D1546" s="16">
        <f>YEAR(C1546)</f>
        <v>2024</v>
      </c>
      <c r="E1546" s="1" t="str">
        <f t="shared" si="24"/>
        <v>September 2024</v>
      </c>
      <c r="F1546" s="3" t="str">
        <f ca="1">IF(C1546&gt;=TODAY()-365, "Last 12 Months", "After 12 Months")</f>
        <v>Last 12 Months</v>
      </c>
      <c r="G1546" s="1" t="s">
        <v>3088</v>
      </c>
      <c r="H1546" s="1" t="s">
        <v>898</v>
      </c>
      <c r="I1546" s="1" t="s">
        <v>3089</v>
      </c>
      <c r="J1546" s="8">
        <f>EOMONTH(C1546, 0)</f>
        <v>45565</v>
      </c>
      <c r="K1546" s="1" t="s">
        <v>373</v>
      </c>
      <c r="L1546" s="1" t="str">
        <f>IF(ISNUMBER(SEARCH("Social subscription",I1546)),"Social Sub",IF(OR(ISNUMBER(SEARCH("Mens",I1546)),ISNUMBER(SEARCH("Ladies",I1546))),"Match Fees",IF(OR(ISNUMBER(SEARCH("Badgers",I1546)),ISNUMBER(SEARCH("Match Fee",I1546))),"Match Fees",IF(OR(ISNUMBER(SEARCH("Training",I1546)),ISNUMBER(SEARCH("Aspirations",I1546))),"Training Fee",""))))</f>
        <v>Training Fee</v>
      </c>
      <c r="M1546" s="1">
        <v>3</v>
      </c>
      <c r="N1546" s="1">
        <v>0.06</v>
      </c>
      <c r="O1546" s="1">
        <v>0.05</v>
      </c>
      <c r="P1546" s="1">
        <v>0</v>
      </c>
      <c r="Q1546" s="1">
        <v>2.89</v>
      </c>
    </row>
    <row r="1547" spans="1:17" ht="12.75">
      <c r="A1547" s="4">
        <v>45543</v>
      </c>
      <c r="B1547" s="18">
        <f>IF(AND(ISNUMBER(--LEFT(A1547,10)), ISNUMBER(--LEFT(C1547,10))), --LEFT(C1547,10) - --LEFT(A1547,10), "")</f>
        <v>13.669399999998859</v>
      </c>
      <c r="C1547" s="4">
        <v>45556.669444444444</v>
      </c>
      <c r="D1547" s="16">
        <f>YEAR(C1547)</f>
        <v>2024</v>
      </c>
      <c r="E1547" s="1" t="str">
        <f t="shared" si="24"/>
        <v>September 2024</v>
      </c>
      <c r="F1547" s="3" t="str">
        <f ca="1">IF(C1547&gt;=TODAY()-365, "Last 12 Months", "After 12 Months")</f>
        <v>Last 12 Months</v>
      </c>
      <c r="G1547" s="1" t="s">
        <v>3090</v>
      </c>
      <c r="H1547" s="1" t="s">
        <v>901</v>
      </c>
      <c r="I1547" s="1" t="s">
        <v>3089</v>
      </c>
      <c r="J1547" s="8">
        <f>EOMONTH(C1547, 0)</f>
        <v>45565</v>
      </c>
      <c r="K1547" s="1" t="s">
        <v>373</v>
      </c>
      <c r="L1547" s="1" t="str">
        <f>IF(ISNUMBER(SEARCH("Social subscription",I1547)),"Social Sub",IF(OR(ISNUMBER(SEARCH("Mens",I1547)),ISNUMBER(SEARCH("Ladies",I1547))),"Match Fees",IF(OR(ISNUMBER(SEARCH("Badgers",I1547)),ISNUMBER(SEARCH("Match Fee",I1547))),"Match Fees",IF(OR(ISNUMBER(SEARCH("Training",I1547)),ISNUMBER(SEARCH("Aspirations",I1547))),"Training Fee",""))))</f>
        <v>Training Fee</v>
      </c>
      <c r="M1547" s="1">
        <v>3</v>
      </c>
      <c r="N1547" s="1">
        <v>0.06</v>
      </c>
      <c r="O1547" s="1">
        <v>0.05</v>
      </c>
      <c r="P1547" s="1">
        <v>0</v>
      </c>
      <c r="Q1547" s="1">
        <v>2.89</v>
      </c>
    </row>
    <row r="1548" spans="1:17" ht="12.75">
      <c r="A1548" s="4">
        <v>45549</v>
      </c>
      <c r="B1548" s="18">
        <f>IF(AND(ISNUMBER(--LEFT(A1548,10)), ISNUMBER(--LEFT(C1548,10))), --LEFT(C1548,10) - --LEFT(A1548,10), "")</f>
        <v>7.6693999999988591</v>
      </c>
      <c r="C1548" s="4">
        <v>45556.669444444444</v>
      </c>
      <c r="D1548" s="16">
        <f>YEAR(C1548)</f>
        <v>2024</v>
      </c>
      <c r="E1548" s="1" t="str">
        <f t="shared" si="24"/>
        <v>September 2024</v>
      </c>
      <c r="F1548" s="3" t="str">
        <f ca="1">IF(C1548&gt;=TODAY()-365, "Last 12 Months", "After 12 Months")</f>
        <v>Last 12 Months</v>
      </c>
      <c r="G1548" s="1" t="s">
        <v>3091</v>
      </c>
      <c r="H1548" s="1" t="s">
        <v>898</v>
      </c>
      <c r="I1548" s="1" t="s">
        <v>3092</v>
      </c>
      <c r="J1548" s="8">
        <f>EOMONTH(C1548, 0)</f>
        <v>45565</v>
      </c>
      <c r="K1548" s="1" t="s">
        <v>373</v>
      </c>
      <c r="L1548" s="1" t="str">
        <f>IF(ISNUMBER(SEARCH("Social subscription",I1548)),"Social Sub",IF(OR(ISNUMBER(SEARCH("Mens",I1548)),ISNUMBER(SEARCH("Ladies",I1548))),"Match Fees",IF(OR(ISNUMBER(SEARCH("Badgers",I1548)),ISNUMBER(SEARCH("Match Fee",I1548))),"Match Fees",IF(OR(ISNUMBER(SEARCH("Training",I1548)),ISNUMBER(SEARCH("Aspirations",I1548))),"Training Fee",""))))</f>
        <v>Match Fees</v>
      </c>
      <c r="M1548" s="1">
        <v>3</v>
      </c>
      <c r="N1548" s="1">
        <v>0.06</v>
      </c>
      <c r="O1548" s="1">
        <v>0.05</v>
      </c>
      <c r="P1548" s="1">
        <v>0</v>
      </c>
      <c r="Q1548" s="1">
        <v>2.89</v>
      </c>
    </row>
    <row r="1549" spans="1:17" ht="12.75">
      <c r="A1549" s="4">
        <v>45549</v>
      </c>
      <c r="B1549" s="18">
        <f>IF(AND(ISNUMBER(--LEFT(A1549,10)), ISNUMBER(--LEFT(C1549,10))), --LEFT(C1549,10) - --LEFT(A1549,10), "")</f>
        <v>7.6693999999988591</v>
      </c>
      <c r="C1549" s="4">
        <v>45556.669444444444</v>
      </c>
      <c r="D1549" s="16">
        <f>YEAR(C1549)</f>
        <v>2024</v>
      </c>
      <c r="E1549" s="1" t="str">
        <f t="shared" si="24"/>
        <v>September 2024</v>
      </c>
      <c r="F1549" s="3" t="str">
        <f ca="1">IF(C1549&gt;=TODAY()-365, "Last 12 Months", "After 12 Months")</f>
        <v>Last 12 Months</v>
      </c>
      <c r="G1549" s="1" t="s">
        <v>3093</v>
      </c>
      <c r="H1549" s="1" t="s">
        <v>2009</v>
      </c>
      <c r="I1549" s="1" t="s">
        <v>3094</v>
      </c>
      <c r="J1549" s="8">
        <f>EOMONTH(C1549, 0)</f>
        <v>45565</v>
      </c>
      <c r="K1549" s="1" t="s">
        <v>373</v>
      </c>
      <c r="L1549" s="1" t="str">
        <f>IF(ISNUMBER(SEARCH("Social subscription",I1549)),"Social Sub",IF(OR(ISNUMBER(SEARCH("Mens",I1549)),ISNUMBER(SEARCH("Ladies",I1549))),"Match Fees",IF(OR(ISNUMBER(SEARCH("Badgers",I1549)),ISNUMBER(SEARCH("Match Fee",I1549))),"Match Fees",IF(OR(ISNUMBER(SEARCH("Training",I1549)),ISNUMBER(SEARCH("Aspirations",I1549))),"Training Fee",""))))</f>
        <v>Match Fees</v>
      </c>
      <c r="M1549" s="1">
        <v>10</v>
      </c>
      <c r="N1549" s="1">
        <v>0.19</v>
      </c>
      <c r="O1549" s="1">
        <v>0.1</v>
      </c>
      <c r="P1549" s="1">
        <v>0</v>
      </c>
      <c r="Q1549" s="1">
        <v>9.7100000000000009</v>
      </c>
    </row>
    <row r="1550" spans="1:17" ht="12.75">
      <c r="A1550" s="4">
        <v>45550</v>
      </c>
      <c r="B1550" s="18">
        <f>IF(AND(ISNUMBER(--LEFT(A1550,10)), ISNUMBER(--LEFT(C1550,10))), --LEFT(C1550,10) - --LEFT(A1550,10), "")</f>
        <v>6.6693999999988591</v>
      </c>
      <c r="C1550" s="4">
        <v>45556.669444444444</v>
      </c>
      <c r="D1550" s="16">
        <f>YEAR(C1550)</f>
        <v>2024</v>
      </c>
      <c r="E1550" s="1" t="str">
        <f t="shared" si="24"/>
        <v>September 2024</v>
      </c>
      <c r="F1550" s="3" t="str">
        <f ca="1">IF(C1550&gt;=TODAY()-365, "Last 12 Months", "After 12 Months")</f>
        <v>Last 12 Months</v>
      </c>
      <c r="G1550" s="1" t="s">
        <v>3095</v>
      </c>
      <c r="H1550" s="1" t="s">
        <v>898</v>
      </c>
      <c r="I1550" s="1" t="s">
        <v>3096</v>
      </c>
      <c r="J1550" s="8">
        <f>EOMONTH(C1550, 0)</f>
        <v>45565</v>
      </c>
      <c r="K1550" s="1" t="s">
        <v>373</v>
      </c>
      <c r="L1550" s="1" t="str">
        <f>IF(ISNUMBER(SEARCH("Social subscription",I1550)),"Social Sub",IF(OR(ISNUMBER(SEARCH("Mens",I1550)),ISNUMBER(SEARCH("Ladies",I1550))),"Match Fees",IF(OR(ISNUMBER(SEARCH("Badgers",I1550)),ISNUMBER(SEARCH("Match Fee",I1550))),"Match Fees",IF(OR(ISNUMBER(SEARCH("Training",I1550)),ISNUMBER(SEARCH("Aspirations",I1550))),"Training Fee",""))))</f>
        <v>Training Fee</v>
      </c>
      <c r="M1550" s="1">
        <v>3</v>
      </c>
      <c r="N1550" s="1">
        <v>0.06</v>
      </c>
      <c r="O1550" s="1">
        <v>0.05</v>
      </c>
      <c r="P1550" s="1">
        <v>0</v>
      </c>
      <c r="Q1550" s="1">
        <v>2.89</v>
      </c>
    </row>
    <row r="1551" spans="1:17" ht="12.75">
      <c r="A1551" s="4">
        <v>45550</v>
      </c>
      <c r="B1551" s="18">
        <f>IF(AND(ISNUMBER(--LEFT(A1551,10)), ISNUMBER(--LEFT(C1551,10))), --LEFT(C1551,10) - --LEFT(A1551,10), "")</f>
        <v>6.6693999999988591</v>
      </c>
      <c r="C1551" s="4">
        <v>45556.669444444444</v>
      </c>
      <c r="D1551" s="16">
        <f>YEAR(C1551)</f>
        <v>2024</v>
      </c>
      <c r="E1551" s="1" t="str">
        <f t="shared" si="24"/>
        <v>September 2024</v>
      </c>
      <c r="F1551" s="3" t="str">
        <f ca="1">IF(C1551&gt;=TODAY()-365, "Last 12 Months", "After 12 Months")</f>
        <v>Last 12 Months</v>
      </c>
      <c r="G1551" s="1" t="s">
        <v>3097</v>
      </c>
      <c r="H1551" s="1" t="s">
        <v>901</v>
      </c>
      <c r="I1551" s="1" t="s">
        <v>3096</v>
      </c>
      <c r="J1551" s="8">
        <f>EOMONTH(C1551, 0)</f>
        <v>45565</v>
      </c>
      <c r="K1551" s="1" t="s">
        <v>373</v>
      </c>
      <c r="L1551" s="1" t="str">
        <f>IF(ISNUMBER(SEARCH("Social subscription",I1551)),"Social Sub",IF(OR(ISNUMBER(SEARCH("Mens",I1551)),ISNUMBER(SEARCH("Ladies",I1551))),"Match Fees",IF(OR(ISNUMBER(SEARCH("Badgers",I1551)),ISNUMBER(SEARCH("Match Fee",I1551))),"Match Fees",IF(OR(ISNUMBER(SEARCH("Training",I1551)),ISNUMBER(SEARCH("Aspirations",I1551))),"Training Fee",""))))</f>
        <v>Training Fee</v>
      </c>
      <c r="M1551" s="1">
        <v>3</v>
      </c>
      <c r="N1551" s="1">
        <v>0.05</v>
      </c>
      <c r="O1551" s="1">
        <v>0.05</v>
      </c>
      <c r="P1551" s="1">
        <v>0</v>
      </c>
      <c r="Q1551" s="1">
        <v>2.9</v>
      </c>
    </row>
    <row r="1552" spans="1:17" ht="12.75">
      <c r="A1552" s="4">
        <v>45556</v>
      </c>
      <c r="B1552" s="18">
        <f>IF(AND(ISNUMBER(--LEFT(A1552,10)), ISNUMBER(--LEFT(C1552,10))), --LEFT(C1552,10) - --LEFT(A1552,10), "")</f>
        <v>0.66939999999885913</v>
      </c>
      <c r="C1552" s="4">
        <v>45556.669444444444</v>
      </c>
      <c r="D1552" s="16">
        <f>YEAR(C1552)</f>
        <v>2024</v>
      </c>
      <c r="E1552" s="1" t="str">
        <f t="shared" si="24"/>
        <v>September 2024</v>
      </c>
      <c r="F1552" s="3" t="str">
        <f ca="1">IF(C1552&gt;=TODAY()-365, "Last 12 Months", "After 12 Months")</f>
        <v>Last 12 Months</v>
      </c>
      <c r="G1552" s="1" t="s">
        <v>3098</v>
      </c>
      <c r="H1552" s="1" t="s">
        <v>2009</v>
      </c>
      <c r="I1552" s="1" t="s">
        <v>3099</v>
      </c>
      <c r="J1552" s="8">
        <f>EOMONTH(C1552, 0)</f>
        <v>45565</v>
      </c>
      <c r="K1552" s="1" t="s">
        <v>373</v>
      </c>
      <c r="L1552" s="1" t="str">
        <f>IF(ISNUMBER(SEARCH("Social subscription",I1552)),"Social Sub",IF(OR(ISNUMBER(SEARCH("Mens",I1552)),ISNUMBER(SEARCH("Ladies",I1552))),"Match Fees",IF(OR(ISNUMBER(SEARCH("Badgers",I1552)),ISNUMBER(SEARCH("Match Fee",I1552))),"Match Fees",IF(OR(ISNUMBER(SEARCH("Training",I1552)),ISNUMBER(SEARCH("Aspirations",I1552))),"Training Fee",""))))</f>
        <v>Match Fees</v>
      </c>
      <c r="M1552" s="1">
        <v>10</v>
      </c>
      <c r="N1552" s="1">
        <v>0.19</v>
      </c>
      <c r="O1552" s="1">
        <v>0.1</v>
      </c>
      <c r="P1552" s="1">
        <v>0</v>
      </c>
      <c r="Q1552" s="1">
        <v>9.7100000000000009</v>
      </c>
    </row>
    <row r="1553" spans="1:17" ht="12.75">
      <c r="A1553" s="4">
        <v>45556</v>
      </c>
      <c r="B1553" s="18">
        <f>IF(AND(ISNUMBER(--LEFT(A1553,10)), ISNUMBER(--LEFT(C1553,10))), --LEFT(C1553,10) - --LEFT(A1553,10), "")</f>
        <v>0.70689999999740394</v>
      </c>
      <c r="C1553" s="4">
        <v>45556.706944444442</v>
      </c>
      <c r="D1553" s="16">
        <f>YEAR(C1553)</f>
        <v>2024</v>
      </c>
      <c r="E1553" s="1" t="str">
        <f t="shared" si="24"/>
        <v>September 2024</v>
      </c>
      <c r="F1553" s="3" t="str">
        <f ca="1">IF(C1553&gt;=TODAY()-365, "Last 12 Months", "After 12 Months")</f>
        <v>Last 12 Months</v>
      </c>
      <c r="G1553" s="1" t="s">
        <v>3100</v>
      </c>
      <c r="H1553" s="1" t="s">
        <v>799</v>
      </c>
      <c r="I1553" s="1" t="s">
        <v>3079</v>
      </c>
      <c r="J1553" s="8">
        <f>EOMONTH(C1553, 0)</f>
        <v>45565</v>
      </c>
      <c r="K1553" s="1" t="s">
        <v>241</v>
      </c>
      <c r="L1553" s="1" t="str">
        <f>IF(ISNUMBER(SEARCH("Social subscription",I1553)),"Social Sub",IF(OR(ISNUMBER(SEARCH("Mens",I1553)),ISNUMBER(SEARCH("Ladies",I1553))),"Match Fees",IF(OR(ISNUMBER(SEARCH("Badgers",I1553)),ISNUMBER(SEARCH("Match Fee",I1553))),"Match Fees",IF(OR(ISNUMBER(SEARCH("Training",I1553)),ISNUMBER(SEARCH("Aspirations",I1553))),"Training Fee",""))))</f>
        <v>Match Fees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</row>
    <row r="1554" spans="1:17" ht="12.75">
      <c r="A1554" s="4">
        <v>45556</v>
      </c>
      <c r="B1554" s="18">
        <f>IF(AND(ISNUMBER(--LEFT(A1554,10)), ISNUMBER(--LEFT(C1554,10))), --LEFT(C1554,10) - --LEFT(A1554,10), "")</f>
        <v>0.70689999999740394</v>
      </c>
      <c r="C1554" s="4">
        <v>45556.706944444442</v>
      </c>
      <c r="D1554" s="16">
        <f>YEAR(C1554)</f>
        <v>2024</v>
      </c>
      <c r="E1554" s="1" t="str">
        <f t="shared" si="24"/>
        <v>September 2024</v>
      </c>
      <c r="F1554" s="3" t="str">
        <f ca="1">IF(C1554&gt;=TODAY()-365, "Last 12 Months", "After 12 Months")</f>
        <v>Last 12 Months</v>
      </c>
      <c r="G1554" s="1" t="s">
        <v>3101</v>
      </c>
      <c r="H1554" s="1" t="s">
        <v>2506</v>
      </c>
      <c r="I1554" s="1" t="s">
        <v>3079</v>
      </c>
      <c r="J1554" s="8">
        <f>EOMONTH(C1554, 0)</f>
        <v>45565</v>
      </c>
      <c r="K1554" s="1" t="s">
        <v>241</v>
      </c>
      <c r="L1554" s="1" t="str">
        <f>IF(ISNUMBER(SEARCH("Social subscription",I1554)),"Social Sub",IF(OR(ISNUMBER(SEARCH("Mens",I1554)),ISNUMBER(SEARCH("Ladies",I1554))),"Match Fees",IF(OR(ISNUMBER(SEARCH("Badgers",I1554)),ISNUMBER(SEARCH("Match Fee",I1554))),"Match Fees",IF(OR(ISNUMBER(SEARCH("Training",I1554)),ISNUMBER(SEARCH("Aspirations",I1554))),"Training Fee",""))))</f>
        <v>Match Fees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</row>
    <row r="1555" spans="1:17" ht="12.75">
      <c r="A1555" s="4">
        <v>45550</v>
      </c>
      <c r="B1555" s="18">
        <f>IF(AND(ISNUMBER(--LEFT(A1555,10)), ISNUMBER(--LEFT(C1555,10))), --LEFT(C1555,10) - --LEFT(A1555,10), "")</f>
        <v>6.7165999999997439</v>
      </c>
      <c r="C1555" s="4">
        <v>45556.716666666667</v>
      </c>
      <c r="D1555" s="16">
        <f>YEAR(C1555)</f>
        <v>2024</v>
      </c>
      <c r="E1555" s="1" t="str">
        <f t="shared" si="24"/>
        <v>September 2024</v>
      </c>
      <c r="F1555" s="3" t="str">
        <f ca="1">IF(C1555&gt;=TODAY()-365, "Last 12 Months", "After 12 Months")</f>
        <v>Last 12 Months</v>
      </c>
      <c r="G1555" s="1" t="s">
        <v>3102</v>
      </c>
      <c r="H1555" s="1" t="s">
        <v>3103</v>
      </c>
      <c r="I1555" s="1" t="s">
        <v>3104</v>
      </c>
      <c r="J1555" s="8">
        <f>EOMONTH(C1555, 0)</f>
        <v>45565</v>
      </c>
      <c r="K1555" s="1" t="s">
        <v>241</v>
      </c>
      <c r="L1555" s="1" t="str">
        <f>IF(ISNUMBER(SEARCH("Social subscription",I1555)),"Social Sub",IF(OR(ISNUMBER(SEARCH("Mens",I1555)),ISNUMBER(SEARCH("Ladies",I1555))),"Match Fees",IF(OR(ISNUMBER(SEARCH("Badgers",I1555)),ISNUMBER(SEARCH("Match Fee",I1555))),"Match Fees",IF(OR(ISNUMBER(SEARCH("Training",I1555)),ISNUMBER(SEARCH("Aspirations",I1555))),"Training Fee",""))))</f>
        <v>Match Fees</v>
      </c>
      <c r="M1555" s="1">
        <v>30</v>
      </c>
      <c r="N1555" s="1">
        <v>0</v>
      </c>
      <c r="O1555" s="1">
        <v>0</v>
      </c>
      <c r="P1555" s="1">
        <v>0</v>
      </c>
      <c r="Q1555" s="1">
        <v>30</v>
      </c>
    </row>
    <row r="1556" spans="1:17" ht="12.75">
      <c r="A1556" s="4">
        <v>45542</v>
      </c>
      <c r="B1556" s="18">
        <f>IF(AND(ISNUMBER(--LEFT(A1556,10)), ISNUMBER(--LEFT(C1556,10))), --LEFT(C1556,10) - --LEFT(A1556,10), "")</f>
        <v>14.739500000003318</v>
      </c>
      <c r="C1556" s="4">
        <v>45556.739583333336</v>
      </c>
      <c r="D1556" s="16">
        <f>YEAR(C1556)</f>
        <v>2024</v>
      </c>
      <c r="E1556" s="1" t="str">
        <f t="shared" si="24"/>
        <v>September 2024</v>
      </c>
      <c r="F1556" s="3" t="str">
        <f ca="1">IF(C1556&gt;=TODAY()-365, "Last 12 Months", "After 12 Months")</f>
        <v>Last 12 Months</v>
      </c>
      <c r="G1556" s="1" t="s">
        <v>3105</v>
      </c>
      <c r="H1556" s="1" t="s">
        <v>1010</v>
      </c>
      <c r="I1556" s="1" t="s">
        <v>3106</v>
      </c>
      <c r="J1556" s="8">
        <f>EOMONTH(C1556, 0)</f>
        <v>45565</v>
      </c>
      <c r="K1556" s="1" t="s">
        <v>233</v>
      </c>
      <c r="L1556" s="1" t="str">
        <f>IF(ISNUMBER(SEARCH("Social subscription",I1556)),"Social Sub",IF(OR(ISNUMBER(SEARCH("Mens",I1556)),ISNUMBER(SEARCH("Ladies",I1556))),"Match Fees",IF(OR(ISNUMBER(SEARCH("Badgers",I1556)),ISNUMBER(SEARCH("Match Fee",I1556))),"Match Fees",IF(OR(ISNUMBER(SEARCH("Training",I1556)),ISNUMBER(SEARCH("Aspirations",I1556))),"Training Fee",""))))</f>
        <v>Match Fees</v>
      </c>
      <c r="M1556" s="1">
        <v>30</v>
      </c>
      <c r="N1556" s="1">
        <v>0</v>
      </c>
      <c r="O1556" s="1">
        <v>0</v>
      </c>
      <c r="P1556" s="1">
        <v>0</v>
      </c>
      <c r="Q1556" s="1">
        <v>30</v>
      </c>
    </row>
    <row r="1557" spans="1:17" ht="12.75">
      <c r="A1557" s="4">
        <v>45556</v>
      </c>
      <c r="B1557" s="18">
        <f>IF(AND(ISNUMBER(--LEFT(A1557,10)), ISNUMBER(--LEFT(C1557,10))), --LEFT(C1557,10) - --LEFT(A1557,10), "")</f>
        <v>0.74020000000018626</v>
      </c>
      <c r="C1557" s="4">
        <v>45556.740277777775</v>
      </c>
      <c r="D1557" s="16">
        <f>YEAR(C1557)</f>
        <v>2024</v>
      </c>
      <c r="E1557" s="1" t="str">
        <f t="shared" si="24"/>
        <v>September 2024</v>
      </c>
      <c r="F1557" s="3" t="str">
        <f ca="1">IF(C1557&gt;=TODAY()-365, "Last 12 Months", "After 12 Months")</f>
        <v>Last 12 Months</v>
      </c>
      <c r="G1557" s="1" t="s">
        <v>3107</v>
      </c>
      <c r="H1557" s="1" t="s">
        <v>2939</v>
      </c>
      <c r="I1557" s="1" t="s">
        <v>3108</v>
      </c>
      <c r="J1557" s="8">
        <f>EOMONTH(C1557, 0)</f>
        <v>45565</v>
      </c>
      <c r="K1557" s="1" t="s">
        <v>241</v>
      </c>
      <c r="L1557" s="1" t="str">
        <f>IF(ISNUMBER(SEARCH("Social subscription",I1557)),"Social Sub",IF(OR(ISNUMBER(SEARCH("Mens",I1557)),ISNUMBER(SEARCH("Ladies",I1557))),"Match Fees",IF(OR(ISNUMBER(SEARCH("Badgers",I1557)),ISNUMBER(SEARCH("Match Fee",I1557))),"Match Fees",IF(OR(ISNUMBER(SEARCH("Training",I1557)),ISNUMBER(SEARCH("Aspirations",I1557))),"Training Fee",""))))</f>
        <v>Match Fees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</row>
    <row r="1558" spans="1:17" ht="12.75">
      <c r="A1558" s="4">
        <v>45556</v>
      </c>
      <c r="B1558" s="18">
        <f>IF(AND(ISNUMBER(--LEFT(A1558,10)), ISNUMBER(--LEFT(C1558,10))), --LEFT(C1558,10) - --LEFT(A1558,10), "")</f>
        <v>0.74020000000018626</v>
      </c>
      <c r="C1558" s="4">
        <v>45556.740277777775</v>
      </c>
      <c r="D1558" s="16">
        <f>YEAR(C1558)</f>
        <v>2024</v>
      </c>
      <c r="E1558" s="1" t="str">
        <f t="shared" si="24"/>
        <v>September 2024</v>
      </c>
      <c r="F1558" s="3" t="str">
        <f ca="1">IF(C1558&gt;=TODAY()-365, "Last 12 Months", "After 12 Months")</f>
        <v>Last 12 Months</v>
      </c>
      <c r="G1558" s="1" t="s">
        <v>3109</v>
      </c>
      <c r="H1558" s="1" t="s">
        <v>996</v>
      </c>
      <c r="I1558" s="1" t="s">
        <v>3108</v>
      </c>
      <c r="J1558" s="8">
        <f>EOMONTH(C1558, 0)</f>
        <v>45565</v>
      </c>
      <c r="K1558" s="1" t="s">
        <v>241</v>
      </c>
      <c r="L1558" s="1" t="str">
        <f>IF(ISNUMBER(SEARCH("Social subscription",I1558)),"Social Sub",IF(OR(ISNUMBER(SEARCH("Mens",I1558)),ISNUMBER(SEARCH("Ladies",I1558))),"Match Fees",IF(OR(ISNUMBER(SEARCH("Badgers",I1558)),ISNUMBER(SEARCH("Match Fee",I1558))),"Match Fees",IF(OR(ISNUMBER(SEARCH("Training",I1558)),ISNUMBER(SEARCH("Aspirations",I1558))),"Training Fee",""))))</f>
        <v>Match Fees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</row>
    <row r="1559" spans="1:17" ht="12.75">
      <c r="A1559" s="4">
        <v>45556</v>
      </c>
      <c r="B1559" s="18">
        <f>IF(AND(ISNUMBER(--LEFT(A1559,10)), ISNUMBER(--LEFT(C1559,10))), --LEFT(C1559,10) - --LEFT(A1559,10), "")</f>
        <v>0.75059999999939464</v>
      </c>
      <c r="C1559" s="4">
        <v>45556.750694444447</v>
      </c>
      <c r="D1559" s="16">
        <f>YEAR(C1559)</f>
        <v>2024</v>
      </c>
      <c r="E1559" s="1" t="str">
        <f t="shared" si="24"/>
        <v>September 2024</v>
      </c>
      <c r="F1559" s="3" t="str">
        <f ca="1">IF(C1559&gt;=TODAY()-365, "Last 12 Months", "After 12 Months")</f>
        <v>Last 12 Months</v>
      </c>
      <c r="G1559" s="1" t="s">
        <v>3110</v>
      </c>
      <c r="H1559" s="1" t="s">
        <v>434</v>
      </c>
      <c r="I1559" s="1" t="s">
        <v>3081</v>
      </c>
      <c r="J1559" s="8">
        <f>EOMONTH(C1559, 0)</f>
        <v>45565</v>
      </c>
      <c r="K1559" s="1" t="s">
        <v>233</v>
      </c>
      <c r="L1559" s="1" t="str">
        <f>IF(ISNUMBER(SEARCH("Social subscription",I1559)),"Social Sub",IF(OR(ISNUMBER(SEARCH("Mens",I1559)),ISNUMBER(SEARCH("Ladies",I1559))),"Match Fees",IF(OR(ISNUMBER(SEARCH("Badgers",I1559)),ISNUMBER(SEARCH("Match Fee",I1559))),"Match Fees",IF(OR(ISNUMBER(SEARCH("Training",I1559)),ISNUMBER(SEARCH("Aspirations",I1559))),"Training Fee",""))))</f>
        <v>Match Fees</v>
      </c>
      <c r="M1559" s="1">
        <v>10</v>
      </c>
      <c r="N1559" s="1">
        <v>0</v>
      </c>
      <c r="O1559" s="1">
        <v>0</v>
      </c>
      <c r="P1559" s="1">
        <v>0</v>
      </c>
      <c r="Q1559" s="1">
        <v>10</v>
      </c>
    </row>
    <row r="1560" spans="1:17" ht="12.75">
      <c r="A1560" s="4">
        <v>45551</v>
      </c>
      <c r="B1560" s="18">
        <f>IF(AND(ISNUMBER(--LEFT(A1560,10)), ISNUMBER(--LEFT(C1560,10))), --LEFT(C1560,10) - --LEFT(A1560,10), "")</f>
        <v>5.751300000003539</v>
      </c>
      <c r="C1560" s="4">
        <v>45556.751388888886</v>
      </c>
      <c r="D1560" s="16">
        <f>YEAR(C1560)</f>
        <v>2024</v>
      </c>
      <c r="E1560" s="1" t="str">
        <f t="shared" si="24"/>
        <v>September 2024</v>
      </c>
      <c r="F1560" s="3" t="str">
        <f ca="1">IF(C1560&gt;=TODAY()-365, "Last 12 Months", "After 12 Months")</f>
        <v>Last 12 Months</v>
      </c>
      <c r="G1560" s="1" t="s">
        <v>3111</v>
      </c>
      <c r="H1560" s="1" t="s">
        <v>434</v>
      </c>
      <c r="I1560" s="1" t="s">
        <v>3112</v>
      </c>
      <c r="J1560" s="8">
        <f>EOMONTH(C1560, 0)</f>
        <v>45565</v>
      </c>
      <c r="K1560" s="1" t="s">
        <v>233</v>
      </c>
      <c r="L1560" s="1" t="str">
        <f>IF(ISNUMBER(SEARCH("Social subscription",I1560)),"Social Sub",IF(OR(ISNUMBER(SEARCH("Mens",I1560)),ISNUMBER(SEARCH("Ladies",I1560))),"Match Fees",IF(OR(ISNUMBER(SEARCH("Badgers",I1560)),ISNUMBER(SEARCH("Match Fee",I1560))),"Match Fees",IF(OR(ISNUMBER(SEARCH("Training",I1560)),ISNUMBER(SEARCH("Aspirations",I1560))),"Training Fee",""))))</f>
        <v>Match Fees</v>
      </c>
      <c r="M1560" s="1">
        <v>100</v>
      </c>
      <c r="N1560" s="1">
        <v>0</v>
      </c>
      <c r="O1560" s="1">
        <v>0</v>
      </c>
      <c r="P1560" s="1">
        <v>0</v>
      </c>
      <c r="Q1560" s="1">
        <v>100</v>
      </c>
    </row>
    <row r="1561" spans="1:17" ht="12.75">
      <c r="A1561" s="4">
        <v>45549</v>
      </c>
      <c r="B1561" s="18">
        <f>IF(AND(ISNUMBER(--LEFT(A1561,10)), ISNUMBER(--LEFT(C1561,10))), --LEFT(C1561,10) - --LEFT(A1561,10), "")</f>
        <v>8.1707999999998719</v>
      </c>
      <c r="C1561" s="4">
        <v>45557.17083333333</v>
      </c>
      <c r="D1561" s="16">
        <f>YEAR(C1561)</f>
        <v>2024</v>
      </c>
      <c r="E1561" s="1" t="str">
        <f t="shared" si="24"/>
        <v>September 2024</v>
      </c>
      <c r="F1561" s="3" t="str">
        <f ca="1">IF(C1561&gt;=TODAY()-365, "Last 12 Months", "After 12 Months")</f>
        <v>Last 12 Months</v>
      </c>
      <c r="G1561" s="1" t="s">
        <v>3113</v>
      </c>
      <c r="H1561" s="1" t="s">
        <v>2361</v>
      </c>
      <c r="I1561" s="1" t="s">
        <v>3114</v>
      </c>
      <c r="J1561" s="8">
        <f>EOMONTH(C1561, 0)</f>
        <v>45565</v>
      </c>
      <c r="K1561" s="1" t="s">
        <v>241</v>
      </c>
      <c r="L1561" s="1" t="str">
        <f>IF(ISNUMBER(SEARCH("Social subscription",I1561)),"Social Sub",IF(OR(ISNUMBER(SEARCH("Mens",I1561)),ISNUMBER(SEARCH("Ladies",I1561))),"Match Fees",IF(OR(ISNUMBER(SEARCH("Badgers",I1561)),ISNUMBER(SEARCH("Match Fee",I1561))),"Match Fees",IF(OR(ISNUMBER(SEARCH("Training",I1561)),ISNUMBER(SEARCH("Aspirations",I1561))),"Training Fee",""))))</f>
        <v>Match Fees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</row>
    <row r="1562" spans="1:17" ht="12.75">
      <c r="A1562" s="4">
        <v>45441</v>
      </c>
      <c r="B1562" s="18">
        <f>IF(AND(ISNUMBER(--LEFT(A1562,10)), ISNUMBER(--LEFT(C1562,10))), --LEFT(C1562,10) - --LEFT(A1562,10), "")</f>
        <v>116.35409999999683</v>
      </c>
      <c r="C1562" s="4">
        <v>45557.354166666664</v>
      </c>
      <c r="D1562" s="16">
        <f>YEAR(C1562)</f>
        <v>2024</v>
      </c>
      <c r="E1562" s="1" t="str">
        <f t="shared" si="24"/>
        <v>September 2024</v>
      </c>
      <c r="F1562" s="3" t="str">
        <f ca="1">IF(C1562&gt;=TODAY()-365, "Last 12 Months", "After 12 Months")</f>
        <v>Last 12 Months</v>
      </c>
      <c r="G1562" s="1" t="s">
        <v>3115</v>
      </c>
      <c r="H1562" s="1" t="s">
        <v>2361</v>
      </c>
      <c r="I1562" s="1" t="s">
        <v>1400</v>
      </c>
      <c r="J1562" s="8">
        <f>EOMONTH(C1562, 0)</f>
        <v>45565</v>
      </c>
      <c r="K1562" s="1" t="s">
        <v>373</v>
      </c>
      <c r="L1562" s="1" t="str">
        <f>IF(ISNUMBER(SEARCH("Social subscription",I1562)),"Social Sub",IF(OR(ISNUMBER(SEARCH("Mens",I1562)),ISNUMBER(SEARCH("Ladies",I1562))),"Match Fees",IF(OR(ISNUMBER(SEARCH("Badgers",I1562)),ISNUMBER(SEARCH("Match Fee",I1562))),"Match Fees",IF(OR(ISNUMBER(SEARCH("Training",I1562)),ISNUMBER(SEARCH("Aspirations",I1562))),"Training Fee",""))))</f>
        <v>Match Fees</v>
      </c>
      <c r="M1562" s="1">
        <v>5</v>
      </c>
      <c r="N1562" s="1">
        <v>0.14000000000000001</v>
      </c>
      <c r="O1562" s="1">
        <v>0.05</v>
      </c>
      <c r="P1562" s="1">
        <v>0</v>
      </c>
      <c r="Q1562" s="1">
        <v>4.8099999999999996</v>
      </c>
    </row>
    <row r="1563" spans="1:17" ht="12.75">
      <c r="A1563" s="4">
        <v>45447</v>
      </c>
      <c r="B1563" s="18">
        <f>IF(AND(ISNUMBER(--LEFT(A1563,10)), ISNUMBER(--LEFT(C1563,10))), --LEFT(C1563,10) - --LEFT(A1563,10), "")</f>
        <v>110.35409999999683</v>
      </c>
      <c r="C1563" s="4">
        <v>45557.354166666664</v>
      </c>
      <c r="D1563" s="16">
        <f>YEAR(C1563)</f>
        <v>2024</v>
      </c>
      <c r="E1563" s="1" t="str">
        <f t="shared" si="24"/>
        <v>September 2024</v>
      </c>
      <c r="F1563" s="3" t="str">
        <f ca="1">IF(C1563&gt;=TODAY()-365, "Last 12 Months", "After 12 Months")</f>
        <v>Last 12 Months</v>
      </c>
      <c r="G1563" s="1" t="s">
        <v>3116</v>
      </c>
      <c r="H1563" s="1" t="s">
        <v>2361</v>
      </c>
      <c r="I1563" s="1" t="s">
        <v>1402</v>
      </c>
      <c r="J1563" s="8">
        <f>EOMONTH(C1563, 0)</f>
        <v>45565</v>
      </c>
      <c r="K1563" s="1" t="s">
        <v>373</v>
      </c>
      <c r="L1563" s="1" t="str">
        <f>IF(ISNUMBER(SEARCH("Social subscription",I1563)),"Social Sub",IF(OR(ISNUMBER(SEARCH("Mens",I1563)),ISNUMBER(SEARCH("Ladies",I1563))),"Match Fees",IF(OR(ISNUMBER(SEARCH("Badgers",I1563)),ISNUMBER(SEARCH("Match Fee",I1563))),"Match Fees",IF(OR(ISNUMBER(SEARCH("Training",I1563)),ISNUMBER(SEARCH("Aspirations",I1563))),"Training Fee",""))))</f>
        <v>Match Fees</v>
      </c>
      <c r="M1563" s="1">
        <v>5</v>
      </c>
      <c r="N1563" s="1">
        <v>0.14000000000000001</v>
      </c>
      <c r="O1563" s="1">
        <v>0.05</v>
      </c>
      <c r="P1563" s="1">
        <v>0</v>
      </c>
      <c r="Q1563" s="1">
        <v>4.8099999999999996</v>
      </c>
    </row>
    <row r="1564" spans="1:17" ht="12.75">
      <c r="A1564" s="4">
        <v>45556</v>
      </c>
      <c r="B1564" s="18">
        <f>IF(AND(ISNUMBER(--LEFT(A1564,10)), ISNUMBER(--LEFT(C1564,10))), --LEFT(C1564,10) - --LEFT(A1564,10), "")</f>
        <v>1.3540999999968335</v>
      </c>
      <c r="C1564" s="4">
        <v>45557.354166666664</v>
      </c>
      <c r="D1564" s="16">
        <f>YEAR(C1564)</f>
        <v>2024</v>
      </c>
      <c r="E1564" s="1" t="str">
        <f t="shared" si="24"/>
        <v>September 2024</v>
      </c>
      <c r="F1564" s="3" t="str">
        <f ca="1">IF(C1564&gt;=TODAY()-365, "Last 12 Months", "After 12 Months")</f>
        <v>Last 12 Months</v>
      </c>
      <c r="G1564" s="1" t="s">
        <v>3117</v>
      </c>
      <c r="H1564" s="1" t="s">
        <v>2361</v>
      </c>
      <c r="I1564" s="1" t="s">
        <v>3118</v>
      </c>
      <c r="J1564" s="8">
        <f>EOMONTH(C1564, 0)</f>
        <v>45565</v>
      </c>
      <c r="K1564" s="1" t="s">
        <v>373</v>
      </c>
      <c r="L1564" s="1" t="str">
        <f>IF(ISNUMBER(SEARCH("Social subscription",I1564)),"Social Sub",IF(OR(ISNUMBER(SEARCH("Mens",I1564)),ISNUMBER(SEARCH("Ladies",I1564))),"Match Fees",IF(OR(ISNUMBER(SEARCH("Badgers",I1564)),ISNUMBER(SEARCH("Match Fee",I1564))),"Match Fees",IF(OR(ISNUMBER(SEARCH("Training",I1564)),ISNUMBER(SEARCH("Aspirations",I1564))),"Training Fee",""))))</f>
        <v>Match Fees</v>
      </c>
      <c r="M1564" s="1">
        <v>5</v>
      </c>
      <c r="N1564" s="1">
        <v>0.15</v>
      </c>
      <c r="O1564" s="1">
        <v>0.05</v>
      </c>
      <c r="P1564" s="1">
        <v>0</v>
      </c>
      <c r="Q1564" s="1">
        <v>4.8</v>
      </c>
    </row>
    <row r="1565" spans="1:17" ht="12.75">
      <c r="A1565" s="4">
        <v>45513</v>
      </c>
      <c r="B1565" s="18">
        <f>IF(AND(ISNUMBER(--LEFT(A1565,10)), ISNUMBER(--LEFT(C1565,10))), --LEFT(C1565,10) - --LEFT(A1565,10), "")</f>
        <v>44.354099999996834</v>
      </c>
      <c r="C1565" s="4">
        <v>45557.354166666664</v>
      </c>
      <c r="D1565" s="16">
        <f>YEAR(C1565)</f>
        <v>2024</v>
      </c>
      <c r="E1565" s="1" t="str">
        <f t="shared" si="24"/>
        <v>September 2024</v>
      </c>
      <c r="F1565" s="3" t="str">
        <f ca="1">IF(C1565&gt;=TODAY()-365, "Last 12 Months", "After 12 Months")</f>
        <v>Last 12 Months</v>
      </c>
      <c r="G1565" s="1" t="s">
        <v>3119</v>
      </c>
      <c r="H1565" s="1" t="s">
        <v>869</v>
      </c>
      <c r="I1565" s="1" t="s">
        <v>2359</v>
      </c>
      <c r="J1565" s="8">
        <f>EOMONTH(C1565, 0)</f>
        <v>45565</v>
      </c>
      <c r="K1565" s="1" t="s">
        <v>373</v>
      </c>
      <c r="L1565" s="1" t="str">
        <f>IF(ISNUMBER(SEARCH("Social subscription",I1565)),"Social Sub",IF(OR(ISNUMBER(SEARCH("Mens",I1565)),ISNUMBER(SEARCH("Ladies",I1565))),"Match Fees",IF(OR(ISNUMBER(SEARCH("Badgers",I1565)),ISNUMBER(SEARCH("Match Fee",I1565))),"Match Fees",IF(OR(ISNUMBER(SEARCH("Training",I1565)),ISNUMBER(SEARCH("Aspirations",I1565))),"Training Fee",""))))</f>
        <v>Training Fee</v>
      </c>
      <c r="M1565" s="1">
        <v>5</v>
      </c>
      <c r="N1565" s="1">
        <v>0.12</v>
      </c>
      <c r="O1565" s="1">
        <v>0.05</v>
      </c>
      <c r="P1565" s="1">
        <v>0</v>
      </c>
      <c r="Q1565" s="1">
        <v>4.83</v>
      </c>
    </row>
    <row r="1566" spans="1:17" ht="12.75">
      <c r="A1566" s="4">
        <v>45520</v>
      </c>
      <c r="B1566" s="18">
        <f>IF(AND(ISNUMBER(--LEFT(A1566,10)), ISNUMBER(--LEFT(C1566,10))), --LEFT(C1566,10) - --LEFT(A1566,10), "")</f>
        <v>37.354099999996834</v>
      </c>
      <c r="C1566" s="4">
        <v>45557.354166666664</v>
      </c>
      <c r="D1566" s="16">
        <f>YEAR(C1566)</f>
        <v>2024</v>
      </c>
      <c r="E1566" s="1" t="str">
        <f t="shared" si="24"/>
        <v>September 2024</v>
      </c>
      <c r="F1566" s="3" t="str">
        <f ca="1">IF(C1566&gt;=TODAY()-365, "Last 12 Months", "After 12 Months")</f>
        <v>Last 12 Months</v>
      </c>
      <c r="G1566" s="1" t="s">
        <v>3120</v>
      </c>
      <c r="H1566" s="1" t="s">
        <v>1481</v>
      </c>
      <c r="I1566" s="1" t="s">
        <v>3121</v>
      </c>
      <c r="J1566" s="8">
        <f>EOMONTH(C1566, 0)</f>
        <v>45565</v>
      </c>
      <c r="K1566" s="1" t="s">
        <v>373</v>
      </c>
      <c r="L1566" s="1" t="str">
        <f>IF(ISNUMBER(SEARCH("Social subscription",I1566)),"Social Sub",IF(OR(ISNUMBER(SEARCH("Mens",I1566)),ISNUMBER(SEARCH("Ladies",I1566))),"Match Fees",IF(OR(ISNUMBER(SEARCH("Badgers",I1566)),ISNUMBER(SEARCH("Match Fee",I1566))),"Match Fees",IF(OR(ISNUMBER(SEARCH("Training",I1566)),ISNUMBER(SEARCH("Aspirations",I1566))),"Training Fee",""))))</f>
        <v>Training Fee</v>
      </c>
      <c r="M1566" s="1">
        <v>5</v>
      </c>
      <c r="N1566" s="1">
        <v>0.12</v>
      </c>
      <c r="O1566" s="1">
        <v>0.05</v>
      </c>
      <c r="P1566" s="1">
        <v>0</v>
      </c>
      <c r="Q1566" s="1">
        <v>4.83</v>
      </c>
    </row>
    <row r="1567" spans="1:17" ht="12.75">
      <c r="A1567" s="4">
        <v>45520</v>
      </c>
      <c r="B1567" s="18">
        <f>IF(AND(ISNUMBER(--LEFT(A1567,10)), ISNUMBER(--LEFT(C1567,10))), --LEFT(C1567,10) - --LEFT(A1567,10), "")</f>
        <v>37.354099999996834</v>
      </c>
      <c r="C1567" s="4">
        <v>45557.354166666664</v>
      </c>
      <c r="D1567" s="16">
        <f>YEAR(C1567)</f>
        <v>2024</v>
      </c>
      <c r="E1567" s="1" t="str">
        <f t="shared" si="24"/>
        <v>September 2024</v>
      </c>
      <c r="F1567" s="3" t="str">
        <f ca="1">IF(C1567&gt;=TODAY()-365, "Last 12 Months", "After 12 Months")</f>
        <v>Last 12 Months</v>
      </c>
      <c r="G1567" s="1" t="s">
        <v>3122</v>
      </c>
      <c r="H1567" s="1" t="s">
        <v>869</v>
      </c>
      <c r="I1567" s="1" t="s">
        <v>3121</v>
      </c>
      <c r="J1567" s="8">
        <f>EOMONTH(C1567, 0)</f>
        <v>45565</v>
      </c>
      <c r="K1567" s="1" t="s">
        <v>373</v>
      </c>
      <c r="L1567" s="1" t="str">
        <f>IF(ISNUMBER(SEARCH("Social subscription",I1567)),"Social Sub",IF(OR(ISNUMBER(SEARCH("Mens",I1567)),ISNUMBER(SEARCH("Ladies",I1567))),"Match Fees",IF(OR(ISNUMBER(SEARCH("Badgers",I1567)),ISNUMBER(SEARCH("Match Fee",I1567))),"Match Fees",IF(OR(ISNUMBER(SEARCH("Training",I1567)),ISNUMBER(SEARCH("Aspirations",I1567))),"Training Fee",""))))</f>
        <v>Training Fee</v>
      </c>
      <c r="M1567" s="1">
        <v>5</v>
      </c>
      <c r="N1567" s="1">
        <v>0.12</v>
      </c>
      <c r="O1567" s="1">
        <v>0.05</v>
      </c>
      <c r="P1567" s="1">
        <v>0</v>
      </c>
      <c r="Q1567" s="1">
        <v>4.83</v>
      </c>
    </row>
    <row r="1568" spans="1:17" ht="12.75">
      <c r="A1568" s="4">
        <v>45542</v>
      </c>
      <c r="B1568" s="18">
        <f>IF(AND(ISNUMBER(--LEFT(A1568,10)), ISNUMBER(--LEFT(C1568,10))), --LEFT(C1568,10) - --LEFT(A1568,10), "")</f>
        <v>15.354099999996834</v>
      </c>
      <c r="C1568" s="4">
        <v>45557.354166666664</v>
      </c>
      <c r="D1568" s="16">
        <f>YEAR(C1568)</f>
        <v>2024</v>
      </c>
      <c r="E1568" s="1" t="str">
        <f t="shared" si="24"/>
        <v>September 2024</v>
      </c>
      <c r="F1568" s="3" t="str">
        <f ca="1">IF(C1568&gt;=TODAY()-365, "Last 12 Months", "After 12 Months")</f>
        <v>Last 12 Months</v>
      </c>
      <c r="G1568" s="1" t="s">
        <v>3123</v>
      </c>
      <c r="H1568" s="1" t="s">
        <v>869</v>
      </c>
      <c r="I1568" s="1" t="s">
        <v>3124</v>
      </c>
      <c r="J1568" s="8">
        <f>EOMONTH(C1568, 0)</f>
        <v>45565</v>
      </c>
      <c r="K1568" s="1" t="s">
        <v>373</v>
      </c>
      <c r="L1568" s="1" t="str">
        <f>IF(ISNUMBER(SEARCH("Social subscription",I1568)),"Social Sub",IF(OR(ISNUMBER(SEARCH("Mens",I1568)),ISNUMBER(SEARCH("Ladies",I1568))),"Match Fees",IF(OR(ISNUMBER(SEARCH("Badgers",I1568)),ISNUMBER(SEARCH("Match Fee",I1568))),"Match Fees",IF(OR(ISNUMBER(SEARCH("Training",I1568)),ISNUMBER(SEARCH("Aspirations",I1568))),"Training Fee",""))))</f>
        <v>Match Fees</v>
      </c>
      <c r="M1568" s="1">
        <v>3</v>
      </c>
      <c r="N1568" s="1">
        <v>7.0000000000000007E-2</v>
      </c>
      <c r="O1568" s="1">
        <v>0.05</v>
      </c>
      <c r="P1568" s="1">
        <v>0</v>
      </c>
      <c r="Q1568" s="1">
        <v>2.88</v>
      </c>
    </row>
    <row r="1569" spans="1:17" ht="12.75">
      <c r="A1569" s="4">
        <v>45542</v>
      </c>
      <c r="B1569" s="18">
        <f>IF(AND(ISNUMBER(--LEFT(A1569,10)), ISNUMBER(--LEFT(C1569,10))), --LEFT(C1569,10) - --LEFT(A1569,10), "")</f>
        <v>15.354099999996834</v>
      </c>
      <c r="C1569" s="4">
        <v>45557.354166666664</v>
      </c>
      <c r="D1569" s="16">
        <f>YEAR(C1569)</f>
        <v>2024</v>
      </c>
      <c r="E1569" s="1" t="str">
        <f t="shared" si="24"/>
        <v>September 2024</v>
      </c>
      <c r="F1569" s="3" t="str">
        <f ca="1">IF(C1569&gt;=TODAY()-365, "Last 12 Months", "After 12 Months")</f>
        <v>Last 12 Months</v>
      </c>
      <c r="G1569" s="1" t="s">
        <v>3125</v>
      </c>
      <c r="H1569" s="1" t="s">
        <v>1481</v>
      </c>
      <c r="I1569" s="1" t="s">
        <v>3126</v>
      </c>
      <c r="J1569" s="8">
        <f>EOMONTH(C1569, 0)</f>
        <v>45565</v>
      </c>
      <c r="K1569" s="1" t="s">
        <v>373</v>
      </c>
      <c r="L1569" s="1" t="str">
        <f>IF(ISNUMBER(SEARCH("Social subscription",I1569)),"Social Sub",IF(OR(ISNUMBER(SEARCH("Mens",I1569)),ISNUMBER(SEARCH("Ladies",I1569))),"Match Fees",IF(OR(ISNUMBER(SEARCH("Badgers",I1569)),ISNUMBER(SEARCH("Match Fee",I1569))),"Match Fees",IF(OR(ISNUMBER(SEARCH("Training",I1569)),ISNUMBER(SEARCH("Aspirations",I1569))),"Training Fee",""))))</f>
        <v>Match Fees</v>
      </c>
      <c r="M1569" s="1">
        <v>3</v>
      </c>
      <c r="N1569" s="1">
        <v>7.0000000000000007E-2</v>
      </c>
      <c r="O1569" s="1">
        <v>0.05</v>
      </c>
      <c r="P1569" s="1">
        <v>0</v>
      </c>
      <c r="Q1569" s="1">
        <v>2.88</v>
      </c>
    </row>
    <row r="1570" spans="1:17" ht="12.75">
      <c r="A1570" s="4">
        <v>45549</v>
      </c>
      <c r="B1570" s="18">
        <f>IF(AND(ISNUMBER(--LEFT(A1570,10)), ISNUMBER(--LEFT(C1570,10))), --LEFT(C1570,10) - --LEFT(A1570,10), "")</f>
        <v>8.3540999999968335</v>
      </c>
      <c r="C1570" s="4">
        <v>45557.354166666664</v>
      </c>
      <c r="D1570" s="16">
        <f>YEAR(C1570)</f>
        <v>2024</v>
      </c>
      <c r="E1570" s="1" t="str">
        <f t="shared" si="24"/>
        <v>September 2024</v>
      </c>
      <c r="F1570" s="3" t="str">
        <f ca="1">IF(C1570&gt;=TODAY()-365, "Last 12 Months", "After 12 Months")</f>
        <v>Last 12 Months</v>
      </c>
      <c r="G1570" s="1" t="s">
        <v>3127</v>
      </c>
      <c r="H1570" s="1" t="s">
        <v>869</v>
      </c>
      <c r="I1570" s="1" t="s">
        <v>3128</v>
      </c>
      <c r="J1570" s="8">
        <f>EOMONTH(C1570, 0)</f>
        <v>45565</v>
      </c>
      <c r="K1570" s="1" t="s">
        <v>373</v>
      </c>
      <c r="L1570" s="1" t="str">
        <f>IF(ISNUMBER(SEARCH("Social subscription",I1570)),"Social Sub",IF(OR(ISNUMBER(SEARCH("Mens",I1570)),ISNUMBER(SEARCH("Ladies",I1570))),"Match Fees",IF(OR(ISNUMBER(SEARCH("Badgers",I1570)),ISNUMBER(SEARCH("Match Fee",I1570))),"Match Fees",IF(OR(ISNUMBER(SEARCH("Training",I1570)),ISNUMBER(SEARCH("Aspirations",I1570))),"Training Fee",""))))</f>
        <v>Match Fees</v>
      </c>
      <c r="M1570" s="1">
        <v>3</v>
      </c>
      <c r="N1570" s="1">
        <v>0.06</v>
      </c>
      <c r="O1570" s="1">
        <v>0.05</v>
      </c>
      <c r="P1570" s="1">
        <v>0</v>
      </c>
      <c r="Q1570" s="1">
        <v>2.89</v>
      </c>
    </row>
    <row r="1571" spans="1:17" ht="12.75">
      <c r="A1571" s="4">
        <v>45513</v>
      </c>
      <c r="B1571" s="18">
        <f>IF(AND(ISNUMBER(--LEFT(A1571,10)), ISNUMBER(--LEFT(C1571,10))), --LEFT(C1571,10) - --LEFT(A1571,10), "")</f>
        <v>44.354099999996834</v>
      </c>
      <c r="C1571" s="4">
        <v>45557.354166666664</v>
      </c>
      <c r="D1571" s="16">
        <f>YEAR(C1571)</f>
        <v>2024</v>
      </c>
      <c r="E1571" s="1" t="str">
        <f t="shared" si="24"/>
        <v>September 2024</v>
      </c>
      <c r="F1571" s="3" t="str">
        <f ca="1">IF(C1571&gt;=TODAY()-365, "Last 12 Months", "After 12 Months")</f>
        <v>Last 12 Months</v>
      </c>
      <c r="G1571" s="1" t="s">
        <v>3129</v>
      </c>
      <c r="H1571" s="1" t="s">
        <v>951</v>
      </c>
      <c r="I1571" s="1" t="s">
        <v>3130</v>
      </c>
      <c r="J1571" s="8">
        <f>EOMONTH(C1571, 0)</f>
        <v>45565</v>
      </c>
      <c r="K1571" s="1" t="s">
        <v>373</v>
      </c>
      <c r="L1571" s="1" t="str">
        <f>IF(ISNUMBER(SEARCH("Social subscription",I1571)),"Social Sub",IF(OR(ISNUMBER(SEARCH("Mens",I1571)),ISNUMBER(SEARCH("Ladies",I1571))),"Match Fees",IF(OR(ISNUMBER(SEARCH("Badgers",I1571)),ISNUMBER(SEARCH("Match Fee",I1571))),"Match Fees",IF(OR(ISNUMBER(SEARCH("Training",I1571)),ISNUMBER(SEARCH("Aspirations",I1571))),"Training Fee",""))))</f>
        <v>Training Fee</v>
      </c>
      <c r="M1571" s="1">
        <v>5</v>
      </c>
      <c r="N1571" s="1">
        <v>0.1</v>
      </c>
      <c r="O1571" s="1">
        <v>0.05</v>
      </c>
      <c r="P1571" s="1">
        <v>0</v>
      </c>
      <c r="Q1571" s="1">
        <v>4.8499999999999996</v>
      </c>
    </row>
    <row r="1572" spans="1:17" ht="12.75">
      <c r="A1572" s="4">
        <v>45515</v>
      </c>
      <c r="B1572" s="18">
        <f>IF(AND(ISNUMBER(--LEFT(A1572,10)), ISNUMBER(--LEFT(C1572,10))), --LEFT(C1572,10) - --LEFT(A1572,10), "")</f>
        <v>42.354099999996834</v>
      </c>
      <c r="C1572" s="4">
        <v>45557.354166666664</v>
      </c>
      <c r="D1572" s="16">
        <f>YEAR(C1572)</f>
        <v>2024</v>
      </c>
      <c r="E1572" s="1" t="str">
        <f t="shared" si="24"/>
        <v>September 2024</v>
      </c>
      <c r="F1572" s="3" t="str">
        <f ca="1">IF(C1572&gt;=TODAY()-365, "Last 12 Months", "After 12 Months")</f>
        <v>Last 12 Months</v>
      </c>
      <c r="G1572" s="1" t="s">
        <v>3131</v>
      </c>
      <c r="H1572" s="1" t="s">
        <v>951</v>
      </c>
      <c r="I1572" s="1" t="s">
        <v>3132</v>
      </c>
      <c r="J1572" s="8">
        <f>EOMONTH(C1572, 0)</f>
        <v>45565</v>
      </c>
      <c r="K1572" s="1" t="s">
        <v>373</v>
      </c>
      <c r="L1572" s="1" t="str">
        <f>IF(ISNUMBER(SEARCH("Social subscription",I1572)),"Social Sub",IF(OR(ISNUMBER(SEARCH("Mens",I1572)),ISNUMBER(SEARCH("Ladies",I1572))),"Match Fees",IF(OR(ISNUMBER(SEARCH("Badgers",I1572)),ISNUMBER(SEARCH("Match Fee",I1572))),"Match Fees",IF(OR(ISNUMBER(SEARCH("Training",I1572)),ISNUMBER(SEARCH("Aspirations",I1572))),"Training Fee",""))))</f>
        <v>Training Fee</v>
      </c>
      <c r="M1572" s="1">
        <v>3</v>
      </c>
      <c r="N1572" s="1">
        <v>0.06</v>
      </c>
      <c r="O1572" s="1">
        <v>0.05</v>
      </c>
      <c r="P1572" s="1">
        <v>0</v>
      </c>
      <c r="Q1572" s="1">
        <v>2.89</v>
      </c>
    </row>
    <row r="1573" spans="1:17" ht="12.75">
      <c r="A1573" s="4">
        <v>45515</v>
      </c>
      <c r="B1573" s="18">
        <f>IF(AND(ISNUMBER(--LEFT(A1573,10)), ISNUMBER(--LEFT(C1573,10))), --LEFT(C1573,10) - --LEFT(A1573,10), "")</f>
        <v>42.354099999996834</v>
      </c>
      <c r="C1573" s="4">
        <v>45557.354166666664</v>
      </c>
      <c r="D1573" s="16">
        <f>YEAR(C1573)</f>
        <v>2024</v>
      </c>
      <c r="E1573" s="1" t="str">
        <f t="shared" si="24"/>
        <v>September 2024</v>
      </c>
      <c r="F1573" s="3" t="str">
        <f ca="1">IF(C1573&gt;=TODAY()-365, "Last 12 Months", "After 12 Months")</f>
        <v>Last 12 Months</v>
      </c>
      <c r="G1573" s="1" t="s">
        <v>3133</v>
      </c>
      <c r="H1573" s="1" t="s">
        <v>954</v>
      </c>
      <c r="I1573" s="1" t="s">
        <v>3132</v>
      </c>
      <c r="J1573" s="8">
        <f>EOMONTH(C1573, 0)</f>
        <v>45565</v>
      </c>
      <c r="K1573" s="1" t="s">
        <v>373</v>
      </c>
      <c r="L1573" s="1" t="str">
        <f>IF(ISNUMBER(SEARCH("Social subscription",I1573)),"Social Sub",IF(OR(ISNUMBER(SEARCH("Mens",I1573)),ISNUMBER(SEARCH("Ladies",I1573))),"Match Fees",IF(OR(ISNUMBER(SEARCH("Badgers",I1573)),ISNUMBER(SEARCH("Match Fee",I1573))),"Match Fees",IF(OR(ISNUMBER(SEARCH("Training",I1573)),ISNUMBER(SEARCH("Aspirations",I1573))),"Training Fee",""))))</f>
        <v>Training Fee</v>
      </c>
      <c r="M1573" s="1">
        <v>3</v>
      </c>
      <c r="N1573" s="1">
        <v>0.06</v>
      </c>
      <c r="O1573" s="1">
        <v>0.05</v>
      </c>
      <c r="P1573" s="1">
        <v>0</v>
      </c>
      <c r="Q1573" s="1">
        <v>2.89</v>
      </c>
    </row>
    <row r="1574" spans="1:17" ht="12.75">
      <c r="A1574" s="4">
        <v>45520</v>
      </c>
      <c r="B1574" s="18">
        <f>IF(AND(ISNUMBER(--LEFT(A1574,10)), ISNUMBER(--LEFT(C1574,10))), --LEFT(C1574,10) - --LEFT(A1574,10), "")</f>
        <v>37.354099999996834</v>
      </c>
      <c r="C1574" s="4">
        <v>45557.354166666664</v>
      </c>
      <c r="D1574" s="16">
        <f>YEAR(C1574)</f>
        <v>2024</v>
      </c>
      <c r="E1574" s="1" t="str">
        <f t="shared" si="24"/>
        <v>September 2024</v>
      </c>
      <c r="F1574" s="3" t="str">
        <f ca="1">IF(C1574&gt;=TODAY()-365, "Last 12 Months", "After 12 Months")</f>
        <v>Last 12 Months</v>
      </c>
      <c r="G1574" s="1" t="s">
        <v>3134</v>
      </c>
      <c r="H1574" s="1" t="s">
        <v>951</v>
      </c>
      <c r="I1574" s="1" t="s">
        <v>3135</v>
      </c>
      <c r="J1574" s="8">
        <f>EOMONTH(C1574, 0)</f>
        <v>45565</v>
      </c>
      <c r="K1574" s="1" t="s">
        <v>373</v>
      </c>
      <c r="L1574" s="1" t="str">
        <f>IF(ISNUMBER(SEARCH("Social subscription",I1574)),"Social Sub",IF(OR(ISNUMBER(SEARCH("Mens",I1574)),ISNUMBER(SEARCH("Ladies",I1574))),"Match Fees",IF(OR(ISNUMBER(SEARCH("Badgers",I1574)),ISNUMBER(SEARCH("Match Fee",I1574))),"Match Fees",IF(OR(ISNUMBER(SEARCH("Training",I1574)),ISNUMBER(SEARCH("Aspirations",I1574))),"Training Fee",""))))</f>
        <v>Training Fee</v>
      </c>
      <c r="M1574" s="1">
        <v>5</v>
      </c>
      <c r="N1574" s="1">
        <v>0.1</v>
      </c>
      <c r="O1574" s="1">
        <v>0.05</v>
      </c>
      <c r="P1574" s="1">
        <v>0</v>
      </c>
      <c r="Q1574" s="1">
        <v>4.8499999999999996</v>
      </c>
    </row>
    <row r="1575" spans="1:17" ht="12.75">
      <c r="A1575" s="4">
        <v>45528</v>
      </c>
      <c r="B1575" s="18">
        <f>IF(AND(ISNUMBER(--LEFT(A1575,10)), ISNUMBER(--LEFT(C1575,10))), --LEFT(C1575,10) - --LEFT(A1575,10), "")</f>
        <v>29.354099999996834</v>
      </c>
      <c r="C1575" s="4">
        <v>45557.354166666664</v>
      </c>
      <c r="D1575" s="16">
        <f>YEAR(C1575)</f>
        <v>2024</v>
      </c>
      <c r="E1575" s="1" t="str">
        <f t="shared" si="24"/>
        <v>September 2024</v>
      </c>
      <c r="F1575" s="3" t="str">
        <f ca="1">IF(C1575&gt;=TODAY()-365, "Last 12 Months", "After 12 Months")</f>
        <v>Last 12 Months</v>
      </c>
      <c r="G1575" s="1" t="s">
        <v>3136</v>
      </c>
      <c r="H1575" s="1" t="s">
        <v>951</v>
      </c>
      <c r="I1575" s="1" t="s">
        <v>3137</v>
      </c>
      <c r="J1575" s="8">
        <f>EOMONTH(C1575, 0)</f>
        <v>45565</v>
      </c>
      <c r="K1575" s="1" t="s">
        <v>373</v>
      </c>
      <c r="L1575" s="1" t="str">
        <f>IF(ISNUMBER(SEARCH("Social subscription",I1575)),"Social Sub",IF(OR(ISNUMBER(SEARCH("Mens",I1575)),ISNUMBER(SEARCH("Ladies",I1575))),"Match Fees",IF(OR(ISNUMBER(SEARCH("Badgers",I1575)),ISNUMBER(SEARCH("Match Fee",I1575))),"Match Fees",IF(OR(ISNUMBER(SEARCH("Training",I1575)),ISNUMBER(SEARCH("Aspirations",I1575))),"Training Fee",""))))</f>
        <v>Training Fee</v>
      </c>
      <c r="M1575" s="1">
        <v>5</v>
      </c>
      <c r="N1575" s="1">
        <v>0.1</v>
      </c>
      <c r="O1575" s="1">
        <v>0.05</v>
      </c>
      <c r="P1575" s="1">
        <v>0</v>
      </c>
      <c r="Q1575" s="1">
        <v>4.8499999999999996</v>
      </c>
    </row>
    <row r="1576" spans="1:17" ht="12.75">
      <c r="A1576" s="4">
        <v>45536</v>
      </c>
      <c r="B1576" s="18">
        <f>IF(AND(ISNUMBER(--LEFT(A1576,10)), ISNUMBER(--LEFT(C1576,10))), --LEFT(C1576,10) - --LEFT(A1576,10), "")</f>
        <v>21.354099999996834</v>
      </c>
      <c r="C1576" s="4">
        <v>45557.354166666664</v>
      </c>
      <c r="D1576" s="16">
        <f>YEAR(C1576)</f>
        <v>2024</v>
      </c>
      <c r="E1576" s="1" t="str">
        <f t="shared" si="24"/>
        <v>September 2024</v>
      </c>
      <c r="F1576" s="3" t="str">
        <f ca="1">IF(C1576&gt;=TODAY()-365, "Last 12 Months", "After 12 Months")</f>
        <v>Last 12 Months</v>
      </c>
      <c r="G1576" s="1" t="s">
        <v>3138</v>
      </c>
      <c r="H1576" s="1" t="s">
        <v>951</v>
      </c>
      <c r="I1576" s="1" t="s">
        <v>3139</v>
      </c>
      <c r="J1576" s="8">
        <f>EOMONTH(C1576, 0)</f>
        <v>45565</v>
      </c>
      <c r="K1576" s="1" t="s">
        <v>373</v>
      </c>
      <c r="L1576" s="1" t="str">
        <f>IF(ISNUMBER(SEARCH("Social subscription",I1576)),"Social Sub",IF(OR(ISNUMBER(SEARCH("Mens",I1576)),ISNUMBER(SEARCH("Ladies",I1576))),"Match Fees",IF(OR(ISNUMBER(SEARCH("Badgers",I1576)),ISNUMBER(SEARCH("Match Fee",I1576))),"Match Fees",IF(OR(ISNUMBER(SEARCH("Training",I1576)),ISNUMBER(SEARCH("Aspirations",I1576))),"Training Fee",""))))</f>
        <v>Training Fee</v>
      </c>
      <c r="M1576" s="1">
        <v>3</v>
      </c>
      <c r="N1576" s="1">
        <v>0.06</v>
      </c>
      <c r="O1576" s="1">
        <v>0.05</v>
      </c>
      <c r="P1576" s="1">
        <v>0</v>
      </c>
      <c r="Q1576" s="1">
        <v>2.89</v>
      </c>
    </row>
    <row r="1577" spans="1:17" ht="12.75">
      <c r="A1577" s="4">
        <v>45536</v>
      </c>
      <c r="B1577" s="18">
        <f>IF(AND(ISNUMBER(--LEFT(A1577,10)), ISNUMBER(--LEFT(C1577,10))), --LEFT(C1577,10) - --LEFT(A1577,10), "")</f>
        <v>21.354099999996834</v>
      </c>
      <c r="C1577" s="4">
        <v>45557.354166666664</v>
      </c>
      <c r="D1577" s="16">
        <f>YEAR(C1577)</f>
        <v>2024</v>
      </c>
      <c r="E1577" s="1" t="str">
        <f t="shared" si="24"/>
        <v>September 2024</v>
      </c>
      <c r="F1577" s="3" t="str">
        <f ca="1">IF(C1577&gt;=TODAY()-365, "Last 12 Months", "After 12 Months")</f>
        <v>Last 12 Months</v>
      </c>
      <c r="G1577" s="1" t="s">
        <v>3140</v>
      </c>
      <c r="H1577" s="1" t="s">
        <v>954</v>
      </c>
      <c r="I1577" s="1" t="s">
        <v>3139</v>
      </c>
      <c r="J1577" s="8">
        <f>EOMONTH(C1577, 0)</f>
        <v>45565</v>
      </c>
      <c r="K1577" s="1" t="s">
        <v>373</v>
      </c>
      <c r="L1577" s="1" t="str">
        <f>IF(ISNUMBER(SEARCH("Social subscription",I1577)),"Social Sub",IF(OR(ISNUMBER(SEARCH("Mens",I1577)),ISNUMBER(SEARCH("Ladies",I1577))),"Match Fees",IF(OR(ISNUMBER(SEARCH("Badgers",I1577)),ISNUMBER(SEARCH("Match Fee",I1577))),"Match Fees",IF(OR(ISNUMBER(SEARCH("Training",I1577)),ISNUMBER(SEARCH("Aspirations",I1577))),"Training Fee",""))))</f>
        <v>Training Fee</v>
      </c>
      <c r="M1577" s="1">
        <v>3</v>
      </c>
      <c r="N1577" s="1">
        <v>0.06</v>
      </c>
      <c r="O1577" s="1">
        <v>0.05</v>
      </c>
      <c r="P1577" s="1">
        <v>0</v>
      </c>
      <c r="Q1577" s="1">
        <v>2.89</v>
      </c>
    </row>
    <row r="1578" spans="1:17" ht="12.75">
      <c r="A1578" s="4">
        <v>45543</v>
      </c>
      <c r="B1578" s="18">
        <f>IF(AND(ISNUMBER(--LEFT(A1578,10)), ISNUMBER(--LEFT(C1578,10))), --LEFT(C1578,10) - --LEFT(A1578,10), "")</f>
        <v>14.354099999996834</v>
      </c>
      <c r="C1578" s="4">
        <v>45557.354166666664</v>
      </c>
      <c r="D1578" s="16">
        <f>YEAR(C1578)</f>
        <v>2024</v>
      </c>
      <c r="E1578" s="1" t="str">
        <f t="shared" si="24"/>
        <v>September 2024</v>
      </c>
      <c r="F1578" s="3" t="str">
        <f ca="1">IF(C1578&gt;=TODAY()-365, "Last 12 Months", "After 12 Months")</f>
        <v>Last 12 Months</v>
      </c>
      <c r="G1578" s="1" t="s">
        <v>3141</v>
      </c>
      <c r="H1578" s="1" t="s">
        <v>951</v>
      </c>
      <c r="I1578" s="1" t="s">
        <v>3142</v>
      </c>
      <c r="J1578" s="8">
        <f>EOMONTH(C1578, 0)</f>
        <v>45565</v>
      </c>
      <c r="K1578" s="1" t="s">
        <v>373</v>
      </c>
      <c r="L1578" s="1" t="str">
        <f>IF(ISNUMBER(SEARCH("Social subscription",I1578)),"Social Sub",IF(OR(ISNUMBER(SEARCH("Mens",I1578)),ISNUMBER(SEARCH("Ladies",I1578))),"Match Fees",IF(OR(ISNUMBER(SEARCH("Badgers",I1578)),ISNUMBER(SEARCH("Match Fee",I1578))),"Match Fees",IF(OR(ISNUMBER(SEARCH("Training",I1578)),ISNUMBER(SEARCH("Aspirations",I1578))),"Training Fee",""))))</f>
        <v>Training Fee</v>
      </c>
      <c r="M1578" s="1">
        <v>3</v>
      </c>
      <c r="N1578" s="1">
        <v>0.06</v>
      </c>
      <c r="O1578" s="1">
        <v>0.05</v>
      </c>
      <c r="P1578" s="1">
        <v>0</v>
      </c>
      <c r="Q1578" s="1">
        <v>2.89</v>
      </c>
    </row>
    <row r="1579" spans="1:17" ht="12.75">
      <c r="A1579" s="4">
        <v>45549</v>
      </c>
      <c r="B1579" s="18">
        <f>IF(AND(ISNUMBER(--LEFT(A1579,10)), ISNUMBER(--LEFT(C1579,10))), --LEFT(C1579,10) - --LEFT(A1579,10), "")</f>
        <v>8.3540999999968335</v>
      </c>
      <c r="C1579" s="4">
        <v>45557.354166666664</v>
      </c>
      <c r="D1579" s="16">
        <f>YEAR(C1579)</f>
        <v>2024</v>
      </c>
      <c r="E1579" s="1" t="str">
        <f t="shared" si="24"/>
        <v>September 2024</v>
      </c>
      <c r="F1579" s="3" t="str">
        <f ca="1">IF(C1579&gt;=TODAY()-365, "Last 12 Months", "After 12 Months")</f>
        <v>Last 12 Months</v>
      </c>
      <c r="G1579" s="1" t="s">
        <v>3143</v>
      </c>
      <c r="H1579" s="1" t="s">
        <v>951</v>
      </c>
      <c r="I1579" s="1" t="s">
        <v>3144</v>
      </c>
      <c r="J1579" s="8">
        <f>EOMONTH(C1579, 0)</f>
        <v>45565</v>
      </c>
      <c r="K1579" s="1" t="s">
        <v>373</v>
      </c>
      <c r="L1579" s="1" t="str">
        <f>IF(ISNUMBER(SEARCH("Social subscription",I1579)),"Social Sub",IF(OR(ISNUMBER(SEARCH("Mens",I1579)),ISNUMBER(SEARCH("Ladies",I1579))),"Match Fees",IF(OR(ISNUMBER(SEARCH("Badgers",I1579)),ISNUMBER(SEARCH("Match Fee",I1579))),"Match Fees",IF(OR(ISNUMBER(SEARCH("Training",I1579)),ISNUMBER(SEARCH("Aspirations",I1579))),"Training Fee",""))))</f>
        <v>Match Fees</v>
      </c>
      <c r="M1579" s="1">
        <v>3</v>
      </c>
      <c r="N1579" s="1">
        <v>0.06</v>
      </c>
      <c r="O1579" s="1">
        <v>0.05</v>
      </c>
      <c r="P1579" s="1">
        <v>0</v>
      </c>
      <c r="Q1579" s="1">
        <v>2.89</v>
      </c>
    </row>
    <row r="1580" spans="1:17" ht="12.75">
      <c r="A1580" s="4">
        <v>45550</v>
      </c>
      <c r="B1580" s="18">
        <f>IF(AND(ISNUMBER(--LEFT(A1580,10)), ISNUMBER(--LEFT(C1580,10))), --LEFT(C1580,10) - --LEFT(A1580,10), "")</f>
        <v>7.3540999999968335</v>
      </c>
      <c r="C1580" s="4">
        <v>45557.354166666664</v>
      </c>
      <c r="D1580" s="16">
        <f>YEAR(C1580)</f>
        <v>2024</v>
      </c>
      <c r="E1580" s="1" t="str">
        <f t="shared" si="24"/>
        <v>September 2024</v>
      </c>
      <c r="F1580" s="3" t="str">
        <f ca="1">IF(C1580&gt;=TODAY()-365, "Last 12 Months", "After 12 Months")</f>
        <v>Last 12 Months</v>
      </c>
      <c r="G1580" s="1" t="s">
        <v>3145</v>
      </c>
      <c r="H1580" s="1" t="s">
        <v>951</v>
      </c>
      <c r="I1580" s="1" t="s">
        <v>3146</v>
      </c>
      <c r="J1580" s="8">
        <f>EOMONTH(C1580, 0)</f>
        <v>45565</v>
      </c>
      <c r="K1580" s="1" t="s">
        <v>373</v>
      </c>
      <c r="L1580" s="1" t="str">
        <f>IF(ISNUMBER(SEARCH("Social subscription",I1580)),"Social Sub",IF(OR(ISNUMBER(SEARCH("Mens",I1580)),ISNUMBER(SEARCH("Ladies",I1580))),"Match Fees",IF(OR(ISNUMBER(SEARCH("Badgers",I1580)),ISNUMBER(SEARCH("Match Fee",I1580))),"Match Fees",IF(OR(ISNUMBER(SEARCH("Training",I1580)),ISNUMBER(SEARCH("Aspirations",I1580))),"Training Fee",""))))</f>
        <v>Training Fee</v>
      </c>
      <c r="M1580" s="1">
        <v>3</v>
      </c>
      <c r="N1580" s="1">
        <v>0.06</v>
      </c>
      <c r="O1580" s="1">
        <v>0.05</v>
      </c>
      <c r="P1580" s="1">
        <v>0</v>
      </c>
      <c r="Q1580" s="1">
        <v>2.89</v>
      </c>
    </row>
    <row r="1581" spans="1:17" ht="12.75">
      <c r="A1581" s="4">
        <v>45550</v>
      </c>
      <c r="B1581" s="18">
        <f>IF(AND(ISNUMBER(--LEFT(A1581,10)), ISNUMBER(--LEFT(C1581,10))), --LEFT(C1581,10) - --LEFT(A1581,10), "")</f>
        <v>7.3540999999968335</v>
      </c>
      <c r="C1581" s="4">
        <v>45557.354166666664</v>
      </c>
      <c r="D1581" s="16">
        <f>YEAR(C1581)</f>
        <v>2024</v>
      </c>
      <c r="E1581" s="1" t="str">
        <f t="shared" si="24"/>
        <v>September 2024</v>
      </c>
      <c r="F1581" s="3" t="str">
        <f ca="1">IF(C1581&gt;=TODAY()-365, "Last 12 Months", "After 12 Months")</f>
        <v>Last 12 Months</v>
      </c>
      <c r="G1581" s="1" t="s">
        <v>3147</v>
      </c>
      <c r="H1581" s="1" t="s">
        <v>954</v>
      </c>
      <c r="I1581" s="1" t="s">
        <v>3146</v>
      </c>
      <c r="J1581" s="8">
        <f>EOMONTH(C1581, 0)</f>
        <v>45565</v>
      </c>
      <c r="K1581" s="1" t="s">
        <v>373</v>
      </c>
      <c r="L1581" s="1" t="str">
        <f>IF(ISNUMBER(SEARCH("Social subscription",I1581)),"Social Sub",IF(OR(ISNUMBER(SEARCH("Mens",I1581)),ISNUMBER(SEARCH("Ladies",I1581))),"Match Fees",IF(OR(ISNUMBER(SEARCH("Badgers",I1581)),ISNUMBER(SEARCH("Match Fee",I1581))),"Match Fees",IF(OR(ISNUMBER(SEARCH("Training",I1581)),ISNUMBER(SEARCH("Aspirations",I1581))),"Training Fee",""))))</f>
        <v>Training Fee</v>
      </c>
      <c r="M1581" s="1">
        <v>3</v>
      </c>
      <c r="N1581" s="1">
        <v>7.0000000000000007E-2</v>
      </c>
      <c r="O1581" s="1">
        <v>0.05</v>
      </c>
      <c r="P1581" s="1">
        <v>0</v>
      </c>
      <c r="Q1581" s="1">
        <v>2.88</v>
      </c>
    </row>
    <row r="1582" spans="1:17" ht="12.75">
      <c r="A1582" s="4">
        <v>45542</v>
      </c>
      <c r="B1582" s="18">
        <f>IF(AND(ISNUMBER(--LEFT(A1582,10)), ISNUMBER(--LEFT(C1582,10))), --LEFT(C1582,10) - --LEFT(A1582,10), "")</f>
        <v>15.420100000003004</v>
      </c>
      <c r="C1582" s="4">
        <v>45557.420138888891</v>
      </c>
      <c r="D1582" s="16">
        <f>YEAR(C1582)</f>
        <v>2024</v>
      </c>
      <c r="E1582" s="1" t="str">
        <f t="shared" si="24"/>
        <v>September 2024</v>
      </c>
      <c r="F1582" s="3" t="str">
        <f ca="1">IF(C1582&gt;=TODAY()-365, "Last 12 Months", "After 12 Months")</f>
        <v>Last 12 Months</v>
      </c>
      <c r="G1582" s="1" t="s">
        <v>3148</v>
      </c>
      <c r="H1582" s="1" t="s">
        <v>804</v>
      </c>
      <c r="I1582" s="1" t="s">
        <v>2755</v>
      </c>
      <c r="J1582" s="8">
        <f>EOMONTH(C1582, 0)</f>
        <v>45565</v>
      </c>
      <c r="K1582" s="1" t="s">
        <v>241</v>
      </c>
      <c r="L1582" s="1" t="str">
        <f>IF(ISNUMBER(SEARCH("Social subscription",I1582)),"Social Sub",IF(OR(ISNUMBER(SEARCH("Mens",I1582)),ISNUMBER(SEARCH("Ladies",I1582))),"Match Fees",IF(OR(ISNUMBER(SEARCH("Badgers",I1582)),ISNUMBER(SEARCH("Match Fee",I1582))),"Match Fees",IF(OR(ISNUMBER(SEARCH("Training",I1582)),ISNUMBER(SEARCH("Aspirations",I1582))),"Training Fee",""))))</f>
        <v>Match Fees</v>
      </c>
      <c r="M1582" s="1">
        <v>30</v>
      </c>
      <c r="N1582" s="1">
        <v>0</v>
      </c>
      <c r="O1582" s="1">
        <v>0</v>
      </c>
      <c r="P1582" s="1">
        <v>0</v>
      </c>
      <c r="Q1582" s="1">
        <v>30</v>
      </c>
    </row>
    <row r="1583" spans="1:17" ht="12.75">
      <c r="A1583" s="4">
        <v>45556</v>
      </c>
      <c r="B1583" s="18">
        <f>IF(AND(ISNUMBER(--LEFT(A1583,10)), ISNUMBER(--LEFT(C1583,10))), --LEFT(C1583,10) - --LEFT(A1583,10), "")</f>
        <v>1.5909000000028755</v>
      </c>
      <c r="C1583" s="4">
        <v>45557.59097222222</v>
      </c>
      <c r="D1583" s="16">
        <f>YEAR(C1583)</f>
        <v>2024</v>
      </c>
      <c r="E1583" s="1" t="str">
        <f t="shared" si="24"/>
        <v>September 2024</v>
      </c>
      <c r="F1583" s="3" t="str">
        <f ca="1">IF(C1583&gt;=TODAY()-365, "Last 12 Months", "After 12 Months")</f>
        <v>Last 12 Months</v>
      </c>
      <c r="G1583" s="1" t="s">
        <v>3149</v>
      </c>
      <c r="H1583" s="1" t="s">
        <v>2510</v>
      </c>
      <c r="I1583" s="1" t="s">
        <v>3150</v>
      </c>
      <c r="J1583" s="8">
        <f>EOMONTH(C1583, 0)</f>
        <v>45565</v>
      </c>
      <c r="K1583" s="1" t="s">
        <v>233</v>
      </c>
      <c r="L1583" s="1" t="str">
        <f>IF(ISNUMBER(SEARCH("Social subscription",I1583)),"Social Sub",IF(OR(ISNUMBER(SEARCH("Mens",I1583)),ISNUMBER(SEARCH("Ladies",I1583))),"Match Fees",IF(OR(ISNUMBER(SEARCH("Badgers",I1583)),ISNUMBER(SEARCH("Match Fee",I1583))),"Match Fees",IF(OR(ISNUMBER(SEARCH("Training",I1583)),ISNUMBER(SEARCH("Aspirations",I1583))),"Training Fee",""))))</f>
        <v>Match Fees</v>
      </c>
      <c r="M1583" s="1">
        <v>5</v>
      </c>
      <c r="N1583" s="1">
        <v>0</v>
      </c>
      <c r="O1583" s="1">
        <v>0</v>
      </c>
      <c r="P1583" s="1">
        <v>0</v>
      </c>
      <c r="Q1583" s="1">
        <v>5</v>
      </c>
    </row>
    <row r="1584" spans="1:17" ht="12.75">
      <c r="A1584" s="4">
        <v>45557</v>
      </c>
      <c r="B1584" s="18">
        <f>IF(AND(ISNUMBER(--LEFT(A1584,10)), ISNUMBER(--LEFT(C1584,10))), --LEFT(C1584,10) - --LEFT(A1584,10), "")</f>
        <v>0.62769999999727588</v>
      </c>
      <c r="C1584" s="4">
        <v>45557.62777777778</v>
      </c>
      <c r="D1584" s="16">
        <f>YEAR(C1584)</f>
        <v>2024</v>
      </c>
      <c r="E1584" s="1" t="str">
        <f t="shared" si="24"/>
        <v>September 2024</v>
      </c>
      <c r="F1584" s="3" t="str">
        <f ca="1">IF(C1584&gt;=TODAY()-365, "Last 12 Months", "After 12 Months")</f>
        <v>Last 12 Months</v>
      </c>
      <c r="G1584" s="1" t="s">
        <v>3151</v>
      </c>
      <c r="H1584" s="1" t="s">
        <v>1153</v>
      </c>
      <c r="I1584" s="1" t="s">
        <v>3152</v>
      </c>
      <c r="J1584" s="8">
        <f>EOMONTH(C1584, 0)</f>
        <v>45565</v>
      </c>
      <c r="K1584" s="1" t="s">
        <v>241</v>
      </c>
      <c r="L1584" s="1" t="str">
        <f>IF(ISNUMBER(SEARCH("Social subscription",I1584)),"Social Sub",IF(OR(ISNUMBER(SEARCH("Mens",I1584)),ISNUMBER(SEARCH("Ladies",I1584))),"Match Fees",IF(OR(ISNUMBER(SEARCH("Badgers",I1584)),ISNUMBER(SEARCH("Match Fee",I1584))),"Match Fees",IF(OR(ISNUMBER(SEARCH("Training",I1584)),ISNUMBER(SEARCH("Aspirations",I1584))),"Training Fee",""))))</f>
        <v>Training Fee</v>
      </c>
      <c r="M1584" s="1">
        <v>3</v>
      </c>
      <c r="N1584" s="1">
        <v>0</v>
      </c>
      <c r="O1584" s="1">
        <v>0</v>
      </c>
      <c r="P1584" s="1">
        <v>0</v>
      </c>
      <c r="Q1584" s="1">
        <v>3</v>
      </c>
    </row>
    <row r="1585" spans="1:17" ht="12.75">
      <c r="A1585" s="4">
        <v>45557</v>
      </c>
      <c r="B1585" s="18">
        <f>IF(AND(ISNUMBER(--LEFT(A1585,10)), ISNUMBER(--LEFT(C1585,10))), --LEFT(C1585,10) - --LEFT(A1585,10), "")</f>
        <v>0.62840000000142027</v>
      </c>
      <c r="C1585" s="4">
        <v>45557.628472222219</v>
      </c>
      <c r="D1585" s="16">
        <f>YEAR(C1585)</f>
        <v>2024</v>
      </c>
      <c r="E1585" s="1" t="str">
        <f t="shared" si="24"/>
        <v>September 2024</v>
      </c>
      <c r="F1585" s="3" t="str">
        <f ca="1">IF(C1585&gt;=TODAY()-365, "Last 12 Months", "After 12 Months")</f>
        <v>Last 12 Months</v>
      </c>
      <c r="G1585" s="1" t="s">
        <v>3153</v>
      </c>
      <c r="H1585" s="1" t="s">
        <v>1156</v>
      </c>
      <c r="I1585" s="1" t="s">
        <v>3152</v>
      </c>
      <c r="J1585" s="8">
        <f>EOMONTH(C1585, 0)</f>
        <v>45565</v>
      </c>
      <c r="K1585" s="1" t="s">
        <v>241</v>
      </c>
      <c r="L1585" s="1" t="str">
        <f>IF(ISNUMBER(SEARCH("Social subscription",I1585)),"Social Sub",IF(OR(ISNUMBER(SEARCH("Mens",I1585)),ISNUMBER(SEARCH("Ladies",I1585))),"Match Fees",IF(OR(ISNUMBER(SEARCH("Badgers",I1585)),ISNUMBER(SEARCH("Match Fee",I1585))),"Match Fees",IF(OR(ISNUMBER(SEARCH("Training",I1585)),ISNUMBER(SEARCH("Aspirations",I1585))),"Training Fee",""))))</f>
        <v>Training Fee</v>
      </c>
      <c r="M1585" s="1">
        <v>3</v>
      </c>
      <c r="N1585" s="1">
        <v>0</v>
      </c>
      <c r="O1585" s="1">
        <v>0</v>
      </c>
      <c r="P1585" s="1">
        <v>0</v>
      </c>
      <c r="Q1585" s="1">
        <v>3</v>
      </c>
    </row>
    <row r="1586" spans="1:17" ht="12.75">
      <c r="A1586" s="4">
        <v>45557</v>
      </c>
      <c r="B1586" s="18">
        <f>IF(AND(ISNUMBER(--LEFT(A1586,10)), ISNUMBER(--LEFT(C1586,10))), --LEFT(C1586,10) - --LEFT(A1586,10), "")</f>
        <v>0.62840000000142027</v>
      </c>
      <c r="C1586" s="4">
        <v>45557.628472222219</v>
      </c>
      <c r="D1586" s="16">
        <f>YEAR(C1586)</f>
        <v>2024</v>
      </c>
      <c r="E1586" s="1" t="str">
        <f t="shared" si="24"/>
        <v>September 2024</v>
      </c>
      <c r="F1586" s="3" t="str">
        <f ca="1">IF(C1586&gt;=TODAY()-365, "Last 12 Months", "After 12 Months")</f>
        <v>Last 12 Months</v>
      </c>
      <c r="G1586" s="1" t="s">
        <v>3154</v>
      </c>
      <c r="H1586" s="1" t="s">
        <v>1429</v>
      </c>
      <c r="I1586" s="1" t="s">
        <v>3152</v>
      </c>
      <c r="J1586" s="8">
        <f>EOMONTH(C1586, 0)</f>
        <v>45565</v>
      </c>
      <c r="K1586" s="1" t="s">
        <v>241</v>
      </c>
      <c r="L1586" s="1" t="str">
        <f>IF(ISNUMBER(SEARCH("Social subscription",I1586)),"Social Sub",IF(OR(ISNUMBER(SEARCH("Mens",I1586)),ISNUMBER(SEARCH("Ladies",I1586))),"Match Fees",IF(OR(ISNUMBER(SEARCH("Badgers",I1586)),ISNUMBER(SEARCH("Match Fee",I1586))),"Match Fees",IF(OR(ISNUMBER(SEARCH("Training",I1586)),ISNUMBER(SEARCH("Aspirations",I1586))),"Training Fee",""))))</f>
        <v>Training Fee</v>
      </c>
      <c r="M1586" s="1">
        <v>3</v>
      </c>
      <c r="N1586" s="1">
        <v>0</v>
      </c>
      <c r="O1586" s="1">
        <v>0</v>
      </c>
      <c r="P1586" s="1">
        <v>0</v>
      </c>
      <c r="Q1586" s="1">
        <v>3</v>
      </c>
    </row>
    <row r="1587" spans="1:17" ht="12.75">
      <c r="A1587" s="4">
        <v>45557</v>
      </c>
      <c r="B1587" s="18">
        <f>IF(AND(ISNUMBER(--LEFT(A1587,10)), ISNUMBER(--LEFT(C1587,10))), --LEFT(C1587,10) - --LEFT(A1587,10), "")</f>
        <v>0.62840000000142027</v>
      </c>
      <c r="C1587" s="4">
        <v>45557.628472222219</v>
      </c>
      <c r="D1587" s="16">
        <f>YEAR(C1587)</f>
        <v>2024</v>
      </c>
      <c r="E1587" s="1" t="str">
        <f t="shared" si="24"/>
        <v>September 2024</v>
      </c>
      <c r="F1587" s="3" t="str">
        <f ca="1">IF(C1587&gt;=TODAY()-365, "Last 12 Months", "After 12 Months")</f>
        <v>Last 12 Months</v>
      </c>
      <c r="G1587" s="1" t="s">
        <v>3155</v>
      </c>
      <c r="H1587" s="1" t="s">
        <v>781</v>
      </c>
      <c r="I1587" s="1" t="s">
        <v>3156</v>
      </c>
      <c r="J1587" s="8">
        <f>EOMONTH(C1587, 0)</f>
        <v>45565</v>
      </c>
      <c r="K1587" s="1" t="s">
        <v>233</v>
      </c>
      <c r="L1587" s="1" t="str">
        <f>IF(ISNUMBER(SEARCH("Social subscription",I1587)),"Social Sub",IF(OR(ISNUMBER(SEARCH("Mens",I1587)),ISNUMBER(SEARCH("Ladies",I1587))),"Match Fees",IF(OR(ISNUMBER(SEARCH("Badgers",I1587)),ISNUMBER(SEARCH("Match Fee",I1587))),"Match Fees",IF(OR(ISNUMBER(SEARCH("Training",I1587)),ISNUMBER(SEARCH("Aspirations",I1587))),"Training Fee",""))))</f>
        <v>Training Fee</v>
      </c>
      <c r="M1587" s="1">
        <v>3</v>
      </c>
      <c r="N1587" s="1">
        <v>0</v>
      </c>
      <c r="O1587" s="1">
        <v>0</v>
      </c>
      <c r="P1587" s="1">
        <v>0</v>
      </c>
      <c r="Q1587" s="1">
        <v>3</v>
      </c>
    </row>
    <row r="1588" spans="1:17" ht="12.75">
      <c r="A1588" s="4">
        <v>45551</v>
      </c>
      <c r="B1588" s="18">
        <f>IF(AND(ISNUMBER(--LEFT(A1588,10)), ISNUMBER(--LEFT(C1588,10))), --LEFT(C1588,10) - --LEFT(A1588,10), "")</f>
        <v>6.7465000000011059</v>
      </c>
      <c r="C1588" s="4">
        <v>45557.746527777781</v>
      </c>
      <c r="D1588" s="16">
        <f>YEAR(C1588)</f>
        <v>2024</v>
      </c>
      <c r="E1588" s="1" t="str">
        <f t="shared" si="24"/>
        <v>September 2024</v>
      </c>
      <c r="F1588" s="3" t="str">
        <f ca="1">IF(C1588&gt;=TODAY()-365, "Last 12 Months", "After 12 Months")</f>
        <v>Last 12 Months</v>
      </c>
      <c r="G1588" s="1" t="s">
        <v>3157</v>
      </c>
      <c r="H1588" s="1" t="s">
        <v>449</v>
      </c>
      <c r="I1588" s="1" t="s">
        <v>3158</v>
      </c>
      <c r="J1588" s="8">
        <f>EOMONTH(C1588, 0)</f>
        <v>45565</v>
      </c>
      <c r="K1588" s="1" t="s">
        <v>233</v>
      </c>
      <c r="L1588" s="1" t="str">
        <f>IF(ISNUMBER(SEARCH("Social subscription",I1588)),"Social Sub",IF(OR(ISNUMBER(SEARCH("Mens",I1588)),ISNUMBER(SEARCH("Ladies",I1588))),"Match Fees",IF(OR(ISNUMBER(SEARCH("Badgers",I1588)),ISNUMBER(SEARCH("Match Fee",I1588))),"Match Fees",IF(OR(ISNUMBER(SEARCH("Training",I1588)),ISNUMBER(SEARCH("Aspirations",I1588))),"Training Fee",""))))</f>
        <v>Match Fees</v>
      </c>
      <c r="M1588" s="1">
        <v>30</v>
      </c>
      <c r="N1588" s="1">
        <v>0</v>
      </c>
      <c r="O1588" s="1">
        <v>0</v>
      </c>
      <c r="P1588" s="1">
        <v>0</v>
      </c>
      <c r="Q1588" s="1">
        <v>30</v>
      </c>
    </row>
    <row r="1589" spans="1:17" ht="12.75">
      <c r="A1589" s="4">
        <v>45528</v>
      </c>
      <c r="B1589" s="18">
        <f>IF(AND(ISNUMBER(--LEFT(A1589,10)), ISNUMBER(--LEFT(C1589,10))), --LEFT(C1589,10) - --LEFT(A1589,10), "")</f>
        <v>30.354099999996834</v>
      </c>
      <c r="C1589" s="4">
        <v>45558.354166666664</v>
      </c>
      <c r="D1589" s="16">
        <f>YEAR(C1589)</f>
        <v>2024</v>
      </c>
      <c r="E1589" s="1" t="str">
        <f t="shared" si="24"/>
        <v>September 2024</v>
      </c>
      <c r="F1589" s="3" t="str">
        <f ca="1">IF(C1589&gt;=TODAY()-365, "Last 12 Months", "After 12 Months")</f>
        <v>Last 12 Months</v>
      </c>
      <c r="G1589" s="1" t="s">
        <v>3159</v>
      </c>
      <c r="H1589" s="1" t="s">
        <v>2131</v>
      </c>
      <c r="I1589" s="1" t="s">
        <v>2440</v>
      </c>
      <c r="J1589" s="8">
        <f>EOMONTH(C1589, 0)</f>
        <v>45565</v>
      </c>
      <c r="K1589" s="1" t="s">
        <v>373</v>
      </c>
      <c r="L1589" s="1" t="str">
        <f>IF(ISNUMBER(SEARCH("Social subscription",I1589)),"Social Sub",IF(OR(ISNUMBER(SEARCH("Mens",I1589)),ISNUMBER(SEARCH("Ladies",I1589))),"Match Fees",IF(OR(ISNUMBER(SEARCH("Badgers",I1589)),ISNUMBER(SEARCH("Match Fee",I1589))),"Match Fees",IF(OR(ISNUMBER(SEARCH("Training",I1589)),ISNUMBER(SEARCH("Aspirations",I1589))),"Training Fee",""))))</f>
        <v>Training Fee</v>
      </c>
      <c r="M1589" s="1">
        <v>10</v>
      </c>
      <c r="N1589" s="1">
        <v>0.35</v>
      </c>
      <c r="O1589" s="1">
        <v>0.1</v>
      </c>
      <c r="P1589" s="1">
        <v>0</v>
      </c>
      <c r="Q1589" s="1">
        <v>9.5500000000000007</v>
      </c>
    </row>
    <row r="1590" spans="1:17" ht="12.75">
      <c r="A1590" s="4">
        <v>45427</v>
      </c>
      <c r="B1590" s="18">
        <f>IF(AND(ISNUMBER(--LEFT(A1590,10)), ISNUMBER(--LEFT(C1590,10))), --LEFT(C1590,10) - --LEFT(A1590,10), "")</f>
        <v>131.71110000000044</v>
      </c>
      <c r="C1590" s="4">
        <v>45558.711111111108</v>
      </c>
      <c r="D1590" s="16">
        <f>YEAR(C1590)</f>
        <v>2024</v>
      </c>
      <c r="E1590" s="1" t="str">
        <f t="shared" si="24"/>
        <v>September 2024</v>
      </c>
      <c r="F1590" s="3" t="str">
        <f ca="1">IF(C1590&gt;=TODAY()-365, "Last 12 Months", "After 12 Months")</f>
        <v>Last 12 Months</v>
      </c>
      <c r="G1590" s="1" t="s">
        <v>3160</v>
      </c>
      <c r="H1590" s="1" t="s">
        <v>2776</v>
      </c>
      <c r="I1590" s="1" t="s">
        <v>3161</v>
      </c>
      <c r="J1590" s="8">
        <f>EOMONTH(C1590, 0)</f>
        <v>45565</v>
      </c>
      <c r="K1590" s="1" t="s">
        <v>233</v>
      </c>
      <c r="L1590" s="1" t="str">
        <f>IF(ISNUMBER(SEARCH("Social subscription",I1590)),"Social Sub",IF(OR(ISNUMBER(SEARCH("Mens",I1590)),ISNUMBER(SEARCH("Ladies",I1590))),"Match Fees",IF(OR(ISNUMBER(SEARCH("Badgers",I1590)),ISNUMBER(SEARCH("Match Fee",I1590))),"Match Fees",IF(OR(ISNUMBER(SEARCH("Training",I1590)),ISNUMBER(SEARCH("Aspirations",I1590))),"Training Fee",""))))</f>
        <v>Match Fees</v>
      </c>
      <c r="M1590" s="1">
        <v>5</v>
      </c>
      <c r="N1590" s="1">
        <v>0</v>
      </c>
      <c r="O1590" s="1">
        <v>0</v>
      </c>
      <c r="P1590" s="1">
        <v>0</v>
      </c>
      <c r="Q1590" s="1">
        <v>5</v>
      </c>
    </row>
    <row r="1591" spans="1:17" ht="12.75">
      <c r="A1591" s="4">
        <v>45441</v>
      </c>
      <c r="B1591" s="18">
        <f>IF(AND(ISNUMBER(--LEFT(A1591,10)), ISNUMBER(--LEFT(C1591,10))), --LEFT(C1591,10) - --LEFT(A1591,10), "")</f>
        <v>117.71110000000044</v>
      </c>
      <c r="C1591" s="4">
        <v>45558.711111111108</v>
      </c>
      <c r="D1591" s="16">
        <f>YEAR(C1591)</f>
        <v>2024</v>
      </c>
      <c r="E1591" s="1" t="str">
        <f t="shared" si="24"/>
        <v>September 2024</v>
      </c>
      <c r="F1591" s="3" t="str">
        <f ca="1">IF(C1591&gt;=TODAY()-365, "Last 12 Months", "After 12 Months")</f>
        <v>Last 12 Months</v>
      </c>
      <c r="G1591" s="1" t="s">
        <v>3162</v>
      </c>
      <c r="H1591" s="1" t="s">
        <v>2776</v>
      </c>
      <c r="I1591" s="1" t="s">
        <v>3163</v>
      </c>
      <c r="J1591" s="8">
        <f>EOMONTH(C1591, 0)</f>
        <v>45565</v>
      </c>
      <c r="K1591" s="1" t="s">
        <v>233</v>
      </c>
      <c r="L1591" s="1" t="str">
        <f>IF(ISNUMBER(SEARCH("Social subscription",I1591)),"Social Sub",IF(OR(ISNUMBER(SEARCH("Mens",I1591)),ISNUMBER(SEARCH("Ladies",I1591))),"Match Fees",IF(OR(ISNUMBER(SEARCH("Badgers",I1591)),ISNUMBER(SEARCH("Match Fee",I1591))),"Match Fees",IF(OR(ISNUMBER(SEARCH("Training",I1591)),ISNUMBER(SEARCH("Aspirations",I1591))),"Training Fee",""))))</f>
        <v>Match Fees</v>
      </c>
      <c r="M1591" s="1">
        <v>5</v>
      </c>
      <c r="N1591" s="1">
        <v>0</v>
      </c>
      <c r="O1591" s="1">
        <v>0</v>
      </c>
      <c r="P1591" s="1">
        <v>0</v>
      </c>
      <c r="Q1591" s="1">
        <v>5</v>
      </c>
    </row>
    <row r="1592" spans="1:17" ht="12.75">
      <c r="A1592" s="4">
        <v>45447</v>
      </c>
      <c r="B1592" s="18">
        <f>IF(AND(ISNUMBER(--LEFT(A1592,10)), ISNUMBER(--LEFT(C1592,10))), --LEFT(C1592,10) - --LEFT(A1592,10), "")</f>
        <v>111.71110000000044</v>
      </c>
      <c r="C1592" s="4">
        <v>45558.711111111108</v>
      </c>
      <c r="D1592" s="16">
        <f>YEAR(C1592)</f>
        <v>2024</v>
      </c>
      <c r="E1592" s="1" t="str">
        <f t="shared" si="24"/>
        <v>September 2024</v>
      </c>
      <c r="F1592" s="3" t="str">
        <f ca="1">IF(C1592&gt;=TODAY()-365, "Last 12 Months", "After 12 Months")</f>
        <v>Last 12 Months</v>
      </c>
      <c r="G1592" s="1" t="s">
        <v>3164</v>
      </c>
      <c r="H1592" s="1" t="s">
        <v>2776</v>
      </c>
      <c r="I1592" s="1" t="s">
        <v>3165</v>
      </c>
      <c r="J1592" s="8">
        <f>EOMONTH(C1592, 0)</f>
        <v>45565</v>
      </c>
      <c r="K1592" s="1" t="s">
        <v>233</v>
      </c>
      <c r="L1592" s="1" t="str">
        <f>IF(ISNUMBER(SEARCH("Social subscription",I1592)),"Social Sub",IF(OR(ISNUMBER(SEARCH("Mens",I1592)),ISNUMBER(SEARCH("Ladies",I1592))),"Match Fees",IF(OR(ISNUMBER(SEARCH("Badgers",I1592)),ISNUMBER(SEARCH("Match Fee",I1592))),"Match Fees",IF(OR(ISNUMBER(SEARCH("Training",I1592)),ISNUMBER(SEARCH("Aspirations",I1592))),"Training Fee",""))))</f>
        <v>Match Fees</v>
      </c>
      <c r="M1592" s="1">
        <v>5</v>
      </c>
      <c r="N1592" s="1">
        <v>0</v>
      </c>
      <c r="O1592" s="1">
        <v>0</v>
      </c>
      <c r="P1592" s="1">
        <v>0</v>
      </c>
      <c r="Q1592" s="1">
        <v>5</v>
      </c>
    </row>
    <row r="1593" spans="1:17" ht="12.75">
      <c r="A1593" s="4">
        <v>45463</v>
      </c>
      <c r="B1593" s="18">
        <f>IF(AND(ISNUMBER(--LEFT(A1593,10)), ISNUMBER(--LEFT(C1593,10))), --LEFT(C1593,10) - --LEFT(A1593,10), "")</f>
        <v>95.711100000000442</v>
      </c>
      <c r="C1593" s="4">
        <v>45558.711111111108</v>
      </c>
      <c r="D1593" s="16">
        <f>YEAR(C1593)</f>
        <v>2024</v>
      </c>
      <c r="E1593" s="1" t="str">
        <f t="shared" si="24"/>
        <v>September 2024</v>
      </c>
      <c r="F1593" s="3" t="str">
        <f ca="1">IF(C1593&gt;=TODAY()-365, "Last 12 Months", "After 12 Months")</f>
        <v>Last 12 Months</v>
      </c>
      <c r="G1593" s="1" t="s">
        <v>3166</v>
      </c>
      <c r="H1593" s="1" t="s">
        <v>2776</v>
      </c>
      <c r="I1593" s="1" t="s">
        <v>3167</v>
      </c>
      <c r="J1593" s="8">
        <f>EOMONTH(C1593, 0)</f>
        <v>45565</v>
      </c>
      <c r="K1593" s="1" t="s">
        <v>233</v>
      </c>
      <c r="L1593" s="1" t="str">
        <f>IF(ISNUMBER(SEARCH("Social subscription",I1593)),"Social Sub",IF(OR(ISNUMBER(SEARCH("Mens",I1593)),ISNUMBER(SEARCH("Ladies",I1593))),"Match Fees",IF(OR(ISNUMBER(SEARCH("Badgers",I1593)),ISNUMBER(SEARCH("Match Fee",I1593))),"Match Fees",IF(OR(ISNUMBER(SEARCH("Training",I1593)),ISNUMBER(SEARCH("Aspirations",I1593))),"Training Fee",""))))</f>
        <v>Match Fees</v>
      </c>
      <c r="M1593" s="1">
        <v>5</v>
      </c>
      <c r="N1593" s="1">
        <v>0</v>
      </c>
      <c r="O1593" s="1">
        <v>0</v>
      </c>
      <c r="P1593" s="1">
        <v>0</v>
      </c>
      <c r="Q1593" s="1">
        <v>5</v>
      </c>
    </row>
    <row r="1594" spans="1:17" ht="12.75">
      <c r="A1594" s="4">
        <v>45464</v>
      </c>
      <c r="B1594" s="18">
        <f>IF(AND(ISNUMBER(--LEFT(A1594,10)), ISNUMBER(--LEFT(C1594,10))), --LEFT(C1594,10) - --LEFT(A1594,10), "")</f>
        <v>94.711799999997311</v>
      </c>
      <c r="C1594" s="4">
        <v>45558.711805555555</v>
      </c>
      <c r="D1594" s="16">
        <f>YEAR(C1594)</f>
        <v>2024</v>
      </c>
      <c r="E1594" s="1" t="str">
        <f t="shared" si="24"/>
        <v>September 2024</v>
      </c>
      <c r="F1594" s="3" t="str">
        <f ca="1">IF(C1594&gt;=TODAY()-365, "Last 12 Months", "After 12 Months")</f>
        <v>Last 12 Months</v>
      </c>
      <c r="G1594" s="1" t="s">
        <v>3168</v>
      </c>
      <c r="H1594" s="1" t="s">
        <v>2776</v>
      </c>
      <c r="I1594" s="1" t="s">
        <v>3169</v>
      </c>
      <c r="J1594" s="8">
        <f>EOMONTH(C1594, 0)</f>
        <v>45565</v>
      </c>
      <c r="K1594" s="1" t="s">
        <v>233</v>
      </c>
      <c r="L1594" s="1" t="str">
        <f>IF(ISNUMBER(SEARCH("Social subscription",I1594)),"Social Sub",IF(OR(ISNUMBER(SEARCH("Mens",I1594)),ISNUMBER(SEARCH("Ladies",I1594))),"Match Fees",IF(OR(ISNUMBER(SEARCH("Badgers",I1594)),ISNUMBER(SEARCH("Match Fee",I1594))),"Match Fees",IF(OR(ISNUMBER(SEARCH("Training",I1594)),ISNUMBER(SEARCH("Aspirations",I1594))),"Training Fee",""))))</f>
        <v>Training Fee</v>
      </c>
      <c r="M1594" s="1">
        <v>5</v>
      </c>
      <c r="N1594" s="1">
        <v>0</v>
      </c>
      <c r="O1594" s="1">
        <v>0</v>
      </c>
      <c r="P1594" s="1">
        <v>0</v>
      </c>
      <c r="Q1594" s="1">
        <v>5</v>
      </c>
    </row>
    <row r="1595" spans="1:17" ht="12.75">
      <c r="A1595" s="4">
        <v>45471</v>
      </c>
      <c r="B1595" s="18">
        <f>IF(AND(ISNUMBER(--LEFT(A1595,10)), ISNUMBER(--LEFT(C1595,10))), --LEFT(C1595,10) - --LEFT(A1595,10), "")</f>
        <v>87.711799999997311</v>
      </c>
      <c r="C1595" s="4">
        <v>45558.711805555555</v>
      </c>
      <c r="D1595" s="16">
        <f>YEAR(C1595)</f>
        <v>2024</v>
      </c>
      <c r="E1595" s="1" t="str">
        <f t="shared" si="24"/>
        <v>September 2024</v>
      </c>
      <c r="F1595" s="3" t="str">
        <f ca="1">IF(C1595&gt;=TODAY()-365, "Last 12 Months", "After 12 Months")</f>
        <v>Last 12 Months</v>
      </c>
      <c r="G1595" s="1" t="s">
        <v>3170</v>
      </c>
      <c r="H1595" s="1" t="s">
        <v>2776</v>
      </c>
      <c r="I1595" s="1" t="s">
        <v>3171</v>
      </c>
      <c r="J1595" s="8">
        <f>EOMONTH(C1595, 0)</f>
        <v>45565</v>
      </c>
      <c r="K1595" s="1" t="s">
        <v>233</v>
      </c>
      <c r="L1595" s="1" t="str">
        <f>IF(ISNUMBER(SEARCH("Social subscription",I1595)),"Social Sub",IF(OR(ISNUMBER(SEARCH("Mens",I1595)),ISNUMBER(SEARCH("Ladies",I1595))),"Match Fees",IF(OR(ISNUMBER(SEARCH("Badgers",I1595)),ISNUMBER(SEARCH("Match Fee",I1595))),"Match Fees",IF(OR(ISNUMBER(SEARCH("Training",I1595)),ISNUMBER(SEARCH("Aspirations",I1595))),"Training Fee",""))))</f>
        <v>Training Fee</v>
      </c>
      <c r="M1595" s="1">
        <v>5</v>
      </c>
      <c r="N1595" s="1">
        <v>0</v>
      </c>
      <c r="O1595" s="1">
        <v>0</v>
      </c>
      <c r="P1595" s="1">
        <v>0</v>
      </c>
      <c r="Q1595" s="1">
        <v>5</v>
      </c>
    </row>
    <row r="1596" spans="1:17" ht="12.75">
      <c r="A1596" s="4">
        <v>45471</v>
      </c>
      <c r="B1596" s="18">
        <f>IF(AND(ISNUMBER(--LEFT(A1596,10)), ISNUMBER(--LEFT(C1596,10))), --LEFT(C1596,10) - --LEFT(A1596,10), "")</f>
        <v>87.711799999997311</v>
      </c>
      <c r="C1596" s="4">
        <v>45558.711805555555</v>
      </c>
      <c r="D1596" s="16">
        <f>YEAR(C1596)</f>
        <v>2024</v>
      </c>
      <c r="E1596" s="1" t="str">
        <f t="shared" si="24"/>
        <v>September 2024</v>
      </c>
      <c r="F1596" s="3" t="str">
        <f ca="1">IF(C1596&gt;=TODAY()-365, "Last 12 Months", "After 12 Months")</f>
        <v>Last 12 Months</v>
      </c>
      <c r="G1596" s="1" t="s">
        <v>3172</v>
      </c>
      <c r="H1596" s="1" t="s">
        <v>2776</v>
      </c>
      <c r="I1596" s="1" t="s">
        <v>3173</v>
      </c>
      <c r="J1596" s="8">
        <f>EOMONTH(C1596, 0)</f>
        <v>45565</v>
      </c>
      <c r="K1596" s="1" t="s">
        <v>233</v>
      </c>
      <c r="L1596" s="1" t="str">
        <f>IF(ISNUMBER(SEARCH("Social subscription",I1596)),"Social Sub",IF(OR(ISNUMBER(SEARCH("Mens",I1596)),ISNUMBER(SEARCH("Ladies",I1596))),"Match Fees",IF(OR(ISNUMBER(SEARCH("Badgers",I1596)),ISNUMBER(SEARCH("Match Fee",I1596))),"Match Fees",IF(OR(ISNUMBER(SEARCH("Training",I1596)),ISNUMBER(SEARCH("Aspirations",I1596))),"Training Fee",""))))</f>
        <v>Match Fees</v>
      </c>
      <c r="M1596" s="1">
        <v>5</v>
      </c>
      <c r="N1596" s="1">
        <v>0</v>
      </c>
      <c r="O1596" s="1">
        <v>0</v>
      </c>
      <c r="P1596" s="1">
        <v>0</v>
      </c>
      <c r="Q1596" s="1">
        <v>5</v>
      </c>
    </row>
    <row r="1597" spans="1:17" ht="12.75">
      <c r="A1597" s="4">
        <v>45485</v>
      </c>
      <c r="B1597" s="18">
        <f>IF(AND(ISNUMBER(--LEFT(A1597,10)), ISNUMBER(--LEFT(C1597,10))), --LEFT(C1597,10) - --LEFT(A1597,10), "")</f>
        <v>73.711799999997311</v>
      </c>
      <c r="C1597" s="4">
        <v>45558.711805555555</v>
      </c>
      <c r="D1597" s="16">
        <f>YEAR(C1597)</f>
        <v>2024</v>
      </c>
      <c r="E1597" s="1" t="str">
        <f t="shared" si="24"/>
        <v>September 2024</v>
      </c>
      <c r="F1597" s="3" t="str">
        <f ca="1">IF(C1597&gt;=TODAY()-365, "Last 12 Months", "After 12 Months")</f>
        <v>Last 12 Months</v>
      </c>
      <c r="G1597" s="1" t="s">
        <v>3174</v>
      </c>
      <c r="H1597" s="1" t="s">
        <v>2776</v>
      </c>
      <c r="I1597" s="1" t="s">
        <v>3175</v>
      </c>
      <c r="J1597" s="8">
        <f>EOMONTH(C1597, 0)</f>
        <v>45565</v>
      </c>
      <c r="K1597" s="1" t="s">
        <v>233</v>
      </c>
      <c r="L1597" s="1" t="str">
        <f>IF(ISNUMBER(SEARCH("Social subscription",I1597)),"Social Sub",IF(OR(ISNUMBER(SEARCH("Mens",I1597)),ISNUMBER(SEARCH("Ladies",I1597))),"Match Fees",IF(OR(ISNUMBER(SEARCH("Badgers",I1597)),ISNUMBER(SEARCH("Match Fee",I1597))),"Match Fees",IF(OR(ISNUMBER(SEARCH("Training",I1597)),ISNUMBER(SEARCH("Aspirations",I1597))),"Training Fee",""))))</f>
        <v>Training Fee</v>
      </c>
      <c r="M1597" s="1">
        <v>5</v>
      </c>
      <c r="N1597" s="1">
        <v>0</v>
      </c>
      <c r="O1597" s="1">
        <v>0</v>
      </c>
      <c r="P1597" s="1">
        <v>0</v>
      </c>
      <c r="Q1597" s="1">
        <v>5</v>
      </c>
    </row>
    <row r="1598" spans="1:17" ht="12.75">
      <c r="A1598" s="4">
        <v>45489</v>
      </c>
      <c r="B1598" s="18">
        <f>IF(AND(ISNUMBER(--LEFT(A1598,10)), ISNUMBER(--LEFT(C1598,10))), --LEFT(C1598,10) - --LEFT(A1598,10), "")</f>
        <v>69.711799999997311</v>
      </c>
      <c r="C1598" s="4">
        <v>45558.711805555555</v>
      </c>
      <c r="D1598" s="16">
        <f>YEAR(C1598)</f>
        <v>2024</v>
      </c>
      <c r="E1598" s="1" t="str">
        <f t="shared" si="24"/>
        <v>September 2024</v>
      </c>
      <c r="F1598" s="3" t="str">
        <f ca="1">IF(C1598&gt;=TODAY()-365, "Last 12 Months", "After 12 Months")</f>
        <v>Last 12 Months</v>
      </c>
      <c r="G1598" s="1" t="s">
        <v>3176</v>
      </c>
      <c r="H1598" s="1" t="s">
        <v>2776</v>
      </c>
      <c r="I1598" s="1" t="s">
        <v>3177</v>
      </c>
      <c r="J1598" s="8">
        <f>EOMONTH(C1598, 0)</f>
        <v>45565</v>
      </c>
      <c r="K1598" s="1" t="s">
        <v>233</v>
      </c>
      <c r="L1598" s="1" t="str">
        <f>IF(ISNUMBER(SEARCH("Social subscription",I1598)),"Social Sub",IF(OR(ISNUMBER(SEARCH("Mens",I1598)),ISNUMBER(SEARCH("Ladies",I1598))),"Match Fees",IF(OR(ISNUMBER(SEARCH("Badgers",I1598)),ISNUMBER(SEARCH("Match Fee",I1598))),"Match Fees",IF(OR(ISNUMBER(SEARCH("Training",I1598)),ISNUMBER(SEARCH("Aspirations",I1598))),"Training Fee",""))))</f>
        <v>Match Fees</v>
      </c>
      <c r="M1598" s="1">
        <v>5</v>
      </c>
      <c r="N1598" s="1">
        <v>0</v>
      </c>
      <c r="O1598" s="1">
        <v>0</v>
      </c>
      <c r="P1598" s="1">
        <v>0</v>
      </c>
      <c r="Q1598" s="1">
        <v>5</v>
      </c>
    </row>
    <row r="1599" spans="1:17" ht="12.75">
      <c r="A1599" s="4">
        <v>45520</v>
      </c>
      <c r="B1599" s="18">
        <f>IF(AND(ISNUMBER(--LEFT(A1599,10)), ISNUMBER(--LEFT(C1599,10))), --LEFT(C1599,10) - --LEFT(A1599,10), "")</f>
        <v>38.711799999997311</v>
      </c>
      <c r="C1599" s="4">
        <v>45558.711805555555</v>
      </c>
      <c r="D1599" s="16">
        <f>YEAR(C1599)</f>
        <v>2024</v>
      </c>
      <c r="E1599" s="1" t="str">
        <f t="shared" si="24"/>
        <v>September 2024</v>
      </c>
      <c r="F1599" s="3" t="str">
        <f ca="1">IF(C1599&gt;=TODAY()-365, "Last 12 Months", "After 12 Months")</f>
        <v>Last 12 Months</v>
      </c>
      <c r="G1599" s="1" t="s">
        <v>3178</v>
      </c>
      <c r="H1599" s="1" t="s">
        <v>2776</v>
      </c>
      <c r="I1599" s="1" t="s">
        <v>3179</v>
      </c>
      <c r="J1599" s="8">
        <f>EOMONTH(C1599, 0)</f>
        <v>45565</v>
      </c>
      <c r="K1599" s="1" t="s">
        <v>233</v>
      </c>
      <c r="L1599" s="1" t="str">
        <f>IF(ISNUMBER(SEARCH("Social subscription",I1599)),"Social Sub",IF(OR(ISNUMBER(SEARCH("Mens",I1599)),ISNUMBER(SEARCH("Ladies",I1599))),"Match Fees",IF(OR(ISNUMBER(SEARCH("Badgers",I1599)),ISNUMBER(SEARCH("Match Fee",I1599))),"Match Fees",IF(OR(ISNUMBER(SEARCH("Training",I1599)),ISNUMBER(SEARCH("Aspirations",I1599))),"Training Fee",""))))</f>
        <v>Training Fee</v>
      </c>
      <c r="M1599" s="1">
        <v>5</v>
      </c>
      <c r="N1599" s="1">
        <v>0</v>
      </c>
      <c r="O1599" s="1">
        <v>0</v>
      </c>
      <c r="P1599" s="1">
        <v>0</v>
      </c>
      <c r="Q1599" s="1">
        <v>5</v>
      </c>
    </row>
    <row r="1600" spans="1:17" ht="12.75">
      <c r="A1600" s="4">
        <v>45513</v>
      </c>
      <c r="B1600" s="18">
        <f>IF(AND(ISNUMBER(--LEFT(A1600,10)), ISNUMBER(--LEFT(C1600,10))), --LEFT(C1600,10) - --LEFT(A1600,10), "")</f>
        <v>45.711799999997311</v>
      </c>
      <c r="C1600" s="4">
        <v>45558.711805555555</v>
      </c>
      <c r="D1600" s="16">
        <f>YEAR(C1600)</f>
        <v>2024</v>
      </c>
      <c r="E1600" s="1" t="str">
        <f t="shared" si="24"/>
        <v>September 2024</v>
      </c>
      <c r="F1600" s="3" t="str">
        <f ca="1">IF(C1600&gt;=TODAY()-365, "Last 12 Months", "After 12 Months")</f>
        <v>Last 12 Months</v>
      </c>
      <c r="G1600" s="1" t="s">
        <v>3180</v>
      </c>
      <c r="H1600" s="1" t="s">
        <v>2776</v>
      </c>
      <c r="I1600" s="1" t="s">
        <v>3181</v>
      </c>
      <c r="J1600" s="8">
        <f>EOMONTH(C1600, 0)</f>
        <v>45565</v>
      </c>
      <c r="K1600" s="1" t="s">
        <v>233</v>
      </c>
      <c r="L1600" s="1" t="str">
        <f>IF(ISNUMBER(SEARCH("Social subscription",I1600)),"Social Sub",IF(OR(ISNUMBER(SEARCH("Mens",I1600)),ISNUMBER(SEARCH("Ladies",I1600))),"Match Fees",IF(OR(ISNUMBER(SEARCH("Badgers",I1600)),ISNUMBER(SEARCH("Match Fee",I1600))),"Match Fees",IF(OR(ISNUMBER(SEARCH("Training",I1600)),ISNUMBER(SEARCH("Aspirations",I1600))),"Training Fee",""))))</f>
        <v>Training Fee</v>
      </c>
      <c r="M1600" s="1">
        <v>5</v>
      </c>
      <c r="N1600" s="1">
        <v>0</v>
      </c>
      <c r="O1600" s="1">
        <v>0</v>
      </c>
      <c r="P1600" s="1">
        <v>0</v>
      </c>
      <c r="Q1600" s="1">
        <v>5</v>
      </c>
    </row>
    <row r="1601" spans="1:17" ht="12.75">
      <c r="A1601" s="4">
        <v>45492</v>
      </c>
      <c r="B1601" s="18">
        <f>IF(AND(ISNUMBER(--LEFT(A1601,10)), ISNUMBER(--LEFT(C1601,10))), --LEFT(C1601,10) - --LEFT(A1601,10), "")</f>
        <v>66.711799999997311</v>
      </c>
      <c r="C1601" s="4">
        <v>45558.711805555555</v>
      </c>
      <c r="D1601" s="16">
        <f>YEAR(C1601)</f>
        <v>2024</v>
      </c>
      <c r="E1601" s="1" t="str">
        <f t="shared" si="24"/>
        <v>September 2024</v>
      </c>
      <c r="F1601" s="3" t="str">
        <f ca="1">IF(C1601&gt;=TODAY()-365, "Last 12 Months", "After 12 Months")</f>
        <v>Last 12 Months</v>
      </c>
      <c r="G1601" s="1" t="s">
        <v>3182</v>
      </c>
      <c r="H1601" s="1" t="s">
        <v>2776</v>
      </c>
      <c r="I1601" s="1" t="s">
        <v>3183</v>
      </c>
      <c r="J1601" s="8">
        <f>EOMONTH(C1601, 0)</f>
        <v>45565</v>
      </c>
      <c r="K1601" s="1" t="s">
        <v>233</v>
      </c>
      <c r="L1601" s="1" t="str">
        <f>IF(ISNUMBER(SEARCH("Social subscription",I1601)),"Social Sub",IF(OR(ISNUMBER(SEARCH("Mens",I1601)),ISNUMBER(SEARCH("Ladies",I1601))),"Match Fees",IF(OR(ISNUMBER(SEARCH("Badgers",I1601)),ISNUMBER(SEARCH("Match Fee",I1601))),"Match Fees",IF(OR(ISNUMBER(SEARCH("Training",I1601)),ISNUMBER(SEARCH("Aspirations",I1601))),"Training Fee",""))))</f>
        <v>Training Fee</v>
      </c>
      <c r="M1601" s="1">
        <v>5</v>
      </c>
      <c r="N1601" s="1">
        <v>0</v>
      </c>
      <c r="O1601" s="1">
        <v>0</v>
      </c>
      <c r="P1601" s="1">
        <v>0</v>
      </c>
      <c r="Q1601" s="1">
        <v>5</v>
      </c>
    </row>
    <row r="1602" spans="1:17" ht="12.75">
      <c r="A1602" s="4">
        <v>45556</v>
      </c>
      <c r="B1602" s="18">
        <f>IF(AND(ISNUMBER(--LEFT(A1602,10)), ISNUMBER(--LEFT(C1602,10))), --LEFT(C1602,10) - --LEFT(A1602,10), "")</f>
        <v>2.8395000000018626</v>
      </c>
      <c r="C1602" s="4">
        <v>45558.839583333334</v>
      </c>
      <c r="D1602" s="16">
        <f>YEAR(C1602)</f>
        <v>2024</v>
      </c>
      <c r="E1602" s="1" t="str">
        <f t="shared" si="24"/>
        <v>September 2024</v>
      </c>
      <c r="F1602" s="3" t="str">
        <f ca="1">IF(C1602&gt;=TODAY()-365, "Last 12 Months", "After 12 Months")</f>
        <v>Last 12 Months</v>
      </c>
      <c r="G1602" s="1" t="s">
        <v>3184</v>
      </c>
      <c r="H1602" s="1" t="s">
        <v>1211</v>
      </c>
      <c r="I1602" s="1" t="s">
        <v>3081</v>
      </c>
      <c r="J1602" s="8">
        <f>EOMONTH(C1602, 0)</f>
        <v>45565</v>
      </c>
      <c r="K1602" s="1" t="s">
        <v>233</v>
      </c>
      <c r="L1602" s="1" t="str">
        <f>IF(ISNUMBER(SEARCH("Social subscription",I1602)),"Social Sub",IF(OR(ISNUMBER(SEARCH("Mens",I1602)),ISNUMBER(SEARCH("Ladies",I1602))),"Match Fees",IF(OR(ISNUMBER(SEARCH("Badgers",I1602)),ISNUMBER(SEARCH("Match Fee",I1602))),"Match Fees",IF(OR(ISNUMBER(SEARCH("Training",I1602)),ISNUMBER(SEARCH("Aspirations",I1602))),"Training Fee",""))))</f>
        <v>Match Fees</v>
      </c>
      <c r="M1602" s="1">
        <v>10</v>
      </c>
      <c r="N1602" s="1">
        <v>0</v>
      </c>
      <c r="O1602" s="1">
        <v>0</v>
      </c>
      <c r="P1602" s="1">
        <v>0</v>
      </c>
      <c r="Q1602" s="1">
        <v>10</v>
      </c>
    </row>
    <row r="1603" spans="1:17" ht="12.75">
      <c r="A1603" s="4">
        <v>45558</v>
      </c>
      <c r="B1603" s="18">
        <f>IF(AND(ISNUMBER(--LEFT(A1603,10)), ISNUMBER(--LEFT(C1603,10))), --LEFT(C1603,10) - --LEFT(A1603,10), "")</f>
        <v>0.95829999999841675</v>
      </c>
      <c r="C1603" s="4">
        <v>45558.958333333336</v>
      </c>
      <c r="D1603" s="16">
        <f>YEAR(C1603)</f>
        <v>2024</v>
      </c>
      <c r="E1603" s="1" t="str">
        <f t="shared" ref="E1603:E1666" si="25">TEXT(C1603, "mmmm yyyy")</f>
        <v>September 2024</v>
      </c>
      <c r="F1603" s="3" t="str">
        <f ca="1">IF(C1603&gt;=TODAY()-365, "Last 12 Months", "After 12 Months")</f>
        <v>Last 12 Months</v>
      </c>
      <c r="G1603" s="1" t="s">
        <v>3185</v>
      </c>
      <c r="H1603" s="1" t="s">
        <v>2771</v>
      </c>
      <c r="I1603" s="1" t="s">
        <v>3186</v>
      </c>
      <c r="J1603" s="8">
        <f>EOMONTH(C1603, 0)</f>
        <v>45565</v>
      </c>
      <c r="K1603" s="1" t="s">
        <v>241</v>
      </c>
      <c r="L1603" s="1" t="str">
        <f>IF(ISNUMBER(SEARCH("Social subscription",I1603)),"Social Sub",IF(OR(ISNUMBER(SEARCH("Mens",I1603)),ISNUMBER(SEARCH("Ladies",I1603))),"Match Fees",IF(OR(ISNUMBER(SEARCH("Badgers",I1603)),ISNUMBER(SEARCH("Match Fee",I1603))),"Match Fees",IF(OR(ISNUMBER(SEARCH("Training",I1603)),ISNUMBER(SEARCH("Aspirations",I1603))),"Training Fee",""))))</f>
        <v>Match Fees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</row>
    <row r="1604" spans="1:17" ht="12.75">
      <c r="A1604" s="4">
        <v>45558</v>
      </c>
      <c r="B1604" s="18">
        <f>IF(AND(ISNUMBER(--LEFT(A1604,10)), ISNUMBER(--LEFT(C1604,10))), --LEFT(C1604,10) - --LEFT(A1604,10), "")</f>
        <v>0.95829999999841675</v>
      </c>
      <c r="C1604" s="4">
        <v>45558.958333333336</v>
      </c>
      <c r="D1604" s="16">
        <f>YEAR(C1604)</f>
        <v>2024</v>
      </c>
      <c r="E1604" s="1" t="str">
        <f t="shared" si="25"/>
        <v>September 2024</v>
      </c>
      <c r="F1604" s="3" t="str">
        <f ca="1">IF(C1604&gt;=TODAY()-365, "Last 12 Months", "After 12 Months")</f>
        <v>Last 12 Months</v>
      </c>
      <c r="G1604" s="1" t="s">
        <v>3187</v>
      </c>
      <c r="H1604" s="1" t="s">
        <v>1470</v>
      </c>
      <c r="I1604" s="1" t="s">
        <v>3188</v>
      </c>
      <c r="J1604" s="8">
        <f>EOMONTH(C1604, 0)</f>
        <v>45565</v>
      </c>
      <c r="K1604" s="1" t="s">
        <v>241</v>
      </c>
      <c r="L1604" s="1" t="str">
        <f>IF(ISNUMBER(SEARCH("Social subscription",I1604)),"Social Sub",IF(OR(ISNUMBER(SEARCH("Mens",I1604)),ISNUMBER(SEARCH("Ladies",I1604))),"Match Fees",IF(OR(ISNUMBER(SEARCH("Badgers",I1604)),ISNUMBER(SEARCH("Match Fee",I1604))),"Match Fees",IF(OR(ISNUMBER(SEARCH("Training",I1604)),ISNUMBER(SEARCH("Aspirations",I1604))),"Training Fee",""))))</f>
        <v>Match Fees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</row>
    <row r="1605" spans="1:17" ht="12.75">
      <c r="A1605" s="4">
        <v>45558</v>
      </c>
      <c r="B1605" s="18">
        <f>IF(AND(ISNUMBER(--LEFT(A1605,10)), ISNUMBER(--LEFT(C1605,10))), --LEFT(C1605,10) - --LEFT(A1605,10), "")</f>
        <v>0.95829999999841675</v>
      </c>
      <c r="C1605" s="4">
        <v>45558.958333333336</v>
      </c>
      <c r="D1605" s="16">
        <f>YEAR(C1605)</f>
        <v>2024</v>
      </c>
      <c r="E1605" s="1" t="str">
        <f t="shared" si="25"/>
        <v>September 2024</v>
      </c>
      <c r="F1605" s="3" t="str">
        <f ca="1">IF(C1605&gt;=TODAY()-365, "Last 12 Months", "After 12 Months")</f>
        <v>Last 12 Months</v>
      </c>
      <c r="G1605" s="1" t="s">
        <v>3189</v>
      </c>
      <c r="H1605" s="1" t="s">
        <v>3190</v>
      </c>
      <c r="I1605" s="1" t="s">
        <v>3186</v>
      </c>
      <c r="J1605" s="8">
        <f>EOMONTH(C1605, 0)</f>
        <v>45565</v>
      </c>
      <c r="K1605" s="1" t="s">
        <v>241</v>
      </c>
      <c r="L1605" s="1" t="str">
        <f>IF(ISNUMBER(SEARCH("Social subscription",I1605)),"Social Sub",IF(OR(ISNUMBER(SEARCH("Mens",I1605)),ISNUMBER(SEARCH("Ladies",I1605))),"Match Fees",IF(OR(ISNUMBER(SEARCH("Badgers",I1605)),ISNUMBER(SEARCH("Match Fee",I1605))),"Match Fees",IF(OR(ISNUMBER(SEARCH("Training",I1605)),ISNUMBER(SEARCH("Aspirations",I1605))),"Training Fee",""))))</f>
        <v>Match Fees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</row>
    <row r="1606" spans="1:17" ht="12.75">
      <c r="A1606" s="4">
        <v>45558</v>
      </c>
      <c r="B1606" s="18">
        <f>IF(AND(ISNUMBER(--LEFT(A1606,10)), ISNUMBER(--LEFT(C1606,10))), --LEFT(C1606,10) - --LEFT(A1606,10), "")</f>
        <v>0.95829999999841675</v>
      </c>
      <c r="C1606" s="4">
        <v>45558.958333333336</v>
      </c>
      <c r="D1606" s="16">
        <f>YEAR(C1606)</f>
        <v>2024</v>
      </c>
      <c r="E1606" s="1" t="str">
        <f t="shared" si="25"/>
        <v>September 2024</v>
      </c>
      <c r="F1606" s="3" t="str">
        <f ca="1">IF(C1606&gt;=TODAY()-365, "Last 12 Months", "After 12 Months")</f>
        <v>Last 12 Months</v>
      </c>
      <c r="G1606" s="1" t="s">
        <v>3191</v>
      </c>
      <c r="H1606" s="1" t="s">
        <v>2776</v>
      </c>
      <c r="I1606" s="1" t="s">
        <v>3188</v>
      </c>
      <c r="J1606" s="8">
        <f>EOMONTH(C1606, 0)</f>
        <v>45565</v>
      </c>
      <c r="K1606" s="1" t="s">
        <v>241</v>
      </c>
      <c r="L1606" s="1" t="str">
        <f>IF(ISNUMBER(SEARCH("Social subscription",I1606)),"Social Sub",IF(OR(ISNUMBER(SEARCH("Mens",I1606)),ISNUMBER(SEARCH("Ladies",I1606))),"Match Fees",IF(OR(ISNUMBER(SEARCH("Badgers",I1606)),ISNUMBER(SEARCH("Match Fee",I1606))),"Match Fees",IF(OR(ISNUMBER(SEARCH("Training",I1606)),ISNUMBER(SEARCH("Aspirations",I1606))),"Training Fee",""))))</f>
        <v>Match Fees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</row>
    <row r="1607" spans="1:17" ht="12.75">
      <c r="A1607" s="4">
        <v>45558</v>
      </c>
      <c r="B1607" s="18">
        <f>IF(AND(ISNUMBER(--LEFT(A1607,10)), ISNUMBER(--LEFT(C1607,10))), --LEFT(C1607,10) - --LEFT(A1607,10), "")</f>
        <v>0.95829999999841675</v>
      </c>
      <c r="C1607" s="4">
        <v>45558.958333333336</v>
      </c>
      <c r="D1607" s="16">
        <f>YEAR(C1607)</f>
        <v>2024</v>
      </c>
      <c r="E1607" s="1" t="str">
        <f t="shared" si="25"/>
        <v>September 2024</v>
      </c>
      <c r="F1607" s="3" t="str">
        <f ca="1">IF(C1607&gt;=TODAY()-365, "Last 12 Months", "After 12 Months")</f>
        <v>Last 12 Months</v>
      </c>
      <c r="G1607" s="1" t="s">
        <v>3192</v>
      </c>
      <c r="H1607" s="1" t="s">
        <v>3193</v>
      </c>
      <c r="I1607" s="1" t="s">
        <v>3188</v>
      </c>
      <c r="J1607" s="8">
        <f>EOMONTH(C1607, 0)</f>
        <v>45565</v>
      </c>
      <c r="K1607" s="1" t="s">
        <v>241</v>
      </c>
      <c r="L1607" s="1" t="str">
        <f>IF(ISNUMBER(SEARCH("Social subscription",I1607)),"Social Sub",IF(OR(ISNUMBER(SEARCH("Mens",I1607)),ISNUMBER(SEARCH("Ladies",I1607))),"Match Fees",IF(OR(ISNUMBER(SEARCH("Badgers",I1607)),ISNUMBER(SEARCH("Match Fee",I1607))),"Match Fees",IF(OR(ISNUMBER(SEARCH("Training",I1607)),ISNUMBER(SEARCH("Aspirations",I1607))),"Training Fee",""))))</f>
        <v>Match Fees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</row>
    <row r="1608" spans="1:17" ht="12.75">
      <c r="A1608" s="4">
        <v>45558</v>
      </c>
      <c r="B1608" s="18">
        <f>IF(AND(ISNUMBER(--LEFT(A1608,10)), ISNUMBER(--LEFT(C1608,10))), --LEFT(C1608,10) - --LEFT(A1608,10), "")</f>
        <v>0.95829999999841675</v>
      </c>
      <c r="C1608" s="4">
        <v>45558.958333333336</v>
      </c>
      <c r="D1608" s="16">
        <f>YEAR(C1608)</f>
        <v>2024</v>
      </c>
      <c r="E1608" s="1" t="str">
        <f t="shared" si="25"/>
        <v>September 2024</v>
      </c>
      <c r="F1608" s="3" t="str">
        <f ca="1">IF(C1608&gt;=TODAY()-365, "Last 12 Months", "After 12 Months")</f>
        <v>Last 12 Months</v>
      </c>
      <c r="G1608" s="1" t="s">
        <v>3194</v>
      </c>
      <c r="H1608" s="1" t="s">
        <v>2778</v>
      </c>
      <c r="I1608" s="1" t="s">
        <v>3188</v>
      </c>
      <c r="J1608" s="8">
        <f>EOMONTH(C1608, 0)</f>
        <v>45565</v>
      </c>
      <c r="K1608" s="1" t="s">
        <v>241</v>
      </c>
      <c r="L1608" s="1" t="str">
        <f>IF(ISNUMBER(SEARCH("Social subscription",I1608)),"Social Sub",IF(OR(ISNUMBER(SEARCH("Mens",I1608)),ISNUMBER(SEARCH("Ladies",I1608))),"Match Fees",IF(OR(ISNUMBER(SEARCH("Badgers",I1608)),ISNUMBER(SEARCH("Match Fee",I1608))),"Match Fees",IF(OR(ISNUMBER(SEARCH("Training",I1608)),ISNUMBER(SEARCH("Aspirations",I1608))),"Training Fee",""))))</f>
        <v>Match Fees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</row>
    <row r="1609" spans="1:17" ht="12.75">
      <c r="A1609" s="4">
        <v>45558</v>
      </c>
      <c r="B1609" s="18">
        <f>IF(AND(ISNUMBER(--LEFT(A1609,10)), ISNUMBER(--LEFT(C1609,10))), --LEFT(C1609,10) - --LEFT(A1609,10), "")</f>
        <v>0.95829999999841675</v>
      </c>
      <c r="C1609" s="4">
        <v>45558.958333333336</v>
      </c>
      <c r="D1609" s="16">
        <f>YEAR(C1609)</f>
        <v>2024</v>
      </c>
      <c r="E1609" s="1" t="str">
        <f t="shared" si="25"/>
        <v>September 2024</v>
      </c>
      <c r="F1609" s="3" t="str">
        <f ca="1">IF(C1609&gt;=TODAY()-365, "Last 12 Months", "After 12 Months")</f>
        <v>Last 12 Months</v>
      </c>
      <c r="G1609" s="1" t="s">
        <v>3195</v>
      </c>
      <c r="H1609" s="1" t="s">
        <v>2477</v>
      </c>
      <c r="I1609" s="1" t="s">
        <v>3188</v>
      </c>
      <c r="J1609" s="8">
        <f>EOMONTH(C1609, 0)</f>
        <v>45565</v>
      </c>
      <c r="K1609" s="1" t="s">
        <v>241</v>
      </c>
      <c r="L1609" s="1" t="str">
        <f>IF(ISNUMBER(SEARCH("Social subscription",I1609)),"Social Sub",IF(OR(ISNUMBER(SEARCH("Mens",I1609)),ISNUMBER(SEARCH("Ladies",I1609))),"Match Fees",IF(OR(ISNUMBER(SEARCH("Badgers",I1609)),ISNUMBER(SEARCH("Match Fee",I1609))),"Match Fees",IF(OR(ISNUMBER(SEARCH("Training",I1609)),ISNUMBER(SEARCH("Aspirations",I1609))),"Training Fee",""))))</f>
        <v>Match Fees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</row>
    <row r="1610" spans="1:17" ht="12.75">
      <c r="A1610" s="4">
        <v>45558</v>
      </c>
      <c r="B1610" s="18">
        <f>IF(AND(ISNUMBER(--LEFT(A1610,10)), ISNUMBER(--LEFT(C1610,10))), --LEFT(C1610,10) - --LEFT(A1610,10), "")</f>
        <v>0.95829999999841675</v>
      </c>
      <c r="C1610" s="4">
        <v>45558.958333333336</v>
      </c>
      <c r="D1610" s="16">
        <f>YEAR(C1610)</f>
        <v>2024</v>
      </c>
      <c r="E1610" s="1" t="str">
        <f t="shared" si="25"/>
        <v>September 2024</v>
      </c>
      <c r="F1610" s="3" t="str">
        <f ca="1">IF(C1610&gt;=TODAY()-365, "Last 12 Months", "After 12 Months")</f>
        <v>Last 12 Months</v>
      </c>
      <c r="G1610" s="1" t="s">
        <v>3196</v>
      </c>
      <c r="H1610" s="1" t="s">
        <v>1354</v>
      </c>
      <c r="I1610" s="1" t="s">
        <v>3188</v>
      </c>
      <c r="J1610" s="8">
        <f>EOMONTH(C1610, 0)</f>
        <v>45565</v>
      </c>
      <c r="K1610" s="1" t="s">
        <v>241</v>
      </c>
      <c r="L1610" s="1" t="str">
        <f>IF(ISNUMBER(SEARCH("Social subscription",I1610)),"Social Sub",IF(OR(ISNUMBER(SEARCH("Mens",I1610)),ISNUMBER(SEARCH("Ladies",I1610))),"Match Fees",IF(OR(ISNUMBER(SEARCH("Badgers",I1610)),ISNUMBER(SEARCH("Match Fee",I1610))),"Match Fees",IF(OR(ISNUMBER(SEARCH("Training",I1610)),ISNUMBER(SEARCH("Aspirations",I1610))),"Training Fee",""))))</f>
        <v>Match Fees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</row>
    <row r="1611" spans="1:17" ht="12.75">
      <c r="A1611" s="4">
        <v>45558</v>
      </c>
      <c r="B1611" s="18">
        <f>IF(AND(ISNUMBER(--LEFT(A1611,10)), ISNUMBER(--LEFT(C1611,10))), --LEFT(C1611,10) - --LEFT(A1611,10), "")</f>
        <v>0.95829999999841675</v>
      </c>
      <c r="C1611" s="4">
        <v>45558.958333333336</v>
      </c>
      <c r="D1611" s="16">
        <f>YEAR(C1611)</f>
        <v>2024</v>
      </c>
      <c r="E1611" s="1" t="str">
        <f t="shared" si="25"/>
        <v>September 2024</v>
      </c>
      <c r="F1611" s="3" t="str">
        <f ca="1">IF(C1611&gt;=TODAY()-365, "Last 12 Months", "After 12 Months")</f>
        <v>Last 12 Months</v>
      </c>
      <c r="G1611" s="1" t="s">
        <v>3197</v>
      </c>
      <c r="H1611" s="1" t="s">
        <v>3198</v>
      </c>
      <c r="I1611" s="1" t="s">
        <v>3186</v>
      </c>
      <c r="J1611" s="8">
        <f>EOMONTH(C1611, 0)</f>
        <v>45565</v>
      </c>
      <c r="K1611" s="1" t="s">
        <v>241</v>
      </c>
      <c r="L1611" s="1" t="str">
        <f>IF(ISNUMBER(SEARCH("Social subscription",I1611)),"Social Sub",IF(OR(ISNUMBER(SEARCH("Mens",I1611)),ISNUMBER(SEARCH("Ladies",I1611))),"Match Fees",IF(OR(ISNUMBER(SEARCH("Badgers",I1611)),ISNUMBER(SEARCH("Match Fee",I1611))),"Match Fees",IF(OR(ISNUMBER(SEARCH("Training",I1611)),ISNUMBER(SEARCH("Aspirations",I1611))),"Training Fee",""))))</f>
        <v>Match Fees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</row>
    <row r="1612" spans="1:17" ht="12.75">
      <c r="A1612" s="4">
        <v>45558</v>
      </c>
      <c r="B1612" s="18">
        <f>IF(AND(ISNUMBER(--LEFT(A1612,10)), ISNUMBER(--LEFT(C1612,10))), --LEFT(C1612,10) - --LEFT(A1612,10), "")</f>
        <v>0.95829999999841675</v>
      </c>
      <c r="C1612" s="4">
        <v>45558.958333333336</v>
      </c>
      <c r="D1612" s="16">
        <f>YEAR(C1612)</f>
        <v>2024</v>
      </c>
      <c r="E1612" s="1" t="str">
        <f t="shared" si="25"/>
        <v>September 2024</v>
      </c>
      <c r="F1612" s="3" t="str">
        <f ca="1">IF(C1612&gt;=TODAY()-365, "Last 12 Months", "After 12 Months")</f>
        <v>Last 12 Months</v>
      </c>
      <c r="G1612" s="1" t="s">
        <v>3199</v>
      </c>
      <c r="H1612" s="1" t="s">
        <v>3200</v>
      </c>
      <c r="I1612" s="1" t="s">
        <v>3186</v>
      </c>
      <c r="J1612" s="8">
        <f>EOMONTH(C1612, 0)</f>
        <v>45565</v>
      </c>
      <c r="K1612" s="1" t="s">
        <v>241</v>
      </c>
      <c r="L1612" s="1" t="str">
        <f>IF(ISNUMBER(SEARCH("Social subscription",I1612)),"Social Sub",IF(OR(ISNUMBER(SEARCH("Mens",I1612)),ISNUMBER(SEARCH("Ladies",I1612))),"Match Fees",IF(OR(ISNUMBER(SEARCH("Badgers",I1612)),ISNUMBER(SEARCH("Match Fee",I1612))),"Match Fees",IF(OR(ISNUMBER(SEARCH("Training",I1612)),ISNUMBER(SEARCH("Aspirations",I1612))),"Training Fee",""))))</f>
        <v>Match Fees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</row>
    <row r="1613" spans="1:17" ht="12.75">
      <c r="A1613" s="4">
        <v>45558</v>
      </c>
      <c r="B1613" s="18">
        <f>IF(AND(ISNUMBER(--LEFT(A1613,10)), ISNUMBER(--LEFT(C1613,10))), --LEFT(C1613,10) - --LEFT(A1613,10), "")</f>
        <v>0.95829999999841675</v>
      </c>
      <c r="C1613" s="4">
        <v>45558.958333333336</v>
      </c>
      <c r="D1613" s="16">
        <f>YEAR(C1613)</f>
        <v>2024</v>
      </c>
      <c r="E1613" s="1" t="str">
        <f t="shared" si="25"/>
        <v>September 2024</v>
      </c>
      <c r="F1613" s="3" t="str">
        <f ca="1">IF(C1613&gt;=TODAY()-365, "Last 12 Months", "After 12 Months")</f>
        <v>Last 12 Months</v>
      </c>
      <c r="G1613" s="1" t="s">
        <v>3201</v>
      </c>
      <c r="H1613" s="1" t="s">
        <v>996</v>
      </c>
      <c r="I1613" s="1" t="s">
        <v>3186</v>
      </c>
      <c r="J1613" s="8">
        <f>EOMONTH(C1613, 0)</f>
        <v>45565</v>
      </c>
      <c r="K1613" s="1" t="s">
        <v>241</v>
      </c>
      <c r="L1613" s="1" t="str">
        <f>IF(ISNUMBER(SEARCH("Social subscription",I1613)),"Social Sub",IF(OR(ISNUMBER(SEARCH("Mens",I1613)),ISNUMBER(SEARCH("Ladies",I1613))),"Match Fees",IF(OR(ISNUMBER(SEARCH("Badgers",I1613)),ISNUMBER(SEARCH("Match Fee",I1613))),"Match Fees",IF(OR(ISNUMBER(SEARCH("Training",I1613)),ISNUMBER(SEARCH("Aspirations",I1613))),"Training Fee",""))))</f>
        <v>Match Fees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</row>
    <row r="1614" spans="1:17" ht="12.75">
      <c r="A1614" s="4">
        <v>45558</v>
      </c>
      <c r="B1614" s="18">
        <f>IF(AND(ISNUMBER(--LEFT(A1614,10)), ISNUMBER(--LEFT(C1614,10))), --LEFT(C1614,10) - --LEFT(A1614,10), "")</f>
        <v>0.95829999999841675</v>
      </c>
      <c r="C1614" s="4">
        <v>45558.958333333336</v>
      </c>
      <c r="D1614" s="16">
        <f>YEAR(C1614)</f>
        <v>2024</v>
      </c>
      <c r="E1614" s="1" t="str">
        <f t="shared" si="25"/>
        <v>September 2024</v>
      </c>
      <c r="F1614" s="3" t="str">
        <f ca="1">IF(C1614&gt;=TODAY()-365, "Last 12 Months", "After 12 Months")</f>
        <v>Last 12 Months</v>
      </c>
      <c r="G1614" s="1" t="s">
        <v>3202</v>
      </c>
      <c r="H1614" s="1" t="s">
        <v>2784</v>
      </c>
      <c r="I1614" s="1" t="s">
        <v>3188</v>
      </c>
      <c r="J1614" s="8">
        <f>EOMONTH(C1614, 0)</f>
        <v>45565</v>
      </c>
      <c r="K1614" s="1" t="s">
        <v>241</v>
      </c>
      <c r="L1614" s="1" t="str">
        <f>IF(ISNUMBER(SEARCH("Social subscription",I1614)),"Social Sub",IF(OR(ISNUMBER(SEARCH("Mens",I1614)),ISNUMBER(SEARCH("Ladies",I1614))),"Match Fees",IF(OR(ISNUMBER(SEARCH("Badgers",I1614)),ISNUMBER(SEARCH("Match Fee",I1614))),"Match Fees",IF(OR(ISNUMBER(SEARCH("Training",I1614)),ISNUMBER(SEARCH("Aspirations",I1614))),"Training Fee",""))))</f>
        <v>Match Fees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</row>
    <row r="1615" spans="1:17" ht="12.75">
      <c r="A1615" s="4">
        <v>45558</v>
      </c>
      <c r="B1615" s="18">
        <f>IF(AND(ISNUMBER(--LEFT(A1615,10)), ISNUMBER(--LEFT(C1615,10))), --LEFT(C1615,10) - --LEFT(A1615,10), "")</f>
        <v>0.95829999999841675</v>
      </c>
      <c r="C1615" s="4">
        <v>45558.958333333336</v>
      </c>
      <c r="D1615" s="16">
        <f>YEAR(C1615)</f>
        <v>2024</v>
      </c>
      <c r="E1615" s="1" t="str">
        <f t="shared" si="25"/>
        <v>September 2024</v>
      </c>
      <c r="F1615" s="3" t="str">
        <f ca="1">IF(C1615&gt;=TODAY()-365, "Last 12 Months", "After 12 Months")</f>
        <v>Last 12 Months</v>
      </c>
      <c r="G1615" s="1" t="s">
        <v>3203</v>
      </c>
      <c r="H1615" s="1" t="s">
        <v>2786</v>
      </c>
      <c r="I1615" s="1" t="s">
        <v>3188</v>
      </c>
      <c r="J1615" s="8">
        <f>EOMONTH(C1615, 0)</f>
        <v>45565</v>
      </c>
      <c r="K1615" s="1" t="s">
        <v>241</v>
      </c>
      <c r="L1615" s="1" t="str">
        <f>IF(ISNUMBER(SEARCH("Social subscription",I1615)),"Social Sub",IF(OR(ISNUMBER(SEARCH("Mens",I1615)),ISNUMBER(SEARCH("Ladies",I1615))),"Match Fees",IF(OR(ISNUMBER(SEARCH("Badgers",I1615)),ISNUMBER(SEARCH("Match Fee",I1615))),"Match Fees",IF(OR(ISNUMBER(SEARCH("Training",I1615)),ISNUMBER(SEARCH("Aspirations",I1615))),"Training Fee",""))))</f>
        <v>Match Fees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</row>
    <row r="1616" spans="1:17" ht="12.75">
      <c r="A1616" s="4">
        <v>45499</v>
      </c>
      <c r="B1616" s="18">
        <f>IF(AND(ISNUMBER(--LEFT(A1616,10)), ISNUMBER(--LEFT(C1616,10))), --LEFT(C1616,10) - --LEFT(A1616,10), "")</f>
        <v>60.354099999996834</v>
      </c>
      <c r="C1616" s="4">
        <v>45559.354166666664</v>
      </c>
      <c r="D1616" s="16">
        <f>YEAR(C1616)</f>
        <v>2024</v>
      </c>
      <c r="E1616" s="1" t="str">
        <f t="shared" si="25"/>
        <v>September 2024</v>
      </c>
      <c r="F1616" s="3" t="str">
        <f ca="1">IF(C1616&gt;=TODAY()-365, "Last 12 Months", "After 12 Months")</f>
        <v>Last 12 Months</v>
      </c>
      <c r="G1616" s="1" t="s">
        <v>3204</v>
      </c>
      <c r="H1616" s="1" t="s">
        <v>3205</v>
      </c>
      <c r="I1616" s="1" t="s">
        <v>2260</v>
      </c>
      <c r="J1616" s="8">
        <f>EOMONTH(C1616, 0)</f>
        <v>45565</v>
      </c>
      <c r="K1616" s="1" t="s">
        <v>373</v>
      </c>
      <c r="L1616" s="1" t="str">
        <f>IF(ISNUMBER(SEARCH("Social subscription",I1616)),"Social Sub",IF(OR(ISNUMBER(SEARCH("Mens",I1616)),ISNUMBER(SEARCH("Ladies",I1616))),"Match Fees",IF(OR(ISNUMBER(SEARCH("Badgers",I1616)),ISNUMBER(SEARCH("Match Fee",I1616))),"Match Fees",IF(OR(ISNUMBER(SEARCH("Training",I1616)),ISNUMBER(SEARCH("Aspirations",I1616))),"Training Fee",""))))</f>
        <v>Training Fee</v>
      </c>
      <c r="M1616" s="1">
        <v>5</v>
      </c>
      <c r="N1616" s="1">
        <v>0.14000000000000001</v>
      </c>
      <c r="O1616" s="1">
        <v>0.05</v>
      </c>
      <c r="P1616" s="1">
        <v>0</v>
      </c>
      <c r="Q1616" s="1">
        <v>4.8099999999999996</v>
      </c>
    </row>
    <row r="1617" spans="1:17" ht="12.75">
      <c r="A1617" s="4">
        <v>45506</v>
      </c>
      <c r="B1617" s="18">
        <f>IF(AND(ISNUMBER(--LEFT(A1617,10)), ISNUMBER(--LEFT(C1617,10))), --LEFT(C1617,10) - --LEFT(A1617,10), "")</f>
        <v>53.354099999996834</v>
      </c>
      <c r="C1617" s="4">
        <v>45559.354166666664</v>
      </c>
      <c r="D1617" s="16">
        <f>YEAR(C1617)</f>
        <v>2024</v>
      </c>
      <c r="E1617" s="1" t="str">
        <f t="shared" si="25"/>
        <v>September 2024</v>
      </c>
      <c r="F1617" s="3" t="str">
        <f ca="1">IF(C1617&gt;=TODAY()-365, "Last 12 Months", "After 12 Months")</f>
        <v>Last 12 Months</v>
      </c>
      <c r="G1617" s="1" t="s">
        <v>3206</v>
      </c>
      <c r="H1617" s="1" t="s">
        <v>3205</v>
      </c>
      <c r="I1617" s="1" t="s">
        <v>2484</v>
      </c>
      <c r="J1617" s="8">
        <f>EOMONTH(C1617, 0)</f>
        <v>45565</v>
      </c>
      <c r="K1617" s="1" t="s">
        <v>373</v>
      </c>
      <c r="L1617" s="1" t="str">
        <f>IF(ISNUMBER(SEARCH("Social subscription",I1617)),"Social Sub",IF(OR(ISNUMBER(SEARCH("Mens",I1617)),ISNUMBER(SEARCH("Ladies",I1617))),"Match Fees",IF(OR(ISNUMBER(SEARCH("Badgers",I1617)),ISNUMBER(SEARCH("Match Fee",I1617))),"Match Fees",IF(OR(ISNUMBER(SEARCH("Training",I1617)),ISNUMBER(SEARCH("Aspirations",I1617))),"Training Fee",""))))</f>
        <v>Training Fee</v>
      </c>
      <c r="M1617" s="1">
        <v>5</v>
      </c>
      <c r="N1617" s="1">
        <v>0.14000000000000001</v>
      </c>
      <c r="O1617" s="1">
        <v>0.05</v>
      </c>
      <c r="P1617" s="1">
        <v>0</v>
      </c>
      <c r="Q1617" s="1">
        <v>4.8099999999999996</v>
      </c>
    </row>
    <row r="1618" spans="1:17" ht="12.75">
      <c r="A1618" s="4">
        <v>45528</v>
      </c>
      <c r="B1618" s="18">
        <f>IF(AND(ISNUMBER(--LEFT(A1618,10)), ISNUMBER(--LEFT(C1618,10))), --LEFT(C1618,10) - --LEFT(A1618,10), "")</f>
        <v>31.354099999996834</v>
      </c>
      <c r="C1618" s="4">
        <v>45559.354166666664</v>
      </c>
      <c r="D1618" s="16">
        <f>YEAR(C1618)</f>
        <v>2024</v>
      </c>
      <c r="E1618" s="1" t="str">
        <f t="shared" si="25"/>
        <v>September 2024</v>
      </c>
      <c r="F1618" s="3" t="str">
        <f ca="1">IF(C1618&gt;=TODAY()-365, "Last 12 Months", "After 12 Months")</f>
        <v>Last 12 Months</v>
      </c>
      <c r="G1618" s="1" t="s">
        <v>3207</v>
      </c>
      <c r="H1618" s="1" t="s">
        <v>3205</v>
      </c>
      <c r="I1618" s="1" t="s">
        <v>2488</v>
      </c>
      <c r="J1618" s="8">
        <f>EOMONTH(C1618, 0)</f>
        <v>45565</v>
      </c>
      <c r="K1618" s="1" t="s">
        <v>373</v>
      </c>
      <c r="L1618" s="1" t="str">
        <f>IF(ISNUMBER(SEARCH("Social subscription",I1618)),"Social Sub",IF(OR(ISNUMBER(SEARCH("Mens",I1618)),ISNUMBER(SEARCH("Ladies",I1618))),"Match Fees",IF(OR(ISNUMBER(SEARCH("Badgers",I1618)),ISNUMBER(SEARCH("Match Fee",I1618))),"Match Fees",IF(OR(ISNUMBER(SEARCH("Training",I1618)),ISNUMBER(SEARCH("Aspirations",I1618))),"Training Fee",""))))</f>
        <v>Training Fee</v>
      </c>
      <c r="M1618" s="1">
        <v>5</v>
      </c>
      <c r="N1618" s="1">
        <v>0.15</v>
      </c>
      <c r="O1618" s="1">
        <v>0.05</v>
      </c>
      <c r="P1618" s="1">
        <v>0</v>
      </c>
      <c r="Q1618" s="1">
        <v>4.8</v>
      </c>
    </row>
    <row r="1619" spans="1:17" ht="12.75">
      <c r="A1619" s="4">
        <v>45550</v>
      </c>
      <c r="B1619" s="18">
        <f>IF(AND(ISNUMBER(--LEFT(A1619,10)), ISNUMBER(--LEFT(C1619,10))), --LEFT(C1619,10) - --LEFT(A1619,10), "")</f>
        <v>10.508300000001327</v>
      </c>
      <c r="C1619" s="4">
        <v>45560.508333333331</v>
      </c>
      <c r="D1619" s="16">
        <f>YEAR(C1619)</f>
        <v>2024</v>
      </c>
      <c r="E1619" s="1" t="str">
        <f t="shared" si="25"/>
        <v>September 2024</v>
      </c>
      <c r="F1619" s="3" t="str">
        <f ca="1">IF(C1619&gt;=TODAY()-365, "Last 12 Months", "After 12 Months")</f>
        <v>Last 12 Months</v>
      </c>
      <c r="G1619" s="1" t="s">
        <v>3208</v>
      </c>
      <c r="H1619" s="1" t="s">
        <v>914</v>
      </c>
      <c r="I1619" s="1" t="s">
        <v>2828</v>
      </c>
      <c r="J1619" s="8">
        <f>EOMONTH(C1619, 0)</f>
        <v>45565</v>
      </c>
      <c r="K1619" s="1" t="s">
        <v>233</v>
      </c>
      <c r="L1619" s="1" t="str">
        <f>IF(ISNUMBER(SEARCH("Social subscription",I1619)),"Social Sub",IF(OR(ISNUMBER(SEARCH("Mens",I1619)),ISNUMBER(SEARCH("Ladies",I1619))),"Match Fees",IF(OR(ISNUMBER(SEARCH("Badgers",I1619)),ISNUMBER(SEARCH("Match Fee",I1619))),"Match Fees",IF(OR(ISNUMBER(SEARCH("Training",I1619)),ISNUMBER(SEARCH("Aspirations",I1619))),"Training Fee",""))))</f>
        <v>Match Fees</v>
      </c>
      <c r="M1619" s="1">
        <v>30</v>
      </c>
      <c r="N1619" s="1">
        <v>0</v>
      </c>
      <c r="O1619" s="1">
        <v>0</v>
      </c>
      <c r="P1619" s="1">
        <v>0</v>
      </c>
      <c r="Q1619" s="1">
        <v>30</v>
      </c>
    </row>
    <row r="1620" spans="1:17" ht="12.75">
      <c r="A1620" s="4">
        <v>45551</v>
      </c>
      <c r="B1620" s="18">
        <f>IF(AND(ISNUMBER(--LEFT(A1620,10)), ISNUMBER(--LEFT(C1620,10))), --LEFT(C1620,10) - --LEFT(A1620,10), "")</f>
        <v>9.5089999999981956</v>
      </c>
      <c r="C1620" s="4">
        <v>45560.509027777778</v>
      </c>
      <c r="D1620" s="16">
        <f>YEAR(C1620)</f>
        <v>2024</v>
      </c>
      <c r="E1620" s="1" t="str">
        <f t="shared" si="25"/>
        <v>September 2024</v>
      </c>
      <c r="F1620" s="3" t="str">
        <f ca="1">IF(C1620&gt;=TODAY()-365, "Last 12 Months", "After 12 Months")</f>
        <v>Last 12 Months</v>
      </c>
      <c r="G1620" s="1" t="s">
        <v>3209</v>
      </c>
      <c r="H1620" s="1" t="s">
        <v>918</v>
      </c>
      <c r="I1620" s="1" t="s">
        <v>3158</v>
      </c>
      <c r="J1620" s="8">
        <f>EOMONTH(C1620, 0)</f>
        <v>45565</v>
      </c>
      <c r="K1620" s="1" t="s">
        <v>233</v>
      </c>
      <c r="L1620" s="1" t="str">
        <f>IF(ISNUMBER(SEARCH("Social subscription",I1620)),"Social Sub",IF(OR(ISNUMBER(SEARCH("Mens",I1620)),ISNUMBER(SEARCH("Ladies",I1620))),"Match Fees",IF(OR(ISNUMBER(SEARCH("Badgers",I1620)),ISNUMBER(SEARCH("Match Fee",I1620))),"Match Fees",IF(OR(ISNUMBER(SEARCH("Training",I1620)),ISNUMBER(SEARCH("Aspirations",I1620))),"Training Fee",""))))</f>
        <v>Match Fees</v>
      </c>
      <c r="M1620" s="1">
        <v>30</v>
      </c>
      <c r="N1620" s="1">
        <v>0</v>
      </c>
      <c r="O1620" s="1">
        <v>0</v>
      </c>
      <c r="P1620" s="1">
        <v>0</v>
      </c>
      <c r="Q1620" s="1">
        <v>30</v>
      </c>
    </row>
    <row r="1621" spans="1:17" ht="12.75">
      <c r="A1621" s="4">
        <v>45551</v>
      </c>
      <c r="B1621" s="18">
        <f>IF(AND(ISNUMBER(--LEFT(A1621,10)), ISNUMBER(--LEFT(C1621,10))), --LEFT(C1621,10) - --LEFT(A1621,10), "")</f>
        <v>9.5089999999981956</v>
      </c>
      <c r="C1621" s="4">
        <v>45560.509027777778</v>
      </c>
      <c r="D1621" s="16">
        <f>YEAR(C1621)</f>
        <v>2024</v>
      </c>
      <c r="E1621" s="1" t="str">
        <f t="shared" si="25"/>
        <v>September 2024</v>
      </c>
      <c r="F1621" s="3" t="str">
        <f ca="1">IF(C1621&gt;=TODAY()-365, "Last 12 Months", "After 12 Months")</f>
        <v>Last 12 Months</v>
      </c>
      <c r="G1621" s="1" t="s">
        <v>3210</v>
      </c>
      <c r="H1621" s="1" t="s">
        <v>911</v>
      </c>
      <c r="I1621" s="1" t="s">
        <v>2997</v>
      </c>
      <c r="J1621" s="8">
        <f>EOMONTH(C1621, 0)</f>
        <v>45565</v>
      </c>
      <c r="K1621" s="1" t="s">
        <v>233</v>
      </c>
      <c r="L1621" s="1" t="str">
        <f>IF(ISNUMBER(SEARCH("Social subscription",I1621)),"Social Sub",IF(OR(ISNUMBER(SEARCH("Mens",I1621)),ISNUMBER(SEARCH("Ladies",I1621))),"Match Fees",IF(OR(ISNUMBER(SEARCH("Badgers",I1621)),ISNUMBER(SEARCH("Match Fee",I1621))),"Match Fees",IF(OR(ISNUMBER(SEARCH("Training",I1621)),ISNUMBER(SEARCH("Aspirations",I1621))),"Training Fee",""))))</f>
        <v>Match Fees</v>
      </c>
      <c r="M1621" s="1">
        <v>75</v>
      </c>
      <c r="N1621" s="1">
        <v>0</v>
      </c>
      <c r="O1621" s="1">
        <v>0</v>
      </c>
      <c r="P1621" s="1">
        <v>0</v>
      </c>
      <c r="Q1621" s="1">
        <v>75</v>
      </c>
    </row>
    <row r="1622" spans="1:17" ht="12.75">
      <c r="A1622" s="4">
        <v>45551</v>
      </c>
      <c r="B1622" s="18">
        <f>IF(AND(ISNUMBER(--LEFT(A1622,10)), ISNUMBER(--LEFT(C1622,10))), --LEFT(C1622,10) - --LEFT(A1622,10), "")</f>
        <v>9.9582999999984168</v>
      </c>
      <c r="C1622" s="4">
        <v>45560.958333333336</v>
      </c>
      <c r="D1622" s="16">
        <f>YEAR(C1622)</f>
        <v>2024</v>
      </c>
      <c r="E1622" s="1" t="str">
        <f t="shared" si="25"/>
        <v>September 2024</v>
      </c>
      <c r="F1622" s="3" t="str">
        <f ca="1">IF(C1622&gt;=TODAY()-365, "Last 12 Months", "After 12 Months")</f>
        <v>Last 12 Months</v>
      </c>
      <c r="G1622" s="1" t="s">
        <v>3211</v>
      </c>
      <c r="H1622" s="1" t="s">
        <v>1737</v>
      </c>
      <c r="I1622" s="1" t="s">
        <v>3212</v>
      </c>
      <c r="J1622" s="8">
        <f>EOMONTH(C1622, 0)</f>
        <v>45565</v>
      </c>
      <c r="K1622" s="1" t="s">
        <v>233</v>
      </c>
      <c r="L1622" s="1" t="str">
        <f>IF(ISNUMBER(SEARCH("Social subscription",I1622)),"Social Sub",IF(OR(ISNUMBER(SEARCH("Mens",I1622)),ISNUMBER(SEARCH("Ladies",I1622))),"Match Fees",IF(OR(ISNUMBER(SEARCH("Badgers",I1622)),ISNUMBER(SEARCH("Match Fee",I1622))),"Match Fees",IF(OR(ISNUMBER(SEARCH("Training",I1622)),ISNUMBER(SEARCH("Aspirations",I1622))),"Training Fee",""))))</f>
        <v>Match Fees</v>
      </c>
      <c r="M1622" s="1">
        <v>60</v>
      </c>
      <c r="N1622" s="1">
        <v>0</v>
      </c>
      <c r="O1622" s="1">
        <v>0</v>
      </c>
      <c r="P1622" s="1">
        <v>0</v>
      </c>
      <c r="Q1622" s="1">
        <v>60</v>
      </c>
    </row>
    <row r="1623" spans="1:17" ht="12.75">
      <c r="A1623" s="4">
        <v>45435</v>
      </c>
      <c r="B1623" s="18">
        <f>IF(AND(ISNUMBER(--LEFT(A1623,10)), ISNUMBER(--LEFT(C1623,10))), --LEFT(C1623,10) - --LEFT(A1623,10), "")</f>
        <v>127.35409999999683</v>
      </c>
      <c r="C1623" s="4">
        <v>45562.354166666664</v>
      </c>
      <c r="D1623" s="16">
        <f>YEAR(C1623)</f>
        <v>2024</v>
      </c>
      <c r="E1623" s="1" t="str">
        <f t="shared" si="25"/>
        <v>September 2024</v>
      </c>
      <c r="F1623" s="3" t="str">
        <f ca="1">IF(C1623&gt;=TODAY()-365, "Last 12 Months", "After 12 Months")</f>
        <v>Last 12 Months</v>
      </c>
      <c r="G1623" s="1" t="s">
        <v>3213</v>
      </c>
      <c r="H1623" s="1" t="s">
        <v>836</v>
      </c>
      <c r="I1623" s="1" t="s">
        <v>3214</v>
      </c>
      <c r="J1623" s="8">
        <f>EOMONTH(C1623, 0)</f>
        <v>45565</v>
      </c>
      <c r="K1623" s="1" t="s">
        <v>373</v>
      </c>
      <c r="L1623" s="1" t="str">
        <f>IF(ISNUMBER(SEARCH("Social subscription",I1623)),"Social Sub",IF(OR(ISNUMBER(SEARCH("Mens",I1623)),ISNUMBER(SEARCH("Ladies",I1623))),"Match Fees",IF(OR(ISNUMBER(SEARCH("Badgers",I1623)),ISNUMBER(SEARCH("Match Fee",I1623))),"Match Fees",IF(OR(ISNUMBER(SEARCH("Training",I1623)),ISNUMBER(SEARCH("Aspirations",I1623))),"Training Fee",""))))</f>
        <v>Match Fees</v>
      </c>
      <c r="M1623" s="1">
        <v>5</v>
      </c>
      <c r="N1623" s="1">
        <v>0.11</v>
      </c>
      <c r="O1623" s="1">
        <v>0.05</v>
      </c>
      <c r="P1623" s="1">
        <v>0</v>
      </c>
      <c r="Q1623" s="1">
        <v>4.84</v>
      </c>
    </row>
    <row r="1624" spans="1:17" ht="12.75">
      <c r="A1624" s="4">
        <v>45456</v>
      </c>
      <c r="B1624" s="18">
        <f>IF(AND(ISNUMBER(--LEFT(A1624,10)), ISNUMBER(--LEFT(C1624,10))), --LEFT(C1624,10) - --LEFT(A1624,10), "")</f>
        <v>106.35409999999683</v>
      </c>
      <c r="C1624" s="4">
        <v>45562.354166666664</v>
      </c>
      <c r="D1624" s="16">
        <f>YEAR(C1624)</f>
        <v>2024</v>
      </c>
      <c r="E1624" s="1" t="str">
        <f t="shared" si="25"/>
        <v>September 2024</v>
      </c>
      <c r="F1624" s="3" t="str">
        <f ca="1">IF(C1624&gt;=TODAY()-365, "Last 12 Months", "After 12 Months")</f>
        <v>Last 12 Months</v>
      </c>
      <c r="G1624" s="1" t="s">
        <v>3215</v>
      </c>
      <c r="H1624" s="1" t="s">
        <v>836</v>
      </c>
      <c r="I1624" s="1" t="s">
        <v>3043</v>
      </c>
      <c r="J1624" s="8">
        <f>EOMONTH(C1624, 0)</f>
        <v>45565</v>
      </c>
      <c r="K1624" s="1" t="s">
        <v>373</v>
      </c>
      <c r="L1624" s="1" t="str">
        <f>IF(ISNUMBER(SEARCH("Social subscription",I1624)),"Social Sub",IF(OR(ISNUMBER(SEARCH("Mens",I1624)),ISNUMBER(SEARCH("Ladies",I1624))),"Match Fees",IF(OR(ISNUMBER(SEARCH("Badgers",I1624)),ISNUMBER(SEARCH("Match Fee",I1624))),"Match Fees",IF(OR(ISNUMBER(SEARCH("Training",I1624)),ISNUMBER(SEARCH("Aspirations",I1624))),"Training Fee",""))))</f>
        <v>Match Fees</v>
      </c>
      <c r="M1624" s="1">
        <v>5</v>
      </c>
      <c r="N1624" s="1">
        <v>0.11</v>
      </c>
      <c r="O1624" s="1">
        <v>0.05</v>
      </c>
      <c r="P1624" s="1">
        <v>0</v>
      </c>
      <c r="Q1624" s="1">
        <v>4.84</v>
      </c>
    </row>
    <row r="1625" spans="1:17" ht="12.75">
      <c r="A1625" s="4">
        <v>45542</v>
      </c>
      <c r="B1625" s="18">
        <f>IF(AND(ISNUMBER(--LEFT(A1625,10)), ISNUMBER(--LEFT(C1625,10))), --LEFT(C1625,10) - --LEFT(A1625,10), "")</f>
        <v>20.354099999996834</v>
      </c>
      <c r="C1625" s="4">
        <v>45562.354166666664</v>
      </c>
      <c r="D1625" s="16">
        <f>YEAR(C1625)</f>
        <v>2024</v>
      </c>
      <c r="E1625" s="1" t="str">
        <f t="shared" si="25"/>
        <v>September 2024</v>
      </c>
      <c r="F1625" s="3" t="str">
        <f ca="1">IF(C1625&gt;=TODAY()-365, "Last 12 Months", "After 12 Months")</f>
        <v>Last 12 Months</v>
      </c>
      <c r="G1625" s="1" t="s">
        <v>3216</v>
      </c>
      <c r="H1625" s="1" t="s">
        <v>836</v>
      </c>
      <c r="I1625" s="1" t="s">
        <v>3217</v>
      </c>
      <c r="J1625" s="8">
        <f>EOMONTH(C1625, 0)</f>
        <v>45565</v>
      </c>
      <c r="K1625" s="1" t="s">
        <v>373</v>
      </c>
      <c r="L1625" s="1" t="str">
        <f>IF(ISNUMBER(SEARCH("Social subscription",I1625)),"Social Sub",IF(OR(ISNUMBER(SEARCH("Mens",I1625)),ISNUMBER(SEARCH("Ladies",I1625))),"Match Fees",IF(OR(ISNUMBER(SEARCH("Badgers",I1625)),ISNUMBER(SEARCH("Match Fee",I1625))),"Match Fees",IF(OR(ISNUMBER(SEARCH("Training",I1625)),ISNUMBER(SEARCH("Aspirations",I1625))),"Training Fee",""))))</f>
        <v>Match Fees</v>
      </c>
      <c r="M1625" s="1">
        <v>10</v>
      </c>
      <c r="N1625" s="1">
        <v>0.22</v>
      </c>
      <c r="O1625" s="1">
        <v>0.1</v>
      </c>
      <c r="P1625" s="1">
        <v>0</v>
      </c>
      <c r="Q1625" s="1">
        <v>9.68</v>
      </c>
    </row>
    <row r="1626" spans="1:17" ht="12.75">
      <c r="A1626" s="4">
        <v>45549</v>
      </c>
      <c r="B1626" s="18">
        <f>IF(AND(ISNUMBER(--LEFT(A1626,10)), ISNUMBER(--LEFT(C1626,10))), --LEFT(C1626,10) - --LEFT(A1626,10), "")</f>
        <v>13.354099999996834</v>
      </c>
      <c r="C1626" s="4">
        <v>45562.354166666664</v>
      </c>
      <c r="D1626" s="16">
        <f>YEAR(C1626)</f>
        <v>2024</v>
      </c>
      <c r="E1626" s="1" t="str">
        <f t="shared" si="25"/>
        <v>September 2024</v>
      </c>
      <c r="F1626" s="3" t="str">
        <f ca="1">IF(C1626&gt;=TODAY()-365, "Last 12 Months", "After 12 Months")</f>
        <v>Last 12 Months</v>
      </c>
      <c r="G1626" s="1" t="s">
        <v>3218</v>
      </c>
      <c r="H1626" s="1" t="s">
        <v>836</v>
      </c>
      <c r="I1626" s="1" t="s">
        <v>3219</v>
      </c>
      <c r="J1626" s="8">
        <f>EOMONTH(C1626, 0)</f>
        <v>45565</v>
      </c>
      <c r="K1626" s="1" t="s">
        <v>373</v>
      </c>
      <c r="L1626" s="1" t="str">
        <f>IF(ISNUMBER(SEARCH("Social subscription",I1626)),"Social Sub",IF(OR(ISNUMBER(SEARCH("Mens",I1626)),ISNUMBER(SEARCH("Ladies",I1626))),"Match Fees",IF(OR(ISNUMBER(SEARCH("Badgers",I1626)),ISNUMBER(SEARCH("Match Fee",I1626))),"Match Fees",IF(OR(ISNUMBER(SEARCH("Training",I1626)),ISNUMBER(SEARCH("Aspirations",I1626))),"Training Fee",""))))</f>
        <v>Match Fees</v>
      </c>
      <c r="M1626" s="1">
        <v>10</v>
      </c>
      <c r="N1626" s="1">
        <v>0.21</v>
      </c>
      <c r="O1626" s="1">
        <v>0.1</v>
      </c>
      <c r="P1626" s="1">
        <v>0</v>
      </c>
      <c r="Q1626" s="1">
        <v>9.69</v>
      </c>
    </row>
    <row r="1627" spans="1:17" ht="12.75">
      <c r="A1627" s="4">
        <v>45513</v>
      </c>
      <c r="B1627" s="18">
        <f>IF(AND(ISNUMBER(--LEFT(A1627,10)), ISNUMBER(--LEFT(C1627,10))), --LEFT(C1627,10) - --LEFT(A1627,10), "")</f>
        <v>49.354099999996834</v>
      </c>
      <c r="C1627" s="4">
        <v>45562.354166666664</v>
      </c>
      <c r="D1627" s="16">
        <f>YEAR(C1627)</f>
        <v>2024</v>
      </c>
      <c r="E1627" s="1" t="str">
        <f t="shared" si="25"/>
        <v>September 2024</v>
      </c>
      <c r="F1627" s="3" t="str">
        <f ca="1">IF(C1627&gt;=TODAY()-365, "Last 12 Months", "After 12 Months")</f>
        <v>Last 12 Months</v>
      </c>
      <c r="G1627" s="1" t="s">
        <v>3220</v>
      </c>
      <c r="H1627" s="1" t="s">
        <v>1354</v>
      </c>
      <c r="I1627" s="1" t="s">
        <v>2262</v>
      </c>
      <c r="J1627" s="8">
        <f>EOMONTH(C1627, 0)</f>
        <v>45565</v>
      </c>
      <c r="K1627" s="1" t="s">
        <v>373</v>
      </c>
      <c r="L1627" s="1" t="str">
        <f>IF(ISNUMBER(SEARCH("Social subscription",I1627)),"Social Sub",IF(OR(ISNUMBER(SEARCH("Mens",I1627)),ISNUMBER(SEARCH("Ladies",I1627))),"Match Fees",IF(OR(ISNUMBER(SEARCH("Badgers",I1627)),ISNUMBER(SEARCH("Match Fee",I1627))),"Match Fees",IF(OR(ISNUMBER(SEARCH("Training",I1627)),ISNUMBER(SEARCH("Aspirations",I1627))),"Training Fee",""))))</f>
        <v>Training Fee</v>
      </c>
      <c r="M1627" s="1">
        <v>5</v>
      </c>
      <c r="N1627" s="1">
        <v>0.17</v>
      </c>
      <c r="O1627" s="1">
        <v>0.05</v>
      </c>
      <c r="P1627" s="1">
        <v>0</v>
      </c>
      <c r="Q1627" s="1">
        <v>4.78</v>
      </c>
    </row>
    <row r="1628" spans="1:17" ht="12.75">
      <c r="A1628" s="4">
        <v>45520</v>
      </c>
      <c r="B1628" s="18">
        <f>IF(AND(ISNUMBER(--LEFT(A1628,10)), ISNUMBER(--LEFT(C1628,10))), --LEFT(C1628,10) - --LEFT(A1628,10), "")</f>
        <v>42.354099999996834</v>
      </c>
      <c r="C1628" s="4">
        <v>45562.354166666664</v>
      </c>
      <c r="D1628" s="16">
        <f>YEAR(C1628)</f>
        <v>2024</v>
      </c>
      <c r="E1628" s="1" t="str">
        <f t="shared" si="25"/>
        <v>September 2024</v>
      </c>
      <c r="F1628" s="3" t="str">
        <f ca="1">IF(C1628&gt;=TODAY()-365, "Last 12 Months", "After 12 Months")</f>
        <v>Last 12 Months</v>
      </c>
      <c r="G1628" s="1" t="s">
        <v>3221</v>
      </c>
      <c r="H1628" s="1" t="s">
        <v>1354</v>
      </c>
      <c r="I1628" s="1" t="s">
        <v>2499</v>
      </c>
      <c r="J1628" s="8">
        <f>EOMONTH(C1628, 0)</f>
        <v>45565</v>
      </c>
      <c r="K1628" s="1" t="s">
        <v>373</v>
      </c>
      <c r="L1628" s="1" t="str">
        <f>IF(ISNUMBER(SEARCH("Social subscription",I1628)),"Social Sub",IF(OR(ISNUMBER(SEARCH("Mens",I1628)),ISNUMBER(SEARCH("Ladies",I1628))),"Match Fees",IF(OR(ISNUMBER(SEARCH("Badgers",I1628)),ISNUMBER(SEARCH("Match Fee",I1628))),"Match Fees",IF(OR(ISNUMBER(SEARCH("Training",I1628)),ISNUMBER(SEARCH("Aspirations",I1628))),"Training Fee",""))))</f>
        <v>Training Fee</v>
      </c>
      <c r="M1628" s="1">
        <v>5</v>
      </c>
      <c r="N1628" s="1">
        <v>0.18</v>
      </c>
      <c r="O1628" s="1">
        <v>0.05</v>
      </c>
      <c r="P1628" s="1">
        <v>0</v>
      </c>
      <c r="Q1628" s="1">
        <v>4.7699999999999996</v>
      </c>
    </row>
    <row r="1629" spans="1:17" ht="12.75">
      <c r="A1629" s="4">
        <v>45551</v>
      </c>
      <c r="B1629" s="18">
        <f>IF(AND(ISNUMBER(--LEFT(A1629,10)), ISNUMBER(--LEFT(C1629,10))), --LEFT(C1629,10) - --LEFT(A1629,10), "")</f>
        <v>11.414499999998952</v>
      </c>
      <c r="C1629" s="4">
        <v>45562.414583333331</v>
      </c>
      <c r="D1629" s="16">
        <f>YEAR(C1629)</f>
        <v>2024</v>
      </c>
      <c r="E1629" s="1" t="str">
        <f t="shared" si="25"/>
        <v>September 2024</v>
      </c>
      <c r="F1629" s="3" t="str">
        <f ca="1">IF(C1629&gt;=TODAY()-365, "Last 12 Months", "After 12 Months")</f>
        <v>Last 12 Months</v>
      </c>
      <c r="G1629" s="1" t="s">
        <v>3222</v>
      </c>
      <c r="H1629" s="1" t="s">
        <v>557</v>
      </c>
      <c r="I1629" s="1" t="s">
        <v>3223</v>
      </c>
      <c r="J1629" s="8">
        <f>EOMONTH(C1629, 0)</f>
        <v>45565</v>
      </c>
      <c r="K1629" s="1" t="s">
        <v>233</v>
      </c>
      <c r="L1629" s="1" t="str">
        <f>IF(ISNUMBER(SEARCH("Social subscription",I1629)),"Social Sub",IF(OR(ISNUMBER(SEARCH("Mens",I1629)),ISNUMBER(SEARCH("Ladies",I1629))),"Match Fees",IF(OR(ISNUMBER(SEARCH("Badgers",I1629)),ISNUMBER(SEARCH("Match Fee",I1629))),"Match Fees",IF(OR(ISNUMBER(SEARCH("Training",I1629)),ISNUMBER(SEARCH("Aspirations",I1629))),"Training Fee",""))))</f>
        <v>Match Fees</v>
      </c>
      <c r="M1629" s="1">
        <v>60</v>
      </c>
      <c r="N1629" s="1">
        <v>0</v>
      </c>
      <c r="O1629" s="1">
        <v>0</v>
      </c>
      <c r="P1629" s="1">
        <v>0</v>
      </c>
      <c r="Q1629" s="1">
        <v>60</v>
      </c>
    </row>
    <row r="1630" spans="1:17" ht="12.75">
      <c r="A1630" s="4">
        <v>45563</v>
      </c>
      <c r="B1630" s="18">
        <f>IF(AND(ISNUMBER(--LEFT(A1630,10)), ISNUMBER(--LEFT(C1630,10))), --LEFT(C1630,10) - --LEFT(A1630,10), "")</f>
        <v>0.52500000000145519</v>
      </c>
      <c r="C1630" s="4">
        <v>45563.525000000001</v>
      </c>
      <c r="D1630" s="16">
        <f>YEAR(C1630)</f>
        <v>2024</v>
      </c>
      <c r="E1630" s="1" t="str">
        <f t="shared" si="25"/>
        <v>September 2024</v>
      </c>
      <c r="F1630" s="3" t="str">
        <f ca="1">IF(C1630&gt;=TODAY()-365, "Last 12 Months", "After 12 Months")</f>
        <v>Last 12 Months</v>
      </c>
      <c r="G1630" s="1" t="s">
        <v>3224</v>
      </c>
      <c r="H1630" s="1" t="s">
        <v>2705</v>
      </c>
      <c r="I1630" s="1" t="s">
        <v>3225</v>
      </c>
      <c r="J1630" s="8">
        <f>EOMONTH(C1630, 0)</f>
        <v>45565</v>
      </c>
      <c r="K1630" s="1" t="s">
        <v>241</v>
      </c>
      <c r="L1630" s="1" t="str">
        <f>IF(ISNUMBER(SEARCH("Social subscription",I1630)),"Social Sub",IF(OR(ISNUMBER(SEARCH("Mens",I1630)),ISNUMBER(SEARCH("Ladies",I1630))),"Match Fees",IF(OR(ISNUMBER(SEARCH("Badgers",I1630)),ISNUMBER(SEARCH("Match Fee",I1630))),"Match Fees",IF(OR(ISNUMBER(SEARCH("Training",I1630)),ISNUMBER(SEARCH("Aspirations",I1630))),"Training Fee",""))))</f>
        <v>Match Fees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</row>
    <row r="1631" spans="1:17" ht="12.75">
      <c r="A1631" s="4">
        <v>45563</v>
      </c>
      <c r="B1631" s="18">
        <f>IF(AND(ISNUMBER(--LEFT(A1631,10)), ISNUMBER(--LEFT(C1631,10))), --LEFT(C1631,10) - --LEFT(A1631,10), "")</f>
        <v>0.66939999999885913</v>
      </c>
      <c r="C1631" s="4">
        <v>45563.669444444444</v>
      </c>
      <c r="D1631" s="16">
        <f>YEAR(C1631)</f>
        <v>2024</v>
      </c>
      <c r="E1631" s="1" t="str">
        <f t="shared" si="25"/>
        <v>September 2024</v>
      </c>
      <c r="F1631" s="3" t="str">
        <f ca="1">IF(C1631&gt;=TODAY()-365, "Last 12 Months", "After 12 Months")</f>
        <v>Last 12 Months</v>
      </c>
      <c r="G1631" s="1" t="s">
        <v>3226</v>
      </c>
      <c r="H1631" s="1" t="s">
        <v>2922</v>
      </c>
      <c r="I1631" s="1" t="s">
        <v>3227</v>
      </c>
      <c r="J1631" s="8">
        <f>EOMONTH(C1631, 0)</f>
        <v>45565</v>
      </c>
      <c r="K1631" s="1" t="s">
        <v>241</v>
      </c>
      <c r="L1631" s="1" t="str">
        <f>IF(ISNUMBER(SEARCH("Social subscription",I1631)),"Social Sub",IF(OR(ISNUMBER(SEARCH("Mens",I1631)),ISNUMBER(SEARCH("Ladies",I1631))),"Match Fees",IF(OR(ISNUMBER(SEARCH("Badgers",I1631)),ISNUMBER(SEARCH("Match Fee",I1631))),"Match Fees",IF(OR(ISNUMBER(SEARCH("Training",I1631)),ISNUMBER(SEARCH("Aspirations",I1631))),"Training Fee",""))))</f>
        <v>Match Fees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</row>
    <row r="1632" spans="1:17" ht="12.75">
      <c r="A1632" s="4">
        <v>45563</v>
      </c>
      <c r="B1632" s="18">
        <f>IF(AND(ISNUMBER(--LEFT(A1632,10)), ISNUMBER(--LEFT(C1632,10))), --LEFT(C1632,10) - --LEFT(A1632,10), "")</f>
        <v>0.71729999999661231</v>
      </c>
      <c r="C1632" s="4">
        <v>45563.717361111114</v>
      </c>
      <c r="D1632" s="16">
        <f>YEAR(C1632)</f>
        <v>2024</v>
      </c>
      <c r="E1632" s="1" t="str">
        <f t="shared" si="25"/>
        <v>September 2024</v>
      </c>
      <c r="F1632" s="3" t="str">
        <f ca="1">IF(C1632&gt;=TODAY()-365, "Last 12 Months", "After 12 Months")</f>
        <v>Last 12 Months</v>
      </c>
      <c r="G1632" s="1" t="s">
        <v>3228</v>
      </c>
      <c r="H1632" s="1" t="s">
        <v>1463</v>
      </c>
      <c r="I1632" s="1" t="s">
        <v>3229</v>
      </c>
      <c r="J1632" s="8">
        <f>EOMONTH(C1632, 0)</f>
        <v>45565</v>
      </c>
      <c r="K1632" s="1" t="s">
        <v>241</v>
      </c>
      <c r="L1632" s="1" t="str">
        <f>IF(ISNUMBER(SEARCH("Social subscription",I1632)),"Social Sub",IF(OR(ISNUMBER(SEARCH("Mens",I1632)),ISNUMBER(SEARCH("Ladies",I1632))),"Match Fees",IF(OR(ISNUMBER(SEARCH("Badgers",I1632)),ISNUMBER(SEARCH("Match Fee",I1632))),"Match Fees",IF(OR(ISNUMBER(SEARCH("Training",I1632)),ISNUMBER(SEARCH("Aspirations",I1632))),"Training Fee",""))))</f>
        <v>Match Fees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</row>
    <row r="1633" spans="1:17" ht="12.75">
      <c r="A1633" s="4">
        <v>45549</v>
      </c>
      <c r="B1633" s="18">
        <f>IF(AND(ISNUMBER(--LEFT(A1633,10)), ISNUMBER(--LEFT(C1633,10))), --LEFT(C1633,10) - --LEFT(A1633,10), "")</f>
        <v>14.740899999997055</v>
      </c>
      <c r="C1633" s="4">
        <v>45563.740972222222</v>
      </c>
      <c r="D1633" s="16">
        <f>YEAR(C1633)</f>
        <v>2024</v>
      </c>
      <c r="E1633" s="1" t="str">
        <f t="shared" si="25"/>
        <v>September 2024</v>
      </c>
      <c r="F1633" s="3" t="str">
        <f ca="1">IF(C1633&gt;=TODAY()-365, "Last 12 Months", "After 12 Months")</f>
        <v>Last 12 Months</v>
      </c>
      <c r="G1633" s="1" t="s">
        <v>3230</v>
      </c>
      <c r="H1633" s="1" t="s">
        <v>1322</v>
      </c>
      <c r="I1633" s="1" t="s">
        <v>3231</v>
      </c>
      <c r="J1633" s="8">
        <f>EOMONTH(C1633, 0)</f>
        <v>45565</v>
      </c>
      <c r="K1633" s="1" t="s">
        <v>373</v>
      </c>
      <c r="L1633" s="1" t="str">
        <f>IF(ISNUMBER(SEARCH("Social subscription",I1633)),"Social Sub",IF(OR(ISNUMBER(SEARCH("Mens",I1633)),ISNUMBER(SEARCH("Ladies",I1633))),"Match Fees",IF(OR(ISNUMBER(SEARCH("Badgers",I1633)),ISNUMBER(SEARCH("Match Fee",I1633))),"Match Fees",IF(OR(ISNUMBER(SEARCH("Training",I1633)),ISNUMBER(SEARCH("Aspirations",I1633))),"Training Fee",""))))</f>
        <v>Match Fees</v>
      </c>
      <c r="M1633" s="1">
        <v>10</v>
      </c>
      <c r="N1633" s="1">
        <v>0.2</v>
      </c>
      <c r="O1633" s="1">
        <v>0.1</v>
      </c>
      <c r="P1633" s="1">
        <v>0</v>
      </c>
      <c r="Q1633" s="1">
        <v>9.6999999999999993</v>
      </c>
    </row>
    <row r="1634" spans="1:17" ht="12.75">
      <c r="A1634" s="4">
        <v>45549</v>
      </c>
      <c r="B1634" s="18">
        <f>IF(AND(ISNUMBER(--LEFT(A1634,10)), ISNUMBER(--LEFT(C1634,10))), --LEFT(C1634,10) - --LEFT(A1634,10), "")</f>
        <v>14.740899999997055</v>
      </c>
      <c r="C1634" s="4">
        <v>45563.740972222222</v>
      </c>
      <c r="D1634" s="16">
        <f>YEAR(C1634)</f>
        <v>2024</v>
      </c>
      <c r="E1634" s="1" t="str">
        <f t="shared" si="25"/>
        <v>September 2024</v>
      </c>
      <c r="F1634" s="3" t="str">
        <f ca="1">IF(C1634&gt;=TODAY()-365, "Last 12 Months", "After 12 Months")</f>
        <v>Last 12 Months</v>
      </c>
      <c r="G1634" s="1" t="s">
        <v>3232</v>
      </c>
      <c r="H1634" s="1" t="s">
        <v>1319</v>
      </c>
      <c r="I1634" s="1" t="s">
        <v>3233</v>
      </c>
      <c r="J1634" s="8">
        <f>EOMONTH(C1634, 0)</f>
        <v>45565</v>
      </c>
      <c r="K1634" s="1" t="s">
        <v>373</v>
      </c>
      <c r="L1634" s="1" t="str">
        <f>IF(ISNUMBER(SEARCH("Social subscription",I1634)),"Social Sub",IF(OR(ISNUMBER(SEARCH("Mens",I1634)),ISNUMBER(SEARCH("Ladies",I1634))),"Match Fees",IF(OR(ISNUMBER(SEARCH("Badgers",I1634)),ISNUMBER(SEARCH("Match Fee",I1634))),"Match Fees",IF(OR(ISNUMBER(SEARCH("Training",I1634)),ISNUMBER(SEARCH("Aspirations",I1634))),"Training Fee",""))))</f>
        <v>Match Fees</v>
      </c>
      <c r="M1634" s="1">
        <v>3</v>
      </c>
      <c r="N1634" s="1">
        <v>0.06</v>
      </c>
      <c r="O1634" s="1">
        <v>0.05</v>
      </c>
      <c r="P1634" s="1">
        <v>0</v>
      </c>
      <c r="Q1634" s="1">
        <v>2.89</v>
      </c>
    </row>
    <row r="1635" spans="1:17" ht="12.75">
      <c r="A1635" s="4">
        <v>45549</v>
      </c>
      <c r="B1635" s="18">
        <f>IF(AND(ISNUMBER(--LEFT(A1635,10)), ISNUMBER(--LEFT(C1635,10))), --LEFT(C1635,10) - --LEFT(A1635,10), "")</f>
        <v>14.740899999997055</v>
      </c>
      <c r="C1635" s="4">
        <v>45563.740972222222</v>
      </c>
      <c r="D1635" s="16">
        <f>YEAR(C1635)</f>
        <v>2024</v>
      </c>
      <c r="E1635" s="1" t="str">
        <f t="shared" si="25"/>
        <v>September 2024</v>
      </c>
      <c r="F1635" s="3" t="str">
        <f ca="1">IF(C1635&gt;=TODAY()-365, "Last 12 Months", "After 12 Months")</f>
        <v>Last 12 Months</v>
      </c>
      <c r="G1635" s="1" t="s">
        <v>3234</v>
      </c>
      <c r="H1635" s="1" t="s">
        <v>3235</v>
      </c>
      <c r="I1635" s="1" t="s">
        <v>3233</v>
      </c>
      <c r="J1635" s="8">
        <f>EOMONTH(C1635, 0)</f>
        <v>45565</v>
      </c>
      <c r="K1635" s="1" t="s">
        <v>373</v>
      </c>
      <c r="L1635" s="1" t="str">
        <f>IF(ISNUMBER(SEARCH("Social subscription",I1635)),"Social Sub",IF(OR(ISNUMBER(SEARCH("Mens",I1635)),ISNUMBER(SEARCH("Ladies",I1635))),"Match Fees",IF(OR(ISNUMBER(SEARCH("Badgers",I1635)),ISNUMBER(SEARCH("Match Fee",I1635))),"Match Fees",IF(OR(ISNUMBER(SEARCH("Training",I1635)),ISNUMBER(SEARCH("Aspirations",I1635))),"Training Fee",""))))</f>
        <v>Match Fees</v>
      </c>
      <c r="M1635" s="1">
        <v>3</v>
      </c>
      <c r="N1635" s="1">
        <v>0.06</v>
      </c>
      <c r="O1635" s="1">
        <v>0.05</v>
      </c>
      <c r="P1635" s="1">
        <v>0</v>
      </c>
      <c r="Q1635" s="1">
        <v>2.89</v>
      </c>
    </row>
    <row r="1636" spans="1:17" ht="12.75">
      <c r="A1636" s="4">
        <v>45555</v>
      </c>
      <c r="B1636" s="18">
        <f>IF(AND(ISNUMBER(--LEFT(A1636,10)), ISNUMBER(--LEFT(C1636,10))), --LEFT(C1636,10) - --LEFT(A1636,10), "")</f>
        <v>8.7408999999970547</v>
      </c>
      <c r="C1636" s="4">
        <v>45563.740972222222</v>
      </c>
      <c r="D1636" s="16">
        <f>YEAR(C1636)</f>
        <v>2024</v>
      </c>
      <c r="E1636" s="1" t="str">
        <f t="shared" si="25"/>
        <v>September 2024</v>
      </c>
      <c r="F1636" s="3" t="str">
        <f ca="1">IF(C1636&gt;=TODAY()-365, "Last 12 Months", "After 12 Months")</f>
        <v>Last 12 Months</v>
      </c>
      <c r="G1636" s="1" t="s">
        <v>3236</v>
      </c>
      <c r="H1636" s="1" t="s">
        <v>3235</v>
      </c>
      <c r="I1636" s="1" t="s">
        <v>3237</v>
      </c>
      <c r="J1636" s="8">
        <f>EOMONTH(C1636, 0)</f>
        <v>45565</v>
      </c>
      <c r="K1636" s="1" t="s">
        <v>373</v>
      </c>
      <c r="L1636" s="1" t="str">
        <f>IF(ISNUMBER(SEARCH("Social subscription",I1636)),"Social Sub",IF(OR(ISNUMBER(SEARCH("Mens",I1636)),ISNUMBER(SEARCH("Ladies",I1636))),"Match Fees",IF(OR(ISNUMBER(SEARCH("Badgers",I1636)),ISNUMBER(SEARCH("Match Fee",I1636))),"Match Fees",IF(OR(ISNUMBER(SEARCH("Training",I1636)),ISNUMBER(SEARCH("Aspirations",I1636))),"Training Fee",""))))</f>
        <v>Match Fees</v>
      </c>
      <c r="M1636" s="1">
        <v>3</v>
      </c>
      <c r="N1636" s="1">
        <v>0.06</v>
      </c>
      <c r="O1636" s="1">
        <v>0.05</v>
      </c>
      <c r="P1636" s="1">
        <v>0</v>
      </c>
      <c r="Q1636" s="1">
        <v>2.89</v>
      </c>
    </row>
    <row r="1637" spans="1:17" ht="12.75">
      <c r="A1637" s="4">
        <v>45556</v>
      </c>
      <c r="B1637" s="18">
        <f>IF(AND(ISNUMBER(--LEFT(A1637,10)), ISNUMBER(--LEFT(C1637,10))), --LEFT(C1637,10) - --LEFT(A1637,10), "")</f>
        <v>7.7408999999970547</v>
      </c>
      <c r="C1637" s="4">
        <v>45563.740972222222</v>
      </c>
      <c r="D1637" s="16">
        <f>YEAR(C1637)</f>
        <v>2024</v>
      </c>
      <c r="E1637" s="1" t="str">
        <f t="shared" si="25"/>
        <v>September 2024</v>
      </c>
      <c r="F1637" s="3" t="str">
        <f ca="1">IF(C1637&gt;=TODAY()-365, "Last 12 Months", "After 12 Months")</f>
        <v>Last 12 Months</v>
      </c>
      <c r="G1637" s="1" t="s">
        <v>3238</v>
      </c>
      <c r="H1637" s="1" t="s">
        <v>1322</v>
      </c>
      <c r="I1637" s="1" t="s">
        <v>3099</v>
      </c>
      <c r="J1637" s="8">
        <f>EOMONTH(C1637, 0)</f>
        <v>45565</v>
      </c>
      <c r="K1637" s="1" t="s">
        <v>373</v>
      </c>
      <c r="L1637" s="1" t="str">
        <f>IF(ISNUMBER(SEARCH("Social subscription",I1637)),"Social Sub",IF(OR(ISNUMBER(SEARCH("Mens",I1637)),ISNUMBER(SEARCH("Ladies",I1637))),"Match Fees",IF(OR(ISNUMBER(SEARCH("Badgers",I1637)),ISNUMBER(SEARCH("Match Fee",I1637))),"Match Fees",IF(OR(ISNUMBER(SEARCH("Training",I1637)),ISNUMBER(SEARCH("Aspirations",I1637))),"Training Fee",""))))</f>
        <v>Match Fees</v>
      </c>
      <c r="M1637" s="1">
        <v>10</v>
      </c>
      <c r="N1637" s="1">
        <v>0.2</v>
      </c>
      <c r="O1637" s="1">
        <v>0.1</v>
      </c>
      <c r="P1637" s="1">
        <v>0</v>
      </c>
      <c r="Q1637" s="1">
        <v>9.6999999999999993</v>
      </c>
    </row>
    <row r="1638" spans="1:17" ht="12.75">
      <c r="A1638" s="4">
        <v>45556</v>
      </c>
      <c r="B1638" s="18">
        <f>IF(AND(ISNUMBER(--LEFT(A1638,10)), ISNUMBER(--LEFT(C1638,10))), --LEFT(C1638,10) - --LEFT(A1638,10), "")</f>
        <v>7.7408999999970547</v>
      </c>
      <c r="C1638" s="4">
        <v>45563.740972222222</v>
      </c>
      <c r="D1638" s="16">
        <f>YEAR(C1638)</f>
        <v>2024</v>
      </c>
      <c r="E1638" s="1" t="str">
        <f t="shared" si="25"/>
        <v>September 2024</v>
      </c>
      <c r="F1638" s="3" t="str">
        <f ca="1">IF(C1638&gt;=TODAY()-365, "Last 12 Months", "After 12 Months")</f>
        <v>Last 12 Months</v>
      </c>
      <c r="G1638" s="1" t="s">
        <v>3239</v>
      </c>
      <c r="H1638" s="1" t="s">
        <v>1319</v>
      </c>
      <c r="I1638" s="1" t="s">
        <v>3240</v>
      </c>
      <c r="J1638" s="8">
        <f>EOMONTH(C1638, 0)</f>
        <v>45565</v>
      </c>
      <c r="K1638" s="1" t="s">
        <v>373</v>
      </c>
      <c r="L1638" s="1" t="str">
        <f>IF(ISNUMBER(SEARCH("Social subscription",I1638)),"Social Sub",IF(OR(ISNUMBER(SEARCH("Mens",I1638)),ISNUMBER(SEARCH("Ladies",I1638))),"Match Fees",IF(OR(ISNUMBER(SEARCH("Badgers",I1638)),ISNUMBER(SEARCH("Match Fee",I1638))),"Match Fees",IF(OR(ISNUMBER(SEARCH("Training",I1638)),ISNUMBER(SEARCH("Aspirations",I1638))),"Training Fee",""))))</f>
        <v>Match Fees</v>
      </c>
      <c r="M1638" s="1">
        <v>3</v>
      </c>
      <c r="N1638" s="1">
        <v>0.06</v>
      </c>
      <c r="O1638" s="1">
        <v>0.05</v>
      </c>
      <c r="P1638" s="1">
        <v>0</v>
      </c>
      <c r="Q1638" s="1">
        <v>2.89</v>
      </c>
    </row>
    <row r="1639" spans="1:17" ht="12.75">
      <c r="A1639" s="4">
        <v>45562</v>
      </c>
      <c r="B1639" s="18">
        <f>IF(AND(ISNUMBER(--LEFT(A1639,10)), ISNUMBER(--LEFT(C1639,10))), --LEFT(C1639,10) - --LEFT(A1639,10), "")</f>
        <v>1.7408999999970547</v>
      </c>
      <c r="C1639" s="4">
        <v>45563.740972222222</v>
      </c>
      <c r="D1639" s="16">
        <f>YEAR(C1639)</f>
        <v>2024</v>
      </c>
      <c r="E1639" s="1" t="str">
        <f t="shared" si="25"/>
        <v>September 2024</v>
      </c>
      <c r="F1639" s="3" t="str">
        <f ca="1">IF(C1639&gt;=TODAY()-365, "Last 12 Months", "After 12 Months")</f>
        <v>Last 12 Months</v>
      </c>
      <c r="G1639" s="1" t="s">
        <v>3241</v>
      </c>
      <c r="H1639" s="1" t="s">
        <v>1319</v>
      </c>
      <c r="I1639" s="1" t="s">
        <v>3242</v>
      </c>
      <c r="J1639" s="8">
        <f>EOMONTH(C1639, 0)</f>
        <v>45565</v>
      </c>
      <c r="K1639" s="1" t="s">
        <v>373</v>
      </c>
      <c r="L1639" s="1" t="str">
        <f>IF(ISNUMBER(SEARCH("Social subscription",I1639)),"Social Sub",IF(OR(ISNUMBER(SEARCH("Mens",I1639)),ISNUMBER(SEARCH("Ladies",I1639))),"Match Fees",IF(OR(ISNUMBER(SEARCH("Badgers",I1639)),ISNUMBER(SEARCH("Match Fee",I1639))),"Match Fees",IF(OR(ISNUMBER(SEARCH("Training",I1639)),ISNUMBER(SEARCH("Aspirations",I1639))),"Training Fee",""))))</f>
        <v>Match Fees</v>
      </c>
      <c r="M1639" s="1">
        <v>3</v>
      </c>
      <c r="N1639" s="1">
        <v>0.04</v>
      </c>
      <c r="O1639" s="1">
        <v>0.05</v>
      </c>
      <c r="P1639" s="1">
        <v>0</v>
      </c>
      <c r="Q1639" s="1">
        <v>2.91</v>
      </c>
    </row>
    <row r="1640" spans="1:17" ht="12.75">
      <c r="A1640" s="4">
        <v>45563</v>
      </c>
      <c r="B1640" s="18">
        <f>IF(AND(ISNUMBER(--LEFT(A1640,10)), ISNUMBER(--LEFT(C1640,10))), --LEFT(C1640,10) - --LEFT(A1640,10), "")</f>
        <v>0.74089999999705469</v>
      </c>
      <c r="C1640" s="4">
        <v>45563.740972222222</v>
      </c>
      <c r="D1640" s="16">
        <f>YEAR(C1640)</f>
        <v>2024</v>
      </c>
      <c r="E1640" s="1" t="str">
        <f t="shared" si="25"/>
        <v>September 2024</v>
      </c>
      <c r="F1640" s="3" t="str">
        <f ca="1">IF(C1640&gt;=TODAY()-365, "Last 12 Months", "After 12 Months")</f>
        <v>Last 12 Months</v>
      </c>
      <c r="G1640" s="1" t="s">
        <v>3243</v>
      </c>
      <c r="H1640" s="1" t="s">
        <v>1322</v>
      </c>
      <c r="I1640" s="1" t="s">
        <v>3244</v>
      </c>
      <c r="J1640" s="8">
        <f>EOMONTH(C1640, 0)</f>
        <v>45565</v>
      </c>
      <c r="K1640" s="1" t="s">
        <v>373</v>
      </c>
      <c r="L1640" s="1" t="str">
        <f>IF(ISNUMBER(SEARCH("Social subscription",I1640)),"Social Sub",IF(OR(ISNUMBER(SEARCH("Mens",I1640)),ISNUMBER(SEARCH("Ladies",I1640))),"Match Fees",IF(OR(ISNUMBER(SEARCH("Badgers",I1640)),ISNUMBER(SEARCH("Match Fee",I1640))),"Match Fees",IF(OR(ISNUMBER(SEARCH("Training",I1640)),ISNUMBER(SEARCH("Aspirations",I1640))),"Training Fee",""))))</f>
        <v>Match Fees</v>
      </c>
      <c r="M1640" s="1">
        <v>10</v>
      </c>
      <c r="N1640" s="1">
        <v>0.2</v>
      </c>
      <c r="O1640" s="1">
        <v>0.1</v>
      </c>
      <c r="P1640" s="1">
        <v>0</v>
      </c>
      <c r="Q1640" s="1">
        <v>9.6999999999999993</v>
      </c>
    </row>
    <row r="1641" spans="1:17" ht="12.75">
      <c r="A1641" s="4">
        <v>45550</v>
      </c>
      <c r="B1641" s="18">
        <f>IF(AND(ISNUMBER(--LEFT(A1641,10)), ISNUMBER(--LEFT(C1641,10))), --LEFT(C1641,10) - --LEFT(A1641,10), "")</f>
        <v>13.824300000000221</v>
      </c>
      <c r="C1641" s="4">
        <v>45563.824305555558</v>
      </c>
      <c r="D1641" s="16">
        <f>YEAR(C1641)</f>
        <v>2024</v>
      </c>
      <c r="E1641" s="1" t="str">
        <f t="shared" si="25"/>
        <v>September 2024</v>
      </c>
      <c r="F1641" s="3" t="str">
        <f ca="1">IF(C1641&gt;=TODAY()-365, "Last 12 Months", "After 12 Months")</f>
        <v>Last 12 Months</v>
      </c>
      <c r="G1641" s="1" t="s">
        <v>3245</v>
      </c>
      <c r="H1641" s="1" t="s">
        <v>703</v>
      </c>
      <c r="I1641" s="1" t="s">
        <v>3106</v>
      </c>
      <c r="J1641" s="8">
        <f>EOMONTH(C1641, 0)</f>
        <v>45565</v>
      </c>
      <c r="K1641" s="1" t="s">
        <v>233</v>
      </c>
      <c r="L1641" s="1" t="str">
        <f>IF(ISNUMBER(SEARCH("Social subscription",I1641)),"Social Sub",IF(OR(ISNUMBER(SEARCH("Mens",I1641)),ISNUMBER(SEARCH("Ladies",I1641))),"Match Fees",IF(OR(ISNUMBER(SEARCH("Badgers",I1641)),ISNUMBER(SEARCH("Match Fee",I1641))),"Match Fees",IF(OR(ISNUMBER(SEARCH("Training",I1641)),ISNUMBER(SEARCH("Aspirations",I1641))),"Training Fee",""))))</f>
        <v>Match Fees</v>
      </c>
      <c r="M1641" s="1">
        <v>30</v>
      </c>
      <c r="N1641" s="1">
        <v>0</v>
      </c>
      <c r="O1641" s="1">
        <v>0</v>
      </c>
      <c r="P1641" s="1">
        <v>0</v>
      </c>
      <c r="Q1641" s="1">
        <v>30</v>
      </c>
    </row>
    <row r="1642" spans="1:17" ht="12.75">
      <c r="A1642" s="4">
        <v>45563</v>
      </c>
      <c r="B1642" s="18">
        <f>IF(AND(ISNUMBER(--LEFT(A1642,10)), ISNUMBER(--LEFT(C1642,10))), --LEFT(C1642,10) - --LEFT(A1642,10), "")</f>
        <v>0.83120000000053551</v>
      </c>
      <c r="C1642" s="4">
        <v>45563.831250000003</v>
      </c>
      <c r="D1642" s="16">
        <f>YEAR(C1642)</f>
        <v>2024</v>
      </c>
      <c r="E1642" s="1" t="str">
        <f t="shared" si="25"/>
        <v>September 2024</v>
      </c>
      <c r="F1642" s="3" t="str">
        <f ca="1">IF(C1642&gt;=TODAY()-365, "Last 12 Months", "After 12 Months")</f>
        <v>Last 12 Months</v>
      </c>
      <c r="G1642" s="1" t="s">
        <v>3246</v>
      </c>
      <c r="H1642" s="1" t="s">
        <v>799</v>
      </c>
      <c r="I1642" s="1" t="s">
        <v>3247</v>
      </c>
      <c r="J1642" s="8">
        <f>EOMONTH(C1642, 0)</f>
        <v>45565</v>
      </c>
      <c r="K1642" s="1" t="s">
        <v>241</v>
      </c>
      <c r="L1642" s="1" t="str">
        <f>IF(ISNUMBER(SEARCH("Social subscription",I1642)),"Social Sub",IF(OR(ISNUMBER(SEARCH("Mens",I1642)),ISNUMBER(SEARCH("Ladies",I1642))),"Match Fees",IF(OR(ISNUMBER(SEARCH("Badgers",I1642)),ISNUMBER(SEARCH("Match Fee",I1642))),"Match Fees",IF(OR(ISNUMBER(SEARCH("Training",I1642)),ISNUMBER(SEARCH("Aspirations",I1642))),"Training Fee",""))))</f>
        <v>Match Fees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</row>
    <row r="1643" spans="1:17" ht="12.75">
      <c r="A1643" s="4">
        <v>45563</v>
      </c>
      <c r="B1643" s="18">
        <f>IF(AND(ISNUMBER(--LEFT(A1643,10)), ISNUMBER(--LEFT(C1643,10))), --LEFT(C1643,10) - --LEFT(A1643,10), "")</f>
        <v>0.83120000000053551</v>
      </c>
      <c r="C1643" s="4">
        <v>45563.831250000003</v>
      </c>
      <c r="D1643" s="16">
        <f>YEAR(C1643)</f>
        <v>2024</v>
      </c>
      <c r="E1643" s="1" t="str">
        <f t="shared" si="25"/>
        <v>September 2024</v>
      </c>
      <c r="F1643" s="3" t="str">
        <f ca="1">IF(C1643&gt;=TODAY()-365, "Last 12 Months", "After 12 Months")</f>
        <v>Last 12 Months</v>
      </c>
      <c r="G1643" s="1" t="s">
        <v>3248</v>
      </c>
      <c r="H1643" s="1" t="s">
        <v>2506</v>
      </c>
      <c r="I1643" s="1" t="s">
        <v>3247</v>
      </c>
      <c r="J1643" s="8">
        <f>EOMONTH(C1643, 0)</f>
        <v>45565</v>
      </c>
      <c r="K1643" s="1" t="s">
        <v>241</v>
      </c>
      <c r="L1643" s="1" t="str">
        <f>IF(ISNUMBER(SEARCH("Social subscription",I1643)),"Social Sub",IF(OR(ISNUMBER(SEARCH("Mens",I1643)),ISNUMBER(SEARCH("Ladies",I1643))),"Match Fees",IF(OR(ISNUMBER(SEARCH("Badgers",I1643)),ISNUMBER(SEARCH("Match Fee",I1643))),"Match Fees",IF(OR(ISNUMBER(SEARCH("Training",I1643)),ISNUMBER(SEARCH("Aspirations",I1643))),"Training Fee",""))))</f>
        <v>Match Fees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</row>
    <row r="1644" spans="1:17" ht="12.75">
      <c r="A1644" s="4">
        <v>45563</v>
      </c>
      <c r="B1644" s="18">
        <f>IF(AND(ISNUMBER(--LEFT(A1644,10)), ISNUMBER(--LEFT(C1644,10))), --LEFT(C1644,10) - --LEFT(A1644,10), "")</f>
        <v>0.83329999999841675</v>
      </c>
      <c r="C1644" s="4">
        <v>45563.833333333336</v>
      </c>
      <c r="D1644" s="16">
        <f>YEAR(C1644)</f>
        <v>2024</v>
      </c>
      <c r="E1644" s="1" t="str">
        <f t="shared" si="25"/>
        <v>September 2024</v>
      </c>
      <c r="F1644" s="3" t="str">
        <f ca="1">IF(C1644&gt;=TODAY()-365, "Last 12 Months", "After 12 Months")</f>
        <v>Last 12 Months</v>
      </c>
      <c r="G1644" s="1" t="s">
        <v>3249</v>
      </c>
      <c r="H1644" s="1" t="s">
        <v>1098</v>
      </c>
      <c r="I1644" s="1" t="s">
        <v>3250</v>
      </c>
      <c r="J1644" s="8">
        <f>EOMONTH(C1644, 0)</f>
        <v>45565</v>
      </c>
      <c r="K1644" s="1" t="s">
        <v>233</v>
      </c>
      <c r="L1644" s="1" t="str">
        <f>IF(ISNUMBER(SEARCH("Social subscription",I1644)),"Social Sub",IF(OR(ISNUMBER(SEARCH("Mens",I1644)),ISNUMBER(SEARCH("Ladies",I1644))),"Match Fees",IF(OR(ISNUMBER(SEARCH("Badgers",I1644)),ISNUMBER(SEARCH("Match Fee",I1644))),"Match Fees",IF(OR(ISNUMBER(SEARCH("Training",I1644)),ISNUMBER(SEARCH("Aspirations",I1644))),"Training Fee",""))))</f>
        <v>Match Fees</v>
      </c>
      <c r="M1644" s="1">
        <v>5</v>
      </c>
      <c r="N1644" s="1">
        <v>0</v>
      </c>
      <c r="O1644" s="1">
        <v>0</v>
      </c>
      <c r="P1644" s="1">
        <v>0</v>
      </c>
      <c r="Q1644" s="1">
        <v>5</v>
      </c>
    </row>
    <row r="1645" spans="1:17" ht="12.75">
      <c r="A1645" s="4">
        <v>45542</v>
      </c>
      <c r="B1645" s="18">
        <f>IF(AND(ISNUMBER(--LEFT(A1645,10)), ISNUMBER(--LEFT(C1645,10))), --LEFT(C1645,10) - --LEFT(A1645,10), "")</f>
        <v>21.856200000001991</v>
      </c>
      <c r="C1645" s="4">
        <v>45563.856249999997</v>
      </c>
      <c r="D1645" s="16">
        <f>YEAR(C1645)</f>
        <v>2024</v>
      </c>
      <c r="E1645" s="1" t="str">
        <f t="shared" si="25"/>
        <v>September 2024</v>
      </c>
      <c r="F1645" s="3" t="str">
        <f ca="1">IF(C1645&gt;=TODAY()-365, "Last 12 Months", "After 12 Months")</f>
        <v>Last 12 Months</v>
      </c>
      <c r="G1645" s="1" t="s">
        <v>3251</v>
      </c>
      <c r="H1645" s="1" t="s">
        <v>409</v>
      </c>
      <c r="I1645" s="1" t="s">
        <v>2828</v>
      </c>
      <c r="J1645" s="8">
        <f>EOMONTH(C1645, 0)</f>
        <v>45565</v>
      </c>
      <c r="K1645" s="1" t="s">
        <v>233</v>
      </c>
      <c r="L1645" s="1" t="str">
        <f>IF(ISNUMBER(SEARCH("Social subscription",I1645)),"Social Sub",IF(OR(ISNUMBER(SEARCH("Mens",I1645)),ISNUMBER(SEARCH("Ladies",I1645))),"Match Fees",IF(OR(ISNUMBER(SEARCH("Badgers",I1645)),ISNUMBER(SEARCH("Match Fee",I1645))),"Match Fees",IF(OR(ISNUMBER(SEARCH("Training",I1645)),ISNUMBER(SEARCH("Aspirations",I1645))),"Training Fee",""))))</f>
        <v>Match Fees</v>
      </c>
      <c r="M1645" s="1">
        <v>30</v>
      </c>
      <c r="N1645" s="1">
        <v>0</v>
      </c>
      <c r="O1645" s="1">
        <v>0</v>
      </c>
      <c r="P1645" s="1">
        <v>0</v>
      </c>
      <c r="Q1645" s="1">
        <v>30</v>
      </c>
    </row>
    <row r="1646" spans="1:17" ht="12.75">
      <c r="A1646" s="4">
        <v>45549</v>
      </c>
      <c r="B1646" s="18">
        <f>IF(AND(ISNUMBER(--LEFT(A1646,10)), ISNUMBER(--LEFT(C1646,10))), --LEFT(C1646,10) - --LEFT(A1646,10), "")</f>
        <v>14.856899999998859</v>
      </c>
      <c r="C1646" s="4">
        <v>45563.856944444444</v>
      </c>
      <c r="D1646" s="16">
        <f>YEAR(C1646)</f>
        <v>2024</v>
      </c>
      <c r="E1646" s="1" t="str">
        <f t="shared" si="25"/>
        <v>September 2024</v>
      </c>
      <c r="F1646" s="3" t="str">
        <f ca="1">IF(C1646&gt;=TODAY()-365, "Last 12 Months", "After 12 Months")</f>
        <v>Last 12 Months</v>
      </c>
      <c r="G1646" s="1" t="s">
        <v>3252</v>
      </c>
      <c r="H1646" s="1" t="s">
        <v>409</v>
      </c>
      <c r="I1646" s="1" t="s">
        <v>3253</v>
      </c>
      <c r="J1646" s="8">
        <f>EOMONTH(C1646, 0)</f>
        <v>45565</v>
      </c>
      <c r="K1646" s="1" t="s">
        <v>233</v>
      </c>
      <c r="L1646" s="1" t="str">
        <f>IF(ISNUMBER(SEARCH("Social subscription",I1646)),"Social Sub",IF(OR(ISNUMBER(SEARCH("Mens",I1646)),ISNUMBER(SEARCH("Ladies",I1646))),"Match Fees",IF(OR(ISNUMBER(SEARCH("Badgers",I1646)),ISNUMBER(SEARCH("Match Fee",I1646))),"Match Fees",IF(OR(ISNUMBER(SEARCH("Training",I1646)),ISNUMBER(SEARCH("Aspirations",I1646))),"Training Fee",""))))</f>
        <v>Match Fees</v>
      </c>
      <c r="M1646" s="1">
        <v>3</v>
      </c>
      <c r="N1646" s="1">
        <v>0</v>
      </c>
      <c r="O1646" s="1">
        <v>0</v>
      </c>
      <c r="P1646" s="1">
        <v>0</v>
      </c>
      <c r="Q1646" s="1">
        <v>3</v>
      </c>
    </row>
    <row r="1647" spans="1:17" ht="12.75">
      <c r="A1647" s="4">
        <v>45563</v>
      </c>
      <c r="B1647" s="18">
        <f>IF(AND(ISNUMBER(--LEFT(A1647,10)), ISNUMBER(--LEFT(C1647,10))), --LEFT(C1647,10) - --LEFT(A1647,10), "")</f>
        <v>0.85689999999885913</v>
      </c>
      <c r="C1647" s="4">
        <v>45563.856944444444</v>
      </c>
      <c r="D1647" s="16">
        <f>YEAR(C1647)</f>
        <v>2024</v>
      </c>
      <c r="E1647" s="1" t="str">
        <f t="shared" si="25"/>
        <v>September 2024</v>
      </c>
      <c r="F1647" s="3" t="str">
        <f ca="1">IF(C1647&gt;=TODAY()-365, "Last 12 Months", "After 12 Months")</f>
        <v>Last 12 Months</v>
      </c>
      <c r="G1647" s="1" t="s">
        <v>3254</v>
      </c>
      <c r="H1647" s="1" t="s">
        <v>409</v>
      </c>
      <c r="I1647" s="1" t="s">
        <v>3255</v>
      </c>
      <c r="J1647" s="8">
        <f>EOMONTH(C1647, 0)</f>
        <v>45565</v>
      </c>
      <c r="K1647" s="1" t="s">
        <v>233</v>
      </c>
      <c r="L1647" s="1" t="str">
        <f>IF(ISNUMBER(SEARCH("Social subscription",I1647)),"Social Sub",IF(OR(ISNUMBER(SEARCH("Mens",I1647)),ISNUMBER(SEARCH("Ladies",I1647))),"Match Fees",IF(OR(ISNUMBER(SEARCH("Badgers",I1647)),ISNUMBER(SEARCH("Match Fee",I1647))),"Match Fees",IF(OR(ISNUMBER(SEARCH("Training",I1647)),ISNUMBER(SEARCH("Aspirations",I1647))),"Training Fee",""))))</f>
        <v>Match Fees</v>
      </c>
      <c r="M1647" s="1">
        <v>3</v>
      </c>
      <c r="N1647" s="1">
        <v>0</v>
      </c>
      <c r="O1647" s="1">
        <v>0</v>
      </c>
      <c r="P1647" s="1">
        <v>0</v>
      </c>
      <c r="Q1647" s="1">
        <v>3</v>
      </c>
    </row>
    <row r="1648" spans="1:17" ht="12.75">
      <c r="A1648" s="4">
        <v>45563</v>
      </c>
      <c r="B1648" s="18">
        <f>IF(AND(ISNUMBER(--LEFT(A1648,10)), ISNUMBER(--LEFT(C1648,10))), --LEFT(C1648,10) - --LEFT(A1648,10), "")</f>
        <v>0.90200000000186265</v>
      </c>
      <c r="C1648" s="4">
        <v>45563.902083333334</v>
      </c>
      <c r="D1648" s="16">
        <f>YEAR(C1648)</f>
        <v>2024</v>
      </c>
      <c r="E1648" s="1" t="str">
        <f t="shared" si="25"/>
        <v>September 2024</v>
      </c>
      <c r="F1648" s="3" t="str">
        <f ca="1">IF(C1648&gt;=TODAY()-365, "Last 12 Months", "After 12 Months")</f>
        <v>Last 12 Months</v>
      </c>
      <c r="G1648" s="1" t="s">
        <v>3256</v>
      </c>
      <c r="H1648" s="1" t="s">
        <v>3257</v>
      </c>
      <c r="I1648" s="1" t="s">
        <v>36</v>
      </c>
      <c r="J1648" s="8">
        <f>EOMONTH(C1648, 0)</f>
        <v>45565</v>
      </c>
      <c r="K1648" s="1" t="s">
        <v>241</v>
      </c>
      <c r="L1648" s="1" t="str">
        <f>IF(ISNUMBER(SEARCH("Social subscription",I1648)),"Social Sub",IF(OR(ISNUMBER(SEARCH("Mens",I1648)),ISNUMBER(SEARCH("Ladies",I1648))),"Match Fees",IF(OR(ISNUMBER(SEARCH("Badgers",I1648)),ISNUMBER(SEARCH("Match Fee",I1648))),"Match Fees",IF(OR(ISNUMBER(SEARCH("Training",I1648)),ISNUMBER(SEARCH("Aspirations",I1648))),"Training Fee",""))))</f>
        <v>Match Fees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</row>
    <row r="1649" spans="1:17" ht="12.75">
      <c r="A1649" s="4">
        <v>45563</v>
      </c>
      <c r="B1649" s="18">
        <f>IF(AND(ISNUMBER(--LEFT(A1649,10)), ISNUMBER(--LEFT(C1649,10))), --LEFT(C1649,10) - --LEFT(A1649,10), "")</f>
        <v>0.90200000000186265</v>
      </c>
      <c r="C1649" s="4">
        <v>45563.902083333334</v>
      </c>
      <c r="D1649" s="16">
        <f>YEAR(C1649)</f>
        <v>2024</v>
      </c>
      <c r="E1649" s="1" t="str">
        <f t="shared" si="25"/>
        <v>September 2024</v>
      </c>
      <c r="F1649" s="3" t="str">
        <f ca="1">IF(C1649&gt;=TODAY()-365, "Last 12 Months", "After 12 Months")</f>
        <v>Last 12 Months</v>
      </c>
      <c r="G1649" s="1" t="s">
        <v>3258</v>
      </c>
      <c r="H1649" s="1" t="s">
        <v>3259</v>
      </c>
      <c r="I1649" s="1" t="s">
        <v>3112</v>
      </c>
      <c r="J1649" s="8">
        <f>EOMONTH(C1649, 0)</f>
        <v>45565</v>
      </c>
      <c r="K1649" s="1" t="s">
        <v>233</v>
      </c>
      <c r="L1649" s="1" t="str">
        <f>IF(ISNUMBER(SEARCH("Social subscription",I1649)),"Social Sub",IF(OR(ISNUMBER(SEARCH("Mens",I1649)),ISNUMBER(SEARCH("Ladies",I1649))),"Match Fees",IF(OR(ISNUMBER(SEARCH("Badgers",I1649)),ISNUMBER(SEARCH("Match Fee",I1649))),"Match Fees",IF(OR(ISNUMBER(SEARCH("Training",I1649)),ISNUMBER(SEARCH("Aspirations",I1649))),"Training Fee",""))))</f>
        <v>Match Fees</v>
      </c>
      <c r="M1649" s="1">
        <v>100</v>
      </c>
      <c r="N1649" s="1">
        <v>0</v>
      </c>
      <c r="O1649" s="1">
        <v>0</v>
      </c>
      <c r="P1649" s="1">
        <v>0</v>
      </c>
      <c r="Q1649" s="1">
        <v>100</v>
      </c>
    </row>
    <row r="1650" spans="1:17" ht="12.75">
      <c r="A1650" s="4">
        <v>45408</v>
      </c>
      <c r="B1650" s="18">
        <f>IF(AND(ISNUMBER(--LEFT(A1650,10)), ISNUMBER(--LEFT(C1650,10))), --LEFT(C1650,10) - --LEFT(A1650,10), "")</f>
        <v>156.35409999999683</v>
      </c>
      <c r="C1650" s="4">
        <v>45564.354166666664</v>
      </c>
      <c r="D1650" s="16">
        <f>YEAR(C1650)</f>
        <v>2024</v>
      </c>
      <c r="E1650" s="1" t="str">
        <f t="shared" si="25"/>
        <v>September 2024</v>
      </c>
      <c r="F1650" s="3" t="str">
        <f ca="1">IF(C1650&gt;=TODAY()-365, "Last 12 Months", "After 12 Months")</f>
        <v>Last 12 Months</v>
      </c>
      <c r="G1650" s="1" t="s">
        <v>3260</v>
      </c>
      <c r="H1650" s="1" t="s">
        <v>3261</v>
      </c>
      <c r="I1650" s="1" t="s">
        <v>3262</v>
      </c>
      <c r="J1650" s="8">
        <f>EOMONTH(C1650, 0)</f>
        <v>45565</v>
      </c>
      <c r="K1650" s="1" t="s">
        <v>373</v>
      </c>
      <c r="L1650" s="1" t="str">
        <f>IF(ISNUMBER(SEARCH("Social subscription",I1650)),"Social Sub",IF(OR(ISNUMBER(SEARCH("Mens",I1650)),ISNUMBER(SEARCH("Ladies",I1650))),"Match Fees",IF(OR(ISNUMBER(SEARCH("Badgers",I1650)),ISNUMBER(SEARCH("Match Fee",I1650))),"Match Fees",IF(OR(ISNUMBER(SEARCH("Training",I1650)),ISNUMBER(SEARCH("Aspirations",I1650))),"Training Fee",""))))</f>
        <v>Match Fees</v>
      </c>
      <c r="M1650" s="1">
        <v>5</v>
      </c>
      <c r="N1650" s="1">
        <v>0.12</v>
      </c>
      <c r="O1650" s="1">
        <v>0.05</v>
      </c>
      <c r="P1650" s="1">
        <v>0</v>
      </c>
      <c r="Q1650" s="1">
        <v>4.83</v>
      </c>
    </row>
    <row r="1651" spans="1:17" ht="12.75">
      <c r="A1651" s="4">
        <v>45420</v>
      </c>
      <c r="B1651" s="18">
        <f>IF(AND(ISNUMBER(--LEFT(A1651,10)), ISNUMBER(--LEFT(C1651,10))), --LEFT(C1651,10) - --LEFT(A1651,10), "")</f>
        <v>144.35409999999683</v>
      </c>
      <c r="C1651" s="4">
        <v>45564.354166666664</v>
      </c>
      <c r="D1651" s="16">
        <f>YEAR(C1651)</f>
        <v>2024</v>
      </c>
      <c r="E1651" s="1" t="str">
        <f t="shared" si="25"/>
        <v>September 2024</v>
      </c>
      <c r="F1651" s="3" t="str">
        <f ca="1">IF(C1651&gt;=TODAY()-365, "Last 12 Months", "After 12 Months")</f>
        <v>Last 12 Months</v>
      </c>
      <c r="G1651" s="1" t="s">
        <v>3263</v>
      </c>
      <c r="H1651" s="1" t="s">
        <v>3261</v>
      </c>
      <c r="I1651" s="1" t="s">
        <v>3264</v>
      </c>
      <c r="J1651" s="8">
        <f>EOMONTH(C1651, 0)</f>
        <v>45565</v>
      </c>
      <c r="K1651" s="1" t="s">
        <v>373</v>
      </c>
      <c r="L1651" s="1" t="str">
        <f>IF(ISNUMBER(SEARCH("Social subscription",I1651)),"Social Sub",IF(OR(ISNUMBER(SEARCH("Mens",I1651)),ISNUMBER(SEARCH("Ladies",I1651))),"Match Fees",IF(OR(ISNUMBER(SEARCH("Badgers",I1651)),ISNUMBER(SEARCH("Match Fee",I1651))),"Match Fees",IF(OR(ISNUMBER(SEARCH("Training",I1651)),ISNUMBER(SEARCH("Aspirations",I1651))),"Training Fee",""))))</f>
        <v>Match Fees</v>
      </c>
      <c r="M1651" s="1">
        <v>5</v>
      </c>
      <c r="N1651" s="1">
        <v>0.12</v>
      </c>
      <c r="O1651" s="1">
        <v>0.05</v>
      </c>
      <c r="P1651" s="1">
        <v>0</v>
      </c>
      <c r="Q1651" s="1">
        <v>4.83</v>
      </c>
    </row>
    <row r="1652" spans="1:17" ht="12.75">
      <c r="A1652" s="4">
        <v>45429</v>
      </c>
      <c r="B1652" s="18">
        <f>IF(AND(ISNUMBER(--LEFT(A1652,10)), ISNUMBER(--LEFT(C1652,10))), --LEFT(C1652,10) - --LEFT(A1652,10), "")</f>
        <v>135.35409999999683</v>
      </c>
      <c r="C1652" s="4">
        <v>45564.354166666664</v>
      </c>
      <c r="D1652" s="16">
        <f>YEAR(C1652)</f>
        <v>2024</v>
      </c>
      <c r="E1652" s="1" t="str">
        <f t="shared" si="25"/>
        <v>September 2024</v>
      </c>
      <c r="F1652" s="3" t="str">
        <f ca="1">IF(C1652&gt;=TODAY()-365, "Last 12 Months", "After 12 Months")</f>
        <v>Last 12 Months</v>
      </c>
      <c r="G1652" s="1" t="s">
        <v>3265</v>
      </c>
      <c r="H1652" s="1" t="s">
        <v>3261</v>
      </c>
      <c r="I1652" s="1" t="s">
        <v>3266</v>
      </c>
      <c r="J1652" s="8">
        <f>EOMONTH(C1652, 0)</f>
        <v>45565</v>
      </c>
      <c r="K1652" s="1" t="s">
        <v>373</v>
      </c>
      <c r="L1652" s="1" t="str">
        <f>IF(ISNUMBER(SEARCH("Social subscription",I1652)),"Social Sub",IF(OR(ISNUMBER(SEARCH("Mens",I1652)),ISNUMBER(SEARCH("Ladies",I1652))),"Match Fees",IF(OR(ISNUMBER(SEARCH("Badgers",I1652)),ISNUMBER(SEARCH("Match Fee",I1652))),"Match Fees",IF(OR(ISNUMBER(SEARCH("Training",I1652)),ISNUMBER(SEARCH("Aspirations",I1652))),"Training Fee",""))))</f>
        <v>Match Fees</v>
      </c>
      <c r="M1652" s="1">
        <v>5</v>
      </c>
      <c r="N1652" s="1">
        <v>0.12</v>
      </c>
      <c r="O1652" s="1">
        <v>0.05</v>
      </c>
      <c r="P1652" s="1">
        <v>0</v>
      </c>
      <c r="Q1652" s="1">
        <v>4.83</v>
      </c>
    </row>
    <row r="1653" spans="1:17" ht="12.75">
      <c r="A1653" s="4">
        <v>45448</v>
      </c>
      <c r="B1653" s="18">
        <f>IF(AND(ISNUMBER(--LEFT(A1653,10)), ISNUMBER(--LEFT(C1653,10))), --LEFT(C1653,10) - --LEFT(A1653,10), "")</f>
        <v>116.35409999999683</v>
      </c>
      <c r="C1653" s="4">
        <v>45564.354166666664</v>
      </c>
      <c r="D1653" s="16">
        <f>YEAR(C1653)</f>
        <v>2024</v>
      </c>
      <c r="E1653" s="1" t="str">
        <f t="shared" si="25"/>
        <v>September 2024</v>
      </c>
      <c r="F1653" s="3" t="str">
        <f ca="1">IF(C1653&gt;=TODAY()-365, "Last 12 Months", "After 12 Months")</f>
        <v>Last 12 Months</v>
      </c>
      <c r="G1653" s="1" t="s">
        <v>3267</v>
      </c>
      <c r="H1653" s="1" t="s">
        <v>3261</v>
      </c>
      <c r="I1653" s="1" t="s">
        <v>1473</v>
      </c>
      <c r="J1653" s="8">
        <f>EOMONTH(C1653, 0)</f>
        <v>45565</v>
      </c>
      <c r="K1653" s="1" t="s">
        <v>373</v>
      </c>
      <c r="L1653" s="1" t="str">
        <f>IF(ISNUMBER(SEARCH("Social subscription",I1653)),"Social Sub",IF(OR(ISNUMBER(SEARCH("Mens",I1653)),ISNUMBER(SEARCH("Ladies",I1653))),"Match Fees",IF(OR(ISNUMBER(SEARCH("Badgers",I1653)),ISNUMBER(SEARCH("Match Fee",I1653))),"Match Fees",IF(OR(ISNUMBER(SEARCH("Training",I1653)),ISNUMBER(SEARCH("Aspirations",I1653))),"Training Fee",""))))</f>
        <v>Match Fees</v>
      </c>
      <c r="M1653" s="1">
        <v>5</v>
      </c>
      <c r="N1653" s="1">
        <v>0.14000000000000001</v>
      </c>
      <c r="O1653" s="1">
        <v>0.05</v>
      </c>
      <c r="P1653" s="1">
        <v>0</v>
      </c>
      <c r="Q1653" s="1">
        <v>4.8099999999999996</v>
      </c>
    </row>
    <row r="1654" spans="1:17" ht="12.75">
      <c r="A1654" s="4">
        <v>45520</v>
      </c>
      <c r="B1654" s="18">
        <f>IF(AND(ISNUMBER(--LEFT(A1654,10)), ISNUMBER(--LEFT(C1654,10))), --LEFT(C1654,10) - --LEFT(A1654,10), "")</f>
        <v>44.354099999996834</v>
      </c>
      <c r="C1654" s="4">
        <v>45564.354166666664</v>
      </c>
      <c r="D1654" s="16">
        <f>YEAR(C1654)</f>
        <v>2024</v>
      </c>
      <c r="E1654" s="1" t="str">
        <f t="shared" si="25"/>
        <v>September 2024</v>
      </c>
      <c r="F1654" s="3" t="str">
        <f ca="1">IF(C1654&gt;=TODAY()-365, "Last 12 Months", "After 12 Months")</f>
        <v>Last 12 Months</v>
      </c>
      <c r="G1654" s="1" t="s">
        <v>3268</v>
      </c>
      <c r="H1654" s="1" t="s">
        <v>1737</v>
      </c>
      <c r="I1654" s="1" t="s">
        <v>2499</v>
      </c>
      <c r="J1654" s="8">
        <f>EOMONTH(C1654, 0)</f>
        <v>45565</v>
      </c>
      <c r="K1654" s="1" t="s">
        <v>373</v>
      </c>
      <c r="L1654" s="1" t="str">
        <f>IF(ISNUMBER(SEARCH("Social subscription",I1654)),"Social Sub",IF(OR(ISNUMBER(SEARCH("Mens",I1654)),ISNUMBER(SEARCH("Ladies",I1654))),"Match Fees",IF(OR(ISNUMBER(SEARCH("Badgers",I1654)),ISNUMBER(SEARCH("Match Fee",I1654))),"Match Fees",IF(OR(ISNUMBER(SEARCH("Training",I1654)),ISNUMBER(SEARCH("Aspirations",I1654))),"Training Fee",""))))</f>
        <v>Training Fee</v>
      </c>
      <c r="M1654" s="1">
        <v>5</v>
      </c>
      <c r="N1654" s="1">
        <v>0.12</v>
      </c>
      <c r="O1654" s="1">
        <v>0.05</v>
      </c>
      <c r="P1654" s="1">
        <v>0</v>
      </c>
      <c r="Q1654" s="1">
        <v>4.83</v>
      </c>
    </row>
    <row r="1655" spans="1:17" ht="12.75">
      <c r="A1655" s="4">
        <v>45546</v>
      </c>
      <c r="B1655" s="18">
        <f>IF(AND(ISNUMBER(--LEFT(A1655,10)), ISNUMBER(--LEFT(C1655,10))), --LEFT(C1655,10) - --LEFT(A1655,10), "")</f>
        <v>18.354099999996834</v>
      </c>
      <c r="C1655" s="4">
        <v>45564.354166666664</v>
      </c>
      <c r="D1655" s="16">
        <f>YEAR(C1655)</f>
        <v>2024</v>
      </c>
      <c r="E1655" s="1" t="str">
        <f t="shared" si="25"/>
        <v>September 2024</v>
      </c>
      <c r="F1655" s="3" t="str">
        <f ca="1">IF(C1655&gt;=TODAY()-365, "Last 12 Months", "After 12 Months")</f>
        <v>Last 12 Months</v>
      </c>
      <c r="G1655" s="1" t="s">
        <v>3269</v>
      </c>
      <c r="H1655" s="1" t="s">
        <v>1737</v>
      </c>
      <c r="I1655" s="1" t="s">
        <v>3270</v>
      </c>
      <c r="J1655" s="8">
        <f>EOMONTH(C1655, 0)</f>
        <v>45565</v>
      </c>
      <c r="K1655" s="1" t="s">
        <v>373</v>
      </c>
      <c r="L1655" s="1" t="str">
        <f>IF(ISNUMBER(SEARCH("Social subscription",I1655)),"Social Sub",IF(OR(ISNUMBER(SEARCH("Mens",I1655)),ISNUMBER(SEARCH("Ladies",I1655))),"Match Fees",IF(OR(ISNUMBER(SEARCH("Badgers",I1655)),ISNUMBER(SEARCH("Match Fee",I1655))),"Match Fees",IF(OR(ISNUMBER(SEARCH("Training",I1655)),ISNUMBER(SEARCH("Aspirations",I1655))),"Training Fee",""))))</f>
        <v>Match Fees</v>
      </c>
      <c r="M1655" s="1">
        <v>5</v>
      </c>
      <c r="N1655" s="1">
        <v>0.12</v>
      </c>
      <c r="O1655" s="1">
        <v>0.05</v>
      </c>
      <c r="P1655" s="1">
        <v>0</v>
      </c>
      <c r="Q1655" s="1">
        <v>4.83</v>
      </c>
    </row>
    <row r="1656" spans="1:17" ht="12.75">
      <c r="A1656" s="4">
        <v>45549</v>
      </c>
      <c r="B1656" s="18">
        <f>IF(AND(ISNUMBER(--LEFT(A1656,10)), ISNUMBER(--LEFT(C1656,10))), --LEFT(C1656,10) - --LEFT(A1656,10), "")</f>
        <v>15.354099999996834</v>
      </c>
      <c r="C1656" s="4">
        <v>45564.354166666664</v>
      </c>
      <c r="D1656" s="16">
        <f>YEAR(C1656)</f>
        <v>2024</v>
      </c>
      <c r="E1656" s="1" t="str">
        <f t="shared" si="25"/>
        <v>September 2024</v>
      </c>
      <c r="F1656" s="3" t="str">
        <f ca="1">IF(C1656&gt;=TODAY()-365, "Last 12 Months", "After 12 Months")</f>
        <v>Last 12 Months</v>
      </c>
      <c r="G1656" s="1" t="s">
        <v>3271</v>
      </c>
      <c r="H1656" s="1" t="s">
        <v>1737</v>
      </c>
      <c r="I1656" s="1" t="s">
        <v>3272</v>
      </c>
      <c r="J1656" s="8">
        <f>EOMONTH(C1656, 0)</f>
        <v>45565</v>
      </c>
      <c r="K1656" s="1" t="s">
        <v>373</v>
      </c>
      <c r="L1656" s="1" t="str">
        <f>IF(ISNUMBER(SEARCH("Social subscription",I1656)),"Social Sub",IF(OR(ISNUMBER(SEARCH("Mens",I1656)),ISNUMBER(SEARCH("Ladies",I1656))),"Match Fees",IF(OR(ISNUMBER(SEARCH("Badgers",I1656)),ISNUMBER(SEARCH("Match Fee",I1656))),"Match Fees",IF(OR(ISNUMBER(SEARCH("Training",I1656)),ISNUMBER(SEARCH("Aspirations",I1656))),"Training Fee",""))))</f>
        <v>Match Fees</v>
      </c>
      <c r="M1656" s="1">
        <v>5</v>
      </c>
      <c r="N1656" s="1">
        <v>0.12</v>
      </c>
      <c r="O1656" s="1">
        <v>0.05</v>
      </c>
      <c r="P1656" s="1">
        <v>0</v>
      </c>
      <c r="Q1656" s="1">
        <v>4.83</v>
      </c>
    </row>
    <row r="1657" spans="1:17" ht="12.75">
      <c r="A1657" s="4">
        <v>45556</v>
      </c>
      <c r="B1657" s="18">
        <f>IF(AND(ISNUMBER(--LEFT(A1657,10)), ISNUMBER(--LEFT(C1657,10))), --LEFT(C1657,10) - --LEFT(A1657,10), "")</f>
        <v>8.3540999999968335</v>
      </c>
      <c r="C1657" s="4">
        <v>45564.354166666664</v>
      </c>
      <c r="D1657" s="16">
        <f>YEAR(C1657)</f>
        <v>2024</v>
      </c>
      <c r="E1657" s="1" t="str">
        <f t="shared" si="25"/>
        <v>September 2024</v>
      </c>
      <c r="F1657" s="3" t="str">
        <f ca="1">IF(C1657&gt;=TODAY()-365, "Last 12 Months", "After 12 Months")</f>
        <v>Last 12 Months</v>
      </c>
      <c r="G1657" s="1" t="s">
        <v>3273</v>
      </c>
      <c r="H1657" s="1" t="s">
        <v>1737</v>
      </c>
      <c r="I1657" s="1" t="s">
        <v>3274</v>
      </c>
      <c r="J1657" s="8">
        <f>EOMONTH(C1657, 0)</f>
        <v>45565</v>
      </c>
      <c r="K1657" s="1" t="s">
        <v>373</v>
      </c>
      <c r="L1657" s="1" t="str">
        <f>IF(ISNUMBER(SEARCH("Social subscription",I1657)),"Social Sub",IF(OR(ISNUMBER(SEARCH("Mens",I1657)),ISNUMBER(SEARCH("Ladies",I1657))),"Match Fees",IF(OR(ISNUMBER(SEARCH("Badgers",I1657)),ISNUMBER(SEARCH("Match Fee",I1657))),"Match Fees",IF(OR(ISNUMBER(SEARCH("Training",I1657)),ISNUMBER(SEARCH("Aspirations",I1657))),"Training Fee",""))))</f>
        <v>Match Fees</v>
      </c>
      <c r="M1657" s="1">
        <v>5</v>
      </c>
      <c r="N1657" s="1">
        <v>0.12</v>
      </c>
      <c r="O1657" s="1">
        <v>0.05</v>
      </c>
      <c r="P1657" s="1">
        <v>0</v>
      </c>
      <c r="Q1657" s="1">
        <v>4.83</v>
      </c>
    </row>
    <row r="1658" spans="1:17" ht="12.75">
      <c r="A1658" s="4">
        <v>45563</v>
      </c>
      <c r="B1658" s="18">
        <f>IF(AND(ISNUMBER(--LEFT(A1658,10)), ISNUMBER(--LEFT(C1658,10))), --LEFT(C1658,10) - --LEFT(A1658,10), "")</f>
        <v>1.3540999999968335</v>
      </c>
      <c r="C1658" s="4">
        <v>45564.354166666664</v>
      </c>
      <c r="D1658" s="16">
        <f>YEAR(C1658)</f>
        <v>2024</v>
      </c>
      <c r="E1658" s="1" t="str">
        <f t="shared" si="25"/>
        <v>September 2024</v>
      </c>
      <c r="F1658" s="3" t="str">
        <f ca="1">IF(C1658&gt;=TODAY()-365, "Last 12 Months", "After 12 Months")</f>
        <v>Last 12 Months</v>
      </c>
      <c r="G1658" s="1" t="s">
        <v>3275</v>
      </c>
      <c r="H1658" s="1" t="s">
        <v>1737</v>
      </c>
      <c r="I1658" s="1" t="s">
        <v>3276</v>
      </c>
      <c r="J1658" s="8">
        <f>EOMONTH(C1658, 0)</f>
        <v>45565</v>
      </c>
      <c r="K1658" s="1" t="s">
        <v>373</v>
      </c>
      <c r="L1658" s="1" t="str">
        <f>IF(ISNUMBER(SEARCH("Social subscription",I1658)),"Social Sub",IF(OR(ISNUMBER(SEARCH("Mens",I1658)),ISNUMBER(SEARCH("Ladies",I1658))),"Match Fees",IF(OR(ISNUMBER(SEARCH("Badgers",I1658)),ISNUMBER(SEARCH("Match Fee",I1658))),"Match Fees",IF(OR(ISNUMBER(SEARCH("Training",I1658)),ISNUMBER(SEARCH("Aspirations",I1658))),"Training Fee",""))))</f>
        <v>Match Fees</v>
      </c>
      <c r="M1658" s="1">
        <v>5</v>
      </c>
      <c r="N1658" s="1">
        <v>0.1</v>
      </c>
      <c r="O1658" s="1">
        <v>0.05</v>
      </c>
      <c r="P1658" s="1">
        <v>0</v>
      </c>
      <c r="Q1658" s="1">
        <v>4.8499999999999996</v>
      </c>
    </row>
    <row r="1659" spans="1:17" ht="12.75">
      <c r="A1659" s="4">
        <v>45528</v>
      </c>
      <c r="B1659" s="18">
        <f>IF(AND(ISNUMBER(--LEFT(A1659,10)), ISNUMBER(--LEFT(C1659,10))), --LEFT(C1659,10) - --LEFT(A1659,10), "")</f>
        <v>36.354099999996834</v>
      </c>
      <c r="C1659" s="4">
        <v>45564.354166666664</v>
      </c>
      <c r="D1659" s="16">
        <f>YEAR(C1659)</f>
        <v>2024</v>
      </c>
      <c r="E1659" s="1" t="str">
        <f t="shared" si="25"/>
        <v>September 2024</v>
      </c>
      <c r="F1659" s="3" t="str">
        <f ca="1">IF(C1659&gt;=TODAY()-365, "Last 12 Months", "After 12 Months")</f>
        <v>Last 12 Months</v>
      </c>
      <c r="G1659" s="1" t="s">
        <v>3277</v>
      </c>
      <c r="H1659" s="1" t="s">
        <v>593</v>
      </c>
      <c r="I1659" s="1" t="s">
        <v>3278</v>
      </c>
      <c r="J1659" s="8">
        <f>EOMONTH(C1659, 0)</f>
        <v>45565</v>
      </c>
      <c r="K1659" s="1" t="s">
        <v>373</v>
      </c>
      <c r="L1659" s="1" t="str">
        <f>IF(ISNUMBER(SEARCH("Social subscription",I1659)),"Social Sub",IF(OR(ISNUMBER(SEARCH("Mens",I1659)),ISNUMBER(SEARCH("Ladies",I1659))),"Match Fees",IF(OR(ISNUMBER(SEARCH("Badgers",I1659)),ISNUMBER(SEARCH("Match Fee",I1659))),"Match Fees",IF(OR(ISNUMBER(SEARCH("Training",I1659)),ISNUMBER(SEARCH("Aspirations",I1659))),"Training Fee",""))))</f>
        <v>Training Fee</v>
      </c>
      <c r="M1659" s="1">
        <v>5</v>
      </c>
      <c r="N1659" s="1">
        <v>0.12</v>
      </c>
      <c r="O1659" s="1">
        <v>0.05</v>
      </c>
      <c r="P1659" s="1">
        <v>0</v>
      </c>
      <c r="Q1659" s="1">
        <v>4.83</v>
      </c>
    </row>
    <row r="1660" spans="1:17" ht="12.75">
      <c r="A1660" s="4">
        <v>45536</v>
      </c>
      <c r="B1660" s="18">
        <f>IF(AND(ISNUMBER(--LEFT(A1660,10)), ISNUMBER(--LEFT(C1660,10))), --LEFT(C1660,10) - --LEFT(A1660,10), "")</f>
        <v>28.354099999996834</v>
      </c>
      <c r="C1660" s="4">
        <v>45564.354166666664</v>
      </c>
      <c r="D1660" s="16">
        <f>YEAR(C1660)</f>
        <v>2024</v>
      </c>
      <c r="E1660" s="1" t="str">
        <f t="shared" si="25"/>
        <v>September 2024</v>
      </c>
      <c r="F1660" s="3" t="str">
        <f ca="1">IF(C1660&gt;=TODAY()-365, "Last 12 Months", "After 12 Months")</f>
        <v>Last 12 Months</v>
      </c>
      <c r="G1660" s="1" t="s">
        <v>3279</v>
      </c>
      <c r="H1660" s="1" t="s">
        <v>596</v>
      </c>
      <c r="I1660" s="1" t="s">
        <v>3280</v>
      </c>
      <c r="J1660" s="8">
        <f>EOMONTH(C1660, 0)</f>
        <v>45565</v>
      </c>
      <c r="K1660" s="1" t="s">
        <v>373</v>
      </c>
      <c r="L1660" s="1" t="str">
        <f>IF(ISNUMBER(SEARCH("Social subscription",I1660)),"Social Sub",IF(OR(ISNUMBER(SEARCH("Mens",I1660)),ISNUMBER(SEARCH("Ladies",I1660))),"Match Fees",IF(OR(ISNUMBER(SEARCH("Badgers",I1660)),ISNUMBER(SEARCH("Match Fee",I1660))),"Match Fees",IF(OR(ISNUMBER(SEARCH("Training",I1660)),ISNUMBER(SEARCH("Aspirations",I1660))),"Training Fee",""))))</f>
        <v>Training Fee</v>
      </c>
      <c r="M1660" s="1">
        <v>3</v>
      </c>
      <c r="N1660" s="1">
        <v>7.0000000000000007E-2</v>
      </c>
      <c r="O1660" s="1">
        <v>0.05</v>
      </c>
      <c r="P1660" s="1">
        <v>0</v>
      </c>
      <c r="Q1660" s="1">
        <v>2.88</v>
      </c>
    </row>
    <row r="1661" spans="1:17" ht="12.75">
      <c r="A1661" s="4">
        <v>45536</v>
      </c>
      <c r="B1661" s="18">
        <f>IF(AND(ISNUMBER(--LEFT(A1661,10)), ISNUMBER(--LEFT(C1661,10))), --LEFT(C1661,10) - --LEFT(A1661,10), "")</f>
        <v>28.354099999996834</v>
      </c>
      <c r="C1661" s="4">
        <v>45564.354166666664</v>
      </c>
      <c r="D1661" s="16">
        <f>YEAR(C1661)</f>
        <v>2024</v>
      </c>
      <c r="E1661" s="1" t="str">
        <f t="shared" si="25"/>
        <v>September 2024</v>
      </c>
      <c r="F1661" s="3" t="str">
        <f ca="1">IF(C1661&gt;=TODAY()-365, "Last 12 Months", "After 12 Months")</f>
        <v>Last 12 Months</v>
      </c>
      <c r="G1661" s="1" t="s">
        <v>3281</v>
      </c>
      <c r="H1661" s="1" t="s">
        <v>593</v>
      </c>
      <c r="I1661" s="1" t="s">
        <v>3280</v>
      </c>
      <c r="J1661" s="8">
        <f>EOMONTH(C1661, 0)</f>
        <v>45565</v>
      </c>
      <c r="K1661" s="1" t="s">
        <v>373</v>
      </c>
      <c r="L1661" s="1" t="str">
        <f>IF(ISNUMBER(SEARCH("Social subscription",I1661)),"Social Sub",IF(OR(ISNUMBER(SEARCH("Mens",I1661)),ISNUMBER(SEARCH("Ladies",I1661))),"Match Fees",IF(OR(ISNUMBER(SEARCH("Badgers",I1661)),ISNUMBER(SEARCH("Match Fee",I1661))),"Match Fees",IF(OR(ISNUMBER(SEARCH("Training",I1661)),ISNUMBER(SEARCH("Aspirations",I1661))),"Training Fee",""))))</f>
        <v>Training Fee</v>
      </c>
      <c r="M1661" s="1">
        <v>3</v>
      </c>
      <c r="N1661" s="1">
        <v>7.0000000000000007E-2</v>
      </c>
      <c r="O1661" s="1">
        <v>0.05</v>
      </c>
      <c r="P1661" s="1">
        <v>0</v>
      </c>
      <c r="Q1661" s="1">
        <v>2.88</v>
      </c>
    </row>
    <row r="1662" spans="1:17" ht="12.75">
      <c r="A1662" s="4">
        <v>45542</v>
      </c>
      <c r="B1662" s="18">
        <f>IF(AND(ISNUMBER(--LEFT(A1662,10)), ISNUMBER(--LEFT(C1662,10))), --LEFT(C1662,10) - --LEFT(A1662,10), "")</f>
        <v>22.354099999996834</v>
      </c>
      <c r="C1662" s="4">
        <v>45564.354166666664</v>
      </c>
      <c r="D1662" s="16">
        <f>YEAR(C1662)</f>
        <v>2024</v>
      </c>
      <c r="E1662" s="1" t="str">
        <f t="shared" si="25"/>
        <v>September 2024</v>
      </c>
      <c r="F1662" s="3" t="str">
        <f ca="1">IF(C1662&gt;=TODAY()-365, "Last 12 Months", "After 12 Months")</f>
        <v>Last 12 Months</v>
      </c>
      <c r="G1662" s="1" t="s">
        <v>3282</v>
      </c>
      <c r="H1662" s="1" t="s">
        <v>593</v>
      </c>
      <c r="I1662" s="1" t="s">
        <v>3283</v>
      </c>
      <c r="J1662" s="8">
        <f>EOMONTH(C1662, 0)</f>
        <v>45565</v>
      </c>
      <c r="K1662" s="1" t="s">
        <v>373</v>
      </c>
      <c r="L1662" s="1" t="str">
        <f>IF(ISNUMBER(SEARCH("Social subscription",I1662)),"Social Sub",IF(OR(ISNUMBER(SEARCH("Mens",I1662)),ISNUMBER(SEARCH("Ladies",I1662))),"Match Fees",IF(OR(ISNUMBER(SEARCH("Badgers",I1662)),ISNUMBER(SEARCH("Match Fee",I1662))),"Match Fees",IF(OR(ISNUMBER(SEARCH("Training",I1662)),ISNUMBER(SEARCH("Aspirations",I1662))),"Training Fee",""))))</f>
        <v>Match Fees</v>
      </c>
      <c r="M1662" s="1">
        <v>3</v>
      </c>
      <c r="N1662" s="1">
        <v>7.0000000000000007E-2</v>
      </c>
      <c r="O1662" s="1">
        <v>0.05</v>
      </c>
      <c r="P1662" s="1">
        <v>0</v>
      </c>
      <c r="Q1662" s="1">
        <v>2.88</v>
      </c>
    </row>
    <row r="1663" spans="1:17" ht="12.75">
      <c r="A1663" s="4">
        <v>45543</v>
      </c>
      <c r="B1663" s="18">
        <f>IF(AND(ISNUMBER(--LEFT(A1663,10)), ISNUMBER(--LEFT(C1663,10))), --LEFT(C1663,10) - --LEFT(A1663,10), "")</f>
        <v>21.354099999996834</v>
      </c>
      <c r="C1663" s="4">
        <v>45564.354166666664</v>
      </c>
      <c r="D1663" s="16">
        <f>YEAR(C1663)</f>
        <v>2024</v>
      </c>
      <c r="E1663" s="1" t="str">
        <f t="shared" si="25"/>
        <v>September 2024</v>
      </c>
      <c r="F1663" s="3" t="str">
        <f ca="1">IF(C1663&gt;=TODAY()-365, "Last 12 Months", "After 12 Months")</f>
        <v>Last 12 Months</v>
      </c>
      <c r="G1663" s="1" t="s">
        <v>3284</v>
      </c>
      <c r="H1663" s="1" t="s">
        <v>596</v>
      </c>
      <c r="I1663" s="1" t="s">
        <v>3285</v>
      </c>
      <c r="J1663" s="8">
        <f>EOMONTH(C1663, 0)</f>
        <v>45565</v>
      </c>
      <c r="K1663" s="1" t="s">
        <v>373</v>
      </c>
      <c r="L1663" s="1" t="str">
        <f>IF(ISNUMBER(SEARCH("Social subscription",I1663)),"Social Sub",IF(OR(ISNUMBER(SEARCH("Mens",I1663)),ISNUMBER(SEARCH("Ladies",I1663))),"Match Fees",IF(OR(ISNUMBER(SEARCH("Badgers",I1663)),ISNUMBER(SEARCH("Match Fee",I1663))),"Match Fees",IF(OR(ISNUMBER(SEARCH("Training",I1663)),ISNUMBER(SEARCH("Aspirations",I1663))),"Training Fee",""))))</f>
        <v>Training Fee</v>
      </c>
      <c r="M1663" s="1">
        <v>3</v>
      </c>
      <c r="N1663" s="1">
        <v>7.0000000000000007E-2</v>
      </c>
      <c r="O1663" s="1">
        <v>0.05</v>
      </c>
      <c r="P1663" s="1">
        <v>0</v>
      </c>
      <c r="Q1663" s="1">
        <v>2.88</v>
      </c>
    </row>
    <row r="1664" spans="1:17" ht="12.75">
      <c r="A1664" s="4">
        <v>45549</v>
      </c>
      <c r="B1664" s="18">
        <f>IF(AND(ISNUMBER(--LEFT(A1664,10)), ISNUMBER(--LEFT(C1664,10))), --LEFT(C1664,10) - --LEFT(A1664,10), "")</f>
        <v>15.354099999996834</v>
      </c>
      <c r="C1664" s="4">
        <v>45564.354166666664</v>
      </c>
      <c r="D1664" s="16">
        <f>YEAR(C1664)</f>
        <v>2024</v>
      </c>
      <c r="E1664" s="1" t="str">
        <f t="shared" si="25"/>
        <v>September 2024</v>
      </c>
      <c r="F1664" s="3" t="str">
        <f ca="1">IF(C1664&gt;=TODAY()-365, "Last 12 Months", "After 12 Months")</f>
        <v>Last 12 Months</v>
      </c>
      <c r="G1664" s="1" t="s">
        <v>3286</v>
      </c>
      <c r="H1664" s="1" t="s">
        <v>593</v>
      </c>
      <c r="I1664" s="1" t="s">
        <v>3287</v>
      </c>
      <c r="J1664" s="8">
        <f>EOMONTH(C1664, 0)</f>
        <v>45565</v>
      </c>
      <c r="K1664" s="1" t="s">
        <v>373</v>
      </c>
      <c r="L1664" s="1" t="str">
        <f>IF(ISNUMBER(SEARCH("Social subscription",I1664)),"Social Sub",IF(OR(ISNUMBER(SEARCH("Mens",I1664)),ISNUMBER(SEARCH("Ladies",I1664))),"Match Fees",IF(OR(ISNUMBER(SEARCH("Badgers",I1664)),ISNUMBER(SEARCH("Match Fee",I1664))),"Match Fees",IF(OR(ISNUMBER(SEARCH("Training",I1664)),ISNUMBER(SEARCH("Aspirations",I1664))),"Training Fee",""))))</f>
        <v>Match Fees</v>
      </c>
      <c r="M1664" s="1">
        <v>3</v>
      </c>
      <c r="N1664" s="1">
        <v>0.1</v>
      </c>
      <c r="O1664" s="1">
        <v>0.05</v>
      </c>
      <c r="P1664" s="1">
        <v>0</v>
      </c>
      <c r="Q1664" s="1">
        <v>2.85</v>
      </c>
    </row>
    <row r="1665" spans="1:17" ht="12.75">
      <c r="A1665" s="4">
        <v>45528</v>
      </c>
      <c r="B1665" s="18">
        <f>IF(AND(ISNUMBER(--LEFT(A1665,10)), ISNUMBER(--LEFT(C1665,10))), --LEFT(C1665,10) - --LEFT(A1665,10), "")</f>
        <v>36.354099999996834</v>
      </c>
      <c r="C1665" s="4">
        <v>45564.354166666664</v>
      </c>
      <c r="D1665" s="16">
        <f>YEAR(C1665)</f>
        <v>2024</v>
      </c>
      <c r="E1665" s="1" t="str">
        <f t="shared" si="25"/>
        <v>September 2024</v>
      </c>
      <c r="F1665" s="3" t="str">
        <f ca="1">IF(C1665&gt;=TODAY()-365, "Last 12 Months", "After 12 Months")</f>
        <v>Last 12 Months</v>
      </c>
      <c r="G1665" s="1" t="s">
        <v>3288</v>
      </c>
      <c r="H1665" s="1" t="s">
        <v>968</v>
      </c>
      <c r="I1665" s="1" t="s">
        <v>3289</v>
      </c>
      <c r="J1665" s="8">
        <f>EOMONTH(C1665, 0)</f>
        <v>45565</v>
      </c>
      <c r="K1665" s="1" t="s">
        <v>373</v>
      </c>
      <c r="L1665" s="1" t="str">
        <f>IF(ISNUMBER(SEARCH("Social subscription",I1665)),"Social Sub",IF(OR(ISNUMBER(SEARCH("Mens",I1665)),ISNUMBER(SEARCH("Ladies",I1665))),"Match Fees",IF(OR(ISNUMBER(SEARCH("Badgers",I1665)),ISNUMBER(SEARCH("Match Fee",I1665))),"Match Fees",IF(OR(ISNUMBER(SEARCH("Training",I1665)),ISNUMBER(SEARCH("Aspirations",I1665))),"Training Fee",""))))</f>
        <v>Training Fee</v>
      </c>
      <c r="M1665" s="1">
        <v>5</v>
      </c>
      <c r="N1665" s="1">
        <v>0.11</v>
      </c>
      <c r="O1665" s="1">
        <v>0.05</v>
      </c>
      <c r="P1665" s="1">
        <v>0</v>
      </c>
      <c r="Q1665" s="1">
        <v>4.84</v>
      </c>
    </row>
    <row r="1666" spans="1:17" ht="12.75">
      <c r="A1666" s="4">
        <v>45528</v>
      </c>
      <c r="B1666" s="18">
        <f>IF(AND(ISNUMBER(--LEFT(A1666,10)), ISNUMBER(--LEFT(C1666,10))), --LEFT(C1666,10) - --LEFT(A1666,10), "")</f>
        <v>36.354099999996834</v>
      </c>
      <c r="C1666" s="4">
        <v>45564.354166666664</v>
      </c>
      <c r="D1666" s="16">
        <f>YEAR(C1666)</f>
        <v>2024</v>
      </c>
      <c r="E1666" s="1" t="str">
        <f t="shared" si="25"/>
        <v>September 2024</v>
      </c>
      <c r="F1666" s="3" t="str">
        <f ca="1">IF(C1666&gt;=TODAY()-365, "Last 12 Months", "After 12 Months")</f>
        <v>Last 12 Months</v>
      </c>
      <c r="G1666" s="1" t="s">
        <v>3290</v>
      </c>
      <c r="H1666" s="1" t="s">
        <v>1600</v>
      </c>
      <c r="I1666" s="1" t="s">
        <v>3289</v>
      </c>
      <c r="J1666" s="8">
        <f>EOMONTH(C1666, 0)</f>
        <v>45565</v>
      </c>
      <c r="K1666" s="1" t="s">
        <v>373</v>
      </c>
      <c r="L1666" s="1" t="str">
        <f>IF(ISNUMBER(SEARCH("Social subscription",I1666)),"Social Sub",IF(OR(ISNUMBER(SEARCH("Mens",I1666)),ISNUMBER(SEARCH("Ladies",I1666))),"Match Fees",IF(OR(ISNUMBER(SEARCH("Badgers",I1666)),ISNUMBER(SEARCH("Match Fee",I1666))),"Match Fees",IF(OR(ISNUMBER(SEARCH("Training",I1666)),ISNUMBER(SEARCH("Aspirations",I1666))),"Training Fee",""))))</f>
        <v>Training Fee</v>
      </c>
      <c r="M1666" s="1">
        <v>5</v>
      </c>
      <c r="N1666" s="1">
        <v>0.11</v>
      </c>
      <c r="O1666" s="1">
        <v>0.05</v>
      </c>
      <c r="P1666" s="1">
        <v>0</v>
      </c>
      <c r="Q1666" s="1">
        <v>4.84</v>
      </c>
    </row>
    <row r="1667" spans="1:17" ht="12.75">
      <c r="A1667" s="4">
        <v>45528</v>
      </c>
      <c r="B1667" s="18">
        <f>IF(AND(ISNUMBER(--LEFT(A1667,10)), ISNUMBER(--LEFT(C1667,10))), --LEFT(C1667,10) - --LEFT(A1667,10), "")</f>
        <v>36.354099999996834</v>
      </c>
      <c r="C1667" s="4">
        <v>45564.354166666664</v>
      </c>
      <c r="D1667" s="16">
        <f>YEAR(C1667)</f>
        <v>2024</v>
      </c>
      <c r="E1667" s="1" t="str">
        <f t="shared" ref="E1667:E1730" si="26">TEXT(C1667, "mmmm yyyy")</f>
        <v>September 2024</v>
      </c>
      <c r="F1667" s="3" t="str">
        <f ca="1">IF(C1667&gt;=TODAY()-365, "Last 12 Months", "After 12 Months")</f>
        <v>Last 12 Months</v>
      </c>
      <c r="G1667" s="1" t="s">
        <v>3291</v>
      </c>
      <c r="H1667" s="1" t="s">
        <v>1602</v>
      </c>
      <c r="I1667" s="1" t="s">
        <v>3289</v>
      </c>
      <c r="J1667" s="8">
        <f>EOMONTH(C1667, 0)</f>
        <v>45565</v>
      </c>
      <c r="K1667" s="1" t="s">
        <v>373</v>
      </c>
      <c r="L1667" s="1" t="str">
        <f>IF(ISNUMBER(SEARCH("Social subscription",I1667)),"Social Sub",IF(OR(ISNUMBER(SEARCH("Mens",I1667)),ISNUMBER(SEARCH("Ladies",I1667))),"Match Fees",IF(OR(ISNUMBER(SEARCH("Badgers",I1667)),ISNUMBER(SEARCH("Match Fee",I1667))),"Match Fees",IF(OR(ISNUMBER(SEARCH("Training",I1667)),ISNUMBER(SEARCH("Aspirations",I1667))),"Training Fee",""))))</f>
        <v>Training Fee</v>
      </c>
      <c r="M1667" s="1">
        <v>5</v>
      </c>
      <c r="N1667" s="1">
        <v>0.11</v>
      </c>
      <c r="O1667" s="1">
        <v>0.05</v>
      </c>
      <c r="P1667" s="1">
        <v>0</v>
      </c>
      <c r="Q1667" s="1">
        <v>4.84</v>
      </c>
    </row>
    <row r="1668" spans="1:17" ht="12.75">
      <c r="A1668" s="4">
        <v>45542</v>
      </c>
      <c r="B1668" s="18">
        <f>IF(AND(ISNUMBER(--LEFT(A1668,10)), ISNUMBER(--LEFT(C1668,10))), --LEFT(C1668,10) - --LEFT(A1668,10), "")</f>
        <v>22.354099999996834</v>
      </c>
      <c r="C1668" s="4">
        <v>45564.354166666664</v>
      </c>
      <c r="D1668" s="16">
        <f>YEAR(C1668)</f>
        <v>2024</v>
      </c>
      <c r="E1668" s="1" t="str">
        <f t="shared" si="26"/>
        <v>September 2024</v>
      </c>
      <c r="F1668" s="3" t="str">
        <f ca="1">IF(C1668&gt;=TODAY()-365, "Last 12 Months", "After 12 Months")</f>
        <v>Last 12 Months</v>
      </c>
      <c r="G1668" s="1" t="s">
        <v>3292</v>
      </c>
      <c r="H1668" s="1" t="s">
        <v>968</v>
      </c>
      <c r="I1668" s="1" t="s">
        <v>3293</v>
      </c>
      <c r="J1668" s="8">
        <f>EOMONTH(C1668, 0)</f>
        <v>45565</v>
      </c>
      <c r="K1668" s="1" t="s">
        <v>373</v>
      </c>
      <c r="L1668" s="1" t="str">
        <f>IF(ISNUMBER(SEARCH("Social subscription",I1668)),"Social Sub",IF(OR(ISNUMBER(SEARCH("Mens",I1668)),ISNUMBER(SEARCH("Ladies",I1668))),"Match Fees",IF(OR(ISNUMBER(SEARCH("Badgers",I1668)),ISNUMBER(SEARCH("Match Fee",I1668))),"Match Fees",IF(OR(ISNUMBER(SEARCH("Training",I1668)),ISNUMBER(SEARCH("Aspirations",I1668))),"Training Fee",""))))</f>
        <v>Match Fees</v>
      </c>
      <c r="M1668" s="1">
        <v>3</v>
      </c>
      <c r="N1668" s="1">
        <v>7.0000000000000007E-2</v>
      </c>
      <c r="O1668" s="1">
        <v>0.05</v>
      </c>
      <c r="P1668" s="1">
        <v>0</v>
      </c>
      <c r="Q1668" s="1">
        <v>2.88</v>
      </c>
    </row>
    <row r="1669" spans="1:17" ht="12.75">
      <c r="A1669" s="4">
        <v>45549</v>
      </c>
      <c r="B1669" s="18">
        <f>IF(AND(ISNUMBER(--LEFT(A1669,10)), ISNUMBER(--LEFT(C1669,10))), --LEFT(C1669,10) - --LEFT(A1669,10), "")</f>
        <v>15.354099999996834</v>
      </c>
      <c r="C1669" s="4">
        <v>45564.354166666664</v>
      </c>
      <c r="D1669" s="16">
        <f>YEAR(C1669)</f>
        <v>2024</v>
      </c>
      <c r="E1669" s="1" t="str">
        <f t="shared" si="26"/>
        <v>September 2024</v>
      </c>
      <c r="F1669" s="3" t="str">
        <f ca="1">IF(C1669&gt;=TODAY()-365, "Last 12 Months", "After 12 Months")</f>
        <v>Last 12 Months</v>
      </c>
      <c r="G1669" s="1" t="s">
        <v>3294</v>
      </c>
      <c r="H1669" s="1" t="s">
        <v>968</v>
      </c>
      <c r="I1669" s="1" t="s">
        <v>3295</v>
      </c>
      <c r="J1669" s="8">
        <f>EOMONTH(C1669, 0)</f>
        <v>45565</v>
      </c>
      <c r="K1669" s="1" t="s">
        <v>373</v>
      </c>
      <c r="L1669" s="1" t="str">
        <f>IF(ISNUMBER(SEARCH("Social subscription",I1669)),"Social Sub",IF(OR(ISNUMBER(SEARCH("Mens",I1669)),ISNUMBER(SEARCH("Ladies",I1669))),"Match Fees",IF(OR(ISNUMBER(SEARCH("Badgers",I1669)),ISNUMBER(SEARCH("Match Fee",I1669))),"Match Fees",IF(OR(ISNUMBER(SEARCH("Training",I1669)),ISNUMBER(SEARCH("Aspirations",I1669))),"Training Fee",""))))</f>
        <v>Match Fees</v>
      </c>
      <c r="M1669" s="1">
        <v>3</v>
      </c>
      <c r="N1669" s="1">
        <v>7.0000000000000007E-2</v>
      </c>
      <c r="O1669" s="1">
        <v>0.05</v>
      </c>
      <c r="P1669" s="1">
        <v>0</v>
      </c>
      <c r="Q1669" s="1">
        <v>2.88</v>
      </c>
    </row>
    <row r="1670" spans="1:17" ht="12.75">
      <c r="A1670" s="4">
        <v>45549</v>
      </c>
      <c r="B1670" s="18">
        <f>IF(AND(ISNUMBER(--LEFT(A1670,10)), ISNUMBER(--LEFT(C1670,10))), --LEFT(C1670,10) - --LEFT(A1670,10), "")</f>
        <v>15.354099999996834</v>
      </c>
      <c r="C1670" s="4">
        <v>45564.354166666664</v>
      </c>
      <c r="D1670" s="16">
        <f>YEAR(C1670)</f>
        <v>2024</v>
      </c>
      <c r="E1670" s="1" t="str">
        <f t="shared" si="26"/>
        <v>September 2024</v>
      </c>
      <c r="F1670" s="3" t="str">
        <f ca="1">IF(C1670&gt;=TODAY()-365, "Last 12 Months", "After 12 Months")</f>
        <v>Last 12 Months</v>
      </c>
      <c r="G1670" s="1" t="s">
        <v>3296</v>
      </c>
      <c r="H1670" s="1" t="s">
        <v>1600</v>
      </c>
      <c r="I1670" s="1" t="s">
        <v>3295</v>
      </c>
      <c r="J1670" s="8">
        <f>EOMONTH(C1670, 0)</f>
        <v>45565</v>
      </c>
      <c r="K1670" s="1" t="s">
        <v>373</v>
      </c>
      <c r="L1670" s="1" t="str">
        <f>IF(ISNUMBER(SEARCH("Social subscription",I1670)),"Social Sub",IF(OR(ISNUMBER(SEARCH("Mens",I1670)),ISNUMBER(SEARCH("Ladies",I1670))),"Match Fees",IF(OR(ISNUMBER(SEARCH("Badgers",I1670)),ISNUMBER(SEARCH("Match Fee",I1670))),"Match Fees",IF(OR(ISNUMBER(SEARCH("Training",I1670)),ISNUMBER(SEARCH("Aspirations",I1670))),"Training Fee",""))))</f>
        <v>Match Fees</v>
      </c>
      <c r="M1670" s="1">
        <v>3</v>
      </c>
      <c r="N1670" s="1">
        <v>7.0000000000000007E-2</v>
      </c>
      <c r="O1670" s="1">
        <v>0.05</v>
      </c>
      <c r="P1670" s="1">
        <v>0</v>
      </c>
      <c r="Q1670" s="1">
        <v>2.88</v>
      </c>
    </row>
    <row r="1671" spans="1:17" ht="12.75">
      <c r="A1671" s="4">
        <v>45549</v>
      </c>
      <c r="B1671" s="18">
        <f>IF(AND(ISNUMBER(--LEFT(A1671,10)), ISNUMBER(--LEFT(C1671,10))), --LEFT(C1671,10) - --LEFT(A1671,10), "")</f>
        <v>15.354099999996834</v>
      </c>
      <c r="C1671" s="4">
        <v>45564.354166666664</v>
      </c>
      <c r="D1671" s="16">
        <f>YEAR(C1671)</f>
        <v>2024</v>
      </c>
      <c r="E1671" s="1" t="str">
        <f t="shared" si="26"/>
        <v>September 2024</v>
      </c>
      <c r="F1671" s="3" t="str">
        <f ca="1">IF(C1671&gt;=TODAY()-365, "Last 12 Months", "After 12 Months")</f>
        <v>Last 12 Months</v>
      </c>
      <c r="G1671" s="1" t="s">
        <v>3297</v>
      </c>
      <c r="H1671" s="1" t="s">
        <v>1602</v>
      </c>
      <c r="I1671" s="1" t="s">
        <v>3295</v>
      </c>
      <c r="J1671" s="8">
        <f>EOMONTH(C1671, 0)</f>
        <v>45565</v>
      </c>
      <c r="K1671" s="1" t="s">
        <v>373</v>
      </c>
      <c r="L1671" s="1" t="str">
        <f>IF(ISNUMBER(SEARCH("Social subscription",I1671)),"Social Sub",IF(OR(ISNUMBER(SEARCH("Mens",I1671)),ISNUMBER(SEARCH("Ladies",I1671))),"Match Fees",IF(OR(ISNUMBER(SEARCH("Badgers",I1671)),ISNUMBER(SEARCH("Match Fee",I1671))),"Match Fees",IF(OR(ISNUMBER(SEARCH("Training",I1671)),ISNUMBER(SEARCH("Aspirations",I1671))),"Training Fee",""))))</f>
        <v>Match Fees</v>
      </c>
      <c r="M1671" s="1">
        <v>3</v>
      </c>
      <c r="N1671" s="1">
        <v>7.0000000000000007E-2</v>
      </c>
      <c r="O1671" s="1">
        <v>0.05</v>
      </c>
      <c r="P1671" s="1">
        <v>0</v>
      </c>
      <c r="Q1671" s="1">
        <v>2.88</v>
      </c>
    </row>
    <row r="1672" spans="1:17" ht="12.75">
      <c r="A1672" s="4">
        <v>45563</v>
      </c>
      <c r="B1672" s="18">
        <f>IF(AND(ISNUMBER(--LEFT(A1672,10)), ISNUMBER(--LEFT(C1672,10))), --LEFT(C1672,10) - --LEFT(A1672,10), "")</f>
        <v>1.4270000000033178</v>
      </c>
      <c r="C1672" s="4">
        <v>45564.427083333336</v>
      </c>
      <c r="D1672" s="16">
        <f>YEAR(C1672)</f>
        <v>2024</v>
      </c>
      <c r="E1672" s="1" t="str">
        <f t="shared" si="26"/>
        <v>September 2024</v>
      </c>
      <c r="F1672" s="3" t="str">
        <f ca="1">IF(C1672&gt;=TODAY()-365, "Last 12 Months", "After 12 Months")</f>
        <v>Last 12 Months</v>
      </c>
      <c r="G1672" s="1" t="s">
        <v>3298</v>
      </c>
      <c r="H1672" s="1" t="s">
        <v>812</v>
      </c>
      <c r="I1672" s="1" t="s">
        <v>3299</v>
      </c>
      <c r="J1672" s="8">
        <f>EOMONTH(C1672, 0)</f>
        <v>45565</v>
      </c>
      <c r="K1672" s="1" t="s">
        <v>233</v>
      </c>
      <c r="L1672" s="1" t="str">
        <f>IF(ISNUMBER(SEARCH("Social subscription",I1672)),"Social Sub",IF(OR(ISNUMBER(SEARCH("Mens",I1672)),ISNUMBER(SEARCH("Ladies",I1672))),"Match Fees",IF(OR(ISNUMBER(SEARCH("Badgers",I1672)),ISNUMBER(SEARCH("Match Fee",I1672))),"Match Fees",IF(OR(ISNUMBER(SEARCH("Training",I1672)),ISNUMBER(SEARCH("Aspirations",I1672))),"Training Fee",""))))</f>
        <v>Match Fees</v>
      </c>
      <c r="M1672" s="1">
        <v>10</v>
      </c>
      <c r="N1672" s="1">
        <v>0</v>
      </c>
      <c r="O1672" s="1">
        <v>0</v>
      </c>
      <c r="P1672" s="1">
        <v>0</v>
      </c>
      <c r="Q1672" s="1">
        <v>10</v>
      </c>
    </row>
    <row r="1673" spans="1:17" ht="12.75">
      <c r="A1673" s="4">
        <v>45542</v>
      </c>
      <c r="B1673" s="18">
        <f>IF(AND(ISNUMBER(--LEFT(A1673,10)), ISNUMBER(--LEFT(C1673,10))), --LEFT(C1673,10) - --LEFT(A1673,10), "")</f>
        <v>22.465900000002875</v>
      </c>
      <c r="C1673" s="4">
        <v>45564.46597222222</v>
      </c>
      <c r="D1673" s="16">
        <f>YEAR(C1673)</f>
        <v>2024</v>
      </c>
      <c r="E1673" s="1" t="str">
        <f t="shared" si="26"/>
        <v>September 2024</v>
      </c>
      <c r="F1673" s="3" t="str">
        <f ca="1">IF(C1673&gt;=TODAY()-365, "Last 12 Months", "After 12 Months")</f>
        <v>Last 12 Months</v>
      </c>
      <c r="G1673" s="1" t="s">
        <v>3300</v>
      </c>
      <c r="H1673" s="1" t="s">
        <v>3301</v>
      </c>
      <c r="I1673" s="1" t="s">
        <v>3087</v>
      </c>
      <c r="J1673" s="8">
        <f>EOMONTH(C1673, 0)</f>
        <v>45565</v>
      </c>
      <c r="K1673" s="1" t="s">
        <v>373</v>
      </c>
      <c r="L1673" s="1" t="str">
        <f>IF(ISNUMBER(SEARCH("Social subscription",I1673)),"Social Sub",IF(OR(ISNUMBER(SEARCH("Mens",I1673)),ISNUMBER(SEARCH("Ladies",I1673))),"Match Fees",IF(OR(ISNUMBER(SEARCH("Badgers",I1673)),ISNUMBER(SEARCH("Match Fee",I1673))),"Match Fees",IF(OR(ISNUMBER(SEARCH("Training",I1673)),ISNUMBER(SEARCH("Aspirations",I1673))),"Training Fee",""))))</f>
        <v>Match Fees</v>
      </c>
      <c r="M1673" s="1">
        <v>10</v>
      </c>
      <c r="N1673" s="1">
        <v>0.2</v>
      </c>
      <c r="O1673" s="1">
        <v>0.1</v>
      </c>
      <c r="P1673" s="1">
        <v>0</v>
      </c>
      <c r="Q1673" s="1">
        <v>9.6999999999999993</v>
      </c>
    </row>
    <row r="1674" spans="1:17" ht="12.75">
      <c r="A1674" s="4">
        <v>45549</v>
      </c>
      <c r="B1674" s="18">
        <f>IF(AND(ISNUMBER(--LEFT(A1674,10)), ISNUMBER(--LEFT(C1674,10))), --LEFT(C1674,10) - --LEFT(A1674,10), "")</f>
        <v>15.465900000002875</v>
      </c>
      <c r="C1674" s="4">
        <v>45564.46597222222</v>
      </c>
      <c r="D1674" s="16">
        <f>YEAR(C1674)</f>
        <v>2024</v>
      </c>
      <c r="E1674" s="1" t="str">
        <f t="shared" si="26"/>
        <v>September 2024</v>
      </c>
      <c r="F1674" s="3" t="str">
        <f ca="1">IF(C1674&gt;=TODAY()-365, "Last 12 Months", "After 12 Months")</f>
        <v>Last 12 Months</v>
      </c>
      <c r="G1674" s="1" t="s">
        <v>3302</v>
      </c>
      <c r="H1674" s="1" t="s">
        <v>3301</v>
      </c>
      <c r="I1674" s="1" t="s">
        <v>3094</v>
      </c>
      <c r="J1674" s="8">
        <f>EOMONTH(C1674, 0)</f>
        <v>45565</v>
      </c>
      <c r="K1674" s="1" t="s">
        <v>373</v>
      </c>
      <c r="L1674" s="1" t="str">
        <f>IF(ISNUMBER(SEARCH("Social subscription",I1674)),"Social Sub",IF(OR(ISNUMBER(SEARCH("Mens",I1674)),ISNUMBER(SEARCH("Ladies",I1674))),"Match Fees",IF(OR(ISNUMBER(SEARCH("Badgers",I1674)),ISNUMBER(SEARCH("Match Fee",I1674))),"Match Fees",IF(OR(ISNUMBER(SEARCH("Training",I1674)),ISNUMBER(SEARCH("Aspirations",I1674))),"Training Fee",""))))</f>
        <v>Match Fees</v>
      </c>
      <c r="M1674" s="1">
        <v>10</v>
      </c>
      <c r="N1674" s="1">
        <v>0.2</v>
      </c>
      <c r="O1674" s="1">
        <v>0.1</v>
      </c>
      <c r="P1674" s="1">
        <v>0</v>
      </c>
      <c r="Q1674" s="1">
        <v>9.6999999999999993</v>
      </c>
    </row>
    <row r="1675" spans="1:17" ht="12.75">
      <c r="A1675" s="4">
        <v>45556</v>
      </c>
      <c r="B1675" s="18">
        <f>IF(AND(ISNUMBER(--LEFT(A1675,10)), ISNUMBER(--LEFT(C1675,10))), --LEFT(C1675,10) - --LEFT(A1675,10), "")</f>
        <v>8.4659000000028755</v>
      </c>
      <c r="C1675" s="4">
        <v>45564.46597222222</v>
      </c>
      <c r="D1675" s="16">
        <f>YEAR(C1675)</f>
        <v>2024</v>
      </c>
      <c r="E1675" s="1" t="str">
        <f t="shared" si="26"/>
        <v>September 2024</v>
      </c>
      <c r="F1675" s="3" t="str">
        <f ca="1">IF(C1675&gt;=TODAY()-365, "Last 12 Months", "After 12 Months")</f>
        <v>Last 12 Months</v>
      </c>
      <c r="G1675" s="1" t="s">
        <v>3303</v>
      </c>
      <c r="H1675" s="1" t="s">
        <v>3301</v>
      </c>
      <c r="I1675" s="1" t="s">
        <v>3099</v>
      </c>
      <c r="J1675" s="8">
        <f>EOMONTH(C1675, 0)</f>
        <v>45565</v>
      </c>
      <c r="K1675" s="1" t="s">
        <v>373</v>
      </c>
      <c r="L1675" s="1" t="str">
        <f>IF(ISNUMBER(SEARCH("Social subscription",I1675)),"Social Sub",IF(OR(ISNUMBER(SEARCH("Mens",I1675)),ISNUMBER(SEARCH("Ladies",I1675))),"Match Fees",IF(OR(ISNUMBER(SEARCH("Badgers",I1675)),ISNUMBER(SEARCH("Match Fee",I1675))),"Match Fees",IF(OR(ISNUMBER(SEARCH("Training",I1675)),ISNUMBER(SEARCH("Aspirations",I1675))),"Training Fee",""))))</f>
        <v>Match Fees</v>
      </c>
      <c r="M1675" s="1">
        <v>10</v>
      </c>
      <c r="N1675" s="1">
        <v>0.2</v>
      </c>
      <c r="O1675" s="1">
        <v>0.1</v>
      </c>
      <c r="P1675" s="1">
        <v>0</v>
      </c>
      <c r="Q1675" s="1">
        <v>9.6999999999999993</v>
      </c>
    </row>
    <row r="1676" spans="1:17" ht="12.75">
      <c r="A1676" s="4">
        <v>45556</v>
      </c>
      <c r="B1676" s="18">
        <f>IF(AND(ISNUMBER(--LEFT(A1676,10)), ISNUMBER(--LEFT(C1676,10))), --LEFT(C1676,10) - --LEFT(A1676,10), "")</f>
        <v>8.4659000000028755</v>
      </c>
      <c r="C1676" s="4">
        <v>45564.46597222222</v>
      </c>
      <c r="D1676" s="16">
        <f>YEAR(C1676)</f>
        <v>2024</v>
      </c>
      <c r="E1676" s="1" t="str">
        <f t="shared" si="26"/>
        <v>September 2024</v>
      </c>
      <c r="F1676" s="3" t="str">
        <f ca="1">IF(C1676&gt;=TODAY()-365, "Last 12 Months", "After 12 Months")</f>
        <v>Last 12 Months</v>
      </c>
      <c r="G1676" s="1" t="s">
        <v>3304</v>
      </c>
      <c r="H1676" s="1" t="s">
        <v>3103</v>
      </c>
      <c r="I1676" s="1" t="s">
        <v>3305</v>
      </c>
      <c r="J1676" s="8">
        <f>EOMONTH(C1676, 0)</f>
        <v>45565</v>
      </c>
      <c r="K1676" s="1" t="s">
        <v>373</v>
      </c>
      <c r="L1676" s="1" t="str">
        <f>IF(ISNUMBER(SEARCH("Social subscription",I1676)),"Social Sub",IF(OR(ISNUMBER(SEARCH("Mens",I1676)),ISNUMBER(SEARCH("Ladies",I1676))),"Match Fees",IF(OR(ISNUMBER(SEARCH("Badgers",I1676)),ISNUMBER(SEARCH("Match Fee",I1676))),"Match Fees",IF(OR(ISNUMBER(SEARCH("Training",I1676)),ISNUMBER(SEARCH("Aspirations",I1676))),"Training Fee",""))))</f>
        <v>Match Fees</v>
      </c>
      <c r="M1676" s="1">
        <v>3</v>
      </c>
      <c r="N1676" s="1">
        <v>0.05</v>
      </c>
      <c r="O1676" s="1">
        <v>0.05</v>
      </c>
      <c r="P1676" s="1">
        <v>0</v>
      </c>
      <c r="Q1676" s="1">
        <v>2.9</v>
      </c>
    </row>
    <row r="1677" spans="1:17" ht="12.75">
      <c r="A1677" s="4">
        <v>45563</v>
      </c>
      <c r="B1677" s="18">
        <f>IF(AND(ISNUMBER(--LEFT(A1677,10)), ISNUMBER(--LEFT(C1677,10))), --LEFT(C1677,10) - --LEFT(A1677,10), "")</f>
        <v>1.4659000000028755</v>
      </c>
      <c r="C1677" s="4">
        <v>45564.46597222222</v>
      </c>
      <c r="D1677" s="16">
        <f>YEAR(C1677)</f>
        <v>2024</v>
      </c>
      <c r="E1677" s="1" t="str">
        <f t="shared" si="26"/>
        <v>September 2024</v>
      </c>
      <c r="F1677" s="3" t="str">
        <f ca="1">IF(C1677&gt;=TODAY()-365, "Last 12 Months", "After 12 Months")</f>
        <v>Last 12 Months</v>
      </c>
      <c r="G1677" s="1" t="s">
        <v>3306</v>
      </c>
      <c r="H1677" s="1" t="s">
        <v>3301</v>
      </c>
      <c r="I1677" s="1" t="s">
        <v>3244</v>
      </c>
      <c r="J1677" s="8">
        <f>EOMONTH(C1677, 0)</f>
        <v>45565</v>
      </c>
      <c r="K1677" s="1" t="s">
        <v>373</v>
      </c>
      <c r="L1677" s="1" t="str">
        <f>IF(ISNUMBER(SEARCH("Social subscription",I1677)),"Social Sub",IF(OR(ISNUMBER(SEARCH("Mens",I1677)),ISNUMBER(SEARCH("Ladies",I1677))),"Match Fees",IF(OR(ISNUMBER(SEARCH("Badgers",I1677)),ISNUMBER(SEARCH("Match Fee",I1677))),"Match Fees",IF(OR(ISNUMBER(SEARCH("Training",I1677)),ISNUMBER(SEARCH("Aspirations",I1677))),"Training Fee",""))))</f>
        <v>Match Fees</v>
      </c>
      <c r="M1677" s="1">
        <v>10</v>
      </c>
      <c r="N1677" s="1">
        <v>0.2</v>
      </c>
      <c r="O1677" s="1">
        <v>0.1</v>
      </c>
      <c r="P1677" s="1">
        <v>0</v>
      </c>
      <c r="Q1677" s="1">
        <v>9.6999999999999993</v>
      </c>
    </row>
    <row r="1678" spans="1:17" ht="12.75">
      <c r="A1678" s="4">
        <v>45456</v>
      </c>
      <c r="B1678" s="18">
        <f>IF(AND(ISNUMBER(--LEFT(A1678,10)), ISNUMBER(--LEFT(C1678,10))), --LEFT(C1678,10) - --LEFT(A1678,10), "")</f>
        <v>108.76729999999952</v>
      </c>
      <c r="C1678" s="4">
        <v>45564.767361111109</v>
      </c>
      <c r="D1678" s="16">
        <f>YEAR(C1678)</f>
        <v>2024</v>
      </c>
      <c r="E1678" s="1" t="str">
        <f t="shared" si="26"/>
        <v>September 2024</v>
      </c>
      <c r="F1678" s="3" t="str">
        <f ca="1">IF(C1678&gt;=TODAY()-365, "Last 12 Months", "After 12 Months")</f>
        <v>Last 12 Months</v>
      </c>
      <c r="G1678" s="1" t="s">
        <v>3307</v>
      </c>
      <c r="H1678" s="1" t="s">
        <v>963</v>
      </c>
      <c r="I1678" s="1" t="s">
        <v>1274</v>
      </c>
      <c r="J1678" s="8">
        <f>EOMONTH(C1678, 0)</f>
        <v>45565</v>
      </c>
      <c r="K1678" s="1" t="s">
        <v>373</v>
      </c>
      <c r="L1678" s="1" t="str">
        <f>IF(ISNUMBER(SEARCH("Social subscription",I1678)),"Social Sub",IF(OR(ISNUMBER(SEARCH("Mens",I1678)),ISNUMBER(SEARCH("Ladies",I1678))),"Match Fees",IF(OR(ISNUMBER(SEARCH("Badgers",I1678)),ISNUMBER(SEARCH("Match Fee",I1678))),"Match Fees",IF(OR(ISNUMBER(SEARCH("Training",I1678)),ISNUMBER(SEARCH("Aspirations",I1678))),"Training Fee",""))))</f>
        <v>Match Fees</v>
      </c>
      <c r="M1678" s="1">
        <v>5</v>
      </c>
      <c r="N1678" s="1">
        <v>0.1</v>
      </c>
      <c r="O1678" s="1">
        <v>0.05</v>
      </c>
      <c r="P1678" s="1">
        <v>0</v>
      </c>
      <c r="Q1678" s="1">
        <v>4.8499999999999996</v>
      </c>
    </row>
    <row r="1679" spans="1:17" ht="12.75">
      <c r="A1679" s="4">
        <v>45537</v>
      </c>
      <c r="B1679" s="18">
        <f>IF(AND(ISNUMBER(--LEFT(A1679,10)), ISNUMBER(--LEFT(C1679,10))), --LEFT(C1679,10) - --LEFT(A1679,10), "")</f>
        <v>27.767299999999523</v>
      </c>
      <c r="C1679" s="4">
        <v>45564.767361111109</v>
      </c>
      <c r="D1679" s="16">
        <f>YEAR(C1679)</f>
        <v>2024</v>
      </c>
      <c r="E1679" s="1" t="str">
        <f t="shared" si="26"/>
        <v>September 2024</v>
      </c>
      <c r="F1679" s="3" t="str">
        <f ca="1">IF(C1679&gt;=TODAY()-365, "Last 12 Months", "After 12 Months")</f>
        <v>Last 12 Months</v>
      </c>
      <c r="G1679" s="1" t="s">
        <v>3308</v>
      </c>
      <c r="H1679" s="1" t="s">
        <v>963</v>
      </c>
      <c r="I1679" s="1" t="s">
        <v>3309</v>
      </c>
      <c r="J1679" s="8">
        <f>EOMONTH(C1679, 0)</f>
        <v>45565</v>
      </c>
      <c r="K1679" s="1" t="s">
        <v>373</v>
      </c>
      <c r="L1679" s="1" t="str">
        <f>IF(ISNUMBER(SEARCH("Social subscription",I1679)),"Social Sub",IF(OR(ISNUMBER(SEARCH("Mens",I1679)),ISNUMBER(SEARCH("Ladies",I1679))),"Match Fees",IF(OR(ISNUMBER(SEARCH("Badgers",I1679)),ISNUMBER(SEARCH("Match Fee",I1679))),"Match Fees",IF(OR(ISNUMBER(SEARCH("Training",I1679)),ISNUMBER(SEARCH("Aspirations",I1679))),"Training Fee",""))))</f>
        <v>Match Fees</v>
      </c>
      <c r="M1679" s="1">
        <v>10</v>
      </c>
      <c r="N1679" s="1">
        <v>0.2</v>
      </c>
      <c r="O1679" s="1">
        <v>0.1</v>
      </c>
      <c r="P1679" s="1">
        <v>0</v>
      </c>
      <c r="Q1679" s="1">
        <v>9.6999999999999993</v>
      </c>
    </row>
    <row r="1680" spans="1:17" ht="12.75">
      <c r="A1680" s="4">
        <v>45542</v>
      </c>
      <c r="B1680" s="18">
        <f>IF(AND(ISNUMBER(--LEFT(A1680,10)), ISNUMBER(--LEFT(C1680,10))), --LEFT(C1680,10) - --LEFT(A1680,10), "")</f>
        <v>22.767299999999523</v>
      </c>
      <c r="C1680" s="4">
        <v>45564.767361111109</v>
      </c>
      <c r="D1680" s="16">
        <f>YEAR(C1680)</f>
        <v>2024</v>
      </c>
      <c r="E1680" s="1" t="str">
        <f t="shared" si="26"/>
        <v>September 2024</v>
      </c>
      <c r="F1680" s="3" t="str">
        <f ca="1">IF(C1680&gt;=TODAY()-365, "Last 12 Months", "After 12 Months")</f>
        <v>Last 12 Months</v>
      </c>
      <c r="G1680" s="1" t="s">
        <v>3310</v>
      </c>
      <c r="H1680" s="1" t="s">
        <v>963</v>
      </c>
      <c r="I1680" s="1" t="s">
        <v>3217</v>
      </c>
      <c r="J1680" s="8">
        <f>EOMONTH(C1680, 0)</f>
        <v>45565</v>
      </c>
      <c r="K1680" s="1" t="s">
        <v>373</v>
      </c>
      <c r="L1680" s="1" t="str">
        <f>IF(ISNUMBER(SEARCH("Social subscription",I1680)),"Social Sub",IF(OR(ISNUMBER(SEARCH("Mens",I1680)),ISNUMBER(SEARCH("Ladies",I1680))),"Match Fees",IF(OR(ISNUMBER(SEARCH("Badgers",I1680)),ISNUMBER(SEARCH("Match Fee",I1680))),"Match Fees",IF(OR(ISNUMBER(SEARCH("Training",I1680)),ISNUMBER(SEARCH("Aspirations",I1680))),"Training Fee",""))))</f>
        <v>Match Fees</v>
      </c>
      <c r="M1680" s="1">
        <v>10</v>
      </c>
      <c r="N1680" s="1">
        <v>0.2</v>
      </c>
      <c r="O1680" s="1">
        <v>0.1</v>
      </c>
      <c r="P1680" s="1">
        <v>0</v>
      </c>
      <c r="Q1680" s="1">
        <v>9.6999999999999993</v>
      </c>
    </row>
    <row r="1681" spans="1:17" ht="12.75">
      <c r="A1681" s="4">
        <v>45549</v>
      </c>
      <c r="B1681" s="18">
        <f>IF(AND(ISNUMBER(--LEFT(A1681,10)), ISNUMBER(--LEFT(C1681,10))), --LEFT(C1681,10) - --LEFT(A1681,10), "")</f>
        <v>15.767299999999523</v>
      </c>
      <c r="C1681" s="4">
        <v>45564.767361111109</v>
      </c>
      <c r="D1681" s="16">
        <f>YEAR(C1681)</f>
        <v>2024</v>
      </c>
      <c r="E1681" s="1" t="str">
        <f t="shared" si="26"/>
        <v>September 2024</v>
      </c>
      <c r="F1681" s="3" t="str">
        <f ca="1">IF(C1681&gt;=TODAY()-365, "Last 12 Months", "After 12 Months")</f>
        <v>Last 12 Months</v>
      </c>
      <c r="G1681" s="1" t="s">
        <v>3311</v>
      </c>
      <c r="H1681" s="1" t="s">
        <v>963</v>
      </c>
      <c r="I1681" s="1" t="s">
        <v>3219</v>
      </c>
      <c r="J1681" s="8">
        <f>EOMONTH(C1681, 0)</f>
        <v>45565</v>
      </c>
      <c r="K1681" s="1" t="s">
        <v>373</v>
      </c>
      <c r="L1681" s="1" t="str">
        <f>IF(ISNUMBER(SEARCH("Social subscription",I1681)),"Social Sub",IF(OR(ISNUMBER(SEARCH("Mens",I1681)),ISNUMBER(SEARCH("Ladies",I1681))),"Match Fees",IF(OR(ISNUMBER(SEARCH("Badgers",I1681)),ISNUMBER(SEARCH("Match Fee",I1681))),"Match Fees",IF(OR(ISNUMBER(SEARCH("Training",I1681)),ISNUMBER(SEARCH("Aspirations",I1681))),"Training Fee",""))))</f>
        <v>Match Fees</v>
      </c>
      <c r="M1681" s="1">
        <v>10</v>
      </c>
      <c r="N1681" s="1">
        <v>0.18</v>
      </c>
      <c r="O1681" s="1">
        <v>0.1</v>
      </c>
      <c r="P1681" s="1">
        <v>0</v>
      </c>
      <c r="Q1681" s="1">
        <v>9.7200000000000006</v>
      </c>
    </row>
    <row r="1682" spans="1:17" ht="12.75">
      <c r="A1682" s="4">
        <v>45556</v>
      </c>
      <c r="B1682" s="18">
        <f>IF(AND(ISNUMBER(--LEFT(A1682,10)), ISNUMBER(--LEFT(C1682,10))), --LEFT(C1682,10) - --LEFT(A1682,10), "")</f>
        <v>8.7672999999995227</v>
      </c>
      <c r="C1682" s="4">
        <v>45564.767361111109</v>
      </c>
      <c r="D1682" s="16">
        <f>YEAR(C1682)</f>
        <v>2024</v>
      </c>
      <c r="E1682" s="1" t="str">
        <f t="shared" si="26"/>
        <v>September 2024</v>
      </c>
      <c r="F1682" s="3" t="str">
        <f ca="1">IF(C1682&gt;=TODAY()-365, "Last 12 Months", "After 12 Months")</f>
        <v>Last 12 Months</v>
      </c>
      <c r="G1682" s="1" t="s">
        <v>3312</v>
      </c>
      <c r="H1682" s="1" t="s">
        <v>963</v>
      </c>
      <c r="I1682" s="1" t="s">
        <v>3313</v>
      </c>
      <c r="J1682" s="8">
        <f>EOMONTH(C1682, 0)</f>
        <v>45565</v>
      </c>
      <c r="K1682" s="1" t="s">
        <v>373</v>
      </c>
      <c r="L1682" s="1" t="str">
        <f>IF(ISNUMBER(SEARCH("Social subscription",I1682)),"Social Sub",IF(OR(ISNUMBER(SEARCH("Mens",I1682)),ISNUMBER(SEARCH("Ladies",I1682))),"Match Fees",IF(OR(ISNUMBER(SEARCH("Badgers",I1682)),ISNUMBER(SEARCH("Match Fee",I1682))),"Match Fees",IF(OR(ISNUMBER(SEARCH("Training",I1682)),ISNUMBER(SEARCH("Aspirations",I1682))),"Training Fee",""))))</f>
        <v>Match Fees</v>
      </c>
      <c r="M1682" s="1">
        <v>10</v>
      </c>
      <c r="N1682" s="1">
        <v>0.2</v>
      </c>
      <c r="O1682" s="1">
        <v>0.1</v>
      </c>
      <c r="P1682" s="1">
        <v>0</v>
      </c>
      <c r="Q1682" s="1">
        <v>9.6999999999999993</v>
      </c>
    </row>
    <row r="1683" spans="1:17" ht="12.75">
      <c r="A1683" s="4">
        <v>45564</v>
      </c>
      <c r="B1683" s="18">
        <f>IF(AND(ISNUMBER(--LEFT(A1683,10)), ISNUMBER(--LEFT(C1683,10))), --LEFT(C1683,10) - --LEFT(A1683,10), "")</f>
        <v>0.82080000000132713</v>
      </c>
      <c r="C1683" s="4">
        <v>45564.820833333331</v>
      </c>
      <c r="D1683" s="16">
        <f>YEAR(C1683)</f>
        <v>2024</v>
      </c>
      <c r="E1683" s="1" t="str">
        <f t="shared" si="26"/>
        <v>September 2024</v>
      </c>
      <c r="F1683" s="3" t="str">
        <f ca="1">IF(C1683&gt;=TODAY()-365, "Last 12 Months", "After 12 Months")</f>
        <v>Last 12 Months</v>
      </c>
      <c r="G1683" s="1" t="s">
        <v>3314</v>
      </c>
      <c r="H1683" s="1" t="s">
        <v>1871</v>
      </c>
      <c r="I1683" s="1" t="s">
        <v>3315</v>
      </c>
      <c r="J1683" s="8">
        <f>EOMONTH(C1683, 0)</f>
        <v>45565</v>
      </c>
      <c r="K1683" s="1" t="s">
        <v>241</v>
      </c>
      <c r="L1683" s="1" t="str">
        <f>IF(ISNUMBER(SEARCH("Social subscription",I1683)),"Social Sub",IF(OR(ISNUMBER(SEARCH("Mens",I1683)),ISNUMBER(SEARCH("Ladies",I1683))),"Match Fees",IF(OR(ISNUMBER(SEARCH("Badgers",I1683)),ISNUMBER(SEARCH("Match Fee",I1683))),"Match Fees",IF(OR(ISNUMBER(SEARCH("Training",I1683)),ISNUMBER(SEARCH("Aspirations",I1683))),"Training Fee",""))))</f>
        <v>Match Fees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</row>
    <row r="1684" spans="1:17" ht="12.75">
      <c r="A1684" s="4">
        <v>45564</v>
      </c>
      <c r="B1684" s="18">
        <f>IF(AND(ISNUMBER(--LEFT(A1684,10)), ISNUMBER(--LEFT(C1684,10))), --LEFT(C1684,10) - --LEFT(A1684,10), "")</f>
        <v>0.82080000000132713</v>
      </c>
      <c r="C1684" s="4">
        <v>45564.820833333331</v>
      </c>
      <c r="D1684" s="16">
        <f>YEAR(C1684)</f>
        <v>2024</v>
      </c>
      <c r="E1684" s="1" t="str">
        <f t="shared" si="26"/>
        <v>September 2024</v>
      </c>
      <c r="F1684" s="3" t="str">
        <f ca="1">IF(C1684&gt;=TODAY()-365, "Last 12 Months", "After 12 Months")</f>
        <v>Last 12 Months</v>
      </c>
      <c r="G1684" s="1" t="s">
        <v>3316</v>
      </c>
      <c r="H1684" s="1" t="s">
        <v>996</v>
      </c>
      <c r="I1684" s="1" t="s">
        <v>3317</v>
      </c>
      <c r="J1684" s="8">
        <f>EOMONTH(C1684, 0)</f>
        <v>45565</v>
      </c>
      <c r="K1684" s="1" t="s">
        <v>241</v>
      </c>
      <c r="L1684" s="1" t="str">
        <f>IF(ISNUMBER(SEARCH("Social subscription",I1684)),"Social Sub",IF(OR(ISNUMBER(SEARCH("Mens",I1684)),ISNUMBER(SEARCH("Ladies",I1684))),"Match Fees",IF(OR(ISNUMBER(SEARCH("Badgers",I1684)),ISNUMBER(SEARCH("Match Fee",I1684))),"Match Fees",IF(OR(ISNUMBER(SEARCH("Training",I1684)),ISNUMBER(SEARCH("Aspirations",I1684))),"Training Fee",""))))</f>
        <v>Match Fees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</row>
    <row r="1685" spans="1:17" ht="12.75">
      <c r="A1685" s="4">
        <v>45564</v>
      </c>
      <c r="B1685" s="18">
        <f>IF(AND(ISNUMBER(--LEFT(A1685,10)), ISNUMBER(--LEFT(C1685,10))), --LEFT(C1685,10) - --LEFT(A1685,10), "")</f>
        <v>0.97559999999793945</v>
      </c>
      <c r="C1685" s="4">
        <v>45564.975694444445</v>
      </c>
      <c r="D1685" s="16">
        <f>YEAR(C1685)</f>
        <v>2024</v>
      </c>
      <c r="E1685" s="1" t="str">
        <f t="shared" si="26"/>
        <v>September 2024</v>
      </c>
      <c r="F1685" s="3" t="str">
        <f ca="1">IF(C1685&gt;=TODAY()-365, "Last 12 Months", "After 12 Months")</f>
        <v>Last 12 Months</v>
      </c>
      <c r="G1685" s="1" t="s">
        <v>3318</v>
      </c>
      <c r="H1685" s="1" t="s">
        <v>3319</v>
      </c>
      <c r="I1685" s="1" t="s">
        <v>3320</v>
      </c>
      <c r="J1685" s="8">
        <f>EOMONTH(C1685, 0)</f>
        <v>45565</v>
      </c>
      <c r="K1685" s="1" t="s">
        <v>241</v>
      </c>
      <c r="L1685" s="1" t="str">
        <f>IF(ISNUMBER(SEARCH("Social subscription",I1685)),"Social Sub",IF(OR(ISNUMBER(SEARCH("Mens",I1685)),ISNUMBER(SEARCH("Ladies",I1685))),"Match Fees",IF(OR(ISNUMBER(SEARCH("Badgers",I1685)),ISNUMBER(SEARCH("Match Fee",I1685))),"Match Fees",IF(OR(ISNUMBER(SEARCH("Training",I1685)),ISNUMBER(SEARCH("Aspirations",I1685))),"Training Fee",""))))</f>
        <v>Match Fees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</row>
    <row r="1686" spans="1:17" ht="12.75">
      <c r="A1686" s="4">
        <v>45564</v>
      </c>
      <c r="B1686" s="18">
        <f>IF(AND(ISNUMBER(--LEFT(A1686,10)), ISNUMBER(--LEFT(C1686,10))), --LEFT(C1686,10) - --LEFT(A1686,10), "")</f>
        <v>0.97559999999793945</v>
      </c>
      <c r="C1686" s="4">
        <v>45564.975694444445</v>
      </c>
      <c r="D1686" s="16">
        <f>YEAR(C1686)</f>
        <v>2024</v>
      </c>
      <c r="E1686" s="1" t="str">
        <f t="shared" si="26"/>
        <v>September 2024</v>
      </c>
      <c r="F1686" s="3" t="str">
        <f ca="1">IF(C1686&gt;=TODAY()-365, "Last 12 Months", "After 12 Months")</f>
        <v>Last 12 Months</v>
      </c>
      <c r="G1686" s="1" t="s">
        <v>3321</v>
      </c>
      <c r="H1686" s="1" t="s">
        <v>2771</v>
      </c>
      <c r="I1686" s="1" t="s">
        <v>3320</v>
      </c>
      <c r="J1686" s="8">
        <f>EOMONTH(C1686, 0)</f>
        <v>45565</v>
      </c>
      <c r="K1686" s="1" t="s">
        <v>241</v>
      </c>
      <c r="L1686" s="1" t="str">
        <f>IF(ISNUMBER(SEARCH("Social subscription",I1686)),"Social Sub",IF(OR(ISNUMBER(SEARCH("Mens",I1686)),ISNUMBER(SEARCH("Ladies",I1686))),"Match Fees",IF(OR(ISNUMBER(SEARCH("Badgers",I1686)),ISNUMBER(SEARCH("Match Fee",I1686))),"Match Fees",IF(OR(ISNUMBER(SEARCH("Training",I1686)),ISNUMBER(SEARCH("Aspirations",I1686))),"Training Fee",""))))</f>
        <v>Match Fees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</row>
    <row r="1687" spans="1:17" ht="12.75">
      <c r="A1687" s="4">
        <v>45564</v>
      </c>
      <c r="B1687" s="18">
        <f>IF(AND(ISNUMBER(--LEFT(A1687,10)), ISNUMBER(--LEFT(C1687,10))), --LEFT(C1687,10) - --LEFT(A1687,10), "")</f>
        <v>0.97559999999793945</v>
      </c>
      <c r="C1687" s="4">
        <v>45564.975694444445</v>
      </c>
      <c r="D1687" s="16">
        <f>YEAR(C1687)</f>
        <v>2024</v>
      </c>
      <c r="E1687" s="1" t="str">
        <f t="shared" si="26"/>
        <v>September 2024</v>
      </c>
      <c r="F1687" s="3" t="str">
        <f ca="1">IF(C1687&gt;=TODAY()-365, "Last 12 Months", "After 12 Months")</f>
        <v>Last 12 Months</v>
      </c>
      <c r="G1687" s="1" t="s">
        <v>3322</v>
      </c>
      <c r="H1687" s="1" t="s">
        <v>1470</v>
      </c>
      <c r="I1687" s="1" t="s">
        <v>3323</v>
      </c>
      <c r="J1687" s="8">
        <f>EOMONTH(C1687, 0)</f>
        <v>45565</v>
      </c>
      <c r="K1687" s="1" t="s">
        <v>241</v>
      </c>
      <c r="L1687" s="1" t="str">
        <f>IF(ISNUMBER(SEARCH("Social subscription",I1687)),"Social Sub",IF(OR(ISNUMBER(SEARCH("Mens",I1687)),ISNUMBER(SEARCH("Ladies",I1687))),"Match Fees",IF(OR(ISNUMBER(SEARCH("Badgers",I1687)),ISNUMBER(SEARCH("Match Fee",I1687))),"Match Fees",IF(OR(ISNUMBER(SEARCH("Training",I1687)),ISNUMBER(SEARCH("Aspirations",I1687))),"Training Fee",""))))</f>
        <v>Match Fees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</row>
    <row r="1688" spans="1:17" ht="12.75">
      <c r="A1688" s="4">
        <v>45564</v>
      </c>
      <c r="B1688" s="18">
        <f>IF(AND(ISNUMBER(--LEFT(A1688,10)), ISNUMBER(--LEFT(C1688,10))), --LEFT(C1688,10) - --LEFT(A1688,10), "")</f>
        <v>0.97559999999793945</v>
      </c>
      <c r="C1688" s="4">
        <v>45564.975694444445</v>
      </c>
      <c r="D1688" s="16">
        <f>YEAR(C1688)</f>
        <v>2024</v>
      </c>
      <c r="E1688" s="1" t="str">
        <f t="shared" si="26"/>
        <v>September 2024</v>
      </c>
      <c r="F1688" s="3" t="str">
        <f ca="1">IF(C1688&gt;=TODAY()-365, "Last 12 Months", "After 12 Months")</f>
        <v>Last 12 Months</v>
      </c>
      <c r="G1688" s="1" t="s">
        <v>3324</v>
      </c>
      <c r="H1688" s="1" t="s">
        <v>3190</v>
      </c>
      <c r="I1688" s="1" t="s">
        <v>3320</v>
      </c>
      <c r="J1688" s="8">
        <f>EOMONTH(C1688, 0)</f>
        <v>45565</v>
      </c>
      <c r="K1688" s="1" t="s">
        <v>241</v>
      </c>
      <c r="L1688" s="1" t="str">
        <f>IF(ISNUMBER(SEARCH("Social subscription",I1688)),"Social Sub",IF(OR(ISNUMBER(SEARCH("Mens",I1688)),ISNUMBER(SEARCH("Ladies",I1688))),"Match Fees",IF(OR(ISNUMBER(SEARCH("Badgers",I1688)),ISNUMBER(SEARCH("Match Fee",I1688))),"Match Fees",IF(OR(ISNUMBER(SEARCH("Training",I1688)),ISNUMBER(SEARCH("Aspirations",I1688))),"Training Fee",""))))</f>
        <v>Match Fees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</row>
    <row r="1689" spans="1:17" ht="12.75">
      <c r="A1689" s="4">
        <v>45564</v>
      </c>
      <c r="B1689" s="18">
        <f>IF(AND(ISNUMBER(--LEFT(A1689,10)), ISNUMBER(--LEFT(C1689,10))), --LEFT(C1689,10) - --LEFT(A1689,10), "")</f>
        <v>0.97559999999793945</v>
      </c>
      <c r="C1689" s="4">
        <v>45564.975694444445</v>
      </c>
      <c r="D1689" s="16">
        <f>YEAR(C1689)</f>
        <v>2024</v>
      </c>
      <c r="E1689" s="1" t="str">
        <f t="shared" si="26"/>
        <v>September 2024</v>
      </c>
      <c r="F1689" s="3" t="str">
        <f ca="1">IF(C1689&gt;=TODAY()-365, "Last 12 Months", "After 12 Months")</f>
        <v>Last 12 Months</v>
      </c>
      <c r="G1689" s="1" t="s">
        <v>3325</v>
      </c>
      <c r="H1689" s="1" t="s">
        <v>2776</v>
      </c>
      <c r="I1689" s="1" t="s">
        <v>3323</v>
      </c>
      <c r="J1689" s="8">
        <f>EOMONTH(C1689, 0)</f>
        <v>45565</v>
      </c>
      <c r="K1689" s="1" t="s">
        <v>241</v>
      </c>
      <c r="L1689" s="1" t="str">
        <f>IF(ISNUMBER(SEARCH("Social subscription",I1689)),"Social Sub",IF(OR(ISNUMBER(SEARCH("Mens",I1689)),ISNUMBER(SEARCH("Ladies",I1689))),"Match Fees",IF(OR(ISNUMBER(SEARCH("Badgers",I1689)),ISNUMBER(SEARCH("Match Fee",I1689))),"Match Fees",IF(OR(ISNUMBER(SEARCH("Training",I1689)),ISNUMBER(SEARCH("Aspirations",I1689))),"Training Fee",""))))</f>
        <v>Match Fees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</row>
    <row r="1690" spans="1:17" ht="12.75">
      <c r="A1690" s="4">
        <v>45564</v>
      </c>
      <c r="B1690" s="18">
        <f>IF(AND(ISNUMBER(--LEFT(A1690,10)), ISNUMBER(--LEFT(C1690,10))), --LEFT(C1690,10) - --LEFT(A1690,10), "")</f>
        <v>0.97559999999793945</v>
      </c>
      <c r="C1690" s="4">
        <v>45564.975694444445</v>
      </c>
      <c r="D1690" s="16">
        <f>YEAR(C1690)</f>
        <v>2024</v>
      </c>
      <c r="E1690" s="1" t="str">
        <f t="shared" si="26"/>
        <v>September 2024</v>
      </c>
      <c r="F1690" s="3" t="str">
        <f ca="1">IF(C1690&gt;=TODAY()-365, "Last 12 Months", "After 12 Months")</f>
        <v>Last 12 Months</v>
      </c>
      <c r="G1690" s="1" t="s">
        <v>3326</v>
      </c>
      <c r="H1690" s="1" t="s">
        <v>3193</v>
      </c>
      <c r="I1690" s="1" t="s">
        <v>3323</v>
      </c>
      <c r="J1690" s="8">
        <f>EOMONTH(C1690, 0)</f>
        <v>45565</v>
      </c>
      <c r="K1690" s="1" t="s">
        <v>241</v>
      </c>
      <c r="L1690" s="1" t="str">
        <f>IF(ISNUMBER(SEARCH("Social subscription",I1690)),"Social Sub",IF(OR(ISNUMBER(SEARCH("Mens",I1690)),ISNUMBER(SEARCH("Ladies",I1690))),"Match Fees",IF(OR(ISNUMBER(SEARCH("Badgers",I1690)),ISNUMBER(SEARCH("Match Fee",I1690))),"Match Fees",IF(OR(ISNUMBER(SEARCH("Training",I1690)),ISNUMBER(SEARCH("Aspirations",I1690))),"Training Fee",""))))</f>
        <v>Match Fees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</row>
    <row r="1691" spans="1:17" ht="12.75">
      <c r="A1691" s="4">
        <v>45564</v>
      </c>
      <c r="B1691" s="18">
        <f>IF(AND(ISNUMBER(--LEFT(A1691,10)), ISNUMBER(--LEFT(C1691,10))), --LEFT(C1691,10) - --LEFT(A1691,10), "")</f>
        <v>0.97559999999793945</v>
      </c>
      <c r="C1691" s="4">
        <v>45564.975694444445</v>
      </c>
      <c r="D1691" s="16">
        <f>YEAR(C1691)</f>
        <v>2024</v>
      </c>
      <c r="E1691" s="1" t="str">
        <f t="shared" si="26"/>
        <v>September 2024</v>
      </c>
      <c r="F1691" s="3" t="str">
        <f ca="1">IF(C1691&gt;=TODAY()-365, "Last 12 Months", "After 12 Months")</f>
        <v>Last 12 Months</v>
      </c>
      <c r="G1691" s="1" t="s">
        <v>3327</v>
      </c>
      <c r="H1691" s="1" t="s">
        <v>2778</v>
      </c>
      <c r="I1691" s="1" t="s">
        <v>3323</v>
      </c>
      <c r="J1691" s="8">
        <f>EOMONTH(C1691, 0)</f>
        <v>45565</v>
      </c>
      <c r="K1691" s="1" t="s">
        <v>241</v>
      </c>
      <c r="L1691" s="1" t="str">
        <f>IF(ISNUMBER(SEARCH("Social subscription",I1691)),"Social Sub",IF(OR(ISNUMBER(SEARCH("Mens",I1691)),ISNUMBER(SEARCH("Ladies",I1691))),"Match Fees",IF(OR(ISNUMBER(SEARCH("Badgers",I1691)),ISNUMBER(SEARCH("Match Fee",I1691))),"Match Fees",IF(OR(ISNUMBER(SEARCH("Training",I1691)),ISNUMBER(SEARCH("Aspirations",I1691))),"Training Fee",""))))</f>
        <v>Match Fees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</row>
    <row r="1692" spans="1:17" ht="12.75">
      <c r="A1692" s="4">
        <v>45564</v>
      </c>
      <c r="B1692" s="18">
        <f>IF(AND(ISNUMBER(--LEFT(A1692,10)), ISNUMBER(--LEFT(C1692,10))), --LEFT(C1692,10) - --LEFT(A1692,10), "")</f>
        <v>0.97559999999793945</v>
      </c>
      <c r="C1692" s="4">
        <v>45564.975694444445</v>
      </c>
      <c r="D1692" s="16">
        <f>YEAR(C1692)</f>
        <v>2024</v>
      </c>
      <c r="E1692" s="1" t="str">
        <f t="shared" si="26"/>
        <v>September 2024</v>
      </c>
      <c r="F1692" s="3" t="str">
        <f ca="1">IF(C1692&gt;=TODAY()-365, "Last 12 Months", "After 12 Months")</f>
        <v>Last 12 Months</v>
      </c>
      <c r="G1692" s="1" t="s">
        <v>3328</v>
      </c>
      <c r="H1692" s="1" t="s">
        <v>2477</v>
      </c>
      <c r="I1692" s="1" t="s">
        <v>3323</v>
      </c>
      <c r="J1692" s="8">
        <f>EOMONTH(C1692, 0)</f>
        <v>45565</v>
      </c>
      <c r="K1692" s="1" t="s">
        <v>241</v>
      </c>
      <c r="L1692" s="1" t="str">
        <f>IF(ISNUMBER(SEARCH("Social subscription",I1692)),"Social Sub",IF(OR(ISNUMBER(SEARCH("Mens",I1692)),ISNUMBER(SEARCH("Ladies",I1692))),"Match Fees",IF(OR(ISNUMBER(SEARCH("Badgers",I1692)),ISNUMBER(SEARCH("Match Fee",I1692))),"Match Fees",IF(OR(ISNUMBER(SEARCH("Training",I1692)),ISNUMBER(SEARCH("Aspirations",I1692))),"Training Fee",""))))</f>
        <v>Match Fees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</row>
    <row r="1693" spans="1:17" ht="12.75">
      <c r="A1693" s="4">
        <v>45564</v>
      </c>
      <c r="B1693" s="18">
        <f>IF(AND(ISNUMBER(--LEFT(A1693,10)), ISNUMBER(--LEFT(C1693,10))), --LEFT(C1693,10) - --LEFT(A1693,10), "")</f>
        <v>0.97559999999793945</v>
      </c>
      <c r="C1693" s="4">
        <v>45564.975694444445</v>
      </c>
      <c r="D1693" s="16">
        <f>YEAR(C1693)</f>
        <v>2024</v>
      </c>
      <c r="E1693" s="1" t="str">
        <f t="shared" si="26"/>
        <v>September 2024</v>
      </c>
      <c r="F1693" s="3" t="str">
        <f ca="1">IF(C1693&gt;=TODAY()-365, "Last 12 Months", "After 12 Months")</f>
        <v>Last 12 Months</v>
      </c>
      <c r="G1693" s="1" t="s">
        <v>3329</v>
      </c>
      <c r="H1693" s="1" t="s">
        <v>1354</v>
      </c>
      <c r="I1693" s="1" t="s">
        <v>3323</v>
      </c>
      <c r="J1693" s="8">
        <f>EOMONTH(C1693, 0)</f>
        <v>45565</v>
      </c>
      <c r="K1693" s="1" t="s">
        <v>241</v>
      </c>
      <c r="L1693" s="1" t="str">
        <f>IF(ISNUMBER(SEARCH("Social subscription",I1693)),"Social Sub",IF(OR(ISNUMBER(SEARCH("Mens",I1693)),ISNUMBER(SEARCH("Ladies",I1693))),"Match Fees",IF(OR(ISNUMBER(SEARCH("Badgers",I1693)),ISNUMBER(SEARCH("Match Fee",I1693))),"Match Fees",IF(OR(ISNUMBER(SEARCH("Training",I1693)),ISNUMBER(SEARCH("Aspirations",I1693))),"Training Fee",""))))</f>
        <v>Match Fees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</row>
    <row r="1694" spans="1:17" ht="12.75">
      <c r="A1694" s="4">
        <v>45564</v>
      </c>
      <c r="B1694" s="18">
        <f>IF(AND(ISNUMBER(--LEFT(A1694,10)), ISNUMBER(--LEFT(C1694,10))), --LEFT(C1694,10) - --LEFT(A1694,10), "")</f>
        <v>0.97559999999793945</v>
      </c>
      <c r="C1694" s="4">
        <v>45564.975694444445</v>
      </c>
      <c r="D1694" s="16">
        <f>YEAR(C1694)</f>
        <v>2024</v>
      </c>
      <c r="E1694" s="1" t="str">
        <f t="shared" si="26"/>
        <v>September 2024</v>
      </c>
      <c r="F1694" s="3" t="str">
        <f ca="1">IF(C1694&gt;=TODAY()-365, "Last 12 Months", "After 12 Months")</f>
        <v>Last 12 Months</v>
      </c>
      <c r="G1694" s="1" t="s">
        <v>3330</v>
      </c>
      <c r="H1694" s="1" t="s">
        <v>3198</v>
      </c>
      <c r="I1694" s="1" t="s">
        <v>3320</v>
      </c>
      <c r="J1694" s="8">
        <f>EOMONTH(C1694, 0)</f>
        <v>45565</v>
      </c>
      <c r="K1694" s="1" t="s">
        <v>241</v>
      </c>
      <c r="L1694" s="1" t="str">
        <f>IF(ISNUMBER(SEARCH("Social subscription",I1694)),"Social Sub",IF(OR(ISNUMBER(SEARCH("Mens",I1694)),ISNUMBER(SEARCH("Ladies",I1694))),"Match Fees",IF(OR(ISNUMBER(SEARCH("Badgers",I1694)),ISNUMBER(SEARCH("Match Fee",I1694))),"Match Fees",IF(OR(ISNUMBER(SEARCH("Training",I1694)),ISNUMBER(SEARCH("Aspirations",I1694))),"Training Fee",""))))</f>
        <v>Match Fees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</row>
    <row r="1695" spans="1:17" ht="12.75">
      <c r="A1695" s="4">
        <v>45564</v>
      </c>
      <c r="B1695" s="18">
        <f>IF(AND(ISNUMBER(--LEFT(A1695,10)), ISNUMBER(--LEFT(C1695,10))), --LEFT(C1695,10) - --LEFT(A1695,10), "")</f>
        <v>0.97559999999793945</v>
      </c>
      <c r="C1695" s="4">
        <v>45564.975694444445</v>
      </c>
      <c r="D1695" s="16">
        <f>YEAR(C1695)</f>
        <v>2024</v>
      </c>
      <c r="E1695" s="1" t="str">
        <f t="shared" si="26"/>
        <v>September 2024</v>
      </c>
      <c r="F1695" s="3" t="str">
        <f ca="1">IF(C1695&gt;=TODAY()-365, "Last 12 Months", "After 12 Months")</f>
        <v>Last 12 Months</v>
      </c>
      <c r="G1695" s="1" t="s">
        <v>3331</v>
      </c>
      <c r="H1695" s="1" t="s">
        <v>1692</v>
      </c>
      <c r="I1695" s="1" t="s">
        <v>3323</v>
      </c>
      <c r="J1695" s="8">
        <f>EOMONTH(C1695, 0)</f>
        <v>45565</v>
      </c>
      <c r="K1695" s="1" t="s">
        <v>241</v>
      </c>
      <c r="L1695" s="1" t="str">
        <f>IF(ISNUMBER(SEARCH("Social subscription",I1695)),"Social Sub",IF(OR(ISNUMBER(SEARCH("Mens",I1695)),ISNUMBER(SEARCH("Ladies",I1695))),"Match Fees",IF(OR(ISNUMBER(SEARCH("Badgers",I1695)),ISNUMBER(SEARCH("Match Fee",I1695))),"Match Fees",IF(OR(ISNUMBER(SEARCH("Training",I1695)),ISNUMBER(SEARCH("Aspirations",I1695))),"Training Fee",""))))</f>
        <v>Match Fees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</row>
    <row r="1696" spans="1:17" ht="12.75">
      <c r="A1696" s="4">
        <v>45564</v>
      </c>
      <c r="B1696" s="18">
        <f>IF(AND(ISNUMBER(--LEFT(A1696,10)), ISNUMBER(--LEFT(C1696,10))), --LEFT(C1696,10) - --LEFT(A1696,10), "")</f>
        <v>0.97559999999793945</v>
      </c>
      <c r="C1696" s="4">
        <v>45564.975694444445</v>
      </c>
      <c r="D1696" s="16">
        <f>YEAR(C1696)</f>
        <v>2024</v>
      </c>
      <c r="E1696" s="1" t="str">
        <f t="shared" si="26"/>
        <v>September 2024</v>
      </c>
      <c r="F1696" s="3" t="str">
        <f ca="1">IF(C1696&gt;=TODAY()-365, "Last 12 Months", "After 12 Months")</f>
        <v>Last 12 Months</v>
      </c>
      <c r="G1696" s="1" t="s">
        <v>3332</v>
      </c>
      <c r="H1696" s="1" t="s">
        <v>3200</v>
      </c>
      <c r="I1696" s="1" t="s">
        <v>3320</v>
      </c>
      <c r="J1696" s="8">
        <f>EOMONTH(C1696, 0)</f>
        <v>45565</v>
      </c>
      <c r="K1696" s="1" t="s">
        <v>241</v>
      </c>
      <c r="L1696" s="1" t="str">
        <f>IF(ISNUMBER(SEARCH("Social subscription",I1696)),"Social Sub",IF(OR(ISNUMBER(SEARCH("Mens",I1696)),ISNUMBER(SEARCH("Ladies",I1696))),"Match Fees",IF(OR(ISNUMBER(SEARCH("Badgers",I1696)),ISNUMBER(SEARCH("Match Fee",I1696))),"Match Fees",IF(OR(ISNUMBER(SEARCH("Training",I1696)),ISNUMBER(SEARCH("Aspirations",I1696))),"Training Fee",""))))</f>
        <v>Match Fees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</row>
    <row r="1697" spans="1:17" ht="12.75">
      <c r="A1697" s="4">
        <v>45564</v>
      </c>
      <c r="B1697" s="18">
        <f>IF(AND(ISNUMBER(--LEFT(A1697,10)), ISNUMBER(--LEFT(C1697,10))), --LEFT(C1697,10) - --LEFT(A1697,10), "")</f>
        <v>0.97559999999793945</v>
      </c>
      <c r="C1697" s="4">
        <v>45564.975694444445</v>
      </c>
      <c r="D1697" s="16">
        <f>YEAR(C1697)</f>
        <v>2024</v>
      </c>
      <c r="E1697" s="1" t="str">
        <f t="shared" si="26"/>
        <v>September 2024</v>
      </c>
      <c r="F1697" s="3" t="str">
        <f ca="1">IF(C1697&gt;=TODAY()-365, "Last 12 Months", "After 12 Months")</f>
        <v>Last 12 Months</v>
      </c>
      <c r="G1697" s="1" t="s">
        <v>3333</v>
      </c>
      <c r="H1697" s="1" t="s">
        <v>2784</v>
      </c>
      <c r="I1697" s="1" t="s">
        <v>3323</v>
      </c>
      <c r="J1697" s="8">
        <f>EOMONTH(C1697, 0)</f>
        <v>45565</v>
      </c>
      <c r="K1697" s="1" t="s">
        <v>241</v>
      </c>
      <c r="L1697" s="1" t="str">
        <f>IF(ISNUMBER(SEARCH("Social subscription",I1697)),"Social Sub",IF(OR(ISNUMBER(SEARCH("Mens",I1697)),ISNUMBER(SEARCH("Ladies",I1697))),"Match Fees",IF(OR(ISNUMBER(SEARCH("Badgers",I1697)),ISNUMBER(SEARCH("Match Fee",I1697))),"Match Fees",IF(OR(ISNUMBER(SEARCH("Training",I1697)),ISNUMBER(SEARCH("Aspirations",I1697))),"Training Fee",""))))</f>
        <v>Match Fees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</row>
    <row r="1698" spans="1:17" ht="12.75">
      <c r="A1698" s="4">
        <v>45564</v>
      </c>
      <c r="B1698" s="18">
        <f>IF(AND(ISNUMBER(--LEFT(A1698,10)), ISNUMBER(--LEFT(C1698,10))), --LEFT(C1698,10) - --LEFT(A1698,10), "")</f>
        <v>0.97559999999793945</v>
      </c>
      <c r="C1698" s="4">
        <v>45564.975694444445</v>
      </c>
      <c r="D1698" s="16">
        <f>YEAR(C1698)</f>
        <v>2024</v>
      </c>
      <c r="E1698" s="1" t="str">
        <f t="shared" si="26"/>
        <v>September 2024</v>
      </c>
      <c r="F1698" s="3" t="str">
        <f ca="1">IF(C1698&gt;=TODAY()-365, "Last 12 Months", "After 12 Months")</f>
        <v>Last 12 Months</v>
      </c>
      <c r="G1698" s="1" t="s">
        <v>3334</v>
      </c>
      <c r="H1698" s="1" t="s">
        <v>2786</v>
      </c>
      <c r="I1698" s="1" t="s">
        <v>3323</v>
      </c>
      <c r="J1698" s="8">
        <f>EOMONTH(C1698, 0)</f>
        <v>45565</v>
      </c>
      <c r="K1698" s="1" t="s">
        <v>241</v>
      </c>
      <c r="L1698" s="1" t="str">
        <f>IF(ISNUMBER(SEARCH("Social subscription",I1698)),"Social Sub",IF(OR(ISNUMBER(SEARCH("Mens",I1698)),ISNUMBER(SEARCH("Ladies",I1698))),"Match Fees",IF(OR(ISNUMBER(SEARCH("Badgers",I1698)),ISNUMBER(SEARCH("Match Fee",I1698))),"Match Fees",IF(OR(ISNUMBER(SEARCH("Training",I1698)),ISNUMBER(SEARCH("Aspirations",I1698))),"Training Fee",""))))</f>
        <v>Match Fees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</row>
    <row r="1699" spans="1:17" ht="12.75">
      <c r="A1699" s="4">
        <v>45563</v>
      </c>
      <c r="B1699" s="18">
        <f>IF(AND(ISNUMBER(--LEFT(A1699,10)), ISNUMBER(--LEFT(C1699,10))), --LEFT(C1699,10) - --LEFT(A1699,10), "")</f>
        <v>2.3069000000032247</v>
      </c>
      <c r="C1699" s="4">
        <v>45565.306944444441</v>
      </c>
      <c r="D1699" s="16">
        <f>YEAR(C1699)</f>
        <v>2024</v>
      </c>
      <c r="E1699" s="1" t="str">
        <f t="shared" si="26"/>
        <v>September 2024</v>
      </c>
      <c r="F1699" s="3" t="str">
        <f ca="1">IF(C1699&gt;=TODAY()-365, "Last 12 Months", "After 12 Months")</f>
        <v>Last 12 Months</v>
      </c>
      <c r="G1699" s="1" t="s">
        <v>3335</v>
      </c>
      <c r="H1699" s="1" t="s">
        <v>2287</v>
      </c>
      <c r="I1699" s="1" t="s">
        <v>3336</v>
      </c>
      <c r="J1699" s="8">
        <f>EOMONTH(C1699, 0)</f>
        <v>45565</v>
      </c>
      <c r="K1699" s="1" t="s">
        <v>233</v>
      </c>
      <c r="L1699" s="1" t="str">
        <f>IF(ISNUMBER(SEARCH("Social subscription",I1699)),"Social Sub",IF(OR(ISNUMBER(SEARCH("Mens",I1699)),ISNUMBER(SEARCH("Ladies",I1699))),"Match Fees",IF(OR(ISNUMBER(SEARCH("Badgers",I1699)),ISNUMBER(SEARCH("Match Fee",I1699))),"Match Fees",IF(OR(ISNUMBER(SEARCH("Training",I1699)),ISNUMBER(SEARCH("Aspirations",I1699))),"Training Fee",""))))</f>
        <v>Match Fees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</row>
    <row r="1700" spans="1:17" ht="12.75">
      <c r="A1700" s="4">
        <v>45565</v>
      </c>
      <c r="B1700" s="18">
        <f>IF(AND(ISNUMBER(--LEFT(A1700,10)), ISNUMBER(--LEFT(C1700,10))), --LEFT(C1700,10) - --LEFT(A1700,10), "")</f>
        <v>0.30760000000009313</v>
      </c>
      <c r="C1700" s="4">
        <v>45565.307638888888</v>
      </c>
      <c r="D1700" s="16">
        <f>YEAR(C1700)</f>
        <v>2024</v>
      </c>
      <c r="E1700" s="1" t="str">
        <f t="shared" si="26"/>
        <v>September 2024</v>
      </c>
      <c r="F1700" s="3" t="str">
        <f ca="1">IF(C1700&gt;=TODAY()-365, "Last 12 Months", "After 12 Months")</f>
        <v>Last 12 Months</v>
      </c>
      <c r="G1700" s="1" t="s">
        <v>3337</v>
      </c>
      <c r="H1700" s="1" t="s">
        <v>3257</v>
      </c>
      <c r="I1700" s="1" t="s">
        <v>3247</v>
      </c>
      <c r="J1700" s="8">
        <f>EOMONTH(C1700, 0)</f>
        <v>45565</v>
      </c>
      <c r="K1700" s="1" t="s">
        <v>241</v>
      </c>
      <c r="L1700" s="1" t="str">
        <f>IF(ISNUMBER(SEARCH("Social subscription",I1700)),"Social Sub",IF(OR(ISNUMBER(SEARCH("Mens",I1700)),ISNUMBER(SEARCH("Ladies",I1700))),"Match Fees",IF(OR(ISNUMBER(SEARCH("Badgers",I1700)),ISNUMBER(SEARCH("Match Fee",I1700))),"Match Fees",IF(OR(ISNUMBER(SEARCH("Training",I1700)),ISNUMBER(SEARCH("Aspirations",I1700))),"Training Fee",""))))</f>
        <v>Match Fees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</row>
    <row r="1701" spans="1:17" ht="12.75">
      <c r="A1701" s="4">
        <v>45550</v>
      </c>
      <c r="B1701" s="18">
        <f>IF(AND(ISNUMBER(--LEFT(A1701,10)), ISNUMBER(--LEFT(C1701,10))), --LEFT(C1701,10) - --LEFT(A1701,10), "")</f>
        <v>15.527699999998731</v>
      </c>
      <c r="C1701" s="4">
        <v>45565.527777777781</v>
      </c>
      <c r="D1701" s="16">
        <f>YEAR(C1701)</f>
        <v>2024</v>
      </c>
      <c r="E1701" s="1" t="str">
        <f t="shared" si="26"/>
        <v>September 2024</v>
      </c>
      <c r="F1701" s="3" t="str">
        <f ca="1">IF(C1701&gt;=TODAY()-365, "Last 12 Months", "After 12 Months")</f>
        <v>Last 12 Months</v>
      </c>
      <c r="G1701" s="1" t="s">
        <v>3338</v>
      </c>
      <c r="H1701" s="1" t="s">
        <v>1322</v>
      </c>
      <c r="I1701" s="1" t="s">
        <v>2711</v>
      </c>
      <c r="J1701" s="8">
        <f>EOMONTH(C1701, 0)</f>
        <v>45565</v>
      </c>
      <c r="K1701" s="1" t="s">
        <v>233</v>
      </c>
      <c r="L1701" s="1" t="str">
        <f>IF(ISNUMBER(SEARCH("Social subscription",I1701)),"Social Sub",IF(OR(ISNUMBER(SEARCH("Mens",I1701)),ISNUMBER(SEARCH("Ladies",I1701))),"Match Fees",IF(OR(ISNUMBER(SEARCH("Badgers",I1701)),ISNUMBER(SEARCH("Match Fee",I1701))),"Match Fees",IF(OR(ISNUMBER(SEARCH("Training",I1701)),ISNUMBER(SEARCH("Aspirations",I1701))),"Training Fee",""))))</f>
        <v>Match Fees</v>
      </c>
      <c r="M1701" s="1">
        <v>150</v>
      </c>
      <c r="N1701" s="1">
        <v>0</v>
      </c>
      <c r="O1701" s="1">
        <v>0</v>
      </c>
      <c r="P1701" s="1">
        <v>0</v>
      </c>
      <c r="Q1701" s="1">
        <v>150</v>
      </c>
    </row>
    <row r="1702" spans="1:17" ht="12.75">
      <c r="A1702" s="4">
        <v>45550</v>
      </c>
      <c r="B1702" s="18">
        <f>IF(AND(ISNUMBER(--LEFT(A1702,10)), ISNUMBER(--LEFT(C1702,10))), --LEFT(C1702,10) - --LEFT(A1702,10), "")</f>
        <v>15.527699999998731</v>
      </c>
      <c r="C1702" s="4">
        <v>45565.527777777781</v>
      </c>
      <c r="D1702" s="16">
        <f>YEAR(C1702)</f>
        <v>2024</v>
      </c>
      <c r="E1702" s="1" t="str">
        <f t="shared" si="26"/>
        <v>September 2024</v>
      </c>
      <c r="F1702" s="3" t="str">
        <f ca="1">IF(C1702&gt;=TODAY()-365, "Last 12 Months", "After 12 Months")</f>
        <v>Last 12 Months</v>
      </c>
      <c r="G1702" s="1" t="s">
        <v>3339</v>
      </c>
      <c r="H1702" s="1" t="s">
        <v>1319</v>
      </c>
      <c r="I1702" s="1" t="s">
        <v>3106</v>
      </c>
      <c r="J1702" s="8">
        <f>EOMONTH(C1702, 0)</f>
        <v>45565</v>
      </c>
      <c r="K1702" s="1" t="s">
        <v>233</v>
      </c>
      <c r="L1702" s="1" t="str">
        <f>IF(ISNUMBER(SEARCH("Social subscription",I1702)),"Social Sub",IF(OR(ISNUMBER(SEARCH("Mens",I1702)),ISNUMBER(SEARCH("Ladies",I1702))),"Match Fees",IF(OR(ISNUMBER(SEARCH("Badgers",I1702)),ISNUMBER(SEARCH("Match Fee",I1702))),"Match Fees",IF(OR(ISNUMBER(SEARCH("Training",I1702)),ISNUMBER(SEARCH("Aspirations",I1702))),"Training Fee",""))))</f>
        <v>Match Fees</v>
      </c>
      <c r="M1702" s="1">
        <v>30</v>
      </c>
      <c r="N1702" s="1">
        <v>0</v>
      </c>
      <c r="O1702" s="1">
        <v>0</v>
      </c>
      <c r="P1702" s="1">
        <v>0</v>
      </c>
      <c r="Q1702" s="1">
        <v>30</v>
      </c>
    </row>
    <row r="1703" spans="1:17" ht="12.75">
      <c r="A1703" s="4">
        <v>45550</v>
      </c>
      <c r="B1703" s="18">
        <f>IF(AND(ISNUMBER(--LEFT(A1703,10)), ISNUMBER(--LEFT(C1703,10))), --LEFT(C1703,10) - --LEFT(A1703,10), "")</f>
        <v>15.528400000002875</v>
      </c>
      <c r="C1703" s="4">
        <v>45565.52847222222</v>
      </c>
      <c r="D1703" s="16">
        <f>YEAR(C1703)</f>
        <v>2024</v>
      </c>
      <c r="E1703" s="1" t="str">
        <f t="shared" si="26"/>
        <v>September 2024</v>
      </c>
      <c r="F1703" s="3" t="str">
        <f ca="1">IF(C1703&gt;=TODAY()-365, "Last 12 Months", "After 12 Months")</f>
        <v>Last 12 Months</v>
      </c>
      <c r="G1703" s="1" t="s">
        <v>3340</v>
      </c>
      <c r="H1703" s="1" t="s">
        <v>3235</v>
      </c>
      <c r="I1703" s="1" t="s">
        <v>3106</v>
      </c>
      <c r="J1703" s="8">
        <f>EOMONTH(C1703, 0)</f>
        <v>45565</v>
      </c>
      <c r="K1703" s="1" t="s">
        <v>233</v>
      </c>
      <c r="L1703" s="1" t="str">
        <f>IF(ISNUMBER(SEARCH("Social subscription",I1703)),"Social Sub",IF(OR(ISNUMBER(SEARCH("Mens",I1703)),ISNUMBER(SEARCH("Ladies",I1703))),"Match Fees",IF(OR(ISNUMBER(SEARCH("Badgers",I1703)),ISNUMBER(SEARCH("Match Fee",I1703))),"Match Fees",IF(OR(ISNUMBER(SEARCH("Training",I1703)),ISNUMBER(SEARCH("Aspirations",I1703))),"Training Fee",""))))</f>
        <v>Match Fees</v>
      </c>
      <c r="M1703" s="1">
        <v>30</v>
      </c>
      <c r="N1703" s="1">
        <v>0</v>
      </c>
      <c r="O1703" s="1">
        <v>0</v>
      </c>
      <c r="P1703" s="1">
        <v>0</v>
      </c>
      <c r="Q1703" s="1">
        <v>30</v>
      </c>
    </row>
    <row r="1704" spans="1:17" ht="12.75">
      <c r="A1704" s="4">
        <v>45563</v>
      </c>
      <c r="B1704" s="18">
        <f>IF(AND(ISNUMBER(--LEFT(A1704,10)), ISNUMBER(--LEFT(C1704,10))), --LEFT(C1704,10) - --LEFT(A1704,10), "")</f>
        <v>2.5708000000013271</v>
      </c>
      <c r="C1704" s="4">
        <v>45565.570833333331</v>
      </c>
      <c r="D1704" s="16">
        <f>YEAR(C1704)</f>
        <v>2024</v>
      </c>
      <c r="E1704" s="1" t="str">
        <f t="shared" si="26"/>
        <v>September 2024</v>
      </c>
      <c r="F1704" s="3" t="str">
        <f ca="1">IF(C1704&gt;=TODAY()-365, "Last 12 Months", "After 12 Months")</f>
        <v>Last 12 Months</v>
      </c>
      <c r="G1704" s="1" t="s">
        <v>3341</v>
      </c>
      <c r="H1704" s="1" t="s">
        <v>2896</v>
      </c>
      <c r="I1704" s="1" t="s">
        <v>3342</v>
      </c>
      <c r="J1704" s="8">
        <f>EOMONTH(C1704, 0)</f>
        <v>45565</v>
      </c>
      <c r="K1704" s="1" t="s">
        <v>233</v>
      </c>
      <c r="L1704" s="1" t="str">
        <f>IF(ISNUMBER(SEARCH("Social subscription",I1704)),"Social Sub",IF(OR(ISNUMBER(SEARCH("Mens",I1704)),ISNUMBER(SEARCH("Ladies",I1704))),"Match Fees",IF(OR(ISNUMBER(SEARCH("Badgers",I1704)),ISNUMBER(SEARCH("Match Fee",I1704))),"Match Fees",IF(OR(ISNUMBER(SEARCH("Training",I1704)),ISNUMBER(SEARCH("Aspirations",I1704))),"Training Fee",""))))</f>
        <v>Match Fees</v>
      </c>
      <c r="M1704" s="1">
        <v>10</v>
      </c>
      <c r="N1704" s="1">
        <v>0</v>
      </c>
      <c r="O1704" s="1">
        <v>0</v>
      </c>
      <c r="P1704" s="1">
        <v>0</v>
      </c>
      <c r="Q1704" s="1">
        <v>10</v>
      </c>
    </row>
    <row r="1705" spans="1:17" ht="12.75">
      <c r="A1705" s="4">
        <v>45536</v>
      </c>
      <c r="B1705" s="18">
        <f>IF(AND(ISNUMBER(--LEFT(A1705,10)), ISNUMBER(--LEFT(C1705,10))), --LEFT(C1705,10) - --LEFT(A1705,10), "")</f>
        <v>30.354099999996834</v>
      </c>
      <c r="C1705" s="4">
        <v>45566.354166666664</v>
      </c>
      <c r="D1705" s="16">
        <f>YEAR(C1705)</f>
        <v>2024</v>
      </c>
      <c r="E1705" s="1" t="str">
        <f t="shared" si="26"/>
        <v>October 2024</v>
      </c>
      <c r="F1705" s="3" t="str">
        <f ca="1">IF(C1705&gt;=TODAY()-365, "Last 12 Months", "After 12 Months")</f>
        <v>Last 12 Months</v>
      </c>
      <c r="G1705" s="1" t="s">
        <v>3343</v>
      </c>
      <c r="H1705" s="1" t="s">
        <v>642</v>
      </c>
      <c r="I1705" s="1" t="s">
        <v>3344</v>
      </c>
      <c r="J1705" s="8">
        <f>EOMONTH(C1705, 0)</f>
        <v>45596</v>
      </c>
      <c r="K1705" s="1" t="s">
        <v>373</v>
      </c>
      <c r="L1705" s="1" t="str">
        <f>IF(ISNUMBER(SEARCH("Social subscription",I1705)),"Social Sub",IF(OR(ISNUMBER(SEARCH("Mens",I1705)),ISNUMBER(SEARCH("Ladies",I1705))),"Match Fees",IF(OR(ISNUMBER(SEARCH("Badgers",I1705)),ISNUMBER(SEARCH("Match Fee",I1705))),"Match Fees",IF(OR(ISNUMBER(SEARCH("Training",I1705)),ISNUMBER(SEARCH("Aspirations",I1705))),"Training Fee",""))))</f>
        <v>Training Fee</v>
      </c>
      <c r="M1705" s="1">
        <v>3</v>
      </c>
      <c r="N1705" s="1">
        <v>0.25</v>
      </c>
      <c r="O1705" s="1">
        <v>0.05</v>
      </c>
      <c r="P1705" s="1">
        <v>0</v>
      </c>
      <c r="Q1705" s="1">
        <v>2.7</v>
      </c>
    </row>
    <row r="1706" spans="1:17" ht="12.75">
      <c r="A1706" s="4">
        <v>45536</v>
      </c>
      <c r="B1706" s="18">
        <f>IF(AND(ISNUMBER(--LEFT(A1706,10)), ISNUMBER(--LEFT(C1706,10))), --LEFT(C1706,10) - --LEFT(A1706,10), "")</f>
        <v>30.354099999996834</v>
      </c>
      <c r="C1706" s="4">
        <v>45566.354166666664</v>
      </c>
      <c r="D1706" s="16">
        <f>YEAR(C1706)</f>
        <v>2024</v>
      </c>
      <c r="E1706" s="1" t="str">
        <f t="shared" si="26"/>
        <v>October 2024</v>
      </c>
      <c r="F1706" s="3" t="str">
        <f ca="1">IF(C1706&gt;=TODAY()-365, "Last 12 Months", "After 12 Months")</f>
        <v>Last 12 Months</v>
      </c>
      <c r="G1706" s="1" t="s">
        <v>3345</v>
      </c>
      <c r="H1706" s="1" t="s">
        <v>918</v>
      </c>
      <c r="I1706" s="1" t="s">
        <v>3346</v>
      </c>
      <c r="J1706" s="8">
        <f>EOMONTH(C1706, 0)</f>
        <v>45596</v>
      </c>
      <c r="K1706" s="1" t="s">
        <v>373</v>
      </c>
      <c r="L1706" s="1" t="str">
        <f>IF(ISNUMBER(SEARCH("Social subscription",I1706)),"Social Sub",IF(OR(ISNUMBER(SEARCH("Mens",I1706)),ISNUMBER(SEARCH("Ladies",I1706))),"Match Fees",IF(OR(ISNUMBER(SEARCH("Badgers",I1706)),ISNUMBER(SEARCH("Match Fee",I1706))),"Match Fees",IF(OR(ISNUMBER(SEARCH("Training",I1706)),ISNUMBER(SEARCH("Aspirations",I1706))),"Training Fee",""))))</f>
        <v>Training Fee</v>
      </c>
      <c r="M1706" s="1">
        <v>3</v>
      </c>
      <c r="N1706" s="1">
        <v>7.0000000000000007E-2</v>
      </c>
      <c r="O1706" s="1">
        <v>0.05</v>
      </c>
      <c r="P1706" s="1">
        <v>0</v>
      </c>
      <c r="Q1706" s="1">
        <v>2.88</v>
      </c>
    </row>
    <row r="1707" spans="1:17" ht="12.75">
      <c r="A1707" s="4">
        <v>45536</v>
      </c>
      <c r="B1707" s="18">
        <f>IF(AND(ISNUMBER(--LEFT(A1707,10)), ISNUMBER(--LEFT(C1707,10))), --LEFT(C1707,10) - --LEFT(A1707,10), "")</f>
        <v>30.354099999996834</v>
      </c>
      <c r="C1707" s="4">
        <v>45566.354166666664</v>
      </c>
      <c r="D1707" s="16">
        <f>YEAR(C1707)</f>
        <v>2024</v>
      </c>
      <c r="E1707" s="1" t="str">
        <f t="shared" si="26"/>
        <v>October 2024</v>
      </c>
      <c r="F1707" s="3" t="str">
        <f ca="1">IF(C1707&gt;=TODAY()-365, "Last 12 Months", "After 12 Months")</f>
        <v>Last 12 Months</v>
      </c>
      <c r="G1707" s="1" t="s">
        <v>3347</v>
      </c>
      <c r="H1707" s="1" t="s">
        <v>914</v>
      </c>
      <c r="I1707" s="1" t="s">
        <v>3346</v>
      </c>
      <c r="J1707" s="8">
        <f>EOMONTH(C1707, 0)</f>
        <v>45596</v>
      </c>
      <c r="K1707" s="1" t="s">
        <v>373</v>
      </c>
      <c r="L1707" s="1" t="str">
        <f>IF(ISNUMBER(SEARCH("Social subscription",I1707)),"Social Sub",IF(OR(ISNUMBER(SEARCH("Mens",I1707)),ISNUMBER(SEARCH("Ladies",I1707))),"Match Fees",IF(OR(ISNUMBER(SEARCH("Badgers",I1707)),ISNUMBER(SEARCH("Match Fee",I1707))),"Match Fees",IF(OR(ISNUMBER(SEARCH("Training",I1707)),ISNUMBER(SEARCH("Aspirations",I1707))),"Training Fee",""))))</f>
        <v>Training Fee</v>
      </c>
      <c r="M1707" s="1">
        <v>3</v>
      </c>
      <c r="N1707" s="1">
        <v>7.0000000000000007E-2</v>
      </c>
      <c r="O1707" s="1">
        <v>0.05</v>
      </c>
      <c r="P1707" s="1">
        <v>0</v>
      </c>
      <c r="Q1707" s="1">
        <v>2.88</v>
      </c>
    </row>
    <row r="1708" spans="1:17" ht="12.75">
      <c r="A1708" s="4">
        <v>45549</v>
      </c>
      <c r="B1708" s="18">
        <f>IF(AND(ISNUMBER(--LEFT(A1708,10)), ISNUMBER(--LEFT(C1708,10))), --LEFT(C1708,10) - --LEFT(A1708,10), "")</f>
        <v>17.354099999996834</v>
      </c>
      <c r="C1708" s="4">
        <v>45566.354166666664</v>
      </c>
      <c r="D1708" s="16">
        <f>YEAR(C1708)</f>
        <v>2024</v>
      </c>
      <c r="E1708" s="1" t="str">
        <f t="shared" si="26"/>
        <v>October 2024</v>
      </c>
      <c r="F1708" s="3" t="str">
        <f ca="1">IF(C1708&gt;=TODAY()-365, "Last 12 Months", "After 12 Months")</f>
        <v>Last 12 Months</v>
      </c>
      <c r="G1708" s="1" t="s">
        <v>3348</v>
      </c>
      <c r="H1708" s="1" t="s">
        <v>914</v>
      </c>
      <c r="I1708" s="1" t="s">
        <v>3349</v>
      </c>
      <c r="J1708" s="8">
        <f>EOMONTH(C1708, 0)</f>
        <v>45596</v>
      </c>
      <c r="K1708" s="1" t="s">
        <v>373</v>
      </c>
      <c r="L1708" s="1" t="str">
        <f>IF(ISNUMBER(SEARCH("Social subscription",I1708)),"Social Sub",IF(OR(ISNUMBER(SEARCH("Mens",I1708)),ISNUMBER(SEARCH("Ladies",I1708))),"Match Fees",IF(OR(ISNUMBER(SEARCH("Badgers",I1708)),ISNUMBER(SEARCH("Match Fee",I1708))),"Match Fees",IF(OR(ISNUMBER(SEARCH("Training",I1708)),ISNUMBER(SEARCH("Aspirations",I1708))),"Training Fee",""))))</f>
        <v>Match Fees</v>
      </c>
      <c r="M1708" s="1">
        <v>3</v>
      </c>
      <c r="N1708" s="1">
        <v>7.0000000000000007E-2</v>
      </c>
      <c r="O1708" s="1">
        <v>0.05</v>
      </c>
      <c r="P1708" s="1">
        <v>0</v>
      </c>
      <c r="Q1708" s="1">
        <v>2.88</v>
      </c>
    </row>
    <row r="1709" spans="1:17" ht="12.75">
      <c r="A1709" s="4">
        <v>45549</v>
      </c>
      <c r="B1709" s="18">
        <f>IF(AND(ISNUMBER(--LEFT(A1709,10)), ISNUMBER(--LEFT(C1709,10))), --LEFT(C1709,10) - --LEFT(A1709,10), "")</f>
        <v>17.354099999996834</v>
      </c>
      <c r="C1709" s="4">
        <v>45566.354166666664</v>
      </c>
      <c r="D1709" s="16">
        <f>YEAR(C1709)</f>
        <v>2024</v>
      </c>
      <c r="E1709" s="1" t="str">
        <f t="shared" si="26"/>
        <v>October 2024</v>
      </c>
      <c r="F1709" s="3" t="str">
        <f ca="1">IF(C1709&gt;=TODAY()-365, "Last 12 Months", "After 12 Months")</f>
        <v>Last 12 Months</v>
      </c>
      <c r="G1709" s="1" t="s">
        <v>3350</v>
      </c>
      <c r="H1709" s="1" t="s">
        <v>918</v>
      </c>
      <c r="I1709" s="1" t="s">
        <v>3351</v>
      </c>
      <c r="J1709" s="8">
        <f>EOMONTH(C1709, 0)</f>
        <v>45596</v>
      </c>
      <c r="K1709" s="1" t="s">
        <v>373</v>
      </c>
      <c r="L1709" s="1" t="str">
        <f>IF(ISNUMBER(SEARCH("Social subscription",I1709)),"Social Sub",IF(OR(ISNUMBER(SEARCH("Mens",I1709)),ISNUMBER(SEARCH("Ladies",I1709))),"Match Fees",IF(OR(ISNUMBER(SEARCH("Badgers",I1709)),ISNUMBER(SEARCH("Match Fee",I1709))),"Match Fees",IF(OR(ISNUMBER(SEARCH("Training",I1709)),ISNUMBER(SEARCH("Aspirations",I1709))),"Training Fee",""))))</f>
        <v>Match Fees</v>
      </c>
      <c r="M1709" s="1">
        <v>3</v>
      </c>
      <c r="N1709" s="1">
        <v>7.0000000000000007E-2</v>
      </c>
      <c r="O1709" s="1">
        <v>0.05</v>
      </c>
      <c r="P1709" s="1">
        <v>0</v>
      </c>
      <c r="Q1709" s="1">
        <v>2.88</v>
      </c>
    </row>
    <row r="1710" spans="1:17" ht="12.75">
      <c r="A1710" s="4">
        <v>45550</v>
      </c>
      <c r="B1710" s="18">
        <f>IF(AND(ISNUMBER(--LEFT(A1710,10)), ISNUMBER(--LEFT(C1710,10))), --LEFT(C1710,10) - --LEFT(A1710,10), "")</f>
        <v>16.354099999996834</v>
      </c>
      <c r="C1710" s="4">
        <v>45566.354166666664</v>
      </c>
      <c r="D1710" s="16">
        <f>YEAR(C1710)</f>
        <v>2024</v>
      </c>
      <c r="E1710" s="1" t="str">
        <f t="shared" si="26"/>
        <v>October 2024</v>
      </c>
      <c r="F1710" s="3" t="str">
        <f ca="1">IF(C1710&gt;=TODAY()-365, "Last 12 Months", "After 12 Months")</f>
        <v>Last 12 Months</v>
      </c>
      <c r="G1710" s="1" t="s">
        <v>3352</v>
      </c>
      <c r="H1710" s="1" t="s">
        <v>918</v>
      </c>
      <c r="I1710" s="1" t="s">
        <v>3353</v>
      </c>
      <c r="J1710" s="8">
        <f>EOMONTH(C1710, 0)</f>
        <v>45596</v>
      </c>
      <c r="K1710" s="1" t="s">
        <v>373</v>
      </c>
      <c r="L1710" s="1" t="str">
        <f>IF(ISNUMBER(SEARCH("Social subscription",I1710)),"Social Sub",IF(OR(ISNUMBER(SEARCH("Mens",I1710)),ISNUMBER(SEARCH("Ladies",I1710))),"Match Fees",IF(OR(ISNUMBER(SEARCH("Badgers",I1710)),ISNUMBER(SEARCH("Match Fee",I1710))),"Match Fees",IF(OR(ISNUMBER(SEARCH("Training",I1710)),ISNUMBER(SEARCH("Aspirations",I1710))),"Training Fee",""))))</f>
        <v>Training Fee</v>
      </c>
      <c r="M1710" s="1">
        <v>3</v>
      </c>
      <c r="N1710" s="1">
        <v>7.0000000000000007E-2</v>
      </c>
      <c r="O1710" s="1">
        <v>0.05</v>
      </c>
      <c r="P1710" s="1">
        <v>0</v>
      </c>
      <c r="Q1710" s="1">
        <v>2.88</v>
      </c>
    </row>
    <row r="1711" spans="1:17" ht="12.75">
      <c r="A1711" s="4">
        <v>45550</v>
      </c>
      <c r="B1711" s="18">
        <f>IF(AND(ISNUMBER(--LEFT(A1711,10)), ISNUMBER(--LEFT(C1711,10))), --LEFT(C1711,10) - --LEFT(A1711,10), "")</f>
        <v>16.354099999996834</v>
      </c>
      <c r="C1711" s="4">
        <v>45566.354166666664</v>
      </c>
      <c r="D1711" s="16">
        <f>YEAR(C1711)</f>
        <v>2024</v>
      </c>
      <c r="E1711" s="1" t="str">
        <f t="shared" si="26"/>
        <v>October 2024</v>
      </c>
      <c r="F1711" s="3" t="str">
        <f ca="1">IF(C1711&gt;=TODAY()-365, "Last 12 Months", "After 12 Months")</f>
        <v>Last 12 Months</v>
      </c>
      <c r="G1711" s="1" t="s">
        <v>3354</v>
      </c>
      <c r="H1711" s="1" t="s">
        <v>914</v>
      </c>
      <c r="I1711" s="1" t="s">
        <v>3353</v>
      </c>
      <c r="J1711" s="8">
        <f>EOMONTH(C1711, 0)</f>
        <v>45596</v>
      </c>
      <c r="K1711" s="1" t="s">
        <v>373</v>
      </c>
      <c r="L1711" s="1" t="str">
        <f>IF(ISNUMBER(SEARCH("Social subscription",I1711)),"Social Sub",IF(OR(ISNUMBER(SEARCH("Mens",I1711)),ISNUMBER(SEARCH("Ladies",I1711))),"Match Fees",IF(OR(ISNUMBER(SEARCH("Badgers",I1711)),ISNUMBER(SEARCH("Match Fee",I1711))),"Match Fees",IF(OR(ISNUMBER(SEARCH("Training",I1711)),ISNUMBER(SEARCH("Aspirations",I1711))),"Training Fee",""))))</f>
        <v>Training Fee</v>
      </c>
      <c r="M1711" s="1">
        <v>3</v>
      </c>
      <c r="N1711" s="1">
        <v>7.0000000000000007E-2</v>
      </c>
      <c r="O1711" s="1">
        <v>0.05</v>
      </c>
      <c r="P1711" s="1">
        <v>0</v>
      </c>
      <c r="Q1711" s="1">
        <v>2.88</v>
      </c>
    </row>
    <row r="1712" spans="1:17" ht="12.75">
      <c r="A1712" s="4">
        <v>45562</v>
      </c>
      <c r="B1712" s="18">
        <f>IF(AND(ISNUMBER(--LEFT(A1712,10)), ISNUMBER(--LEFT(C1712,10))), --LEFT(C1712,10) - --LEFT(A1712,10), "")</f>
        <v>4.3540999999968335</v>
      </c>
      <c r="C1712" s="4">
        <v>45566.354166666664</v>
      </c>
      <c r="D1712" s="16">
        <f>YEAR(C1712)</f>
        <v>2024</v>
      </c>
      <c r="E1712" s="1" t="str">
        <f t="shared" si="26"/>
        <v>October 2024</v>
      </c>
      <c r="F1712" s="3" t="str">
        <f ca="1">IF(C1712&gt;=TODAY()-365, "Last 12 Months", "After 12 Months")</f>
        <v>Last 12 Months</v>
      </c>
      <c r="G1712" s="1" t="s">
        <v>3355</v>
      </c>
      <c r="H1712" s="1" t="s">
        <v>911</v>
      </c>
      <c r="I1712" s="1" t="s">
        <v>3356</v>
      </c>
      <c r="J1712" s="8">
        <f>EOMONTH(C1712, 0)</f>
        <v>45596</v>
      </c>
      <c r="K1712" s="1" t="s">
        <v>373</v>
      </c>
      <c r="L1712" s="1" t="str">
        <f>IF(ISNUMBER(SEARCH("Social subscription",I1712)),"Social Sub",IF(OR(ISNUMBER(SEARCH("Mens",I1712)),ISNUMBER(SEARCH("Ladies",I1712))),"Match Fees",IF(OR(ISNUMBER(SEARCH("Badgers",I1712)),ISNUMBER(SEARCH("Match Fee",I1712))),"Match Fees",IF(OR(ISNUMBER(SEARCH("Training",I1712)),ISNUMBER(SEARCH("Aspirations",I1712))),"Training Fee",""))))</f>
        <v>Match Fees</v>
      </c>
      <c r="M1712" s="1">
        <v>3</v>
      </c>
      <c r="N1712" s="1">
        <v>7.0000000000000007E-2</v>
      </c>
      <c r="O1712" s="1">
        <v>0.05</v>
      </c>
      <c r="P1712" s="1">
        <v>0</v>
      </c>
      <c r="Q1712" s="1">
        <v>2.88</v>
      </c>
    </row>
    <row r="1713" spans="1:17" ht="12.75">
      <c r="A1713" s="4">
        <v>45563</v>
      </c>
      <c r="B1713" s="18">
        <f>IF(AND(ISNUMBER(--LEFT(A1713,10)), ISNUMBER(--LEFT(C1713,10))), --LEFT(C1713,10) - --LEFT(A1713,10), "")</f>
        <v>3.3540999999968335</v>
      </c>
      <c r="C1713" s="4">
        <v>45566.354166666664</v>
      </c>
      <c r="D1713" s="16">
        <f>YEAR(C1713)</f>
        <v>2024</v>
      </c>
      <c r="E1713" s="1" t="str">
        <f t="shared" si="26"/>
        <v>October 2024</v>
      </c>
      <c r="F1713" s="3" t="str">
        <f ca="1">IF(C1713&gt;=TODAY()-365, "Last 12 Months", "After 12 Months")</f>
        <v>Last 12 Months</v>
      </c>
      <c r="G1713" s="1" t="s">
        <v>3357</v>
      </c>
      <c r="H1713" s="1" t="s">
        <v>918</v>
      </c>
      <c r="I1713" s="1" t="s">
        <v>3358</v>
      </c>
      <c r="J1713" s="8">
        <f>EOMONTH(C1713, 0)</f>
        <v>45596</v>
      </c>
      <c r="K1713" s="1" t="s">
        <v>373</v>
      </c>
      <c r="L1713" s="1" t="str">
        <f>IF(ISNUMBER(SEARCH("Social subscription",I1713)),"Social Sub",IF(OR(ISNUMBER(SEARCH("Mens",I1713)),ISNUMBER(SEARCH("Ladies",I1713))),"Match Fees",IF(OR(ISNUMBER(SEARCH("Badgers",I1713)),ISNUMBER(SEARCH("Match Fee",I1713))),"Match Fees",IF(OR(ISNUMBER(SEARCH("Training",I1713)),ISNUMBER(SEARCH("Aspirations",I1713))),"Training Fee",""))))</f>
        <v>Match Fees</v>
      </c>
      <c r="M1713" s="1">
        <v>3</v>
      </c>
      <c r="N1713" s="1">
        <v>7.0000000000000007E-2</v>
      </c>
      <c r="O1713" s="1">
        <v>0.05</v>
      </c>
      <c r="P1713" s="1">
        <v>0</v>
      </c>
      <c r="Q1713" s="1">
        <v>2.88</v>
      </c>
    </row>
    <row r="1714" spans="1:17" ht="12.75">
      <c r="A1714" s="4">
        <v>45469</v>
      </c>
      <c r="B1714" s="18">
        <f>IF(AND(ISNUMBER(--LEFT(A1714,10)), ISNUMBER(--LEFT(C1714,10))), --LEFT(C1714,10) - --LEFT(A1714,10), "")</f>
        <v>97.354099999996834</v>
      </c>
      <c r="C1714" s="4">
        <v>45566.354166666664</v>
      </c>
      <c r="D1714" s="16">
        <f>YEAR(C1714)</f>
        <v>2024</v>
      </c>
      <c r="E1714" s="1" t="str">
        <f t="shared" si="26"/>
        <v>October 2024</v>
      </c>
      <c r="F1714" s="3" t="str">
        <f ca="1">IF(C1714&gt;=TODAY()-365, "Last 12 Months", "After 12 Months")</f>
        <v>Last 12 Months</v>
      </c>
      <c r="G1714" s="1" t="s">
        <v>3359</v>
      </c>
      <c r="H1714" s="1" t="s">
        <v>864</v>
      </c>
      <c r="I1714" s="1" t="s">
        <v>2212</v>
      </c>
      <c r="J1714" s="8">
        <f>EOMONTH(C1714, 0)</f>
        <v>45596</v>
      </c>
      <c r="K1714" s="1" t="s">
        <v>373</v>
      </c>
      <c r="L1714" s="1" t="str">
        <f>IF(ISNUMBER(SEARCH("Social subscription",I1714)),"Social Sub",IF(OR(ISNUMBER(SEARCH("Mens",I1714)),ISNUMBER(SEARCH("Ladies",I1714))),"Match Fees",IF(OR(ISNUMBER(SEARCH("Badgers",I1714)),ISNUMBER(SEARCH("Match Fee",I1714))),"Match Fees",IF(OR(ISNUMBER(SEARCH("Training",I1714)),ISNUMBER(SEARCH("Aspirations",I1714))),"Training Fee",""))))</f>
        <v>Match Fees</v>
      </c>
      <c r="M1714" s="1">
        <v>3</v>
      </c>
      <c r="N1714" s="1">
        <v>7.0000000000000007E-2</v>
      </c>
      <c r="O1714" s="1">
        <v>0.05</v>
      </c>
      <c r="P1714" s="1">
        <v>0</v>
      </c>
      <c r="Q1714" s="1">
        <v>2.88</v>
      </c>
    </row>
    <row r="1715" spans="1:17" ht="12.75">
      <c r="A1715" s="4">
        <v>45484</v>
      </c>
      <c r="B1715" s="18">
        <f>IF(AND(ISNUMBER(--LEFT(A1715,10)), ISNUMBER(--LEFT(C1715,10))), --LEFT(C1715,10) - --LEFT(A1715,10), "")</f>
        <v>82.354099999996834</v>
      </c>
      <c r="C1715" s="4">
        <v>45566.354166666664</v>
      </c>
      <c r="D1715" s="16">
        <f>YEAR(C1715)</f>
        <v>2024</v>
      </c>
      <c r="E1715" s="1" t="str">
        <f t="shared" si="26"/>
        <v>October 2024</v>
      </c>
      <c r="F1715" s="3" t="str">
        <f ca="1">IF(C1715&gt;=TODAY()-365, "Last 12 Months", "After 12 Months")</f>
        <v>Last 12 Months</v>
      </c>
      <c r="G1715" s="1" t="s">
        <v>3360</v>
      </c>
      <c r="H1715" s="1" t="s">
        <v>864</v>
      </c>
      <c r="I1715" s="1" t="s">
        <v>3361</v>
      </c>
      <c r="J1715" s="8">
        <f>EOMONTH(C1715, 0)</f>
        <v>45596</v>
      </c>
      <c r="K1715" s="1" t="s">
        <v>373</v>
      </c>
      <c r="L1715" s="1" t="str">
        <f>IF(ISNUMBER(SEARCH("Social subscription",I1715)),"Social Sub",IF(OR(ISNUMBER(SEARCH("Mens",I1715)),ISNUMBER(SEARCH("Ladies",I1715))),"Match Fees",IF(OR(ISNUMBER(SEARCH("Badgers",I1715)),ISNUMBER(SEARCH("Match Fee",I1715))),"Match Fees",IF(OR(ISNUMBER(SEARCH("Training",I1715)),ISNUMBER(SEARCH("Aspirations",I1715))),"Training Fee",""))))</f>
        <v>Match Fees</v>
      </c>
      <c r="M1715" s="1">
        <v>3</v>
      </c>
      <c r="N1715" s="1">
        <v>7.0000000000000007E-2</v>
      </c>
      <c r="O1715" s="1">
        <v>0.05</v>
      </c>
      <c r="P1715" s="1">
        <v>0</v>
      </c>
      <c r="Q1715" s="1">
        <v>2.88</v>
      </c>
    </row>
    <row r="1716" spans="1:17" ht="12.75">
      <c r="A1716" s="4">
        <v>45492</v>
      </c>
      <c r="B1716" s="18">
        <f>IF(AND(ISNUMBER(--LEFT(A1716,10)), ISNUMBER(--LEFT(C1716,10))), --LEFT(C1716,10) - --LEFT(A1716,10), "")</f>
        <v>74.354099999996834</v>
      </c>
      <c r="C1716" s="4">
        <v>45566.354166666664</v>
      </c>
      <c r="D1716" s="16">
        <f>YEAR(C1716)</f>
        <v>2024</v>
      </c>
      <c r="E1716" s="1" t="str">
        <f t="shared" si="26"/>
        <v>October 2024</v>
      </c>
      <c r="F1716" s="3" t="str">
        <f ca="1">IF(C1716&gt;=TODAY()-365, "Last 12 Months", "After 12 Months")</f>
        <v>Last 12 Months</v>
      </c>
      <c r="G1716" s="1" t="s">
        <v>3362</v>
      </c>
      <c r="H1716" s="1" t="s">
        <v>864</v>
      </c>
      <c r="I1716" s="1" t="s">
        <v>1771</v>
      </c>
      <c r="J1716" s="8">
        <f>EOMONTH(C1716, 0)</f>
        <v>45596</v>
      </c>
      <c r="K1716" s="1" t="s">
        <v>373</v>
      </c>
      <c r="L1716" s="1" t="str">
        <f>IF(ISNUMBER(SEARCH("Social subscription",I1716)),"Social Sub",IF(OR(ISNUMBER(SEARCH("Mens",I1716)),ISNUMBER(SEARCH("Ladies",I1716))),"Match Fees",IF(OR(ISNUMBER(SEARCH("Badgers",I1716)),ISNUMBER(SEARCH("Match Fee",I1716))),"Match Fees",IF(OR(ISNUMBER(SEARCH("Training",I1716)),ISNUMBER(SEARCH("Aspirations",I1716))),"Training Fee",""))))</f>
        <v>Training Fee</v>
      </c>
      <c r="M1716" s="1">
        <v>5</v>
      </c>
      <c r="N1716" s="1">
        <v>0.12</v>
      </c>
      <c r="O1716" s="1">
        <v>0.05</v>
      </c>
      <c r="P1716" s="1">
        <v>0</v>
      </c>
      <c r="Q1716" s="1">
        <v>4.83</v>
      </c>
    </row>
    <row r="1717" spans="1:17" ht="12.75">
      <c r="A1717" s="4">
        <v>45513</v>
      </c>
      <c r="B1717" s="18">
        <f>IF(AND(ISNUMBER(--LEFT(A1717,10)), ISNUMBER(--LEFT(C1717,10))), --LEFT(C1717,10) - --LEFT(A1717,10), "")</f>
        <v>53.354099999996834</v>
      </c>
      <c r="C1717" s="4">
        <v>45566.354166666664</v>
      </c>
      <c r="D1717" s="16">
        <f>YEAR(C1717)</f>
        <v>2024</v>
      </c>
      <c r="E1717" s="1" t="str">
        <f t="shared" si="26"/>
        <v>October 2024</v>
      </c>
      <c r="F1717" s="3" t="str">
        <f ca="1">IF(C1717&gt;=TODAY()-365, "Last 12 Months", "After 12 Months")</f>
        <v>Last 12 Months</v>
      </c>
      <c r="G1717" s="1" t="s">
        <v>3363</v>
      </c>
      <c r="H1717" s="1" t="s">
        <v>864</v>
      </c>
      <c r="I1717" s="1" t="s">
        <v>2262</v>
      </c>
      <c r="J1717" s="8">
        <f>EOMONTH(C1717, 0)</f>
        <v>45596</v>
      </c>
      <c r="K1717" s="1" t="s">
        <v>373</v>
      </c>
      <c r="L1717" s="1" t="str">
        <f>IF(ISNUMBER(SEARCH("Social subscription",I1717)),"Social Sub",IF(OR(ISNUMBER(SEARCH("Mens",I1717)),ISNUMBER(SEARCH("Ladies",I1717))),"Match Fees",IF(OR(ISNUMBER(SEARCH("Badgers",I1717)),ISNUMBER(SEARCH("Match Fee",I1717))),"Match Fees",IF(OR(ISNUMBER(SEARCH("Training",I1717)),ISNUMBER(SEARCH("Aspirations",I1717))),"Training Fee",""))))</f>
        <v>Training Fee</v>
      </c>
      <c r="M1717" s="1">
        <v>5</v>
      </c>
      <c r="N1717" s="1">
        <v>0.12</v>
      </c>
      <c r="O1717" s="1">
        <v>0.05</v>
      </c>
      <c r="P1717" s="1">
        <v>0</v>
      </c>
      <c r="Q1717" s="1">
        <v>4.83</v>
      </c>
    </row>
    <row r="1718" spans="1:17" ht="12.75">
      <c r="A1718" s="4">
        <v>45520</v>
      </c>
      <c r="B1718" s="18">
        <f>IF(AND(ISNUMBER(--LEFT(A1718,10)), ISNUMBER(--LEFT(C1718,10))), --LEFT(C1718,10) - --LEFT(A1718,10), "")</f>
        <v>46.354099999996834</v>
      </c>
      <c r="C1718" s="4">
        <v>45566.354166666664</v>
      </c>
      <c r="D1718" s="16">
        <f>YEAR(C1718)</f>
        <v>2024</v>
      </c>
      <c r="E1718" s="1" t="str">
        <f t="shared" si="26"/>
        <v>October 2024</v>
      </c>
      <c r="F1718" s="3" t="str">
        <f ca="1">IF(C1718&gt;=TODAY()-365, "Last 12 Months", "After 12 Months")</f>
        <v>Last 12 Months</v>
      </c>
      <c r="G1718" s="1" t="s">
        <v>3364</v>
      </c>
      <c r="H1718" s="1" t="s">
        <v>864</v>
      </c>
      <c r="I1718" s="1" t="s">
        <v>2499</v>
      </c>
      <c r="J1718" s="8">
        <f>EOMONTH(C1718, 0)</f>
        <v>45596</v>
      </c>
      <c r="K1718" s="1" t="s">
        <v>373</v>
      </c>
      <c r="L1718" s="1" t="str">
        <f>IF(ISNUMBER(SEARCH("Social subscription",I1718)),"Social Sub",IF(OR(ISNUMBER(SEARCH("Mens",I1718)),ISNUMBER(SEARCH("Ladies",I1718))),"Match Fees",IF(OR(ISNUMBER(SEARCH("Badgers",I1718)),ISNUMBER(SEARCH("Match Fee",I1718))),"Match Fees",IF(OR(ISNUMBER(SEARCH("Training",I1718)),ISNUMBER(SEARCH("Aspirations",I1718))),"Training Fee",""))))</f>
        <v>Training Fee</v>
      </c>
      <c r="M1718" s="1">
        <v>5</v>
      </c>
      <c r="N1718" s="1">
        <v>0.12</v>
      </c>
      <c r="O1718" s="1">
        <v>0.05</v>
      </c>
      <c r="P1718" s="1">
        <v>0</v>
      </c>
      <c r="Q1718" s="1">
        <v>4.83</v>
      </c>
    </row>
    <row r="1719" spans="1:17" ht="12.75">
      <c r="A1719" s="4">
        <v>45549</v>
      </c>
      <c r="B1719" s="18">
        <f>IF(AND(ISNUMBER(--LEFT(A1719,10)), ISNUMBER(--LEFT(C1719,10))), --LEFT(C1719,10) - --LEFT(A1719,10), "")</f>
        <v>17.354099999996834</v>
      </c>
      <c r="C1719" s="4">
        <v>45566.354166666664</v>
      </c>
      <c r="D1719" s="16">
        <f>YEAR(C1719)</f>
        <v>2024</v>
      </c>
      <c r="E1719" s="1" t="str">
        <f t="shared" si="26"/>
        <v>October 2024</v>
      </c>
      <c r="F1719" s="3" t="str">
        <f ca="1">IF(C1719&gt;=TODAY()-365, "Last 12 Months", "After 12 Months")</f>
        <v>Last 12 Months</v>
      </c>
      <c r="G1719" s="1" t="s">
        <v>3365</v>
      </c>
      <c r="H1719" s="1" t="s">
        <v>864</v>
      </c>
      <c r="I1719" s="1" t="s">
        <v>3366</v>
      </c>
      <c r="J1719" s="8">
        <f>EOMONTH(C1719, 0)</f>
        <v>45596</v>
      </c>
      <c r="K1719" s="1" t="s">
        <v>373</v>
      </c>
      <c r="L1719" s="1" t="str">
        <f>IF(ISNUMBER(SEARCH("Social subscription",I1719)),"Social Sub",IF(OR(ISNUMBER(SEARCH("Mens",I1719)),ISNUMBER(SEARCH("Ladies",I1719))),"Match Fees",IF(OR(ISNUMBER(SEARCH("Badgers",I1719)),ISNUMBER(SEARCH("Match Fee",I1719))),"Match Fees",IF(OR(ISNUMBER(SEARCH("Training",I1719)),ISNUMBER(SEARCH("Aspirations",I1719))),"Training Fee",""))))</f>
        <v>Match Fees</v>
      </c>
      <c r="M1719" s="1">
        <v>3</v>
      </c>
      <c r="N1719" s="1">
        <v>0.06</v>
      </c>
      <c r="O1719" s="1">
        <v>0.05</v>
      </c>
      <c r="P1719" s="1">
        <v>0</v>
      </c>
      <c r="Q1719" s="1">
        <v>2.89</v>
      </c>
    </row>
    <row r="1720" spans="1:17" ht="12.75">
      <c r="A1720" s="4">
        <v>45536</v>
      </c>
      <c r="B1720" s="18">
        <f>IF(AND(ISNUMBER(--LEFT(A1720,10)), ISNUMBER(--LEFT(C1720,10))), --LEFT(C1720,10) - --LEFT(A1720,10), "")</f>
        <v>30.354099999996834</v>
      </c>
      <c r="C1720" s="4">
        <v>45566.354166666664</v>
      </c>
      <c r="D1720" s="16">
        <f>YEAR(C1720)</f>
        <v>2024</v>
      </c>
      <c r="E1720" s="1" t="str">
        <f t="shared" si="26"/>
        <v>October 2024</v>
      </c>
      <c r="F1720" s="3" t="str">
        <f ca="1">IF(C1720&gt;=TODAY()-365, "Last 12 Months", "After 12 Months")</f>
        <v>Last 12 Months</v>
      </c>
      <c r="G1720" s="1" t="s">
        <v>3367</v>
      </c>
      <c r="H1720" s="1" t="s">
        <v>804</v>
      </c>
      <c r="I1720" s="1" t="s">
        <v>3368</v>
      </c>
      <c r="J1720" s="8">
        <f>EOMONTH(C1720, 0)</f>
        <v>45596</v>
      </c>
      <c r="K1720" s="1" t="s">
        <v>373</v>
      </c>
      <c r="L1720" s="1" t="str">
        <f>IF(ISNUMBER(SEARCH("Social subscription",I1720)),"Social Sub",IF(OR(ISNUMBER(SEARCH("Mens",I1720)),ISNUMBER(SEARCH("Ladies",I1720))),"Match Fees",IF(OR(ISNUMBER(SEARCH("Badgers",I1720)),ISNUMBER(SEARCH("Match Fee",I1720))),"Match Fees",IF(OR(ISNUMBER(SEARCH("Training",I1720)),ISNUMBER(SEARCH("Aspirations",I1720))),"Training Fee",""))))</f>
        <v>Training Fee</v>
      </c>
      <c r="M1720" s="1">
        <v>3</v>
      </c>
      <c r="N1720" s="1">
        <v>7.0000000000000007E-2</v>
      </c>
      <c r="O1720" s="1">
        <v>0.05</v>
      </c>
      <c r="P1720" s="1">
        <v>0</v>
      </c>
      <c r="Q1720" s="1">
        <v>2.88</v>
      </c>
    </row>
    <row r="1721" spans="1:17" ht="12.75">
      <c r="A1721" s="4">
        <v>45536</v>
      </c>
      <c r="B1721" s="18">
        <f>IF(AND(ISNUMBER(--LEFT(A1721,10)), ISNUMBER(--LEFT(C1721,10))), --LEFT(C1721,10) - --LEFT(A1721,10), "")</f>
        <v>30.354099999996834</v>
      </c>
      <c r="C1721" s="4">
        <v>45566.354166666664</v>
      </c>
      <c r="D1721" s="16">
        <f>YEAR(C1721)</f>
        <v>2024</v>
      </c>
      <c r="E1721" s="1" t="str">
        <f t="shared" si="26"/>
        <v>October 2024</v>
      </c>
      <c r="F1721" s="3" t="str">
        <f ca="1">IF(C1721&gt;=TODAY()-365, "Last 12 Months", "After 12 Months")</f>
        <v>Last 12 Months</v>
      </c>
      <c r="G1721" s="1" t="s">
        <v>3369</v>
      </c>
      <c r="H1721" s="1" t="s">
        <v>807</v>
      </c>
      <c r="I1721" s="1" t="s">
        <v>3368</v>
      </c>
      <c r="J1721" s="8">
        <f>EOMONTH(C1721, 0)</f>
        <v>45596</v>
      </c>
      <c r="K1721" s="1" t="s">
        <v>373</v>
      </c>
      <c r="L1721" s="1" t="str">
        <f>IF(ISNUMBER(SEARCH("Social subscription",I1721)),"Social Sub",IF(OR(ISNUMBER(SEARCH("Mens",I1721)),ISNUMBER(SEARCH("Ladies",I1721))),"Match Fees",IF(OR(ISNUMBER(SEARCH("Badgers",I1721)),ISNUMBER(SEARCH("Match Fee",I1721))),"Match Fees",IF(OR(ISNUMBER(SEARCH("Training",I1721)),ISNUMBER(SEARCH("Aspirations",I1721))),"Training Fee",""))))</f>
        <v>Training Fee</v>
      </c>
      <c r="M1721" s="1">
        <v>3</v>
      </c>
      <c r="N1721" s="1">
        <v>7.0000000000000007E-2</v>
      </c>
      <c r="O1721" s="1">
        <v>0.05</v>
      </c>
      <c r="P1721" s="1">
        <v>0</v>
      </c>
      <c r="Q1721" s="1">
        <v>2.88</v>
      </c>
    </row>
    <row r="1722" spans="1:17" ht="12.75">
      <c r="A1722" s="4">
        <v>45542</v>
      </c>
      <c r="B1722" s="18">
        <f>IF(AND(ISNUMBER(--LEFT(A1722,10)), ISNUMBER(--LEFT(C1722,10))), --LEFT(C1722,10) - --LEFT(A1722,10), "")</f>
        <v>24.354099999996834</v>
      </c>
      <c r="C1722" s="4">
        <v>45566.354166666664</v>
      </c>
      <c r="D1722" s="16">
        <f>YEAR(C1722)</f>
        <v>2024</v>
      </c>
      <c r="E1722" s="1" t="str">
        <f t="shared" si="26"/>
        <v>October 2024</v>
      </c>
      <c r="F1722" s="3" t="str">
        <f ca="1">IF(C1722&gt;=TODAY()-365, "Last 12 Months", "After 12 Months")</f>
        <v>Last 12 Months</v>
      </c>
      <c r="G1722" s="1" t="s">
        <v>3370</v>
      </c>
      <c r="H1722" s="1" t="s">
        <v>804</v>
      </c>
      <c r="I1722" s="1" t="s">
        <v>3371</v>
      </c>
      <c r="J1722" s="8">
        <f>EOMONTH(C1722, 0)</f>
        <v>45596</v>
      </c>
      <c r="K1722" s="1" t="s">
        <v>373</v>
      </c>
      <c r="L1722" s="1" t="str">
        <f>IF(ISNUMBER(SEARCH("Social subscription",I1722)),"Social Sub",IF(OR(ISNUMBER(SEARCH("Mens",I1722)),ISNUMBER(SEARCH("Ladies",I1722))),"Match Fees",IF(OR(ISNUMBER(SEARCH("Badgers",I1722)),ISNUMBER(SEARCH("Match Fee",I1722))),"Match Fees",IF(OR(ISNUMBER(SEARCH("Training",I1722)),ISNUMBER(SEARCH("Aspirations",I1722))),"Training Fee",""))))</f>
        <v>Match Fees</v>
      </c>
      <c r="M1722" s="1">
        <v>3</v>
      </c>
      <c r="N1722" s="1">
        <v>7.0000000000000007E-2</v>
      </c>
      <c r="O1722" s="1">
        <v>0.05</v>
      </c>
      <c r="P1722" s="1">
        <v>0</v>
      </c>
      <c r="Q1722" s="1">
        <v>2.88</v>
      </c>
    </row>
    <row r="1723" spans="1:17" ht="12.75">
      <c r="A1723" s="4">
        <v>45543</v>
      </c>
      <c r="B1723" s="18">
        <f>IF(AND(ISNUMBER(--LEFT(A1723,10)), ISNUMBER(--LEFT(C1723,10))), --LEFT(C1723,10) - --LEFT(A1723,10), "")</f>
        <v>23.354099999996834</v>
      </c>
      <c r="C1723" s="4">
        <v>45566.354166666664</v>
      </c>
      <c r="D1723" s="16">
        <f>YEAR(C1723)</f>
        <v>2024</v>
      </c>
      <c r="E1723" s="1" t="str">
        <f t="shared" si="26"/>
        <v>October 2024</v>
      </c>
      <c r="F1723" s="3" t="str">
        <f ca="1">IF(C1723&gt;=TODAY()-365, "Last 12 Months", "After 12 Months")</f>
        <v>Last 12 Months</v>
      </c>
      <c r="G1723" s="1" t="s">
        <v>3372</v>
      </c>
      <c r="H1723" s="1" t="s">
        <v>804</v>
      </c>
      <c r="I1723" s="1" t="s">
        <v>3373</v>
      </c>
      <c r="J1723" s="8">
        <f>EOMONTH(C1723, 0)</f>
        <v>45596</v>
      </c>
      <c r="K1723" s="1" t="s">
        <v>373</v>
      </c>
      <c r="L1723" s="1" t="str">
        <f>IF(ISNUMBER(SEARCH("Social subscription",I1723)),"Social Sub",IF(OR(ISNUMBER(SEARCH("Mens",I1723)),ISNUMBER(SEARCH("Ladies",I1723))),"Match Fees",IF(OR(ISNUMBER(SEARCH("Badgers",I1723)),ISNUMBER(SEARCH("Match Fee",I1723))),"Match Fees",IF(OR(ISNUMBER(SEARCH("Training",I1723)),ISNUMBER(SEARCH("Aspirations",I1723))),"Training Fee",""))))</f>
        <v>Training Fee</v>
      </c>
      <c r="M1723" s="1">
        <v>3</v>
      </c>
      <c r="N1723" s="1">
        <v>7.0000000000000007E-2</v>
      </c>
      <c r="O1723" s="1">
        <v>0.05</v>
      </c>
      <c r="P1723" s="1">
        <v>0</v>
      </c>
      <c r="Q1723" s="1">
        <v>2.88</v>
      </c>
    </row>
    <row r="1724" spans="1:17" ht="12.75">
      <c r="A1724" s="4">
        <v>45543</v>
      </c>
      <c r="B1724" s="18">
        <f>IF(AND(ISNUMBER(--LEFT(A1724,10)), ISNUMBER(--LEFT(C1724,10))), --LEFT(C1724,10) - --LEFT(A1724,10), "")</f>
        <v>23.354099999996834</v>
      </c>
      <c r="C1724" s="4">
        <v>45566.354166666664</v>
      </c>
      <c r="D1724" s="16">
        <f>YEAR(C1724)</f>
        <v>2024</v>
      </c>
      <c r="E1724" s="1" t="str">
        <f t="shared" si="26"/>
        <v>October 2024</v>
      </c>
      <c r="F1724" s="3" t="str">
        <f ca="1">IF(C1724&gt;=TODAY()-365, "Last 12 Months", "After 12 Months")</f>
        <v>Last 12 Months</v>
      </c>
      <c r="G1724" s="1" t="s">
        <v>3374</v>
      </c>
      <c r="H1724" s="1" t="s">
        <v>807</v>
      </c>
      <c r="I1724" s="1" t="s">
        <v>3373</v>
      </c>
      <c r="J1724" s="8">
        <f>EOMONTH(C1724, 0)</f>
        <v>45596</v>
      </c>
      <c r="K1724" s="1" t="s">
        <v>373</v>
      </c>
      <c r="L1724" s="1" t="str">
        <f>IF(ISNUMBER(SEARCH("Social subscription",I1724)),"Social Sub",IF(OR(ISNUMBER(SEARCH("Mens",I1724)),ISNUMBER(SEARCH("Ladies",I1724))),"Match Fees",IF(OR(ISNUMBER(SEARCH("Badgers",I1724)),ISNUMBER(SEARCH("Match Fee",I1724))),"Match Fees",IF(OR(ISNUMBER(SEARCH("Training",I1724)),ISNUMBER(SEARCH("Aspirations",I1724))),"Training Fee",""))))</f>
        <v>Training Fee</v>
      </c>
      <c r="M1724" s="1">
        <v>3</v>
      </c>
      <c r="N1724" s="1">
        <v>7.0000000000000007E-2</v>
      </c>
      <c r="O1724" s="1">
        <v>0.05</v>
      </c>
      <c r="P1724" s="1">
        <v>0</v>
      </c>
      <c r="Q1724" s="1">
        <v>2.88</v>
      </c>
    </row>
    <row r="1725" spans="1:17" ht="12.75">
      <c r="A1725" s="4">
        <v>45550</v>
      </c>
      <c r="B1725" s="18">
        <f>IF(AND(ISNUMBER(--LEFT(A1725,10)), ISNUMBER(--LEFT(C1725,10))), --LEFT(C1725,10) - --LEFT(A1725,10), "")</f>
        <v>16.354099999996834</v>
      </c>
      <c r="C1725" s="4">
        <v>45566.354166666664</v>
      </c>
      <c r="D1725" s="16">
        <f>YEAR(C1725)</f>
        <v>2024</v>
      </c>
      <c r="E1725" s="1" t="str">
        <f t="shared" si="26"/>
        <v>October 2024</v>
      </c>
      <c r="F1725" s="3" t="str">
        <f ca="1">IF(C1725&gt;=TODAY()-365, "Last 12 Months", "After 12 Months")</f>
        <v>Last 12 Months</v>
      </c>
      <c r="G1725" s="1" t="s">
        <v>3375</v>
      </c>
      <c r="H1725" s="1" t="s">
        <v>804</v>
      </c>
      <c r="I1725" s="1" t="s">
        <v>3376</v>
      </c>
      <c r="J1725" s="8">
        <f>EOMONTH(C1725, 0)</f>
        <v>45596</v>
      </c>
      <c r="K1725" s="1" t="s">
        <v>373</v>
      </c>
      <c r="L1725" s="1" t="str">
        <f>IF(ISNUMBER(SEARCH("Social subscription",I1725)),"Social Sub",IF(OR(ISNUMBER(SEARCH("Mens",I1725)),ISNUMBER(SEARCH("Ladies",I1725))),"Match Fees",IF(OR(ISNUMBER(SEARCH("Badgers",I1725)),ISNUMBER(SEARCH("Match Fee",I1725))),"Match Fees",IF(OR(ISNUMBER(SEARCH("Training",I1725)),ISNUMBER(SEARCH("Aspirations",I1725))),"Training Fee",""))))</f>
        <v>Training Fee</v>
      </c>
      <c r="M1725" s="1">
        <v>3</v>
      </c>
      <c r="N1725" s="1">
        <v>7.0000000000000007E-2</v>
      </c>
      <c r="O1725" s="1">
        <v>0.05</v>
      </c>
      <c r="P1725" s="1">
        <v>0</v>
      </c>
      <c r="Q1725" s="1">
        <v>2.88</v>
      </c>
    </row>
    <row r="1726" spans="1:17" ht="12.75">
      <c r="A1726" s="4">
        <v>45550</v>
      </c>
      <c r="B1726" s="18">
        <f>IF(AND(ISNUMBER(--LEFT(A1726,10)), ISNUMBER(--LEFT(C1726,10))), --LEFT(C1726,10) - --LEFT(A1726,10), "")</f>
        <v>16.354099999996834</v>
      </c>
      <c r="C1726" s="4">
        <v>45566.354166666664</v>
      </c>
      <c r="D1726" s="16">
        <f>YEAR(C1726)</f>
        <v>2024</v>
      </c>
      <c r="E1726" s="1" t="str">
        <f t="shared" si="26"/>
        <v>October 2024</v>
      </c>
      <c r="F1726" s="3" t="str">
        <f ca="1">IF(C1726&gt;=TODAY()-365, "Last 12 Months", "After 12 Months")</f>
        <v>Last 12 Months</v>
      </c>
      <c r="G1726" s="1" t="s">
        <v>3377</v>
      </c>
      <c r="H1726" s="1" t="s">
        <v>807</v>
      </c>
      <c r="I1726" s="1" t="s">
        <v>3376</v>
      </c>
      <c r="J1726" s="8">
        <f>EOMONTH(C1726, 0)</f>
        <v>45596</v>
      </c>
      <c r="K1726" s="1" t="s">
        <v>373</v>
      </c>
      <c r="L1726" s="1" t="str">
        <f>IF(ISNUMBER(SEARCH("Social subscription",I1726)),"Social Sub",IF(OR(ISNUMBER(SEARCH("Mens",I1726)),ISNUMBER(SEARCH("Ladies",I1726))),"Match Fees",IF(OR(ISNUMBER(SEARCH("Badgers",I1726)),ISNUMBER(SEARCH("Match Fee",I1726))),"Match Fees",IF(OR(ISNUMBER(SEARCH("Training",I1726)),ISNUMBER(SEARCH("Aspirations",I1726))),"Training Fee",""))))</f>
        <v>Training Fee</v>
      </c>
      <c r="M1726" s="1">
        <v>3</v>
      </c>
      <c r="N1726" s="1">
        <v>7.0000000000000007E-2</v>
      </c>
      <c r="O1726" s="1">
        <v>0.05</v>
      </c>
      <c r="P1726" s="1">
        <v>0</v>
      </c>
      <c r="Q1726" s="1">
        <v>2.88</v>
      </c>
    </row>
    <row r="1727" spans="1:17" ht="12.75">
      <c r="A1727" s="4">
        <v>45563</v>
      </c>
      <c r="B1727" s="18">
        <f>IF(AND(ISNUMBER(--LEFT(A1727,10)), ISNUMBER(--LEFT(C1727,10))), --LEFT(C1727,10) - --LEFT(A1727,10), "")</f>
        <v>3.3540999999968335</v>
      </c>
      <c r="C1727" s="4">
        <v>45566.354166666664</v>
      </c>
      <c r="D1727" s="16">
        <f>YEAR(C1727)</f>
        <v>2024</v>
      </c>
      <c r="E1727" s="1" t="str">
        <f t="shared" si="26"/>
        <v>October 2024</v>
      </c>
      <c r="F1727" s="3" t="str">
        <f ca="1">IF(C1727&gt;=TODAY()-365, "Last 12 Months", "After 12 Months")</f>
        <v>Last 12 Months</v>
      </c>
      <c r="G1727" s="1" t="s">
        <v>3378</v>
      </c>
      <c r="H1727" s="1" t="s">
        <v>804</v>
      </c>
      <c r="I1727" s="1" t="s">
        <v>3379</v>
      </c>
      <c r="J1727" s="8">
        <f>EOMONTH(C1727, 0)</f>
        <v>45596</v>
      </c>
      <c r="K1727" s="1" t="s">
        <v>373</v>
      </c>
      <c r="L1727" s="1" t="str">
        <f>IF(ISNUMBER(SEARCH("Social subscription",I1727)),"Social Sub",IF(OR(ISNUMBER(SEARCH("Mens",I1727)),ISNUMBER(SEARCH("Ladies",I1727))),"Match Fees",IF(OR(ISNUMBER(SEARCH("Badgers",I1727)),ISNUMBER(SEARCH("Match Fee",I1727))),"Match Fees",IF(OR(ISNUMBER(SEARCH("Training",I1727)),ISNUMBER(SEARCH("Aspirations",I1727))),"Training Fee",""))))</f>
        <v>Match Fees</v>
      </c>
      <c r="M1727" s="1">
        <v>3</v>
      </c>
      <c r="N1727" s="1">
        <v>7.0000000000000007E-2</v>
      </c>
      <c r="O1727" s="1">
        <v>0.05</v>
      </c>
      <c r="P1727" s="1">
        <v>0</v>
      </c>
      <c r="Q1727" s="1">
        <v>2.88</v>
      </c>
    </row>
    <row r="1728" spans="1:17" ht="12.75">
      <c r="A1728" s="4">
        <v>45536</v>
      </c>
      <c r="B1728" s="18">
        <f>IF(AND(ISNUMBER(--LEFT(A1728,10)), ISNUMBER(--LEFT(C1728,10))), --LEFT(C1728,10) - --LEFT(A1728,10), "")</f>
        <v>30.354099999996834</v>
      </c>
      <c r="C1728" s="4">
        <v>45566.354166666664</v>
      </c>
      <c r="D1728" s="16">
        <f>YEAR(C1728)</f>
        <v>2024</v>
      </c>
      <c r="E1728" s="1" t="str">
        <f t="shared" si="26"/>
        <v>October 2024</v>
      </c>
      <c r="F1728" s="3" t="str">
        <f ca="1">IF(C1728&gt;=TODAY()-365, "Last 12 Months", "After 12 Months")</f>
        <v>Last 12 Months</v>
      </c>
      <c r="G1728" s="1" t="s">
        <v>3380</v>
      </c>
      <c r="H1728" s="1" t="s">
        <v>1416</v>
      </c>
      <c r="I1728" s="1" t="s">
        <v>3381</v>
      </c>
      <c r="J1728" s="8">
        <f>EOMONTH(C1728, 0)</f>
        <v>45596</v>
      </c>
      <c r="K1728" s="1" t="s">
        <v>373</v>
      </c>
      <c r="L1728" s="1" t="str">
        <f>IF(ISNUMBER(SEARCH("Social subscription",I1728)),"Social Sub",IF(OR(ISNUMBER(SEARCH("Mens",I1728)),ISNUMBER(SEARCH("Ladies",I1728))),"Match Fees",IF(OR(ISNUMBER(SEARCH("Badgers",I1728)),ISNUMBER(SEARCH("Match Fee",I1728))),"Match Fees",IF(OR(ISNUMBER(SEARCH("Training",I1728)),ISNUMBER(SEARCH("Aspirations",I1728))),"Training Fee",""))))</f>
        <v>Training Fee</v>
      </c>
      <c r="M1728" s="1">
        <v>3</v>
      </c>
      <c r="N1728" s="1">
        <v>7.0000000000000007E-2</v>
      </c>
      <c r="O1728" s="1">
        <v>0.05</v>
      </c>
      <c r="P1728" s="1">
        <v>0</v>
      </c>
      <c r="Q1728" s="1">
        <v>2.88</v>
      </c>
    </row>
    <row r="1729" spans="1:17" ht="12.75">
      <c r="A1729" s="4">
        <v>45536</v>
      </c>
      <c r="B1729" s="18">
        <f>IF(AND(ISNUMBER(--LEFT(A1729,10)), ISNUMBER(--LEFT(C1729,10))), --LEFT(C1729,10) - --LEFT(A1729,10), "")</f>
        <v>30.354099999996834</v>
      </c>
      <c r="C1729" s="4">
        <v>45566.354166666664</v>
      </c>
      <c r="D1729" s="16">
        <f>YEAR(C1729)</f>
        <v>2024</v>
      </c>
      <c r="E1729" s="1" t="str">
        <f t="shared" si="26"/>
        <v>October 2024</v>
      </c>
      <c r="F1729" s="3" t="str">
        <f ca="1">IF(C1729&gt;=TODAY()-365, "Last 12 Months", "After 12 Months")</f>
        <v>Last 12 Months</v>
      </c>
      <c r="G1729" s="1" t="s">
        <v>3382</v>
      </c>
      <c r="H1729" s="1" t="s">
        <v>752</v>
      </c>
      <c r="I1729" s="1" t="s">
        <v>3381</v>
      </c>
      <c r="J1729" s="8">
        <f>EOMONTH(C1729, 0)</f>
        <v>45596</v>
      </c>
      <c r="K1729" s="1" t="s">
        <v>373</v>
      </c>
      <c r="L1729" s="1" t="str">
        <f>IF(ISNUMBER(SEARCH("Social subscription",I1729)),"Social Sub",IF(OR(ISNUMBER(SEARCH("Mens",I1729)),ISNUMBER(SEARCH("Ladies",I1729))),"Match Fees",IF(OR(ISNUMBER(SEARCH("Badgers",I1729)),ISNUMBER(SEARCH("Match Fee",I1729))),"Match Fees",IF(OR(ISNUMBER(SEARCH("Training",I1729)),ISNUMBER(SEARCH("Aspirations",I1729))),"Training Fee",""))))</f>
        <v>Training Fee</v>
      </c>
      <c r="M1729" s="1">
        <v>3</v>
      </c>
      <c r="N1729" s="1">
        <v>7.0000000000000007E-2</v>
      </c>
      <c r="O1729" s="1">
        <v>0.05</v>
      </c>
      <c r="P1729" s="1">
        <v>0</v>
      </c>
      <c r="Q1729" s="1">
        <v>2.88</v>
      </c>
    </row>
    <row r="1730" spans="1:17" ht="12.75">
      <c r="A1730" s="4">
        <v>45543</v>
      </c>
      <c r="B1730" s="18">
        <f>IF(AND(ISNUMBER(--LEFT(A1730,10)), ISNUMBER(--LEFT(C1730,10))), --LEFT(C1730,10) - --LEFT(A1730,10), "")</f>
        <v>23.354099999996834</v>
      </c>
      <c r="C1730" s="4">
        <v>45566.354166666664</v>
      </c>
      <c r="D1730" s="16">
        <f>YEAR(C1730)</f>
        <v>2024</v>
      </c>
      <c r="E1730" s="1" t="str">
        <f t="shared" si="26"/>
        <v>October 2024</v>
      </c>
      <c r="F1730" s="3" t="str">
        <f ca="1">IF(C1730&gt;=TODAY()-365, "Last 12 Months", "After 12 Months")</f>
        <v>Last 12 Months</v>
      </c>
      <c r="G1730" s="1" t="s">
        <v>3383</v>
      </c>
      <c r="H1730" s="1" t="s">
        <v>1416</v>
      </c>
      <c r="I1730" s="1" t="s">
        <v>3384</v>
      </c>
      <c r="J1730" s="8">
        <f>EOMONTH(C1730, 0)</f>
        <v>45596</v>
      </c>
      <c r="K1730" s="1" t="s">
        <v>373</v>
      </c>
      <c r="L1730" s="1" t="str">
        <f>IF(ISNUMBER(SEARCH("Social subscription",I1730)),"Social Sub",IF(OR(ISNUMBER(SEARCH("Mens",I1730)),ISNUMBER(SEARCH("Ladies",I1730))),"Match Fees",IF(OR(ISNUMBER(SEARCH("Badgers",I1730)),ISNUMBER(SEARCH("Match Fee",I1730))),"Match Fees",IF(OR(ISNUMBER(SEARCH("Training",I1730)),ISNUMBER(SEARCH("Aspirations",I1730))),"Training Fee",""))))</f>
        <v>Training Fee</v>
      </c>
      <c r="M1730" s="1">
        <v>3</v>
      </c>
      <c r="N1730" s="1">
        <v>7.0000000000000007E-2</v>
      </c>
      <c r="O1730" s="1">
        <v>0.05</v>
      </c>
      <c r="P1730" s="1">
        <v>0</v>
      </c>
      <c r="Q1730" s="1">
        <v>2.88</v>
      </c>
    </row>
    <row r="1731" spans="1:17" ht="12.75">
      <c r="A1731" s="4">
        <v>45543</v>
      </c>
      <c r="B1731" s="18">
        <f>IF(AND(ISNUMBER(--LEFT(A1731,10)), ISNUMBER(--LEFT(C1731,10))), --LEFT(C1731,10) - --LEFT(A1731,10), "")</f>
        <v>23.354099999996834</v>
      </c>
      <c r="C1731" s="4">
        <v>45566.354166666664</v>
      </c>
      <c r="D1731" s="16">
        <f>YEAR(C1731)</f>
        <v>2024</v>
      </c>
      <c r="E1731" s="1" t="str">
        <f t="shared" ref="E1731:E1794" si="27">TEXT(C1731, "mmmm yyyy")</f>
        <v>October 2024</v>
      </c>
      <c r="F1731" s="3" t="str">
        <f ca="1">IF(C1731&gt;=TODAY()-365, "Last 12 Months", "After 12 Months")</f>
        <v>Last 12 Months</v>
      </c>
      <c r="G1731" s="1" t="s">
        <v>3385</v>
      </c>
      <c r="H1731" s="1" t="s">
        <v>752</v>
      </c>
      <c r="I1731" s="1" t="s">
        <v>3384</v>
      </c>
      <c r="J1731" s="8">
        <f>EOMONTH(C1731, 0)</f>
        <v>45596</v>
      </c>
      <c r="K1731" s="1" t="s">
        <v>373</v>
      </c>
      <c r="L1731" s="1" t="str">
        <f>IF(ISNUMBER(SEARCH("Social subscription",I1731)),"Social Sub",IF(OR(ISNUMBER(SEARCH("Mens",I1731)),ISNUMBER(SEARCH("Ladies",I1731))),"Match Fees",IF(OR(ISNUMBER(SEARCH("Badgers",I1731)),ISNUMBER(SEARCH("Match Fee",I1731))),"Match Fees",IF(OR(ISNUMBER(SEARCH("Training",I1731)),ISNUMBER(SEARCH("Aspirations",I1731))),"Training Fee",""))))</f>
        <v>Training Fee</v>
      </c>
      <c r="M1731" s="1">
        <v>3</v>
      </c>
      <c r="N1731" s="1">
        <v>7.0000000000000007E-2</v>
      </c>
      <c r="O1731" s="1">
        <v>0.05</v>
      </c>
      <c r="P1731" s="1">
        <v>0</v>
      </c>
      <c r="Q1731" s="1">
        <v>2.88</v>
      </c>
    </row>
    <row r="1732" spans="1:17" ht="12.75">
      <c r="A1732" s="4">
        <v>45550</v>
      </c>
      <c r="B1732" s="18">
        <f>IF(AND(ISNUMBER(--LEFT(A1732,10)), ISNUMBER(--LEFT(C1732,10))), --LEFT(C1732,10) - --LEFT(A1732,10), "")</f>
        <v>16.354099999996834</v>
      </c>
      <c r="C1732" s="4">
        <v>45566.354166666664</v>
      </c>
      <c r="D1732" s="16">
        <f>YEAR(C1732)</f>
        <v>2024</v>
      </c>
      <c r="E1732" s="1" t="str">
        <f t="shared" si="27"/>
        <v>October 2024</v>
      </c>
      <c r="F1732" s="3" t="str">
        <f ca="1">IF(C1732&gt;=TODAY()-365, "Last 12 Months", "After 12 Months")</f>
        <v>Last 12 Months</v>
      </c>
      <c r="G1732" s="1" t="s">
        <v>3386</v>
      </c>
      <c r="H1732" s="1" t="s">
        <v>1416</v>
      </c>
      <c r="I1732" s="1" t="s">
        <v>3387</v>
      </c>
      <c r="J1732" s="8">
        <f>EOMONTH(C1732, 0)</f>
        <v>45596</v>
      </c>
      <c r="K1732" s="1" t="s">
        <v>373</v>
      </c>
      <c r="L1732" s="1" t="str">
        <f>IF(ISNUMBER(SEARCH("Social subscription",I1732)),"Social Sub",IF(OR(ISNUMBER(SEARCH("Mens",I1732)),ISNUMBER(SEARCH("Ladies",I1732))),"Match Fees",IF(OR(ISNUMBER(SEARCH("Badgers",I1732)),ISNUMBER(SEARCH("Match Fee",I1732))),"Match Fees",IF(OR(ISNUMBER(SEARCH("Training",I1732)),ISNUMBER(SEARCH("Aspirations",I1732))),"Training Fee",""))))</f>
        <v>Training Fee</v>
      </c>
      <c r="M1732" s="1">
        <v>3</v>
      </c>
      <c r="N1732" s="1">
        <v>7.0000000000000007E-2</v>
      </c>
      <c r="O1732" s="1">
        <v>0.05</v>
      </c>
      <c r="P1732" s="1">
        <v>0</v>
      </c>
      <c r="Q1732" s="1">
        <v>2.88</v>
      </c>
    </row>
    <row r="1733" spans="1:17" ht="12.75">
      <c r="A1733" s="4">
        <v>45550</v>
      </c>
      <c r="B1733" s="18">
        <f>IF(AND(ISNUMBER(--LEFT(A1733,10)), ISNUMBER(--LEFT(C1733,10))), --LEFT(C1733,10) - --LEFT(A1733,10), "")</f>
        <v>16.354099999996834</v>
      </c>
      <c r="C1733" s="4">
        <v>45566.354166666664</v>
      </c>
      <c r="D1733" s="16">
        <f>YEAR(C1733)</f>
        <v>2024</v>
      </c>
      <c r="E1733" s="1" t="str">
        <f t="shared" si="27"/>
        <v>October 2024</v>
      </c>
      <c r="F1733" s="3" t="str">
        <f ca="1">IF(C1733&gt;=TODAY()-365, "Last 12 Months", "After 12 Months")</f>
        <v>Last 12 Months</v>
      </c>
      <c r="G1733" s="1" t="s">
        <v>3388</v>
      </c>
      <c r="H1733" s="1" t="s">
        <v>752</v>
      </c>
      <c r="I1733" s="1" t="s">
        <v>3387</v>
      </c>
      <c r="J1733" s="8">
        <f>EOMONTH(C1733, 0)</f>
        <v>45596</v>
      </c>
      <c r="K1733" s="1" t="s">
        <v>373</v>
      </c>
      <c r="L1733" s="1" t="str">
        <f>IF(ISNUMBER(SEARCH("Social subscription",I1733)),"Social Sub",IF(OR(ISNUMBER(SEARCH("Mens",I1733)),ISNUMBER(SEARCH("Ladies",I1733))),"Match Fees",IF(OR(ISNUMBER(SEARCH("Badgers",I1733)),ISNUMBER(SEARCH("Match Fee",I1733))),"Match Fees",IF(OR(ISNUMBER(SEARCH("Training",I1733)),ISNUMBER(SEARCH("Aspirations",I1733))),"Training Fee",""))))</f>
        <v>Training Fee</v>
      </c>
      <c r="M1733" s="1">
        <v>3</v>
      </c>
      <c r="N1733" s="1">
        <v>7.0000000000000007E-2</v>
      </c>
      <c r="O1733" s="1">
        <v>0.05</v>
      </c>
      <c r="P1733" s="1">
        <v>0</v>
      </c>
      <c r="Q1733" s="1">
        <v>2.88</v>
      </c>
    </row>
    <row r="1734" spans="1:17" ht="12.75">
      <c r="A1734" s="4">
        <v>45557</v>
      </c>
      <c r="B1734" s="18">
        <f>IF(AND(ISNUMBER(--LEFT(A1734,10)), ISNUMBER(--LEFT(C1734,10))), --LEFT(C1734,10) - --LEFT(A1734,10), "")</f>
        <v>9.3540999999968335</v>
      </c>
      <c r="C1734" s="4">
        <v>45566.354166666664</v>
      </c>
      <c r="D1734" s="16">
        <f>YEAR(C1734)</f>
        <v>2024</v>
      </c>
      <c r="E1734" s="1" t="str">
        <f t="shared" si="27"/>
        <v>October 2024</v>
      </c>
      <c r="F1734" s="3" t="str">
        <f ca="1">IF(C1734&gt;=TODAY()-365, "Last 12 Months", "After 12 Months")</f>
        <v>Last 12 Months</v>
      </c>
      <c r="G1734" s="1" t="s">
        <v>3389</v>
      </c>
      <c r="H1734" s="1" t="s">
        <v>752</v>
      </c>
      <c r="I1734" s="1" t="s">
        <v>3390</v>
      </c>
      <c r="J1734" s="8">
        <f>EOMONTH(C1734, 0)</f>
        <v>45596</v>
      </c>
      <c r="K1734" s="1" t="s">
        <v>373</v>
      </c>
      <c r="L1734" s="1" t="str">
        <f>IF(ISNUMBER(SEARCH("Social subscription",I1734)),"Social Sub",IF(OR(ISNUMBER(SEARCH("Mens",I1734)),ISNUMBER(SEARCH("Ladies",I1734))),"Match Fees",IF(OR(ISNUMBER(SEARCH("Badgers",I1734)),ISNUMBER(SEARCH("Match Fee",I1734))),"Match Fees",IF(OR(ISNUMBER(SEARCH("Training",I1734)),ISNUMBER(SEARCH("Aspirations",I1734))),"Training Fee",""))))</f>
        <v>Training Fee</v>
      </c>
      <c r="M1734" s="1">
        <v>3</v>
      </c>
      <c r="N1734" s="1">
        <v>0.1</v>
      </c>
      <c r="O1734" s="1">
        <v>0.05</v>
      </c>
      <c r="P1734" s="1">
        <v>0</v>
      </c>
      <c r="Q1734" s="1">
        <v>2.85</v>
      </c>
    </row>
    <row r="1735" spans="1:17" ht="12.75">
      <c r="A1735" s="4">
        <v>45536</v>
      </c>
      <c r="B1735" s="18">
        <f>IF(AND(ISNUMBER(--LEFT(A1735,10)), ISNUMBER(--LEFT(C1735,10))), --LEFT(C1735,10) - --LEFT(A1735,10), "")</f>
        <v>30.354099999996834</v>
      </c>
      <c r="C1735" s="4">
        <v>45566.354166666664</v>
      </c>
      <c r="D1735" s="16">
        <f>YEAR(C1735)</f>
        <v>2024</v>
      </c>
      <c r="E1735" s="1" t="str">
        <f t="shared" si="27"/>
        <v>October 2024</v>
      </c>
      <c r="F1735" s="3" t="str">
        <f ca="1">IF(C1735&gt;=TODAY()-365, "Last 12 Months", "After 12 Months")</f>
        <v>Last 12 Months</v>
      </c>
      <c r="G1735" s="1" t="s">
        <v>3391</v>
      </c>
      <c r="H1735" s="1" t="s">
        <v>1110</v>
      </c>
      <c r="I1735" s="1" t="s">
        <v>3392</v>
      </c>
      <c r="J1735" s="8">
        <f>EOMONTH(C1735, 0)</f>
        <v>45596</v>
      </c>
      <c r="K1735" s="1" t="s">
        <v>373</v>
      </c>
      <c r="L1735" s="1" t="str">
        <f>IF(ISNUMBER(SEARCH("Social subscription",I1735)),"Social Sub",IF(OR(ISNUMBER(SEARCH("Mens",I1735)),ISNUMBER(SEARCH("Ladies",I1735))),"Match Fees",IF(OR(ISNUMBER(SEARCH("Badgers",I1735)),ISNUMBER(SEARCH("Match Fee",I1735))),"Match Fees",IF(OR(ISNUMBER(SEARCH("Training",I1735)),ISNUMBER(SEARCH("Aspirations",I1735))),"Training Fee",""))))</f>
        <v>Training Fee</v>
      </c>
      <c r="M1735" s="1">
        <v>6</v>
      </c>
      <c r="N1735" s="1">
        <v>0.15</v>
      </c>
      <c r="O1735" s="1">
        <v>0.06</v>
      </c>
      <c r="P1735" s="1">
        <v>0</v>
      </c>
      <c r="Q1735" s="1">
        <v>5.79</v>
      </c>
    </row>
    <row r="1736" spans="1:17" ht="12.75">
      <c r="A1736" s="4">
        <v>45473</v>
      </c>
      <c r="B1736" s="18">
        <f>IF(AND(ISNUMBER(--LEFT(A1736,10)), ISNUMBER(--LEFT(C1736,10))), --LEFT(C1736,10) - --LEFT(A1736,10), "")</f>
        <v>93.354099999996834</v>
      </c>
      <c r="C1736" s="4">
        <v>45566.354166666664</v>
      </c>
      <c r="D1736" s="16">
        <f>YEAR(C1736)</f>
        <v>2024</v>
      </c>
      <c r="E1736" s="1" t="str">
        <f t="shared" si="27"/>
        <v>October 2024</v>
      </c>
      <c r="F1736" s="3" t="str">
        <f ca="1">IF(C1736&gt;=TODAY()-365, "Last 12 Months", "After 12 Months")</f>
        <v>Last 12 Months</v>
      </c>
      <c r="G1736" s="1" t="s">
        <v>3393</v>
      </c>
      <c r="H1736" s="1" t="s">
        <v>1113</v>
      </c>
      <c r="I1736" s="1" t="s">
        <v>3394</v>
      </c>
      <c r="J1736" s="8">
        <f>EOMONTH(C1736, 0)</f>
        <v>45596</v>
      </c>
      <c r="K1736" s="1" t="s">
        <v>373</v>
      </c>
      <c r="L1736" s="1" t="str">
        <f>IF(ISNUMBER(SEARCH("Social subscription",I1736)),"Social Sub",IF(OR(ISNUMBER(SEARCH("Mens",I1736)),ISNUMBER(SEARCH("Ladies",I1736))),"Match Fees",IF(OR(ISNUMBER(SEARCH("Badgers",I1736)),ISNUMBER(SEARCH("Match Fee",I1736))),"Match Fees",IF(OR(ISNUMBER(SEARCH("Training",I1736)),ISNUMBER(SEARCH("Aspirations",I1736))),"Training Fee",""))))</f>
        <v>Training Fee</v>
      </c>
      <c r="M1736" s="1">
        <v>3</v>
      </c>
      <c r="N1736" s="1">
        <v>0.08</v>
      </c>
      <c r="O1736" s="1">
        <v>0.05</v>
      </c>
      <c r="P1736" s="1">
        <v>0</v>
      </c>
      <c r="Q1736" s="1">
        <v>2.87</v>
      </c>
    </row>
    <row r="1737" spans="1:17" ht="12.75">
      <c r="A1737" s="4">
        <v>45473</v>
      </c>
      <c r="B1737" s="18">
        <f>IF(AND(ISNUMBER(--LEFT(A1737,10)), ISNUMBER(--LEFT(C1737,10))), --LEFT(C1737,10) - --LEFT(A1737,10), "")</f>
        <v>93.354099999996834</v>
      </c>
      <c r="C1737" s="4">
        <v>45566.354166666664</v>
      </c>
      <c r="D1737" s="16">
        <f>YEAR(C1737)</f>
        <v>2024</v>
      </c>
      <c r="E1737" s="1" t="str">
        <f t="shared" si="27"/>
        <v>October 2024</v>
      </c>
      <c r="F1737" s="3" t="str">
        <f ca="1">IF(C1737&gt;=TODAY()-365, "Last 12 Months", "After 12 Months")</f>
        <v>Last 12 Months</v>
      </c>
      <c r="G1737" s="1" t="s">
        <v>3395</v>
      </c>
      <c r="H1737" s="1" t="s">
        <v>1116</v>
      </c>
      <c r="I1737" s="1" t="s">
        <v>3394</v>
      </c>
      <c r="J1737" s="8">
        <f>EOMONTH(C1737, 0)</f>
        <v>45596</v>
      </c>
      <c r="K1737" s="1" t="s">
        <v>373</v>
      </c>
      <c r="L1737" s="1" t="str">
        <f>IF(ISNUMBER(SEARCH("Social subscription",I1737)),"Social Sub",IF(OR(ISNUMBER(SEARCH("Mens",I1737)),ISNUMBER(SEARCH("Ladies",I1737))),"Match Fees",IF(OR(ISNUMBER(SEARCH("Badgers",I1737)),ISNUMBER(SEARCH("Match Fee",I1737))),"Match Fees",IF(OR(ISNUMBER(SEARCH("Training",I1737)),ISNUMBER(SEARCH("Aspirations",I1737))),"Training Fee",""))))</f>
        <v>Training Fee</v>
      </c>
      <c r="M1737" s="1">
        <v>3</v>
      </c>
      <c r="N1737" s="1">
        <v>0.08</v>
      </c>
      <c r="O1737" s="1">
        <v>0.05</v>
      </c>
      <c r="P1737" s="1">
        <v>0</v>
      </c>
      <c r="Q1737" s="1">
        <v>2.87</v>
      </c>
    </row>
    <row r="1738" spans="1:17" ht="12.75">
      <c r="A1738" s="4">
        <v>45481</v>
      </c>
      <c r="B1738" s="18">
        <f>IF(AND(ISNUMBER(--LEFT(A1738,10)), ISNUMBER(--LEFT(C1738,10))), --LEFT(C1738,10) - --LEFT(A1738,10), "")</f>
        <v>85.354099999996834</v>
      </c>
      <c r="C1738" s="4">
        <v>45566.354166666664</v>
      </c>
      <c r="D1738" s="16">
        <f>YEAR(C1738)</f>
        <v>2024</v>
      </c>
      <c r="E1738" s="1" t="str">
        <f t="shared" si="27"/>
        <v>October 2024</v>
      </c>
      <c r="F1738" s="3" t="str">
        <f ca="1">IF(C1738&gt;=TODAY()-365, "Last 12 Months", "After 12 Months")</f>
        <v>Last 12 Months</v>
      </c>
      <c r="G1738" s="1" t="s">
        <v>3396</v>
      </c>
      <c r="H1738" s="1" t="s">
        <v>1113</v>
      </c>
      <c r="I1738" s="1" t="s">
        <v>3397</v>
      </c>
      <c r="J1738" s="8">
        <f>EOMONTH(C1738, 0)</f>
        <v>45596</v>
      </c>
      <c r="K1738" s="1" t="s">
        <v>373</v>
      </c>
      <c r="L1738" s="1" t="str">
        <f>IF(ISNUMBER(SEARCH("Social subscription",I1738)),"Social Sub",IF(OR(ISNUMBER(SEARCH("Mens",I1738)),ISNUMBER(SEARCH("Ladies",I1738))),"Match Fees",IF(OR(ISNUMBER(SEARCH("Badgers",I1738)),ISNUMBER(SEARCH("Match Fee",I1738))),"Match Fees",IF(OR(ISNUMBER(SEARCH("Training",I1738)),ISNUMBER(SEARCH("Aspirations",I1738))),"Training Fee",""))))</f>
        <v>Training Fee</v>
      </c>
      <c r="M1738" s="1">
        <v>3</v>
      </c>
      <c r="N1738" s="1">
        <v>0.08</v>
      </c>
      <c r="O1738" s="1">
        <v>0.05</v>
      </c>
      <c r="P1738" s="1">
        <v>0</v>
      </c>
      <c r="Q1738" s="1">
        <v>2.87</v>
      </c>
    </row>
    <row r="1739" spans="1:17" ht="12.75">
      <c r="A1739" s="4">
        <v>45481</v>
      </c>
      <c r="B1739" s="18">
        <f>IF(AND(ISNUMBER(--LEFT(A1739,10)), ISNUMBER(--LEFT(C1739,10))), --LEFT(C1739,10) - --LEFT(A1739,10), "")</f>
        <v>85.354099999996834</v>
      </c>
      <c r="C1739" s="4">
        <v>45566.354166666664</v>
      </c>
      <c r="D1739" s="16">
        <f>YEAR(C1739)</f>
        <v>2024</v>
      </c>
      <c r="E1739" s="1" t="str">
        <f t="shared" si="27"/>
        <v>October 2024</v>
      </c>
      <c r="F1739" s="3" t="str">
        <f ca="1">IF(C1739&gt;=TODAY()-365, "Last 12 Months", "After 12 Months")</f>
        <v>Last 12 Months</v>
      </c>
      <c r="G1739" s="1" t="s">
        <v>3398</v>
      </c>
      <c r="H1739" s="1" t="s">
        <v>1116</v>
      </c>
      <c r="I1739" s="1" t="s">
        <v>3397</v>
      </c>
      <c r="J1739" s="8">
        <f>EOMONTH(C1739, 0)</f>
        <v>45596</v>
      </c>
      <c r="K1739" s="1" t="s">
        <v>373</v>
      </c>
      <c r="L1739" s="1" t="str">
        <f>IF(ISNUMBER(SEARCH("Social subscription",I1739)),"Social Sub",IF(OR(ISNUMBER(SEARCH("Mens",I1739)),ISNUMBER(SEARCH("Ladies",I1739))),"Match Fees",IF(OR(ISNUMBER(SEARCH("Badgers",I1739)),ISNUMBER(SEARCH("Match Fee",I1739))),"Match Fees",IF(OR(ISNUMBER(SEARCH("Training",I1739)),ISNUMBER(SEARCH("Aspirations",I1739))),"Training Fee",""))))</f>
        <v>Training Fee</v>
      </c>
      <c r="M1739" s="1">
        <v>3</v>
      </c>
      <c r="N1739" s="1">
        <v>0.08</v>
      </c>
      <c r="O1739" s="1">
        <v>0.05</v>
      </c>
      <c r="P1739" s="1">
        <v>0</v>
      </c>
      <c r="Q1739" s="1">
        <v>2.87</v>
      </c>
    </row>
    <row r="1740" spans="1:17" ht="12.75">
      <c r="A1740" s="4">
        <v>45536</v>
      </c>
      <c r="B1740" s="18">
        <f>IF(AND(ISNUMBER(--LEFT(A1740,10)), ISNUMBER(--LEFT(C1740,10))), --LEFT(C1740,10) - --LEFT(A1740,10), "")</f>
        <v>30.354800000000978</v>
      </c>
      <c r="C1740" s="4">
        <v>45566.354861111111</v>
      </c>
      <c r="D1740" s="16">
        <f>YEAR(C1740)</f>
        <v>2024</v>
      </c>
      <c r="E1740" s="1" t="str">
        <f t="shared" si="27"/>
        <v>October 2024</v>
      </c>
      <c r="F1740" s="3" t="str">
        <f ca="1">IF(C1740&gt;=TODAY()-365, "Last 12 Months", "After 12 Months")</f>
        <v>Last 12 Months</v>
      </c>
      <c r="G1740" s="1" t="s">
        <v>3399</v>
      </c>
      <c r="H1740" s="1" t="s">
        <v>1352</v>
      </c>
      <c r="I1740" s="1" t="s">
        <v>3400</v>
      </c>
      <c r="J1740" s="8">
        <f>EOMONTH(C1740, 0)</f>
        <v>45596</v>
      </c>
      <c r="K1740" s="1" t="s">
        <v>373</v>
      </c>
      <c r="L1740" s="1" t="str">
        <f>IF(ISNUMBER(SEARCH("Social subscription",I1740)),"Social Sub",IF(OR(ISNUMBER(SEARCH("Mens",I1740)),ISNUMBER(SEARCH("Ladies",I1740))),"Match Fees",IF(OR(ISNUMBER(SEARCH("Badgers",I1740)),ISNUMBER(SEARCH("Match Fee",I1740))),"Match Fees",IF(OR(ISNUMBER(SEARCH("Training",I1740)),ISNUMBER(SEARCH("Aspirations",I1740))),"Training Fee",""))))</f>
        <v>Training Fee</v>
      </c>
      <c r="M1740" s="1">
        <v>3</v>
      </c>
      <c r="N1740" s="1">
        <v>0.25</v>
      </c>
      <c r="O1740" s="1">
        <v>0.05</v>
      </c>
      <c r="P1740" s="1">
        <v>0</v>
      </c>
      <c r="Q1740" s="1">
        <v>2.7</v>
      </c>
    </row>
    <row r="1741" spans="1:17" ht="12.75">
      <c r="A1741" s="4">
        <v>45551</v>
      </c>
      <c r="B1741" s="18">
        <f>IF(AND(ISNUMBER(--LEFT(A1741,10)), ISNUMBER(--LEFT(C1741,10))), --LEFT(C1741,10) - --LEFT(A1741,10), "")</f>
        <v>16.325599999996484</v>
      </c>
      <c r="C1741" s="4">
        <v>45567.325694444444</v>
      </c>
      <c r="D1741" s="16">
        <f>YEAR(C1741)</f>
        <v>2024</v>
      </c>
      <c r="E1741" s="1" t="str">
        <f t="shared" si="27"/>
        <v>October 2024</v>
      </c>
      <c r="F1741" s="3" t="str">
        <f ca="1">IF(C1741&gt;=TODAY()-365, "Last 12 Months", "After 12 Months")</f>
        <v>Last 12 Months</v>
      </c>
      <c r="G1741" s="1" t="s">
        <v>3401</v>
      </c>
      <c r="H1741" s="1" t="s">
        <v>836</v>
      </c>
      <c r="I1741" s="1" t="s">
        <v>3112</v>
      </c>
      <c r="J1741" s="8">
        <f>EOMONTH(C1741, 0)</f>
        <v>45596</v>
      </c>
      <c r="K1741" s="1" t="s">
        <v>233</v>
      </c>
      <c r="L1741" s="1" t="str">
        <f>IF(ISNUMBER(SEARCH("Social subscription",I1741)),"Social Sub",IF(OR(ISNUMBER(SEARCH("Mens",I1741)),ISNUMBER(SEARCH("Ladies",I1741))),"Match Fees",IF(OR(ISNUMBER(SEARCH("Badgers",I1741)),ISNUMBER(SEARCH("Match Fee",I1741))),"Match Fees",IF(OR(ISNUMBER(SEARCH("Training",I1741)),ISNUMBER(SEARCH("Aspirations",I1741))),"Training Fee",""))))</f>
        <v>Match Fees</v>
      </c>
      <c r="M1741" s="1">
        <v>100</v>
      </c>
      <c r="N1741" s="1">
        <v>0</v>
      </c>
      <c r="O1741" s="1">
        <v>0</v>
      </c>
      <c r="P1741" s="1">
        <v>0</v>
      </c>
      <c r="Q1741" s="1">
        <v>100</v>
      </c>
    </row>
    <row r="1742" spans="1:17" ht="12.75">
      <c r="A1742" s="4">
        <v>45536</v>
      </c>
      <c r="B1742" s="18">
        <f>IF(AND(ISNUMBER(--LEFT(A1742,10)), ISNUMBER(--LEFT(C1742,10))), --LEFT(C1742,10) - --LEFT(A1742,10), "")</f>
        <v>31.354800000000978</v>
      </c>
      <c r="C1742" s="4">
        <v>45567.354861111111</v>
      </c>
      <c r="D1742" s="16">
        <f>YEAR(C1742)</f>
        <v>2024</v>
      </c>
      <c r="E1742" s="1" t="str">
        <f t="shared" si="27"/>
        <v>October 2024</v>
      </c>
      <c r="F1742" s="3" t="str">
        <f ca="1">IF(C1742&gt;=TODAY()-365, "Last 12 Months", "After 12 Months")</f>
        <v>Last 12 Months</v>
      </c>
      <c r="G1742" s="1" t="s">
        <v>3402</v>
      </c>
      <c r="H1742" s="1" t="s">
        <v>449</v>
      </c>
      <c r="I1742" s="1" t="s">
        <v>3403</v>
      </c>
      <c r="J1742" s="8">
        <f>EOMONTH(C1742, 0)</f>
        <v>45596</v>
      </c>
      <c r="K1742" s="1" t="s">
        <v>373</v>
      </c>
      <c r="L1742" s="1" t="str">
        <f>IF(ISNUMBER(SEARCH("Social subscription",I1742)),"Social Sub",IF(OR(ISNUMBER(SEARCH("Mens",I1742)),ISNUMBER(SEARCH("Ladies",I1742))),"Match Fees",IF(OR(ISNUMBER(SEARCH("Badgers",I1742)),ISNUMBER(SEARCH("Match Fee",I1742))),"Match Fees",IF(OR(ISNUMBER(SEARCH("Training",I1742)),ISNUMBER(SEARCH("Aspirations",I1742))),"Training Fee",""))))</f>
        <v>Training Fee</v>
      </c>
      <c r="M1742" s="1">
        <v>3</v>
      </c>
      <c r="N1742" s="1">
        <v>0.1</v>
      </c>
      <c r="O1742" s="1">
        <v>0.05</v>
      </c>
      <c r="P1742" s="1">
        <v>0</v>
      </c>
      <c r="Q1742" s="1">
        <v>2.85</v>
      </c>
    </row>
    <row r="1743" spans="1:17" ht="12.75">
      <c r="A1743" s="4">
        <v>45543</v>
      </c>
      <c r="B1743" s="18">
        <f>IF(AND(ISNUMBER(--LEFT(A1743,10)), ISNUMBER(--LEFT(C1743,10))), --LEFT(C1743,10) - --LEFT(A1743,10), "")</f>
        <v>24.354800000000978</v>
      </c>
      <c r="C1743" s="4">
        <v>45567.354861111111</v>
      </c>
      <c r="D1743" s="16">
        <f>YEAR(C1743)</f>
        <v>2024</v>
      </c>
      <c r="E1743" s="1" t="str">
        <f t="shared" si="27"/>
        <v>October 2024</v>
      </c>
      <c r="F1743" s="3" t="str">
        <f ca="1">IF(C1743&gt;=TODAY()-365, "Last 12 Months", "After 12 Months")</f>
        <v>Last 12 Months</v>
      </c>
      <c r="G1743" s="1" t="s">
        <v>3404</v>
      </c>
      <c r="H1743" s="1" t="s">
        <v>449</v>
      </c>
      <c r="I1743" s="1" t="s">
        <v>3405</v>
      </c>
      <c r="J1743" s="8">
        <f>EOMONTH(C1743, 0)</f>
        <v>45596</v>
      </c>
      <c r="K1743" s="1" t="s">
        <v>373</v>
      </c>
      <c r="L1743" s="1" t="str">
        <f>IF(ISNUMBER(SEARCH("Social subscription",I1743)),"Social Sub",IF(OR(ISNUMBER(SEARCH("Mens",I1743)),ISNUMBER(SEARCH("Ladies",I1743))),"Match Fees",IF(OR(ISNUMBER(SEARCH("Badgers",I1743)),ISNUMBER(SEARCH("Match Fee",I1743))),"Match Fees",IF(OR(ISNUMBER(SEARCH("Training",I1743)),ISNUMBER(SEARCH("Aspirations",I1743))),"Training Fee",""))))</f>
        <v>Training Fee</v>
      </c>
      <c r="M1743" s="1">
        <v>3</v>
      </c>
      <c r="N1743" s="1">
        <v>0.1</v>
      </c>
      <c r="O1743" s="1">
        <v>0.05</v>
      </c>
      <c r="P1743" s="1">
        <v>0</v>
      </c>
      <c r="Q1743" s="1">
        <v>2.85</v>
      </c>
    </row>
    <row r="1744" spans="1:17" ht="12.75">
      <c r="A1744" s="4">
        <v>45549</v>
      </c>
      <c r="B1744" s="18">
        <f>IF(AND(ISNUMBER(--LEFT(A1744,10)), ISNUMBER(--LEFT(C1744,10))), --LEFT(C1744,10) - --LEFT(A1744,10), "")</f>
        <v>18.354800000000978</v>
      </c>
      <c r="C1744" s="4">
        <v>45567.354861111111</v>
      </c>
      <c r="D1744" s="16">
        <f>YEAR(C1744)</f>
        <v>2024</v>
      </c>
      <c r="E1744" s="1" t="str">
        <f t="shared" si="27"/>
        <v>October 2024</v>
      </c>
      <c r="F1744" s="3" t="str">
        <f ca="1">IF(C1744&gt;=TODAY()-365, "Last 12 Months", "After 12 Months")</f>
        <v>Last 12 Months</v>
      </c>
      <c r="G1744" s="1" t="s">
        <v>3406</v>
      </c>
      <c r="H1744" s="1" t="s">
        <v>449</v>
      </c>
      <c r="I1744" s="1" t="s">
        <v>3407</v>
      </c>
      <c r="J1744" s="8">
        <f>EOMONTH(C1744, 0)</f>
        <v>45596</v>
      </c>
      <c r="K1744" s="1" t="s">
        <v>373</v>
      </c>
      <c r="L1744" s="1" t="str">
        <f>IF(ISNUMBER(SEARCH("Social subscription",I1744)),"Social Sub",IF(OR(ISNUMBER(SEARCH("Mens",I1744)),ISNUMBER(SEARCH("Ladies",I1744))),"Match Fees",IF(OR(ISNUMBER(SEARCH("Badgers",I1744)),ISNUMBER(SEARCH("Match Fee",I1744))),"Match Fees",IF(OR(ISNUMBER(SEARCH("Training",I1744)),ISNUMBER(SEARCH("Aspirations",I1744))),"Training Fee",""))))</f>
        <v>Match Fees</v>
      </c>
      <c r="M1744" s="1">
        <v>3</v>
      </c>
      <c r="N1744" s="1">
        <v>0.1</v>
      </c>
      <c r="O1744" s="1">
        <v>0.05</v>
      </c>
      <c r="P1744" s="1">
        <v>0</v>
      </c>
      <c r="Q1744" s="1">
        <v>2.85</v>
      </c>
    </row>
    <row r="1745" spans="1:17" ht="12.75">
      <c r="A1745" s="4">
        <v>45556</v>
      </c>
      <c r="B1745" s="18">
        <f>IF(AND(ISNUMBER(--LEFT(A1745,10)), ISNUMBER(--LEFT(C1745,10))), --LEFT(C1745,10) - --LEFT(A1745,10), "")</f>
        <v>11.354800000000978</v>
      </c>
      <c r="C1745" s="4">
        <v>45567.354861111111</v>
      </c>
      <c r="D1745" s="16">
        <f>YEAR(C1745)</f>
        <v>2024</v>
      </c>
      <c r="E1745" s="1" t="str">
        <f t="shared" si="27"/>
        <v>October 2024</v>
      </c>
      <c r="F1745" s="3" t="str">
        <f ca="1">IF(C1745&gt;=TODAY()-365, "Last 12 Months", "After 12 Months")</f>
        <v>Last 12 Months</v>
      </c>
      <c r="G1745" s="1" t="s">
        <v>3408</v>
      </c>
      <c r="H1745" s="1" t="s">
        <v>449</v>
      </c>
      <c r="I1745" s="1" t="s">
        <v>3409</v>
      </c>
      <c r="J1745" s="8">
        <f>EOMONTH(C1745, 0)</f>
        <v>45596</v>
      </c>
      <c r="K1745" s="1" t="s">
        <v>373</v>
      </c>
      <c r="L1745" s="1" t="str">
        <f>IF(ISNUMBER(SEARCH("Social subscription",I1745)),"Social Sub",IF(OR(ISNUMBER(SEARCH("Mens",I1745)),ISNUMBER(SEARCH("Ladies",I1745))),"Match Fees",IF(OR(ISNUMBER(SEARCH("Badgers",I1745)),ISNUMBER(SEARCH("Match Fee",I1745))),"Match Fees",IF(OR(ISNUMBER(SEARCH("Training",I1745)),ISNUMBER(SEARCH("Aspirations",I1745))),"Training Fee",""))))</f>
        <v>Match Fees</v>
      </c>
      <c r="M1745" s="1">
        <v>3</v>
      </c>
      <c r="N1745" s="1">
        <v>0.08</v>
      </c>
      <c r="O1745" s="1">
        <v>0.05</v>
      </c>
      <c r="P1745" s="1">
        <v>0</v>
      </c>
      <c r="Q1745" s="1">
        <v>2.87</v>
      </c>
    </row>
    <row r="1746" spans="1:17" ht="12.75">
      <c r="A1746" s="4">
        <v>45537</v>
      </c>
      <c r="B1746" s="18">
        <f>IF(AND(ISNUMBER(--LEFT(A1746,10)), ISNUMBER(--LEFT(C1746,10))), --LEFT(C1746,10) - --LEFT(A1746,10), "")</f>
        <v>30.354800000000978</v>
      </c>
      <c r="C1746" s="4">
        <v>45567.354861111111</v>
      </c>
      <c r="D1746" s="16">
        <f>YEAR(C1746)</f>
        <v>2024</v>
      </c>
      <c r="E1746" s="1" t="str">
        <f t="shared" si="27"/>
        <v>October 2024</v>
      </c>
      <c r="F1746" s="3" t="str">
        <f ca="1">IF(C1746&gt;=TODAY()-365, "Last 12 Months", "After 12 Months")</f>
        <v>Last 12 Months</v>
      </c>
      <c r="G1746" s="1" t="s">
        <v>3410</v>
      </c>
      <c r="H1746" s="1" t="s">
        <v>393</v>
      </c>
      <c r="I1746" s="1" t="s">
        <v>3309</v>
      </c>
      <c r="J1746" s="8">
        <f>EOMONTH(C1746, 0)</f>
        <v>45596</v>
      </c>
      <c r="K1746" s="1" t="s">
        <v>373</v>
      </c>
      <c r="L1746" s="1" t="str">
        <f>IF(ISNUMBER(SEARCH("Social subscription",I1746)),"Social Sub",IF(OR(ISNUMBER(SEARCH("Mens",I1746)),ISNUMBER(SEARCH("Ladies",I1746))),"Match Fees",IF(OR(ISNUMBER(SEARCH("Badgers",I1746)),ISNUMBER(SEARCH("Match Fee",I1746))),"Match Fees",IF(OR(ISNUMBER(SEARCH("Training",I1746)),ISNUMBER(SEARCH("Aspirations",I1746))),"Training Fee",""))))</f>
        <v>Match Fees</v>
      </c>
      <c r="M1746" s="1">
        <v>10</v>
      </c>
      <c r="N1746" s="1">
        <v>0.2</v>
      </c>
      <c r="O1746" s="1">
        <v>0.1</v>
      </c>
      <c r="P1746" s="1">
        <v>0</v>
      </c>
      <c r="Q1746" s="1">
        <v>9.6999999999999993</v>
      </c>
    </row>
    <row r="1747" spans="1:17" ht="12.75">
      <c r="A1747" s="4">
        <v>45542</v>
      </c>
      <c r="B1747" s="18">
        <f>IF(AND(ISNUMBER(--LEFT(A1747,10)), ISNUMBER(--LEFT(C1747,10))), --LEFT(C1747,10) - --LEFT(A1747,10), "")</f>
        <v>25.354800000000978</v>
      </c>
      <c r="C1747" s="4">
        <v>45567.354861111111</v>
      </c>
      <c r="D1747" s="16">
        <f>YEAR(C1747)</f>
        <v>2024</v>
      </c>
      <c r="E1747" s="1" t="str">
        <f t="shared" si="27"/>
        <v>October 2024</v>
      </c>
      <c r="F1747" s="3" t="str">
        <f ca="1">IF(C1747&gt;=TODAY()-365, "Last 12 Months", "After 12 Months")</f>
        <v>Last 12 Months</v>
      </c>
      <c r="G1747" s="1" t="s">
        <v>3411</v>
      </c>
      <c r="H1747" s="1" t="s">
        <v>393</v>
      </c>
      <c r="I1747" s="1" t="s">
        <v>3217</v>
      </c>
      <c r="J1747" s="8">
        <f>EOMONTH(C1747, 0)</f>
        <v>45596</v>
      </c>
      <c r="K1747" s="1" t="s">
        <v>373</v>
      </c>
      <c r="L1747" s="1" t="str">
        <f>IF(ISNUMBER(SEARCH("Social subscription",I1747)),"Social Sub",IF(OR(ISNUMBER(SEARCH("Mens",I1747)),ISNUMBER(SEARCH("Ladies",I1747))),"Match Fees",IF(OR(ISNUMBER(SEARCH("Badgers",I1747)),ISNUMBER(SEARCH("Match Fee",I1747))),"Match Fees",IF(OR(ISNUMBER(SEARCH("Training",I1747)),ISNUMBER(SEARCH("Aspirations",I1747))),"Training Fee",""))))</f>
        <v>Match Fees</v>
      </c>
      <c r="M1747" s="1">
        <v>10</v>
      </c>
      <c r="N1747" s="1">
        <v>0.2</v>
      </c>
      <c r="O1747" s="1">
        <v>0.1</v>
      </c>
      <c r="P1747" s="1">
        <v>0</v>
      </c>
      <c r="Q1747" s="1">
        <v>9.6999999999999993</v>
      </c>
    </row>
    <row r="1748" spans="1:17" ht="12.75">
      <c r="A1748" s="4">
        <v>45556</v>
      </c>
      <c r="B1748" s="18">
        <f>IF(AND(ISNUMBER(--LEFT(A1748,10)), ISNUMBER(--LEFT(C1748,10))), --LEFT(C1748,10) - --LEFT(A1748,10), "")</f>
        <v>11.354800000000978</v>
      </c>
      <c r="C1748" s="4">
        <v>45567.354861111111</v>
      </c>
      <c r="D1748" s="16">
        <f>YEAR(C1748)</f>
        <v>2024</v>
      </c>
      <c r="E1748" s="1" t="str">
        <f t="shared" si="27"/>
        <v>October 2024</v>
      </c>
      <c r="F1748" s="3" t="str">
        <f ca="1">IF(C1748&gt;=TODAY()-365, "Last 12 Months", "After 12 Months")</f>
        <v>Last 12 Months</v>
      </c>
      <c r="G1748" s="1" t="s">
        <v>3412</v>
      </c>
      <c r="H1748" s="1" t="s">
        <v>393</v>
      </c>
      <c r="I1748" s="1" t="s">
        <v>3313</v>
      </c>
      <c r="J1748" s="8">
        <f>EOMONTH(C1748, 0)</f>
        <v>45596</v>
      </c>
      <c r="K1748" s="1" t="s">
        <v>373</v>
      </c>
      <c r="L1748" s="1" t="str">
        <f>IF(ISNUMBER(SEARCH("Social subscription",I1748)),"Social Sub",IF(OR(ISNUMBER(SEARCH("Mens",I1748)),ISNUMBER(SEARCH("Ladies",I1748))),"Match Fees",IF(OR(ISNUMBER(SEARCH("Badgers",I1748)),ISNUMBER(SEARCH("Match Fee",I1748))),"Match Fees",IF(OR(ISNUMBER(SEARCH("Training",I1748)),ISNUMBER(SEARCH("Aspirations",I1748))),"Training Fee",""))))</f>
        <v>Match Fees</v>
      </c>
      <c r="M1748" s="1">
        <v>10</v>
      </c>
      <c r="N1748" s="1">
        <v>0.2</v>
      </c>
      <c r="O1748" s="1">
        <v>0.1</v>
      </c>
      <c r="P1748" s="1">
        <v>0</v>
      </c>
      <c r="Q1748" s="1">
        <v>9.6999999999999993</v>
      </c>
    </row>
    <row r="1749" spans="1:17" ht="12.75">
      <c r="A1749" s="4">
        <v>45563</v>
      </c>
      <c r="B1749" s="18">
        <f>IF(AND(ISNUMBER(--LEFT(A1749,10)), ISNUMBER(--LEFT(C1749,10))), --LEFT(C1749,10) - --LEFT(A1749,10), "")</f>
        <v>4.3548000000009779</v>
      </c>
      <c r="C1749" s="4">
        <v>45567.354861111111</v>
      </c>
      <c r="D1749" s="16">
        <f>YEAR(C1749)</f>
        <v>2024</v>
      </c>
      <c r="E1749" s="1" t="str">
        <f t="shared" si="27"/>
        <v>October 2024</v>
      </c>
      <c r="F1749" s="3" t="str">
        <f ca="1">IF(C1749&gt;=TODAY()-365, "Last 12 Months", "After 12 Months")</f>
        <v>Last 12 Months</v>
      </c>
      <c r="G1749" s="1" t="s">
        <v>3413</v>
      </c>
      <c r="H1749" s="1" t="s">
        <v>393</v>
      </c>
      <c r="I1749" s="1" t="s">
        <v>3414</v>
      </c>
      <c r="J1749" s="8">
        <f>EOMONTH(C1749, 0)</f>
        <v>45596</v>
      </c>
      <c r="K1749" s="1" t="s">
        <v>373</v>
      </c>
      <c r="L1749" s="1" t="str">
        <f>IF(ISNUMBER(SEARCH("Social subscription",I1749)),"Social Sub",IF(OR(ISNUMBER(SEARCH("Mens",I1749)),ISNUMBER(SEARCH("Ladies",I1749))),"Match Fees",IF(OR(ISNUMBER(SEARCH("Badgers",I1749)),ISNUMBER(SEARCH("Match Fee",I1749))),"Match Fees",IF(OR(ISNUMBER(SEARCH("Training",I1749)),ISNUMBER(SEARCH("Aspirations",I1749))),"Training Fee",""))))</f>
        <v>Match Fees</v>
      </c>
      <c r="M1749" s="1">
        <v>10</v>
      </c>
      <c r="N1749" s="1">
        <v>0.2</v>
      </c>
      <c r="O1749" s="1">
        <v>0.1</v>
      </c>
      <c r="P1749" s="1">
        <v>0</v>
      </c>
      <c r="Q1749" s="1">
        <v>9.6999999999999993</v>
      </c>
    </row>
    <row r="1750" spans="1:17" ht="12.75">
      <c r="A1750" s="4">
        <v>45456</v>
      </c>
      <c r="B1750" s="18">
        <f>IF(AND(ISNUMBER(--LEFT(A1750,10)), ISNUMBER(--LEFT(C1750,10))), --LEFT(C1750,10) - --LEFT(A1750,10), "")</f>
        <v>111.35480000000098</v>
      </c>
      <c r="C1750" s="4">
        <v>45567.354861111111</v>
      </c>
      <c r="D1750" s="16">
        <f>YEAR(C1750)</f>
        <v>2024</v>
      </c>
      <c r="E1750" s="1" t="str">
        <f t="shared" si="27"/>
        <v>October 2024</v>
      </c>
      <c r="F1750" s="3" t="str">
        <f ca="1">IF(C1750&gt;=TODAY()-365, "Last 12 Months", "After 12 Months")</f>
        <v>Last 12 Months</v>
      </c>
      <c r="G1750" s="1" t="s">
        <v>3415</v>
      </c>
      <c r="H1750" s="1" t="s">
        <v>557</v>
      </c>
      <c r="I1750" s="1" t="s">
        <v>1274</v>
      </c>
      <c r="J1750" s="8">
        <f>EOMONTH(C1750, 0)</f>
        <v>45596</v>
      </c>
      <c r="K1750" s="1" t="s">
        <v>373</v>
      </c>
      <c r="L1750" s="1" t="str">
        <f>IF(ISNUMBER(SEARCH("Social subscription",I1750)),"Social Sub",IF(OR(ISNUMBER(SEARCH("Mens",I1750)),ISNUMBER(SEARCH("Ladies",I1750))),"Match Fees",IF(OR(ISNUMBER(SEARCH("Badgers",I1750)),ISNUMBER(SEARCH("Match Fee",I1750))),"Match Fees",IF(OR(ISNUMBER(SEARCH("Training",I1750)),ISNUMBER(SEARCH("Aspirations",I1750))),"Training Fee",""))))</f>
        <v>Match Fees</v>
      </c>
      <c r="M1750" s="1">
        <v>5</v>
      </c>
      <c r="N1750" s="1">
        <v>0.12</v>
      </c>
      <c r="O1750" s="1">
        <v>0.05</v>
      </c>
      <c r="P1750" s="1">
        <v>0</v>
      </c>
      <c r="Q1750" s="1">
        <v>4.83</v>
      </c>
    </row>
    <row r="1751" spans="1:17" ht="12.75">
      <c r="A1751" s="4">
        <v>45542</v>
      </c>
      <c r="B1751" s="18">
        <f>IF(AND(ISNUMBER(--LEFT(A1751,10)), ISNUMBER(--LEFT(C1751,10))), --LEFT(C1751,10) - --LEFT(A1751,10), "")</f>
        <v>25.354800000000978</v>
      </c>
      <c r="C1751" s="4">
        <v>45567.354861111111</v>
      </c>
      <c r="D1751" s="16">
        <f>YEAR(C1751)</f>
        <v>2024</v>
      </c>
      <c r="E1751" s="1" t="str">
        <f t="shared" si="27"/>
        <v>October 2024</v>
      </c>
      <c r="F1751" s="3" t="str">
        <f ca="1">IF(C1751&gt;=TODAY()-365, "Last 12 Months", "After 12 Months")</f>
        <v>Last 12 Months</v>
      </c>
      <c r="G1751" s="1" t="s">
        <v>3416</v>
      </c>
      <c r="H1751" s="1" t="s">
        <v>557</v>
      </c>
      <c r="I1751" s="1" t="s">
        <v>3417</v>
      </c>
      <c r="J1751" s="8">
        <f>EOMONTH(C1751, 0)</f>
        <v>45596</v>
      </c>
      <c r="K1751" s="1" t="s">
        <v>373</v>
      </c>
      <c r="L1751" s="1" t="str">
        <f>IF(ISNUMBER(SEARCH("Social subscription",I1751)),"Social Sub",IF(OR(ISNUMBER(SEARCH("Mens",I1751)),ISNUMBER(SEARCH("Ladies",I1751))),"Match Fees",IF(OR(ISNUMBER(SEARCH("Badgers",I1751)),ISNUMBER(SEARCH("Match Fee",I1751))),"Match Fees",IF(OR(ISNUMBER(SEARCH("Training",I1751)),ISNUMBER(SEARCH("Aspirations",I1751))),"Training Fee",""))))</f>
        <v>Match Fees</v>
      </c>
      <c r="M1751" s="1">
        <v>5</v>
      </c>
      <c r="N1751" s="1">
        <v>0.12</v>
      </c>
      <c r="O1751" s="1">
        <v>0.05</v>
      </c>
      <c r="P1751" s="1">
        <v>0</v>
      </c>
      <c r="Q1751" s="1">
        <v>4.83</v>
      </c>
    </row>
    <row r="1752" spans="1:17" ht="12.75">
      <c r="A1752" s="4">
        <v>45549</v>
      </c>
      <c r="B1752" s="18">
        <f>IF(AND(ISNUMBER(--LEFT(A1752,10)), ISNUMBER(--LEFT(C1752,10))), --LEFT(C1752,10) - --LEFT(A1752,10), "")</f>
        <v>18.354800000000978</v>
      </c>
      <c r="C1752" s="4">
        <v>45567.354861111111</v>
      </c>
      <c r="D1752" s="16">
        <f>YEAR(C1752)</f>
        <v>2024</v>
      </c>
      <c r="E1752" s="1" t="str">
        <f t="shared" si="27"/>
        <v>October 2024</v>
      </c>
      <c r="F1752" s="3" t="str">
        <f ca="1">IF(C1752&gt;=TODAY()-365, "Last 12 Months", "After 12 Months")</f>
        <v>Last 12 Months</v>
      </c>
      <c r="G1752" s="1" t="s">
        <v>3418</v>
      </c>
      <c r="H1752" s="1" t="s">
        <v>557</v>
      </c>
      <c r="I1752" s="1" t="s">
        <v>3419</v>
      </c>
      <c r="J1752" s="8">
        <f>EOMONTH(C1752, 0)</f>
        <v>45596</v>
      </c>
      <c r="K1752" s="1" t="s">
        <v>373</v>
      </c>
      <c r="L1752" s="1" t="str">
        <f>IF(ISNUMBER(SEARCH("Social subscription",I1752)),"Social Sub",IF(OR(ISNUMBER(SEARCH("Mens",I1752)),ISNUMBER(SEARCH("Ladies",I1752))),"Match Fees",IF(OR(ISNUMBER(SEARCH("Badgers",I1752)),ISNUMBER(SEARCH("Match Fee",I1752))),"Match Fees",IF(OR(ISNUMBER(SEARCH("Training",I1752)),ISNUMBER(SEARCH("Aspirations",I1752))),"Training Fee",""))))</f>
        <v>Match Fees</v>
      </c>
      <c r="M1752" s="1">
        <v>5</v>
      </c>
      <c r="N1752" s="1">
        <v>0.12</v>
      </c>
      <c r="O1752" s="1">
        <v>0.05</v>
      </c>
      <c r="P1752" s="1">
        <v>0</v>
      </c>
      <c r="Q1752" s="1">
        <v>4.83</v>
      </c>
    </row>
    <row r="1753" spans="1:17" ht="12.75">
      <c r="A1753" s="4">
        <v>45563</v>
      </c>
      <c r="B1753" s="18">
        <f>IF(AND(ISNUMBER(--LEFT(A1753,10)), ISNUMBER(--LEFT(C1753,10))), --LEFT(C1753,10) - --LEFT(A1753,10), "")</f>
        <v>4.3548000000009779</v>
      </c>
      <c r="C1753" s="4">
        <v>45567.354861111111</v>
      </c>
      <c r="D1753" s="16">
        <f>YEAR(C1753)</f>
        <v>2024</v>
      </c>
      <c r="E1753" s="1" t="str">
        <f t="shared" si="27"/>
        <v>October 2024</v>
      </c>
      <c r="F1753" s="3" t="str">
        <f ca="1">IF(C1753&gt;=TODAY()-365, "Last 12 Months", "After 12 Months")</f>
        <v>Last 12 Months</v>
      </c>
      <c r="G1753" s="1" t="s">
        <v>3420</v>
      </c>
      <c r="H1753" s="1" t="s">
        <v>557</v>
      </c>
      <c r="I1753" s="1" t="s">
        <v>3421</v>
      </c>
      <c r="J1753" s="8">
        <f>EOMONTH(C1753, 0)</f>
        <v>45596</v>
      </c>
      <c r="K1753" s="1" t="s">
        <v>373</v>
      </c>
      <c r="L1753" s="1" t="str">
        <f>IF(ISNUMBER(SEARCH("Social subscription",I1753)),"Social Sub",IF(OR(ISNUMBER(SEARCH("Mens",I1753)),ISNUMBER(SEARCH("Ladies",I1753))),"Match Fees",IF(OR(ISNUMBER(SEARCH("Badgers",I1753)),ISNUMBER(SEARCH("Match Fee",I1753))),"Match Fees",IF(OR(ISNUMBER(SEARCH("Training",I1753)),ISNUMBER(SEARCH("Aspirations",I1753))),"Training Fee",""))))</f>
        <v>Match Fees</v>
      </c>
      <c r="M1753" s="1">
        <v>5</v>
      </c>
      <c r="N1753" s="1">
        <v>0.14000000000000001</v>
      </c>
      <c r="O1753" s="1">
        <v>0.05</v>
      </c>
      <c r="P1753" s="1">
        <v>0</v>
      </c>
      <c r="Q1753" s="1">
        <v>4.8099999999999996</v>
      </c>
    </row>
    <row r="1754" spans="1:17" ht="12.75">
      <c r="A1754" s="4">
        <v>45551</v>
      </c>
      <c r="B1754" s="18">
        <f>IF(AND(ISNUMBER(--LEFT(A1754,10)), ISNUMBER(--LEFT(C1754,10))), --LEFT(C1754,10) - --LEFT(A1754,10), "")</f>
        <v>17.513800000000629</v>
      </c>
      <c r="C1754" s="4">
        <v>45568.513888888891</v>
      </c>
      <c r="D1754" s="16">
        <f>YEAR(C1754)</f>
        <v>2024</v>
      </c>
      <c r="E1754" s="1" t="str">
        <f t="shared" si="27"/>
        <v>October 2024</v>
      </c>
      <c r="F1754" s="3" t="str">
        <f ca="1">IF(C1754&gt;=TODAY()-365, "Last 12 Months", "After 12 Months")</f>
        <v>Last 12 Months</v>
      </c>
      <c r="G1754" s="1" t="s">
        <v>3422</v>
      </c>
      <c r="H1754" s="1" t="s">
        <v>543</v>
      </c>
      <c r="I1754" s="1" t="s">
        <v>3423</v>
      </c>
      <c r="J1754" s="8">
        <f>EOMONTH(C1754, 0)</f>
        <v>45596</v>
      </c>
      <c r="K1754" s="1" t="s">
        <v>233</v>
      </c>
      <c r="L1754" s="1" t="str">
        <f>IF(ISNUMBER(SEARCH("Social subscription",I1754)),"Social Sub",IF(OR(ISNUMBER(SEARCH("Mens",I1754)),ISNUMBER(SEARCH("Ladies",I1754))),"Match Fees",IF(OR(ISNUMBER(SEARCH("Badgers",I1754)),ISNUMBER(SEARCH("Match Fee",I1754))),"Match Fees",IF(OR(ISNUMBER(SEARCH("Training",I1754)),ISNUMBER(SEARCH("Aspirations",I1754))),"Training Fee",""))))</f>
        <v>Match Fees</v>
      </c>
      <c r="M1754" s="1">
        <v>30</v>
      </c>
      <c r="N1754" s="1">
        <v>0</v>
      </c>
      <c r="O1754" s="1">
        <v>0</v>
      </c>
      <c r="P1754" s="1">
        <v>0</v>
      </c>
      <c r="Q1754" s="1">
        <v>30</v>
      </c>
    </row>
    <row r="1755" spans="1:17" ht="12.75">
      <c r="A1755" s="4">
        <v>45556</v>
      </c>
      <c r="B1755" s="18">
        <f>IF(AND(ISNUMBER(--LEFT(A1755,10)), ISNUMBER(--LEFT(C1755,10))), --LEFT(C1755,10) - --LEFT(A1755,10), "")</f>
        <v>12.575599999996484</v>
      </c>
      <c r="C1755" s="4">
        <v>45568.575694444444</v>
      </c>
      <c r="D1755" s="16">
        <f>YEAR(C1755)</f>
        <v>2024</v>
      </c>
      <c r="E1755" s="1" t="str">
        <f t="shared" si="27"/>
        <v>October 2024</v>
      </c>
      <c r="F1755" s="3" t="str">
        <f ca="1">IF(C1755&gt;=TODAY()-365, "Last 12 Months", "After 12 Months")</f>
        <v>Last 12 Months</v>
      </c>
      <c r="G1755" s="1" t="s">
        <v>3424</v>
      </c>
      <c r="H1755" s="1" t="s">
        <v>2902</v>
      </c>
      <c r="I1755" s="1" t="s">
        <v>3425</v>
      </c>
      <c r="J1755" s="8">
        <f>EOMONTH(C1755, 0)</f>
        <v>45596</v>
      </c>
      <c r="K1755" s="1" t="s">
        <v>241</v>
      </c>
      <c r="L1755" s="1" t="str">
        <f>IF(ISNUMBER(SEARCH("Social subscription",I1755)),"Social Sub",IF(OR(ISNUMBER(SEARCH("Mens",I1755)),ISNUMBER(SEARCH("Ladies",I1755))),"Match Fees",IF(OR(ISNUMBER(SEARCH("Badgers",I1755)),ISNUMBER(SEARCH("Match Fee",I1755))),"Match Fees",IF(OR(ISNUMBER(SEARCH("Training",I1755)),ISNUMBER(SEARCH("Aspirations",I1755))),"Training Fee",""))))</f>
        <v>Match Fees</v>
      </c>
      <c r="M1755" s="1">
        <v>5</v>
      </c>
      <c r="N1755" s="1">
        <v>0</v>
      </c>
      <c r="O1755" s="1">
        <v>0</v>
      </c>
      <c r="P1755" s="1">
        <v>0</v>
      </c>
      <c r="Q1755" s="1">
        <v>5</v>
      </c>
    </row>
    <row r="1756" spans="1:17" ht="12.75">
      <c r="A1756" s="4">
        <v>45568</v>
      </c>
      <c r="B1756" s="18">
        <f>IF(AND(ISNUMBER(--LEFT(A1756,10)), ISNUMBER(--LEFT(C1756,10))), --LEFT(C1756,10) - --LEFT(A1756,10), "")</f>
        <v>0.77700000000186265</v>
      </c>
      <c r="C1756" s="4">
        <v>45568.777083333334</v>
      </c>
      <c r="D1756" s="16">
        <f>YEAR(C1756)</f>
        <v>2024</v>
      </c>
      <c r="E1756" s="1" t="str">
        <f t="shared" si="27"/>
        <v>October 2024</v>
      </c>
      <c r="F1756" s="3" t="str">
        <f ca="1">IF(C1756&gt;=TODAY()-365, "Last 12 Months", "After 12 Months")</f>
        <v>Last 12 Months</v>
      </c>
      <c r="G1756" s="1" t="s">
        <v>3426</v>
      </c>
      <c r="H1756" s="1" t="s">
        <v>610</v>
      </c>
      <c r="I1756" s="1" t="s">
        <v>3427</v>
      </c>
      <c r="J1756" s="8">
        <f>EOMONTH(C1756, 0)</f>
        <v>45596</v>
      </c>
      <c r="K1756" s="1" t="s">
        <v>241</v>
      </c>
      <c r="L1756" s="1" t="str">
        <f>IF(ISNUMBER(SEARCH("Social subscription",I1756)),"Social Sub",IF(OR(ISNUMBER(SEARCH("Mens",I1756)),ISNUMBER(SEARCH("Ladies",I1756))),"Match Fees",IF(OR(ISNUMBER(SEARCH("Badgers",I1756)),ISNUMBER(SEARCH("Match Fee",I1756))),"Match Fees",IF(OR(ISNUMBER(SEARCH("Training",I1756)),ISNUMBER(SEARCH("Aspirations",I1756))),"Training Fee",""))))</f>
        <v>Training Fee</v>
      </c>
      <c r="M1756" s="1">
        <v>3</v>
      </c>
      <c r="N1756" s="1">
        <v>0</v>
      </c>
      <c r="O1756" s="1">
        <v>0</v>
      </c>
      <c r="P1756" s="1">
        <v>0</v>
      </c>
      <c r="Q1756" s="1">
        <v>3</v>
      </c>
    </row>
    <row r="1757" spans="1:17" ht="12.75">
      <c r="A1757" s="4">
        <v>45568</v>
      </c>
      <c r="B1757" s="18">
        <f>IF(AND(ISNUMBER(--LEFT(A1757,10)), ISNUMBER(--LEFT(C1757,10))), --LEFT(C1757,10) - --LEFT(A1757,10), "")</f>
        <v>0.77700000000186265</v>
      </c>
      <c r="C1757" s="4">
        <v>45568.777083333334</v>
      </c>
      <c r="D1757" s="16">
        <f>YEAR(C1757)</f>
        <v>2024</v>
      </c>
      <c r="E1757" s="1" t="str">
        <f t="shared" si="27"/>
        <v>October 2024</v>
      </c>
      <c r="F1757" s="3" t="str">
        <f ca="1">IF(C1757&gt;=TODAY()-365, "Last 12 Months", "After 12 Months")</f>
        <v>Last 12 Months</v>
      </c>
      <c r="G1757" s="1" t="s">
        <v>3428</v>
      </c>
      <c r="H1757" s="1" t="s">
        <v>613</v>
      </c>
      <c r="I1757" s="1" t="s">
        <v>3427</v>
      </c>
      <c r="J1757" s="8">
        <f>EOMONTH(C1757, 0)</f>
        <v>45596</v>
      </c>
      <c r="K1757" s="1" t="s">
        <v>241</v>
      </c>
      <c r="L1757" s="1" t="str">
        <f>IF(ISNUMBER(SEARCH("Social subscription",I1757)),"Social Sub",IF(OR(ISNUMBER(SEARCH("Mens",I1757)),ISNUMBER(SEARCH("Ladies",I1757))),"Match Fees",IF(OR(ISNUMBER(SEARCH("Badgers",I1757)),ISNUMBER(SEARCH("Match Fee",I1757))),"Match Fees",IF(OR(ISNUMBER(SEARCH("Training",I1757)),ISNUMBER(SEARCH("Aspirations",I1757))),"Training Fee",""))))</f>
        <v>Training Fee</v>
      </c>
      <c r="M1757" s="1">
        <v>3</v>
      </c>
      <c r="N1757" s="1">
        <v>0</v>
      </c>
      <c r="O1757" s="1">
        <v>0</v>
      </c>
      <c r="P1757" s="1">
        <v>0</v>
      </c>
      <c r="Q1757" s="1">
        <v>3</v>
      </c>
    </row>
    <row r="1758" spans="1:17" ht="12.75">
      <c r="A1758" s="4">
        <v>45568</v>
      </c>
      <c r="B1758" s="18">
        <f>IF(AND(ISNUMBER(--LEFT(A1758,10)), ISNUMBER(--LEFT(C1758,10))), --LEFT(C1758,10) - --LEFT(A1758,10), "")</f>
        <v>0.77700000000186265</v>
      </c>
      <c r="C1758" s="4">
        <v>45568.777083333334</v>
      </c>
      <c r="D1758" s="16">
        <f>YEAR(C1758)</f>
        <v>2024</v>
      </c>
      <c r="E1758" s="1" t="str">
        <f t="shared" si="27"/>
        <v>October 2024</v>
      </c>
      <c r="F1758" s="3" t="str">
        <f ca="1">IF(C1758&gt;=TODAY()-365, "Last 12 Months", "After 12 Months")</f>
        <v>Last 12 Months</v>
      </c>
      <c r="G1758" s="1" t="s">
        <v>3429</v>
      </c>
      <c r="H1758" s="1" t="s">
        <v>1153</v>
      </c>
      <c r="I1758" s="1" t="s">
        <v>3427</v>
      </c>
      <c r="J1758" s="8">
        <f>EOMONTH(C1758, 0)</f>
        <v>45596</v>
      </c>
      <c r="K1758" s="1" t="s">
        <v>241</v>
      </c>
      <c r="L1758" s="1" t="str">
        <f>IF(ISNUMBER(SEARCH("Social subscription",I1758)),"Social Sub",IF(OR(ISNUMBER(SEARCH("Mens",I1758)),ISNUMBER(SEARCH("Ladies",I1758))),"Match Fees",IF(OR(ISNUMBER(SEARCH("Badgers",I1758)),ISNUMBER(SEARCH("Match Fee",I1758))),"Match Fees",IF(OR(ISNUMBER(SEARCH("Training",I1758)),ISNUMBER(SEARCH("Aspirations",I1758))),"Training Fee",""))))</f>
        <v>Training Fee</v>
      </c>
      <c r="M1758" s="1">
        <v>3</v>
      </c>
      <c r="N1758" s="1">
        <v>0</v>
      </c>
      <c r="O1758" s="1">
        <v>0</v>
      </c>
      <c r="P1758" s="1">
        <v>0</v>
      </c>
      <c r="Q1758" s="1">
        <v>3</v>
      </c>
    </row>
    <row r="1759" spans="1:17" ht="12.75">
      <c r="A1759" s="4">
        <v>45568</v>
      </c>
      <c r="B1759" s="18">
        <f>IF(AND(ISNUMBER(--LEFT(A1759,10)), ISNUMBER(--LEFT(C1759,10))), --LEFT(C1759,10) - --LEFT(A1759,10), "")</f>
        <v>0.77700000000186265</v>
      </c>
      <c r="C1759" s="4">
        <v>45568.777083333334</v>
      </c>
      <c r="D1759" s="16">
        <f>YEAR(C1759)</f>
        <v>2024</v>
      </c>
      <c r="E1759" s="1" t="str">
        <f t="shared" si="27"/>
        <v>October 2024</v>
      </c>
      <c r="F1759" s="3" t="str">
        <f ca="1">IF(C1759&gt;=TODAY()-365, "Last 12 Months", "After 12 Months")</f>
        <v>Last 12 Months</v>
      </c>
      <c r="G1759" s="1" t="s">
        <v>3430</v>
      </c>
      <c r="H1759" s="1" t="s">
        <v>1156</v>
      </c>
      <c r="I1759" s="1" t="s">
        <v>3427</v>
      </c>
      <c r="J1759" s="8">
        <f>EOMONTH(C1759, 0)</f>
        <v>45596</v>
      </c>
      <c r="K1759" s="1" t="s">
        <v>241</v>
      </c>
      <c r="L1759" s="1" t="str">
        <f>IF(ISNUMBER(SEARCH("Social subscription",I1759)),"Social Sub",IF(OR(ISNUMBER(SEARCH("Mens",I1759)),ISNUMBER(SEARCH("Ladies",I1759))),"Match Fees",IF(OR(ISNUMBER(SEARCH("Badgers",I1759)),ISNUMBER(SEARCH("Match Fee",I1759))),"Match Fees",IF(OR(ISNUMBER(SEARCH("Training",I1759)),ISNUMBER(SEARCH("Aspirations",I1759))),"Training Fee",""))))</f>
        <v>Training Fee</v>
      </c>
      <c r="M1759" s="1">
        <v>3</v>
      </c>
      <c r="N1759" s="1">
        <v>0</v>
      </c>
      <c r="O1759" s="1">
        <v>0</v>
      </c>
      <c r="P1759" s="1">
        <v>0</v>
      </c>
      <c r="Q1759" s="1">
        <v>3</v>
      </c>
    </row>
    <row r="1760" spans="1:17" ht="12.75">
      <c r="A1760" s="4">
        <v>45568</v>
      </c>
      <c r="B1760" s="18">
        <f>IF(AND(ISNUMBER(--LEFT(A1760,10)), ISNUMBER(--LEFT(C1760,10))), --LEFT(C1760,10) - --LEFT(A1760,10), "")</f>
        <v>0.77769999999873107</v>
      </c>
      <c r="C1760" s="4">
        <v>45568.777777777781</v>
      </c>
      <c r="D1760" s="16">
        <f>YEAR(C1760)</f>
        <v>2024</v>
      </c>
      <c r="E1760" s="1" t="str">
        <f t="shared" si="27"/>
        <v>October 2024</v>
      </c>
      <c r="F1760" s="3" t="str">
        <f ca="1">IF(C1760&gt;=TODAY()-365, "Last 12 Months", "After 12 Months")</f>
        <v>Last 12 Months</v>
      </c>
      <c r="G1760" s="1" t="s">
        <v>3431</v>
      </c>
      <c r="H1760" s="1" t="s">
        <v>781</v>
      </c>
      <c r="I1760" s="1" t="s">
        <v>3432</v>
      </c>
      <c r="J1760" s="8">
        <f>EOMONTH(C1760, 0)</f>
        <v>45596</v>
      </c>
      <c r="K1760" s="1" t="s">
        <v>233</v>
      </c>
      <c r="L1760" s="1" t="str">
        <f>IF(ISNUMBER(SEARCH("Social subscription",I1760)),"Social Sub",IF(OR(ISNUMBER(SEARCH("Mens",I1760)),ISNUMBER(SEARCH("Ladies",I1760))),"Match Fees",IF(OR(ISNUMBER(SEARCH("Badgers",I1760)),ISNUMBER(SEARCH("Match Fee",I1760))),"Match Fees",IF(OR(ISNUMBER(SEARCH("Training",I1760)),ISNUMBER(SEARCH("Aspirations",I1760))),"Training Fee",""))))</f>
        <v>Training Fee</v>
      </c>
      <c r="M1760" s="1">
        <v>3</v>
      </c>
      <c r="N1760" s="1">
        <v>0</v>
      </c>
      <c r="O1760" s="1">
        <v>0</v>
      </c>
      <c r="P1760" s="1">
        <v>0</v>
      </c>
      <c r="Q1760" s="1">
        <v>3</v>
      </c>
    </row>
    <row r="1761" spans="1:17" ht="12.75">
      <c r="A1761" s="4">
        <v>45367</v>
      </c>
      <c r="B1761" s="18">
        <f>IF(AND(ISNUMBER(--LEFT(A1761,10)), ISNUMBER(--LEFT(C1761,10))), --LEFT(C1761,10) - --LEFT(A1761,10), "")</f>
        <v>202.35409999999683</v>
      </c>
      <c r="C1761" s="4">
        <v>45569.354166666664</v>
      </c>
      <c r="D1761" s="16">
        <f>YEAR(C1761)</f>
        <v>2024</v>
      </c>
      <c r="E1761" s="1" t="str">
        <f t="shared" si="27"/>
        <v>October 2024</v>
      </c>
      <c r="F1761" s="3" t="str">
        <f ca="1">IF(C1761&gt;=TODAY()-365, "Last 12 Months", "After 12 Months")</f>
        <v>Last 12 Months</v>
      </c>
      <c r="G1761" s="1" t="s">
        <v>3433</v>
      </c>
      <c r="H1761" s="1" t="s">
        <v>2637</v>
      </c>
      <c r="I1761" s="1" t="s">
        <v>493</v>
      </c>
      <c r="J1761" s="8">
        <f>EOMONTH(C1761, 0)</f>
        <v>45596</v>
      </c>
      <c r="K1761" s="1" t="s">
        <v>373</v>
      </c>
      <c r="L1761" s="1" t="str">
        <f>IF(ISNUMBER(SEARCH("Social subscription",I1761)),"Social Sub",IF(OR(ISNUMBER(SEARCH("Mens",I1761)),ISNUMBER(SEARCH("Ladies",I1761))),"Match Fees",IF(OR(ISNUMBER(SEARCH("Badgers",I1761)),ISNUMBER(SEARCH("Match Fee",I1761))),"Match Fees",IF(OR(ISNUMBER(SEARCH("Training",I1761)),ISNUMBER(SEARCH("Aspirations",I1761))),"Training Fee",""))))</f>
        <v>Match Fees</v>
      </c>
      <c r="M1761" s="1">
        <v>10</v>
      </c>
      <c r="N1761" s="1">
        <v>0.22</v>
      </c>
      <c r="O1761" s="1">
        <v>0.1</v>
      </c>
      <c r="P1761" s="1">
        <v>0</v>
      </c>
      <c r="Q1761" s="1">
        <v>9.68</v>
      </c>
    </row>
    <row r="1762" spans="1:17" ht="12.75">
      <c r="A1762" s="4">
        <v>45447</v>
      </c>
      <c r="B1762" s="18">
        <f>IF(AND(ISNUMBER(--LEFT(A1762,10)), ISNUMBER(--LEFT(C1762,10))), --LEFT(C1762,10) - --LEFT(A1762,10), "")</f>
        <v>122.35409999999683</v>
      </c>
      <c r="C1762" s="4">
        <v>45569.354166666664</v>
      </c>
      <c r="D1762" s="16">
        <f>YEAR(C1762)</f>
        <v>2024</v>
      </c>
      <c r="E1762" s="1" t="str">
        <f t="shared" si="27"/>
        <v>October 2024</v>
      </c>
      <c r="F1762" s="3" t="str">
        <f ca="1">IF(C1762&gt;=TODAY()-365, "Last 12 Months", "After 12 Months")</f>
        <v>Last 12 Months</v>
      </c>
      <c r="G1762" s="1" t="s">
        <v>3434</v>
      </c>
      <c r="H1762" s="1" t="s">
        <v>2637</v>
      </c>
      <c r="I1762" s="1" t="s">
        <v>1243</v>
      </c>
      <c r="J1762" s="8">
        <f>EOMONTH(C1762, 0)</f>
        <v>45596</v>
      </c>
      <c r="K1762" s="1" t="s">
        <v>373</v>
      </c>
      <c r="L1762" s="1" t="str">
        <f>IF(ISNUMBER(SEARCH("Social subscription",I1762)),"Social Sub",IF(OR(ISNUMBER(SEARCH("Mens",I1762)),ISNUMBER(SEARCH("Ladies",I1762))),"Match Fees",IF(OR(ISNUMBER(SEARCH("Badgers",I1762)),ISNUMBER(SEARCH("Match Fee",I1762))),"Match Fees",IF(OR(ISNUMBER(SEARCH("Training",I1762)),ISNUMBER(SEARCH("Aspirations",I1762))),"Training Fee",""))))</f>
        <v>Match Fees</v>
      </c>
      <c r="M1762" s="1">
        <v>10</v>
      </c>
      <c r="N1762" s="1">
        <v>0.22</v>
      </c>
      <c r="O1762" s="1">
        <v>0.1</v>
      </c>
      <c r="P1762" s="1">
        <v>0</v>
      </c>
      <c r="Q1762" s="1">
        <v>9.68</v>
      </c>
    </row>
    <row r="1763" spans="1:17" ht="12.75">
      <c r="A1763" s="4">
        <v>45549</v>
      </c>
      <c r="B1763" s="18">
        <f>IF(AND(ISNUMBER(--LEFT(A1763,10)), ISNUMBER(--LEFT(C1763,10))), --LEFT(C1763,10) - --LEFT(A1763,10), "")</f>
        <v>20.354099999996834</v>
      </c>
      <c r="C1763" s="4">
        <v>45569.354166666664</v>
      </c>
      <c r="D1763" s="16">
        <f>YEAR(C1763)</f>
        <v>2024</v>
      </c>
      <c r="E1763" s="1" t="str">
        <f t="shared" si="27"/>
        <v>October 2024</v>
      </c>
      <c r="F1763" s="3" t="str">
        <f ca="1">IF(C1763&gt;=TODAY()-365, "Last 12 Months", "After 12 Months")</f>
        <v>Last 12 Months</v>
      </c>
      <c r="G1763" s="1" t="s">
        <v>3435</v>
      </c>
      <c r="H1763" s="1" t="s">
        <v>2637</v>
      </c>
      <c r="I1763" s="1" t="s">
        <v>3436</v>
      </c>
      <c r="J1763" s="8">
        <f>EOMONTH(C1763, 0)</f>
        <v>45596</v>
      </c>
      <c r="K1763" s="1" t="s">
        <v>373</v>
      </c>
      <c r="L1763" s="1" t="str">
        <f>IF(ISNUMBER(SEARCH("Social subscription",I1763)),"Social Sub",IF(OR(ISNUMBER(SEARCH("Mens",I1763)),ISNUMBER(SEARCH("Ladies",I1763))),"Match Fees",IF(OR(ISNUMBER(SEARCH("Badgers",I1763)),ISNUMBER(SEARCH("Match Fee",I1763))),"Match Fees",IF(OR(ISNUMBER(SEARCH("Training",I1763)),ISNUMBER(SEARCH("Aspirations",I1763))),"Training Fee",""))))</f>
        <v>Match Fees</v>
      </c>
      <c r="M1763" s="1">
        <v>10</v>
      </c>
      <c r="N1763" s="1">
        <v>0.21</v>
      </c>
      <c r="O1763" s="1">
        <v>0.1</v>
      </c>
      <c r="P1763" s="1">
        <v>0</v>
      </c>
      <c r="Q1763" s="1">
        <v>9.69</v>
      </c>
    </row>
    <row r="1764" spans="1:17" ht="12.75">
      <c r="A1764" s="4">
        <v>45522</v>
      </c>
      <c r="B1764" s="18">
        <f>IF(AND(ISNUMBER(--LEFT(A1764,10)), ISNUMBER(--LEFT(C1764,10))), --LEFT(C1764,10) - --LEFT(A1764,10), "")</f>
        <v>47.354099999996834</v>
      </c>
      <c r="C1764" s="4">
        <v>45569.354166666664</v>
      </c>
      <c r="D1764" s="16">
        <f>YEAR(C1764)</f>
        <v>2024</v>
      </c>
      <c r="E1764" s="1" t="str">
        <f t="shared" si="27"/>
        <v>October 2024</v>
      </c>
      <c r="F1764" s="3" t="str">
        <f ca="1">IF(C1764&gt;=TODAY()-365, "Last 12 Months", "After 12 Months")</f>
        <v>Last 12 Months</v>
      </c>
      <c r="G1764" s="1" t="s">
        <v>3437</v>
      </c>
      <c r="H1764" s="1" t="s">
        <v>409</v>
      </c>
      <c r="I1764" s="1" t="s">
        <v>3438</v>
      </c>
      <c r="J1764" s="8">
        <f>EOMONTH(C1764, 0)</f>
        <v>45596</v>
      </c>
      <c r="K1764" s="1" t="s">
        <v>373</v>
      </c>
      <c r="L1764" s="1" t="str">
        <f>IF(ISNUMBER(SEARCH("Social subscription",I1764)),"Social Sub",IF(OR(ISNUMBER(SEARCH("Mens",I1764)),ISNUMBER(SEARCH("Ladies",I1764))),"Match Fees",IF(OR(ISNUMBER(SEARCH("Badgers",I1764)),ISNUMBER(SEARCH("Match Fee",I1764))),"Match Fees",IF(OR(ISNUMBER(SEARCH("Training",I1764)),ISNUMBER(SEARCH("Aspirations",I1764))),"Training Fee",""))))</f>
        <v>Training Fee</v>
      </c>
      <c r="M1764" s="1">
        <v>3</v>
      </c>
      <c r="N1764" s="1">
        <v>0.14000000000000001</v>
      </c>
      <c r="O1764" s="1">
        <v>0.05</v>
      </c>
      <c r="P1764" s="1">
        <v>0</v>
      </c>
      <c r="Q1764" s="1">
        <v>2.81</v>
      </c>
    </row>
    <row r="1765" spans="1:17" ht="12.75">
      <c r="A1765" s="4">
        <v>45542</v>
      </c>
      <c r="B1765" s="18">
        <f>IF(AND(ISNUMBER(--LEFT(A1765,10)), ISNUMBER(--LEFT(C1765,10))), --LEFT(C1765,10) - --LEFT(A1765,10), "")</f>
        <v>27.354099999996834</v>
      </c>
      <c r="C1765" s="4">
        <v>45569.354166666664</v>
      </c>
      <c r="D1765" s="16">
        <f>YEAR(C1765)</f>
        <v>2024</v>
      </c>
      <c r="E1765" s="1" t="str">
        <f t="shared" si="27"/>
        <v>October 2024</v>
      </c>
      <c r="F1765" s="3" t="str">
        <f ca="1">IF(C1765&gt;=TODAY()-365, "Last 12 Months", "After 12 Months")</f>
        <v>Last 12 Months</v>
      </c>
      <c r="G1765" s="1" t="s">
        <v>3439</v>
      </c>
      <c r="H1765" s="1" t="s">
        <v>409</v>
      </c>
      <c r="I1765" s="1" t="s">
        <v>3440</v>
      </c>
      <c r="J1765" s="8">
        <f>EOMONTH(C1765, 0)</f>
        <v>45596</v>
      </c>
      <c r="K1765" s="1" t="s">
        <v>373</v>
      </c>
      <c r="L1765" s="1" t="str">
        <f>IF(ISNUMBER(SEARCH("Social subscription",I1765)),"Social Sub",IF(OR(ISNUMBER(SEARCH("Mens",I1765)),ISNUMBER(SEARCH("Ladies",I1765))),"Match Fees",IF(OR(ISNUMBER(SEARCH("Badgers",I1765)),ISNUMBER(SEARCH("Match Fee",I1765))),"Match Fees",IF(OR(ISNUMBER(SEARCH("Training",I1765)),ISNUMBER(SEARCH("Aspirations",I1765))),"Training Fee",""))))</f>
        <v>Match Fees</v>
      </c>
      <c r="M1765" s="1">
        <v>3</v>
      </c>
      <c r="N1765" s="1">
        <v>0.15</v>
      </c>
      <c r="O1765" s="1">
        <v>0.05</v>
      </c>
      <c r="P1765" s="1">
        <v>0</v>
      </c>
      <c r="Q1765" s="1">
        <v>2.8</v>
      </c>
    </row>
    <row r="1766" spans="1:17" ht="12.75">
      <c r="A1766" s="4">
        <v>45408</v>
      </c>
      <c r="B1766" s="18">
        <f>IF(AND(ISNUMBER(--LEFT(A1766,10)), ISNUMBER(--LEFT(C1766,10))), --LEFT(C1766,10) - --LEFT(A1766,10), "")</f>
        <v>161.35409999999683</v>
      </c>
      <c r="C1766" s="4">
        <v>45569.354166666664</v>
      </c>
      <c r="D1766" s="16">
        <f>YEAR(C1766)</f>
        <v>2024</v>
      </c>
      <c r="E1766" s="1" t="str">
        <f t="shared" si="27"/>
        <v>October 2024</v>
      </c>
      <c r="F1766" s="3" t="str">
        <f ca="1">IF(C1766&gt;=TODAY()-365, "Last 12 Months", "After 12 Months")</f>
        <v>Last 12 Months</v>
      </c>
      <c r="G1766" s="1" t="s">
        <v>3441</v>
      </c>
      <c r="H1766" s="1" t="s">
        <v>528</v>
      </c>
      <c r="I1766" s="1" t="s">
        <v>3262</v>
      </c>
      <c r="J1766" s="8">
        <f>EOMONTH(C1766, 0)</f>
        <v>45596</v>
      </c>
      <c r="K1766" s="1" t="s">
        <v>373</v>
      </c>
      <c r="L1766" s="1" t="str">
        <f>IF(ISNUMBER(SEARCH("Social subscription",I1766)),"Social Sub",IF(OR(ISNUMBER(SEARCH("Mens",I1766)),ISNUMBER(SEARCH("Ladies",I1766))),"Match Fees",IF(OR(ISNUMBER(SEARCH("Badgers",I1766)),ISNUMBER(SEARCH("Match Fee",I1766))),"Match Fees",IF(OR(ISNUMBER(SEARCH("Training",I1766)),ISNUMBER(SEARCH("Aspirations",I1766))),"Training Fee",""))))</f>
        <v>Match Fees</v>
      </c>
      <c r="M1766" s="1">
        <v>5</v>
      </c>
      <c r="N1766" s="1">
        <v>0.17</v>
      </c>
      <c r="O1766" s="1">
        <v>0.05</v>
      </c>
      <c r="P1766" s="1">
        <v>0</v>
      </c>
      <c r="Q1766" s="1">
        <v>4.78</v>
      </c>
    </row>
    <row r="1767" spans="1:17" ht="12.75">
      <c r="A1767" s="4">
        <v>45429</v>
      </c>
      <c r="B1767" s="18">
        <f>IF(AND(ISNUMBER(--LEFT(A1767,10)), ISNUMBER(--LEFT(C1767,10))), --LEFT(C1767,10) - --LEFT(A1767,10), "")</f>
        <v>140.35409999999683</v>
      </c>
      <c r="C1767" s="4">
        <v>45569.354166666664</v>
      </c>
      <c r="D1767" s="16">
        <f>YEAR(C1767)</f>
        <v>2024</v>
      </c>
      <c r="E1767" s="1" t="str">
        <f t="shared" si="27"/>
        <v>October 2024</v>
      </c>
      <c r="F1767" s="3" t="str">
        <f ca="1">IF(C1767&gt;=TODAY()-365, "Last 12 Months", "After 12 Months")</f>
        <v>Last 12 Months</v>
      </c>
      <c r="G1767" s="1" t="s">
        <v>3442</v>
      </c>
      <c r="H1767" s="1" t="s">
        <v>528</v>
      </c>
      <c r="I1767" s="1" t="s">
        <v>3266</v>
      </c>
      <c r="J1767" s="8">
        <f>EOMONTH(C1767, 0)</f>
        <v>45596</v>
      </c>
      <c r="K1767" s="1" t="s">
        <v>373</v>
      </c>
      <c r="L1767" s="1" t="str">
        <f>IF(ISNUMBER(SEARCH("Social subscription",I1767)),"Social Sub",IF(OR(ISNUMBER(SEARCH("Mens",I1767)),ISNUMBER(SEARCH("Ladies",I1767))),"Match Fees",IF(OR(ISNUMBER(SEARCH("Badgers",I1767)),ISNUMBER(SEARCH("Match Fee",I1767))),"Match Fees",IF(OR(ISNUMBER(SEARCH("Training",I1767)),ISNUMBER(SEARCH("Aspirations",I1767))),"Training Fee",""))))</f>
        <v>Match Fees</v>
      </c>
      <c r="M1767" s="1">
        <v>5</v>
      </c>
      <c r="N1767" s="1">
        <v>0.18</v>
      </c>
      <c r="O1767" s="1">
        <v>0.05</v>
      </c>
      <c r="P1767" s="1">
        <v>0</v>
      </c>
      <c r="Q1767" s="1">
        <v>4.7699999999999996</v>
      </c>
    </row>
    <row r="1768" spans="1:17" ht="12.75">
      <c r="A1768" s="4">
        <v>45562</v>
      </c>
      <c r="B1768" s="18">
        <f>IF(AND(ISNUMBER(--LEFT(A1768,10)), ISNUMBER(--LEFT(C1768,10))), --LEFT(C1768,10) - --LEFT(A1768,10), "")</f>
        <v>7.3992999999973108</v>
      </c>
      <c r="C1768" s="4">
        <v>45569.399305555555</v>
      </c>
      <c r="D1768" s="16">
        <f>YEAR(C1768)</f>
        <v>2024</v>
      </c>
      <c r="E1768" s="1" t="str">
        <f t="shared" si="27"/>
        <v>October 2024</v>
      </c>
      <c r="F1768" s="3" t="str">
        <f ca="1">IF(C1768&gt;=TODAY()-365, "Last 12 Months", "After 12 Months")</f>
        <v>Last 12 Months</v>
      </c>
      <c r="G1768" s="1" t="s">
        <v>3443</v>
      </c>
      <c r="H1768" s="1" t="s">
        <v>2640</v>
      </c>
      <c r="I1768" s="1" t="s">
        <v>3444</v>
      </c>
      <c r="J1768" s="8">
        <f>EOMONTH(C1768, 0)</f>
        <v>45596</v>
      </c>
      <c r="K1768" s="1" t="s">
        <v>241</v>
      </c>
      <c r="L1768" s="1" t="str">
        <f>IF(ISNUMBER(SEARCH("Social subscription",I1768)),"Social Sub",IF(OR(ISNUMBER(SEARCH("Mens",I1768)),ISNUMBER(SEARCH("Ladies",I1768))),"Match Fees",IF(OR(ISNUMBER(SEARCH("Badgers",I1768)),ISNUMBER(SEARCH("Match Fee",I1768))),"Match Fees",IF(OR(ISNUMBER(SEARCH("Training",I1768)),ISNUMBER(SEARCH("Aspirations",I1768))),"Training Fee",""))))</f>
        <v>Match Fees</v>
      </c>
      <c r="M1768" s="1">
        <v>5</v>
      </c>
      <c r="N1768" s="1">
        <v>0</v>
      </c>
      <c r="O1768" s="1">
        <v>0</v>
      </c>
      <c r="P1768" s="1">
        <v>0</v>
      </c>
      <c r="Q1768" s="1">
        <v>5</v>
      </c>
    </row>
    <row r="1769" spans="1:17" ht="12.75">
      <c r="A1769" s="4">
        <v>45569</v>
      </c>
      <c r="B1769" s="18">
        <f>IF(AND(ISNUMBER(--LEFT(A1769,10)), ISNUMBER(--LEFT(C1769,10))), --LEFT(C1769,10) - --LEFT(A1769,10), "")</f>
        <v>0.78190000000176951</v>
      </c>
      <c r="C1769" s="4">
        <v>45569.781944444447</v>
      </c>
      <c r="D1769" s="16">
        <f>YEAR(C1769)</f>
        <v>2024</v>
      </c>
      <c r="E1769" s="1" t="str">
        <f t="shared" si="27"/>
        <v>October 2024</v>
      </c>
      <c r="F1769" s="3" t="str">
        <f ca="1">IF(C1769&gt;=TODAY()-365, "Last 12 Months", "After 12 Months")</f>
        <v>Last 12 Months</v>
      </c>
      <c r="G1769" s="1" t="s">
        <v>3445</v>
      </c>
      <c r="H1769" s="1" t="s">
        <v>371</v>
      </c>
      <c r="I1769" s="1" t="s">
        <v>3446</v>
      </c>
      <c r="J1769" s="8">
        <f>EOMONTH(C1769, 0)</f>
        <v>45596</v>
      </c>
      <c r="K1769" s="1" t="s">
        <v>241</v>
      </c>
      <c r="L1769" s="1" t="str">
        <f>IF(ISNUMBER(SEARCH("Social subscription",I1769)),"Social Sub",IF(OR(ISNUMBER(SEARCH("Mens",I1769)),ISNUMBER(SEARCH("Ladies",I1769))),"Match Fees",IF(OR(ISNUMBER(SEARCH("Badgers",I1769)),ISNUMBER(SEARCH("Match Fee",I1769))),"Match Fees",IF(OR(ISNUMBER(SEARCH("Training",I1769)),ISNUMBER(SEARCH("Aspirations",I1769))),"Training Fee",""))))</f>
        <v>Match Fees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</row>
    <row r="1770" spans="1:17" ht="12.75">
      <c r="A1770" s="4">
        <v>45570</v>
      </c>
      <c r="B1770" s="18">
        <f>IF(AND(ISNUMBER(--LEFT(A1770,10)), ISNUMBER(--LEFT(C1770,10))), --LEFT(C1770,10) - --LEFT(A1770,10), "")</f>
        <v>0.56730000000243308</v>
      </c>
      <c r="C1770" s="4">
        <v>45570.567361111112</v>
      </c>
      <c r="D1770" s="16">
        <f>YEAR(C1770)</f>
        <v>2024</v>
      </c>
      <c r="E1770" s="1" t="str">
        <f t="shared" si="27"/>
        <v>October 2024</v>
      </c>
      <c r="F1770" s="3" t="str">
        <f ca="1">IF(C1770&gt;=TODAY()-365, "Last 12 Months", "After 12 Months")</f>
        <v>Last 12 Months</v>
      </c>
      <c r="G1770" s="1" t="s">
        <v>3447</v>
      </c>
      <c r="H1770" s="1" t="s">
        <v>1463</v>
      </c>
      <c r="I1770" s="1" t="s">
        <v>3448</v>
      </c>
      <c r="J1770" s="8">
        <f>EOMONTH(C1770, 0)</f>
        <v>45596</v>
      </c>
      <c r="K1770" s="1" t="s">
        <v>241</v>
      </c>
      <c r="L1770" s="1" t="str">
        <f>IF(ISNUMBER(SEARCH("Social subscription",I1770)),"Social Sub",IF(OR(ISNUMBER(SEARCH("Mens",I1770)),ISNUMBER(SEARCH("Ladies",I1770))),"Match Fees",IF(OR(ISNUMBER(SEARCH("Badgers",I1770)),ISNUMBER(SEARCH("Match Fee",I1770))),"Match Fees",IF(OR(ISNUMBER(SEARCH("Training",I1770)),ISNUMBER(SEARCH("Aspirations",I1770))),"Training Fee",""))))</f>
        <v>Match Fees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</row>
    <row r="1771" spans="1:17" ht="12.75">
      <c r="A1771" s="4">
        <v>45570</v>
      </c>
      <c r="B1771" s="18">
        <f>IF(AND(ISNUMBER(--LEFT(A1771,10)), ISNUMBER(--LEFT(C1771,10))), --LEFT(C1771,10) - --LEFT(A1771,10), "")</f>
        <v>0.73879999999917345</v>
      </c>
      <c r="C1771" s="4">
        <v>45570.738888888889</v>
      </c>
      <c r="D1771" s="16">
        <f>YEAR(C1771)</f>
        <v>2024</v>
      </c>
      <c r="E1771" s="1" t="str">
        <f t="shared" si="27"/>
        <v>October 2024</v>
      </c>
      <c r="F1771" s="3" t="str">
        <f ca="1">IF(C1771&gt;=TODAY()-365, "Last 12 Months", "After 12 Months")</f>
        <v>Last 12 Months</v>
      </c>
      <c r="G1771" s="1" t="s">
        <v>3449</v>
      </c>
      <c r="H1771" s="1" t="s">
        <v>976</v>
      </c>
      <c r="I1771" s="1" t="s">
        <v>3450</v>
      </c>
      <c r="J1771" s="8">
        <f>EOMONTH(C1771, 0)</f>
        <v>45596</v>
      </c>
      <c r="K1771" s="1" t="s">
        <v>233</v>
      </c>
      <c r="L1771" s="1" t="str">
        <f>IF(ISNUMBER(SEARCH("Social subscription",I1771)),"Social Sub",IF(OR(ISNUMBER(SEARCH("Mens",I1771)),ISNUMBER(SEARCH("Ladies",I1771))),"Match Fees",IF(OR(ISNUMBER(SEARCH("Badgers",I1771)),ISNUMBER(SEARCH("Match Fee",I1771))),"Match Fees",IF(OR(ISNUMBER(SEARCH("Training",I1771)),ISNUMBER(SEARCH("Aspirations",I1771))),"Training Fee",""))))</f>
        <v>Match Fees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</row>
    <row r="1772" spans="1:17" ht="12.75">
      <c r="A1772" s="4">
        <v>45541</v>
      </c>
      <c r="B1772" s="18">
        <f>IF(AND(ISNUMBER(--LEFT(A1772,10)), ISNUMBER(--LEFT(C1772,10))), --LEFT(C1772,10) - --LEFT(A1772,10), "")</f>
        <v>29.743000000002212</v>
      </c>
      <c r="C1772" s="4">
        <v>45570.743055555555</v>
      </c>
      <c r="D1772" s="16">
        <f>YEAR(C1772)</f>
        <v>2024</v>
      </c>
      <c r="E1772" s="1" t="str">
        <f t="shared" si="27"/>
        <v>October 2024</v>
      </c>
      <c r="F1772" s="3" t="str">
        <f ca="1">IF(C1772&gt;=TODAY()-365, "Last 12 Months", "After 12 Months")</f>
        <v>Last 12 Months</v>
      </c>
      <c r="G1772" s="1" t="s">
        <v>3451</v>
      </c>
      <c r="H1772" s="1" t="s">
        <v>377</v>
      </c>
      <c r="I1772" s="1" t="s">
        <v>3452</v>
      </c>
      <c r="J1772" s="8">
        <f>EOMONTH(C1772, 0)</f>
        <v>45596</v>
      </c>
      <c r="K1772" s="1" t="s">
        <v>373</v>
      </c>
      <c r="L1772" s="1" t="str">
        <f>IF(ISNUMBER(SEARCH("Social subscription",I1772)),"Social Sub",IF(OR(ISNUMBER(SEARCH("Mens",I1772)),ISNUMBER(SEARCH("Ladies",I1772))),"Match Fees",IF(OR(ISNUMBER(SEARCH("Badgers",I1772)),ISNUMBER(SEARCH("Match Fee",I1772))),"Match Fees",IF(OR(ISNUMBER(SEARCH("Training",I1772)),ISNUMBER(SEARCH("Aspirations",I1772))),"Training Fee",""))))</f>
        <v>Match Fees</v>
      </c>
      <c r="M1772" s="1">
        <v>10</v>
      </c>
      <c r="N1772" s="1">
        <v>0.19</v>
      </c>
      <c r="O1772" s="1">
        <v>0.1</v>
      </c>
      <c r="P1772" s="1">
        <v>0</v>
      </c>
      <c r="Q1772" s="1">
        <v>9.7100000000000009</v>
      </c>
    </row>
    <row r="1773" spans="1:17" ht="12.75">
      <c r="A1773" s="4">
        <v>45549</v>
      </c>
      <c r="B1773" s="18">
        <f>IF(AND(ISNUMBER(--LEFT(A1773,10)), ISNUMBER(--LEFT(C1773,10))), --LEFT(C1773,10) - --LEFT(A1773,10), "")</f>
        <v>21.743000000002212</v>
      </c>
      <c r="C1773" s="4">
        <v>45570.743055555555</v>
      </c>
      <c r="D1773" s="16">
        <f>YEAR(C1773)</f>
        <v>2024</v>
      </c>
      <c r="E1773" s="1" t="str">
        <f t="shared" si="27"/>
        <v>October 2024</v>
      </c>
      <c r="F1773" s="3" t="str">
        <f ca="1">IF(C1773&gt;=TODAY()-365, "Last 12 Months", "After 12 Months")</f>
        <v>Last 12 Months</v>
      </c>
      <c r="G1773" s="1" t="s">
        <v>3453</v>
      </c>
      <c r="H1773" s="1" t="s">
        <v>377</v>
      </c>
      <c r="I1773" s="1" t="s">
        <v>3231</v>
      </c>
      <c r="J1773" s="8">
        <f>EOMONTH(C1773, 0)</f>
        <v>45596</v>
      </c>
      <c r="K1773" s="1" t="s">
        <v>373</v>
      </c>
      <c r="L1773" s="1" t="str">
        <f>IF(ISNUMBER(SEARCH("Social subscription",I1773)),"Social Sub",IF(OR(ISNUMBER(SEARCH("Mens",I1773)),ISNUMBER(SEARCH("Ladies",I1773))),"Match Fees",IF(OR(ISNUMBER(SEARCH("Badgers",I1773)),ISNUMBER(SEARCH("Match Fee",I1773))),"Match Fees",IF(OR(ISNUMBER(SEARCH("Training",I1773)),ISNUMBER(SEARCH("Aspirations",I1773))),"Training Fee",""))))</f>
        <v>Match Fees</v>
      </c>
      <c r="M1773" s="1">
        <v>10</v>
      </c>
      <c r="N1773" s="1">
        <v>0.19</v>
      </c>
      <c r="O1773" s="1">
        <v>0.1</v>
      </c>
      <c r="P1773" s="1">
        <v>0</v>
      </c>
      <c r="Q1773" s="1">
        <v>9.7100000000000009</v>
      </c>
    </row>
    <row r="1774" spans="1:17" ht="12.75">
      <c r="A1774" s="4">
        <v>45555</v>
      </c>
      <c r="B1774" s="18">
        <f>IF(AND(ISNUMBER(--LEFT(A1774,10)), ISNUMBER(--LEFT(C1774,10))), --LEFT(C1774,10) - --LEFT(A1774,10), "")</f>
        <v>15.743000000002212</v>
      </c>
      <c r="C1774" s="4">
        <v>45570.743055555555</v>
      </c>
      <c r="D1774" s="16">
        <f>YEAR(C1774)</f>
        <v>2024</v>
      </c>
      <c r="E1774" s="1" t="str">
        <f t="shared" si="27"/>
        <v>October 2024</v>
      </c>
      <c r="F1774" s="3" t="str">
        <f ca="1">IF(C1774&gt;=TODAY()-365, "Last 12 Months", "After 12 Months")</f>
        <v>Last 12 Months</v>
      </c>
      <c r="G1774" s="1" t="s">
        <v>3454</v>
      </c>
      <c r="H1774" s="1" t="s">
        <v>377</v>
      </c>
      <c r="I1774" s="1" t="s">
        <v>3455</v>
      </c>
      <c r="J1774" s="8">
        <f>EOMONTH(C1774, 0)</f>
        <v>45596</v>
      </c>
      <c r="K1774" s="1" t="s">
        <v>373</v>
      </c>
      <c r="L1774" s="1" t="str">
        <f>IF(ISNUMBER(SEARCH("Social subscription",I1774)),"Social Sub",IF(OR(ISNUMBER(SEARCH("Mens",I1774)),ISNUMBER(SEARCH("Ladies",I1774))),"Match Fees",IF(OR(ISNUMBER(SEARCH("Badgers",I1774)),ISNUMBER(SEARCH("Match Fee",I1774))),"Match Fees",IF(OR(ISNUMBER(SEARCH("Training",I1774)),ISNUMBER(SEARCH("Aspirations",I1774))),"Training Fee",""))))</f>
        <v>Match Fees</v>
      </c>
      <c r="M1774" s="1">
        <v>10</v>
      </c>
      <c r="N1774" s="1">
        <v>0.19</v>
      </c>
      <c r="O1774" s="1">
        <v>0.1</v>
      </c>
      <c r="P1774" s="1">
        <v>0</v>
      </c>
      <c r="Q1774" s="1">
        <v>9.7100000000000009</v>
      </c>
    </row>
    <row r="1775" spans="1:17" ht="12.75">
      <c r="A1775" s="4">
        <v>45562</v>
      </c>
      <c r="B1775" s="18">
        <f>IF(AND(ISNUMBER(--LEFT(A1775,10)), ISNUMBER(--LEFT(C1775,10))), --LEFT(C1775,10) - --LEFT(A1775,10), "")</f>
        <v>8.7430000000022119</v>
      </c>
      <c r="C1775" s="4">
        <v>45570.743055555555</v>
      </c>
      <c r="D1775" s="16">
        <f>YEAR(C1775)</f>
        <v>2024</v>
      </c>
      <c r="E1775" s="1" t="str">
        <f t="shared" si="27"/>
        <v>October 2024</v>
      </c>
      <c r="F1775" s="3" t="str">
        <f ca="1">IF(C1775&gt;=TODAY()-365, "Last 12 Months", "After 12 Months")</f>
        <v>Last 12 Months</v>
      </c>
      <c r="G1775" s="1" t="s">
        <v>3456</v>
      </c>
      <c r="H1775" s="1" t="s">
        <v>377</v>
      </c>
      <c r="I1775" s="1" t="s">
        <v>3457</v>
      </c>
      <c r="J1775" s="8">
        <f>EOMONTH(C1775, 0)</f>
        <v>45596</v>
      </c>
      <c r="K1775" s="1" t="s">
        <v>373</v>
      </c>
      <c r="L1775" s="1" t="str">
        <f>IF(ISNUMBER(SEARCH("Social subscription",I1775)),"Social Sub",IF(OR(ISNUMBER(SEARCH("Mens",I1775)),ISNUMBER(SEARCH("Ladies",I1775))),"Match Fees",IF(OR(ISNUMBER(SEARCH("Badgers",I1775)),ISNUMBER(SEARCH("Match Fee",I1775))),"Match Fees",IF(OR(ISNUMBER(SEARCH("Training",I1775)),ISNUMBER(SEARCH("Aspirations",I1775))),"Training Fee",""))))</f>
        <v>Match Fees</v>
      </c>
      <c r="M1775" s="1">
        <v>10</v>
      </c>
      <c r="N1775" s="1">
        <v>0.19</v>
      </c>
      <c r="O1775" s="1">
        <v>0.1</v>
      </c>
      <c r="P1775" s="1">
        <v>0</v>
      </c>
      <c r="Q1775" s="1">
        <v>9.7100000000000009</v>
      </c>
    </row>
    <row r="1776" spans="1:17" ht="12.75">
      <c r="A1776" s="4">
        <v>45569</v>
      </c>
      <c r="B1776" s="18">
        <f>IF(AND(ISNUMBER(--LEFT(A1776,10)), ISNUMBER(--LEFT(C1776,10))), --LEFT(C1776,10) - --LEFT(A1776,10), "")</f>
        <v>1.7430000000022119</v>
      </c>
      <c r="C1776" s="4">
        <v>45570.743055555555</v>
      </c>
      <c r="D1776" s="16">
        <f>YEAR(C1776)</f>
        <v>2024</v>
      </c>
      <c r="E1776" s="1" t="str">
        <f t="shared" si="27"/>
        <v>October 2024</v>
      </c>
      <c r="F1776" s="3" t="str">
        <f ca="1">IF(C1776&gt;=TODAY()-365, "Last 12 Months", "After 12 Months")</f>
        <v>Last 12 Months</v>
      </c>
      <c r="G1776" s="1" t="s">
        <v>3458</v>
      </c>
      <c r="H1776" s="1" t="s">
        <v>377</v>
      </c>
      <c r="I1776" s="1" t="s">
        <v>3459</v>
      </c>
      <c r="J1776" s="8">
        <f>EOMONTH(C1776, 0)</f>
        <v>45596</v>
      </c>
      <c r="K1776" s="1" t="s">
        <v>373</v>
      </c>
      <c r="L1776" s="1" t="str">
        <f>IF(ISNUMBER(SEARCH("Social subscription",I1776)),"Social Sub",IF(OR(ISNUMBER(SEARCH("Mens",I1776)),ISNUMBER(SEARCH("Ladies",I1776))),"Match Fees",IF(OR(ISNUMBER(SEARCH("Badgers",I1776)),ISNUMBER(SEARCH("Match Fee",I1776))),"Match Fees",IF(OR(ISNUMBER(SEARCH("Training",I1776)),ISNUMBER(SEARCH("Aspirations",I1776))),"Training Fee",""))))</f>
        <v>Match Fees</v>
      </c>
      <c r="M1776" s="1">
        <v>10</v>
      </c>
      <c r="N1776" s="1">
        <v>0.19</v>
      </c>
      <c r="O1776" s="1">
        <v>0.1</v>
      </c>
      <c r="P1776" s="1">
        <v>0</v>
      </c>
      <c r="Q1776" s="1">
        <v>9.7100000000000009</v>
      </c>
    </row>
    <row r="1777" spans="1:17" ht="12.75">
      <c r="A1777" s="4">
        <v>45317</v>
      </c>
      <c r="B1777" s="18">
        <f>IF(AND(ISNUMBER(--LEFT(A1777,10)), ISNUMBER(--LEFT(C1777,10))), --LEFT(C1777,10) - --LEFT(A1777,10), "")</f>
        <v>253.75</v>
      </c>
      <c r="C1777" s="4">
        <v>45570.75</v>
      </c>
      <c r="D1777" s="16">
        <f>YEAR(C1777)</f>
        <v>2024</v>
      </c>
      <c r="E1777" s="1" t="str">
        <f t="shared" si="27"/>
        <v>October 2024</v>
      </c>
      <c r="F1777" s="3" t="str">
        <f ca="1">IF(C1777&gt;=TODAY()-365, "Last 12 Months", "After 12 Months")</f>
        <v>Last 12 Months</v>
      </c>
      <c r="G1777" s="1" t="s">
        <v>3460</v>
      </c>
      <c r="H1777" s="1" t="s">
        <v>3461</v>
      </c>
      <c r="I1777" s="1" t="s">
        <v>3462</v>
      </c>
      <c r="J1777" s="8">
        <f>EOMONTH(C1777, 0)</f>
        <v>45596</v>
      </c>
      <c r="K1777" s="1" t="s">
        <v>373</v>
      </c>
      <c r="L1777" s="1" t="str">
        <f>IF(ISNUMBER(SEARCH("Social subscription",I1777)),"Social Sub",IF(OR(ISNUMBER(SEARCH("Mens",I1777)),ISNUMBER(SEARCH("Ladies",I1777))),"Match Fees",IF(OR(ISNUMBER(SEARCH("Badgers",I1777)),ISNUMBER(SEARCH("Match Fee",I1777))),"Match Fees",IF(OR(ISNUMBER(SEARCH("Training",I1777)),ISNUMBER(SEARCH("Aspirations",I1777))),"Training Fee",""))))</f>
        <v>Match Fees</v>
      </c>
      <c r="M1777" s="1">
        <v>3</v>
      </c>
      <c r="N1777" s="1">
        <v>0.06</v>
      </c>
      <c r="O1777" s="1">
        <v>0.05</v>
      </c>
      <c r="P1777" s="1">
        <v>0</v>
      </c>
      <c r="Q1777" s="1">
        <v>2.89</v>
      </c>
    </row>
    <row r="1778" spans="1:17" ht="12.75">
      <c r="A1778" s="4">
        <v>45325</v>
      </c>
      <c r="B1778" s="18">
        <f>IF(AND(ISNUMBER(--LEFT(A1778,10)), ISNUMBER(--LEFT(C1778,10))), --LEFT(C1778,10) - --LEFT(A1778,10), "")</f>
        <v>245.75</v>
      </c>
      <c r="C1778" s="4">
        <v>45570.75</v>
      </c>
      <c r="D1778" s="16">
        <f>YEAR(C1778)</f>
        <v>2024</v>
      </c>
      <c r="E1778" s="1" t="str">
        <f t="shared" si="27"/>
        <v>October 2024</v>
      </c>
      <c r="F1778" s="3" t="str">
        <f ca="1">IF(C1778&gt;=TODAY()-365, "Last 12 Months", "After 12 Months")</f>
        <v>Last 12 Months</v>
      </c>
      <c r="G1778" s="1" t="s">
        <v>3463</v>
      </c>
      <c r="H1778" s="1" t="s">
        <v>3461</v>
      </c>
      <c r="I1778" s="1" t="s">
        <v>3464</v>
      </c>
      <c r="J1778" s="8">
        <f>EOMONTH(C1778, 0)</f>
        <v>45596</v>
      </c>
      <c r="K1778" s="1" t="s">
        <v>373</v>
      </c>
      <c r="L1778" s="1" t="str">
        <f>IF(ISNUMBER(SEARCH("Social subscription",I1778)),"Social Sub",IF(OR(ISNUMBER(SEARCH("Mens",I1778)),ISNUMBER(SEARCH("Ladies",I1778))),"Match Fees",IF(OR(ISNUMBER(SEARCH("Badgers",I1778)),ISNUMBER(SEARCH("Match Fee",I1778))),"Match Fees",IF(OR(ISNUMBER(SEARCH("Training",I1778)),ISNUMBER(SEARCH("Aspirations",I1778))),"Training Fee",""))))</f>
        <v>Match Fees</v>
      </c>
      <c r="M1778" s="1">
        <v>3</v>
      </c>
      <c r="N1778" s="1">
        <v>0.06</v>
      </c>
      <c r="O1778" s="1">
        <v>0.05</v>
      </c>
      <c r="P1778" s="1">
        <v>0</v>
      </c>
      <c r="Q1778" s="1">
        <v>2.89</v>
      </c>
    </row>
    <row r="1779" spans="1:17" ht="12.75">
      <c r="A1779" s="4">
        <v>45338</v>
      </c>
      <c r="B1779" s="18">
        <f>IF(AND(ISNUMBER(--LEFT(A1779,10)), ISNUMBER(--LEFT(C1779,10))), --LEFT(C1779,10) - --LEFT(A1779,10), "")</f>
        <v>232.75</v>
      </c>
      <c r="C1779" s="4">
        <v>45570.75</v>
      </c>
      <c r="D1779" s="16">
        <f>YEAR(C1779)</f>
        <v>2024</v>
      </c>
      <c r="E1779" s="1" t="str">
        <f t="shared" si="27"/>
        <v>October 2024</v>
      </c>
      <c r="F1779" s="3" t="str">
        <f ca="1">IF(C1779&gt;=TODAY()-365, "Last 12 Months", "After 12 Months")</f>
        <v>Last 12 Months</v>
      </c>
      <c r="G1779" s="1" t="s">
        <v>3465</v>
      </c>
      <c r="H1779" s="1" t="s">
        <v>3461</v>
      </c>
      <c r="I1779" s="1" t="s">
        <v>3466</v>
      </c>
      <c r="J1779" s="8">
        <f>EOMONTH(C1779, 0)</f>
        <v>45596</v>
      </c>
      <c r="K1779" s="1" t="s">
        <v>373</v>
      </c>
      <c r="L1779" s="1" t="str">
        <f>IF(ISNUMBER(SEARCH("Social subscription",I1779)),"Social Sub",IF(OR(ISNUMBER(SEARCH("Mens",I1779)),ISNUMBER(SEARCH("Ladies",I1779))),"Match Fees",IF(OR(ISNUMBER(SEARCH("Badgers",I1779)),ISNUMBER(SEARCH("Match Fee",I1779))),"Match Fees",IF(OR(ISNUMBER(SEARCH("Training",I1779)),ISNUMBER(SEARCH("Aspirations",I1779))),"Training Fee",""))))</f>
        <v>Match Fees</v>
      </c>
      <c r="M1779" s="1">
        <v>3</v>
      </c>
      <c r="N1779" s="1">
        <v>0.06</v>
      </c>
      <c r="O1779" s="1">
        <v>0.05</v>
      </c>
      <c r="P1779" s="1">
        <v>0</v>
      </c>
      <c r="Q1779" s="1">
        <v>2.89</v>
      </c>
    </row>
    <row r="1780" spans="1:17" ht="12.75">
      <c r="A1780" s="4">
        <v>45352</v>
      </c>
      <c r="B1780" s="18">
        <f>IF(AND(ISNUMBER(--LEFT(A1780,10)), ISNUMBER(--LEFT(C1780,10))), --LEFT(C1780,10) - --LEFT(A1780,10), "")</f>
        <v>218.75</v>
      </c>
      <c r="C1780" s="4">
        <v>45570.75</v>
      </c>
      <c r="D1780" s="16">
        <f>YEAR(C1780)</f>
        <v>2024</v>
      </c>
      <c r="E1780" s="1" t="str">
        <f t="shared" si="27"/>
        <v>October 2024</v>
      </c>
      <c r="F1780" s="3" t="str">
        <f ca="1">IF(C1780&gt;=TODAY()-365, "Last 12 Months", "After 12 Months")</f>
        <v>Last 12 Months</v>
      </c>
      <c r="G1780" s="1" t="s">
        <v>3467</v>
      </c>
      <c r="H1780" s="1" t="s">
        <v>3461</v>
      </c>
      <c r="I1780" s="1" t="s">
        <v>3468</v>
      </c>
      <c r="J1780" s="8">
        <f>EOMONTH(C1780, 0)</f>
        <v>45596</v>
      </c>
      <c r="K1780" s="1" t="s">
        <v>373</v>
      </c>
      <c r="L1780" s="1" t="str">
        <f>IF(ISNUMBER(SEARCH("Social subscription",I1780)),"Social Sub",IF(OR(ISNUMBER(SEARCH("Mens",I1780)),ISNUMBER(SEARCH("Ladies",I1780))),"Match Fees",IF(OR(ISNUMBER(SEARCH("Badgers",I1780)),ISNUMBER(SEARCH("Match Fee",I1780))),"Match Fees",IF(OR(ISNUMBER(SEARCH("Training",I1780)),ISNUMBER(SEARCH("Aspirations",I1780))),"Training Fee",""))))</f>
        <v>Match Fees</v>
      </c>
      <c r="M1780" s="1">
        <v>3</v>
      </c>
      <c r="N1780" s="1">
        <v>0.06</v>
      </c>
      <c r="O1780" s="1">
        <v>0.05</v>
      </c>
      <c r="P1780" s="1">
        <v>0</v>
      </c>
      <c r="Q1780" s="1">
        <v>2.89</v>
      </c>
    </row>
    <row r="1781" spans="1:17" ht="12.75">
      <c r="A1781" s="4">
        <v>45359</v>
      </c>
      <c r="B1781" s="18">
        <f>IF(AND(ISNUMBER(--LEFT(A1781,10)), ISNUMBER(--LEFT(C1781,10))), --LEFT(C1781,10) - --LEFT(A1781,10), "")</f>
        <v>211.75</v>
      </c>
      <c r="C1781" s="4">
        <v>45570.75</v>
      </c>
      <c r="D1781" s="16">
        <f>YEAR(C1781)</f>
        <v>2024</v>
      </c>
      <c r="E1781" s="1" t="str">
        <f t="shared" si="27"/>
        <v>October 2024</v>
      </c>
      <c r="F1781" s="3" t="str">
        <f ca="1">IF(C1781&gt;=TODAY()-365, "Last 12 Months", "After 12 Months")</f>
        <v>Last 12 Months</v>
      </c>
      <c r="G1781" s="1" t="s">
        <v>3469</v>
      </c>
      <c r="H1781" s="1" t="s">
        <v>3461</v>
      </c>
      <c r="I1781" s="1" t="s">
        <v>3470</v>
      </c>
      <c r="J1781" s="8">
        <f>EOMONTH(C1781, 0)</f>
        <v>45596</v>
      </c>
      <c r="K1781" s="1" t="s">
        <v>373</v>
      </c>
      <c r="L1781" s="1" t="str">
        <f>IF(ISNUMBER(SEARCH("Social subscription",I1781)),"Social Sub",IF(OR(ISNUMBER(SEARCH("Mens",I1781)),ISNUMBER(SEARCH("Ladies",I1781))),"Match Fees",IF(OR(ISNUMBER(SEARCH("Badgers",I1781)),ISNUMBER(SEARCH("Match Fee",I1781))),"Match Fees",IF(OR(ISNUMBER(SEARCH("Training",I1781)),ISNUMBER(SEARCH("Aspirations",I1781))),"Training Fee",""))))</f>
        <v>Match Fees</v>
      </c>
      <c r="M1781" s="1">
        <v>3</v>
      </c>
      <c r="N1781" s="1">
        <v>0.06</v>
      </c>
      <c r="O1781" s="1">
        <v>0.05</v>
      </c>
      <c r="P1781" s="1">
        <v>0</v>
      </c>
      <c r="Q1781" s="1">
        <v>2.89</v>
      </c>
    </row>
    <row r="1782" spans="1:17" ht="12.75">
      <c r="A1782" s="4">
        <v>45366</v>
      </c>
      <c r="B1782" s="18">
        <f>IF(AND(ISNUMBER(--LEFT(A1782,10)), ISNUMBER(--LEFT(C1782,10))), --LEFT(C1782,10) - --LEFT(A1782,10), "")</f>
        <v>204.75</v>
      </c>
      <c r="C1782" s="4">
        <v>45570.75</v>
      </c>
      <c r="D1782" s="16">
        <f>YEAR(C1782)</f>
        <v>2024</v>
      </c>
      <c r="E1782" s="1" t="str">
        <f t="shared" si="27"/>
        <v>October 2024</v>
      </c>
      <c r="F1782" s="3" t="str">
        <f ca="1">IF(C1782&gt;=TODAY()-365, "Last 12 Months", "After 12 Months")</f>
        <v>Last 12 Months</v>
      </c>
      <c r="G1782" s="1" t="s">
        <v>3471</v>
      </c>
      <c r="H1782" s="1" t="s">
        <v>3461</v>
      </c>
      <c r="I1782" s="1" t="s">
        <v>3472</v>
      </c>
      <c r="J1782" s="8">
        <f>EOMONTH(C1782, 0)</f>
        <v>45596</v>
      </c>
      <c r="K1782" s="1" t="s">
        <v>373</v>
      </c>
      <c r="L1782" s="1" t="str">
        <f>IF(ISNUMBER(SEARCH("Social subscription",I1782)),"Social Sub",IF(OR(ISNUMBER(SEARCH("Mens",I1782)),ISNUMBER(SEARCH("Ladies",I1782))),"Match Fees",IF(OR(ISNUMBER(SEARCH("Badgers",I1782)),ISNUMBER(SEARCH("Match Fee",I1782))),"Match Fees",IF(OR(ISNUMBER(SEARCH("Training",I1782)),ISNUMBER(SEARCH("Aspirations",I1782))),"Training Fee",""))))</f>
        <v>Match Fees</v>
      </c>
      <c r="M1782" s="1">
        <v>3</v>
      </c>
      <c r="N1782" s="1">
        <v>0.06</v>
      </c>
      <c r="O1782" s="1">
        <v>0.05</v>
      </c>
      <c r="P1782" s="1">
        <v>0</v>
      </c>
      <c r="Q1782" s="1">
        <v>2.89</v>
      </c>
    </row>
    <row r="1783" spans="1:17" ht="12.75">
      <c r="A1783" s="4">
        <v>45462</v>
      </c>
      <c r="B1783" s="18">
        <f>IF(AND(ISNUMBER(--LEFT(A1783,10)), ISNUMBER(--LEFT(C1783,10))), --LEFT(C1783,10) - --LEFT(A1783,10), "")</f>
        <v>108.75</v>
      </c>
      <c r="C1783" s="4">
        <v>45570.75</v>
      </c>
      <c r="D1783" s="16">
        <f>YEAR(C1783)</f>
        <v>2024</v>
      </c>
      <c r="E1783" s="1" t="str">
        <f t="shared" si="27"/>
        <v>October 2024</v>
      </c>
      <c r="F1783" s="3" t="str">
        <f ca="1">IF(C1783&gt;=TODAY()-365, "Last 12 Months", "After 12 Months")</f>
        <v>Last 12 Months</v>
      </c>
      <c r="G1783" s="1" t="s">
        <v>3473</v>
      </c>
      <c r="H1783" s="1" t="s">
        <v>3461</v>
      </c>
      <c r="I1783" s="1" t="s">
        <v>3474</v>
      </c>
      <c r="J1783" s="8">
        <f>EOMONTH(C1783, 0)</f>
        <v>45596</v>
      </c>
      <c r="K1783" s="1" t="s">
        <v>373</v>
      </c>
      <c r="L1783" s="1" t="str">
        <f>IF(ISNUMBER(SEARCH("Social subscription",I1783)),"Social Sub",IF(OR(ISNUMBER(SEARCH("Mens",I1783)),ISNUMBER(SEARCH("Ladies",I1783))),"Match Fees",IF(OR(ISNUMBER(SEARCH("Badgers",I1783)),ISNUMBER(SEARCH("Match Fee",I1783))),"Match Fees",IF(OR(ISNUMBER(SEARCH("Training",I1783)),ISNUMBER(SEARCH("Aspirations",I1783))),"Training Fee",""))))</f>
        <v>Match Fees</v>
      </c>
      <c r="M1783" s="1">
        <v>3</v>
      </c>
      <c r="N1783" s="1">
        <v>0.06</v>
      </c>
      <c r="O1783" s="1">
        <v>0.05</v>
      </c>
      <c r="P1783" s="1">
        <v>0</v>
      </c>
      <c r="Q1783" s="1">
        <v>2.89</v>
      </c>
    </row>
    <row r="1784" spans="1:17" ht="12.75">
      <c r="A1784" s="4">
        <v>45469</v>
      </c>
      <c r="B1784" s="18">
        <f>IF(AND(ISNUMBER(--LEFT(A1784,10)), ISNUMBER(--LEFT(C1784,10))), --LEFT(C1784,10) - --LEFT(A1784,10), "")</f>
        <v>101.75</v>
      </c>
      <c r="C1784" s="4">
        <v>45570.75</v>
      </c>
      <c r="D1784" s="16">
        <f>YEAR(C1784)</f>
        <v>2024</v>
      </c>
      <c r="E1784" s="1" t="str">
        <f t="shared" si="27"/>
        <v>October 2024</v>
      </c>
      <c r="F1784" s="3" t="str">
        <f ca="1">IF(C1784&gt;=TODAY()-365, "Last 12 Months", "After 12 Months")</f>
        <v>Last 12 Months</v>
      </c>
      <c r="G1784" s="1" t="s">
        <v>3475</v>
      </c>
      <c r="H1784" s="1" t="s">
        <v>3461</v>
      </c>
      <c r="I1784" s="1" t="s">
        <v>3476</v>
      </c>
      <c r="J1784" s="8">
        <f>EOMONTH(C1784, 0)</f>
        <v>45596</v>
      </c>
      <c r="K1784" s="1" t="s">
        <v>373</v>
      </c>
      <c r="L1784" s="1" t="str">
        <f>IF(ISNUMBER(SEARCH("Social subscription",I1784)),"Social Sub",IF(OR(ISNUMBER(SEARCH("Mens",I1784)),ISNUMBER(SEARCH("Ladies",I1784))),"Match Fees",IF(OR(ISNUMBER(SEARCH("Badgers",I1784)),ISNUMBER(SEARCH("Match Fee",I1784))),"Match Fees",IF(OR(ISNUMBER(SEARCH("Training",I1784)),ISNUMBER(SEARCH("Aspirations",I1784))),"Training Fee",""))))</f>
        <v>Match Fees</v>
      </c>
      <c r="M1784" s="1">
        <v>3</v>
      </c>
      <c r="N1784" s="1">
        <v>0.06</v>
      </c>
      <c r="O1784" s="1">
        <v>0.05</v>
      </c>
      <c r="P1784" s="1">
        <v>0</v>
      </c>
      <c r="Q1784" s="1">
        <v>2.89</v>
      </c>
    </row>
    <row r="1785" spans="1:17" ht="12.75">
      <c r="A1785" s="4">
        <v>45488</v>
      </c>
      <c r="B1785" s="18">
        <f>IF(AND(ISNUMBER(--LEFT(A1785,10)), ISNUMBER(--LEFT(C1785,10))), --LEFT(C1785,10) - --LEFT(A1785,10), "")</f>
        <v>82.75</v>
      </c>
      <c r="C1785" s="4">
        <v>45570.75</v>
      </c>
      <c r="D1785" s="16">
        <f>YEAR(C1785)</f>
        <v>2024</v>
      </c>
      <c r="E1785" s="1" t="str">
        <f t="shared" si="27"/>
        <v>October 2024</v>
      </c>
      <c r="F1785" s="3" t="str">
        <f ca="1">IF(C1785&gt;=TODAY()-365, "Last 12 Months", "After 12 Months")</f>
        <v>Last 12 Months</v>
      </c>
      <c r="G1785" s="1" t="s">
        <v>3477</v>
      </c>
      <c r="H1785" s="1" t="s">
        <v>3461</v>
      </c>
      <c r="I1785" s="1" t="s">
        <v>3478</v>
      </c>
      <c r="J1785" s="8">
        <f>EOMONTH(C1785, 0)</f>
        <v>45596</v>
      </c>
      <c r="K1785" s="1" t="s">
        <v>373</v>
      </c>
      <c r="L1785" s="1" t="str">
        <f>IF(ISNUMBER(SEARCH("Social subscription",I1785)),"Social Sub",IF(OR(ISNUMBER(SEARCH("Mens",I1785)),ISNUMBER(SEARCH("Ladies",I1785))),"Match Fees",IF(OR(ISNUMBER(SEARCH("Badgers",I1785)),ISNUMBER(SEARCH("Match Fee",I1785))),"Match Fees",IF(OR(ISNUMBER(SEARCH("Training",I1785)),ISNUMBER(SEARCH("Aspirations",I1785))),"Training Fee",""))))</f>
        <v>Match Fees</v>
      </c>
      <c r="M1785" s="1">
        <v>3</v>
      </c>
      <c r="N1785" s="1">
        <v>0.06</v>
      </c>
      <c r="O1785" s="1">
        <v>0.05</v>
      </c>
      <c r="P1785" s="1">
        <v>0</v>
      </c>
      <c r="Q1785" s="1">
        <v>2.89</v>
      </c>
    </row>
    <row r="1786" spans="1:17" ht="12.75">
      <c r="A1786" s="4">
        <v>45549</v>
      </c>
      <c r="B1786" s="18">
        <f>IF(AND(ISNUMBER(--LEFT(A1786,10)), ISNUMBER(--LEFT(C1786,10))), --LEFT(C1786,10) - --LEFT(A1786,10), "")</f>
        <v>21.75</v>
      </c>
      <c r="C1786" s="4">
        <v>45570.75</v>
      </c>
      <c r="D1786" s="16">
        <f>YEAR(C1786)</f>
        <v>2024</v>
      </c>
      <c r="E1786" s="1" t="str">
        <f t="shared" si="27"/>
        <v>October 2024</v>
      </c>
      <c r="F1786" s="3" t="str">
        <f ca="1">IF(C1786&gt;=TODAY()-365, "Last 12 Months", "After 12 Months")</f>
        <v>Last 12 Months</v>
      </c>
      <c r="G1786" s="1" t="s">
        <v>3479</v>
      </c>
      <c r="H1786" s="1" t="s">
        <v>3461</v>
      </c>
      <c r="I1786" s="1" t="s">
        <v>3480</v>
      </c>
      <c r="J1786" s="8">
        <f>EOMONTH(C1786, 0)</f>
        <v>45596</v>
      </c>
      <c r="K1786" s="1" t="s">
        <v>373</v>
      </c>
      <c r="L1786" s="1" t="str">
        <f>IF(ISNUMBER(SEARCH("Social subscription",I1786)),"Social Sub",IF(OR(ISNUMBER(SEARCH("Mens",I1786)),ISNUMBER(SEARCH("Ladies",I1786))),"Match Fees",IF(OR(ISNUMBER(SEARCH("Badgers",I1786)),ISNUMBER(SEARCH("Match Fee",I1786))),"Match Fees",IF(OR(ISNUMBER(SEARCH("Training",I1786)),ISNUMBER(SEARCH("Aspirations",I1786))),"Training Fee",""))))</f>
        <v>Match Fees</v>
      </c>
      <c r="M1786" s="1">
        <v>5</v>
      </c>
      <c r="N1786" s="1">
        <v>0.1</v>
      </c>
      <c r="O1786" s="1">
        <v>0.05</v>
      </c>
      <c r="P1786" s="1">
        <v>0</v>
      </c>
      <c r="Q1786" s="1">
        <v>4.8499999999999996</v>
      </c>
    </row>
    <row r="1787" spans="1:17" ht="12.75">
      <c r="A1787" s="4">
        <v>45555</v>
      </c>
      <c r="B1787" s="18">
        <f>IF(AND(ISNUMBER(--LEFT(A1787,10)), ISNUMBER(--LEFT(C1787,10))), --LEFT(C1787,10) - --LEFT(A1787,10), "")</f>
        <v>15.75</v>
      </c>
      <c r="C1787" s="4">
        <v>45570.75</v>
      </c>
      <c r="D1787" s="16">
        <f>YEAR(C1787)</f>
        <v>2024</v>
      </c>
      <c r="E1787" s="1" t="str">
        <f t="shared" si="27"/>
        <v>October 2024</v>
      </c>
      <c r="F1787" s="3" t="str">
        <f ca="1">IF(C1787&gt;=TODAY()-365, "Last 12 Months", "After 12 Months")</f>
        <v>Last 12 Months</v>
      </c>
      <c r="G1787" s="1" t="s">
        <v>3481</v>
      </c>
      <c r="H1787" s="1" t="s">
        <v>3461</v>
      </c>
      <c r="I1787" s="1" t="s">
        <v>3482</v>
      </c>
      <c r="J1787" s="8">
        <f>EOMONTH(C1787, 0)</f>
        <v>45596</v>
      </c>
      <c r="K1787" s="1" t="s">
        <v>373</v>
      </c>
      <c r="L1787" s="1" t="str">
        <f>IF(ISNUMBER(SEARCH("Social subscription",I1787)),"Social Sub",IF(OR(ISNUMBER(SEARCH("Mens",I1787)),ISNUMBER(SEARCH("Ladies",I1787))),"Match Fees",IF(OR(ISNUMBER(SEARCH("Badgers",I1787)),ISNUMBER(SEARCH("Match Fee",I1787))),"Match Fees",IF(OR(ISNUMBER(SEARCH("Training",I1787)),ISNUMBER(SEARCH("Aspirations",I1787))),"Training Fee",""))))</f>
        <v>Match Fees</v>
      </c>
      <c r="M1787" s="1">
        <v>5</v>
      </c>
      <c r="N1787" s="1">
        <v>0.09</v>
      </c>
      <c r="O1787" s="1">
        <v>0.05</v>
      </c>
      <c r="P1787" s="1">
        <v>0</v>
      </c>
      <c r="Q1787" s="1">
        <v>4.8600000000000003</v>
      </c>
    </row>
    <row r="1788" spans="1:17" ht="12.75">
      <c r="A1788" s="4">
        <v>45562</v>
      </c>
      <c r="B1788" s="18">
        <f>IF(AND(ISNUMBER(--LEFT(A1788,10)), ISNUMBER(--LEFT(C1788,10))), --LEFT(C1788,10) - --LEFT(A1788,10), "")</f>
        <v>8.75</v>
      </c>
      <c r="C1788" s="4">
        <v>45570.75</v>
      </c>
      <c r="D1788" s="16">
        <f>YEAR(C1788)</f>
        <v>2024</v>
      </c>
      <c r="E1788" s="1" t="str">
        <f t="shared" si="27"/>
        <v>October 2024</v>
      </c>
      <c r="F1788" s="3" t="str">
        <f ca="1">IF(C1788&gt;=TODAY()-365, "Last 12 Months", "After 12 Months")</f>
        <v>Last 12 Months</v>
      </c>
      <c r="G1788" s="1" t="s">
        <v>3483</v>
      </c>
      <c r="H1788" s="1" t="s">
        <v>3461</v>
      </c>
      <c r="I1788" s="1" t="s">
        <v>3484</v>
      </c>
      <c r="J1788" s="8">
        <f>EOMONTH(C1788, 0)</f>
        <v>45596</v>
      </c>
      <c r="K1788" s="1" t="s">
        <v>373</v>
      </c>
      <c r="L1788" s="1" t="str">
        <f>IF(ISNUMBER(SEARCH("Social subscription",I1788)),"Social Sub",IF(OR(ISNUMBER(SEARCH("Mens",I1788)),ISNUMBER(SEARCH("Ladies",I1788))),"Match Fees",IF(OR(ISNUMBER(SEARCH("Badgers",I1788)),ISNUMBER(SEARCH("Match Fee",I1788))),"Match Fees",IF(OR(ISNUMBER(SEARCH("Training",I1788)),ISNUMBER(SEARCH("Aspirations",I1788))),"Training Fee",""))))</f>
        <v>Match Fees</v>
      </c>
      <c r="M1788" s="1">
        <v>5</v>
      </c>
      <c r="N1788" s="1">
        <v>0.1</v>
      </c>
      <c r="O1788" s="1">
        <v>0.05</v>
      </c>
      <c r="P1788" s="1">
        <v>0</v>
      </c>
      <c r="Q1788" s="1">
        <v>4.8499999999999996</v>
      </c>
    </row>
    <row r="1789" spans="1:17" ht="12.75">
      <c r="A1789" s="4">
        <v>45569</v>
      </c>
      <c r="B1789" s="18">
        <f>IF(AND(ISNUMBER(--LEFT(A1789,10)), ISNUMBER(--LEFT(C1789,10))), --LEFT(C1789,10) - --LEFT(A1789,10), "")</f>
        <v>1.8096999999979744</v>
      </c>
      <c r="C1789" s="4">
        <v>45570.80972222222</v>
      </c>
      <c r="D1789" s="16">
        <f>YEAR(C1789)</f>
        <v>2024</v>
      </c>
      <c r="E1789" s="1" t="str">
        <f t="shared" si="27"/>
        <v>October 2024</v>
      </c>
      <c r="F1789" s="3" t="str">
        <f ca="1">IF(C1789&gt;=TODAY()-365, "Last 12 Months", "After 12 Months")</f>
        <v>Last 12 Months</v>
      </c>
      <c r="G1789" s="1" t="s">
        <v>3485</v>
      </c>
      <c r="H1789" s="1" t="s">
        <v>2640</v>
      </c>
      <c r="I1789" s="1" t="s">
        <v>3486</v>
      </c>
      <c r="J1789" s="8">
        <f>EOMONTH(C1789, 0)</f>
        <v>45596</v>
      </c>
      <c r="K1789" s="1" t="s">
        <v>241</v>
      </c>
      <c r="L1789" s="1" t="str">
        <f>IF(ISNUMBER(SEARCH("Social subscription",I1789)),"Social Sub",IF(OR(ISNUMBER(SEARCH("Mens",I1789)),ISNUMBER(SEARCH("Ladies",I1789))),"Match Fees",IF(OR(ISNUMBER(SEARCH("Badgers",I1789)),ISNUMBER(SEARCH("Match Fee",I1789))),"Match Fees",IF(OR(ISNUMBER(SEARCH("Training",I1789)),ISNUMBER(SEARCH("Aspirations",I1789))),"Training Fee",""))))</f>
        <v>Match Fees</v>
      </c>
      <c r="M1789" s="1">
        <v>5</v>
      </c>
      <c r="N1789" s="1">
        <v>0</v>
      </c>
      <c r="O1789" s="1">
        <v>0</v>
      </c>
      <c r="P1789" s="1">
        <v>0</v>
      </c>
      <c r="Q1789" s="1">
        <v>5</v>
      </c>
    </row>
    <row r="1790" spans="1:17" ht="12.75">
      <c r="A1790" s="4">
        <v>45550</v>
      </c>
      <c r="B1790" s="18">
        <f>IF(AND(ISNUMBER(--LEFT(A1790,10)), ISNUMBER(--LEFT(C1790,10))), --LEFT(C1790,10) - --LEFT(A1790,10), "")</f>
        <v>20.8125</v>
      </c>
      <c r="C1790" s="4">
        <v>45570.8125</v>
      </c>
      <c r="D1790" s="16">
        <f>YEAR(C1790)</f>
        <v>2024</v>
      </c>
      <c r="E1790" s="1" t="str">
        <f t="shared" si="27"/>
        <v>October 2024</v>
      </c>
      <c r="F1790" s="3" t="str">
        <f ca="1">IF(C1790&gt;=TODAY()-365, "Last 12 Months", "After 12 Months")</f>
        <v>Last 12 Months</v>
      </c>
      <c r="G1790" s="1" t="s">
        <v>3487</v>
      </c>
      <c r="H1790" s="1" t="s">
        <v>668</v>
      </c>
      <c r="I1790" s="1" t="s">
        <v>3488</v>
      </c>
      <c r="J1790" s="8">
        <f>EOMONTH(C1790, 0)</f>
        <v>45596</v>
      </c>
      <c r="K1790" s="1" t="s">
        <v>233</v>
      </c>
      <c r="L1790" s="1" t="str">
        <f>IF(ISNUMBER(SEARCH("Social subscription",I1790)),"Social Sub",IF(OR(ISNUMBER(SEARCH("Mens",I1790)),ISNUMBER(SEARCH("Ladies",I1790))),"Match Fees",IF(OR(ISNUMBER(SEARCH("Badgers",I1790)),ISNUMBER(SEARCH("Match Fee",I1790))),"Match Fees",IF(OR(ISNUMBER(SEARCH("Training",I1790)),ISNUMBER(SEARCH("Aspirations",I1790))),"Training Fee",""))))</f>
        <v>Match Fees</v>
      </c>
      <c r="M1790" s="1">
        <v>75</v>
      </c>
      <c r="N1790" s="1">
        <v>0</v>
      </c>
      <c r="O1790" s="1">
        <v>0</v>
      </c>
      <c r="P1790" s="1">
        <v>0</v>
      </c>
      <c r="Q1790" s="1">
        <v>75</v>
      </c>
    </row>
    <row r="1791" spans="1:17" ht="12.75">
      <c r="A1791" s="4">
        <v>45550</v>
      </c>
      <c r="B1791" s="18">
        <f>IF(AND(ISNUMBER(--LEFT(A1791,10)), ISNUMBER(--LEFT(C1791,10))), --LEFT(C1791,10) - --LEFT(A1791,10), "")</f>
        <v>20.813099999999395</v>
      </c>
      <c r="C1791" s="4">
        <v>45570.813194444447</v>
      </c>
      <c r="D1791" s="16">
        <f>YEAR(C1791)</f>
        <v>2024</v>
      </c>
      <c r="E1791" s="1" t="str">
        <f t="shared" si="27"/>
        <v>October 2024</v>
      </c>
      <c r="F1791" s="3" t="str">
        <f ca="1">IF(C1791&gt;=TODAY()-365, "Last 12 Months", "After 12 Months")</f>
        <v>Last 12 Months</v>
      </c>
      <c r="G1791" s="1" t="s">
        <v>3489</v>
      </c>
      <c r="H1791" s="1" t="s">
        <v>2640</v>
      </c>
      <c r="I1791" s="1" t="s">
        <v>3488</v>
      </c>
      <c r="J1791" s="8">
        <f>EOMONTH(C1791, 0)</f>
        <v>45596</v>
      </c>
      <c r="K1791" s="1" t="s">
        <v>233</v>
      </c>
      <c r="L1791" s="1" t="str">
        <f>IF(ISNUMBER(SEARCH("Social subscription",I1791)),"Social Sub",IF(OR(ISNUMBER(SEARCH("Mens",I1791)),ISNUMBER(SEARCH("Ladies",I1791))),"Match Fees",IF(OR(ISNUMBER(SEARCH("Badgers",I1791)),ISNUMBER(SEARCH("Match Fee",I1791))),"Match Fees",IF(OR(ISNUMBER(SEARCH("Training",I1791)),ISNUMBER(SEARCH("Aspirations",I1791))),"Training Fee",""))))</f>
        <v>Match Fees</v>
      </c>
      <c r="M1791" s="1">
        <v>75</v>
      </c>
      <c r="N1791" s="1">
        <v>0</v>
      </c>
      <c r="O1791" s="1">
        <v>0</v>
      </c>
      <c r="P1791" s="1">
        <v>0</v>
      </c>
      <c r="Q1791" s="1">
        <v>75</v>
      </c>
    </row>
    <row r="1792" spans="1:17" ht="12.75">
      <c r="A1792" s="4">
        <v>45570</v>
      </c>
      <c r="B1792" s="18">
        <f>IF(AND(ISNUMBER(--LEFT(A1792,10)), ISNUMBER(--LEFT(C1792,10))), --LEFT(C1792,10) - --LEFT(A1792,10), "")</f>
        <v>0.83540000000357395</v>
      </c>
      <c r="C1792" s="4">
        <v>45570.835416666669</v>
      </c>
      <c r="D1792" s="16">
        <f>YEAR(C1792)</f>
        <v>2024</v>
      </c>
      <c r="E1792" s="1" t="str">
        <f t="shared" si="27"/>
        <v>October 2024</v>
      </c>
      <c r="F1792" s="3" t="str">
        <f ca="1">IF(C1792&gt;=TODAY()-365, "Last 12 Months", "After 12 Months")</f>
        <v>Last 12 Months</v>
      </c>
      <c r="G1792" s="1" t="s">
        <v>3490</v>
      </c>
      <c r="H1792" s="1" t="s">
        <v>2939</v>
      </c>
      <c r="I1792" s="1" t="s">
        <v>3491</v>
      </c>
      <c r="J1792" s="8">
        <f>EOMONTH(C1792, 0)</f>
        <v>45596</v>
      </c>
      <c r="K1792" s="1" t="s">
        <v>241</v>
      </c>
      <c r="L1792" s="1" t="str">
        <f>IF(ISNUMBER(SEARCH("Social subscription",I1792)),"Social Sub",IF(OR(ISNUMBER(SEARCH("Mens",I1792)),ISNUMBER(SEARCH("Ladies",I1792))),"Match Fees",IF(OR(ISNUMBER(SEARCH("Badgers",I1792)),ISNUMBER(SEARCH("Match Fee",I1792))),"Match Fees",IF(OR(ISNUMBER(SEARCH("Training",I1792)),ISNUMBER(SEARCH("Aspirations",I1792))),"Training Fee",""))))</f>
        <v>Match Fees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</row>
    <row r="1793" spans="1:17" ht="12.75">
      <c r="A1793" s="4">
        <v>45570</v>
      </c>
      <c r="B1793" s="18">
        <f>IF(AND(ISNUMBER(--LEFT(A1793,10)), ISNUMBER(--LEFT(C1793,10))), --LEFT(C1793,10) - --LEFT(A1793,10), "")</f>
        <v>0.85130000000208383</v>
      </c>
      <c r="C1793" s="4">
        <v>45570.851388888892</v>
      </c>
      <c r="D1793" s="16">
        <f>YEAR(C1793)</f>
        <v>2024</v>
      </c>
      <c r="E1793" s="1" t="str">
        <f t="shared" si="27"/>
        <v>October 2024</v>
      </c>
      <c r="F1793" s="3" t="str">
        <f ca="1">IF(C1793&gt;=TODAY()-365, "Last 12 Months", "After 12 Months")</f>
        <v>Last 12 Months</v>
      </c>
      <c r="G1793" s="1" t="s">
        <v>3492</v>
      </c>
      <c r="H1793" s="1" t="s">
        <v>3493</v>
      </c>
      <c r="I1793" s="1" t="s">
        <v>3106</v>
      </c>
      <c r="J1793" s="8">
        <f>EOMONTH(C1793, 0)</f>
        <v>45596</v>
      </c>
      <c r="K1793" s="1" t="s">
        <v>233</v>
      </c>
      <c r="L1793" s="1" t="str">
        <f>IF(ISNUMBER(SEARCH("Social subscription",I1793)),"Social Sub",IF(OR(ISNUMBER(SEARCH("Mens",I1793)),ISNUMBER(SEARCH("Ladies",I1793))),"Match Fees",IF(OR(ISNUMBER(SEARCH("Badgers",I1793)),ISNUMBER(SEARCH("Match Fee",I1793))),"Match Fees",IF(OR(ISNUMBER(SEARCH("Training",I1793)),ISNUMBER(SEARCH("Aspirations",I1793))),"Training Fee",""))))</f>
        <v>Match Fees</v>
      </c>
      <c r="M1793" s="1">
        <v>30</v>
      </c>
      <c r="N1793" s="1">
        <v>0</v>
      </c>
      <c r="O1793" s="1">
        <v>0</v>
      </c>
      <c r="P1793" s="1">
        <v>0</v>
      </c>
      <c r="Q1793" s="1">
        <v>30</v>
      </c>
    </row>
    <row r="1794" spans="1:17" ht="12.75">
      <c r="A1794" s="4">
        <v>45570</v>
      </c>
      <c r="B1794" s="18">
        <f>IF(AND(ISNUMBER(--LEFT(A1794,10)), ISNUMBER(--LEFT(C1794,10))), --LEFT(C1794,10) - --LEFT(A1794,10), "")</f>
        <v>0.85480000000097789</v>
      </c>
      <c r="C1794" s="4">
        <v>45570.854861111111</v>
      </c>
      <c r="D1794" s="16">
        <f>YEAR(C1794)</f>
        <v>2024</v>
      </c>
      <c r="E1794" s="1" t="str">
        <f t="shared" si="27"/>
        <v>October 2024</v>
      </c>
      <c r="F1794" s="3" t="str">
        <f ca="1">IF(C1794&gt;=TODAY()-365, "Last 12 Months", "After 12 Months")</f>
        <v>Last 12 Months</v>
      </c>
      <c r="G1794" s="1" t="s">
        <v>3494</v>
      </c>
      <c r="H1794" s="1" t="s">
        <v>3493</v>
      </c>
      <c r="I1794" s="1" t="s">
        <v>3495</v>
      </c>
      <c r="J1794" s="8">
        <f>EOMONTH(C1794, 0)</f>
        <v>45596</v>
      </c>
      <c r="K1794" s="1" t="s">
        <v>233</v>
      </c>
      <c r="L1794" s="1" t="str">
        <f>IF(ISNUMBER(SEARCH("Social subscription",I1794)),"Social Sub",IF(OR(ISNUMBER(SEARCH("Mens",I1794)),ISNUMBER(SEARCH("Ladies",I1794))),"Match Fees",IF(OR(ISNUMBER(SEARCH("Badgers",I1794)),ISNUMBER(SEARCH("Match Fee",I1794))),"Match Fees",IF(OR(ISNUMBER(SEARCH("Training",I1794)),ISNUMBER(SEARCH("Aspirations",I1794))),"Training Fee",""))))</f>
        <v>Match Fees</v>
      </c>
      <c r="M1794" s="1">
        <v>3</v>
      </c>
      <c r="N1794" s="1">
        <v>0</v>
      </c>
      <c r="O1794" s="1">
        <v>0</v>
      </c>
      <c r="P1794" s="1">
        <v>0</v>
      </c>
      <c r="Q1794" s="1">
        <v>3</v>
      </c>
    </row>
    <row r="1795" spans="1:17" ht="12.75">
      <c r="A1795" s="4">
        <v>45347</v>
      </c>
      <c r="B1795" s="18">
        <f>IF(AND(ISNUMBER(--LEFT(A1795,10)), ISNUMBER(--LEFT(C1795,10))), --LEFT(C1795,10) - --LEFT(A1795,10), "")</f>
        <v>224.35409999999683</v>
      </c>
      <c r="C1795" s="4">
        <v>45571.354166666664</v>
      </c>
      <c r="D1795" s="16">
        <f>YEAR(C1795)</f>
        <v>2024</v>
      </c>
      <c r="E1795" s="1" t="str">
        <f t="shared" ref="E1795:E1858" si="28">TEXT(C1795, "mmmm yyyy")</f>
        <v>October 2024</v>
      </c>
      <c r="F1795" s="3" t="str">
        <f ca="1">IF(C1795&gt;=TODAY()-365, "Last 12 Months", "After 12 Months")</f>
        <v>Last 12 Months</v>
      </c>
      <c r="G1795" s="1" t="s">
        <v>3496</v>
      </c>
      <c r="H1795" s="1" t="s">
        <v>3497</v>
      </c>
      <c r="I1795" s="1" t="s">
        <v>3498</v>
      </c>
      <c r="J1795" s="8">
        <f>EOMONTH(C1795, 0)</f>
        <v>45596</v>
      </c>
      <c r="K1795" s="1" t="s">
        <v>373</v>
      </c>
      <c r="L1795" s="1" t="str">
        <f>IF(ISNUMBER(SEARCH("Social subscription",I1795)),"Social Sub",IF(OR(ISNUMBER(SEARCH("Mens",I1795)),ISNUMBER(SEARCH("Ladies",I1795))),"Match Fees",IF(OR(ISNUMBER(SEARCH("Badgers",I1795)),ISNUMBER(SEARCH("Match Fee",I1795))),"Match Fees",IF(OR(ISNUMBER(SEARCH("Training",I1795)),ISNUMBER(SEARCH("Aspirations",I1795))),"Training Fee",""))))</f>
        <v>Training Fee</v>
      </c>
      <c r="M1795" s="1">
        <v>3</v>
      </c>
      <c r="N1795" s="1">
        <v>0.14000000000000001</v>
      </c>
      <c r="O1795" s="1">
        <v>0.05</v>
      </c>
      <c r="P1795" s="1">
        <v>0</v>
      </c>
      <c r="Q1795" s="1">
        <v>2.81</v>
      </c>
    </row>
    <row r="1796" spans="1:17" ht="12.75">
      <c r="A1796" s="4">
        <v>45375</v>
      </c>
      <c r="B1796" s="18">
        <f>IF(AND(ISNUMBER(--LEFT(A1796,10)), ISNUMBER(--LEFT(C1796,10))), --LEFT(C1796,10) - --LEFT(A1796,10), "")</f>
        <v>196.35409999999683</v>
      </c>
      <c r="C1796" s="4">
        <v>45571.354166666664</v>
      </c>
      <c r="D1796" s="16">
        <f>YEAR(C1796)</f>
        <v>2024</v>
      </c>
      <c r="E1796" s="1" t="str">
        <f t="shared" si="28"/>
        <v>October 2024</v>
      </c>
      <c r="F1796" s="3" t="str">
        <f ca="1">IF(C1796&gt;=TODAY()-365, "Last 12 Months", "After 12 Months")</f>
        <v>Last 12 Months</v>
      </c>
      <c r="G1796" s="1" t="s">
        <v>3499</v>
      </c>
      <c r="H1796" s="1" t="s">
        <v>3497</v>
      </c>
      <c r="I1796" s="1" t="s">
        <v>3500</v>
      </c>
      <c r="J1796" s="8">
        <f>EOMONTH(C1796, 0)</f>
        <v>45596</v>
      </c>
      <c r="K1796" s="1" t="s">
        <v>373</v>
      </c>
      <c r="L1796" s="1" t="str">
        <f>IF(ISNUMBER(SEARCH("Social subscription",I1796)),"Social Sub",IF(OR(ISNUMBER(SEARCH("Mens",I1796)),ISNUMBER(SEARCH("Ladies",I1796))),"Match Fees",IF(OR(ISNUMBER(SEARCH("Badgers",I1796)),ISNUMBER(SEARCH("Match Fee",I1796))),"Match Fees",IF(OR(ISNUMBER(SEARCH("Training",I1796)),ISNUMBER(SEARCH("Aspirations",I1796))),"Training Fee",""))))</f>
        <v>Training Fee</v>
      </c>
      <c r="M1796" s="1">
        <v>3</v>
      </c>
      <c r="N1796" s="1">
        <v>0.15</v>
      </c>
      <c r="O1796" s="1">
        <v>0.05</v>
      </c>
      <c r="P1796" s="1">
        <v>0</v>
      </c>
      <c r="Q1796" s="1">
        <v>2.8</v>
      </c>
    </row>
    <row r="1797" spans="1:17" ht="12.75">
      <c r="A1797" s="4">
        <v>45570</v>
      </c>
      <c r="B1797" s="18">
        <f>IF(AND(ISNUMBER(--LEFT(A1797,10)), ISNUMBER(--LEFT(C1797,10))), --LEFT(C1797,10) - --LEFT(A1797,10), "")</f>
        <v>1.3957999999984168</v>
      </c>
      <c r="C1797" s="4">
        <v>45571.395833333336</v>
      </c>
      <c r="D1797" s="16">
        <f>YEAR(C1797)</f>
        <v>2024</v>
      </c>
      <c r="E1797" s="1" t="str">
        <f t="shared" si="28"/>
        <v>October 2024</v>
      </c>
      <c r="F1797" s="3" t="str">
        <f ca="1">IF(C1797&gt;=TODAY()-365, "Last 12 Months", "After 12 Months")</f>
        <v>Last 12 Months</v>
      </c>
      <c r="G1797" s="1" t="s">
        <v>3501</v>
      </c>
      <c r="H1797" s="1" t="s">
        <v>2510</v>
      </c>
      <c r="I1797" s="1" t="s">
        <v>3502</v>
      </c>
      <c r="J1797" s="8">
        <f>EOMONTH(C1797, 0)</f>
        <v>45596</v>
      </c>
      <c r="K1797" s="1" t="s">
        <v>233</v>
      </c>
      <c r="L1797" s="1" t="str">
        <f>IF(ISNUMBER(SEARCH("Social subscription",I1797)),"Social Sub",IF(OR(ISNUMBER(SEARCH("Mens",I1797)),ISNUMBER(SEARCH("Ladies",I1797))),"Match Fees",IF(OR(ISNUMBER(SEARCH("Badgers",I1797)),ISNUMBER(SEARCH("Match Fee",I1797))),"Match Fees",IF(OR(ISNUMBER(SEARCH("Training",I1797)),ISNUMBER(SEARCH("Aspirations",I1797))),"Training Fee",""))))</f>
        <v>Match Fees</v>
      </c>
      <c r="M1797" s="1">
        <v>5</v>
      </c>
      <c r="N1797" s="1">
        <v>0</v>
      </c>
      <c r="O1797" s="1">
        <v>0</v>
      </c>
      <c r="P1797" s="1">
        <v>0</v>
      </c>
      <c r="Q1797" s="1">
        <v>5</v>
      </c>
    </row>
    <row r="1798" spans="1:17" ht="12.75">
      <c r="A1798" s="4">
        <v>45571</v>
      </c>
      <c r="B1798" s="18">
        <f>IF(AND(ISNUMBER(--LEFT(A1798,10)), ISNUMBER(--LEFT(C1798,10))), --LEFT(C1798,10) - --LEFT(A1798,10), "")</f>
        <v>0.39719999999942956</v>
      </c>
      <c r="C1798" s="4">
        <v>45571.397222222222</v>
      </c>
      <c r="D1798" s="16">
        <f>YEAR(C1798)</f>
        <v>2024</v>
      </c>
      <c r="E1798" s="1" t="str">
        <f t="shared" si="28"/>
        <v>October 2024</v>
      </c>
      <c r="F1798" s="3" t="str">
        <f ca="1">IF(C1798&gt;=TODAY()-365, "Last 12 Months", "After 12 Months")</f>
        <v>Last 12 Months</v>
      </c>
      <c r="G1798" s="1" t="s">
        <v>3503</v>
      </c>
      <c r="H1798" s="1" t="s">
        <v>854</v>
      </c>
      <c r="I1798" s="1" t="s">
        <v>3504</v>
      </c>
      <c r="J1798" s="8">
        <f>EOMONTH(C1798, 0)</f>
        <v>45596</v>
      </c>
      <c r="K1798" s="1" t="s">
        <v>233</v>
      </c>
      <c r="L1798" s="1" t="str">
        <f>IF(ISNUMBER(SEARCH("Social subscription",I1798)),"Social Sub",IF(OR(ISNUMBER(SEARCH("Mens",I1798)),ISNUMBER(SEARCH("Ladies",I1798))),"Match Fees",IF(OR(ISNUMBER(SEARCH("Badgers",I1798)),ISNUMBER(SEARCH("Match Fee",I1798))),"Match Fees",IF(OR(ISNUMBER(SEARCH("Training",I1798)),ISNUMBER(SEARCH("Aspirations",I1798))),"Training Fee",""))))</f>
        <v>Match Fees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</row>
    <row r="1799" spans="1:17" ht="12.75">
      <c r="A1799" s="4">
        <v>45570</v>
      </c>
      <c r="B1799" s="18">
        <f>IF(AND(ISNUMBER(--LEFT(A1799,10)), ISNUMBER(--LEFT(C1799,10))), --LEFT(C1799,10) - --LEFT(A1799,10), "")</f>
        <v>1.5097000000023399</v>
      </c>
      <c r="C1799" s="4">
        <v>45571.509722222225</v>
      </c>
      <c r="D1799" s="16">
        <f>YEAR(C1799)</f>
        <v>2024</v>
      </c>
      <c r="E1799" s="1" t="str">
        <f t="shared" si="28"/>
        <v>October 2024</v>
      </c>
      <c r="F1799" s="3" t="str">
        <f ca="1">IF(C1799&gt;=TODAY()-365, "Last 12 Months", "After 12 Months")</f>
        <v>Last 12 Months</v>
      </c>
      <c r="G1799" s="1" t="s">
        <v>3505</v>
      </c>
      <c r="H1799" s="1" t="s">
        <v>812</v>
      </c>
      <c r="I1799" s="1" t="s">
        <v>3506</v>
      </c>
      <c r="J1799" s="8">
        <f>EOMONTH(C1799, 0)</f>
        <v>45596</v>
      </c>
      <c r="K1799" s="1" t="s">
        <v>233</v>
      </c>
      <c r="L1799" s="1" t="str">
        <f>IF(ISNUMBER(SEARCH("Social subscription",I1799)),"Social Sub",IF(OR(ISNUMBER(SEARCH("Mens",I1799)),ISNUMBER(SEARCH("Ladies",I1799))),"Match Fees",IF(OR(ISNUMBER(SEARCH("Badgers",I1799)),ISNUMBER(SEARCH("Match Fee",I1799))),"Match Fees",IF(OR(ISNUMBER(SEARCH("Training",I1799)),ISNUMBER(SEARCH("Aspirations",I1799))),"Training Fee",""))))</f>
        <v>Match Fees</v>
      </c>
      <c r="M1799" s="1">
        <v>10</v>
      </c>
      <c r="N1799" s="1">
        <v>0</v>
      </c>
      <c r="O1799" s="1">
        <v>0</v>
      </c>
      <c r="P1799" s="1">
        <v>0</v>
      </c>
      <c r="Q1799" s="1">
        <v>10</v>
      </c>
    </row>
    <row r="1800" spans="1:17" ht="12.75">
      <c r="A1800" s="4">
        <v>45541</v>
      </c>
      <c r="B1800" s="18">
        <f>IF(AND(ISNUMBER(--LEFT(A1800,10)), ISNUMBER(--LEFT(C1800,10))), --LEFT(C1800,10) - --LEFT(A1800,10), "")</f>
        <v>30.527699999998731</v>
      </c>
      <c r="C1800" s="4">
        <v>45571.527777777781</v>
      </c>
      <c r="D1800" s="16">
        <f>YEAR(C1800)</f>
        <v>2024</v>
      </c>
      <c r="E1800" s="1" t="str">
        <f t="shared" si="28"/>
        <v>October 2024</v>
      </c>
      <c r="F1800" s="3" t="str">
        <f ca="1">IF(C1800&gt;=TODAY()-365, "Last 12 Months", "After 12 Months")</f>
        <v>Last 12 Months</v>
      </c>
      <c r="G1800" s="1" t="s">
        <v>3507</v>
      </c>
      <c r="H1800" s="1" t="s">
        <v>3508</v>
      </c>
      <c r="I1800" s="1" t="s">
        <v>3452</v>
      </c>
      <c r="J1800" s="8">
        <f>EOMONTH(C1800, 0)</f>
        <v>45596</v>
      </c>
      <c r="K1800" s="1" t="s">
        <v>373</v>
      </c>
      <c r="L1800" s="1" t="str">
        <f>IF(ISNUMBER(SEARCH("Social subscription",I1800)),"Social Sub",IF(OR(ISNUMBER(SEARCH("Mens",I1800)),ISNUMBER(SEARCH("Ladies",I1800))),"Match Fees",IF(OR(ISNUMBER(SEARCH("Badgers",I1800)),ISNUMBER(SEARCH("Match Fee",I1800))),"Match Fees",IF(OR(ISNUMBER(SEARCH("Training",I1800)),ISNUMBER(SEARCH("Aspirations",I1800))),"Training Fee",""))))</f>
        <v>Match Fees</v>
      </c>
      <c r="M1800" s="1">
        <v>10</v>
      </c>
      <c r="N1800" s="1">
        <v>0.19</v>
      </c>
      <c r="O1800" s="1">
        <v>0.1</v>
      </c>
      <c r="P1800" s="1">
        <v>0</v>
      </c>
      <c r="Q1800" s="1">
        <v>9.7100000000000009</v>
      </c>
    </row>
    <row r="1801" spans="1:17" ht="12.75">
      <c r="A1801" s="4">
        <v>45549</v>
      </c>
      <c r="B1801" s="18">
        <f>IF(AND(ISNUMBER(--LEFT(A1801,10)), ISNUMBER(--LEFT(C1801,10))), --LEFT(C1801,10) - --LEFT(A1801,10), "")</f>
        <v>22.527699999998731</v>
      </c>
      <c r="C1801" s="4">
        <v>45571.527777777781</v>
      </c>
      <c r="D1801" s="16">
        <f>YEAR(C1801)</f>
        <v>2024</v>
      </c>
      <c r="E1801" s="1" t="str">
        <f t="shared" si="28"/>
        <v>October 2024</v>
      </c>
      <c r="F1801" s="3" t="str">
        <f ca="1">IF(C1801&gt;=TODAY()-365, "Last 12 Months", "After 12 Months")</f>
        <v>Last 12 Months</v>
      </c>
      <c r="G1801" s="1" t="s">
        <v>3509</v>
      </c>
      <c r="H1801" s="1" t="s">
        <v>3508</v>
      </c>
      <c r="I1801" s="1" t="s">
        <v>3231</v>
      </c>
      <c r="J1801" s="8">
        <f>EOMONTH(C1801, 0)</f>
        <v>45596</v>
      </c>
      <c r="K1801" s="1" t="s">
        <v>373</v>
      </c>
      <c r="L1801" s="1" t="str">
        <f>IF(ISNUMBER(SEARCH("Social subscription",I1801)),"Social Sub",IF(OR(ISNUMBER(SEARCH("Mens",I1801)),ISNUMBER(SEARCH("Ladies",I1801))),"Match Fees",IF(OR(ISNUMBER(SEARCH("Badgers",I1801)),ISNUMBER(SEARCH("Match Fee",I1801))),"Match Fees",IF(OR(ISNUMBER(SEARCH("Training",I1801)),ISNUMBER(SEARCH("Aspirations",I1801))),"Training Fee",""))))</f>
        <v>Match Fees</v>
      </c>
      <c r="M1801" s="1">
        <v>10</v>
      </c>
      <c r="N1801" s="1">
        <v>0.19</v>
      </c>
      <c r="O1801" s="1">
        <v>0.1</v>
      </c>
      <c r="P1801" s="1">
        <v>0</v>
      </c>
      <c r="Q1801" s="1">
        <v>9.7100000000000009</v>
      </c>
    </row>
    <row r="1802" spans="1:17" ht="12.75">
      <c r="A1802" s="4">
        <v>45555</v>
      </c>
      <c r="B1802" s="18">
        <f>IF(AND(ISNUMBER(--LEFT(A1802,10)), ISNUMBER(--LEFT(C1802,10))), --LEFT(C1802,10) - --LEFT(A1802,10), "")</f>
        <v>16.527699999998731</v>
      </c>
      <c r="C1802" s="4">
        <v>45571.527777777781</v>
      </c>
      <c r="D1802" s="16">
        <f>YEAR(C1802)</f>
        <v>2024</v>
      </c>
      <c r="E1802" s="1" t="str">
        <f t="shared" si="28"/>
        <v>October 2024</v>
      </c>
      <c r="F1802" s="3" t="str">
        <f ca="1">IF(C1802&gt;=TODAY()-365, "Last 12 Months", "After 12 Months")</f>
        <v>Last 12 Months</v>
      </c>
      <c r="G1802" s="1" t="s">
        <v>3510</v>
      </c>
      <c r="H1802" s="1" t="s">
        <v>3508</v>
      </c>
      <c r="I1802" s="1" t="s">
        <v>3455</v>
      </c>
      <c r="J1802" s="8">
        <f>EOMONTH(C1802, 0)</f>
        <v>45596</v>
      </c>
      <c r="K1802" s="1" t="s">
        <v>373</v>
      </c>
      <c r="L1802" s="1" t="str">
        <f>IF(ISNUMBER(SEARCH("Social subscription",I1802)),"Social Sub",IF(OR(ISNUMBER(SEARCH("Mens",I1802)),ISNUMBER(SEARCH("Ladies",I1802))),"Match Fees",IF(OR(ISNUMBER(SEARCH("Badgers",I1802)),ISNUMBER(SEARCH("Match Fee",I1802))),"Match Fees",IF(OR(ISNUMBER(SEARCH("Training",I1802)),ISNUMBER(SEARCH("Aspirations",I1802))),"Training Fee",""))))</f>
        <v>Match Fees</v>
      </c>
      <c r="M1802" s="1">
        <v>10</v>
      </c>
      <c r="N1802" s="1">
        <v>0.19</v>
      </c>
      <c r="O1802" s="1">
        <v>0.1</v>
      </c>
      <c r="P1802" s="1">
        <v>0</v>
      </c>
      <c r="Q1802" s="1">
        <v>9.7100000000000009</v>
      </c>
    </row>
    <row r="1803" spans="1:17" ht="12.75">
      <c r="A1803" s="4">
        <v>45562</v>
      </c>
      <c r="B1803" s="18">
        <f>IF(AND(ISNUMBER(--LEFT(A1803,10)), ISNUMBER(--LEFT(C1803,10))), --LEFT(C1803,10) - --LEFT(A1803,10), "")</f>
        <v>9.5276999999987311</v>
      </c>
      <c r="C1803" s="4">
        <v>45571.527777777781</v>
      </c>
      <c r="D1803" s="16">
        <f>YEAR(C1803)</f>
        <v>2024</v>
      </c>
      <c r="E1803" s="1" t="str">
        <f t="shared" si="28"/>
        <v>October 2024</v>
      </c>
      <c r="F1803" s="3" t="str">
        <f ca="1">IF(C1803&gt;=TODAY()-365, "Last 12 Months", "After 12 Months")</f>
        <v>Last 12 Months</v>
      </c>
      <c r="G1803" s="1" t="s">
        <v>3511</v>
      </c>
      <c r="H1803" s="1" t="s">
        <v>3508</v>
      </c>
      <c r="I1803" s="1" t="s">
        <v>3457</v>
      </c>
      <c r="J1803" s="8">
        <f>EOMONTH(C1803, 0)</f>
        <v>45596</v>
      </c>
      <c r="K1803" s="1" t="s">
        <v>373</v>
      </c>
      <c r="L1803" s="1" t="str">
        <f>IF(ISNUMBER(SEARCH("Social subscription",I1803)),"Social Sub",IF(OR(ISNUMBER(SEARCH("Mens",I1803)),ISNUMBER(SEARCH("Ladies",I1803))),"Match Fees",IF(OR(ISNUMBER(SEARCH("Badgers",I1803)),ISNUMBER(SEARCH("Match Fee",I1803))),"Match Fees",IF(OR(ISNUMBER(SEARCH("Training",I1803)),ISNUMBER(SEARCH("Aspirations",I1803))),"Training Fee",""))))</f>
        <v>Match Fees</v>
      </c>
      <c r="M1803" s="1">
        <v>10</v>
      </c>
      <c r="N1803" s="1">
        <v>0.19</v>
      </c>
      <c r="O1803" s="1">
        <v>0.1</v>
      </c>
      <c r="P1803" s="1">
        <v>0</v>
      </c>
      <c r="Q1803" s="1">
        <v>9.7100000000000009</v>
      </c>
    </row>
    <row r="1804" spans="1:17" ht="12.75">
      <c r="A1804" s="4">
        <v>45569</v>
      </c>
      <c r="B1804" s="18">
        <f>IF(AND(ISNUMBER(--LEFT(A1804,10)), ISNUMBER(--LEFT(C1804,10))), --LEFT(C1804,10) - --LEFT(A1804,10), "")</f>
        <v>2.5276999999987311</v>
      </c>
      <c r="C1804" s="4">
        <v>45571.527777777781</v>
      </c>
      <c r="D1804" s="16">
        <f>YEAR(C1804)</f>
        <v>2024</v>
      </c>
      <c r="E1804" s="1" t="str">
        <f t="shared" si="28"/>
        <v>October 2024</v>
      </c>
      <c r="F1804" s="3" t="str">
        <f ca="1">IF(C1804&gt;=TODAY()-365, "Last 12 Months", "After 12 Months")</f>
        <v>Last 12 Months</v>
      </c>
      <c r="G1804" s="1" t="s">
        <v>3512</v>
      </c>
      <c r="H1804" s="1" t="s">
        <v>3508</v>
      </c>
      <c r="I1804" s="1" t="s">
        <v>3459</v>
      </c>
      <c r="J1804" s="8">
        <f>EOMONTH(C1804, 0)</f>
        <v>45596</v>
      </c>
      <c r="K1804" s="1" t="s">
        <v>373</v>
      </c>
      <c r="L1804" s="1" t="str">
        <f>IF(ISNUMBER(SEARCH("Social subscription",I1804)),"Social Sub",IF(OR(ISNUMBER(SEARCH("Mens",I1804)),ISNUMBER(SEARCH("Ladies",I1804))),"Match Fees",IF(OR(ISNUMBER(SEARCH("Badgers",I1804)),ISNUMBER(SEARCH("Match Fee",I1804))),"Match Fees",IF(OR(ISNUMBER(SEARCH("Training",I1804)),ISNUMBER(SEARCH("Aspirations",I1804))),"Training Fee",""))))</f>
        <v>Match Fees</v>
      </c>
      <c r="M1804" s="1">
        <v>10</v>
      </c>
      <c r="N1804" s="1">
        <v>0.19</v>
      </c>
      <c r="O1804" s="1">
        <v>0.1</v>
      </c>
      <c r="P1804" s="1">
        <v>0</v>
      </c>
      <c r="Q1804" s="1">
        <v>9.7100000000000009</v>
      </c>
    </row>
    <row r="1805" spans="1:17" ht="12.75">
      <c r="A1805" s="4">
        <v>45441</v>
      </c>
      <c r="B1805" s="18">
        <f>IF(AND(ISNUMBER(--LEFT(A1805,10)), ISNUMBER(--LEFT(C1805,10))), --LEFT(C1805,10) - --LEFT(A1805,10), "")</f>
        <v>130.65129999999772</v>
      </c>
      <c r="C1805" s="4">
        <v>45571.651388888888</v>
      </c>
      <c r="D1805" s="16">
        <f>YEAR(C1805)</f>
        <v>2024</v>
      </c>
      <c r="E1805" s="1" t="str">
        <f t="shared" si="28"/>
        <v>October 2024</v>
      </c>
      <c r="F1805" s="3" t="str">
        <f ca="1">IF(C1805&gt;=TODAY()-365, "Last 12 Months", "After 12 Months")</f>
        <v>Last 12 Months</v>
      </c>
      <c r="G1805" s="1" t="s">
        <v>3513</v>
      </c>
      <c r="H1805" s="1" t="s">
        <v>668</v>
      </c>
      <c r="I1805" s="1" t="s">
        <v>1253</v>
      </c>
      <c r="J1805" s="8">
        <f>EOMONTH(C1805, 0)</f>
        <v>45596</v>
      </c>
      <c r="K1805" s="1" t="s">
        <v>373</v>
      </c>
      <c r="L1805" s="1" t="str">
        <f>IF(ISNUMBER(SEARCH("Social subscription",I1805)),"Social Sub",IF(OR(ISNUMBER(SEARCH("Mens",I1805)),ISNUMBER(SEARCH("Ladies",I1805))),"Match Fees",IF(OR(ISNUMBER(SEARCH("Badgers",I1805)),ISNUMBER(SEARCH("Match Fee",I1805))),"Match Fees",IF(OR(ISNUMBER(SEARCH("Training",I1805)),ISNUMBER(SEARCH("Aspirations",I1805))),"Training Fee",""))))</f>
        <v>Match Fees</v>
      </c>
      <c r="M1805" s="1">
        <v>10</v>
      </c>
      <c r="N1805" s="1">
        <v>0.19</v>
      </c>
      <c r="O1805" s="1">
        <v>0.1</v>
      </c>
      <c r="P1805" s="1">
        <v>0</v>
      </c>
      <c r="Q1805" s="1">
        <v>9.7100000000000009</v>
      </c>
    </row>
    <row r="1806" spans="1:17" ht="12.75">
      <c r="A1806" s="4">
        <v>45549</v>
      </c>
      <c r="B1806" s="18">
        <f>IF(AND(ISNUMBER(--LEFT(A1806,10)), ISNUMBER(--LEFT(C1806,10))), --LEFT(C1806,10) - --LEFT(A1806,10), "")</f>
        <v>22.651299999997718</v>
      </c>
      <c r="C1806" s="4">
        <v>45571.651388888888</v>
      </c>
      <c r="D1806" s="16">
        <f>YEAR(C1806)</f>
        <v>2024</v>
      </c>
      <c r="E1806" s="1" t="str">
        <f t="shared" si="28"/>
        <v>October 2024</v>
      </c>
      <c r="F1806" s="3" t="str">
        <f ca="1">IF(C1806&gt;=TODAY()-365, "Last 12 Months", "After 12 Months")</f>
        <v>Last 12 Months</v>
      </c>
      <c r="G1806" s="1" t="s">
        <v>3514</v>
      </c>
      <c r="H1806" s="1" t="s">
        <v>668</v>
      </c>
      <c r="I1806" s="1" t="s">
        <v>3094</v>
      </c>
      <c r="J1806" s="8">
        <f>EOMONTH(C1806, 0)</f>
        <v>45596</v>
      </c>
      <c r="K1806" s="1" t="s">
        <v>373</v>
      </c>
      <c r="L1806" s="1" t="str">
        <f>IF(ISNUMBER(SEARCH("Social subscription",I1806)),"Social Sub",IF(OR(ISNUMBER(SEARCH("Mens",I1806)),ISNUMBER(SEARCH("Ladies",I1806))),"Match Fees",IF(OR(ISNUMBER(SEARCH("Badgers",I1806)),ISNUMBER(SEARCH("Match Fee",I1806))),"Match Fees",IF(OR(ISNUMBER(SEARCH("Training",I1806)),ISNUMBER(SEARCH("Aspirations",I1806))),"Training Fee",""))))</f>
        <v>Match Fees</v>
      </c>
      <c r="M1806" s="1">
        <v>10</v>
      </c>
      <c r="N1806" s="1">
        <v>0.19</v>
      </c>
      <c r="O1806" s="1">
        <v>0.1</v>
      </c>
      <c r="P1806" s="1">
        <v>0</v>
      </c>
      <c r="Q1806" s="1">
        <v>9.7100000000000009</v>
      </c>
    </row>
    <row r="1807" spans="1:17" ht="12.75">
      <c r="A1807" s="4">
        <v>45556</v>
      </c>
      <c r="B1807" s="18">
        <f>IF(AND(ISNUMBER(--LEFT(A1807,10)), ISNUMBER(--LEFT(C1807,10))), --LEFT(C1807,10) - --LEFT(A1807,10), "")</f>
        <v>15.651299999997718</v>
      </c>
      <c r="C1807" s="4">
        <v>45571.651388888888</v>
      </c>
      <c r="D1807" s="16">
        <f>YEAR(C1807)</f>
        <v>2024</v>
      </c>
      <c r="E1807" s="1" t="str">
        <f t="shared" si="28"/>
        <v>October 2024</v>
      </c>
      <c r="F1807" s="3" t="str">
        <f ca="1">IF(C1807&gt;=TODAY()-365, "Last 12 Months", "After 12 Months")</f>
        <v>Last 12 Months</v>
      </c>
      <c r="G1807" s="1" t="s">
        <v>3515</v>
      </c>
      <c r="H1807" s="1" t="s">
        <v>668</v>
      </c>
      <c r="I1807" s="1" t="s">
        <v>3099</v>
      </c>
      <c r="J1807" s="8">
        <f>EOMONTH(C1807, 0)</f>
        <v>45596</v>
      </c>
      <c r="K1807" s="1" t="s">
        <v>373</v>
      </c>
      <c r="L1807" s="1" t="str">
        <f>IF(ISNUMBER(SEARCH("Social subscription",I1807)),"Social Sub",IF(OR(ISNUMBER(SEARCH("Mens",I1807)),ISNUMBER(SEARCH("Ladies",I1807))),"Match Fees",IF(OR(ISNUMBER(SEARCH("Badgers",I1807)),ISNUMBER(SEARCH("Match Fee",I1807))),"Match Fees",IF(OR(ISNUMBER(SEARCH("Training",I1807)),ISNUMBER(SEARCH("Aspirations",I1807))),"Training Fee",""))))</f>
        <v>Match Fees</v>
      </c>
      <c r="M1807" s="1">
        <v>10</v>
      </c>
      <c r="N1807" s="1">
        <v>0.19</v>
      </c>
      <c r="O1807" s="1">
        <v>0.1</v>
      </c>
      <c r="P1807" s="1">
        <v>0</v>
      </c>
      <c r="Q1807" s="1">
        <v>9.7100000000000009</v>
      </c>
    </row>
    <row r="1808" spans="1:17" ht="12.75">
      <c r="A1808" s="4">
        <v>45563</v>
      </c>
      <c r="B1808" s="18">
        <f>IF(AND(ISNUMBER(--LEFT(A1808,10)), ISNUMBER(--LEFT(C1808,10))), --LEFT(C1808,10) - --LEFT(A1808,10), "")</f>
        <v>8.6512999999977183</v>
      </c>
      <c r="C1808" s="4">
        <v>45571.651388888888</v>
      </c>
      <c r="D1808" s="16">
        <f>YEAR(C1808)</f>
        <v>2024</v>
      </c>
      <c r="E1808" s="1" t="str">
        <f t="shared" si="28"/>
        <v>October 2024</v>
      </c>
      <c r="F1808" s="3" t="str">
        <f ca="1">IF(C1808&gt;=TODAY()-365, "Last 12 Months", "After 12 Months")</f>
        <v>Last 12 Months</v>
      </c>
      <c r="G1808" s="1" t="s">
        <v>3516</v>
      </c>
      <c r="H1808" s="1" t="s">
        <v>668</v>
      </c>
      <c r="I1808" s="1" t="s">
        <v>3244</v>
      </c>
      <c r="J1808" s="8">
        <f>EOMONTH(C1808, 0)</f>
        <v>45596</v>
      </c>
      <c r="K1808" s="1" t="s">
        <v>373</v>
      </c>
      <c r="L1808" s="1" t="str">
        <f>IF(ISNUMBER(SEARCH("Social subscription",I1808)),"Social Sub",IF(OR(ISNUMBER(SEARCH("Mens",I1808)),ISNUMBER(SEARCH("Ladies",I1808))),"Match Fees",IF(OR(ISNUMBER(SEARCH("Badgers",I1808)),ISNUMBER(SEARCH("Match Fee",I1808))),"Match Fees",IF(OR(ISNUMBER(SEARCH("Training",I1808)),ISNUMBER(SEARCH("Aspirations",I1808))),"Training Fee",""))))</f>
        <v>Match Fees</v>
      </c>
      <c r="M1808" s="1">
        <v>10</v>
      </c>
      <c r="N1808" s="1">
        <v>0.19</v>
      </c>
      <c r="O1808" s="1">
        <v>0.1</v>
      </c>
      <c r="P1808" s="1">
        <v>0</v>
      </c>
      <c r="Q1808" s="1">
        <v>9.7100000000000009</v>
      </c>
    </row>
    <row r="1809" spans="1:17" ht="12.75">
      <c r="A1809" s="4">
        <v>45569</v>
      </c>
      <c r="B1809" s="18">
        <f>IF(AND(ISNUMBER(--LEFT(A1809,10)), ISNUMBER(--LEFT(C1809,10))), --LEFT(C1809,10) - --LEFT(A1809,10), "")</f>
        <v>2.6512999999977183</v>
      </c>
      <c r="C1809" s="4">
        <v>45571.651388888888</v>
      </c>
      <c r="D1809" s="16">
        <f>YEAR(C1809)</f>
        <v>2024</v>
      </c>
      <c r="E1809" s="1" t="str">
        <f t="shared" si="28"/>
        <v>October 2024</v>
      </c>
      <c r="F1809" s="3" t="str">
        <f ca="1">IF(C1809&gt;=TODAY()-365, "Last 12 Months", "After 12 Months")</f>
        <v>Last 12 Months</v>
      </c>
      <c r="G1809" s="1" t="s">
        <v>3517</v>
      </c>
      <c r="H1809" s="1" t="s">
        <v>668</v>
      </c>
      <c r="I1809" s="1" t="s">
        <v>3459</v>
      </c>
      <c r="J1809" s="8">
        <f>EOMONTH(C1809, 0)</f>
        <v>45596</v>
      </c>
      <c r="K1809" s="1" t="s">
        <v>373</v>
      </c>
      <c r="L1809" s="1" t="str">
        <f>IF(ISNUMBER(SEARCH("Social subscription",I1809)),"Social Sub",IF(OR(ISNUMBER(SEARCH("Mens",I1809)),ISNUMBER(SEARCH("Ladies",I1809))),"Match Fees",IF(OR(ISNUMBER(SEARCH("Badgers",I1809)),ISNUMBER(SEARCH("Match Fee",I1809))),"Match Fees",IF(OR(ISNUMBER(SEARCH("Training",I1809)),ISNUMBER(SEARCH("Aspirations",I1809))),"Training Fee",""))))</f>
        <v>Match Fees</v>
      </c>
      <c r="M1809" s="1">
        <v>10</v>
      </c>
      <c r="N1809" s="1">
        <v>0.19</v>
      </c>
      <c r="O1809" s="1">
        <v>0.1</v>
      </c>
      <c r="P1809" s="1">
        <v>0</v>
      </c>
      <c r="Q1809" s="1">
        <v>9.7100000000000009</v>
      </c>
    </row>
    <row r="1810" spans="1:17" ht="12.75">
      <c r="A1810" s="4">
        <v>45571</v>
      </c>
      <c r="B1810" s="18">
        <f>IF(AND(ISNUMBER(--LEFT(A1810,10)), ISNUMBER(--LEFT(C1810,10))), --LEFT(C1810,10) - --LEFT(A1810,10), "")</f>
        <v>0.83329999999841675</v>
      </c>
      <c r="C1810" s="4">
        <v>45571.833333333336</v>
      </c>
      <c r="D1810" s="16">
        <f>YEAR(C1810)</f>
        <v>2024</v>
      </c>
      <c r="E1810" s="1" t="str">
        <f t="shared" si="28"/>
        <v>October 2024</v>
      </c>
      <c r="F1810" s="3" t="str">
        <f ca="1">IF(C1810&gt;=TODAY()-365, "Last 12 Months", "After 12 Months")</f>
        <v>Last 12 Months</v>
      </c>
      <c r="G1810" s="1" t="s">
        <v>3518</v>
      </c>
      <c r="H1810" s="1" t="s">
        <v>1525</v>
      </c>
      <c r="I1810" s="1" t="s">
        <v>3519</v>
      </c>
      <c r="J1810" s="8">
        <f>EOMONTH(C1810, 0)</f>
        <v>45596</v>
      </c>
      <c r="K1810" s="1" t="s">
        <v>241</v>
      </c>
      <c r="L1810" s="1" t="str">
        <f>IF(ISNUMBER(SEARCH("Social subscription",I1810)),"Social Sub",IF(OR(ISNUMBER(SEARCH("Mens",I1810)),ISNUMBER(SEARCH("Ladies",I1810))),"Match Fees",IF(OR(ISNUMBER(SEARCH("Badgers",I1810)),ISNUMBER(SEARCH("Match Fee",I1810))),"Match Fees",IF(OR(ISNUMBER(SEARCH("Training",I1810)),ISNUMBER(SEARCH("Aspirations",I1810))),"Training Fee",""))))</f>
        <v>Training Fee</v>
      </c>
      <c r="M1810" s="1">
        <v>3</v>
      </c>
      <c r="N1810" s="1">
        <v>0</v>
      </c>
      <c r="O1810" s="1">
        <v>0</v>
      </c>
      <c r="P1810" s="1">
        <v>0</v>
      </c>
      <c r="Q1810" s="1">
        <v>3</v>
      </c>
    </row>
    <row r="1811" spans="1:17" ht="12.75">
      <c r="A1811" s="4">
        <v>45571</v>
      </c>
      <c r="B1811" s="18">
        <f>IF(AND(ISNUMBER(--LEFT(A1811,10)), ISNUMBER(--LEFT(C1811,10))), --LEFT(C1811,10) - --LEFT(A1811,10), "")</f>
        <v>0.83329999999841675</v>
      </c>
      <c r="C1811" s="4">
        <v>45571.833333333336</v>
      </c>
      <c r="D1811" s="16">
        <f>YEAR(C1811)</f>
        <v>2024</v>
      </c>
      <c r="E1811" s="1" t="str">
        <f t="shared" si="28"/>
        <v>October 2024</v>
      </c>
      <c r="F1811" s="3" t="str">
        <f ca="1">IF(C1811&gt;=TODAY()-365, "Last 12 Months", "After 12 Months")</f>
        <v>Last 12 Months</v>
      </c>
      <c r="G1811" s="1" t="s">
        <v>3520</v>
      </c>
      <c r="H1811" s="1" t="s">
        <v>1429</v>
      </c>
      <c r="I1811" s="1" t="s">
        <v>3519</v>
      </c>
      <c r="J1811" s="8">
        <f>EOMONTH(C1811, 0)</f>
        <v>45596</v>
      </c>
      <c r="K1811" s="1" t="s">
        <v>241</v>
      </c>
      <c r="L1811" s="1" t="str">
        <f>IF(ISNUMBER(SEARCH("Social subscription",I1811)),"Social Sub",IF(OR(ISNUMBER(SEARCH("Mens",I1811)),ISNUMBER(SEARCH("Ladies",I1811))),"Match Fees",IF(OR(ISNUMBER(SEARCH("Badgers",I1811)),ISNUMBER(SEARCH("Match Fee",I1811))),"Match Fees",IF(OR(ISNUMBER(SEARCH("Training",I1811)),ISNUMBER(SEARCH("Aspirations",I1811))),"Training Fee",""))))</f>
        <v>Training Fee</v>
      </c>
      <c r="M1811" s="1">
        <v>3</v>
      </c>
      <c r="N1811" s="1">
        <v>0</v>
      </c>
      <c r="O1811" s="1">
        <v>0</v>
      </c>
      <c r="P1811" s="1">
        <v>0</v>
      </c>
      <c r="Q1811" s="1">
        <v>3</v>
      </c>
    </row>
    <row r="1812" spans="1:17" ht="12.75">
      <c r="A1812" s="4">
        <v>45571</v>
      </c>
      <c r="B1812" s="18">
        <f>IF(AND(ISNUMBER(--LEFT(A1812,10)), ISNUMBER(--LEFT(C1812,10))), --LEFT(C1812,10) - --LEFT(A1812,10), "")</f>
        <v>0.83329999999841675</v>
      </c>
      <c r="C1812" s="4">
        <v>45571.833333333336</v>
      </c>
      <c r="D1812" s="16">
        <f>YEAR(C1812)</f>
        <v>2024</v>
      </c>
      <c r="E1812" s="1" t="str">
        <f t="shared" si="28"/>
        <v>October 2024</v>
      </c>
      <c r="F1812" s="3" t="str">
        <f ca="1">IF(C1812&gt;=TODAY()-365, "Last 12 Months", "After 12 Months")</f>
        <v>Last 12 Months</v>
      </c>
      <c r="G1812" s="1" t="s">
        <v>3521</v>
      </c>
      <c r="H1812" s="1" t="s">
        <v>1270</v>
      </c>
      <c r="I1812" s="1" t="s">
        <v>3519</v>
      </c>
      <c r="J1812" s="8">
        <f>EOMONTH(C1812, 0)</f>
        <v>45596</v>
      </c>
      <c r="K1812" s="1" t="s">
        <v>241</v>
      </c>
      <c r="L1812" s="1" t="str">
        <f>IF(ISNUMBER(SEARCH("Social subscription",I1812)),"Social Sub",IF(OR(ISNUMBER(SEARCH("Mens",I1812)),ISNUMBER(SEARCH("Ladies",I1812))),"Match Fees",IF(OR(ISNUMBER(SEARCH("Badgers",I1812)),ISNUMBER(SEARCH("Match Fee",I1812))),"Match Fees",IF(OR(ISNUMBER(SEARCH("Training",I1812)),ISNUMBER(SEARCH("Aspirations",I1812))),"Training Fee",""))))</f>
        <v>Training Fee</v>
      </c>
      <c r="M1812" s="1">
        <v>3</v>
      </c>
      <c r="N1812" s="1">
        <v>0</v>
      </c>
      <c r="O1812" s="1">
        <v>0</v>
      </c>
      <c r="P1812" s="1">
        <v>0</v>
      </c>
      <c r="Q1812" s="1">
        <v>3</v>
      </c>
    </row>
    <row r="1813" spans="1:17" ht="12.75">
      <c r="A1813" s="4">
        <v>45541</v>
      </c>
      <c r="B1813" s="18">
        <f>IF(AND(ISNUMBER(--LEFT(A1813,10)), ISNUMBER(--LEFT(C1813,10))), --LEFT(C1813,10) - --LEFT(A1813,10), "")</f>
        <v>31.354099999996834</v>
      </c>
      <c r="C1813" s="4">
        <v>45572.354166666664</v>
      </c>
      <c r="D1813" s="16">
        <f>YEAR(C1813)</f>
        <v>2024</v>
      </c>
      <c r="E1813" s="1" t="str">
        <f t="shared" si="28"/>
        <v>October 2024</v>
      </c>
      <c r="F1813" s="3" t="str">
        <f ca="1">IF(C1813&gt;=TODAY()-365, "Last 12 Months", "After 12 Months")</f>
        <v>Last 12 Months</v>
      </c>
      <c r="G1813" s="1" t="s">
        <v>3522</v>
      </c>
      <c r="H1813" s="1" t="s">
        <v>371</v>
      </c>
      <c r="I1813" s="1" t="s">
        <v>3523</v>
      </c>
      <c r="J1813" s="8">
        <f>EOMONTH(C1813, 0)</f>
        <v>45596</v>
      </c>
      <c r="K1813" s="1" t="s">
        <v>373</v>
      </c>
      <c r="L1813" s="1" t="str">
        <f>IF(ISNUMBER(SEARCH("Social subscription",I1813)),"Social Sub",IF(OR(ISNUMBER(SEARCH("Mens",I1813)),ISNUMBER(SEARCH("Ladies",I1813))),"Match Fees",IF(OR(ISNUMBER(SEARCH("Badgers",I1813)),ISNUMBER(SEARCH("Match Fee",I1813))),"Match Fees",IF(OR(ISNUMBER(SEARCH("Training",I1813)),ISNUMBER(SEARCH("Aspirations",I1813))),"Training Fee",""))))</f>
        <v>Match Fees</v>
      </c>
      <c r="M1813" s="1">
        <v>5</v>
      </c>
      <c r="N1813" s="1">
        <v>0.12</v>
      </c>
      <c r="O1813" s="1">
        <v>0.05</v>
      </c>
      <c r="P1813" s="1">
        <v>0</v>
      </c>
      <c r="Q1813" s="1">
        <v>4.83</v>
      </c>
    </row>
    <row r="1814" spans="1:17" ht="12.75">
      <c r="A1814" s="4">
        <v>45549</v>
      </c>
      <c r="B1814" s="18">
        <f>IF(AND(ISNUMBER(--LEFT(A1814,10)), ISNUMBER(--LEFT(C1814,10))), --LEFT(C1814,10) - --LEFT(A1814,10), "")</f>
        <v>23.354099999996834</v>
      </c>
      <c r="C1814" s="4">
        <v>45572.354166666664</v>
      </c>
      <c r="D1814" s="16">
        <f>YEAR(C1814)</f>
        <v>2024</v>
      </c>
      <c r="E1814" s="1" t="str">
        <f t="shared" si="28"/>
        <v>October 2024</v>
      </c>
      <c r="F1814" s="3" t="str">
        <f ca="1">IF(C1814&gt;=TODAY()-365, "Last 12 Months", "After 12 Months")</f>
        <v>Last 12 Months</v>
      </c>
      <c r="G1814" s="1" t="s">
        <v>3524</v>
      </c>
      <c r="H1814" s="1" t="s">
        <v>371</v>
      </c>
      <c r="I1814" s="1" t="s">
        <v>3525</v>
      </c>
      <c r="J1814" s="8">
        <f>EOMONTH(C1814, 0)</f>
        <v>45596</v>
      </c>
      <c r="K1814" s="1" t="s">
        <v>373</v>
      </c>
      <c r="L1814" s="1" t="str">
        <f>IF(ISNUMBER(SEARCH("Social subscription",I1814)),"Social Sub",IF(OR(ISNUMBER(SEARCH("Mens",I1814)),ISNUMBER(SEARCH("Ladies",I1814))),"Match Fees",IF(OR(ISNUMBER(SEARCH("Badgers",I1814)),ISNUMBER(SEARCH("Match Fee",I1814))),"Match Fees",IF(OR(ISNUMBER(SEARCH("Training",I1814)),ISNUMBER(SEARCH("Aspirations",I1814))),"Training Fee",""))))</f>
        <v>Match Fees</v>
      </c>
      <c r="M1814" s="1">
        <v>5</v>
      </c>
      <c r="N1814" s="1">
        <v>0.12</v>
      </c>
      <c r="O1814" s="1">
        <v>0.05</v>
      </c>
      <c r="P1814" s="1">
        <v>0</v>
      </c>
      <c r="Q1814" s="1">
        <v>4.83</v>
      </c>
    </row>
    <row r="1815" spans="1:17" ht="12.75">
      <c r="A1815" s="4">
        <v>45562</v>
      </c>
      <c r="B1815" s="18">
        <f>IF(AND(ISNUMBER(--LEFT(A1815,10)), ISNUMBER(--LEFT(C1815,10))), --LEFT(C1815,10) - --LEFT(A1815,10), "")</f>
        <v>10.354099999996834</v>
      </c>
      <c r="C1815" s="4">
        <v>45572.354166666664</v>
      </c>
      <c r="D1815" s="16">
        <f>YEAR(C1815)</f>
        <v>2024</v>
      </c>
      <c r="E1815" s="1" t="str">
        <f t="shared" si="28"/>
        <v>October 2024</v>
      </c>
      <c r="F1815" s="3" t="str">
        <f ca="1">IF(C1815&gt;=TODAY()-365, "Last 12 Months", "After 12 Months")</f>
        <v>Last 12 Months</v>
      </c>
      <c r="G1815" s="1" t="s">
        <v>3526</v>
      </c>
      <c r="H1815" s="1" t="s">
        <v>371</v>
      </c>
      <c r="I1815" s="1" t="s">
        <v>3527</v>
      </c>
      <c r="J1815" s="8">
        <f>EOMONTH(C1815, 0)</f>
        <v>45596</v>
      </c>
      <c r="K1815" s="1" t="s">
        <v>373</v>
      </c>
      <c r="L1815" s="1" t="str">
        <f>IF(ISNUMBER(SEARCH("Social subscription",I1815)),"Social Sub",IF(OR(ISNUMBER(SEARCH("Mens",I1815)),ISNUMBER(SEARCH("Ladies",I1815))),"Match Fees",IF(OR(ISNUMBER(SEARCH("Badgers",I1815)),ISNUMBER(SEARCH("Match Fee",I1815))),"Match Fees",IF(OR(ISNUMBER(SEARCH("Training",I1815)),ISNUMBER(SEARCH("Aspirations",I1815))),"Training Fee",""))))</f>
        <v>Match Fees</v>
      </c>
      <c r="M1815" s="1">
        <v>5</v>
      </c>
      <c r="N1815" s="1">
        <v>0.12</v>
      </c>
      <c r="O1815" s="1">
        <v>0.05</v>
      </c>
      <c r="P1815" s="1">
        <v>0</v>
      </c>
      <c r="Q1815" s="1">
        <v>4.83</v>
      </c>
    </row>
    <row r="1816" spans="1:17" ht="12.75">
      <c r="A1816" s="4">
        <v>45569</v>
      </c>
      <c r="B1816" s="18">
        <f>IF(AND(ISNUMBER(--LEFT(A1816,10)), ISNUMBER(--LEFT(C1816,10))), --LEFT(C1816,10) - --LEFT(A1816,10), "")</f>
        <v>3.3540999999968335</v>
      </c>
      <c r="C1816" s="4">
        <v>45572.354166666664</v>
      </c>
      <c r="D1816" s="16">
        <f>YEAR(C1816)</f>
        <v>2024</v>
      </c>
      <c r="E1816" s="1" t="str">
        <f t="shared" si="28"/>
        <v>October 2024</v>
      </c>
      <c r="F1816" s="3" t="str">
        <f ca="1">IF(C1816&gt;=TODAY()-365, "Last 12 Months", "After 12 Months")</f>
        <v>Last 12 Months</v>
      </c>
      <c r="G1816" s="1" t="s">
        <v>3528</v>
      </c>
      <c r="H1816" s="1" t="s">
        <v>371</v>
      </c>
      <c r="I1816" s="1" t="s">
        <v>3529</v>
      </c>
      <c r="J1816" s="8">
        <f>EOMONTH(C1816, 0)</f>
        <v>45596</v>
      </c>
      <c r="K1816" s="1" t="s">
        <v>373</v>
      </c>
      <c r="L1816" s="1" t="str">
        <f>IF(ISNUMBER(SEARCH("Social subscription",I1816)),"Social Sub",IF(OR(ISNUMBER(SEARCH("Mens",I1816)),ISNUMBER(SEARCH("Ladies",I1816))),"Match Fees",IF(OR(ISNUMBER(SEARCH("Badgers",I1816)),ISNUMBER(SEARCH("Match Fee",I1816))),"Match Fees",IF(OR(ISNUMBER(SEARCH("Training",I1816)),ISNUMBER(SEARCH("Aspirations",I1816))),"Training Fee",""))))</f>
        <v>Match Fees</v>
      </c>
      <c r="M1816" s="1">
        <v>5</v>
      </c>
      <c r="N1816" s="1">
        <v>0.14000000000000001</v>
      </c>
      <c r="O1816" s="1">
        <v>0.05</v>
      </c>
      <c r="P1816" s="1">
        <v>0</v>
      </c>
      <c r="Q1816" s="1">
        <v>4.8099999999999996</v>
      </c>
    </row>
    <row r="1817" spans="1:17" ht="12.75">
      <c r="A1817" s="4">
        <v>45542</v>
      </c>
      <c r="B1817" s="18">
        <f>IF(AND(ISNUMBER(--LEFT(A1817,10)), ISNUMBER(--LEFT(C1817,10))), --LEFT(C1817,10) - --LEFT(A1817,10), "")</f>
        <v>30.354099999996834</v>
      </c>
      <c r="C1817" s="4">
        <v>45572.354166666664</v>
      </c>
      <c r="D1817" s="16">
        <f>YEAR(C1817)</f>
        <v>2024</v>
      </c>
      <c r="E1817" s="1" t="str">
        <f t="shared" si="28"/>
        <v>October 2024</v>
      </c>
      <c r="F1817" s="3" t="str">
        <f ca="1">IF(C1817&gt;=TODAY()-365, "Last 12 Months", "After 12 Months")</f>
        <v>Last 12 Months</v>
      </c>
      <c r="G1817" s="1" t="s">
        <v>3530</v>
      </c>
      <c r="H1817" s="1" t="s">
        <v>223</v>
      </c>
      <c r="I1817" s="1" t="s">
        <v>3531</v>
      </c>
      <c r="J1817" s="8">
        <f>EOMONTH(C1817, 0)</f>
        <v>45596</v>
      </c>
      <c r="K1817" s="1" t="s">
        <v>373</v>
      </c>
      <c r="L1817" s="1" t="str">
        <f>IF(ISNUMBER(SEARCH("Social subscription",I1817)),"Social Sub",IF(OR(ISNUMBER(SEARCH("Mens",I1817)),ISNUMBER(SEARCH("Ladies",I1817))),"Match Fees",IF(OR(ISNUMBER(SEARCH("Badgers",I1817)),ISNUMBER(SEARCH("Match Fee",I1817))),"Match Fees",IF(OR(ISNUMBER(SEARCH("Training",I1817)),ISNUMBER(SEARCH("Aspirations",I1817))),"Training Fee",""))))</f>
        <v>Match Fees</v>
      </c>
      <c r="M1817" s="1">
        <v>10</v>
      </c>
      <c r="N1817" s="1">
        <v>0.35</v>
      </c>
      <c r="O1817" s="1">
        <v>0.1</v>
      </c>
      <c r="P1817" s="1">
        <v>0</v>
      </c>
      <c r="Q1817" s="1">
        <v>9.5500000000000007</v>
      </c>
    </row>
    <row r="1818" spans="1:17" ht="12.75">
      <c r="A1818" s="4">
        <v>45542</v>
      </c>
      <c r="B1818" s="18">
        <f>IF(AND(ISNUMBER(--LEFT(A1818,10)), ISNUMBER(--LEFT(C1818,10))), --LEFT(C1818,10) - --LEFT(A1818,10), "")</f>
        <v>30.354099999996834</v>
      </c>
      <c r="C1818" s="4">
        <v>45572.354166666664</v>
      </c>
      <c r="D1818" s="16">
        <f>YEAR(C1818)</f>
        <v>2024</v>
      </c>
      <c r="E1818" s="1" t="str">
        <f t="shared" si="28"/>
        <v>October 2024</v>
      </c>
      <c r="F1818" s="3" t="str">
        <f ca="1">IF(C1818&gt;=TODAY()-365, "Last 12 Months", "After 12 Months")</f>
        <v>Last 12 Months</v>
      </c>
      <c r="G1818" s="1" t="s">
        <v>3532</v>
      </c>
      <c r="H1818" s="1" t="s">
        <v>650</v>
      </c>
      <c r="I1818" s="1" t="s">
        <v>3533</v>
      </c>
      <c r="J1818" s="8">
        <f>EOMONTH(C1818, 0)</f>
        <v>45596</v>
      </c>
      <c r="K1818" s="1" t="s">
        <v>373</v>
      </c>
      <c r="L1818" s="1" t="str">
        <f>IF(ISNUMBER(SEARCH("Social subscription",I1818)),"Social Sub",IF(OR(ISNUMBER(SEARCH("Mens",I1818)),ISNUMBER(SEARCH("Ladies",I1818))),"Match Fees",IF(OR(ISNUMBER(SEARCH("Badgers",I1818)),ISNUMBER(SEARCH("Match Fee",I1818))),"Match Fees",IF(OR(ISNUMBER(SEARCH("Training",I1818)),ISNUMBER(SEARCH("Aspirations",I1818))),"Training Fee",""))))</f>
        <v>Match Fees</v>
      </c>
      <c r="M1818" s="1">
        <v>3</v>
      </c>
      <c r="N1818" s="1">
        <v>0.26</v>
      </c>
      <c r="O1818" s="1">
        <v>0.05</v>
      </c>
      <c r="P1818" s="1">
        <v>0</v>
      </c>
      <c r="Q1818" s="1">
        <v>2.69</v>
      </c>
    </row>
    <row r="1819" spans="1:17" ht="12.75">
      <c r="A1819" s="4">
        <v>45542</v>
      </c>
      <c r="B1819" s="18">
        <f>IF(AND(ISNUMBER(--LEFT(A1819,10)), ISNUMBER(--LEFT(C1819,10))), --LEFT(C1819,10) - --LEFT(A1819,10), "")</f>
        <v>30.354099999996834</v>
      </c>
      <c r="C1819" s="4">
        <v>45572.354166666664</v>
      </c>
      <c r="D1819" s="16">
        <f>YEAR(C1819)</f>
        <v>2024</v>
      </c>
      <c r="E1819" s="1" t="str">
        <f t="shared" si="28"/>
        <v>October 2024</v>
      </c>
      <c r="F1819" s="3" t="str">
        <f ca="1">IF(C1819&gt;=TODAY()-365, "Last 12 Months", "After 12 Months")</f>
        <v>Last 12 Months</v>
      </c>
      <c r="G1819" s="1" t="s">
        <v>3534</v>
      </c>
      <c r="H1819" s="1" t="s">
        <v>661</v>
      </c>
      <c r="I1819" s="1" t="s">
        <v>3535</v>
      </c>
      <c r="J1819" s="8">
        <f>EOMONTH(C1819, 0)</f>
        <v>45596</v>
      </c>
      <c r="K1819" s="1" t="s">
        <v>373</v>
      </c>
      <c r="L1819" s="1" t="str">
        <f>IF(ISNUMBER(SEARCH("Social subscription",I1819)),"Social Sub",IF(OR(ISNUMBER(SEARCH("Mens",I1819)),ISNUMBER(SEARCH("Ladies",I1819))),"Match Fees",IF(OR(ISNUMBER(SEARCH("Badgers",I1819)),ISNUMBER(SEARCH("Match Fee",I1819))),"Match Fees",IF(OR(ISNUMBER(SEARCH("Training",I1819)),ISNUMBER(SEARCH("Aspirations",I1819))),"Training Fee",""))))</f>
        <v>Match Fees</v>
      </c>
      <c r="M1819" s="1">
        <v>3</v>
      </c>
      <c r="N1819" s="1">
        <v>7.0000000000000007E-2</v>
      </c>
      <c r="O1819" s="1">
        <v>0.05</v>
      </c>
      <c r="P1819" s="1">
        <v>0</v>
      </c>
      <c r="Q1819" s="1">
        <v>2.88</v>
      </c>
    </row>
    <row r="1820" spans="1:17" ht="12.75">
      <c r="A1820" s="4">
        <v>45543</v>
      </c>
      <c r="B1820" s="18">
        <f>IF(AND(ISNUMBER(--LEFT(A1820,10)), ISNUMBER(--LEFT(C1820,10))), --LEFT(C1820,10) - --LEFT(A1820,10), "")</f>
        <v>29.354099999996834</v>
      </c>
      <c r="C1820" s="4">
        <v>45572.354166666664</v>
      </c>
      <c r="D1820" s="16">
        <f>YEAR(C1820)</f>
        <v>2024</v>
      </c>
      <c r="E1820" s="1" t="str">
        <f t="shared" si="28"/>
        <v>October 2024</v>
      </c>
      <c r="F1820" s="3" t="str">
        <f ca="1">IF(C1820&gt;=TODAY()-365, "Last 12 Months", "After 12 Months")</f>
        <v>Last 12 Months</v>
      </c>
      <c r="G1820" s="1" t="s">
        <v>3536</v>
      </c>
      <c r="H1820" s="1" t="s">
        <v>661</v>
      </c>
      <c r="I1820" s="1" t="s">
        <v>3537</v>
      </c>
      <c r="J1820" s="8">
        <f>EOMONTH(C1820, 0)</f>
        <v>45596</v>
      </c>
      <c r="K1820" s="1" t="s">
        <v>373</v>
      </c>
      <c r="L1820" s="1" t="str">
        <f>IF(ISNUMBER(SEARCH("Social subscription",I1820)),"Social Sub",IF(OR(ISNUMBER(SEARCH("Mens",I1820)),ISNUMBER(SEARCH("Ladies",I1820))),"Match Fees",IF(OR(ISNUMBER(SEARCH("Badgers",I1820)),ISNUMBER(SEARCH("Match Fee",I1820))),"Match Fees",IF(OR(ISNUMBER(SEARCH("Training",I1820)),ISNUMBER(SEARCH("Aspirations",I1820))),"Training Fee",""))))</f>
        <v>Training Fee</v>
      </c>
      <c r="M1820" s="1">
        <v>3</v>
      </c>
      <c r="N1820" s="1">
        <v>7.0000000000000007E-2</v>
      </c>
      <c r="O1820" s="1">
        <v>0.05</v>
      </c>
      <c r="P1820" s="1">
        <v>0</v>
      </c>
      <c r="Q1820" s="1">
        <v>2.88</v>
      </c>
    </row>
    <row r="1821" spans="1:17" ht="12.75">
      <c r="A1821" s="4">
        <v>45549</v>
      </c>
      <c r="B1821" s="18">
        <f>IF(AND(ISNUMBER(--LEFT(A1821,10)), ISNUMBER(--LEFT(C1821,10))), --LEFT(C1821,10) - --LEFT(A1821,10), "")</f>
        <v>23.354099999996834</v>
      </c>
      <c r="C1821" s="4">
        <v>45572.354166666664</v>
      </c>
      <c r="D1821" s="16">
        <f>YEAR(C1821)</f>
        <v>2024</v>
      </c>
      <c r="E1821" s="1" t="str">
        <f t="shared" si="28"/>
        <v>October 2024</v>
      </c>
      <c r="F1821" s="3" t="str">
        <f ca="1">IF(C1821&gt;=TODAY()-365, "Last 12 Months", "After 12 Months")</f>
        <v>Last 12 Months</v>
      </c>
      <c r="G1821" s="1" t="s">
        <v>3538</v>
      </c>
      <c r="H1821" s="1" t="s">
        <v>661</v>
      </c>
      <c r="I1821" s="1" t="s">
        <v>3539</v>
      </c>
      <c r="J1821" s="8">
        <f>EOMONTH(C1821, 0)</f>
        <v>45596</v>
      </c>
      <c r="K1821" s="1" t="s">
        <v>373</v>
      </c>
      <c r="L1821" s="1" t="str">
        <f>IF(ISNUMBER(SEARCH("Social subscription",I1821)),"Social Sub",IF(OR(ISNUMBER(SEARCH("Mens",I1821)),ISNUMBER(SEARCH("Ladies",I1821))),"Match Fees",IF(OR(ISNUMBER(SEARCH("Badgers",I1821)),ISNUMBER(SEARCH("Match Fee",I1821))),"Match Fees",IF(OR(ISNUMBER(SEARCH("Training",I1821)),ISNUMBER(SEARCH("Aspirations",I1821))),"Training Fee",""))))</f>
        <v>Match Fees</v>
      </c>
      <c r="M1821" s="1">
        <v>3</v>
      </c>
      <c r="N1821" s="1">
        <v>7.0000000000000007E-2</v>
      </c>
      <c r="O1821" s="1">
        <v>0.05</v>
      </c>
      <c r="P1821" s="1">
        <v>0</v>
      </c>
      <c r="Q1821" s="1">
        <v>2.88</v>
      </c>
    </row>
    <row r="1822" spans="1:17" ht="12.75">
      <c r="A1822" s="4">
        <v>45550</v>
      </c>
      <c r="B1822" s="18">
        <f>IF(AND(ISNUMBER(--LEFT(A1822,10)), ISNUMBER(--LEFT(C1822,10))), --LEFT(C1822,10) - --LEFT(A1822,10), "")</f>
        <v>22.354099999996834</v>
      </c>
      <c r="C1822" s="4">
        <v>45572.354166666664</v>
      </c>
      <c r="D1822" s="16">
        <f>YEAR(C1822)</f>
        <v>2024</v>
      </c>
      <c r="E1822" s="1" t="str">
        <f t="shared" si="28"/>
        <v>October 2024</v>
      </c>
      <c r="F1822" s="3" t="str">
        <f ca="1">IF(C1822&gt;=TODAY()-365, "Last 12 Months", "After 12 Months")</f>
        <v>Last 12 Months</v>
      </c>
      <c r="G1822" s="1" t="s">
        <v>3540</v>
      </c>
      <c r="H1822" s="1" t="s">
        <v>661</v>
      </c>
      <c r="I1822" s="1" t="s">
        <v>3541</v>
      </c>
      <c r="J1822" s="8">
        <f>EOMONTH(C1822, 0)</f>
        <v>45596</v>
      </c>
      <c r="K1822" s="1" t="s">
        <v>373</v>
      </c>
      <c r="L1822" s="1" t="str">
        <f>IF(ISNUMBER(SEARCH("Social subscription",I1822)),"Social Sub",IF(OR(ISNUMBER(SEARCH("Mens",I1822)),ISNUMBER(SEARCH("Ladies",I1822))),"Match Fees",IF(OR(ISNUMBER(SEARCH("Badgers",I1822)),ISNUMBER(SEARCH("Match Fee",I1822))),"Match Fees",IF(OR(ISNUMBER(SEARCH("Training",I1822)),ISNUMBER(SEARCH("Aspirations",I1822))),"Training Fee",""))))</f>
        <v>Training Fee</v>
      </c>
      <c r="M1822" s="1">
        <v>3</v>
      </c>
      <c r="N1822" s="1">
        <v>7.0000000000000007E-2</v>
      </c>
      <c r="O1822" s="1">
        <v>0.05</v>
      </c>
      <c r="P1822" s="1">
        <v>0</v>
      </c>
      <c r="Q1822" s="1">
        <v>2.88</v>
      </c>
    </row>
    <row r="1823" spans="1:17" ht="12.75">
      <c r="A1823" s="4">
        <v>45555</v>
      </c>
      <c r="B1823" s="18">
        <f>IF(AND(ISNUMBER(--LEFT(A1823,10)), ISNUMBER(--LEFT(C1823,10))), --LEFT(C1823,10) - --LEFT(A1823,10), "")</f>
        <v>17.354099999996834</v>
      </c>
      <c r="C1823" s="4">
        <v>45572.354166666664</v>
      </c>
      <c r="D1823" s="16">
        <f>YEAR(C1823)</f>
        <v>2024</v>
      </c>
      <c r="E1823" s="1" t="str">
        <f t="shared" si="28"/>
        <v>October 2024</v>
      </c>
      <c r="F1823" s="3" t="str">
        <f ca="1">IF(C1823&gt;=TODAY()-365, "Last 12 Months", "After 12 Months")</f>
        <v>Last 12 Months</v>
      </c>
      <c r="G1823" s="1" t="s">
        <v>3542</v>
      </c>
      <c r="H1823" s="1" t="s">
        <v>661</v>
      </c>
      <c r="I1823" s="1" t="s">
        <v>3543</v>
      </c>
      <c r="J1823" s="8">
        <f>EOMONTH(C1823, 0)</f>
        <v>45596</v>
      </c>
      <c r="K1823" s="1" t="s">
        <v>373</v>
      </c>
      <c r="L1823" s="1" t="str">
        <f>IF(ISNUMBER(SEARCH("Social subscription",I1823)),"Social Sub",IF(OR(ISNUMBER(SEARCH("Mens",I1823)),ISNUMBER(SEARCH("Ladies",I1823))),"Match Fees",IF(OR(ISNUMBER(SEARCH("Badgers",I1823)),ISNUMBER(SEARCH("Match Fee",I1823))),"Match Fees",IF(OR(ISNUMBER(SEARCH("Training",I1823)),ISNUMBER(SEARCH("Aspirations",I1823))),"Training Fee",""))))</f>
        <v>Match Fees</v>
      </c>
      <c r="M1823" s="1">
        <v>3</v>
      </c>
      <c r="N1823" s="1">
        <v>7.0000000000000007E-2</v>
      </c>
      <c r="O1823" s="1">
        <v>0.05</v>
      </c>
      <c r="P1823" s="1">
        <v>0</v>
      </c>
      <c r="Q1823" s="1">
        <v>2.88</v>
      </c>
    </row>
    <row r="1824" spans="1:17" ht="12.75">
      <c r="A1824" s="4">
        <v>45557</v>
      </c>
      <c r="B1824" s="18">
        <f>IF(AND(ISNUMBER(--LEFT(A1824,10)), ISNUMBER(--LEFT(C1824,10))), --LEFT(C1824,10) - --LEFT(A1824,10), "")</f>
        <v>15.354099999996834</v>
      </c>
      <c r="C1824" s="4">
        <v>45572.354166666664</v>
      </c>
      <c r="D1824" s="16">
        <f>YEAR(C1824)</f>
        <v>2024</v>
      </c>
      <c r="E1824" s="1" t="str">
        <f t="shared" si="28"/>
        <v>October 2024</v>
      </c>
      <c r="F1824" s="3" t="str">
        <f ca="1">IF(C1824&gt;=TODAY()-365, "Last 12 Months", "After 12 Months")</f>
        <v>Last 12 Months</v>
      </c>
      <c r="G1824" s="1" t="s">
        <v>3544</v>
      </c>
      <c r="H1824" s="1" t="s">
        <v>661</v>
      </c>
      <c r="I1824" s="1" t="s">
        <v>3545</v>
      </c>
      <c r="J1824" s="8">
        <f>EOMONTH(C1824, 0)</f>
        <v>45596</v>
      </c>
      <c r="K1824" s="1" t="s">
        <v>373</v>
      </c>
      <c r="L1824" s="1" t="str">
        <f>IF(ISNUMBER(SEARCH("Social subscription",I1824)),"Social Sub",IF(OR(ISNUMBER(SEARCH("Mens",I1824)),ISNUMBER(SEARCH("Ladies",I1824))),"Match Fees",IF(OR(ISNUMBER(SEARCH("Badgers",I1824)),ISNUMBER(SEARCH("Match Fee",I1824))),"Match Fees",IF(OR(ISNUMBER(SEARCH("Training",I1824)),ISNUMBER(SEARCH("Aspirations",I1824))),"Training Fee",""))))</f>
        <v>Training Fee</v>
      </c>
      <c r="M1824" s="1">
        <v>3</v>
      </c>
      <c r="N1824" s="1">
        <v>7.0000000000000007E-2</v>
      </c>
      <c r="O1824" s="1">
        <v>0.05</v>
      </c>
      <c r="P1824" s="1">
        <v>0</v>
      </c>
      <c r="Q1824" s="1">
        <v>2.88</v>
      </c>
    </row>
    <row r="1825" spans="1:17" ht="12.75">
      <c r="A1825" s="4">
        <v>45562</v>
      </c>
      <c r="B1825" s="18">
        <f>IF(AND(ISNUMBER(--LEFT(A1825,10)), ISNUMBER(--LEFT(C1825,10))), --LEFT(C1825,10) - --LEFT(A1825,10), "")</f>
        <v>10.354099999996834</v>
      </c>
      <c r="C1825" s="4">
        <v>45572.354166666664</v>
      </c>
      <c r="D1825" s="16">
        <f>YEAR(C1825)</f>
        <v>2024</v>
      </c>
      <c r="E1825" s="1" t="str">
        <f t="shared" si="28"/>
        <v>October 2024</v>
      </c>
      <c r="F1825" s="3" t="str">
        <f ca="1">IF(C1825&gt;=TODAY()-365, "Last 12 Months", "After 12 Months")</f>
        <v>Last 12 Months</v>
      </c>
      <c r="G1825" s="1" t="s">
        <v>3546</v>
      </c>
      <c r="H1825" s="1" t="s">
        <v>661</v>
      </c>
      <c r="I1825" s="1" t="s">
        <v>3547</v>
      </c>
      <c r="J1825" s="8">
        <f>EOMONTH(C1825, 0)</f>
        <v>45596</v>
      </c>
      <c r="K1825" s="1" t="s">
        <v>373</v>
      </c>
      <c r="L1825" s="1" t="str">
        <f>IF(ISNUMBER(SEARCH("Social subscription",I1825)),"Social Sub",IF(OR(ISNUMBER(SEARCH("Mens",I1825)),ISNUMBER(SEARCH("Ladies",I1825))),"Match Fees",IF(OR(ISNUMBER(SEARCH("Badgers",I1825)),ISNUMBER(SEARCH("Match Fee",I1825))),"Match Fees",IF(OR(ISNUMBER(SEARCH("Training",I1825)),ISNUMBER(SEARCH("Aspirations",I1825))),"Training Fee",""))))</f>
        <v>Match Fees</v>
      </c>
      <c r="M1825" s="1">
        <v>3</v>
      </c>
      <c r="N1825" s="1">
        <v>7.0000000000000007E-2</v>
      </c>
      <c r="O1825" s="1">
        <v>0.05</v>
      </c>
      <c r="P1825" s="1">
        <v>0</v>
      </c>
      <c r="Q1825" s="1">
        <v>2.88</v>
      </c>
    </row>
    <row r="1826" spans="1:17" ht="12.75">
      <c r="A1826" s="4">
        <v>45568</v>
      </c>
      <c r="B1826" s="18">
        <f>IF(AND(ISNUMBER(--LEFT(A1826,10)), ISNUMBER(--LEFT(C1826,10))), --LEFT(C1826,10) - --LEFT(A1826,10), "")</f>
        <v>4.3540999999968335</v>
      </c>
      <c r="C1826" s="4">
        <v>45572.354166666664</v>
      </c>
      <c r="D1826" s="16">
        <f>YEAR(C1826)</f>
        <v>2024</v>
      </c>
      <c r="E1826" s="1" t="str">
        <f t="shared" si="28"/>
        <v>October 2024</v>
      </c>
      <c r="F1826" s="3" t="str">
        <f ca="1">IF(C1826&gt;=TODAY()-365, "Last 12 Months", "After 12 Months")</f>
        <v>Last 12 Months</v>
      </c>
      <c r="G1826" s="1" t="s">
        <v>3548</v>
      </c>
      <c r="H1826" s="1" t="s">
        <v>661</v>
      </c>
      <c r="I1826" s="1" t="s">
        <v>3549</v>
      </c>
      <c r="J1826" s="8">
        <f>EOMONTH(C1826, 0)</f>
        <v>45596</v>
      </c>
      <c r="K1826" s="1" t="s">
        <v>373</v>
      </c>
      <c r="L1826" s="1" t="str">
        <f>IF(ISNUMBER(SEARCH("Social subscription",I1826)),"Social Sub",IF(OR(ISNUMBER(SEARCH("Mens",I1826)),ISNUMBER(SEARCH("Ladies",I1826))),"Match Fees",IF(OR(ISNUMBER(SEARCH("Badgers",I1826)),ISNUMBER(SEARCH("Match Fee",I1826))),"Match Fees",IF(OR(ISNUMBER(SEARCH("Training",I1826)),ISNUMBER(SEARCH("Aspirations",I1826))),"Training Fee",""))))</f>
        <v>Training Fee</v>
      </c>
      <c r="M1826" s="1">
        <v>3</v>
      </c>
      <c r="N1826" s="1">
        <v>7.0000000000000007E-2</v>
      </c>
      <c r="O1826" s="1">
        <v>0.05</v>
      </c>
      <c r="P1826" s="1">
        <v>0</v>
      </c>
      <c r="Q1826" s="1">
        <v>2.88</v>
      </c>
    </row>
    <row r="1827" spans="1:17" ht="12.75">
      <c r="A1827" s="4">
        <v>45569</v>
      </c>
      <c r="B1827" s="18">
        <f>IF(AND(ISNUMBER(--LEFT(A1827,10)), ISNUMBER(--LEFT(C1827,10))), --LEFT(C1827,10) - --LEFT(A1827,10), "")</f>
        <v>3.3540999999968335</v>
      </c>
      <c r="C1827" s="4">
        <v>45572.354166666664</v>
      </c>
      <c r="D1827" s="16">
        <f>YEAR(C1827)</f>
        <v>2024</v>
      </c>
      <c r="E1827" s="1" t="str">
        <f t="shared" si="28"/>
        <v>October 2024</v>
      </c>
      <c r="F1827" s="3" t="str">
        <f ca="1">IF(C1827&gt;=TODAY()-365, "Last 12 Months", "After 12 Months")</f>
        <v>Last 12 Months</v>
      </c>
      <c r="G1827" s="1" t="s">
        <v>3550</v>
      </c>
      <c r="H1827" s="1" t="s">
        <v>661</v>
      </c>
      <c r="I1827" s="1" t="s">
        <v>3551</v>
      </c>
      <c r="J1827" s="8">
        <f>EOMONTH(C1827, 0)</f>
        <v>45596</v>
      </c>
      <c r="K1827" s="1" t="s">
        <v>373</v>
      </c>
      <c r="L1827" s="1" t="str">
        <f>IF(ISNUMBER(SEARCH("Social subscription",I1827)),"Social Sub",IF(OR(ISNUMBER(SEARCH("Mens",I1827)),ISNUMBER(SEARCH("Ladies",I1827))),"Match Fees",IF(OR(ISNUMBER(SEARCH("Badgers",I1827)),ISNUMBER(SEARCH("Match Fee",I1827))),"Match Fees",IF(OR(ISNUMBER(SEARCH("Training",I1827)),ISNUMBER(SEARCH("Aspirations",I1827))),"Training Fee",""))))</f>
        <v>Match Fees</v>
      </c>
      <c r="M1827" s="1">
        <v>3</v>
      </c>
      <c r="N1827" s="1">
        <v>0.05</v>
      </c>
      <c r="O1827" s="1">
        <v>0.05</v>
      </c>
      <c r="P1827" s="1">
        <v>0</v>
      </c>
      <c r="Q1827" s="1">
        <v>2.9</v>
      </c>
    </row>
    <row r="1828" spans="1:17" ht="12.75">
      <c r="A1828" s="4">
        <v>45542</v>
      </c>
      <c r="B1828" s="18">
        <f>IF(AND(ISNUMBER(--LEFT(A1828,10)), ISNUMBER(--LEFT(C1828,10))), --LEFT(C1828,10) - --LEFT(A1828,10), "")</f>
        <v>30.354099999996834</v>
      </c>
      <c r="C1828" s="4">
        <v>45572.354166666664</v>
      </c>
      <c r="D1828" s="16">
        <f>YEAR(C1828)</f>
        <v>2024</v>
      </c>
      <c r="E1828" s="1" t="str">
        <f t="shared" si="28"/>
        <v>October 2024</v>
      </c>
      <c r="F1828" s="3" t="str">
        <f ca="1">IF(C1828&gt;=TODAY()-365, "Last 12 Months", "After 12 Months")</f>
        <v>Last 12 Months</v>
      </c>
      <c r="G1828" s="1" t="s">
        <v>3552</v>
      </c>
      <c r="H1828" s="1" t="s">
        <v>1010</v>
      </c>
      <c r="I1828" s="1" t="s">
        <v>3553</v>
      </c>
      <c r="J1828" s="8">
        <f>EOMONTH(C1828, 0)</f>
        <v>45596</v>
      </c>
      <c r="K1828" s="1" t="s">
        <v>373</v>
      </c>
      <c r="L1828" s="1" t="str">
        <f>IF(ISNUMBER(SEARCH("Social subscription",I1828)),"Social Sub",IF(OR(ISNUMBER(SEARCH("Mens",I1828)),ISNUMBER(SEARCH("Ladies",I1828))),"Match Fees",IF(OR(ISNUMBER(SEARCH("Badgers",I1828)),ISNUMBER(SEARCH("Match Fee",I1828))),"Match Fees",IF(OR(ISNUMBER(SEARCH("Training",I1828)),ISNUMBER(SEARCH("Aspirations",I1828))),"Training Fee",""))))</f>
        <v>Match Fees</v>
      </c>
      <c r="M1828" s="1">
        <v>3</v>
      </c>
      <c r="N1828" s="1">
        <v>0.1</v>
      </c>
      <c r="O1828" s="1">
        <v>0.05</v>
      </c>
      <c r="P1828" s="1">
        <v>0</v>
      </c>
      <c r="Q1828" s="1">
        <v>2.85</v>
      </c>
    </row>
    <row r="1829" spans="1:17" ht="12.75">
      <c r="A1829" s="4">
        <v>45549</v>
      </c>
      <c r="B1829" s="18">
        <f>IF(AND(ISNUMBER(--LEFT(A1829,10)), ISNUMBER(--LEFT(C1829,10))), --LEFT(C1829,10) - --LEFT(A1829,10), "")</f>
        <v>23.354099999996834</v>
      </c>
      <c r="C1829" s="4">
        <v>45572.354166666664</v>
      </c>
      <c r="D1829" s="16">
        <f>YEAR(C1829)</f>
        <v>2024</v>
      </c>
      <c r="E1829" s="1" t="str">
        <f t="shared" si="28"/>
        <v>October 2024</v>
      </c>
      <c r="F1829" s="3" t="str">
        <f ca="1">IF(C1829&gt;=TODAY()-365, "Last 12 Months", "After 12 Months")</f>
        <v>Last 12 Months</v>
      </c>
      <c r="G1829" s="1" t="s">
        <v>3554</v>
      </c>
      <c r="H1829" s="1" t="s">
        <v>1010</v>
      </c>
      <c r="I1829" s="1" t="s">
        <v>3555</v>
      </c>
      <c r="J1829" s="8">
        <f>EOMONTH(C1829, 0)</f>
        <v>45596</v>
      </c>
      <c r="K1829" s="1" t="s">
        <v>373</v>
      </c>
      <c r="L1829" s="1" t="str">
        <f>IF(ISNUMBER(SEARCH("Social subscription",I1829)),"Social Sub",IF(OR(ISNUMBER(SEARCH("Mens",I1829)),ISNUMBER(SEARCH("Ladies",I1829))),"Match Fees",IF(OR(ISNUMBER(SEARCH("Badgers",I1829)),ISNUMBER(SEARCH("Match Fee",I1829))),"Match Fees",IF(OR(ISNUMBER(SEARCH("Training",I1829)),ISNUMBER(SEARCH("Aspirations",I1829))),"Training Fee",""))))</f>
        <v>Match Fees</v>
      </c>
      <c r="M1829" s="1">
        <v>3</v>
      </c>
      <c r="N1829" s="1">
        <v>0.1</v>
      </c>
      <c r="O1829" s="1">
        <v>0.05</v>
      </c>
      <c r="P1829" s="1">
        <v>0</v>
      </c>
      <c r="Q1829" s="1">
        <v>2.85</v>
      </c>
    </row>
    <row r="1830" spans="1:17" ht="12.75">
      <c r="A1830" s="4">
        <v>45555</v>
      </c>
      <c r="B1830" s="18">
        <f>IF(AND(ISNUMBER(--LEFT(A1830,10)), ISNUMBER(--LEFT(C1830,10))), --LEFT(C1830,10) - --LEFT(A1830,10), "")</f>
        <v>17.354099999996834</v>
      </c>
      <c r="C1830" s="4">
        <v>45572.354166666664</v>
      </c>
      <c r="D1830" s="16">
        <f>YEAR(C1830)</f>
        <v>2024</v>
      </c>
      <c r="E1830" s="1" t="str">
        <f t="shared" si="28"/>
        <v>October 2024</v>
      </c>
      <c r="F1830" s="3" t="str">
        <f ca="1">IF(C1830&gt;=TODAY()-365, "Last 12 Months", "After 12 Months")</f>
        <v>Last 12 Months</v>
      </c>
      <c r="G1830" s="1" t="s">
        <v>3556</v>
      </c>
      <c r="H1830" s="1" t="s">
        <v>1010</v>
      </c>
      <c r="I1830" s="1" t="s">
        <v>3557</v>
      </c>
      <c r="J1830" s="8">
        <f>EOMONTH(C1830, 0)</f>
        <v>45596</v>
      </c>
      <c r="K1830" s="1" t="s">
        <v>373</v>
      </c>
      <c r="L1830" s="1" t="str">
        <f>IF(ISNUMBER(SEARCH("Social subscription",I1830)),"Social Sub",IF(OR(ISNUMBER(SEARCH("Mens",I1830)),ISNUMBER(SEARCH("Ladies",I1830))),"Match Fees",IF(OR(ISNUMBER(SEARCH("Badgers",I1830)),ISNUMBER(SEARCH("Match Fee",I1830))),"Match Fees",IF(OR(ISNUMBER(SEARCH("Training",I1830)),ISNUMBER(SEARCH("Aspirations",I1830))),"Training Fee",""))))</f>
        <v>Match Fees</v>
      </c>
      <c r="M1830" s="1">
        <v>3</v>
      </c>
      <c r="N1830" s="1">
        <v>0.1</v>
      </c>
      <c r="O1830" s="1">
        <v>0.05</v>
      </c>
      <c r="P1830" s="1">
        <v>0</v>
      </c>
      <c r="Q1830" s="1">
        <v>2.85</v>
      </c>
    </row>
    <row r="1831" spans="1:17" ht="12.75">
      <c r="A1831" s="4">
        <v>45562</v>
      </c>
      <c r="B1831" s="18">
        <f>IF(AND(ISNUMBER(--LEFT(A1831,10)), ISNUMBER(--LEFT(C1831,10))), --LEFT(C1831,10) - --LEFT(A1831,10), "")</f>
        <v>10.354099999996834</v>
      </c>
      <c r="C1831" s="4">
        <v>45572.354166666664</v>
      </c>
      <c r="D1831" s="16">
        <f>YEAR(C1831)</f>
        <v>2024</v>
      </c>
      <c r="E1831" s="1" t="str">
        <f t="shared" si="28"/>
        <v>October 2024</v>
      </c>
      <c r="F1831" s="3" t="str">
        <f ca="1">IF(C1831&gt;=TODAY()-365, "Last 12 Months", "After 12 Months")</f>
        <v>Last 12 Months</v>
      </c>
      <c r="G1831" s="1" t="s">
        <v>3558</v>
      </c>
      <c r="H1831" s="1" t="s">
        <v>1010</v>
      </c>
      <c r="I1831" s="1" t="s">
        <v>3559</v>
      </c>
      <c r="J1831" s="8">
        <f>EOMONTH(C1831, 0)</f>
        <v>45596</v>
      </c>
      <c r="K1831" s="1" t="s">
        <v>373</v>
      </c>
      <c r="L1831" s="1" t="str">
        <f>IF(ISNUMBER(SEARCH("Social subscription",I1831)),"Social Sub",IF(OR(ISNUMBER(SEARCH("Mens",I1831)),ISNUMBER(SEARCH("Ladies",I1831))),"Match Fees",IF(OR(ISNUMBER(SEARCH("Badgers",I1831)),ISNUMBER(SEARCH("Match Fee",I1831))),"Match Fees",IF(OR(ISNUMBER(SEARCH("Training",I1831)),ISNUMBER(SEARCH("Aspirations",I1831))),"Training Fee",""))))</f>
        <v>Match Fees</v>
      </c>
      <c r="M1831" s="1">
        <v>3</v>
      </c>
      <c r="N1831" s="1">
        <v>0.08</v>
      </c>
      <c r="O1831" s="1">
        <v>0.05</v>
      </c>
      <c r="P1831" s="1">
        <v>0</v>
      </c>
      <c r="Q1831" s="1">
        <v>2.87</v>
      </c>
    </row>
    <row r="1832" spans="1:17" ht="12.75">
      <c r="A1832" s="4">
        <v>45542</v>
      </c>
      <c r="B1832" s="18">
        <f>IF(AND(ISNUMBER(--LEFT(A1832,10)), ISNUMBER(--LEFT(C1832,10))), --LEFT(C1832,10) - --LEFT(A1832,10), "")</f>
        <v>30.354800000000978</v>
      </c>
      <c r="C1832" s="4">
        <v>45572.354861111111</v>
      </c>
      <c r="D1832" s="16">
        <f>YEAR(C1832)</f>
        <v>2024</v>
      </c>
      <c r="E1832" s="1" t="str">
        <f t="shared" si="28"/>
        <v>October 2024</v>
      </c>
      <c r="F1832" s="3" t="str">
        <f ca="1">IF(C1832&gt;=TODAY()-365, "Last 12 Months", "After 12 Months")</f>
        <v>Last 12 Months</v>
      </c>
      <c r="G1832" s="1" t="s">
        <v>3560</v>
      </c>
      <c r="H1832" s="1" t="s">
        <v>3561</v>
      </c>
      <c r="I1832" s="1" t="s">
        <v>3562</v>
      </c>
      <c r="J1832" s="8">
        <f>EOMONTH(C1832, 0)</f>
        <v>45596</v>
      </c>
      <c r="K1832" s="1" t="s">
        <v>373</v>
      </c>
      <c r="L1832" s="1" t="str">
        <f>IF(ISNUMBER(SEARCH("Social subscription",I1832)),"Social Sub",IF(OR(ISNUMBER(SEARCH("Mens",I1832)),ISNUMBER(SEARCH("Ladies",I1832))),"Match Fees",IF(OR(ISNUMBER(SEARCH("Badgers",I1832)),ISNUMBER(SEARCH("Match Fee",I1832))),"Match Fees",IF(OR(ISNUMBER(SEARCH("Training",I1832)),ISNUMBER(SEARCH("Aspirations",I1832))),"Training Fee",""))))</f>
        <v>Match Fees</v>
      </c>
      <c r="M1832" s="1">
        <v>10</v>
      </c>
      <c r="N1832" s="1">
        <v>0.22</v>
      </c>
      <c r="O1832" s="1">
        <v>0.1</v>
      </c>
      <c r="P1832" s="1">
        <v>0</v>
      </c>
      <c r="Q1832" s="1">
        <v>9.68</v>
      </c>
    </row>
    <row r="1833" spans="1:17" ht="12.75">
      <c r="A1833" s="4">
        <v>45549</v>
      </c>
      <c r="B1833" s="18">
        <f>IF(AND(ISNUMBER(--LEFT(A1833,10)), ISNUMBER(--LEFT(C1833,10))), --LEFT(C1833,10) - --LEFT(A1833,10), "")</f>
        <v>23.354800000000978</v>
      </c>
      <c r="C1833" s="4">
        <v>45572.354861111111</v>
      </c>
      <c r="D1833" s="16">
        <f>YEAR(C1833)</f>
        <v>2024</v>
      </c>
      <c r="E1833" s="1" t="str">
        <f t="shared" si="28"/>
        <v>October 2024</v>
      </c>
      <c r="F1833" s="3" t="str">
        <f ca="1">IF(C1833&gt;=TODAY()-365, "Last 12 Months", "After 12 Months")</f>
        <v>Last 12 Months</v>
      </c>
      <c r="G1833" s="1" t="s">
        <v>3563</v>
      </c>
      <c r="H1833" s="1" t="s">
        <v>3561</v>
      </c>
      <c r="I1833" s="1" t="s">
        <v>3564</v>
      </c>
      <c r="J1833" s="8">
        <f>EOMONTH(C1833, 0)</f>
        <v>45596</v>
      </c>
      <c r="K1833" s="1" t="s">
        <v>373</v>
      </c>
      <c r="L1833" s="1" t="str">
        <f>IF(ISNUMBER(SEARCH("Social subscription",I1833)),"Social Sub",IF(OR(ISNUMBER(SEARCH("Mens",I1833)),ISNUMBER(SEARCH("Ladies",I1833))),"Match Fees",IF(OR(ISNUMBER(SEARCH("Badgers",I1833)),ISNUMBER(SEARCH("Match Fee",I1833))),"Match Fees",IF(OR(ISNUMBER(SEARCH("Training",I1833)),ISNUMBER(SEARCH("Aspirations",I1833))),"Training Fee",""))))</f>
        <v>Match Fees</v>
      </c>
      <c r="M1833" s="1">
        <v>10</v>
      </c>
      <c r="N1833" s="1">
        <v>0.22</v>
      </c>
      <c r="O1833" s="1">
        <v>0.1</v>
      </c>
      <c r="P1833" s="1">
        <v>0</v>
      </c>
      <c r="Q1833" s="1">
        <v>9.68</v>
      </c>
    </row>
    <row r="1834" spans="1:17" ht="12.75">
      <c r="A1834" s="4">
        <v>45563</v>
      </c>
      <c r="B1834" s="18">
        <f>IF(AND(ISNUMBER(--LEFT(A1834,10)), ISNUMBER(--LEFT(C1834,10))), --LEFT(C1834,10) - --LEFT(A1834,10), "")</f>
        <v>9.3548000000009779</v>
      </c>
      <c r="C1834" s="4">
        <v>45572.354861111111</v>
      </c>
      <c r="D1834" s="16">
        <f>YEAR(C1834)</f>
        <v>2024</v>
      </c>
      <c r="E1834" s="1" t="str">
        <f t="shared" si="28"/>
        <v>October 2024</v>
      </c>
      <c r="F1834" s="3" t="str">
        <f ca="1">IF(C1834&gt;=TODAY()-365, "Last 12 Months", "After 12 Months")</f>
        <v>Last 12 Months</v>
      </c>
      <c r="G1834" s="1" t="s">
        <v>3565</v>
      </c>
      <c r="H1834" s="1" t="s">
        <v>3561</v>
      </c>
      <c r="I1834" s="1" t="s">
        <v>3566</v>
      </c>
      <c r="J1834" s="8">
        <f>EOMONTH(C1834, 0)</f>
        <v>45596</v>
      </c>
      <c r="K1834" s="1" t="s">
        <v>373</v>
      </c>
      <c r="L1834" s="1" t="str">
        <f>IF(ISNUMBER(SEARCH("Social subscription",I1834)),"Social Sub",IF(OR(ISNUMBER(SEARCH("Mens",I1834)),ISNUMBER(SEARCH("Ladies",I1834))),"Match Fees",IF(OR(ISNUMBER(SEARCH("Badgers",I1834)),ISNUMBER(SEARCH("Match Fee",I1834))),"Match Fees",IF(OR(ISNUMBER(SEARCH("Training",I1834)),ISNUMBER(SEARCH("Aspirations",I1834))),"Training Fee",""))))</f>
        <v>Match Fees</v>
      </c>
      <c r="M1834" s="1">
        <v>10</v>
      </c>
      <c r="N1834" s="1">
        <v>0.21</v>
      </c>
      <c r="O1834" s="1">
        <v>0.1</v>
      </c>
      <c r="P1834" s="1">
        <v>0</v>
      </c>
      <c r="Q1834" s="1">
        <v>9.69</v>
      </c>
    </row>
    <row r="1835" spans="1:17" ht="12.75">
      <c r="A1835" s="4">
        <v>45572</v>
      </c>
      <c r="B1835" s="18">
        <f>IF(AND(ISNUMBER(--LEFT(A1835,10)), ISNUMBER(--LEFT(C1835,10))), --LEFT(C1835,10) - --LEFT(A1835,10), "")</f>
        <v>0.35970000000088476</v>
      </c>
      <c r="C1835" s="4">
        <v>45572.359722222223</v>
      </c>
      <c r="D1835" s="16">
        <f>YEAR(C1835)</f>
        <v>2024</v>
      </c>
      <c r="E1835" s="1" t="str">
        <f t="shared" si="28"/>
        <v>October 2024</v>
      </c>
      <c r="F1835" s="3" t="str">
        <f ca="1">IF(C1835&gt;=TODAY()-365, "Last 12 Months", "After 12 Months")</f>
        <v>Last 12 Months</v>
      </c>
      <c r="G1835" s="1" t="s">
        <v>3567</v>
      </c>
      <c r="H1835" s="1" t="s">
        <v>3319</v>
      </c>
      <c r="I1835" s="1" t="s">
        <v>3568</v>
      </c>
      <c r="J1835" s="8">
        <f>EOMONTH(C1835, 0)</f>
        <v>45596</v>
      </c>
      <c r="K1835" s="1" t="s">
        <v>241</v>
      </c>
      <c r="L1835" s="1" t="str">
        <f>IF(ISNUMBER(SEARCH("Social subscription",I1835)),"Social Sub",IF(OR(ISNUMBER(SEARCH("Mens",I1835)),ISNUMBER(SEARCH("Ladies",I1835))),"Match Fees",IF(OR(ISNUMBER(SEARCH("Badgers",I1835)),ISNUMBER(SEARCH("Match Fee",I1835))),"Match Fees",IF(OR(ISNUMBER(SEARCH("Training",I1835)),ISNUMBER(SEARCH("Aspirations",I1835))),"Training Fee",""))))</f>
        <v>Match Fees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</row>
    <row r="1836" spans="1:17" ht="12.75">
      <c r="A1836" s="4">
        <v>45572</v>
      </c>
      <c r="B1836" s="18">
        <f>IF(AND(ISNUMBER(--LEFT(A1836,10)), ISNUMBER(--LEFT(C1836,10))), --LEFT(C1836,10) - --LEFT(A1836,10), "")</f>
        <v>0.35970000000088476</v>
      </c>
      <c r="C1836" s="4">
        <v>45572.359722222223</v>
      </c>
      <c r="D1836" s="16">
        <f>YEAR(C1836)</f>
        <v>2024</v>
      </c>
      <c r="E1836" s="1" t="str">
        <f t="shared" si="28"/>
        <v>October 2024</v>
      </c>
      <c r="F1836" s="3" t="str">
        <f ca="1">IF(C1836&gt;=TODAY()-365, "Last 12 Months", "After 12 Months")</f>
        <v>Last 12 Months</v>
      </c>
      <c r="G1836" s="1" t="s">
        <v>3569</v>
      </c>
      <c r="H1836" s="1" t="s">
        <v>2771</v>
      </c>
      <c r="I1836" s="1" t="s">
        <v>3568</v>
      </c>
      <c r="J1836" s="8">
        <f>EOMONTH(C1836, 0)</f>
        <v>45596</v>
      </c>
      <c r="K1836" s="1" t="s">
        <v>241</v>
      </c>
      <c r="L1836" s="1" t="str">
        <f>IF(ISNUMBER(SEARCH("Social subscription",I1836)),"Social Sub",IF(OR(ISNUMBER(SEARCH("Mens",I1836)),ISNUMBER(SEARCH("Ladies",I1836))),"Match Fees",IF(OR(ISNUMBER(SEARCH("Badgers",I1836)),ISNUMBER(SEARCH("Match Fee",I1836))),"Match Fees",IF(OR(ISNUMBER(SEARCH("Training",I1836)),ISNUMBER(SEARCH("Aspirations",I1836))),"Training Fee",""))))</f>
        <v>Match Fees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</row>
    <row r="1837" spans="1:17" ht="12.75">
      <c r="A1837" s="4">
        <v>45572</v>
      </c>
      <c r="B1837" s="18">
        <f>IF(AND(ISNUMBER(--LEFT(A1837,10)), ISNUMBER(--LEFT(C1837,10))), --LEFT(C1837,10) - --LEFT(A1837,10), "")</f>
        <v>0.35970000000088476</v>
      </c>
      <c r="C1837" s="4">
        <v>45572.359722222223</v>
      </c>
      <c r="D1837" s="16">
        <f>YEAR(C1837)</f>
        <v>2024</v>
      </c>
      <c r="E1837" s="1" t="str">
        <f t="shared" si="28"/>
        <v>October 2024</v>
      </c>
      <c r="F1837" s="3" t="str">
        <f ca="1">IF(C1837&gt;=TODAY()-365, "Last 12 Months", "After 12 Months")</f>
        <v>Last 12 Months</v>
      </c>
      <c r="G1837" s="1" t="s">
        <v>3570</v>
      </c>
      <c r="H1837" s="1" t="s">
        <v>1470</v>
      </c>
      <c r="I1837" s="1" t="s">
        <v>3571</v>
      </c>
      <c r="J1837" s="8">
        <f>EOMONTH(C1837, 0)</f>
        <v>45596</v>
      </c>
      <c r="K1837" s="1" t="s">
        <v>241</v>
      </c>
      <c r="L1837" s="1" t="str">
        <f>IF(ISNUMBER(SEARCH("Social subscription",I1837)),"Social Sub",IF(OR(ISNUMBER(SEARCH("Mens",I1837)),ISNUMBER(SEARCH("Ladies",I1837))),"Match Fees",IF(OR(ISNUMBER(SEARCH("Badgers",I1837)),ISNUMBER(SEARCH("Match Fee",I1837))),"Match Fees",IF(OR(ISNUMBER(SEARCH("Training",I1837)),ISNUMBER(SEARCH("Aspirations",I1837))),"Training Fee",""))))</f>
        <v>Match Fees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</row>
    <row r="1838" spans="1:17" ht="12.75">
      <c r="A1838" s="4">
        <v>45572</v>
      </c>
      <c r="B1838" s="18">
        <f>IF(AND(ISNUMBER(--LEFT(A1838,10)), ISNUMBER(--LEFT(C1838,10))), --LEFT(C1838,10) - --LEFT(A1838,10), "")</f>
        <v>0.35970000000088476</v>
      </c>
      <c r="C1838" s="4">
        <v>45572.359722222223</v>
      </c>
      <c r="D1838" s="16">
        <f>YEAR(C1838)</f>
        <v>2024</v>
      </c>
      <c r="E1838" s="1" t="str">
        <f t="shared" si="28"/>
        <v>October 2024</v>
      </c>
      <c r="F1838" s="3" t="str">
        <f ca="1">IF(C1838&gt;=TODAY()-365, "Last 12 Months", "After 12 Months")</f>
        <v>Last 12 Months</v>
      </c>
      <c r="G1838" s="1" t="s">
        <v>3572</v>
      </c>
      <c r="H1838" s="1" t="s">
        <v>3190</v>
      </c>
      <c r="I1838" s="1" t="s">
        <v>3568</v>
      </c>
      <c r="J1838" s="8">
        <f>EOMONTH(C1838, 0)</f>
        <v>45596</v>
      </c>
      <c r="K1838" s="1" t="s">
        <v>241</v>
      </c>
      <c r="L1838" s="1" t="str">
        <f>IF(ISNUMBER(SEARCH("Social subscription",I1838)),"Social Sub",IF(OR(ISNUMBER(SEARCH("Mens",I1838)),ISNUMBER(SEARCH("Ladies",I1838))),"Match Fees",IF(OR(ISNUMBER(SEARCH("Badgers",I1838)),ISNUMBER(SEARCH("Match Fee",I1838))),"Match Fees",IF(OR(ISNUMBER(SEARCH("Training",I1838)),ISNUMBER(SEARCH("Aspirations",I1838))),"Training Fee",""))))</f>
        <v>Match Fees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</row>
    <row r="1839" spans="1:17" ht="12.75">
      <c r="A1839" s="4">
        <v>45572</v>
      </c>
      <c r="B1839" s="18">
        <f>IF(AND(ISNUMBER(--LEFT(A1839,10)), ISNUMBER(--LEFT(C1839,10))), --LEFT(C1839,10) - --LEFT(A1839,10), "")</f>
        <v>0.35970000000088476</v>
      </c>
      <c r="C1839" s="4">
        <v>45572.359722222223</v>
      </c>
      <c r="D1839" s="16">
        <f>YEAR(C1839)</f>
        <v>2024</v>
      </c>
      <c r="E1839" s="1" t="str">
        <f t="shared" si="28"/>
        <v>October 2024</v>
      </c>
      <c r="F1839" s="3" t="str">
        <f ca="1">IF(C1839&gt;=TODAY()-365, "Last 12 Months", "After 12 Months")</f>
        <v>Last 12 Months</v>
      </c>
      <c r="G1839" s="1" t="s">
        <v>3573</v>
      </c>
      <c r="H1839" s="1" t="s">
        <v>2776</v>
      </c>
      <c r="I1839" s="1" t="s">
        <v>3571</v>
      </c>
      <c r="J1839" s="8">
        <f>EOMONTH(C1839, 0)</f>
        <v>45596</v>
      </c>
      <c r="K1839" s="1" t="s">
        <v>241</v>
      </c>
      <c r="L1839" s="1" t="str">
        <f>IF(ISNUMBER(SEARCH("Social subscription",I1839)),"Social Sub",IF(OR(ISNUMBER(SEARCH("Mens",I1839)),ISNUMBER(SEARCH("Ladies",I1839))),"Match Fees",IF(OR(ISNUMBER(SEARCH("Badgers",I1839)),ISNUMBER(SEARCH("Match Fee",I1839))),"Match Fees",IF(OR(ISNUMBER(SEARCH("Training",I1839)),ISNUMBER(SEARCH("Aspirations",I1839))),"Training Fee",""))))</f>
        <v>Match Fees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</row>
    <row r="1840" spans="1:17" ht="12.75">
      <c r="A1840" s="4">
        <v>45572</v>
      </c>
      <c r="B1840" s="18">
        <f>IF(AND(ISNUMBER(--LEFT(A1840,10)), ISNUMBER(--LEFT(C1840,10))), --LEFT(C1840,10) - --LEFT(A1840,10), "")</f>
        <v>0.35970000000088476</v>
      </c>
      <c r="C1840" s="4">
        <v>45572.359722222223</v>
      </c>
      <c r="D1840" s="16">
        <f>YEAR(C1840)</f>
        <v>2024</v>
      </c>
      <c r="E1840" s="1" t="str">
        <f t="shared" si="28"/>
        <v>October 2024</v>
      </c>
      <c r="F1840" s="3" t="str">
        <f ca="1">IF(C1840&gt;=TODAY()-365, "Last 12 Months", "After 12 Months")</f>
        <v>Last 12 Months</v>
      </c>
      <c r="G1840" s="1" t="s">
        <v>3574</v>
      </c>
      <c r="H1840" s="1" t="s">
        <v>3193</v>
      </c>
      <c r="I1840" s="1" t="s">
        <v>3571</v>
      </c>
      <c r="J1840" s="8">
        <f>EOMONTH(C1840, 0)</f>
        <v>45596</v>
      </c>
      <c r="K1840" s="1" t="s">
        <v>241</v>
      </c>
      <c r="L1840" s="1" t="str">
        <f>IF(ISNUMBER(SEARCH("Social subscription",I1840)),"Social Sub",IF(OR(ISNUMBER(SEARCH("Mens",I1840)),ISNUMBER(SEARCH("Ladies",I1840))),"Match Fees",IF(OR(ISNUMBER(SEARCH("Badgers",I1840)),ISNUMBER(SEARCH("Match Fee",I1840))),"Match Fees",IF(OR(ISNUMBER(SEARCH("Training",I1840)),ISNUMBER(SEARCH("Aspirations",I1840))),"Training Fee",""))))</f>
        <v>Match Fees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</row>
    <row r="1841" spans="1:17" ht="12.75">
      <c r="A1841" s="4">
        <v>45572</v>
      </c>
      <c r="B1841" s="18">
        <f>IF(AND(ISNUMBER(--LEFT(A1841,10)), ISNUMBER(--LEFT(C1841,10))), --LEFT(C1841,10) - --LEFT(A1841,10), "")</f>
        <v>0.35970000000088476</v>
      </c>
      <c r="C1841" s="4">
        <v>45572.359722222223</v>
      </c>
      <c r="D1841" s="16">
        <f>YEAR(C1841)</f>
        <v>2024</v>
      </c>
      <c r="E1841" s="1" t="str">
        <f t="shared" si="28"/>
        <v>October 2024</v>
      </c>
      <c r="F1841" s="3" t="str">
        <f ca="1">IF(C1841&gt;=TODAY()-365, "Last 12 Months", "After 12 Months")</f>
        <v>Last 12 Months</v>
      </c>
      <c r="G1841" s="1" t="s">
        <v>3575</v>
      </c>
      <c r="H1841" s="1" t="s">
        <v>2778</v>
      </c>
      <c r="I1841" s="1" t="s">
        <v>3571</v>
      </c>
      <c r="J1841" s="8">
        <f>EOMONTH(C1841, 0)</f>
        <v>45596</v>
      </c>
      <c r="K1841" s="1" t="s">
        <v>241</v>
      </c>
      <c r="L1841" s="1" t="str">
        <f>IF(ISNUMBER(SEARCH("Social subscription",I1841)),"Social Sub",IF(OR(ISNUMBER(SEARCH("Mens",I1841)),ISNUMBER(SEARCH("Ladies",I1841))),"Match Fees",IF(OR(ISNUMBER(SEARCH("Badgers",I1841)),ISNUMBER(SEARCH("Match Fee",I1841))),"Match Fees",IF(OR(ISNUMBER(SEARCH("Training",I1841)),ISNUMBER(SEARCH("Aspirations",I1841))),"Training Fee",""))))</f>
        <v>Match Fees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</row>
    <row r="1842" spans="1:17" ht="12.75">
      <c r="A1842" s="4">
        <v>45572</v>
      </c>
      <c r="B1842" s="18">
        <f>IF(AND(ISNUMBER(--LEFT(A1842,10)), ISNUMBER(--LEFT(C1842,10))), --LEFT(C1842,10) - --LEFT(A1842,10), "")</f>
        <v>0.35970000000088476</v>
      </c>
      <c r="C1842" s="4">
        <v>45572.359722222223</v>
      </c>
      <c r="D1842" s="16">
        <f>YEAR(C1842)</f>
        <v>2024</v>
      </c>
      <c r="E1842" s="1" t="str">
        <f t="shared" si="28"/>
        <v>October 2024</v>
      </c>
      <c r="F1842" s="3" t="str">
        <f ca="1">IF(C1842&gt;=TODAY()-365, "Last 12 Months", "After 12 Months")</f>
        <v>Last 12 Months</v>
      </c>
      <c r="G1842" s="1" t="s">
        <v>3576</v>
      </c>
      <c r="H1842" s="1" t="s">
        <v>2477</v>
      </c>
      <c r="I1842" s="1" t="s">
        <v>3571</v>
      </c>
      <c r="J1842" s="8">
        <f>EOMONTH(C1842, 0)</f>
        <v>45596</v>
      </c>
      <c r="K1842" s="1" t="s">
        <v>241</v>
      </c>
      <c r="L1842" s="1" t="str">
        <f>IF(ISNUMBER(SEARCH("Social subscription",I1842)),"Social Sub",IF(OR(ISNUMBER(SEARCH("Mens",I1842)),ISNUMBER(SEARCH("Ladies",I1842))),"Match Fees",IF(OR(ISNUMBER(SEARCH("Badgers",I1842)),ISNUMBER(SEARCH("Match Fee",I1842))),"Match Fees",IF(OR(ISNUMBER(SEARCH("Training",I1842)),ISNUMBER(SEARCH("Aspirations",I1842))),"Training Fee",""))))</f>
        <v>Match Fees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</row>
    <row r="1843" spans="1:17" ht="12.75">
      <c r="A1843" s="4">
        <v>45572</v>
      </c>
      <c r="B1843" s="18">
        <f>IF(AND(ISNUMBER(--LEFT(A1843,10)), ISNUMBER(--LEFT(C1843,10))), --LEFT(C1843,10) - --LEFT(A1843,10), "")</f>
        <v>0.35970000000088476</v>
      </c>
      <c r="C1843" s="4">
        <v>45572.359722222223</v>
      </c>
      <c r="D1843" s="16">
        <f>YEAR(C1843)</f>
        <v>2024</v>
      </c>
      <c r="E1843" s="1" t="str">
        <f t="shared" si="28"/>
        <v>October 2024</v>
      </c>
      <c r="F1843" s="3" t="str">
        <f ca="1">IF(C1843&gt;=TODAY()-365, "Last 12 Months", "After 12 Months")</f>
        <v>Last 12 Months</v>
      </c>
      <c r="G1843" s="1" t="s">
        <v>3577</v>
      </c>
      <c r="H1843" s="1" t="s">
        <v>1354</v>
      </c>
      <c r="I1843" s="1" t="s">
        <v>3571</v>
      </c>
      <c r="J1843" s="8">
        <f>EOMONTH(C1843, 0)</f>
        <v>45596</v>
      </c>
      <c r="K1843" s="1" t="s">
        <v>241</v>
      </c>
      <c r="L1843" s="1" t="str">
        <f>IF(ISNUMBER(SEARCH("Social subscription",I1843)),"Social Sub",IF(OR(ISNUMBER(SEARCH("Mens",I1843)),ISNUMBER(SEARCH("Ladies",I1843))),"Match Fees",IF(OR(ISNUMBER(SEARCH("Badgers",I1843)),ISNUMBER(SEARCH("Match Fee",I1843))),"Match Fees",IF(OR(ISNUMBER(SEARCH("Training",I1843)),ISNUMBER(SEARCH("Aspirations",I1843))),"Training Fee",""))))</f>
        <v>Match Fees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</row>
    <row r="1844" spans="1:17" ht="12.75">
      <c r="A1844" s="4">
        <v>45572</v>
      </c>
      <c r="B1844" s="18">
        <f>IF(AND(ISNUMBER(--LEFT(A1844,10)), ISNUMBER(--LEFT(C1844,10))), --LEFT(C1844,10) - --LEFT(A1844,10), "")</f>
        <v>0.35970000000088476</v>
      </c>
      <c r="C1844" s="4">
        <v>45572.359722222223</v>
      </c>
      <c r="D1844" s="16">
        <f>YEAR(C1844)</f>
        <v>2024</v>
      </c>
      <c r="E1844" s="1" t="str">
        <f t="shared" si="28"/>
        <v>October 2024</v>
      </c>
      <c r="F1844" s="3" t="str">
        <f ca="1">IF(C1844&gt;=TODAY()-365, "Last 12 Months", "After 12 Months")</f>
        <v>Last 12 Months</v>
      </c>
      <c r="G1844" s="1" t="s">
        <v>3578</v>
      </c>
      <c r="H1844" s="1" t="s">
        <v>3198</v>
      </c>
      <c r="I1844" s="1" t="s">
        <v>3568</v>
      </c>
      <c r="J1844" s="8">
        <f>EOMONTH(C1844, 0)</f>
        <v>45596</v>
      </c>
      <c r="K1844" s="1" t="s">
        <v>241</v>
      </c>
      <c r="L1844" s="1" t="str">
        <f>IF(ISNUMBER(SEARCH("Social subscription",I1844)),"Social Sub",IF(OR(ISNUMBER(SEARCH("Mens",I1844)),ISNUMBER(SEARCH("Ladies",I1844))),"Match Fees",IF(OR(ISNUMBER(SEARCH("Badgers",I1844)),ISNUMBER(SEARCH("Match Fee",I1844))),"Match Fees",IF(OR(ISNUMBER(SEARCH("Training",I1844)),ISNUMBER(SEARCH("Aspirations",I1844))),"Training Fee",""))))</f>
        <v>Match Fees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</row>
    <row r="1845" spans="1:17" ht="12.75">
      <c r="A1845" s="4">
        <v>45572</v>
      </c>
      <c r="B1845" s="18">
        <f>IF(AND(ISNUMBER(--LEFT(A1845,10)), ISNUMBER(--LEFT(C1845,10))), --LEFT(C1845,10) - --LEFT(A1845,10), "")</f>
        <v>0.35970000000088476</v>
      </c>
      <c r="C1845" s="4">
        <v>45572.359722222223</v>
      </c>
      <c r="D1845" s="16">
        <f>YEAR(C1845)</f>
        <v>2024</v>
      </c>
      <c r="E1845" s="1" t="str">
        <f t="shared" si="28"/>
        <v>October 2024</v>
      </c>
      <c r="F1845" s="3" t="str">
        <f ca="1">IF(C1845&gt;=TODAY()-365, "Last 12 Months", "After 12 Months")</f>
        <v>Last 12 Months</v>
      </c>
      <c r="G1845" s="1" t="s">
        <v>3579</v>
      </c>
      <c r="H1845" s="1" t="s">
        <v>1692</v>
      </c>
      <c r="I1845" s="1" t="s">
        <v>3571</v>
      </c>
      <c r="J1845" s="8">
        <f>EOMONTH(C1845, 0)</f>
        <v>45596</v>
      </c>
      <c r="K1845" s="1" t="s">
        <v>241</v>
      </c>
      <c r="L1845" s="1" t="str">
        <f>IF(ISNUMBER(SEARCH("Social subscription",I1845)),"Social Sub",IF(OR(ISNUMBER(SEARCH("Mens",I1845)),ISNUMBER(SEARCH("Ladies",I1845))),"Match Fees",IF(OR(ISNUMBER(SEARCH("Badgers",I1845)),ISNUMBER(SEARCH("Match Fee",I1845))),"Match Fees",IF(OR(ISNUMBER(SEARCH("Training",I1845)),ISNUMBER(SEARCH("Aspirations",I1845))),"Training Fee",""))))</f>
        <v>Match Fees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</row>
    <row r="1846" spans="1:17" ht="12.75">
      <c r="A1846" s="4">
        <v>45572</v>
      </c>
      <c r="B1846" s="18">
        <f>IF(AND(ISNUMBER(--LEFT(A1846,10)), ISNUMBER(--LEFT(C1846,10))), --LEFT(C1846,10) - --LEFT(A1846,10), "")</f>
        <v>0.35970000000088476</v>
      </c>
      <c r="C1846" s="4">
        <v>45572.359722222223</v>
      </c>
      <c r="D1846" s="16">
        <f>YEAR(C1846)</f>
        <v>2024</v>
      </c>
      <c r="E1846" s="1" t="str">
        <f t="shared" si="28"/>
        <v>October 2024</v>
      </c>
      <c r="F1846" s="3" t="str">
        <f ca="1">IF(C1846&gt;=TODAY()-365, "Last 12 Months", "After 12 Months")</f>
        <v>Last 12 Months</v>
      </c>
      <c r="G1846" s="1" t="s">
        <v>3580</v>
      </c>
      <c r="H1846" s="1" t="s">
        <v>3200</v>
      </c>
      <c r="I1846" s="1" t="s">
        <v>3568</v>
      </c>
      <c r="J1846" s="8">
        <f>EOMONTH(C1846, 0)</f>
        <v>45596</v>
      </c>
      <c r="K1846" s="1" t="s">
        <v>241</v>
      </c>
      <c r="L1846" s="1" t="str">
        <f>IF(ISNUMBER(SEARCH("Social subscription",I1846)),"Social Sub",IF(OR(ISNUMBER(SEARCH("Mens",I1846)),ISNUMBER(SEARCH("Ladies",I1846))),"Match Fees",IF(OR(ISNUMBER(SEARCH("Badgers",I1846)),ISNUMBER(SEARCH("Match Fee",I1846))),"Match Fees",IF(OR(ISNUMBER(SEARCH("Training",I1846)),ISNUMBER(SEARCH("Aspirations",I1846))),"Training Fee",""))))</f>
        <v>Match Fees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</row>
    <row r="1847" spans="1:17" ht="12.75">
      <c r="A1847" s="4">
        <v>45572</v>
      </c>
      <c r="B1847" s="18">
        <f>IF(AND(ISNUMBER(--LEFT(A1847,10)), ISNUMBER(--LEFT(C1847,10))), --LEFT(C1847,10) - --LEFT(A1847,10), "")</f>
        <v>0.35970000000088476</v>
      </c>
      <c r="C1847" s="4">
        <v>45572.359722222223</v>
      </c>
      <c r="D1847" s="16">
        <f>YEAR(C1847)</f>
        <v>2024</v>
      </c>
      <c r="E1847" s="1" t="str">
        <f t="shared" si="28"/>
        <v>October 2024</v>
      </c>
      <c r="F1847" s="3" t="str">
        <f ca="1">IF(C1847&gt;=TODAY()-365, "Last 12 Months", "After 12 Months")</f>
        <v>Last 12 Months</v>
      </c>
      <c r="G1847" s="1" t="s">
        <v>3581</v>
      </c>
      <c r="H1847" s="1" t="s">
        <v>2784</v>
      </c>
      <c r="I1847" s="1" t="s">
        <v>3571</v>
      </c>
      <c r="J1847" s="8">
        <f>EOMONTH(C1847, 0)</f>
        <v>45596</v>
      </c>
      <c r="K1847" s="1" t="s">
        <v>241</v>
      </c>
      <c r="L1847" s="1" t="str">
        <f>IF(ISNUMBER(SEARCH("Social subscription",I1847)),"Social Sub",IF(OR(ISNUMBER(SEARCH("Mens",I1847)),ISNUMBER(SEARCH("Ladies",I1847))),"Match Fees",IF(OR(ISNUMBER(SEARCH("Badgers",I1847)),ISNUMBER(SEARCH("Match Fee",I1847))),"Match Fees",IF(OR(ISNUMBER(SEARCH("Training",I1847)),ISNUMBER(SEARCH("Aspirations",I1847))),"Training Fee",""))))</f>
        <v>Match Fees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</row>
    <row r="1848" spans="1:17" ht="12.75">
      <c r="A1848" s="4">
        <v>45572</v>
      </c>
      <c r="B1848" s="18">
        <f>IF(AND(ISNUMBER(--LEFT(A1848,10)), ISNUMBER(--LEFT(C1848,10))), --LEFT(C1848,10) - --LEFT(A1848,10), "")</f>
        <v>0.35970000000088476</v>
      </c>
      <c r="C1848" s="4">
        <v>45572.359722222223</v>
      </c>
      <c r="D1848" s="16">
        <f>YEAR(C1848)</f>
        <v>2024</v>
      </c>
      <c r="E1848" s="1" t="str">
        <f t="shared" si="28"/>
        <v>October 2024</v>
      </c>
      <c r="F1848" s="3" t="str">
        <f ca="1">IF(C1848&gt;=TODAY()-365, "Last 12 Months", "After 12 Months")</f>
        <v>Last 12 Months</v>
      </c>
      <c r="G1848" s="1" t="s">
        <v>3582</v>
      </c>
      <c r="H1848" s="1" t="s">
        <v>2786</v>
      </c>
      <c r="I1848" s="1" t="s">
        <v>3571</v>
      </c>
      <c r="J1848" s="8">
        <f>EOMONTH(C1848, 0)</f>
        <v>45596</v>
      </c>
      <c r="K1848" s="1" t="s">
        <v>241</v>
      </c>
      <c r="L1848" s="1" t="str">
        <f>IF(ISNUMBER(SEARCH("Social subscription",I1848)),"Social Sub",IF(OR(ISNUMBER(SEARCH("Mens",I1848)),ISNUMBER(SEARCH("Ladies",I1848))),"Match Fees",IF(OR(ISNUMBER(SEARCH("Badgers",I1848)),ISNUMBER(SEARCH("Match Fee",I1848))),"Match Fees",IF(OR(ISNUMBER(SEARCH("Training",I1848)),ISNUMBER(SEARCH("Aspirations",I1848))),"Training Fee",""))))</f>
        <v>Match Fees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</row>
    <row r="1849" spans="1:17" ht="12.75">
      <c r="A1849" s="4">
        <v>45572</v>
      </c>
      <c r="B1849" s="18">
        <f>IF(AND(ISNUMBER(--LEFT(A1849,10)), ISNUMBER(--LEFT(C1849,10))), --LEFT(C1849,10) - --LEFT(A1849,10), "")</f>
        <v>0.69999999999708962</v>
      </c>
      <c r="C1849" s="4">
        <v>45572.7</v>
      </c>
      <c r="D1849" s="16">
        <f>YEAR(C1849)</f>
        <v>2024</v>
      </c>
      <c r="E1849" s="1" t="str">
        <f t="shared" si="28"/>
        <v>October 2024</v>
      </c>
      <c r="F1849" s="3" t="str">
        <f ca="1">IF(C1849&gt;=TODAY()-365, "Last 12 Months", "After 12 Months")</f>
        <v>Last 12 Months</v>
      </c>
      <c r="G1849" s="1" t="s">
        <v>3583</v>
      </c>
      <c r="H1849" s="1" t="s">
        <v>3257</v>
      </c>
      <c r="I1849" s="1" t="s">
        <v>3584</v>
      </c>
      <c r="J1849" s="8">
        <f>EOMONTH(C1849, 0)</f>
        <v>45596</v>
      </c>
      <c r="K1849" s="1" t="s">
        <v>241</v>
      </c>
      <c r="L1849" s="1" t="str">
        <f>IF(ISNUMBER(SEARCH("Social subscription",I1849)),"Social Sub",IF(OR(ISNUMBER(SEARCH("Mens",I1849)),ISNUMBER(SEARCH("Ladies",I1849))),"Match Fees",IF(OR(ISNUMBER(SEARCH("Badgers",I1849)),ISNUMBER(SEARCH("Match Fee",I1849))),"Match Fees",IF(OR(ISNUMBER(SEARCH("Training",I1849)),ISNUMBER(SEARCH("Aspirations",I1849))),"Training Fee",""))))</f>
        <v>Match Fees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</row>
    <row r="1850" spans="1:17" ht="12.75">
      <c r="A1850" s="4">
        <v>45572</v>
      </c>
      <c r="B1850" s="18">
        <f>IF(AND(ISNUMBER(--LEFT(A1850,10)), ISNUMBER(--LEFT(C1850,10))), --LEFT(C1850,10) - --LEFT(A1850,10), "")</f>
        <v>0.69999999999708962</v>
      </c>
      <c r="C1850" s="4">
        <v>45572.7</v>
      </c>
      <c r="D1850" s="16">
        <f>YEAR(C1850)</f>
        <v>2024</v>
      </c>
      <c r="E1850" s="1" t="str">
        <f t="shared" si="28"/>
        <v>October 2024</v>
      </c>
      <c r="F1850" s="3" t="str">
        <f ca="1">IF(C1850&gt;=TODAY()-365, "Last 12 Months", "After 12 Months")</f>
        <v>Last 12 Months</v>
      </c>
      <c r="G1850" s="1" t="s">
        <v>3585</v>
      </c>
      <c r="H1850" s="1" t="s">
        <v>799</v>
      </c>
      <c r="I1850" s="1" t="s">
        <v>3584</v>
      </c>
      <c r="J1850" s="8">
        <f>EOMONTH(C1850, 0)</f>
        <v>45596</v>
      </c>
      <c r="K1850" s="1" t="s">
        <v>241</v>
      </c>
      <c r="L1850" s="1" t="str">
        <f>IF(ISNUMBER(SEARCH("Social subscription",I1850)),"Social Sub",IF(OR(ISNUMBER(SEARCH("Mens",I1850)),ISNUMBER(SEARCH("Ladies",I1850))),"Match Fees",IF(OR(ISNUMBER(SEARCH("Badgers",I1850)),ISNUMBER(SEARCH("Match Fee",I1850))),"Match Fees",IF(OR(ISNUMBER(SEARCH("Training",I1850)),ISNUMBER(SEARCH("Aspirations",I1850))),"Training Fee",""))))</f>
        <v>Match Fees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</row>
    <row r="1851" spans="1:17" ht="12.75">
      <c r="A1851" s="4">
        <v>45572</v>
      </c>
      <c r="B1851" s="18">
        <f>IF(AND(ISNUMBER(--LEFT(A1851,10)), ISNUMBER(--LEFT(C1851,10))), --LEFT(C1851,10) - --LEFT(A1851,10), "")</f>
        <v>0.69999999999708962</v>
      </c>
      <c r="C1851" s="4">
        <v>45572.7</v>
      </c>
      <c r="D1851" s="16">
        <f>YEAR(C1851)</f>
        <v>2024</v>
      </c>
      <c r="E1851" s="1" t="str">
        <f t="shared" si="28"/>
        <v>October 2024</v>
      </c>
      <c r="F1851" s="3" t="str">
        <f ca="1">IF(C1851&gt;=TODAY()-365, "Last 12 Months", "After 12 Months")</f>
        <v>Last 12 Months</v>
      </c>
      <c r="G1851" s="1" t="s">
        <v>3586</v>
      </c>
      <c r="H1851" s="1" t="s">
        <v>2506</v>
      </c>
      <c r="I1851" s="1" t="s">
        <v>3584</v>
      </c>
      <c r="J1851" s="8">
        <f>EOMONTH(C1851, 0)</f>
        <v>45596</v>
      </c>
      <c r="K1851" s="1" t="s">
        <v>241</v>
      </c>
      <c r="L1851" s="1" t="str">
        <f>IF(ISNUMBER(SEARCH("Social subscription",I1851)),"Social Sub",IF(OR(ISNUMBER(SEARCH("Mens",I1851)),ISNUMBER(SEARCH("Ladies",I1851))),"Match Fees",IF(OR(ISNUMBER(SEARCH("Badgers",I1851)),ISNUMBER(SEARCH("Match Fee",I1851))),"Match Fees",IF(OR(ISNUMBER(SEARCH("Training",I1851)),ISNUMBER(SEARCH("Aspirations",I1851))),"Training Fee",""))))</f>
        <v>Match Fees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</row>
    <row r="1852" spans="1:17" ht="12.75">
      <c r="A1852" s="4">
        <v>45543</v>
      </c>
      <c r="B1852" s="18">
        <f>IF(AND(ISNUMBER(--LEFT(A1852,10)), ISNUMBER(--LEFT(C1852,10))), --LEFT(C1852,10) - --LEFT(A1852,10), "")</f>
        <v>30.354099999996834</v>
      </c>
      <c r="C1852" s="4">
        <v>45573.354166666664</v>
      </c>
      <c r="D1852" s="16">
        <f>YEAR(C1852)</f>
        <v>2024</v>
      </c>
      <c r="E1852" s="1" t="str">
        <f t="shared" si="28"/>
        <v>October 2024</v>
      </c>
      <c r="F1852" s="3" t="str">
        <f ca="1">IF(C1852&gt;=TODAY()-365, "Last 12 Months", "After 12 Months")</f>
        <v>Last 12 Months</v>
      </c>
      <c r="G1852" s="1" t="s">
        <v>3587</v>
      </c>
      <c r="H1852" s="1" t="s">
        <v>1692</v>
      </c>
      <c r="I1852" s="1" t="s">
        <v>3588</v>
      </c>
      <c r="J1852" s="8">
        <f>EOMONTH(C1852, 0)</f>
        <v>45596</v>
      </c>
      <c r="K1852" s="1" t="s">
        <v>373</v>
      </c>
      <c r="L1852" s="1" t="str">
        <f>IF(ISNUMBER(SEARCH("Social subscription",I1852)),"Social Sub",IF(OR(ISNUMBER(SEARCH("Mens",I1852)),ISNUMBER(SEARCH("Ladies",I1852))),"Match Fees",IF(OR(ISNUMBER(SEARCH("Badgers",I1852)),ISNUMBER(SEARCH("Match Fee",I1852))),"Match Fees",IF(OR(ISNUMBER(SEARCH("Training",I1852)),ISNUMBER(SEARCH("Aspirations",I1852))),"Training Fee",""))))</f>
        <v>Match Fees</v>
      </c>
      <c r="M1852" s="1">
        <v>3</v>
      </c>
      <c r="N1852" s="1">
        <v>0.11</v>
      </c>
      <c r="O1852" s="1">
        <v>0.05</v>
      </c>
      <c r="P1852" s="1">
        <v>0</v>
      </c>
      <c r="Q1852" s="1">
        <v>2.84</v>
      </c>
    </row>
    <row r="1853" spans="1:17" ht="12.75">
      <c r="A1853" s="4">
        <v>45543</v>
      </c>
      <c r="B1853" s="18">
        <f>IF(AND(ISNUMBER(--LEFT(A1853,10)), ISNUMBER(--LEFT(C1853,10))), --LEFT(C1853,10) - --LEFT(A1853,10), "")</f>
        <v>30.354099999996834</v>
      </c>
      <c r="C1853" s="4">
        <v>45573.354166666664</v>
      </c>
      <c r="D1853" s="16">
        <f>YEAR(C1853)</f>
        <v>2024</v>
      </c>
      <c r="E1853" s="1" t="str">
        <f t="shared" si="28"/>
        <v>October 2024</v>
      </c>
      <c r="F1853" s="3" t="str">
        <f ca="1">IF(C1853&gt;=TODAY()-365, "Last 12 Months", "After 12 Months")</f>
        <v>Last 12 Months</v>
      </c>
      <c r="G1853" s="1" t="s">
        <v>3589</v>
      </c>
      <c r="H1853" s="1" t="s">
        <v>1692</v>
      </c>
      <c r="I1853" s="1" t="s">
        <v>3590</v>
      </c>
      <c r="J1853" s="8">
        <f>EOMONTH(C1853, 0)</f>
        <v>45596</v>
      </c>
      <c r="K1853" s="1" t="s">
        <v>373</v>
      </c>
      <c r="L1853" s="1" t="str">
        <f>IF(ISNUMBER(SEARCH("Social subscription",I1853)),"Social Sub",IF(OR(ISNUMBER(SEARCH("Mens",I1853)),ISNUMBER(SEARCH("Ladies",I1853))),"Match Fees",IF(OR(ISNUMBER(SEARCH("Badgers",I1853)),ISNUMBER(SEARCH("Match Fee",I1853))),"Match Fees",IF(OR(ISNUMBER(SEARCH("Training",I1853)),ISNUMBER(SEARCH("Aspirations",I1853))),"Training Fee",""))))</f>
        <v>Match Fees</v>
      </c>
      <c r="M1853" s="1">
        <v>3</v>
      </c>
      <c r="N1853" s="1">
        <v>0.11</v>
      </c>
      <c r="O1853" s="1">
        <v>0.05</v>
      </c>
      <c r="P1853" s="1">
        <v>0</v>
      </c>
      <c r="Q1853" s="1">
        <v>2.84</v>
      </c>
    </row>
    <row r="1854" spans="1:17" ht="12.75">
      <c r="A1854" s="4">
        <v>45558</v>
      </c>
      <c r="B1854" s="18">
        <f>IF(AND(ISNUMBER(--LEFT(A1854,10)), ISNUMBER(--LEFT(C1854,10))), --LEFT(C1854,10) - --LEFT(A1854,10), "")</f>
        <v>15.354099999996834</v>
      </c>
      <c r="C1854" s="4">
        <v>45573.354166666664</v>
      </c>
      <c r="D1854" s="16">
        <f>YEAR(C1854)</f>
        <v>2024</v>
      </c>
      <c r="E1854" s="1" t="str">
        <f t="shared" si="28"/>
        <v>October 2024</v>
      </c>
      <c r="F1854" s="3" t="str">
        <f ca="1">IF(C1854&gt;=TODAY()-365, "Last 12 Months", "After 12 Months")</f>
        <v>Last 12 Months</v>
      </c>
      <c r="G1854" s="1" t="s">
        <v>3591</v>
      </c>
      <c r="H1854" s="1" t="s">
        <v>1692</v>
      </c>
      <c r="I1854" s="1" t="s">
        <v>3592</v>
      </c>
      <c r="J1854" s="8">
        <f>EOMONTH(C1854, 0)</f>
        <v>45596</v>
      </c>
      <c r="K1854" s="1" t="s">
        <v>373</v>
      </c>
      <c r="L1854" s="1" t="str">
        <f>IF(ISNUMBER(SEARCH("Social subscription",I1854)),"Social Sub",IF(OR(ISNUMBER(SEARCH("Mens",I1854)),ISNUMBER(SEARCH("Ladies",I1854))),"Match Fees",IF(OR(ISNUMBER(SEARCH("Badgers",I1854)),ISNUMBER(SEARCH("Match Fee",I1854))),"Match Fees",IF(OR(ISNUMBER(SEARCH("Training",I1854)),ISNUMBER(SEARCH("Aspirations",I1854))),"Training Fee",""))))</f>
        <v>Match Fees</v>
      </c>
      <c r="M1854" s="1">
        <v>3</v>
      </c>
      <c r="N1854" s="1">
        <v>0.12</v>
      </c>
      <c r="O1854" s="1">
        <v>0.05</v>
      </c>
      <c r="P1854" s="1">
        <v>0</v>
      </c>
      <c r="Q1854" s="1">
        <v>2.83</v>
      </c>
    </row>
    <row r="1855" spans="1:17" ht="12.75">
      <c r="A1855" s="4">
        <v>45541</v>
      </c>
      <c r="B1855" s="18">
        <f>IF(AND(ISNUMBER(--LEFT(A1855,10)), ISNUMBER(--LEFT(C1855,10))), --LEFT(C1855,10) - --LEFT(A1855,10), "")</f>
        <v>32.354099999996834</v>
      </c>
      <c r="C1855" s="4">
        <v>45573.354166666664</v>
      </c>
      <c r="D1855" s="16">
        <f>YEAR(C1855)</f>
        <v>2024</v>
      </c>
      <c r="E1855" s="1" t="str">
        <f t="shared" si="28"/>
        <v>October 2024</v>
      </c>
      <c r="F1855" s="3" t="str">
        <f ca="1">IF(C1855&gt;=TODAY()-365, "Last 12 Months", "After 12 Months")</f>
        <v>Last 12 Months</v>
      </c>
      <c r="G1855" s="1" t="s">
        <v>3593</v>
      </c>
      <c r="H1855" s="1" t="s">
        <v>1561</v>
      </c>
      <c r="I1855" s="1" t="s">
        <v>3523</v>
      </c>
      <c r="J1855" s="8">
        <f>EOMONTH(C1855, 0)</f>
        <v>45596</v>
      </c>
      <c r="K1855" s="1" t="s">
        <v>373</v>
      </c>
      <c r="L1855" s="1" t="str">
        <f>IF(ISNUMBER(SEARCH("Social subscription",I1855)),"Social Sub",IF(OR(ISNUMBER(SEARCH("Mens",I1855)),ISNUMBER(SEARCH("Ladies",I1855))),"Match Fees",IF(OR(ISNUMBER(SEARCH("Badgers",I1855)),ISNUMBER(SEARCH("Match Fee",I1855))),"Match Fees",IF(OR(ISNUMBER(SEARCH("Training",I1855)),ISNUMBER(SEARCH("Aspirations",I1855))),"Training Fee",""))))</f>
        <v>Match Fees</v>
      </c>
      <c r="M1855" s="1">
        <v>5</v>
      </c>
      <c r="N1855" s="1">
        <v>0.14000000000000001</v>
      </c>
      <c r="O1855" s="1">
        <v>0.05</v>
      </c>
      <c r="P1855" s="1">
        <v>0</v>
      </c>
      <c r="Q1855" s="1">
        <v>4.8099999999999996</v>
      </c>
    </row>
    <row r="1856" spans="1:17" ht="12.75">
      <c r="A1856" s="4">
        <v>45555</v>
      </c>
      <c r="B1856" s="18">
        <f>IF(AND(ISNUMBER(--LEFT(A1856,10)), ISNUMBER(--LEFT(C1856,10))), --LEFT(C1856,10) - --LEFT(A1856,10), "")</f>
        <v>18.354099999996834</v>
      </c>
      <c r="C1856" s="4">
        <v>45573.354166666664</v>
      </c>
      <c r="D1856" s="16">
        <f>YEAR(C1856)</f>
        <v>2024</v>
      </c>
      <c r="E1856" s="1" t="str">
        <f t="shared" si="28"/>
        <v>October 2024</v>
      </c>
      <c r="F1856" s="3" t="str">
        <f ca="1">IF(C1856&gt;=TODAY()-365, "Last 12 Months", "After 12 Months")</f>
        <v>Last 12 Months</v>
      </c>
      <c r="G1856" s="1" t="s">
        <v>3594</v>
      </c>
      <c r="H1856" s="1" t="s">
        <v>1561</v>
      </c>
      <c r="I1856" s="1" t="s">
        <v>3595</v>
      </c>
      <c r="J1856" s="8">
        <f>EOMONTH(C1856, 0)</f>
        <v>45596</v>
      </c>
      <c r="K1856" s="1" t="s">
        <v>373</v>
      </c>
      <c r="L1856" s="1" t="str">
        <f>IF(ISNUMBER(SEARCH("Social subscription",I1856)),"Social Sub",IF(OR(ISNUMBER(SEARCH("Mens",I1856)),ISNUMBER(SEARCH("Ladies",I1856))),"Match Fees",IF(OR(ISNUMBER(SEARCH("Badgers",I1856)),ISNUMBER(SEARCH("Match Fee",I1856))),"Match Fees",IF(OR(ISNUMBER(SEARCH("Training",I1856)),ISNUMBER(SEARCH("Aspirations",I1856))),"Training Fee",""))))</f>
        <v>Match Fees</v>
      </c>
      <c r="M1856" s="1">
        <v>5</v>
      </c>
      <c r="N1856" s="1">
        <v>0.14000000000000001</v>
      </c>
      <c r="O1856" s="1">
        <v>0.05</v>
      </c>
      <c r="P1856" s="1">
        <v>0</v>
      </c>
      <c r="Q1856" s="1">
        <v>4.8099999999999996</v>
      </c>
    </row>
    <row r="1857" spans="1:17" ht="12.75">
      <c r="A1857" s="4">
        <v>45562</v>
      </c>
      <c r="B1857" s="18">
        <f>IF(AND(ISNUMBER(--LEFT(A1857,10)), ISNUMBER(--LEFT(C1857,10))), --LEFT(C1857,10) - --LEFT(A1857,10), "")</f>
        <v>11.354099999996834</v>
      </c>
      <c r="C1857" s="4">
        <v>45573.354166666664</v>
      </c>
      <c r="D1857" s="16">
        <f>YEAR(C1857)</f>
        <v>2024</v>
      </c>
      <c r="E1857" s="1" t="str">
        <f t="shared" si="28"/>
        <v>October 2024</v>
      </c>
      <c r="F1857" s="3" t="str">
        <f ca="1">IF(C1857&gt;=TODAY()-365, "Last 12 Months", "After 12 Months")</f>
        <v>Last 12 Months</v>
      </c>
      <c r="G1857" s="1" t="s">
        <v>3596</v>
      </c>
      <c r="H1857" s="1" t="s">
        <v>1561</v>
      </c>
      <c r="I1857" s="1" t="s">
        <v>3527</v>
      </c>
      <c r="J1857" s="8">
        <f>EOMONTH(C1857, 0)</f>
        <v>45596</v>
      </c>
      <c r="K1857" s="1" t="s">
        <v>373</v>
      </c>
      <c r="L1857" s="1" t="str">
        <f>IF(ISNUMBER(SEARCH("Social subscription",I1857)),"Social Sub",IF(OR(ISNUMBER(SEARCH("Mens",I1857)),ISNUMBER(SEARCH("Ladies",I1857))),"Match Fees",IF(OR(ISNUMBER(SEARCH("Badgers",I1857)),ISNUMBER(SEARCH("Match Fee",I1857))),"Match Fees",IF(OR(ISNUMBER(SEARCH("Training",I1857)),ISNUMBER(SEARCH("Aspirations",I1857))),"Training Fee",""))))</f>
        <v>Match Fees</v>
      </c>
      <c r="M1857" s="1">
        <v>5</v>
      </c>
      <c r="N1857" s="1">
        <v>0.15</v>
      </c>
      <c r="O1857" s="1">
        <v>0.05</v>
      </c>
      <c r="P1857" s="1">
        <v>0</v>
      </c>
      <c r="Q1857" s="1">
        <v>4.8</v>
      </c>
    </row>
    <row r="1858" spans="1:17" ht="12.75">
      <c r="A1858" s="4">
        <v>45541</v>
      </c>
      <c r="B1858" s="18">
        <f>IF(AND(ISNUMBER(--LEFT(A1858,10)), ISNUMBER(--LEFT(C1858,10))), --LEFT(C1858,10) - --LEFT(A1858,10), "")</f>
        <v>32.354099999996834</v>
      </c>
      <c r="C1858" s="4">
        <v>45573.354166666664</v>
      </c>
      <c r="D1858" s="16">
        <f>YEAR(C1858)</f>
        <v>2024</v>
      </c>
      <c r="E1858" s="1" t="str">
        <f t="shared" si="28"/>
        <v>October 2024</v>
      </c>
      <c r="F1858" s="3" t="str">
        <f ca="1">IF(C1858&gt;=TODAY()-365, "Last 12 Months", "After 12 Months")</f>
        <v>Last 12 Months</v>
      </c>
      <c r="G1858" s="1" t="s">
        <v>3597</v>
      </c>
      <c r="H1858" s="1" t="s">
        <v>696</v>
      </c>
      <c r="I1858" s="1" t="s">
        <v>3523</v>
      </c>
      <c r="J1858" s="8">
        <f>EOMONTH(C1858, 0)</f>
        <v>45596</v>
      </c>
      <c r="K1858" s="1" t="s">
        <v>373</v>
      </c>
      <c r="L1858" s="1" t="str">
        <f>IF(ISNUMBER(SEARCH("Social subscription",I1858)),"Social Sub",IF(OR(ISNUMBER(SEARCH("Mens",I1858)),ISNUMBER(SEARCH("Ladies",I1858))),"Match Fees",IF(OR(ISNUMBER(SEARCH("Badgers",I1858)),ISNUMBER(SEARCH("Match Fee",I1858))),"Match Fees",IF(OR(ISNUMBER(SEARCH("Training",I1858)),ISNUMBER(SEARCH("Aspirations",I1858))),"Training Fee",""))))</f>
        <v>Match Fees</v>
      </c>
      <c r="M1858" s="1">
        <v>5</v>
      </c>
      <c r="N1858" s="1">
        <v>0.17</v>
      </c>
      <c r="O1858" s="1">
        <v>0.05</v>
      </c>
      <c r="P1858" s="1">
        <v>0</v>
      </c>
      <c r="Q1858" s="1">
        <v>4.78</v>
      </c>
    </row>
    <row r="1859" spans="1:17" ht="12.75">
      <c r="A1859" s="4">
        <v>45549</v>
      </c>
      <c r="B1859" s="18">
        <f>IF(AND(ISNUMBER(--LEFT(A1859,10)), ISNUMBER(--LEFT(C1859,10))), --LEFT(C1859,10) - --LEFT(A1859,10), "")</f>
        <v>24.354099999996834</v>
      </c>
      <c r="C1859" s="4">
        <v>45573.354166666664</v>
      </c>
      <c r="D1859" s="16">
        <f>YEAR(C1859)</f>
        <v>2024</v>
      </c>
      <c r="E1859" s="1" t="str">
        <f t="shared" ref="E1859:E1922" si="29">TEXT(C1859, "mmmm yyyy")</f>
        <v>October 2024</v>
      </c>
      <c r="F1859" s="3" t="str">
        <f ca="1">IF(C1859&gt;=TODAY()-365, "Last 12 Months", "After 12 Months")</f>
        <v>Last 12 Months</v>
      </c>
      <c r="G1859" s="1" t="s">
        <v>3598</v>
      </c>
      <c r="H1859" s="1" t="s">
        <v>696</v>
      </c>
      <c r="I1859" s="1" t="s">
        <v>3525</v>
      </c>
      <c r="J1859" s="8">
        <f>EOMONTH(C1859, 0)</f>
        <v>45596</v>
      </c>
      <c r="K1859" s="1" t="s">
        <v>373</v>
      </c>
      <c r="L1859" s="1" t="str">
        <f>IF(ISNUMBER(SEARCH("Social subscription",I1859)),"Social Sub",IF(OR(ISNUMBER(SEARCH("Mens",I1859)),ISNUMBER(SEARCH("Ladies",I1859))),"Match Fees",IF(OR(ISNUMBER(SEARCH("Badgers",I1859)),ISNUMBER(SEARCH("Match Fee",I1859))),"Match Fees",IF(OR(ISNUMBER(SEARCH("Training",I1859)),ISNUMBER(SEARCH("Aspirations",I1859))),"Training Fee",""))))</f>
        <v>Match Fees</v>
      </c>
      <c r="M1859" s="1">
        <v>5</v>
      </c>
      <c r="N1859" s="1">
        <v>0.18</v>
      </c>
      <c r="O1859" s="1">
        <v>0.05</v>
      </c>
      <c r="P1859" s="1">
        <v>0</v>
      </c>
      <c r="Q1859" s="1">
        <v>4.7699999999999996</v>
      </c>
    </row>
    <row r="1860" spans="1:17" ht="12.75">
      <c r="A1860" s="4">
        <v>45541</v>
      </c>
      <c r="B1860" s="18">
        <f>IF(AND(ISNUMBER(--LEFT(A1860,10)), ISNUMBER(--LEFT(C1860,10))), --LEFT(C1860,10) - --LEFT(A1860,10), "")</f>
        <v>32.354099999996834</v>
      </c>
      <c r="C1860" s="4">
        <v>45573.354166666664</v>
      </c>
      <c r="D1860" s="16">
        <f>YEAR(C1860)</f>
        <v>2024</v>
      </c>
      <c r="E1860" s="1" t="str">
        <f t="shared" si="29"/>
        <v>October 2024</v>
      </c>
      <c r="F1860" s="3" t="str">
        <f ca="1">IF(C1860&gt;=TODAY()-365, "Last 12 Months", "After 12 Months")</f>
        <v>Last 12 Months</v>
      </c>
      <c r="G1860" s="1" t="s">
        <v>3599</v>
      </c>
      <c r="H1860" s="1" t="s">
        <v>445</v>
      </c>
      <c r="I1860" s="1" t="s">
        <v>3452</v>
      </c>
      <c r="J1860" s="8">
        <f>EOMONTH(C1860, 0)</f>
        <v>45596</v>
      </c>
      <c r="K1860" s="1" t="s">
        <v>373</v>
      </c>
      <c r="L1860" s="1" t="str">
        <f>IF(ISNUMBER(SEARCH("Social subscription",I1860)),"Social Sub",IF(OR(ISNUMBER(SEARCH("Mens",I1860)),ISNUMBER(SEARCH("Ladies",I1860))),"Match Fees",IF(OR(ISNUMBER(SEARCH("Badgers",I1860)),ISNUMBER(SEARCH("Match Fee",I1860))),"Match Fees",IF(OR(ISNUMBER(SEARCH("Training",I1860)),ISNUMBER(SEARCH("Aspirations",I1860))),"Training Fee",""))))</f>
        <v>Match Fees</v>
      </c>
      <c r="M1860" s="1">
        <v>10</v>
      </c>
      <c r="N1860" s="1">
        <v>0.25</v>
      </c>
      <c r="O1860" s="1">
        <v>0.1</v>
      </c>
      <c r="P1860" s="1">
        <v>0</v>
      </c>
      <c r="Q1860" s="1">
        <v>9.65</v>
      </c>
    </row>
    <row r="1861" spans="1:17" ht="12.75">
      <c r="A1861" s="4">
        <v>45569</v>
      </c>
      <c r="B1861" s="18">
        <f>IF(AND(ISNUMBER(--LEFT(A1861,10)), ISNUMBER(--LEFT(C1861,10))), --LEFT(C1861,10) - --LEFT(A1861,10), "")</f>
        <v>4.3540999999968335</v>
      </c>
      <c r="C1861" s="4">
        <v>45573.354166666664</v>
      </c>
      <c r="D1861" s="16">
        <f>YEAR(C1861)</f>
        <v>2024</v>
      </c>
      <c r="E1861" s="1" t="str">
        <f t="shared" si="29"/>
        <v>October 2024</v>
      </c>
      <c r="F1861" s="3" t="str">
        <f ca="1">IF(C1861&gt;=TODAY()-365, "Last 12 Months", "After 12 Months")</f>
        <v>Last 12 Months</v>
      </c>
      <c r="G1861" s="1" t="s">
        <v>3600</v>
      </c>
      <c r="H1861" s="1" t="s">
        <v>445</v>
      </c>
      <c r="I1861" s="1" t="s">
        <v>3459</v>
      </c>
      <c r="J1861" s="8">
        <f>EOMONTH(C1861, 0)</f>
        <v>45596</v>
      </c>
      <c r="K1861" s="1" t="s">
        <v>373</v>
      </c>
      <c r="L1861" s="1" t="str">
        <f>IF(ISNUMBER(SEARCH("Social subscription",I1861)),"Social Sub",IF(OR(ISNUMBER(SEARCH("Mens",I1861)),ISNUMBER(SEARCH("Ladies",I1861))),"Match Fees",IF(OR(ISNUMBER(SEARCH("Badgers",I1861)),ISNUMBER(SEARCH("Match Fee",I1861))),"Match Fees",IF(OR(ISNUMBER(SEARCH("Training",I1861)),ISNUMBER(SEARCH("Aspirations",I1861))),"Training Fee",""))))</f>
        <v>Match Fees</v>
      </c>
      <c r="M1861" s="1">
        <v>10</v>
      </c>
      <c r="N1861" s="1">
        <v>0.25</v>
      </c>
      <c r="O1861" s="1">
        <v>0.1</v>
      </c>
      <c r="P1861" s="1">
        <v>0</v>
      </c>
      <c r="Q1861" s="1">
        <v>9.65</v>
      </c>
    </row>
    <row r="1862" spans="1:17" ht="12.75">
      <c r="A1862" s="4">
        <v>45541</v>
      </c>
      <c r="B1862" s="18">
        <f>IF(AND(ISNUMBER(--LEFT(A1862,10)), ISNUMBER(--LEFT(C1862,10))), --LEFT(C1862,10) - --LEFT(A1862,10), "")</f>
        <v>32.354099999996834</v>
      </c>
      <c r="C1862" s="4">
        <v>45573.354166666664</v>
      </c>
      <c r="D1862" s="16">
        <f>YEAR(C1862)</f>
        <v>2024</v>
      </c>
      <c r="E1862" s="1" t="str">
        <f t="shared" si="29"/>
        <v>October 2024</v>
      </c>
      <c r="F1862" s="3" t="str">
        <f ca="1">IF(C1862&gt;=TODAY()-365, "Last 12 Months", "After 12 Months")</f>
        <v>Last 12 Months</v>
      </c>
      <c r="G1862" s="1" t="s">
        <v>3601</v>
      </c>
      <c r="H1862" s="1" t="s">
        <v>1218</v>
      </c>
      <c r="I1862" s="1" t="s">
        <v>3452</v>
      </c>
      <c r="J1862" s="8">
        <f>EOMONTH(C1862, 0)</f>
        <v>45596</v>
      </c>
      <c r="K1862" s="1" t="s">
        <v>373</v>
      </c>
      <c r="L1862" s="1" t="str">
        <f>IF(ISNUMBER(SEARCH("Social subscription",I1862)),"Social Sub",IF(OR(ISNUMBER(SEARCH("Mens",I1862)),ISNUMBER(SEARCH("Ladies",I1862))),"Match Fees",IF(OR(ISNUMBER(SEARCH("Badgers",I1862)),ISNUMBER(SEARCH("Match Fee",I1862))),"Match Fees",IF(OR(ISNUMBER(SEARCH("Training",I1862)),ISNUMBER(SEARCH("Aspirations",I1862))),"Training Fee",""))))</f>
        <v>Match Fees</v>
      </c>
      <c r="M1862" s="1">
        <v>10</v>
      </c>
      <c r="N1862" s="1">
        <v>0.25</v>
      </c>
      <c r="O1862" s="1">
        <v>0.1</v>
      </c>
      <c r="P1862" s="1">
        <v>0</v>
      </c>
      <c r="Q1862" s="1">
        <v>9.65</v>
      </c>
    </row>
    <row r="1863" spans="1:17" ht="12.75">
      <c r="A1863" s="4">
        <v>45555</v>
      </c>
      <c r="B1863" s="18">
        <f>IF(AND(ISNUMBER(--LEFT(A1863,10)), ISNUMBER(--LEFT(C1863,10))), --LEFT(C1863,10) - --LEFT(A1863,10), "")</f>
        <v>18.354099999996834</v>
      </c>
      <c r="C1863" s="4">
        <v>45573.354166666664</v>
      </c>
      <c r="D1863" s="16">
        <f>YEAR(C1863)</f>
        <v>2024</v>
      </c>
      <c r="E1863" s="1" t="str">
        <f t="shared" si="29"/>
        <v>October 2024</v>
      </c>
      <c r="F1863" s="3" t="str">
        <f ca="1">IF(C1863&gt;=TODAY()-365, "Last 12 Months", "After 12 Months")</f>
        <v>Last 12 Months</v>
      </c>
      <c r="G1863" s="1" t="s">
        <v>3602</v>
      </c>
      <c r="H1863" s="1" t="s">
        <v>1218</v>
      </c>
      <c r="I1863" s="1" t="s">
        <v>3455</v>
      </c>
      <c r="J1863" s="8">
        <f>EOMONTH(C1863, 0)</f>
        <v>45596</v>
      </c>
      <c r="K1863" s="1" t="s">
        <v>373</v>
      </c>
      <c r="L1863" s="1" t="str">
        <f>IF(ISNUMBER(SEARCH("Social subscription",I1863)),"Social Sub",IF(OR(ISNUMBER(SEARCH("Mens",I1863)),ISNUMBER(SEARCH("Ladies",I1863))),"Match Fees",IF(OR(ISNUMBER(SEARCH("Badgers",I1863)),ISNUMBER(SEARCH("Match Fee",I1863))),"Match Fees",IF(OR(ISNUMBER(SEARCH("Training",I1863)),ISNUMBER(SEARCH("Aspirations",I1863))),"Training Fee",""))))</f>
        <v>Match Fees</v>
      </c>
      <c r="M1863" s="1">
        <v>10</v>
      </c>
      <c r="N1863" s="1">
        <v>0.25</v>
      </c>
      <c r="O1863" s="1">
        <v>0.1</v>
      </c>
      <c r="P1863" s="1">
        <v>0</v>
      </c>
      <c r="Q1863" s="1">
        <v>9.65</v>
      </c>
    </row>
    <row r="1864" spans="1:17" ht="12.75">
      <c r="A1864" s="4">
        <v>45484</v>
      </c>
      <c r="B1864" s="18">
        <f>IF(AND(ISNUMBER(--LEFT(A1864,10)), ISNUMBER(--LEFT(C1864,10))), --LEFT(C1864,10) - --LEFT(A1864,10), "")</f>
        <v>89.354099999996834</v>
      </c>
      <c r="C1864" s="4">
        <v>45573.354166666664</v>
      </c>
      <c r="D1864" s="16">
        <f>YEAR(C1864)</f>
        <v>2024</v>
      </c>
      <c r="E1864" s="1" t="str">
        <f t="shared" si="29"/>
        <v>October 2024</v>
      </c>
      <c r="F1864" s="3" t="str">
        <f ca="1">IF(C1864&gt;=TODAY()-365, "Last 12 Months", "After 12 Months")</f>
        <v>Last 12 Months</v>
      </c>
      <c r="G1864" s="1" t="s">
        <v>3603</v>
      </c>
      <c r="H1864" s="1" t="s">
        <v>1618</v>
      </c>
      <c r="I1864" s="1" t="s">
        <v>2913</v>
      </c>
      <c r="J1864" s="8">
        <f>EOMONTH(C1864, 0)</f>
        <v>45596</v>
      </c>
      <c r="K1864" s="1" t="s">
        <v>373</v>
      </c>
      <c r="L1864" s="1" t="str">
        <f>IF(ISNUMBER(SEARCH("Social subscription",I1864)),"Social Sub",IF(OR(ISNUMBER(SEARCH("Mens",I1864)),ISNUMBER(SEARCH("Ladies",I1864))),"Match Fees",IF(OR(ISNUMBER(SEARCH("Badgers",I1864)),ISNUMBER(SEARCH("Match Fee",I1864))),"Match Fees",IF(OR(ISNUMBER(SEARCH("Training",I1864)),ISNUMBER(SEARCH("Aspirations",I1864))),"Training Fee",""))))</f>
        <v>Match Fees</v>
      </c>
      <c r="M1864" s="1">
        <v>5</v>
      </c>
      <c r="N1864" s="1">
        <v>0.11</v>
      </c>
      <c r="O1864" s="1">
        <v>0.05</v>
      </c>
      <c r="P1864" s="1">
        <v>0</v>
      </c>
      <c r="Q1864" s="1">
        <v>4.84</v>
      </c>
    </row>
    <row r="1865" spans="1:17" ht="12.75">
      <c r="A1865" s="4">
        <v>45488</v>
      </c>
      <c r="B1865" s="18">
        <f>IF(AND(ISNUMBER(--LEFT(A1865,10)), ISNUMBER(--LEFT(C1865,10))), --LEFT(C1865,10) - --LEFT(A1865,10), "")</f>
        <v>85.354099999996834</v>
      </c>
      <c r="C1865" s="4">
        <v>45573.354166666664</v>
      </c>
      <c r="D1865" s="16">
        <f>YEAR(C1865)</f>
        <v>2024</v>
      </c>
      <c r="E1865" s="1" t="str">
        <f t="shared" si="29"/>
        <v>October 2024</v>
      </c>
      <c r="F1865" s="3" t="str">
        <f ca="1">IF(C1865&gt;=TODAY()-365, "Last 12 Months", "After 12 Months")</f>
        <v>Last 12 Months</v>
      </c>
      <c r="G1865" s="1" t="s">
        <v>3604</v>
      </c>
      <c r="H1865" s="1" t="s">
        <v>1618</v>
      </c>
      <c r="I1865" s="1" t="s">
        <v>3605</v>
      </c>
      <c r="J1865" s="8">
        <f>EOMONTH(C1865, 0)</f>
        <v>45596</v>
      </c>
      <c r="K1865" s="1" t="s">
        <v>373</v>
      </c>
      <c r="L1865" s="1" t="str">
        <f>IF(ISNUMBER(SEARCH("Social subscription",I1865)),"Social Sub",IF(OR(ISNUMBER(SEARCH("Mens",I1865)),ISNUMBER(SEARCH("Ladies",I1865))),"Match Fees",IF(OR(ISNUMBER(SEARCH("Badgers",I1865)),ISNUMBER(SEARCH("Match Fee",I1865))),"Match Fees",IF(OR(ISNUMBER(SEARCH("Training",I1865)),ISNUMBER(SEARCH("Aspirations",I1865))),"Training Fee",""))))</f>
        <v>Match Fees</v>
      </c>
      <c r="M1865" s="1">
        <v>5</v>
      </c>
      <c r="N1865" s="1">
        <v>0.11</v>
      </c>
      <c r="O1865" s="1">
        <v>0.05</v>
      </c>
      <c r="P1865" s="1">
        <v>0</v>
      </c>
      <c r="Q1865" s="1">
        <v>4.84</v>
      </c>
    </row>
    <row r="1866" spans="1:17" ht="12.75">
      <c r="A1866" s="4">
        <v>45496</v>
      </c>
      <c r="B1866" s="18">
        <f>IF(AND(ISNUMBER(--LEFT(A1866,10)), ISNUMBER(--LEFT(C1866,10))), --LEFT(C1866,10) - --LEFT(A1866,10), "")</f>
        <v>77.354099999996834</v>
      </c>
      <c r="C1866" s="4">
        <v>45573.354166666664</v>
      </c>
      <c r="D1866" s="16">
        <f>YEAR(C1866)</f>
        <v>2024</v>
      </c>
      <c r="E1866" s="1" t="str">
        <f t="shared" si="29"/>
        <v>October 2024</v>
      </c>
      <c r="F1866" s="3" t="str">
        <f ca="1">IF(C1866&gt;=TODAY()-365, "Last 12 Months", "After 12 Months")</f>
        <v>Last 12 Months</v>
      </c>
      <c r="G1866" s="1" t="s">
        <v>3606</v>
      </c>
      <c r="H1866" s="1" t="s">
        <v>1618</v>
      </c>
      <c r="I1866" s="1" t="s">
        <v>2915</v>
      </c>
      <c r="J1866" s="8">
        <f>EOMONTH(C1866, 0)</f>
        <v>45596</v>
      </c>
      <c r="K1866" s="1" t="s">
        <v>373</v>
      </c>
      <c r="L1866" s="1" t="str">
        <f>IF(ISNUMBER(SEARCH("Social subscription",I1866)),"Social Sub",IF(OR(ISNUMBER(SEARCH("Mens",I1866)),ISNUMBER(SEARCH("Ladies",I1866))),"Match Fees",IF(OR(ISNUMBER(SEARCH("Badgers",I1866)),ISNUMBER(SEARCH("Match Fee",I1866))),"Match Fees",IF(OR(ISNUMBER(SEARCH("Training",I1866)),ISNUMBER(SEARCH("Aspirations",I1866))),"Training Fee",""))))</f>
        <v>Match Fees</v>
      </c>
      <c r="M1866" s="1">
        <v>5</v>
      </c>
      <c r="N1866" s="1">
        <v>0.11</v>
      </c>
      <c r="O1866" s="1">
        <v>0.05</v>
      </c>
      <c r="P1866" s="1">
        <v>0</v>
      </c>
      <c r="Q1866" s="1">
        <v>4.84</v>
      </c>
    </row>
    <row r="1867" spans="1:17" ht="12.75">
      <c r="A1867" s="4">
        <v>45503</v>
      </c>
      <c r="B1867" s="18">
        <f>IF(AND(ISNUMBER(--LEFT(A1867,10)), ISNUMBER(--LEFT(C1867,10))), --LEFT(C1867,10) - --LEFT(A1867,10), "")</f>
        <v>70.354099999996834</v>
      </c>
      <c r="C1867" s="4">
        <v>45573.354166666664</v>
      </c>
      <c r="D1867" s="16">
        <f>YEAR(C1867)</f>
        <v>2024</v>
      </c>
      <c r="E1867" s="1" t="str">
        <f t="shared" si="29"/>
        <v>October 2024</v>
      </c>
      <c r="F1867" s="3" t="str">
        <f ca="1">IF(C1867&gt;=TODAY()-365, "Last 12 Months", "After 12 Months")</f>
        <v>Last 12 Months</v>
      </c>
      <c r="G1867" s="1" t="s">
        <v>3607</v>
      </c>
      <c r="H1867" s="1" t="s">
        <v>1618</v>
      </c>
      <c r="I1867" s="1" t="s">
        <v>2474</v>
      </c>
      <c r="J1867" s="8">
        <f>EOMONTH(C1867, 0)</f>
        <v>45596</v>
      </c>
      <c r="K1867" s="1" t="s">
        <v>373</v>
      </c>
      <c r="L1867" s="1" t="str">
        <f>IF(ISNUMBER(SEARCH("Social subscription",I1867)),"Social Sub",IF(OR(ISNUMBER(SEARCH("Mens",I1867)),ISNUMBER(SEARCH("Ladies",I1867))),"Match Fees",IF(OR(ISNUMBER(SEARCH("Badgers",I1867)),ISNUMBER(SEARCH("Match Fee",I1867))),"Match Fees",IF(OR(ISNUMBER(SEARCH("Training",I1867)),ISNUMBER(SEARCH("Aspirations",I1867))),"Training Fee",""))))</f>
        <v>Match Fees</v>
      </c>
      <c r="M1867" s="1">
        <v>5</v>
      </c>
      <c r="N1867" s="1">
        <v>0.11</v>
      </c>
      <c r="O1867" s="1">
        <v>0.05</v>
      </c>
      <c r="P1867" s="1">
        <v>0</v>
      </c>
      <c r="Q1867" s="1">
        <v>4.84</v>
      </c>
    </row>
    <row r="1868" spans="1:17" ht="12.75">
      <c r="A1868" s="4">
        <v>45542</v>
      </c>
      <c r="B1868" s="18">
        <f>IF(AND(ISNUMBER(--LEFT(A1868,10)), ISNUMBER(--LEFT(C1868,10))), --LEFT(C1868,10) - --LEFT(A1868,10), "")</f>
        <v>31.354099999996834</v>
      </c>
      <c r="C1868" s="4">
        <v>45573.354166666664</v>
      </c>
      <c r="D1868" s="16">
        <f>YEAR(C1868)</f>
        <v>2024</v>
      </c>
      <c r="E1868" s="1" t="str">
        <f t="shared" si="29"/>
        <v>October 2024</v>
      </c>
      <c r="F1868" s="3" t="str">
        <f ca="1">IF(C1868&gt;=TODAY()-365, "Last 12 Months", "After 12 Months")</f>
        <v>Last 12 Months</v>
      </c>
      <c r="G1868" s="1" t="s">
        <v>3608</v>
      </c>
      <c r="H1868" s="1" t="s">
        <v>1618</v>
      </c>
      <c r="I1868" s="1" t="s">
        <v>3609</v>
      </c>
      <c r="J1868" s="8">
        <f>EOMONTH(C1868, 0)</f>
        <v>45596</v>
      </c>
      <c r="K1868" s="1" t="s">
        <v>373</v>
      </c>
      <c r="L1868" s="1" t="str">
        <f>IF(ISNUMBER(SEARCH("Social subscription",I1868)),"Social Sub",IF(OR(ISNUMBER(SEARCH("Mens",I1868)),ISNUMBER(SEARCH("Ladies",I1868))),"Match Fees",IF(OR(ISNUMBER(SEARCH("Badgers",I1868)),ISNUMBER(SEARCH("Match Fee",I1868))),"Match Fees",IF(OR(ISNUMBER(SEARCH("Training",I1868)),ISNUMBER(SEARCH("Aspirations",I1868))),"Training Fee",""))))</f>
        <v>Match Fees</v>
      </c>
      <c r="M1868" s="1">
        <v>5</v>
      </c>
      <c r="N1868" s="1">
        <v>0.11</v>
      </c>
      <c r="O1868" s="1">
        <v>0.05</v>
      </c>
      <c r="P1868" s="1">
        <v>0</v>
      </c>
      <c r="Q1868" s="1">
        <v>4.84</v>
      </c>
    </row>
    <row r="1869" spans="1:17" ht="12.75">
      <c r="A1869" s="4">
        <v>45549</v>
      </c>
      <c r="B1869" s="18">
        <f>IF(AND(ISNUMBER(--LEFT(A1869,10)), ISNUMBER(--LEFT(C1869,10))), --LEFT(C1869,10) - --LEFT(A1869,10), "")</f>
        <v>24.354099999996834</v>
      </c>
      <c r="C1869" s="4">
        <v>45573.354166666664</v>
      </c>
      <c r="D1869" s="16">
        <f>YEAR(C1869)</f>
        <v>2024</v>
      </c>
      <c r="E1869" s="1" t="str">
        <f t="shared" si="29"/>
        <v>October 2024</v>
      </c>
      <c r="F1869" s="3" t="str">
        <f ca="1">IF(C1869&gt;=TODAY()-365, "Last 12 Months", "After 12 Months")</f>
        <v>Last 12 Months</v>
      </c>
      <c r="G1869" s="1" t="s">
        <v>3610</v>
      </c>
      <c r="H1869" s="1" t="s">
        <v>1618</v>
      </c>
      <c r="I1869" s="1" t="s">
        <v>3611</v>
      </c>
      <c r="J1869" s="8">
        <f>EOMONTH(C1869, 0)</f>
        <v>45596</v>
      </c>
      <c r="K1869" s="1" t="s">
        <v>373</v>
      </c>
      <c r="L1869" s="1" t="str">
        <f>IF(ISNUMBER(SEARCH("Social subscription",I1869)),"Social Sub",IF(OR(ISNUMBER(SEARCH("Mens",I1869)),ISNUMBER(SEARCH("Ladies",I1869))),"Match Fees",IF(OR(ISNUMBER(SEARCH("Badgers",I1869)),ISNUMBER(SEARCH("Match Fee",I1869))),"Match Fees",IF(OR(ISNUMBER(SEARCH("Training",I1869)),ISNUMBER(SEARCH("Aspirations",I1869))),"Training Fee",""))))</f>
        <v>Match Fees</v>
      </c>
      <c r="M1869" s="1">
        <v>5</v>
      </c>
      <c r="N1869" s="1">
        <v>0.1</v>
      </c>
      <c r="O1869" s="1">
        <v>0.05</v>
      </c>
      <c r="P1869" s="1">
        <v>0</v>
      </c>
      <c r="Q1869" s="1">
        <v>4.8499999999999996</v>
      </c>
    </row>
    <row r="1870" spans="1:17" ht="12.75">
      <c r="A1870" s="4">
        <v>45542</v>
      </c>
      <c r="B1870" s="18">
        <f>IF(AND(ISNUMBER(--LEFT(A1870,10)), ISNUMBER(--LEFT(C1870,10))), --LEFT(C1870,10) - --LEFT(A1870,10), "")</f>
        <v>31.354099999996834</v>
      </c>
      <c r="C1870" s="4">
        <v>45573.354166666664</v>
      </c>
      <c r="D1870" s="16">
        <f>YEAR(C1870)</f>
        <v>2024</v>
      </c>
      <c r="E1870" s="1" t="str">
        <f t="shared" si="29"/>
        <v>October 2024</v>
      </c>
      <c r="F1870" s="3" t="str">
        <f ca="1">IF(C1870&gt;=TODAY()-365, "Last 12 Months", "After 12 Months")</f>
        <v>Last 12 Months</v>
      </c>
      <c r="G1870" s="1" t="s">
        <v>3612</v>
      </c>
      <c r="H1870" s="1" t="s">
        <v>398</v>
      </c>
      <c r="I1870" s="1" t="s">
        <v>3613</v>
      </c>
      <c r="J1870" s="8">
        <f>EOMONTH(C1870, 0)</f>
        <v>45596</v>
      </c>
      <c r="K1870" s="1" t="s">
        <v>373</v>
      </c>
      <c r="L1870" s="1" t="str">
        <f>IF(ISNUMBER(SEARCH("Social subscription",I1870)),"Social Sub",IF(OR(ISNUMBER(SEARCH("Mens",I1870)),ISNUMBER(SEARCH("Ladies",I1870))),"Match Fees",IF(OR(ISNUMBER(SEARCH("Badgers",I1870)),ISNUMBER(SEARCH("Match Fee",I1870))),"Match Fees",IF(OR(ISNUMBER(SEARCH("Training",I1870)),ISNUMBER(SEARCH("Aspirations",I1870))),"Training Fee",""))))</f>
        <v>Match Fees</v>
      </c>
      <c r="M1870" s="1">
        <v>5</v>
      </c>
      <c r="N1870" s="1">
        <v>0.12</v>
      </c>
      <c r="O1870" s="1">
        <v>0.05</v>
      </c>
      <c r="P1870" s="1">
        <v>0</v>
      </c>
      <c r="Q1870" s="1">
        <v>4.83</v>
      </c>
    </row>
    <row r="1871" spans="1:17" ht="12.75">
      <c r="A1871" s="4">
        <v>45549</v>
      </c>
      <c r="B1871" s="18">
        <f>IF(AND(ISNUMBER(--LEFT(A1871,10)), ISNUMBER(--LEFT(C1871,10))), --LEFT(C1871,10) - --LEFT(A1871,10), "")</f>
        <v>24.354099999996834</v>
      </c>
      <c r="C1871" s="4">
        <v>45573.354166666664</v>
      </c>
      <c r="D1871" s="16">
        <f>YEAR(C1871)</f>
        <v>2024</v>
      </c>
      <c r="E1871" s="1" t="str">
        <f t="shared" si="29"/>
        <v>October 2024</v>
      </c>
      <c r="F1871" s="3" t="str">
        <f ca="1">IF(C1871&gt;=TODAY()-365, "Last 12 Months", "After 12 Months")</f>
        <v>Last 12 Months</v>
      </c>
      <c r="G1871" s="1" t="s">
        <v>3614</v>
      </c>
      <c r="H1871" s="1" t="s">
        <v>398</v>
      </c>
      <c r="I1871" s="1" t="s">
        <v>3615</v>
      </c>
      <c r="J1871" s="8">
        <f>EOMONTH(C1871, 0)</f>
        <v>45596</v>
      </c>
      <c r="K1871" s="1" t="s">
        <v>373</v>
      </c>
      <c r="L1871" s="1" t="str">
        <f>IF(ISNUMBER(SEARCH("Social subscription",I1871)),"Social Sub",IF(OR(ISNUMBER(SEARCH("Mens",I1871)),ISNUMBER(SEARCH("Ladies",I1871))),"Match Fees",IF(OR(ISNUMBER(SEARCH("Badgers",I1871)),ISNUMBER(SEARCH("Match Fee",I1871))),"Match Fees",IF(OR(ISNUMBER(SEARCH("Training",I1871)),ISNUMBER(SEARCH("Aspirations",I1871))),"Training Fee",""))))</f>
        <v>Match Fees</v>
      </c>
      <c r="M1871" s="1">
        <v>5</v>
      </c>
      <c r="N1871" s="1">
        <v>0.12</v>
      </c>
      <c r="O1871" s="1">
        <v>0.05</v>
      </c>
      <c r="P1871" s="1">
        <v>0</v>
      </c>
      <c r="Q1871" s="1">
        <v>4.83</v>
      </c>
    </row>
    <row r="1872" spans="1:17" ht="12.75">
      <c r="A1872" s="4">
        <v>45555</v>
      </c>
      <c r="B1872" s="18">
        <f>IF(AND(ISNUMBER(--LEFT(A1872,10)), ISNUMBER(--LEFT(C1872,10))), --LEFT(C1872,10) - --LEFT(A1872,10), "")</f>
        <v>18.354099999996834</v>
      </c>
      <c r="C1872" s="4">
        <v>45573.354166666664</v>
      </c>
      <c r="D1872" s="16">
        <f>YEAR(C1872)</f>
        <v>2024</v>
      </c>
      <c r="E1872" s="1" t="str">
        <f t="shared" si="29"/>
        <v>October 2024</v>
      </c>
      <c r="F1872" s="3" t="str">
        <f ca="1">IF(C1872&gt;=TODAY()-365, "Last 12 Months", "After 12 Months")</f>
        <v>Last 12 Months</v>
      </c>
      <c r="G1872" s="1" t="s">
        <v>3616</v>
      </c>
      <c r="H1872" s="1" t="s">
        <v>398</v>
      </c>
      <c r="I1872" s="1" t="s">
        <v>3617</v>
      </c>
      <c r="J1872" s="8">
        <f>EOMONTH(C1872, 0)</f>
        <v>45596</v>
      </c>
      <c r="K1872" s="1" t="s">
        <v>373</v>
      </c>
      <c r="L1872" s="1" t="str">
        <f>IF(ISNUMBER(SEARCH("Social subscription",I1872)),"Social Sub",IF(OR(ISNUMBER(SEARCH("Mens",I1872)),ISNUMBER(SEARCH("Ladies",I1872))),"Match Fees",IF(OR(ISNUMBER(SEARCH("Badgers",I1872)),ISNUMBER(SEARCH("Match Fee",I1872))),"Match Fees",IF(OR(ISNUMBER(SEARCH("Training",I1872)),ISNUMBER(SEARCH("Aspirations",I1872))),"Training Fee",""))))</f>
        <v>Match Fees</v>
      </c>
      <c r="M1872" s="1">
        <v>5</v>
      </c>
      <c r="N1872" s="1">
        <v>0.12</v>
      </c>
      <c r="O1872" s="1">
        <v>0.05</v>
      </c>
      <c r="P1872" s="1">
        <v>0</v>
      </c>
      <c r="Q1872" s="1">
        <v>4.83</v>
      </c>
    </row>
    <row r="1873" spans="1:17" ht="12.75">
      <c r="A1873" s="4">
        <v>45569</v>
      </c>
      <c r="B1873" s="18">
        <f>IF(AND(ISNUMBER(--LEFT(A1873,10)), ISNUMBER(--LEFT(C1873,10))), --LEFT(C1873,10) - --LEFT(A1873,10), "")</f>
        <v>4.3540999999968335</v>
      </c>
      <c r="C1873" s="4">
        <v>45573.354166666664</v>
      </c>
      <c r="D1873" s="16">
        <f>YEAR(C1873)</f>
        <v>2024</v>
      </c>
      <c r="E1873" s="1" t="str">
        <f t="shared" si="29"/>
        <v>October 2024</v>
      </c>
      <c r="F1873" s="3" t="str">
        <f ca="1">IF(C1873&gt;=TODAY()-365, "Last 12 Months", "After 12 Months")</f>
        <v>Last 12 Months</v>
      </c>
      <c r="G1873" s="1" t="s">
        <v>3618</v>
      </c>
      <c r="H1873" s="1" t="s">
        <v>398</v>
      </c>
      <c r="I1873" s="1" t="s">
        <v>3619</v>
      </c>
      <c r="J1873" s="8">
        <f>EOMONTH(C1873, 0)</f>
        <v>45596</v>
      </c>
      <c r="K1873" s="1" t="s">
        <v>373</v>
      </c>
      <c r="L1873" s="1" t="str">
        <f>IF(ISNUMBER(SEARCH("Social subscription",I1873)),"Social Sub",IF(OR(ISNUMBER(SEARCH("Mens",I1873)),ISNUMBER(SEARCH("Ladies",I1873))),"Match Fees",IF(OR(ISNUMBER(SEARCH("Badgers",I1873)),ISNUMBER(SEARCH("Match Fee",I1873))),"Match Fees",IF(OR(ISNUMBER(SEARCH("Training",I1873)),ISNUMBER(SEARCH("Aspirations",I1873))),"Training Fee",""))))</f>
        <v>Match Fees</v>
      </c>
      <c r="M1873" s="1">
        <v>5</v>
      </c>
      <c r="N1873" s="1">
        <v>0.14000000000000001</v>
      </c>
      <c r="O1873" s="1">
        <v>0.05</v>
      </c>
      <c r="P1873" s="1">
        <v>0</v>
      </c>
      <c r="Q1873" s="1">
        <v>4.8099999999999996</v>
      </c>
    </row>
    <row r="1874" spans="1:17" ht="12.75">
      <c r="A1874" s="4">
        <v>45543</v>
      </c>
      <c r="B1874" s="18">
        <f>IF(AND(ISNUMBER(--LEFT(A1874,10)), ISNUMBER(--LEFT(C1874,10))), --LEFT(C1874,10) - --LEFT(A1874,10), "")</f>
        <v>30.354099999996834</v>
      </c>
      <c r="C1874" s="4">
        <v>45573.354166666664</v>
      </c>
      <c r="D1874" s="16">
        <f>YEAR(C1874)</f>
        <v>2024</v>
      </c>
      <c r="E1874" s="1" t="str">
        <f t="shared" si="29"/>
        <v>October 2024</v>
      </c>
      <c r="F1874" s="3" t="str">
        <f ca="1">IF(C1874&gt;=TODAY()-365, "Last 12 Months", "After 12 Months")</f>
        <v>Last 12 Months</v>
      </c>
      <c r="G1874" s="1" t="s">
        <v>3620</v>
      </c>
      <c r="H1874" s="1" t="s">
        <v>3621</v>
      </c>
      <c r="I1874" s="1" t="s">
        <v>2647</v>
      </c>
      <c r="J1874" s="8">
        <f>EOMONTH(C1874, 0)</f>
        <v>45596</v>
      </c>
      <c r="K1874" s="1" t="s">
        <v>373</v>
      </c>
      <c r="L1874" s="1" t="str">
        <f>IF(ISNUMBER(SEARCH("Social subscription",I1874)),"Social Sub",IF(OR(ISNUMBER(SEARCH("Mens",I1874)),ISNUMBER(SEARCH("Ladies",I1874))),"Match Fees",IF(OR(ISNUMBER(SEARCH("Badgers",I1874)),ISNUMBER(SEARCH("Match Fee",I1874))),"Match Fees",IF(OR(ISNUMBER(SEARCH("Training",I1874)),ISNUMBER(SEARCH("Aspirations",I1874))),"Training Fee",""))))</f>
        <v>Training Fee</v>
      </c>
      <c r="M1874" s="1">
        <v>3</v>
      </c>
      <c r="N1874" s="1">
        <v>7.0000000000000007E-2</v>
      </c>
      <c r="O1874" s="1">
        <v>0.05</v>
      </c>
      <c r="P1874" s="1">
        <v>0</v>
      </c>
      <c r="Q1874" s="1">
        <v>2.88</v>
      </c>
    </row>
    <row r="1875" spans="1:17" ht="12.75">
      <c r="A1875" s="4">
        <v>45550</v>
      </c>
      <c r="B1875" s="18">
        <f>IF(AND(ISNUMBER(--LEFT(A1875,10)), ISNUMBER(--LEFT(C1875,10))), --LEFT(C1875,10) - --LEFT(A1875,10), "")</f>
        <v>23.354099999996834</v>
      </c>
      <c r="C1875" s="4">
        <v>45573.354166666664</v>
      </c>
      <c r="D1875" s="16">
        <f>YEAR(C1875)</f>
        <v>2024</v>
      </c>
      <c r="E1875" s="1" t="str">
        <f t="shared" si="29"/>
        <v>October 2024</v>
      </c>
      <c r="F1875" s="3" t="str">
        <f ca="1">IF(C1875&gt;=TODAY()-365, "Last 12 Months", "After 12 Months")</f>
        <v>Last 12 Months</v>
      </c>
      <c r="G1875" s="1" t="s">
        <v>3622</v>
      </c>
      <c r="H1875" s="1" t="s">
        <v>3621</v>
      </c>
      <c r="I1875" s="1" t="s">
        <v>3623</v>
      </c>
      <c r="J1875" s="8">
        <f>EOMONTH(C1875, 0)</f>
        <v>45596</v>
      </c>
      <c r="K1875" s="1" t="s">
        <v>373</v>
      </c>
      <c r="L1875" s="1" t="str">
        <f>IF(ISNUMBER(SEARCH("Social subscription",I1875)),"Social Sub",IF(OR(ISNUMBER(SEARCH("Mens",I1875)),ISNUMBER(SEARCH("Ladies",I1875))),"Match Fees",IF(OR(ISNUMBER(SEARCH("Badgers",I1875)),ISNUMBER(SEARCH("Match Fee",I1875))),"Match Fees",IF(OR(ISNUMBER(SEARCH("Training",I1875)),ISNUMBER(SEARCH("Aspirations",I1875))),"Training Fee",""))))</f>
        <v>Training Fee</v>
      </c>
      <c r="M1875" s="1">
        <v>3</v>
      </c>
      <c r="N1875" s="1">
        <v>0.05</v>
      </c>
      <c r="O1875" s="1">
        <v>0.05</v>
      </c>
      <c r="P1875" s="1">
        <v>0</v>
      </c>
      <c r="Q1875" s="1">
        <v>2.9</v>
      </c>
    </row>
    <row r="1876" spans="1:17" ht="12.75">
      <c r="A1876" s="4">
        <v>45417</v>
      </c>
      <c r="B1876" s="18">
        <f>IF(AND(ISNUMBER(--LEFT(A1876,10)), ISNUMBER(--LEFT(C1876,10))), --LEFT(C1876,10) - --LEFT(A1876,10), "")</f>
        <v>156.35409999999683</v>
      </c>
      <c r="C1876" s="4">
        <v>45573.354166666664</v>
      </c>
      <c r="D1876" s="16">
        <f>YEAR(C1876)</f>
        <v>2024</v>
      </c>
      <c r="E1876" s="1" t="str">
        <f t="shared" si="29"/>
        <v>October 2024</v>
      </c>
      <c r="F1876" s="3" t="str">
        <f ca="1">IF(C1876&gt;=TODAY()-365, "Last 12 Months", "After 12 Months")</f>
        <v>Last 12 Months</v>
      </c>
      <c r="G1876" s="1" t="s">
        <v>3624</v>
      </c>
      <c r="H1876" s="1" t="s">
        <v>1101</v>
      </c>
      <c r="I1876" s="1" t="s">
        <v>3625</v>
      </c>
      <c r="J1876" s="8">
        <f>EOMONTH(C1876, 0)</f>
        <v>45596</v>
      </c>
      <c r="K1876" s="1" t="s">
        <v>373</v>
      </c>
      <c r="L1876" s="1" t="str">
        <f>IF(ISNUMBER(SEARCH("Social subscription",I1876)),"Social Sub",IF(OR(ISNUMBER(SEARCH("Mens",I1876)),ISNUMBER(SEARCH("Ladies",I1876))),"Match Fees",IF(OR(ISNUMBER(SEARCH("Badgers",I1876)),ISNUMBER(SEARCH("Match Fee",I1876))),"Match Fees",IF(OR(ISNUMBER(SEARCH("Training",I1876)),ISNUMBER(SEARCH("Aspirations",I1876))),"Training Fee",""))))</f>
        <v>Training Fee</v>
      </c>
      <c r="M1876" s="1">
        <v>3</v>
      </c>
      <c r="N1876" s="1">
        <v>7.0000000000000007E-2</v>
      </c>
      <c r="O1876" s="1">
        <v>0.05</v>
      </c>
      <c r="P1876" s="1">
        <v>0</v>
      </c>
      <c r="Q1876" s="1">
        <v>2.88</v>
      </c>
    </row>
    <row r="1877" spans="1:17" ht="12.75">
      <c r="A1877" s="4">
        <v>45431</v>
      </c>
      <c r="B1877" s="18">
        <f>IF(AND(ISNUMBER(--LEFT(A1877,10)), ISNUMBER(--LEFT(C1877,10))), --LEFT(C1877,10) - --LEFT(A1877,10), "")</f>
        <v>142.35409999999683</v>
      </c>
      <c r="C1877" s="4">
        <v>45573.354166666664</v>
      </c>
      <c r="D1877" s="16">
        <f>YEAR(C1877)</f>
        <v>2024</v>
      </c>
      <c r="E1877" s="1" t="str">
        <f t="shared" si="29"/>
        <v>October 2024</v>
      </c>
      <c r="F1877" s="3" t="str">
        <f ca="1">IF(C1877&gt;=TODAY()-365, "Last 12 Months", "After 12 Months")</f>
        <v>Last 12 Months</v>
      </c>
      <c r="G1877" s="1" t="s">
        <v>3626</v>
      </c>
      <c r="H1877" s="1" t="s">
        <v>1101</v>
      </c>
      <c r="I1877" s="1" t="s">
        <v>3627</v>
      </c>
      <c r="J1877" s="8">
        <f>EOMONTH(C1877, 0)</f>
        <v>45596</v>
      </c>
      <c r="K1877" s="1" t="s">
        <v>373</v>
      </c>
      <c r="L1877" s="1" t="str">
        <f>IF(ISNUMBER(SEARCH("Social subscription",I1877)),"Social Sub",IF(OR(ISNUMBER(SEARCH("Mens",I1877)),ISNUMBER(SEARCH("Ladies",I1877))),"Match Fees",IF(OR(ISNUMBER(SEARCH("Badgers",I1877)),ISNUMBER(SEARCH("Match Fee",I1877))),"Match Fees",IF(OR(ISNUMBER(SEARCH("Training",I1877)),ISNUMBER(SEARCH("Aspirations",I1877))),"Training Fee",""))))</f>
        <v>Training Fee</v>
      </c>
      <c r="M1877" s="1">
        <v>3</v>
      </c>
      <c r="N1877" s="1">
        <v>7.0000000000000007E-2</v>
      </c>
      <c r="O1877" s="1">
        <v>0.05</v>
      </c>
      <c r="P1877" s="1">
        <v>0</v>
      </c>
      <c r="Q1877" s="1">
        <v>2.88</v>
      </c>
    </row>
    <row r="1878" spans="1:17" ht="12.75">
      <c r="A1878" s="4">
        <v>45447</v>
      </c>
      <c r="B1878" s="18">
        <f>IF(AND(ISNUMBER(--LEFT(A1878,10)), ISNUMBER(--LEFT(C1878,10))), --LEFT(C1878,10) - --LEFT(A1878,10), "")</f>
        <v>126.35409999999683</v>
      </c>
      <c r="C1878" s="4">
        <v>45573.354166666664</v>
      </c>
      <c r="D1878" s="16">
        <f>YEAR(C1878)</f>
        <v>2024</v>
      </c>
      <c r="E1878" s="1" t="str">
        <f t="shared" si="29"/>
        <v>October 2024</v>
      </c>
      <c r="F1878" s="3" t="str">
        <f ca="1">IF(C1878&gt;=TODAY()-365, "Last 12 Months", "After 12 Months")</f>
        <v>Last 12 Months</v>
      </c>
      <c r="G1878" s="1" t="s">
        <v>3628</v>
      </c>
      <c r="H1878" s="1" t="s">
        <v>1101</v>
      </c>
      <c r="I1878" s="1" t="s">
        <v>3629</v>
      </c>
      <c r="J1878" s="8">
        <f>EOMONTH(C1878, 0)</f>
        <v>45596</v>
      </c>
      <c r="K1878" s="1" t="s">
        <v>373</v>
      </c>
      <c r="L1878" s="1" t="str">
        <f>IF(ISNUMBER(SEARCH("Social subscription",I1878)),"Social Sub",IF(OR(ISNUMBER(SEARCH("Mens",I1878)),ISNUMBER(SEARCH("Ladies",I1878))),"Match Fees",IF(OR(ISNUMBER(SEARCH("Badgers",I1878)),ISNUMBER(SEARCH("Match Fee",I1878))),"Match Fees",IF(OR(ISNUMBER(SEARCH("Training",I1878)),ISNUMBER(SEARCH("Aspirations",I1878))),"Training Fee",""))))</f>
        <v>Training Fee</v>
      </c>
      <c r="M1878" s="1">
        <v>3</v>
      </c>
      <c r="N1878" s="1">
        <v>7.0000000000000007E-2</v>
      </c>
      <c r="O1878" s="1">
        <v>0.05</v>
      </c>
      <c r="P1878" s="1">
        <v>0</v>
      </c>
      <c r="Q1878" s="1">
        <v>2.88</v>
      </c>
    </row>
    <row r="1879" spans="1:17" ht="12.75">
      <c r="A1879" s="4">
        <v>45451</v>
      </c>
      <c r="B1879" s="18">
        <f>IF(AND(ISNUMBER(--LEFT(A1879,10)), ISNUMBER(--LEFT(C1879,10))), --LEFT(C1879,10) - --LEFT(A1879,10), "")</f>
        <v>122.35409999999683</v>
      </c>
      <c r="C1879" s="4">
        <v>45573.354166666664</v>
      </c>
      <c r="D1879" s="16">
        <f>YEAR(C1879)</f>
        <v>2024</v>
      </c>
      <c r="E1879" s="1" t="str">
        <f t="shared" si="29"/>
        <v>October 2024</v>
      </c>
      <c r="F1879" s="3" t="str">
        <f ca="1">IF(C1879&gt;=TODAY()-365, "Last 12 Months", "After 12 Months")</f>
        <v>Last 12 Months</v>
      </c>
      <c r="G1879" s="1" t="s">
        <v>3630</v>
      </c>
      <c r="H1879" s="1" t="s">
        <v>1101</v>
      </c>
      <c r="I1879" s="1" t="s">
        <v>3631</v>
      </c>
      <c r="J1879" s="8">
        <f>EOMONTH(C1879, 0)</f>
        <v>45596</v>
      </c>
      <c r="K1879" s="1" t="s">
        <v>373</v>
      </c>
      <c r="L1879" s="1" t="str">
        <f>IF(ISNUMBER(SEARCH("Social subscription",I1879)),"Social Sub",IF(OR(ISNUMBER(SEARCH("Mens",I1879)),ISNUMBER(SEARCH("Ladies",I1879))),"Match Fees",IF(OR(ISNUMBER(SEARCH("Badgers",I1879)),ISNUMBER(SEARCH("Match Fee",I1879))),"Match Fees",IF(OR(ISNUMBER(SEARCH("Training",I1879)),ISNUMBER(SEARCH("Aspirations",I1879))),"Training Fee",""))))</f>
        <v>Training Fee</v>
      </c>
      <c r="M1879" s="1">
        <v>3</v>
      </c>
      <c r="N1879" s="1">
        <v>7.0000000000000007E-2</v>
      </c>
      <c r="O1879" s="1">
        <v>0.05</v>
      </c>
      <c r="P1879" s="1">
        <v>0</v>
      </c>
      <c r="Q1879" s="1">
        <v>2.88</v>
      </c>
    </row>
    <row r="1880" spans="1:17" ht="12.75">
      <c r="A1880" s="4">
        <v>45473</v>
      </c>
      <c r="B1880" s="18">
        <f>IF(AND(ISNUMBER(--LEFT(A1880,10)), ISNUMBER(--LEFT(C1880,10))), --LEFT(C1880,10) - --LEFT(A1880,10), "")</f>
        <v>100.35409999999683</v>
      </c>
      <c r="C1880" s="4">
        <v>45573.354166666664</v>
      </c>
      <c r="D1880" s="16">
        <f>YEAR(C1880)</f>
        <v>2024</v>
      </c>
      <c r="E1880" s="1" t="str">
        <f t="shared" si="29"/>
        <v>October 2024</v>
      </c>
      <c r="F1880" s="3" t="str">
        <f ca="1">IF(C1880&gt;=TODAY()-365, "Last 12 Months", "After 12 Months")</f>
        <v>Last 12 Months</v>
      </c>
      <c r="G1880" s="1" t="s">
        <v>3632</v>
      </c>
      <c r="H1880" s="1" t="s">
        <v>1101</v>
      </c>
      <c r="I1880" s="1" t="s">
        <v>3633</v>
      </c>
      <c r="J1880" s="8">
        <f>EOMONTH(C1880, 0)</f>
        <v>45596</v>
      </c>
      <c r="K1880" s="1" t="s">
        <v>373</v>
      </c>
      <c r="L1880" s="1" t="str">
        <f>IF(ISNUMBER(SEARCH("Social subscription",I1880)),"Social Sub",IF(OR(ISNUMBER(SEARCH("Mens",I1880)),ISNUMBER(SEARCH("Ladies",I1880))),"Match Fees",IF(OR(ISNUMBER(SEARCH("Badgers",I1880)),ISNUMBER(SEARCH("Match Fee",I1880))),"Match Fees",IF(OR(ISNUMBER(SEARCH("Training",I1880)),ISNUMBER(SEARCH("Aspirations",I1880))),"Training Fee",""))))</f>
        <v>Training Fee</v>
      </c>
      <c r="M1880" s="1">
        <v>3</v>
      </c>
      <c r="N1880" s="1">
        <v>7.0000000000000007E-2</v>
      </c>
      <c r="O1880" s="1">
        <v>0.05</v>
      </c>
      <c r="P1880" s="1">
        <v>0</v>
      </c>
      <c r="Q1880" s="1">
        <v>2.88</v>
      </c>
    </row>
    <row r="1881" spans="1:17" ht="12.75">
      <c r="A1881" s="4">
        <v>45481</v>
      </c>
      <c r="B1881" s="18">
        <f>IF(AND(ISNUMBER(--LEFT(A1881,10)), ISNUMBER(--LEFT(C1881,10))), --LEFT(C1881,10) - --LEFT(A1881,10), "")</f>
        <v>92.354099999996834</v>
      </c>
      <c r="C1881" s="4">
        <v>45573.354166666664</v>
      </c>
      <c r="D1881" s="16">
        <f>YEAR(C1881)</f>
        <v>2024</v>
      </c>
      <c r="E1881" s="1" t="str">
        <f t="shared" si="29"/>
        <v>October 2024</v>
      </c>
      <c r="F1881" s="3" t="str">
        <f ca="1">IF(C1881&gt;=TODAY()-365, "Last 12 Months", "After 12 Months")</f>
        <v>Last 12 Months</v>
      </c>
      <c r="G1881" s="1" t="s">
        <v>3634</v>
      </c>
      <c r="H1881" s="1" t="s">
        <v>1101</v>
      </c>
      <c r="I1881" s="1" t="s">
        <v>3635</v>
      </c>
      <c r="J1881" s="8">
        <f>EOMONTH(C1881, 0)</f>
        <v>45596</v>
      </c>
      <c r="K1881" s="1" t="s">
        <v>373</v>
      </c>
      <c r="L1881" s="1" t="str">
        <f>IF(ISNUMBER(SEARCH("Social subscription",I1881)),"Social Sub",IF(OR(ISNUMBER(SEARCH("Mens",I1881)),ISNUMBER(SEARCH("Ladies",I1881))),"Match Fees",IF(OR(ISNUMBER(SEARCH("Badgers",I1881)),ISNUMBER(SEARCH("Match Fee",I1881))),"Match Fees",IF(OR(ISNUMBER(SEARCH("Training",I1881)),ISNUMBER(SEARCH("Aspirations",I1881))),"Training Fee",""))))</f>
        <v>Training Fee</v>
      </c>
      <c r="M1881" s="1">
        <v>3</v>
      </c>
      <c r="N1881" s="1">
        <v>7.0000000000000007E-2</v>
      </c>
      <c r="O1881" s="1">
        <v>0.05</v>
      </c>
      <c r="P1881" s="1">
        <v>0</v>
      </c>
      <c r="Q1881" s="1">
        <v>2.88</v>
      </c>
    </row>
    <row r="1882" spans="1:17" ht="12.75">
      <c r="A1882" s="4">
        <v>45536</v>
      </c>
      <c r="B1882" s="18">
        <f>IF(AND(ISNUMBER(--LEFT(A1882,10)), ISNUMBER(--LEFT(C1882,10))), --LEFT(C1882,10) - --LEFT(A1882,10), "")</f>
        <v>37.354099999996834</v>
      </c>
      <c r="C1882" s="4">
        <v>45573.354166666664</v>
      </c>
      <c r="D1882" s="16">
        <f>YEAR(C1882)</f>
        <v>2024</v>
      </c>
      <c r="E1882" s="1" t="str">
        <f t="shared" si="29"/>
        <v>October 2024</v>
      </c>
      <c r="F1882" s="3" t="str">
        <f ca="1">IF(C1882&gt;=TODAY()-365, "Last 12 Months", "After 12 Months")</f>
        <v>Last 12 Months</v>
      </c>
      <c r="G1882" s="1" t="s">
        <v>3636</v>
      </c>
      <c r="H1882" s="1" t="s">
        <v>1101</v>
      </c>
      <c r="I1882" s="1" t="s">
        <v>3637</v>
      </c>
      <c r="J1882" s="8">
        <f>EOMONTH(C1882, 0)</f>
        <v>45596</v>
      </c>
      <c r="K1882" s="1" t="s">
        <v>373</v>
      </c>
      <c r="L1882" s="1" t="str">
        <f>IF(ISNUMBER(SEARCH("Social subscription",I1882)),"Social Sub",IF(OR(ISNUMBER(SEARCH("Mens",I1882)),ISNUMBER(SEARCH("Ladies",I1882))),"Match Fees",IF(OR(ISNUMBER(SEARCH("Badgers",I1882)),ISNUMBER(SEARCH("Match Fee",I1882))),"Match Fees",IF(OR(ISNUMBER(SEARCH("Training",I1882)),ISNUMBER(SEARCH("Aspirations",I1882))),"Training Fee",""))))</f>
        <v>Training Fee</v>
      </c>
      <c r="M1882" s="1">
        <v>3</v>
      </c>
      <c r="N1882" s="1">
        <v>7.0000000000000007E-2</v>
      </c>
      <c r="O1882" s="1">
        <v>0.05</v>
      </c>
      <c r="P1882" s="1">
        <v>0</v>
      </c>
      <c r="Q1882" s="1">
        <v>2.88</v>
      </c>
    </row>
    <row r="1883" spans="1:17" ht="12.75">
      <c r="A1883" s="4">
        <v>45484</v>
      </c>
      <c r="B1883" s="18">
        <f>IF(AND(ISNUMBER(--LEFT(A1883,10)), ISNUMBER(--LEFT(C1883,10))), --LEFT(C1883,10) - --LEFT(A1883,10), "")</f>
        <v>89.354099999996834</v>
      </c>
      <c r="C1883" s="4">
        <v>45573.354166666664</v>
      </c>
      <c r="D1883" s="16">
        <f>YEAR(C1883)</f>
        <v>2024</v>
      </c>
      <c r="E1883" s="1" t="str">
        <f t="shared" si="29"/>
        <v>October 2024</v>
      </c>
      <c r="F1883" s="3" t="str">
        <f ca="1">IF(C1883&gt;=TODAY()-365, "Last 12 Months", "After 12 Months")</f>
        <v>Last 12 Months</v>
      </c>
      <c r="G1883" s="1" t="s">
        <v>3638</v>
      </c>
      <c r="H1883" s="1" t="s">
        <v>3639</v>
      </c>
      <c r="I1883" s="1" t="s">
        <v>2913</v>
      </c>
      <c r="J1883" s="8">
        <f>EOMONTH(C1883, 0)</f>
        <v>45596</v>
      </c>
      <c r="K1883" s="1" t="s">
        <v>373</v>
      </c>
      <c r="L1883" s="1" t="str">
        <f>IF(ISNUMBER(SEARCH("Social subscription",I1883)),"Social Sub",IF(OR(ISNUMBER(SEARCH("Mens",I1883)),ISNUMBER(SEARCH("Ladies",I1883))),"Match Fees",IF(OR(ISNUMBER(SEARCH("Badgers",I1883)),ISNUMBER(SEARCH("Match Fee",I1883))),"Match Fees",IF(OR(ISNUMBER(SEARCH("Training",I1883)),ISNUMBER(SEARCH("Aspirations",I1883))),"Training Fee",""))))</f>
        <v>Match Fees</v>
      </c>
      <c r="M1883" s="1">
        <v>5</v>
      </c>
      <c r="N1883" s="1">
        <v>0.14000000000000001</v>
      </c>
      <c r="O1883" s="1">
        <v>0.05</v>
      </c>
      <c r="P1883" s="1">
        <v>0</v>
      </c>
      <c r="Q1883" s="1">
        <v>4.8099999999999996</v>
      </c>
    </row>
    <row r="1884" spans="1:17" ht="12.75">
      <c r="A1884" s="4">
        <v>45496</v>
      </c>
      <c r="B1884" s="18">
        <f>IF(AND(ISNUMBER(--LEFT(A1884,10)), ISNUMBER(--LEFT(C1884,10))), --LEFT(C1884,10) - --LEFT(A1884,10), "")</f>
        <v>77.354099999996834</v>
      </c>
      <c r="C1884" s="4">
        <v>45573.354166666664</v>
      </c>
      <c r="D1884" s="16">
        <f>YEAR(C1884)</f>
        <v>2024</v>
      </c>
      <c r="E1884" s="1" t="str">
        <f t="shared" si="29"/>
        <v>October 2024</v>
      </c>
      <c r="F1884" s="3" t="str">
        <f ca="1">IF(C1884&gt;=TODAY()-365, "Last 12 Months", "After 12 Months")</f>
        <v>Last 12 Months</v>
      </c>
      <c r="G1884" s="1" t="s">
        <v>3640</v>
      </c>
      <c r="H1884" s="1" t="s">
        <v>3639</v>
      </c>
      <c r="I1884" s="1" t="s">
        <v>2915</v>
      </c>
      <c r="J1884" s="8">
        <f>EOMONTH(C1884, 0)</f>
        <v>45596</v>
      </c>
      <c r="K1884" s="1" t="s">
        <v>373</v>
      </c>
      <c r="L1884" s="1" t="str">
        <f>IF(ISNUMBER(SEARCH("Social subscription",I1884)),"Social Sub",IF(OR(ISNUMBER(SEARCH("Mens",I1884)),ISNUMBER(SEARCH("Ladies",I1884))),"Match Fees",IF(OR(ISNUMBER(SEARCH("Badgers",I1884)),ISNUMBER(SEARCH("Match Fee",I1884))),"Match Fees",IF(OR(ISNUMBER(SEARCH("Training",I1884)),ISNUMBER(SEARCH("Aspirations",I1884))),"Training Fee",""))))</f>
        <v>Match Fees</v>
      </c>
      <c r="M1884" s="1">
        <v>5</v>
      </c>
      <c r="N1884" s="1">
        <v>0.14000000000000001</v>
      </c>
      <c r="O1884" s="1">
        <v>0.05</v>
      </c>
      <c r="P1884" s="1">
        <v>0</v>
      </c>
      <c r="Q1884" s="1">
        <v>4.8099999999999996</v>
      </c>
    </row>
    <row r="1885" spans="1:17" ht="12.75">
      <c r="A1885" s="4">
        <v>45542</v>
      </c>
      <c r="B1885" s="18">
        <f>IF(AND(ISNUMBER(--LEFT(A1885,10)), ISNUMBER(--LEFT(C1885,10))), --LEFT(C1885,10) - --LEFT(A1885,10), "")</f>
        <v>31.354099999996834</v>
      </c>
      <c r="C1885" s="4">
        <v>45573.354166666664</v>
      </c>
      <c r="D1885" s="16">
        <f>YEAR(C1885)</f>
        <v>2024</v>
      </c>
      <c r="E1885" s="1" t="str">
        <f t="shared" si="29"/>
        <v>October 2024</v>
      </c>
      <c r="F1885" s="3" t="str">
        <f ca="1">IF(C1885&gt;=TODAY()-365, "Last 12 Months", "After 12 Months")</f>
        <v>Last 12 Months</v>
      </c>
      <c r="G1885" s="1" t="s">
        <v>3641</v>
      </c>
      <c r="H1885" s="1" t="s">
        <v>3639</v>
      </c>
      <c r="I1885" s="1" t="s">
        <v>3609</v>
      </c>
      <c r="J1885" s="8">
        <f>EOMONTH(C1885, 0)</f>
        <v>45596</v>
      </c>
      <c r="K1885" s="1" t="s">
        <v>373</v>
      </c>
      <c r="L1885" s="1" t="str">
        <f>IF(ISNUMBER(SEARCH("Social subscription",I1885)),"Social Sub",IF(OR(ISNUMBER(SEARCH("Mens",I1885)),ISNUMBER(SEARCH("Ladies",I1885))),"Match Fees",IF(OR(ISNUMBER(SEARCH("Badgers",I1885)),ISNUMBER(SEARCH("Match Fee",I1885))),"Match Fees",IF(OR(ISNUMBER(SEARCH("Training",I1885)),ISNUMBER(SEARCH("Aspirations",I1885))),"Training Fee",""))))</f>
        <v>Match Fees</v>
      </c>
      <c r="M1885" s="1">
        <v>5</v>
      </c>
      <c r="N1885" s="1">
        <v>0.15</v>
      </c>
      <c r="O1885" s="1">
        <v>0.05</v>
      </c>
      <c r="P1885" s="1">
        <v>0</v>
      </c>
      <c r="Q1885" s="1">
        <v>4.8</v>
      </c>
    </row>
    <row r="1886" spans="1:17" ht="12.75">
      <c r="A1886" s="4">
        <v>45528</v>
      </c>
      <c r="B1886" s="18">
        <f>IF(AND(ISNUMBER(--LEFT(A1886,10)), ISNUMBER(--LEFT(C1886,10))), --LEFT(C1886,10) - --LEFT(A1886,10), "")</f>
        <v>45.354800000000978</v>
      </c>
      <c r="C1886" s="4">
        <v>45573.354861111111</v>
      </c>
      <c r="D1886" s="16">
        <f>YEAR(C1886)</f>
        <v>2024</v>
      </c>
      <c r="E1886" s="1" t="str">
        <f t="shared" si="29"/>
        <v>October 2024</v>
      </c>
      <c r="F1886" s="3" t="str">
        <f ca="1">IF(C1886&gt;=TODAY()-365, "Last 12 Months", "After 12 Months")</f>
        <v>Last 12 Months</v>
      </c>
      <c r="G1886" s="1" t="s">
        <v>3642</v>
      </c>
      <c r="H1886" s="1" t="s">
        <v>1249</v>
      </c>
      <c r="I1886" s="1" t="s">
        <v>2488</v>
      </c>
      <c r="J1886" s="8">
        <f>EOMONTH(C1886, 0)</f>
        <v>45596</v>
      </c>
      <c r="K1886" s="1" t="s">
        <v>373</v>
      </c>
      <c r="L1886" s="1" t="str">
        <f>IF(ISNUMBER(SEARCH("Social subscription",I1886)),"Social Sub",IF(OR(ISNUMBER(SEARCH("Mens",I1886)),ISNUMBER(SEARCH("Ladies",I1886))),"Match Fees",IF(OR(ISNUMBER(SEARCH("Badgers",I1886)),ISNUMBER(SEARCH("Match Fee",I1886))),"Match Fees",IF(OR(ISNUMBER(SEARCH("Training",I1886)),ISNUMBER(SEARCH("Aspirations",I1886))),"Training Fee",""))))</f>
        <v>Training Fee</v>
      </c>
      <c r="M1886" s="1">
        <v>5</v>
      </c>
      <c r="N1886" s="1">
        <v>0.12</v>
      </c>
      <c r="O1886" s="1">
        <v>0.05</v>
      </c>
      <c r="P1886" s="1">
        <v>0</v>
      </c>
      <c r="Q1886" s="1">
        <v>4.83</v>
      </c>
    </row>
    <row r="1887" spans="1:17" ht="12.75">
      <c r="A1887" s="4">
        <v>45556</v>
      </c>
      <c r="B1887" s="18">
        <f>IF(AND(ISNUMBER(--LEFT(A1887,10)), ISNUMBER(--LEFT(C1887,10))), --LEFT(C1887,10) - --LEFT(A1887,10), "")</f>
        <v>17.354800000000978</v>
      </c>
      <c r="C1887" s="4">
        <v>45573.354861111111</v>
      </c>
      <c r="D1887" s="16">
        <f>YEAR(C1887)</f>
        <v>2024</v>
      </c>
      <c r="E1887" s="1" t="str">
        <f t="shared" si="29"/>
        <v>October 2024</v>
      </c>
      <c r="F1887" s="3" t="str">
        <f ca="1">IF(C1887&gt;=TODAY()-365, "Last 12 Months", "After 12 Months")</f>
        <v>Last 12 Months</v>
      </c>
      <c r="G1887" s="1" t="s">
        <v>3643</v>
      </c>
      <c r="H1887" s="1" t="s">
        <v>1249</v>
      </c>
      <c r="I1887" s="1" t="s">
        <v>3644</v>
      </c>
      <c r="J1887" s="8">
        <f>EOMONTH(C1887, 0)</f>
        <v>45596</v>
      </c>
      <c r="K1887" s="1" t="s">
        <v>373</v>
      </c>
      <c r="L1887" s="1" t="str">
        <f>IF(ISNUMBER(SEARCH("Social subscription",I1887)),"Social Sub",IF(OR(ISNUMBER(SEARCH("Mens",I1887)),ISNUMBER(SEARCH("Ladies",I1887))),"Match Fees",IF(OR(ISNUMBER(SEARCH("Badgers",I1887)),ISNUMBER(SEARCH("Match Fee",I1887))),"Match Fees",IF(OR(ISNUMBER(SEARCH("Training",I1887)),ISNUMBER(SEARCH("Aspirations",I1887))),"Training Fee",""))))</f>
        <v>Match Fees</v>
      </c>
      <c r="M1887" s="1">
        <v>10</v>
      </c>
      <c r="N1887" s="1">
        <v>0.23</v>
      </c>
      <c r="O1887" s="1">
        <v>0.1</v>
      </c>
      <c r="P1887" s="1">
        <v>0</v>
      </c>
      <c r="Q1887" s="1">
        <v>9.67</v>
      </c>
    </row>
    <row r="1888" spans="1:17" ht="12.75">
      <c r="A1888" s="4">
        <v>45564</v>
      </c>
      <c r="B1888" s="18">
        <f>IF(AND(ISNUMBER(--LEFT(A1888,10)), ISNUMBER(--LEFT(C1888,10))), --LEFT(C1888,10) - --LEFT(A1888,10), "")</f>
        <v>9.3548000000009779</v>
      </c>
      <c r="C1888" s="4">
        <v>45573.354861111111</v>
      </c>
      <c r="D1888" s="16">
        <f>YEAR(C1888)</f>
        <v>2024</v>
      </c>
      <c r="E1888" s="1" t="str">
        <f t="shared" si="29"/>
        <v>October 2024</v>
      </c>
      <c r="F1888" s="3" t="str">
        <f ca="1">IF(C1888&gt;=TODAY()-365, "Last 12 Months", "After 12 Months")</f>
        <v>Last 12 Months</v>
      </c>
      <c r="G1888" s="1" t="s">
        <v>3645</v>
      </c>
      <c r="H1888" s="1" t="s">
        <v>1249</v>
      </c>
      <c r="I1888" s="1" t="s">
        <v>3646</v>
      </c>
      <c r="J1888" s="8">
        <f>EOMONTH(C1888, 0)</f>
        <v>45596</v>
      </c>
      <c r="K1888" s="1" t="s">
        <v>373</v>
      </c>
      <c r="L1888" s="1" t="str">
        <f>IF(ISNUMBER(SEARCH("Social subscription",I1888)),"Social Sub",IF(OR(ISNUMBER(SEARCH("Mens",I1888)),ISNUMBER(SEARCH("Ladies",I1888))),"Match Fees",IF(OR(ISNUMBER(SEARCH("Badgers",I1888)),ISNUMBER(SEARCH("Match Fee",I1888))),"Match Fees",IF(OR(ISNUMBER(SEARCH("Training",I1888)),ISNUMBER(SEARCH("Aspirations",I1888))),"Training Fee",""))))</f>
        <v>Match Fees</v>
      </c>
      <c r="M1888" s="1">
        <v>10</v>
      </c>
      <c r="N1888" s="1">
        <v>0.23</v>
      </c>
      <c r="O1888" s="1">
        <v>0.1</v>
      </c>
      <c r="P1888" s="1">
        <v>0</v>
      </c>
      <c r="Q1888" s="1">
        <v>9.67</v>
      </c>
    </row>
    <row r="1889" spans="1:17" ht="12.75">
      <c r="A1889" s="4">
        <v>45573</v>
      </c>
      <c r="B1889" s="18">
        <f>IF(AND(ISNUMBER(--LEFT(A1889,10)), ISNUMBER(--LEFT(C1889,10))), --LEFT(C1889,10) - --LEFT(A1889,10), "")</f>
        <v>0.61110000000189757</v>
      </c>
      <c r="C1889" s="4">
        <v>45573.611111111109</v>
      </c>
      <c r="D1889" s="16">
        <f>YEAR(C1889)</f>
        <v>2024</v>
      </c>
      <c r="E1889" s="1" t="str">
        <f t="shared" si="29"/>
        <v>October 2024</v>
      </c>
      <c r="F1889" s="3" t="str">
        <f ca="1">IF(C1889&gt;=TODAY()-365, "Last 12 Months", "After 12 Months")</f>
        <v>Last 12 Months</v>
      </c>
      <c r="G1889" s="1" t="s">
        <v>3647</v>
      </c>
      <c r="H1889" s="1" t="s">
        <v>1871</v>
      </c>
      <c r="I1889" s="1" t="s">
        <v>3648</v>
      </c>
      <c r="J1889" s="8">
        <f>EOMONTH(C1889, 0)</f>
        <v>45596</v>
      </c>
      <c r="K1889" s="1" t="s">
        <v>241</v>
      </c>
      <c r="L1889" s="1" t="str">
        <f>IF(ISNUMBER(SEARCH("Social subscription",I1889)),"Social Sub",IF(OR(ISNUMBER(SEARCH("Mens",I1889)),ISNUMBER(SEARCH("Ladies",I1889))),"Match Fees",IF(OR(ISNUMBER(SEARCH("Badgers",I1889)),ISNUMBER(SEARCH("Match Fee",I1889))),"Match Fees",IF(OR(ISNUMBER(SEARCH("Training",I1889)),ISNUMBER(SEARCH("Aspirations",I1889))),"Training Fee",""))))</f>
        <v>Match Fees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</row>
    <row r="1890" spans="1:17" ht="12.75">
      <c r="A1890" s="4">
        <v>45573</v>
      </c>
      <c r="B1890" s="18">
        <f>IF(AND(ISNUMBER(--LEFT(A1890,10)), ISNUMBER(--LEFT(C1890,10))), --LEFT(C1890,10) - --LEFT(A1890,10), "")</f>
        <v>0.61110000000189757</v>
      </c>
      <c r="C1890" s="4">
        <v>45573.611111111109</v>
      </c>
      <c r="D1890" s="16">
        <f>YEAR(C1890)</f>
        <v>2024</v>
      </c>
      <c r="E1890" s="1" t="str">
        <f t="shared" si="29"/>
        <v>October 2024</v>
      </c>
      <c r="F1890" s="3" t="str">
        <f ca="1">IF(C1890&gt;=TODAY()-365, "Last 12 Months", "After 12 Months")</f>
        <v>Last 12 Months</v>
      </c>
      <c r="G1890" s="1" t="s">
        <v>3649</v>
      </c>
      <c r="H1890" s="1" t="s">
        <v>996</v>
      </c>
      <c r="I1890" s="1" t="s">
        <v>3650</v>
      </c>
      <c r="J1890" s="8">
        <f>EOMONTH(C1890, 0)</f>
        <v>45596</v>
      </c>
      <c r="K1890" s="1" t="s">
        <v>241</v>
      </c>
      <c r="L1890" s="1" t="str">
        <f>IF(ISNUMBER(SEARCH("Social subscription",I1890)),"Social Sub",IF(OR(ISNUMBER(SEARCH("Mens",I1890)),ISNUMBER(SEARCH("Ladies",I1890))),"Match Fees",IF(OR(ISNUMBER(SEARCH("Badgers",I1890)),ISNUMBER(SEARCH("Match Fee",I1890))),"Match Fees",IF(OR(ISNUMBER(SEARCH("Training",I1890)),ISNUMBER(SEARCH("Aspirations",I1890))),"Training Fee",""))))</f>
        <v>Match Fees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</row>
    <row r="1891" spans="1:17" ht="12.75">
      <c r="A1891" s="4">
        <v>45563</v>
      </c>
      <c r="B1891" s="18">
        <f>IF(AND(ISNUMBER(--LEFT(A1891,10)), ISNUMBER(--LEFT(C1891,10))), --LEFT(C1891,10) - --LEFT(A1891,10), "")</f>
        <v>10.964500000001863</v>
      </c>
      <c r="C1891" s="4">
        <v>45573.964583333334</v>
      </c>
      <c r="D1891" s="16">
        <f>YEAR(C1891)</f>
        <v>2024</v>
      </c>
      <c r="E1891" s="1" t="str">
        <f t="shared" si="29"/>
        <v>October 2024</v>
      </c>
      <c r="F1891" s="3" t="str">
        <f ca="1">IF(C1891&gt;=TODAY()-365, "Last 12 Months", "After 12 Months")</f>
        <v>Last 12 Months</v>
      </c>
      <c r="G1891" s="1" t="s">
        <v>3651</v>
      </c>
      <c r="H1891" s="1" t="s">
        <v>393</v>
      </c>
      <c r="I1891" s="1" t="s">
        <v>3652</v>
      </c>
      <c r="J1891" s="8">
        <f>EOMONTH(C1891, 0)</f>
        <v>45596</v>
      </c>
      <c r="K1891" s="1" t="s">
        <v>233</v>
      </c>
      <c r="L1891" s="1" t="str">
        <f>IF(ISNUMBER(SEARCH("Social subscription",I1891)),"Social Sub",IF(OR(ISNUMBER(SEARCH("Mens",I1891)),ISNUMBER(SEARCH("Ladies",I1891))),"Match Fees",IF(OR(ISNUMBER(SEARCH("Badgers",I1891)),ISNUMBER(SEARCH("Match Fee",I1891))),"Match Fees",IF(OR(ISNUMBER(SEARCH("Training",I1891)),ISNUMBER(SEARCH("Aspirations",I1891))),"Training Fee",""))))</f>
        <v>Match Fees</v>
      </c>
      <c r="M1891" s="1">
        <v>5</v>
      </c>
      <c r="N1891" s="1">
        <v>0</v>
      </c>
      <c r="O1891" s="1">
        <v>0</v>
      </c>
      <c r="P1891" s="1">
        <v>0</v>
      </c>
      <c r="Q1891" s="1">
        <v>5</v>
      </c>
    </row>
    <row r="1892" spans="1:17" ht="12.75">
      <c r="A1892" s="4">
        <v>45573</v>
      </c>
      <c r="B1892" s="18">
        <f>IF(AND(ISNUMBER(--LEFT(A1892,10)), ISNUMBER(--LEFT(C1892,10))), --LEFT(C1892,10) - --LEFT(A1892,10), "")</f>
        <v>0.96519999999873107</v>
      </c>
      <c r="C1892" s="4">
        <v>45573.965277777781</v>
      </c>
      <c r="D1892" s="16">
        <f>YEAR(C1892)</f>
        <v>2024</v>
      </c>
      <c r="E1892" s="1" t="str">
        <f t="shared" si="29"/>
        <v>October 2024</v>
      </c>
      <c r="F1892" s="3" t="str">
        <f ca="1">IF(C1892&gt;=TODAY()-365, "Last 12 Months", "After 12 Months")</f>
        <v>Last 12 Months</v>
      </c>
      <c r="G1892" s="1" t="s">
        <v>3653</v>
      </c>
      <c r="H1892" s="1" t="s">
        <v>393</v>
      </c>
      <c r="I1892" s="1" t="s">
        <v>3654</v>
      </c>
      <c r="J1892" s="8">
        <f>EOMONTH(C1892, 0)</f>
        <v>45596</v>
      </c>
      <c r="K1892" s="1" t="s">
        <v>241</v>
      </c>
      <c r="L1892" s="1" t="str">
        <f>IF(ISNUMBER(SEARCH("Social subscription",I1892)),"Social Sub",IF(OR(ISNUMBER(SEARCH("Mens",I1892)),ISNUMBER(SEARCH("Ladies",I1892))),"Match Fees",IF(OR(ISNUMBER(SEARCH("Badgers",I1892)),ISNUMBER(SEARCH("Match Fee",I1892))),"Match Fees",IF(OR(ISNUMBER(SEARCH("Training",I1892)),ISNUMBER(SEARCH("Aspirations",I1892))),"Training Fee",""))))</f>
        <v>Match Fees</v>
      </c>
      <c r="M1892" s="1">
        <v>5</v>
      </c>
      <c r="N1892" s="1">
        <v>0</v>
      </c>
      <c r="O1892" s="1">
        <v>0</v>
      </c>
      <c r="P1892" s="1">
        <v>0</v>
      </c>
      <c r="Q1892" s="1">
        <v>5</v>
      </c>
    </row>
    <row r="1893" spans="1:17" ht="12.75">
      <c r="A1893" s="4">
        <v>45542</v>
      </c>
      <c r="B1893" s="18">
        <f>IF(AND(ISNUMBER(--LEFT(A1893,10)), ISNUMBER(--LEFT(C1893,10))), --LEFT(C1893,10) - --LEFT(A1893,10), "")</f>
        <v>32.354099999996834</v>
      </c>
      <c r="C1893" s="4">
        <v>45574.354166666664</v>
      </c>
      <c r="D1893" s="16">
        <f>YEAR(C1893)</f>
        <v>2024</v>
      </c>
      <c r="E1893" s="1" t="str">
        <f t="shared" si="29"/>
        <v>October 2024</v>
      </c>
      <c r="F1893" s="3" t="str">
        <f ca="1">IF(C1893&gt;=TODAY()-365, "Last 12 Months", "After 12 Months")</f>
        <v>Last 12 Months</v>
      </c>
      <c r="G1893" s="1" t="s">
        <v>3655</v>
      </c>
      <c r="H1893" s="1" t="s">
        <v>384</v>
      </c>
      <c r="I1893" s="1" t="s">
        <v>3087</v>
      </c>
      <c r="J1893" s="8">
        <f>EOMONTH(C1893, 0)</f>
        <v>45596</v>
      </c>
      <c r="K1893" s="1" t="s">
        <v>373</v>
      </c>
      <c r="L1893" s="1" t="str">
        <f>IF(ISNUMBER(SEARCH("Social subscription",I1893)),"Social Sub",IF(OR(ISNUMBER(SEARCH("Mens",I1893)),ISNUMBER(SEARCH("Ladies",I1893))),"Match Fees",IF(OR(ISNUMBER(SEARCH("Badgers",I1893)),ISNUMBER(SEARCH("Match Fee",I1893))),"Match Fees",IF(OR(ISNUMBER(SEARCH("Training",I1893)),ISNUMBER(SEARCH("Aspirations",I1893))),"Training Fee",""))))</f>
        <v>Match Fees</v>
      </c>
      <c r="M1893" s="1">
        <v>10</v>
      </c>
      <c r="N1893" s="1">
        <v>0.2</v>
      </c>
      <c r="O1893" s="1">
        <v>0.1</v>
      </c>
      <c r="P1893" s="1">
        <v>0</v>
      </c>
      <c r="Q1893" s="1">
        <v>9.6999999999999993</v>
      </c>
    </row>
    <row r="1894" spans="1:17" ht="12.75">
      <c r="A1894" s="4">
        <v>45549</v>
      </c>
      <c r="B1894" s="18">
        <f>IF(AND(ISNUMBER(--LEFT(A1894,10)), ISNUMBER(--LEFT(C1894,10))), --LEFT(C1894,10) - --LEFT(A1894,10), "")</f>
        <v>25.354099999996834</v>
      </c>
      <c r="C1894" s="4">
        <v>45574.354166666664</v>
      </c>
      <c r="D1894" s="16">
        <f>YEAR(C1894)</f>
        <v>2024</v>
      </c>
      <c r="E1894" s="1" t="str">
        <f t="shared" si="29"/>
        <v>October 2024</v>
      </c>
      <c r="F1894" s="3" t="str">
        <f ca="1">IF(C1894&gt;=TODAY()-365, "Last 12 Months", "After 12 Months")</f>
        <v>Last 12 Months</v>
      </c>
      <c r="G1894" s="1" t="s">
        <v>3656</v>
      </c>
      <c r="H1894" s="1" t="s">
        <v>384</v>
      </c>
      <c r="I1894" s="1" t="s">
        <v>3094</v>
      </c>
      <c r="J1894" s="8">
        <f>EOMONTH(C1894, 0)</f>
        <v>45596</v>
      </c>
      <c r="K1894" s="1" t="s">
        <v>373</v>
      </c>
      <c r="L1894" s="1" t="str">
        <f>IF(ISNUMBER(SEARCH("Social subscription",I1894)),"Social Sub",IF(OR(ISNUMBER(SEARCH("Mens",I1894)),ISNUMBER(SEARCH("Ladies",I1894))),"Match Fees",IF(OR(ISNUMBER(SEARCH("Badgers",I1894)),ISNUMBER(SEARCH("Match Fee",I1894))),"Match Fees",IF(OR(ISNUMBER(SEARCH("Training",I1894)),ISNUMBER(SEARCH("Aspirations",I1894))),"Training Fee",""))))</f>
        <v>Match Fees</v>
      </c>
      <c r="M1894" s="1">
        <v>10</v>
      </c>
      <c r="N1894" s="1">
        <v>0.2</v>
      </c>
      <c r="O1894" s="1">
        <v>0.1</v>
      </c>
      <c r="P1894" s="1">
        <v>0</v>
      </c>
      <c r="Q1894" s="1">
        <v>9.6999999999999993</v>
      </c>
    </row>
    <row r="1895" spans="1:17" ht="12.75">
      <c r="A1895" s="4">
        <v>45562</v>
      </c>
      <c r="B1895" s="18">
        <f>IF(AND(ISNUMBER(--LEFT(A1895,10)), ISNUMBER(--LEFT(C1895,10))), --LEFT(C1895,10) - --LEFT(A1895,10), "")</f>
        <v>12.354099999996834</v>
      </c>
      <c r="C1895" s="4">
        <v>45574.354166666664</v>
      </c>
      <c r="D1895" s="16">
        <f>YEAR(C1895)</f>
        <v>2024</v>
      </c>
      <c r="E1895" s="1" t="str">
        <f t="shared" si="29"/>
        <v>October 2024</v>
      </c>
      <c r="F1895" s="3" t="str">
        <f ca="1">IF(C1895&gt;=TODAY()-365, "Last 12 Months", "After 12 Months")</f>
        <v>Last 12 Months</v>
      </c>
      <c r="G1895" s="1" t="s">
        <v>3657</v>
      </c>
      <c r="H1895" s="1" t="s">
        <v>384</v>
      </c>
      <c r="I1895" s="1" t="s">
        <v>3658</v>
      </c>
      <c r="J1895" s="8">
        <f>EOMONTH(C1895, 0)</f>
        <v>45596</v>
      </c>
      <c r="K1895" s="1" t="s">
        <v>373</v>
      </c>
      <c r="L1895" s="1" t="str">
        <f>IF(ISNUMBER(SEARCH("Social subscription",I1895)),"Social Sub",IF(OR(ISNUMBER(SEARCH("Mens",I1895)),ISNUMBER(SEARCH("Ladies",I1895))),"Match Fees",IF(OR(ISNUMBER(SEARCH("Badgers",I1895)),ISNUMBER(SEARCH("Match Fee",I1895))),"Match Fees",IF(OR(ISNUMBER(SEARCH("Training",I1895)),ISNUMBER(SEARCH("Aspirations",I1895))),"Training Fee",""))))</f>
        <v>Match Fees</v>
      </c>
      <c r="M1895" s="1">
        <v>10</v>
      </c>
      <c r="N1895" s="1">
        <v>0.2</v>
      </c>
      <c r="O1895" s="1">
        <v>0.1</v>
      </c>
      <c r="P1895" s="1">
        <v>0</v>
      </c>
      <c r="Q1895" s="1">
        <v>9.6999999999999993</v>
      </c>
    </row>
    <row r="1896" spans="1:17" ht="12.75">
      <c r="A1896" s="4">
        <v>45569</v>
      </c>
      <c r="B1896" s="18">
        <f>IF(AND(ISNUMBER(--LEFT(A1896,10)), ISNUMBER(--LEFT(C1896,10))), --LEFT(C1896,10) - --LEFT(A1896,10), "")</f>
        <v>5.3540999999968335</v>
      </c>
      <c r="C1896" s="4">
        <v>45574.354166666664</v>
      </c>
      <c r="D1896" s="16">
        <f>YEAR(C1896)</f>
        <v>2024</v>
      </c>
      <c r="E1896" s="1" t="str">
        <f t="shared" si="29"/>
        <v>October 2024</v>
      </c>
      <c r="F1896" s="3" t="str">
        <f ca="1">IF(C1896&gt;=TODAY()-365, "Last 12 Months", "After 12 Months")</f>
        <v>Last 12 Months</v>
      </c>
      <c r="G1896" s="1" t="s">
        <v>3659</v>
      </c>
      <c r="H1896" s="1" t="s">
        <v>384</v>
      </c>
      <c r="I1896" s="1" t="s">
        <v>3660</v>
      </c>
      <c r="J1896" s="8">
        <f>EOMONTH(C1896, 0)</f>
        <v>45596</v>
      </c>
      <c r="K1896" s="1" t="s">
        <v>373</v>
      </c>
      <c r="L1896" s="1" t="str">
        <f>IF(ISNUMBER(SEARCH("Social subscription",I1896)),"Social Sub",IF(OR(ISNUMBER(SEARCH("Mens",I1896)),ISNUMBER(SEARCH("Ladies",I1896))),"Match Fees",IF(OR(ISNUMBER(SEARCH("Badgers",I1896)),ISNUMBER(SEARCH("Match Fee",I1896))),"Match Fees",IF(OR(ISNUMBER(SEARCH("Training",I1896)),ISNUMBER(SEARCH("Aspirations",I1896))),"Training Fee",""))))</f>
        <v>Match Fees</v>
      </c>
      <c r="M1896" s="1">
        <v>10</v>
      </c>
      <c r="N1896" s="1">
        <v>0.2</v>
      </c>
      <c r="O1896" s="1">
        <v>0.1</v>
      </c>
      <c r="P1896" s="1">
        <v>0</v>
      </c>
      <c r="Q1896" s="1">
        <v>9.6999999999999993</v>
      </c>
    </row>
    <row r="1897" spans="1:17" ht="12.75">
      <c r="A1897" s="4">
        <v>45543</v>
      </c>
      <c r="B1897" s="18">
        <f>IF(AND(ISNUMBER(--LEFT(A1897,10)), ISNUMBER(--LEFT(C1897,10))), --LEFT(C1897,10) - --LEFT(A1897,10), "")</f>
        <v>32.354099999996834</v>
      </c>
      <c r="C1897" s="4">
        <v>45575.354166666664</v>
      </c>
      <c r="D1897" s="16">
        <f>YEAR(C1897)</f>
        <v>2024</v>
      </c>
      <c r="E1897" s="1" t="str">
        <f t="shared" si="29"/>
        <v>October 2024</v>
      </c>
      <c r="F1897" s="3" t="str">
        <f ca="1">IF(C1897&gt;=TODAY()-365, "Last 12 Months", "After 12 Months")</f>
        <v>Last 12 Months</v>
      </c>
      <c r="G1897" s="1" t="s">
        <v>3661</v>
      </c>
      <c r="H1897" s="1" t="s">
        <v>3662</v>
      </c>
      <c r="I1897" s="1" t="s">
        <v>3663</v>
      </c>
      <c r="J1897" s="8">
        <f>EOMONTH(C1897, 0)</f>
        <v>45596</v>
      </c>
      <c r="K1897" s="1" t="s">
        <v>373</v>
      </c>
      <c r="L1897" s="1" t="str">
        <f>IF(ISNUMBER(SEARCH("Social subscription",I1897)),"Social Sub",IF(OR(ISNUMBER(SEARCH("Mens",I1897)),ISNUMBER(SEARCH("Ladies",I1897))),"Match Fees",IF(OR(ISNUMBER(SEARCH("Badgers",I1897)),ISNUMBER(SEARCH("Match Fee",I1897))),"Match Fees",IF(OR(ISNUMBER(SEARCH("Training",I1897)),ISNUMBER(SEARCH("Aspirations",I1897))),"Training Fee",""))))</f>
        <v>Match Fees</v>
      </c>
      <c r="M1897" s="1">
        <v>5</v>
      </c>
      <c r="N1897" s="1">
        <v>0.14000000000000001</v>
      </c>
      <c r="O1897" s="1">
        <v>0.05</v>
      </c>
      <c r="P1897" s="1">
        <v>0</v>
      </c>
      <c r="Q1897" s="1">
        <v>4.8099999999999996</v>
      </c>
    </row>
    <row r="1898" spans="1:17" ht="12.75">
      <c r="A1898" s="4">
        <v>45543</v>
      </c>
      <c r="B1898" s="18">
        <f>IF(AND(ISNUMBER(--LEFT(A1898,10)), ISNUMBER(--LEFT(C1898,10))), --LEFT(C1898,10) - --LEFT(A1898,10), "")</f>
        <v>32.354099999996834</v>
      </c>
      <c r="C1898" s="4">
        <v>45575.354166666664</v>
      </c>
      <c r="D1898" s="16">
        <f>YEAR(C1898)</f>
        <v>2024</v>
      </c>
      <c r="E1898" s="1" t="str">
        <f t="shared" si="29"/>
        <v>October 2024</v>
      </c>
      <c r="F1898" s="3" t="str">
        <f ca="1">IF(C1898&gt;=TODAY()-365, "Last 12 Months", "After 12 Months")</f>
        <v>Last 12 Months</v>
      </c>
      <c r="G1898" s="1" t="s">
        <v>3664</v>
      </c>
      <c r="H1898" s="1" t="s">
        <v>3662</v>
      </c>
      <c r="I1898" s="1" t="s">
        <v>3665</v>
      </c>
      <c r="J1898" s="8">
        <f>EOMONTH(C1898, 0)</f>
        <v>45596</v>
      </c>
      <c r="K1898" s="1" t="s">
        <v>373</v>
      </c>
      <c r="L1898" s="1" t="str">
        <f>IF(ISNUMBER(SEARCH("Social subscription",I1898)),"Social Sub",IF(OR(ISNUMBER(SEARCH("Mens",I1898)),ISNUMBER(SEARCH("Ladies",I1898))),"Match Fees",IF(OR(ISNUMBER(SEARCH("Badgers",I1898)),ISNUMBER(SEARCH("Match Fee",I1898))),"Match Fees",IF(OR(ISNUMBER(SEARCH("Training",I1898)),ISNUMBER(SEARCH("Aspirations",I1898))),"Training Fee",""))))</f>
        <v>Match Fees</v>
      </c>
      <c r="M1898" s="1">
        <v>5</v>
      </c>
      <c r="N1898" s="1">
        <v>0.14000000000000001</v>
      </c>
      <c r="O1898" s="1">
        <v>0.05</v>
      </c>
      <c r="P1898" s="1">
        <v>0</v>
      </c>
      <c r="Q1898" s="1">
        <v>4.8099999999999996</v>
      </c>
    </row>
    <row r="1899" spans="1:17" ht="12.75">
      <c r="A1899" s="4">
        <v>45556</v>
      </c>
      <c r="B1899" s="18">
        <f>IF(AND(ISNUMBER(--LEFT(A1899,10)), ISNUMBER(--LEFT(C1899,10))), --LEFT(C1899,10) - --LEFT(A1899,10), "")</f>
        <v>19.354099999996834</v>
      </c>
      <c r="C1899" s="4">
        <v>45575.354166666664</v>
      </c>
      <c r="D1899" s="16">
        <f>YEAR(C1899)</f>
        <v>2024</v>
      </c>
      <c r="E1899" s="1" t="str">
        <f t="shared" si="29"/>
        <v>October 2024</v>
      </c>
      <c r="F1899" s="3" t="str">
        <f ca="1">IF(C1899&gt;=TODAY()-365, "Last 12 Months", "After 12 Months")</f>
        <v>Last 12 Months</v>
      </c>
      <c r="G1899" s="1" t="s">
        <v>3666</v>
      </c>
      <c r="H1899" s="1" t="s">
        <v>3662</v>
      </c>
      <c r="I1899" s="1" t="s">
        <v>3667</v>
      </c>
      <c r="J1899" s="8">
        <f>EOMONTH(C1899, 0)</f>
        <v>45596</v>
      </c>
      <c r="K1899" s="1" t="s">
        <v>373</v>
      </c>
      <c r="L1899" s="1" t="str">
        <f>IF(ISNUMBER(SEARCH("Social subscription",I1899)),"Social Sub",IF(OR(ISNUMBER(SEARCH("Mens",I1899)),ISNUMBER(SEARCH("Ladies",I1899))),"Match Fees",IF(OR(ISNUMBER(SEARCH("Badgers",I1899)),ISNUMBER(SEARCH("Match Fee",I1899))),"Match Fees",IF(OR(ISNUMBER(SEARCH("Training",I1899)),ISNUMBER(SEARCH("Aspirations",I1899))),"Training Fee",""))))</f>
        <v>Match Fees</v>
      </c>
      <c r="M1899" s="1">
        <v>5</v>
      </c>
      <c r="N1899" s="1">
        <v>0.15</v>
      </c>
      <c r="O1899" s="1">
        <v>0.05</v>
      </c>
      <c r="P1899" s="1">
        <v>0</v>
      </c>
      <c r="Q1899" s="1">
        <v>4.8</v>
      </c>
    </row>
    <row r="1900" spans="1:17" ht="12.75">
      <c r="A1900" s="4">
        <v>45542</v>
      </c>
      <c r="B1900" s="18">
        <f>IF(AND(ISNUMBER(--LEFT(A1900,10)), ISNUMBER(--LEFT(C1900,10))), --LEFT(C1900,10) - --LEFT(A1900,10), "")</f>
        <v>33.354099999996834</v>
      </c>
      <c r="C1900" s="4">
        <v>45575.354166666664</v>
      </c>
      <c r="D1900" s="16">
        <f>YEAR(C1900)</f>
        <v>2024</v>
      </c>
      <c r="E1900" s="1" t="str">
        <f t="shared" si="29"/>
        <v>October 2024</v>
      </c>
      <c r="F1900" s="3" t="str">
        <f ca="1">IF(C1900&gt;=TODAY()-365, "Last 12 Months", "After 12 Months")</f>
        <v>Last 12 Months</v>
      </c>
      <c r="G1900" s="1" t="s">
        <v>3668</v>
      </c>
      <c r="H1900" s="1" t="s">
        <v>1962</v>
      </c>
      <c r="I1900" s="1" t="s">
        <v>3669</v>
      </c>
      <c r="J1900" s="8">
        <f>EOMONTH(C1900, 0)</f>
        <v>45596</v>
      </c>
      <c r="K1900" s="1" t="s">
        <v>373</v>
      </c>
      <c r="L1900" s="1" t="str">
        <f>IF(ISNUMBER(SEARCH("Social subscription",I1900)),"Social Sub",IF(OR(ISNUMBER(SEARCH("Mens",I1900)),ISNUMBER(SEARCH("Ladies",I1900))),"Match Fees",IF(OR(ISNUMBER(SEARCH("Badgers",I1900)),ISNUMBER(SEARCH("Match Fee",I1900))),"Match Fees",IF(OR(ISNUMBER(SEARCH("Training",I1900)),ISNUMBER(SEARCH("Aspirations",I1900))),"Training Fee",""))))</f>
        <v>Match Fees</v>
      </c>
      <c r="M1900" s="1">
        <v>5</v>
      </c>
      <c r="N1900" s="1">
        <v>0.28000000000000003</v>
      </c>
      <c r="O1900" s="1">
        <v>0.05</v>
      </c>
      <c r="P1900" s="1">
        <v>0</v>
      </c>
      <c r="Q1900" s="1">
        <v>4.67</v>
      </c>
    </row>
    <row r="1901" spans="1:17" ht="12.75">
      <c r="A1901" s="4">
        <v>45543</v>
      </c>
      <c r="B1901" s="18">
        <f>IF(AND(ISNUMBER(--LEFT(A1901,10)), ISNUMBER(--LEFT(C1901,10))), --LEFT(C1901,10) - --LEFT(A1901,10), "")</f>
        <v>32.354099999996834</v>
      </c>
      <c r="C1901" s="4">
        <v>45575.354166666664</v>
      </c>
      <c r="D1901" s="16">
        <f>YEAR(C1901)</f>
        <v>2024</v>
      </c>
      <c r="E1901" s="1" t="str">
        <f t="shared" si="29"/>
        <v>October 2024</v>
      </c>
      <c r="F1901" s="3" t="str">
        <f ca="1">IF(C1901&gt;=TODAY()-365, "Last 12 Months", "After 12 Months")</f>
        <v>Last 12 Months</v>
      </c>
      <c r="G1901" s="1" t="s">
        <v>3670</v>
      </c>
      <c r="H1901" s="1" t="s">
        <v>1328</v>
      </c>
      <c r="I1901" s="1" t="s">
        <v>3671</v>
      </c>
      <c r="J1901" s="8">
        <f>EOMONTH(C1901, 0)</f>
        <v>45596</v>
      </c>
      <c r="K1901" s="1" t="s">
        <v>373</v>
      </c>
      <c r="L1901" s="1" t="str">
        <f>IF(ISNUMBER(SEARCH("Social subscription",I1901)),"Social Sub",IF(OR(ISNUMBER(SEARCH("Mens",I1901)),ISNUMBER(SEARCH("Ladies",I1901))),"Match Fees",IF(OR(ISNUMBER(SEARCH("Badgers",I1901)),ISNUMBER(SEARCH("Match Fee",I1901))),"Match Fees",IF(OR(ISNUMBER(SEARCH("Training",I1901)),ISNUMBER(SEARCH("Aspirations",I1901))),"Training Fee",""))))</f>
        <v>Match Fees</v>
      </c>
      <c r="M1901" s="1">
        <v>10</v>
      </c>
      <c r="N1901" s="1">
        <v>0.22</v>
      </c>
      <c r="O1901" s="1">
        <v>0.1</v>
      </c>
      <c r="P1901" s="1">
        <v>0</v>
      </c>
      <c r="Q1901" s="1">
        <v>9.68</v>
      </c>
    </row>
    <row r="1902" spans="1:17" ht="12.75">
      <c r="A1902" s="4">
        <v>45556</v>
      </c>
      <c r="B1902" s="18">
        <f>IF(AND(ISNUMBER(--LEFT(A1902,10)), ISNUMBER(--LEFT(C1902,10))), --LEFT(C1902,10) - --LEFT(A1902,10), "")</f>
        <v>19.354099999996834</v>
      </c>
      <c r="C1902" s="4">
        <v>45575.354166666664</v>
      </c>
      <c r="D1902" s="16">
        <f>YEAR(C1902)</f>
        <v>2024</v>
      </c>
      <c r="E1902" s="1" t="str">
        <f t="shared" si="29"/>
        <v>October 2024</v>
      </c>
      <c r="F1902" s="3" t="str">
        <f ca="1">IF(C1902&gt;=TODAY()-365, "Last 12 Months", "After 12 Months")</f>
        <v>Last 12 Months</v>
      </c>
      <c r="G1902" s="1" t="s">
        <v>3672</v>
      </c>
      <c r="H1902" s="1" t="s">
        <v>1328</v>
      </c>
      <c r="I1902" s="1" t="s">
        <v>3644</v>
      </c>
      <c r="J1902" s="8">
        <f>EOMONTH(C1902, 0)</f>
        <v>45596</v>
      </c>
      <c r="K1902" s="1" t="s">
        <v>373</v>
      </c>
      <c r="L1902" s="1" t="str">
        <f>IF(ISNUMBER(SEARCH("Social subscription",I1902)),"Social Sub",IF(OR(ISNUMBER(SEARCH("Mens",I1902)),ISNUMBER(SEARCH("Ladies",I1902))),"Match Fees",IF(OR(ISNUMBER(SEARCH("Badgers",I1902)),ISNUMBER(SEARCH("Match Fee",I1902))),"Match Fees",IF(OR(ISNUMBER(SEARCH("Training",I1902)),ISNUMBER(SEARCH("Aspirations",I1902))),"Training Fee",""))))</f>
        <v>Match Fees</v>
      </c>
      <c r="M1902" s="1">
        <v>10</v>
      </c>
      <c r="N1902" s="1">
        <v>0.22</v>
      </c>
      <c r="O1902" s="1">
        <v>0.1</v>
      </c>
      <c r="P1902" s="1">
        <v>0</v>
      </c>
      <c r="Q1902" s="1">
        <v>9.68</v>
      </c>
    </row>
    <row r="1903" spans="1:17" ht="12.75">
      <c r="A1903" s="4">
        <v>45564</v>
      </c>
      <c r="B1903" s="18">
        <f>IF(AND(ISNUMBER(--LEFT(A1903,10)), ISNUMBER(--LEFT(C1903,10))), --LEFT(C1903,10) - --LEFT(A1903,10), "")</f>
        <v>11.354099999996834</v>
      </c>
      <c r="C1903" s="4">
        <v>45575.354166666664</v>
      </c>
      <c r="D1903" s="16">
        <f>YEAR(C1903)</f>
        <v>2024</v>
      </c>
      <c r="E1903" s="1" t="str">
        <f t="shared" si="29"/>
        <v>October 2024</v>
      </c>
      <c r="F1903" s="3" t="str">
        <f ca="1">IF(C1903&gt;=TODAY()-365, "Last 12 Months", "After 12 Months")</f>
        <v>Last 12 Months</v>
      </c>
      <c r="G1903" s="1" t="s">
        <v>3673</v>
      </c>
      <c r="H1903" s="1" t="s">
        <v>1328</v>
      </c>
      <c r="I1903" s="1" t="s">
        <v>3646</v>
      </c>
      <c r="J1903" s="8">
        <f>EOMONTH(C1903, 0)</f>
        <v>45596</v>
      </c>
      <c r="K1903" s="1" t="s">
        <v>373</v>
      </c>
      <c r="L1903" s="1" t="str">
        <f>IF(ISNUMBER(SEARCH("Social subscription",I1903)),"Social Sub",IF(OR(ISNUMBER(SEARCH("Mens",I1903)),ISNUMBER(SEARCH("Ladies",I1903))),"Match Fees",IF(OR(ISNUMBER(SEARCH("Badgers",I1903)),ISNUMBER(SEARCH("Match Fee",I1903))),"Match Fees",IF(OR(ISNUMBER(SEARCH("Training",I1903)),ISNUMBER(SEARCH("Aspirations",I1903))),"Training Fee",""))))</f>
        <v>Match Fees</v>
      </c>
      <c r="M1903" s="1">
        <v>10</v>
      </c>
      <c r="N1903" s="1">
        <v>0.21</v>
      </c>
      <c r="O1903" s="1">
        <v>0.1</v>
      </c>
      <c r="P1903" s="1">
        <v>0</v>
      </c>
      <c r="Q1903" s="1">
        <v>9.69</v>
      </c>
    </row>
    <row r="1904" spans="1:17" ht="12.75">
      <c r="A1904" s="4">
        <v>45542</v>
      </c>
      <c r="B1904" s="18">
        <f>IF(AND(ISNUMBER(--LEFT(A1904,10)), ISNUMBER(--LEFT(C1904,10))), --LEFT(C1904,10) - --LEFT(A1904,10), "")</f>
        <v>34.354099999996834</v>
      </c>
      <c r="C1904" s="4">
        <v>45576.354166666664</v>
      </c>
      <c r="D1904" s="16">
        <f>YEAR(C1904)</f>
        <v>2024</v>
      </c>
      <c r="E1904" s="1" t="str">
        <f t="shared" si="29"/>
        <v>October 2024</v>
      </c>
      <c r="F1904" s="3" t="str">
        <f ca="1">IF(C1904&gt;=TODAY()-365, "Last 12 Months", "After 12 Months")</f>
        <v>Last 12 Months</v>
      </c>
      <c r="G1904" s="1" t="s">
        <v>3674</v>
      </c>
      <c r="H1904" s="1" t="s">
        <v>1276</v>
      </c>
      <c r="I1904" s="1" t="s">
        <v>3675</v>
      </c>
      <c r="J1904" s="8">
        <f>EOMONTH(C1904, 0)</f>
        <v>45596</v>
      </c>
      <c r="K1904" s="1" t="s">
        <v>373</v>
      </c>
      <c r="L1904" s="1" t="str">
        <f>IF(ISNUMBER(SEARCH("Social subscription",I1904)),"Social Sub",IF(OR(ISNUMBER(SEARCH("Mens",I1904)),ISNUMBER(SEARCH("Ladies",I1904))),"Match Fees",IF(OR(ISNUMBER(SEARCH("Badgers",I1904)),ISNUMBER(SEARCH("Match Fee",I1904))),"Match Fees",IF(OR(ISNUMBER(SEARCH("Training",I1904)),ISNUMBER(SEARCH("Aspirations",I1904))),"Training Fee",""))))</f>
        <v>Match Fees</v>
      </c>
      <c r="M1904" s="1">
        <v>5</v>
      </c>
      <c r="N1904" s="1">
        <v>0.14000000000000001</v>
      </c>
      <c r="O1904" s="1">
        <v>0.05</v>
      </c>
      <c r="P1904" s="1">
        <v>0</v>
      </c>
      <c r="Q1904" s="1">
        <v>4.8099999999999996</v>
      </c>
    </row>
    <row r="1905" spans="1:17" ht="12.75">
      <c r="A1905" s="4">
        <v>45562</v>
      </c>
      <c r="B1905" s="18">
        <f>IF(AND(ISNUMBER(--LEFT(A1905,10)), ISNUMBER(--LEFT(C1905,10))), --LEFT(C1905,10) - --LEFT(A1905,10), "")</f>
        <v>14.354099999996834</v>
      </c>
      <c r="C1905" s="4">
        <v>45576.354166666664</v>
      </c>
      <c r="D1905" s="16">
        <f>YEAR(C1905)</f>
        <v>2024</v>
      </c>
      <c r="E1905" s="1" t="str">
        <f t="shared" si="29"/>
        <v>October 2024</v>
      </c>
      <c r="F1905" s="3" t="str">
        <f ca="1">IF(C1905&gt;=TODAY()-365, "Last 12 Months", "After 12 Months")</f>
        <v>Last 12 Months</v>
      </c>
      <c r="G1905" s="1" t="s">
        <v>3676</v>
      </c>
      <c r="H1905" s="1" t="s">
        <v>1276</v>
      </c>
      <c r="I1905" s="1" t="s">
        <v>3677</v>
      </c>
      <c r="J1905" s="8">
        <f>EOMONTH(C1905, 0)</f>
        <v>45596</v>
      </c>
      <c r="K1905" s="1" t="s">
        <v>373</v>
      </c>
      <c r="L1905" s="1" t="str">
        <f>IF(ISNUMBER(SEARCH("Social subscription",I1905)),"Social Sub",IF(OR(ISNUMBER(SEARCH("Mens",I1905)),ISNUMBER(SEARCH("Ladies",I1905))),"Match Fees",IF(OR(ISNUMBER(SEARCH("Badgers",I1905)),ISNUMBER(SEARCH("Match Fee",I1905))),"Match Fees",IF(OR(ISNUMBER(SEARCH("Training",I1905)),ISNUMBER(SEARCH("Aspirations",I1905))),"Training Fee",""))))</f>
        <v>Match Fees</v>
      </c>
      <c r="M1905" s="1">
        <v>5</v>
      </c>
      <c r="N1905" s="1">
        <v>0.14000000000000001</v>
      </c>
      <c r="O1905" s="1">
        <v>0.05</v>
      </c>
      <c r="P1905" s="1">
        <v>0</v>
      </c>
      <c r="Q1905" s="1">
        <v>4.8099999999999996</v>
      </c>
    </row>
    <row r="1906" spans="1:17" ht="12.75">
      <c r="A1906" s="4">
        <v>45569</v>
      </c>
      <c r="B1906" s="18">
        <f>IF(AND(ISNUMBER(--LEFT(A1906,10)), ISNUMBER(--LEFT(C1906,10))), --LEFT(C1906,10) - --LEFT(A1906,10), "")</f>
        <v>7.3540999999968335</v>
      </c>
      <c r="C1906" s="4">
        <v>45576.354166666664</v>
      </c>
      <c r="D1906" s="16">
        <f>YEAR(C1906)</f>
        <v>2024</v>
      </c>
      <c r="E1906" s="1" t="str">
        <f t="shared" si="29"/>
        <v>October 2024</v>
      </c>
      <c r="F1906" s="3" t="str">
        <f ca="1">IF(C1906&gt;=TODAY()-365, "Last 12 Months", "After 12 Months")</f>
        <v>Last 12 Months</v>
      </c>
      <c r="G1906" s="1" t="s">
        <v>3678</v>
      </c>
      <c r="H1906" s="1" t="s">
        <v>1276</v>
      </c>
      <c r="I1906" s="1" t="s">
        <v>3679</v>
      </c>
      <c r="J1906" s="8">
        <f>EOMONTH(C1906, 0)</f>
        <v>45596</v>
      </c>
      <c r="K1906" s="1" t="s">
        <v>373</v>
      </c>
      <c r="L1906" s="1" t="str">
        <f>IF(ISNUMBER(SEARCH("Social subscription",I1906)),"Social Sub",IF(OR(ISNUMBER(SEARCH("Mens",I1906)),ISNUMBER(SEARCH("Ladies",I1906))),"Match Fees",IF(OR(ISNUMBER(SEARCH("Badgers",I1906)),ISNUMBER(SEARCH("Match Fee",I1906))),"Match Fees",IF(OR(ISNUMBER(SEARCH("Training",I1906)),ISNUMBER(SEARCH("Aspirations",I1906))),"Training Fee",""))))</f>
        <v>Match Fees</v>
      </c>
      <c r="M1906" s="1">
        <v>5</v>
      </c>
      <c r="N1906" s="1">
        <v>0.15</v>
      </c>
      <c r="O1906" s="1">
        <v>0.05</v>
      </c>
      <c r="P1906" s="1">
        <v>0</v>
      </c>
      <c r="Q1906" s="1">
        <v>4.8</v>
      </c>
    </row>
    <row r="1907" spans="1:17" ht="12.75">
      <c r="A1907" s="4">
        <v>45577</v>
      </c>
      <c r="B1907" s="18">
        <f>IF(AND(ISNUMBER(--LEFT(A1907,10)), ISNUMBER(--LEFT(C1907,10))), --LEFT(C1907,10) - --LEFT(A1907,10), "")</f>
        <v>0.32220000000233995</v>
      </c>
      <c r="C1907" s="4">
        <v>45577.322222222225</v>
      </c>
      <c r="D1907" s="16">
        <f>YEAR(C1907)</f>
        <v>2024</v>
      </c>
      <c r="E1907" s="1" t="str">
        <f t="shared" si="29"/>
        <v>October 2024</v>
      </c>
      <c r="F1907" s="3" t="str">
        <f ca="1">IF(C1907&gt;=TODAY()-365, "Last 12 Months", "After 12 Months")</f>
        <v>Last 12 Months</v>
      </c>
      <c r="G1907" s="1" t="s">
        <v>3680</v>
      </c>
      <c r="H1907" s="1" t="s">
        <v>2939</v>
      </c>
      <c r="I1907" s="1" t="s">
        <v>3681</v>
      </c>
      <c r="J1907" s="8">
        <f>EOMONTH(C1907, 0)</f>
        <v>45596</v>
      </c>
      <c r="K1907" s="1" t="s">
        <v>241</v>
      </c>
      <c r="L1907" s="1" t="str">
        <f>IF(ISNUMBER(SEARCH("Social subscription",I1907)),"Social Sub",IF(OR(ISNUMBER(SEARCH("Mens",I1907)),ISNUMBER(SEARCH("Ladies",I1907))),"Match Fees",IF(OR(ISNUMBER(SEARCH("Badgers",I1907)),ISNUMBER(SEARCH("Match Fee",I1907))),"Match Fees",IF(OR(ISNUMBER(SEARCH("Training",I1907)),ISNUMBER(SEARCH("Aspirations",I1907))),"Training Fee",""))))</f>
        <v>Match Fees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</row>
    <row r="1908" spans="1:17" ht="12.75">
      <c r="A1908" s="4">
        <v>45577</v>
      </c>
      <c r="B1908" s="18">
        <f>IF(AND(ISNUMBER(--LEFT(A1908,10)), ISNUMBER(--LEFT(C1908,10))), --LEFT(C1908,10) - --LEFT(A1908,10), "")</f>
        <v>0.40269999999873107</v>
      </c>
      <c r="C1908" s="4">
        <v>45577.402777777781</v>
      </c>
      <c r="D1908" s="16">
        <f>YEAR(C1908)</f>
        <v>2024</v>
      </c>
      <c r="E1908" s="1" t="str">
        <f t="shared" si="29"/>
        <v>October 2024</v>
      </c>
      <c r="F1908" s="3" t="str">
        <f ca="1">IF(C1908&gt;=TODAY()-365, "Last 12 Months", "After 12 Months")</f>
        <v>Last 12 Months</v>
      </c>
      <c r="G1908" s="1" t="s">
        <v>3682</v>
      </c>
      <c r="H1908" s="1" t="s">
        <v>371</v>
      </c>
      <c r="I1908" s="1" t="s">
        <v>3683</v>
      </c>
      <c r="J1908" s="8">
        <f>EOMONTH(C1908, 0)</f>
        <v>45596</v>
      </c>
      <c r="K1908" s="1" t="s">
        <v>241</v>
      </c>
      <c r="L1908" s="1" t="str">
        <f>IF(ISNUMBER(SEARCH("Social subscription",I1908)),"Social Sub",IF(OR(ISNUMBER(SEARCH("Mens",I1908)),ISNUMBER(SEARCH("Ladies",I1908))),"Match Fees",IF(OR(ISNUMBER(SEARCH("Badgers",I1908)),ISNUMBER(SEARCH("Match Fee",I1908))),"Match Fees",IF(OR(ISNUMBER(SEARCH("Training",I1908)),ISNUMBER(SEARCH("Aspirations",I1908))),"Training Fee",""))))</f>
        <v>Match Fees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</row>
    <row r="1909" spans="1:17" ht="12.75">
      <c r="A1909" s="4">
        <v>45549</v>
      </c>
      <c r="B1909" s="18">
        <f>IF(AND(ISNUMBER(--LEFT(A1909,10)), ISNUMBER(--LEFT(C1909,10))), --LEFT(C1909,10) - --LEFT(A1909,10), "")</f>
        <v>28.82839999999851</v>
      </c>
      <c r="C1909" s="4">
        <v>45577.828472222223</v>
      </c>
      <c r="D1909" s="16">
        <f>YEAR(C1909)</f>
        <v>2024</v>
      </c>
      <c r="E1909" s="1" t="str">
        <f t="shared" si="29"/>
        <v>October 2024</v>
      </c>
      <c r="F1909" s="3" t="str">
        <f ca="1">IF(C1909&gt;=TODAY()-365, "Last 12 Months", "After 12 Months")</f>
        <v>Last 12 Months</v>
      </c>
      <c r="G1909" s="1" t="s">
        <v>3684</v>
      </c>
      <c r="H1909" s="1" t="s">
        <v>793</v>
      </c>
      <c r="I1909" s="1" t="s">
        <v>3094</v>
      </c>
      <c r="J1909" s="8">
        <f>EOMONTH(C1909, 0)</f>
        <v>45596</v>
      </c>
      <c r="K1909" s="1" t="s">
        <v>373</v>
      </c>
      <c r="L1909" s="1" t="str">
        <f>IF(ISNUMBER(SEARCH("Social subscription",I1909)),"Social Sub",IF(OR(ISNUMBER(SEARCH("Mens",I1909)),ISNUMBER(SEARCH("Ladies",I1909))),"Match Fees",IF(OR(ISNUMBER(SEARCH("Badgers",I1909)),ISNUMBER(SEARCH("Match Fee",I1909))),"Match Fees",IF(OR(ISNUMBER(SEARCH("Training",I1909)),ISNUMBER(SEARCH("Aspirations",I1909))),"Training Fee",""))))</f>
        <v>Match Fees</v>
      </c>
      <c r="M1909" s="1">
        <v>10</v>
      </c>
      <c r="N1909" s="1">
        <v>0.19</v>
      </c>
      <c r="O1909" s="1">
        <v>0.1</v>
      </c>
      <c r="P1909" s="1">
        <v>0</v>
      </c>
      <c r="Q1909" s="1">
        <v>9.7100000000000009</v>
      </c>
    </row>
    <row r="1910" spans="1:17" ht="12.75">
      <c r="A1910" s="4">
        <v>45556</v>
      </c>
      <c r="B1910" s="18">
        <f>IF(AND(ISNUMBER(--LEFT(A1910,10)), ISNUMBER(--LEFT(C1910,10))), --LEFT(C1910,10) - --LEFT(A1910,10), "")</f>
        <v>21.82839999999851</v>
      </c>
      <c r="C1910" s="4">
        <v>45577.828472222223</v>
      </c>
      <c r="D1910" s="16">
        <f>YEAR(C1910)</f>
        <v>2024</v>
      </c>
      <c r="E1910" s="1" t="str">
        <f t="shared" si="29"/>
        <v>October 2024</v>
      </c>
      <c r="F1910" s="3" t="str">
        <f ca="1">IF(C1910&gt;=TODAY()-365, "Last 12 Months", "After 12 Months")</f>
        <v>Last 12 Months</v>
      </c>
      <c r="G1910" s="1" t="s">
        <v>3685</v>
      </c>
      <c r="H1910" s="1" t="s">
        <v>793</v>
      </c>
      <c r="I1910" s="1" t="s">
        <v>3099</v>
      </c>
      <c r="J1910" s="8">
        <f>EOMONTH(C1910, 0)</f>
        <v>45596</v>
      </c>
      <c r="K1910" s="1" t="s">
        <v>373</v>
      </c>
      <c r="L1910" s="1" t="str">
        <f>IF(ISNUMBER(SEARCH("Social subscription",I1910)),"Social Sub",IF(OR(ISNUMBER(SEARCH("Mens",I1910)),ISNUMBER(SEARCH("Ladies",I1910))),"Match Fees",IF(OR(ISNUMBER(SEARCH("Badgers",I1910)),ISNUMBER(SEARCH("Match Fee",I1910))),"Match Fees",IF(OR(ISNUMBER(SEARCH("Training",I1910)),ISNUMBER(SEARCH("Aspirations",I1910))),"Training Fee",""))))</f>
        <v>Match Fees</v>
      </c>
      <c r="M1910" s="1">
        <v>10</v>
      </c>
      <c r="N1910" s="1">
        <v>0.19</v>
      </c>
      <c r="O1910" s="1">
        <v>0.1</v>
      </c>
      <c r="P1910" s="1">
        <v>0</v>
      </c>
      <c r="Q1910" s="1">
        <v>9.7100000000000009</v>
      </c>
    </row>
    <row r="1911" spans="1:17" ht="12.75">
      <c r="A1911" s="4">
        <v>45563</v>
      </c>
      <c r="B1911" s="18">
        <f>IF(AND(ISNUMBER(--LEFT(A1911,10)), ISNUMBER(--LEFT(C1911,10))), --LEFT(C1911,10) - --LEFT(A1911,10), "")</f>
        <v>14.82839999999851</v>
      </c>
      <c r="C1911" s="4">
        <v>45577.828472222223</v>
      </c>
      <c r="D1911" s="16">
        <f>YEAR(C1911)</f>
        <v>2024</v>
      </c>
      <c r="E1911" s="1" t="str">
        <f t="shared" si="29"/>
        <v>October 2024</v>
      </c>
      <c r="F1911" s="3" t="str">
        <f ca="1">IF(C1911&gt;=TODAY()-365, "Last 12 Months", "After 12 Months")</f>
        <v>Last 12 Months</v>
      </c>
      <c r="G1911" s="1" t="s">
        <v>3686</v>
      </c>
      <c r="H1911" s="1" t="s">
        <v>793</v>
      </c>
      <c r="I1911" s="1" t="s">
        <v>3244</v>
      </c>
      <c r="J1911" s="8">
        <f>EOMONTH(C1911, 0)</f>
        <v>45596</v>
      </c>
      <c r="K1911" s="1" t="s">
        <v>373</v>
      </c>
      <c r="L1911" s="1" t="str">
        <f>IF(ISNUMBER(SEARCH("Social subscription",I1911)),"Social Sub",IF(OR(ISNUMBER(SEARCH("Mens",I1911)),ISNUMBER(SEARCH("Ladies",I1911))),"Match Fees",IF(OR(ISNUMBER(SEARCH("Badgers",I1911)),ISNUMBER(SEARCH("Match Fee",I1911))),"Match Fees",IF(OR(ISNUMBER(SEARCH("Training",I1911)),ISNUMBER(SEARCH("Aspirations",I1911))),"Training Fee",""))))</f>
        <v>Match Fees</v>
      </c>
      <c r="M1911" s="1">
        <v>10</v>
      </c>
      <c r="N1911" s="1">
        <v>0.19</v>
      </c>
      <c r="O1911" s="1">
        <v>0.1</v>
      </c>
      <c r="P1911" s="1">
        <v>0</v>
      </c>
      <c r="Q1911" s="1">
        <v>9.7100000000000009</v>
      </c>
    </row>
    <row r="1912" spans="1:17" ht="12.75">
      <c r="A1912" s="4">
        <v>45570</v>
      </c>
      <c r="B1912" s="18">
        <f>IF(AND(ISNUMBER(--LEFT(A1912,10)), ISNUMBER(--LEFT(C1912,10))), --LEFT(C1912,10) - --LEFT(A1912,10), "")</f>
        <v>7.8283999999985099</v>
      </c>
      <c r="C1912" s="4">
        <v>45577.828472222223</v>
      </c>
      <c r="D1912" s="16">
        <f>YEAR(C1912)</f>
        <v>2024</v>
      </c>
      <c r="E1912" s="1" t="str">
        <f t="shared" si="29"/>
        <v>October 2024</v>
      </c>
      <c r="F1912" s="3" t="str">
        <f ca="1">IF(C1912&gt;=TODAY()-365, "Last 12 Months", "After 12 Months")</f>
        <v>Last 12 Months</v>
      </c>
      <c r="G1912" s="1" t="s">
        <v>3687</v>
      </c>
      <c r="H1912" s="1" t="s">
        <v>793</v>
      </c>
      <c r="I1912" s="1" t="s">
        <v>3688</v>
      </c>
      <c r="J1912" s="8">
        <f>EOMONTH(C1912, 0)</f>
        <v>45596</v>
      </c>
      <c r="K1912" s="1" t="s">
        <v>373</v>
      </c>
      <c r="L1912" s="1" t="str">
        <f>IF(ISNUMBER(SEARCH("Social subscription",I1912)),"Social Sub",IF(OR(ISNUMBER(SEARCH("Mens",I1912)),ISNUMBER(SEARCH("Ladies",I1912))),"Match Fees",IF(OR(ISNUMBER(SEARCH("Badgers",I1912)),ISNUMBER(SEARCH("Match Fee",I1912))),"Match Fees",IF(OR(ISNUMBER(SEARCH("Training",I1912)),ISNUMBER(SEARCH("Aspirations",I1912))),"Training Fee",""))))</f>
        <v>Match Fees</v>
      </c>
      <c r="M1912" s="1">
        <v>10</v>
      </c>
      <c r="N1912" s="1">
        <v>0.19</v>
      </c>
      <c r="O1912" s="1">
        <v>0.1</v>
      </c>
      <c r="P1912" s="1">
        <v>0</v>
      </c>
      <c r="Q1912" s="1">
        <v>9.7100000000000009</v>
      </c>
    </row>
    <row r="1913" spans="1:17" ht="12.75">
      <c r="A1913" s="4">
        <v>45577</v>
      </c>
      <c r="B1913" s="18">
        <f>IF(AND(ISNUMBER(--LEFT(A1913,10)), ISNUMBER(--LEFT(C1913,10))), --LEFT(C1913,10) - --LEFT(A1913,10), "")</f>
        <v>0.82839999999850988</v>
      </c>
      <c r="C1913" s="4">
        <v>45577.828472222223</v>
      </c>
      <c r="D1913" s="16">
        <f>YEAR(C1913)</f>
        <v>2024</v>
      </c>
      <c r="E1913" s="1" t="str">
        <f t="shared" si="29"/>
        <v>October 2024</v>
      </c>
      <c r="F1913" s="3" t="str">
        <f ca="1">IF(C1913&gt;=TODAY()-365, "Last 12 Months", "After 12 Months")</f>
        <v>Last 12 Months</v>
      </c>
      <c r="G1913" s="1" t="s">
        <v>3689</v>
      </c>
      <c r="H1913" s="1" t="s">
        <v>793</v>
      </c>
      <c r="I1913" s="1" t="s">
        <v>3690</v>
      </c>
      <c r="J1913" s="8">
        <f>EOMONTH(C1913, 0)</f>
        <v>45596</v>
      </c>
      <c r="K1913" s="1" t="s">
        <v>373</v>
      </c>
      <c r="L1913" s="1" t="str">
        <f>IF(ISNUMBER(SEARCH("Social subscription",I1913)),"Social Sub",IF(OR(ISNUMBER(SEARCH("Mens",I1913)),ISNUMBER(SEARCH("Ladies",I1913))),"Match Fees",IF(OR(ISNUMBER(SEARCH("Badgers",I1913)),ISNUMBER(SEARCH("Match Fee",I1913))),"Match Fees",IF(OR(ISNUMBER(SEARCH("Training",I1913)),ISNUMBER(SEARCH("Aspirations",I1913))),"Training Fee",""))))</f>
        <v>Match Fees</v>
      </c>
      <c r="M1913" s="1">
        <v>10</v>
      </c>
      <c r="N1913" s="1">
        <v>0.19</v>
      </c>
      <c r="O1913" s="1">
        <v>0.1</v>
      </c>
      <c r="P1913" s="1">
        <v>0</v>
      </c>
      <c r="Q1913" s="1">
        <v>9.7100000000000009</v>
      </c>
    </row>
    <row r="1914" spans="1:17" ht="12.75">
      <c r="A1914" s="4">
        <v>45577</v>
      </c>
      <c r="B1914" s="18">
        <f>IF(AND(ISNUMBER(--LEFT(A1914,10)), ISNUMBER(--LEFT(C1914,10))), --LEFT(C1914,10) - --LEFT(A1914,10), "")</f>
        <v>0.86660000000119908</v>
      </c>
      <c r="C1914" s="4">
        <v>45577.866666666669</v>
      </c>
      <c r="D1914" s="16">
        <f>YEAR(C1914)</f>
        <v>2024</v>
      </c>
      <c r="E1914" s="1" t="str">
        <f t="shared" si="29"/>
        <v>October 2024</v>
      </c>
      <c r="F1914" s="3" t="str">
        <f ca="1">IF(C1914&gt;=TODAY()-365, "Last 12 Months", "After 12 Months")</f>
        <v>Last 12 Months</v>
      </c>
      <c r="G1914" s="1" t="s">
        <v>3691</v>
      </c>
      <c r="H1914" s="1" t="s">
        <v>1463</v>
      </c>
      <c r="I1914" s="1" t="s">
        <v>3692</v>
      </c>
      <c r="J1914" s="8">
        <f>EOMONTH(C1914, 0)</f>
        <v>45596</v>
      </c>
      <c r="K1914" s="1" t="s">
        <v>241</v>
      </c>
      <c r="L1914" s="1" t="str">
        <f>IF(ISNUMBER(SEARCH("Social subscription",I1914)),"Social Sub",IF(OR(ISNUMBER(SEARCH("Mens",I1914)),ISNUMBER(SEARCH("Ladies",I1914))),"Match Fees",IF(OR(ISNUMBER(SEARCH("Badgers",I1914)),ISNUMBER(SEARCH("Match Fee",I1914))),"Match Fees",IF(OR(ISNUMBER(SEARCH("Training",I1914)),ISNUMBER(SEARCH("Aspirations",I1914))),"Training Fee",""))))</f>
        <v>Match Fees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</row>
    <row r="1915" spans="1:17" ht="12.75">
      <c r="A1915" s="4">
        <v>45577</v>
      </c>
      <c r="B1915" s="18">
        <f>IF(AND(ISNUMBER(--LEFT(A1915,10)), ISNUMBER(--LEFT(C1915,10))), --LEFT(C1915,10) - --LEFT(A1915,10), "")</f>
        <v>0.86660000000119908</v>
      </c>
      <c r="C1915" s="4">
        <v>45577.866666666669</v>
      </c>
      <c r="D1915" s="16">
        <f>YEAR(C1915)</f>
        <v>2024</v>
      </c>
      <c r="E1915" s="1" t="str">
        <f t="shared" si="29"/>
        <v>October 2024</v>
      </c>
      <c r="F1915" s="3" t="str">
        <f ca="1">IF(C1915&gt;=TODAY()-365, "Last 12 Months", "After 12 Months")</f>
        <v>Last 12 Months</v>
      </c>
      <c r="G1915" s="1" t="s">
        <v>3693</v>
      </c>
      <c r="H1915" s="1" t="s">
        <v>536</v>
      </c>
      <c r="I1915" s="1" t="s">
        <v>3694</v>
      </c>
      <c r="J1915" s="8">
        <f>EOMONTH(C1915, 0)</f>
        <v>45596</v>
      </c>
      <c r="K1915" s="1" t="s">
        <v>241</v>
      </c>
      <c r="L1915" s="1" t="str">
        <f>IF(ISNUMBER(SEARCH("Social subscription",I1915)),"Social Sub",IF(OR(ISNUMBER(SEARCH("Mens",I1915)),ISNUMBER(SEARCH("Ladies",I1915))),"Match Fees",IF(OR(ISNUMBER(SEARCH("Badgers",I1915)),ISNUMBER(SEARCH("Match Fee",I1915))),"Match Fees",IF(OR(ISNUMBER(SEARCH("Training",I1915)),ISNUMBER(SEARCH("Aspirations",I1915))),"Training Fee",""))))</f>
        <v>Match Fees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</row>
    <row r="1916" spans="1:17" ht="12.75">
      <c r="A1916" s="4">
        <v>45556</v>
      </c>
      <c r="B1916" s="18">
        <f>IF(AND(ISNUMBER(--LEFT(A1916,10)), ISNUMBER(--LEFT(C1916,10))), --LEFT(C1916,10) - --LEFT(A1916,10), "")</f>
        <v>21.868000000002212</v>
      </c>
      <c r="C1916" s="4">
        <v>45577.868055555555</v>
      </c>
      <c r="D1916" s="16">
        <f>YEAR(C1916)</f>
        <v>2024</v>
      </c>
      <c r="E1916" s="1" t="str">
        <f t="shared" si="29"/>
        <v>October 2024</v>
      </c>
      <c r="F1916" s="3" t="str">
        <f ca="1">IF(C1916&gt;=TODAY()-365, "Last 12 Months", "After 12 Months")</f>
        <v>Last 12 Months</v>
      </c>
      <c r="G1916" s="1" t="s">
        <v>3695</v>
      </c>
      <c r="H1916" s="1" t="s">
        <v>1188</v>
      </c>
      <c r="I1916" s="1" t="s">
        <v>3081</v>
      </c>
      <c r="J1916" s="8">
        <f>EOMONTH(C1916, 0)</f>
        <v>45596</v>
      </c>
      <c r="K1916" s="1" t="s">
        <v>233</v>
      </c>
      <c r="L1916" s="1" t="str">
        <f>IF(ISNUMBER(SEARCH("Social subscription",I1916)),"Social Sub",IF(OR(ISNUMBER(SEARCH("Mens",I1916)),ISNUMBER(SEARCH("Ladies",I1916))),"Match Fees",IF(OR(ISNUMBER(SEARCH("Badgers",I1916)),ISNUMBER(SEARCH("Match Fee",I1916))),"Match Fees",IF(OR(ISNUMBER(SEARCH("Training",I1916)),ISNUMBER(SEARCH("Aspirations",I1916))),"Training Fee",""))))</f>
        <v>Match Fees</v>
      </c>
      <c r="M1916" s="1">
        <v>10</v>
      </c>
      <c r="N1916" s="1">
        <v>0</v>
      </c>
      <c r="O1916" s="1">
        <v>0</v>
      </c>
      <c r="P1916" s="1">
        <v>0</v>
      </c>
      <c r="Q1916" s="1">
        <v>10</v>
      </c>
    </row>
    <row r="1917" spans="1:17" ht="12.75">
      <c r="A1917" s="4">
        <v>45563</v>
      </c>
      <c r="B1917" s="18">
        <f>IF(AND(ISNUMBER(--LEFT(A1917,10)), ISNUMBER(--LEFT(C1917,10))), --LEFT(C1917,10) - --LEFT(A1917,10), "")</f>
        <v>14.868000000002212</v>
      </c>
      <c r="C1917" s="4">
        <v>45577.868055555555</v>
      </c>
      <c r="D1917" s="16">
        <f>YEAR(C1917)</f>
        <v>2024</v>
      </c>
      <c r="E1917" s="1" t="str">
        <f t="shared" si="29"/>
        <v>October 2024</v>
      </c>
      <c r="F1917" s="3" t="str">
        <f ca="1">IF(C1917&gt;=TODAY()-365, "Last 12 Months", "After 12 Months")</f>
        <v>Last 12 Months</v>
      </c>
      <c r="G1917" s="1" t="s">
        <v>3696</v>
      </c>
      <c r="H1917" s="1" t="s">
        <v>1188</v>
      </c>
      <c r="I1917" s="1" t="s">
        <v>3299</v>
      </c>
      <c r="J1917" s="8">
        <f>EOMONTH(C1917, 0)</f>
        <v>45596</v>
      </c>
      <c r="K1917" s="1" t="s">
        <v>233</v>
      </c>
      <c r="L1917" s="1" t="str">
        <f>IF(ISNUMBER(SEARCH("Social subscription",I1917)),"Social Sub",IF(OR(ISNUMBER(SEARCH("Mens",I1917)),ISNUMBER(SEARCH("Ladies",I1917))),"Match Fees",IF(OR(ISNUMBER(SEARCH("Badgers",I1917)),ISNUMBER(SEARCH("Match Fee",I1917))),"Match Fees",IF(OR(ISNUMBER(SEARCH("Training",I1917)),ISNUMBER(SEARCH("Aspirations",I1917))),"Training Fee",""))))</f>
        <v>Match Fees</v>
      </c>
      <c r="M1917" s="1">
        <v>10</v>
      </c>
      <c r="N1917" s="1">
        <v>0</v>
      </c>
      <c r="O1917" s="1">
        <v>0</v>
      </c>
      <c r="P1917" s="1">
        <v>0</v>
      </c>
      <c r="Q1917" s="1">
        <v>10</v>
      </c>
    </row>
    <row r="1918" spans="1:17" ht="12.75">
      <c r="A1918" s="4">
        <v>45570</v>
      </c>
      <c r="B1918" s="18">
        <f>IF(AND(ISNUMBER(--LEFT(A1918,10)), ISNUMBER(--LEFT(C1918,10))), --LEFT(C1918,10) - --LEFT(A1918,10), "")</f>
        <v>7.8680000000022119</v>
      </c>
      <c r="C1918" s="4">
        <v>45577.868055555555</v>
      </c>
      <c r="D1918" s="16">
        <f>YEAR(C1918)</f>
        <v>2024</v>
      </c>
      <c r="E1918" s="1" t="str">
        <f t="shared" si="29"/>
        <v>October 2024</v>
      </c>
      <c r="F1918" s="3" t="str">
        <f ca="1">IF(C1918&gt;=TODAY()-365, "Last 12 Months", "After 12 Months")</f>
        <v>Last 12 Months</v>
      </c>
      <c r="G1918" s="1" t="s">
        <v>3697</v>
      </c>
      <c r="H1918" s="1" t="s">
        <v>1188</v>
      </c>
      <c r="I1918" s="1" t="s">
        <v>3506</v>
      </c>
      <c r="J1918" s="8">
        <f>EOMONTH(C1918, 0)</f>
        <v>45596</v>
      </c>
      <c r="K1918" s="1" t="s">
        <v>233</v>
      </c>
      <c r="L1918" s="1" t="str">
        <f>IF(ISNUMBER(SEARCH("Social subscription",I1918)),"Social Sub",IF(OR(ISNUMBER(SEARCH("Mens",I1918)),ISNUMBER(SEARCH("Ladies",I1918))),"Match Fees",IF(OR(ISNUMBER(SEARCH("Badgers",I1918)),ISNUMBER(SEARCH("Match Fee",I1918))),"Match Fees",IF(OR(ISNUMBER(SEARCH("Training",I1918)),ISNUMBER(SEARCH("Aspirations",I1918))),"Training Fee",""))))</f>
        <v>Match Fees</v>
      </c>
      <c r="M1918" s="1">
        <v>10</v>
      </c>
      <c r="N1918" s="1">
        <v>0</v>
      </c>
      <c r="O1918" s="1">
        <v>0</v>
      </c>
      <c r="P1918" s="1">
        <v>0</v>
      </c>
      <c r="Q1918" s="1">
        <v>10</v>
      </c>
    </row>
    <row r="1919" spans="1:17" ht="12.75">
      <c r="A1919" s="4">
        <v>45577</v>
      </c>
      <c r="B1919" s="18">
        <f>IF(AND(ISNUMBER(--LEFT(A1919,10)), ISNUMBER(--LEFT(C1919,10))), --LEFT(C1919,10) - --LEFT(A1919,10), "")</f>
        <v>0.86800000000221189</v>
      </c>
      <c r="C1919" s="4">
        <v>45577.868055555555</v>
      </c>
      <c r="D1919" s="16">
        <f>YEAR(C1919)</f>
        <v>2024</v>
      </c>
      <c r="E1919" s="1" t="str">
        <f t="shared" si="29"/>
        <v>October 2024</v>
      </c>
      <c r="F1919" s="3" t="str">
        <f ca="1">IF(C1919&gt;=TODAY()-365, "Last 12 Months", "After 12 Months")</f>
        <v>Last 12 Months</v>
      </c>
      <c r="G1919" s="1" t="s">
        <v>3698</v>
      </c>
      <c r="H1919" s="1" t="s">
        <v>1188</v>
      </c>
      <c r="I1919" s="1" t="s">
        <v>3699</v>
      </c>
      <c r="J1919" s="8">
        <f>EOMONTH(C1919, 0)</f>
        <v>45596</v>
      </c>
      <c r="K1919" s="1" t="s">
        <v>233</v>
      </c>
      <c r="L1919" s="1" t="str">
        <f>IF(ISNUMBER(SEARCH("Social subscription",I1919)),"Social Sub",IF(OR(ISNUMBER(SEARCH("Mens",I1919)),ISNUMBER(SEARCH("Ladies",I1919))),"Match Fees",IF(OR(ISNUMBER(SEARCH("Badgers",I1919)),ISNUMBER(SEARCH("Match Fee",I1919))),"Match Fees",IF(OR(ISNUMBER(SEARCH("Training",I1919)),ISNUMBER(SEARCH("Aspirations",I1919))),"Training Fee",""))))</f>
        <v>Match Fees</v>
      </c>
      <c r="M1919" s="1">
        <v>10</v>
      </c>
      <c r="N1919" s="1">
        <v>0</v>
      </c>
      <c r="O1919" s="1">
        <v>0</v>
      </c>
      <c r="P1919" s="1">
        <v>0</v>
      </c>
      <c r="Q1919" s="1">
        <v>10</v>
      </c>
    </row>
    <row r="1920" spans="1:17" ht="12.75">
      <c r="A1920" s="4">
        <v>45551</v>
      </c>
      <c r="B1920" s="18">
        <f>IF(AND(ISNUMBER(--LEFT(A1920,10)), ISNUMBER(--LEFT(C1920,10))), --LEFT(C1920,10) - --LEFT(A1920,10), "")</f>
        <v>26.872900000002119</v>
      </c>
      <c r="C1920" s="4">
        <v>45577.872916666667</v>
      </c>
      <c r="D1920" s="16">
        <f>YEAR(C1920)</f>
        <v>2024</v>
      </c>
      <c r="E1920" s="1" t="str">
        <f t="shared" si="29"/>
        <v>October 2024</v>
      </c>
      <c r="F1920" s="3" t="str">
        <f ca="1">IF(C1920&gt;=TODAY()-365, "Last 12 Months", "After 12 Months")</f>
        <v>Last 12 Months</v>
      </c>
      <c r="G1920" s="1" t="s">
        <v>3700</v>
      </c>
      <c r="H1920" s="1" t="s">
        <v>2287</v>
      </c>
      <c r="I1920" s="1" t="s">
        <v>3112</v>
      </c>
      <c r="J1920" s="8">
        <f>EOMONTH(C1920, 0)</f>
        <v>45596</v>
      </c>
      <c r="K1920" s="1" t="s">
        <v>233</v>
      </c>
      <c r="L1920" s="1" t="str">
        <f>IF(ISNUMBER(SEARCH("Social subscription",I1920)),"Social Sub",IF(OR(ISNUMBER(SEARCH("Mens",I1920)),ISNUMBER(SEARCH("Ladies",I1920))),"Match Fees",IF(OR(ISNUMBER(SEARCH("Badgers",I1920)),ISNUMBER(SEARCH("Match Fee",I1920))),"Match Fees",IF(OR(ISNUMBER(SEARCH("Training",I1920)),ISNUMBER(SEARCH("Aspirations",I1920))),"Training Fee",""))))</f>
        <v>Match Fees</v>
      </c>
      <c r="M1920" s="1">
        <v>100</v>
      </c>
      <c r="N1920" s="1">
        <v>0</v>
      </c>
      <c r="O1920" s="1">
        <v>0</v>
      </c>
      <c r="P1920" s="1">
        <v>0</v>
      </c>
      <c r="Q1920" s="1">
        <v>100</v>
      </c>
    </row>
    <row r="1921" spans="1:17" ht="12.75">
      <c r="A1921" s="4">
        <v>45537</v>
      </c>
      <c r="B1921" s="18">
        <f>IF(AND(ISNUMBER(--LEFT(A1921,10)), ISNUMBER(--LEFT(C1921,10))), --LEFT(C1921,10) - --LEFT(A1921,10), "")</f>
        <v>40.873599999998987</v>
      </c>
      <c r="C1921" s="4">
        <v>45577.873611111114</v>
      </c>
      <c r="D1921" s="16">
        <f>YEAR(C1921)</f>
        <v>2024</v>
      </c>
      <c r="E1921" s="1" t="str">
        <f t="shared" si="29"/>
        <v>October 2024</v>
      </c>
      <c r="F1921" s="3" t="str">
        <f ca="1">IF(C1921&gt;=TODAY()-365, "Last 12 Months", "After 12 Months")</f>
        <v>Last 12 Months</v>
      </c>
      <c r="G1921" s="1" t="s">
        <v>3701</v>
      </c>
      <c r="H1921" s="1" t="s">
        <v>2287</v>
      </c>
      <c r="I1921" s="1" t="s">
        <v>2935</v>
      </c>
      <c r="J1921" s="8">
        <f>EOMONTH(C1921, 0)</f>
        <v>45596</v>
      </c>
      <c r="K1921" s="1" t="s">
        <v>233</v>
      </c>
      <c r="L1921" s="1" t="str">
        <f>IF(ISNUMBER(SEARCH("Social subscription",I1921)),"Social Sub",IF(OR(ISNUMBER(SEARCH("Mens",I1921)),ISNUMBER(SEARCH("Ladies",I1921))),"Match Fees",IF(OR(ISNUMBER(SEARCH("Badgers",I1921)),ISNUMBER(SEARCH("Match Fee",I1921))),"Match Fees",IF(OR(ISNUMBER(SEARCH("Training",I1921)),ISNUMBER(SEARCH("Aspirations",I1921))),"Training Fee",""))))</f>
        <v>Match Fees</v>
      </c>
      <c r="M1921" s="1">
        <v>10</v>
      </c>
      <c r="N1921" s="1">
        <v>0</v>
      </c>
      <c r="O1921" s="1">
        <v>0</v>
      </c>
      <c r="P1921" s="1">
        <v>0</v>
      </c>
      <c r="Q1921" s="1">
        <v>10</v>
      </c>
    </row>
    <row r="1922" spans="1:17" ht="12.75">
      <c r="A1922" s="4">
        <v>45549</v>
      </c>
      <c r="B1922" s="18">
        <f>IF(AND(ISNUMBER(--LEFT(A1922,10)), ISNUMBER(--LEFT(C1922,10))), --LEFT(C1922,10) - --LEFT(A1922,10), "")</f>
        <v>28.873599999998987</v>
      </c>
      <c r="C1922" s="4">
        <v>45577.873611111114</v>
      </c>
      <c r="D1922" s="16">
        <f>YEAR(C1922)</f>
        <v>2024</v>
      </c>
      <c r="E1922" s="1" t="str">
        <f t="shared" si="29"/>
        <v>October 2024</v>
      </c>
      <c r="F1922" s="3" t="str">
        <f ca="1">IF(C1922&gt;=TODAY()-365, "Last 12 Months", "After 12 Months")</f>
        <v>Last 12 Months</v>
      </c>
      <c r="G1922" s="1" t="s">
        <v>3702</v>
      </c>
      <c r="H1922" s="1" t="s">
        <v>2287</v>
      </c>
      <c r="I1922" s="1" t="s">
        <v>3703</v>
      </c>
      <c r="J1922" s="8">
        <f>EOMONTH(C1922, 0)</f>
        <v>45596</v>
      </c>
      <c r="K1922" s="1" t="s">
        <v>233</v>
      </c>
      <c r="L1922" s="1" t="str">
        <f>IF(ISNUMBER(SEARCH("Social subscription",I1922)),"Social Sub",IF(OR(ISNUMBER(SEARCH("Mens",I1922)),ISNUMBER(SEARCH("Ladies",I1922))),"Match Fees",IF(OR(ISNUMBER(SEARCH("Badgers",I1922)),ISNUMBER(SEARCH("Match Fee",I1922))),"Match Fees",IF(OR(ISNUMBER(SEARCH("Training",I1922)),ISNUMBER(SEARCH("Aspirations",I1922))),"Training Fee",""))))</f>
        <v>Match Fees</v>
      </c>
      <c r="M1922" s="1">
        <v>10</v>
      </c>
      <c r="N1922" s="1">
        <v>0</v>
      </c>
      <c r="O1922" s="1">
        <v>0</v>
      </c>
      <c r="P1922" s="1">
        <v>0</v>
      </c>
      <c r="Q1922" s="1">
        <v>10</v>
      </c>
    </row>
    <row r="1923" spans="1:17" ht="12.75">
      <c r="A1923" s="4">
        <v>45556</v>
      </c>
      <c r="B1923" s="18">
        <f>IF(AND(ISNUMBER(--LEFT(A1923,10)), ISNUMBER(--LEFT(C1923,10))), --LEFT(C1923,10) - --LEFT(A1923,10), "")</f>
        <v>21.873599999998987</v>
      </c>
      <c r="C1923" s="4">
        <v>45577.873611111114</v>
      </c>
      <c r="D1923" s="16">
        <f>YEAR(C1923)</f>
        <v>2024</v>
      </c>
      <c r="E1923" s="1" t="str">
        <f t="shared" ref="E1923:E1986" si="30">TEXT(C1923, "mmmm yyyy")</f>
        <v>October 2024</v>
      </c>
      <c r="F1923" s="3" t="str">
        <f ca="1">IF(C1923&gt;=TODAY()-365, "Last 12 Months", "After 12 Months")</f>
        <v>Last 12 Months</v>
      </c>
      <c r="G1923" s="1" t="s">
        <v>3704</v>
      </c>
      <c r="H1923" s="1" t="s">
        <v>2287</v>
      </c>
      <c r="I1923" s="1" t="s">
        <v>3081</v>
      </c>
      <c r="J1923" s="8">
        <f>EOMONTH(C1923, 0)</f>
        <v>45596</v>
      </c>
      <c r="K1923" s="1" t="s">
        <v>233</v>
      </c>
      <c r="L1923" s="1" t="str">
        <f>IF(ISNUMBER(SEARCH("Social subscription",I1923)),"Social Sub",IF(OR(ISNUMBER(SEARCH("Mens",I1923)),ISNUMBER(SEARCH("Ladies",I1923))),"Match Fees",IF(OR(ISNUMBER(SEARCH("Badgers",I1923)),ISNUMBER(SEARCH("Match Fee",I1923))),"Match Fees",IF(OR(ISNUMBER(SEARCH("Training",I1923)),ISNUMBER(SEARCH("Aspirations",I1923))),"Training Fee",""))))</f>
        <v>Match Fees</v>
      </c>
      <c r="M1923" s="1">
        <v>10</v>
      </c>
      <c r="N1923" s="1">
        <v>0</v>
      </c>
      <c r="O1923" s="1">
        <v>0</v>
      </c>
      <c r="P1923" s="1">
        <v>0</v>
      </c>
      <c r="Q1923" s="1">
        <v>10</v>
      </c>
    </row>
    <row r="1924" spans="1:17" ht="12.75">
      <c r="A1924" s="4">
        <v>45572</v>
      </c>
      <c r="B1924" s="18">
        <f>IF(AND(ISNUMBER(--LEFT(A1924,10)), ISNUMBER(--LEFT(C1924,10))), --LEFT(C1924,10) - --LEFT(A1924,10), "")</f>
        <v>5.8735999999989872</v>
      </c>
      <c r="C1924" s="4">
        <v>45577.873611111114</v>
      </c>
      <c r="D1924" s="16">
        <f>YEAR(C1924)</f>
        <v>2024</v>
      </c>
      <c r="E1924" s="1" t="str">
        <f t="shared" si="30"/>
        <v>October 2024</v>
      </c>
      <c r="F1924" s="3" t="str">
        <f ca="1">IF(C1924&gt;=TODAY()-365, "Last 12 Months", "After 12 Months")</f>
        <v>Last 12 Months</v>
      </c>
      <c r="G1924" s="1" t="s">
        <v>3705</v>
      </c>
      <c r="H1924" s="1" t="s">
        <v>2287</v>
      </c>
      <c r="I1924" s="1" t="s">
        <v>3706</v>
      </c>
      <c r="J1924" s="8">
        <f>EOMONTH(C1924, 0)</f>
        <v>45596</v>
      </c>
      <c r="K1924" s="1" t="s">
        <v>233</v>
      </c>
      <c r="L1924" s="1" t="str">
        <f>IF(ISNUMBER(SEARCH("Social subscription",I1924)),"Social Sub",IF(OR(ISNUMBER(SEARCH("Mens",I1924)),ISNUMBER(SEARCH("Ladies",I1924))),"Match Fees",IF(OR(ISNUMBER(SEARCH("Badgers",I1924)),ISNUMBER(SEARCH("Match Fee",I1924))),"Match Fees",IF(OR(ISNUMBER(SEARCH("Training",I1924)),ISNUMBER(SEARCH("Aspirations",I1924))),"Training Fee",""))))</f>
        <v>Match Fees</v>
      </c>
      <c r="M1924" s="1">
        <v>10</v>
      </c>
      <c r="N1924" s="1">
        <v>0</v>
      </c>
      <c r="O1924" s="1">
        <v>0</v>
      </c>
      <c r="P1924" s="1">
        <v>0</v>
      </c>
      <c r="Q1924" s="1">
        <v>10</v>
      </c>
    </row>
    <row r="1925" spans="1:17" ht="12.75">
      <c r="A1925" s="4">
        <v>45577</v>
      </c>
      <c r="B1925" s="18">
        <f>IF(AND(ISNUMBER(--LEFT(A1925,10)), ISNUMBER(--LEFT(C1925,10))), --LEFT(C1925,10) - --LEFT(A1925,10), "")</f>
        <v>0.87430000000313157</v>
      </c>
      <c r="C1925" s="4">
        <v>45577.874305555553</v>
      </c>
      <c r="D1925" s="16">
        <f>YEAR(C1925)</f>
        <v>2024</v>
      </c>
      <c r="E1925" s="1" t="str">
        <f t="shared" si="30"/>
        <v>October 2024</v>
      </c>
      <c r="F1925" s="3" t="str">
        <f ca="1">IF(C1925&gt;=TODAY()-365, "Last 12 Months", "After 12 Months")</f>
        <v>Last 12 Months</v>
      </c>
      <c r="G1925" s="1" t="s">
        <v>3707</v>
      </c>
      <c r="H1925" s="1" t="s">
        <v>3257</v>
      </c>
      <c r="I1925" s="1" t="s">
        <v>3708</v>
      </c>
      <c r="J1925" s="8">
        <f>EOMONTH(C1925, 0)</f>
        <v>45596</v>
      </c>
      <c r="K1925" s="1" t="s">
        <v>241</v>
      </c>
      <c r="L1925" s="1" t="str">
        <f>IF(ISNUMBER(SEARCH("Social subscription",I1925)),"Social Sub",IF(OR(ISNUMBER(SEARCH("Mens",I1925)),ISNUMBER(SEARCH("Ladies",I1925))),"Match Fees",IF(OR(ISNUMBER(SEARCH("Badgers",I1925)),ISNUMBER(SEARCH("Match Fee",I1925))),"Match Fees",IF(OR(ISNUMBER(SEARCH("Training",I1925)),ISNUMBER(SEARCH("Aspirations",I1925))),"Training Fee",""))))</f>
        <v>Match Fees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</row>
    <row r="1926" spans="1:17" ht="12.75">
      <c r="A1926" s="4">
        <v>45577</v>
      </c>
      <c r="B1926" s="18">
        <f>IF(AND(ISNUMBER(--LEFT(A1926,10)), ISNUMBER(--LEFT(C1926,10))), --LEFT(C1926,10) - --LEFT(A1926,10), "")</f>
        <v>0.87430000000313157</v>
      </c>
      <c r="C1926" s="4">
        <v>45577.874305555553</v>
      </c>
      <c r="D1926" s="16">
        <f>YEAR(C1926)</f>
        <v>2024</v>
      </c>
      <c r="E1926" s="1" t="str">
        <f t="shared" si="30"/>
        <v>October 2024</v>
      </c>
      <c r="F1926" s="3" t="str">
        <f ca="1">IF(C1926&gt;=TODAY()-365, "Last 12 Months", "After 12 Months")</f>
        <v>Last 12 Months</v>
      </c>
      <c r="G1926" s="1" t="s">
        <v>3709</v>
      </c>
      <c r="H1926" s="1" t="s">
        <v>799</v>
      </c>
      <c r="I1926" s="1" t="s">
        <v>3708</v>
      </c>
      <c r="J1926" s="8">
        <f>EOMONTH(C1926, 0)</f>
        <v>45596</v>
      </c>
      <c r="K1926" s="1" t="s">
        <v>241</v>
      </c>
      <c r="L1926" s="1" t="str">
        <f>IF(ISNUMBER(SEARCH("Social subscription",I1926)),"Social Sub",IF(OR(ISNUMBER(SEARCH("Mens",I1926)),ISNUMBER(SEARCH("Ladies",I1926))),"Match Fees",IF(OR(ISNUMBER(SEARCH("Badgers",I1926)),ISNUMBER(SEARCH("Match Fee",I1926))),"Match Fees",IF(OR(ISNUMBER(SEARCH("Training",I1926)),ISNUMBER(SEARCH("Aspirations",I1926))),"Training Fee",""))))</f>
        <v>Match Fees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</row>
    <row r="1927" spans="1:17" ht="12.75">
      <c r="A1927" s="4">
        <v>45577</v>
      </c>
      <c r="B1927" s="18">
        <f>IF(AND(ISNUMBER(--LEFT(A1927,10)), ISNUMBER(--LEFT(C1927,10))), --LEFT(C1927,10) - --LEFT(A1927,10), "")</f>
        <v>0.87430000000313157</v>
      </c>
      <c r="C1927" s="4">
        <v>45577.874305555553</v>
      </c>
      <c r="D1927" s="16">
        <f>YEAR(C1927)</f>
        <v>2024</v>
      </c>
      <c r="E1927" s="1" t="str">
        <f t="shared" si="30"/>
        <v>October 2024</v>
      </c>
      <c r="F1927" s="3" t="str">
        <f ca="1">IF(C1927&gt;=TODAY()-365, "Last 12 Months", "After 12 Months")</f>
        <v>Last 12 Months</v>
      </c>
      <c r="G1927" s="1" t="s">
        <v>3710</v>
      </c>
      <c r="H1927" s="1" t="s">
        <v>2506</v>
      </c>
      <c r="I1927" s="1" t="s">
        <v>3708</v>
      </c>
      <c r="J1927" s="8">
        <f>EOMONTH(C1927, 0)</f>
        <v>45596</v>
      </c>
      <c r="K1927" s="1" t="s">
        <v>241</v>
      </c>
      <c r="L1927" s="1" t="str">
        <f>IF(ISNUMBER(SEARCH("Social subscription",I1927)),"Social Sub",IF(OR(ISNUMBER(SEARCH("Mens",I1927)),ISNUMBER(SEARCH("Ladies",I1927))),"Match Fees",IF(OR(ISNUMBER(SEARCH("Badgers",I1927)),ISNUMBER(SEARCH("Match Fee",I1927))),"Match Fees",IF(OR(ISNUMBER(SEARCH("Training",I1927)),ISNUMBER(SEARCH("Aspirations",I1927))),"Training Fee",""))))</f>
        <v>Match Fees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</row>
    <row r="1928" spans="1:17" ht="12.75">
      <c r="A1928" s="4">
        <v>45577</v>
      </c>
      <c r="B1928" s="18">
        <f>IF(AND(ISNUMBER(--LEFT(A1928,10)), ISNUMBER(--LEFT(C1928,10))), --LEFT(C1928,10) - --LEFT(A1928,10), "")</f>
        <v>0.875</v>
      </c>
      <c r="C1928" s="4">
        <v>45577.875</v>
      </c>
      <c r="D1928" s="16">
        <f>YEAR(C1928)</f>
        <v>2024</v>
      </c>
      <c r="E1928" s="1" t="str">
        <f t="shared" si="30"/>
        <v>October 2024</v>
      </c>
      <c r="F1928" s="3" t="str">
        <f ca="1">IF(C1928&gt;=TODAY()-365, "Last 12 Months", "After 12 Months")</f>
        <v>Last 12 Months</v>
      </c>
      <c r="G1928" s="1" t="s">
        <v>3711</v>
      </c>
      <c r="H1928" s="1" t="s">
        <v>3259</v>
      </c>
      <c r="I1928" s="1" t="s">
        <v>3712</v>
      </c>
      <c r="J1928" s="8">
        <f>EOMONTH(C1928, 0)</f>
        <v>45596</v>
      </c>
      <c r="K1928" s="1" t="s">
        <v>233</v>
      </c>
      <c r="L1928" s="1" t="str">
        <f>IF(ISNUMBER(SEARCH("Social subscription",I1928)),"Social Sub",IF(OR(ISNUMBER(SEARCH("Mens",I1928)),ISNUMBER(SEARCH("Ladies",I1928))),"Match Fees",IF(OR(ISNUMBER(SEARCH("Badgers",I1928)),ISNUMBER(SEARCH("Match Fee",I1928))),"Match Fees",IF(OR(ISNUMBER(SEARCH("Training",I1928)),ISNUMBER(SEARCH("Aspirations",I1928))),"Training Fee",""))))</f>
        <v>Match Fees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</row>
    <row r="1929" spans="1:17" ht="12.75">
      <c r="A1929" s="4">
        <v>45577</v>
      </c>
      <c r="B1929" s="18">
        <f>IF(AND(ISNUMBER(--LEFT(A1929,10)), ISNUMBER(--LEFT(C1929,10))), --LEFT(C1929,10) - --LEFT(A1929,10), "")</f>
        <v>0.875</v>
      </c>
      <c r="C1929" s="4">
        <v>45577.875</v>
      </c>
      <c r="D1929" s="16">
        <f>YEAR(C1929)</f>
        <v>2024</v>
      </c>
      <c r="E1929" s="1" t="str">
        <f t="shared" si="30"/>
        <v>October 2024</v>
      </c>
      <c r="F1929" s="3" t="str">
        <f ca="1">IF(C1929&gt;=TODAY()-365, "Last 12 Months", "After 12 Months")</f>
        <v>Last 12 Months</v>
      </c>
      <c r="G1929" s="1" t="s">
        <v>3713</v>
      </c>
      <c r="H1929" s="1" t="s">
        <v>836</v>
      </c>
      <c r="I1929" s="1" t="s">
        <v>3712</v>
      </c>
      <c r="J1929" s="8">
        <f>EOMONTH(C1929, 0)</f>
        <v>45596</v>
      </c>
      <c r="K1929" s="1" t="s">
        <v>233</v>
      </c>
      <c r="L1929" s="1" t="str">
        <f>IF(ISNUMBER(SEARCH("Social subscription",I1929)),"Social Sub",IF(OR(ISNUMBER(SEARCH("Mens",I1929)),ISNUMBER(SEARCH("Ladies",I1929))),"Match Fees",IF(OR(ISNUMBER(SEARCH("Badgers",I1929)),ISNUMBER(SEARCH("Match Fee",I1929))),"Match Fees",IF(OR(ISNUMBER(SEARCH("Training",I1929)),ISNUMBER(SEARCH("Aspirations",I1929))),"Training Fee",""))))</f>
        <v>Match Fees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</row>
    <row r="1930" spans="1:17" ht="12.75">
      <c r="A1930" s="4">
        <v>45578</v>
      </c>
      <c r="B1930" s="18">
        <f>IF(AND(ISNUMBER(--LEFT(A1930,10)), ISNUMBER(--LEFT(C1930,10))), --LEFT(C1930,10) - --LEFT(A1930,10), "")</f>
        <v>0.473599999997532</v>
      </c>
      <c r="C1930" s="4">
        <v>45578.473611111112</v>
      </c>
      <c r="D1930" s="16">
        <f>YEAR(C1930)</f>
        <v>2024</v>
      </c>
      <c r="E1930" s="1" t="str">
        <f t="shared" si="30"/>
        <v>October 2024</v>
      </c>
      <c r="F1930" s="3" t="str">
        <f ca="1">IF(C1930&gt;=TODAY()-365, "Last 12 Months", "After 12 Months")</f>
        <v>Last 12 Months</v>
      </c>
      <c r="G1930" s="1" t="s">
        <v>3714</v>
      </c>
      <c r="H1930" s="1" t="s">
        <v>3319</v>
      </c>
      <c r="I1930" s="1" t="s">
        <v>3715</v>
      </c>
      <c r="J1930" s="8">
        <f>EOMONTH(C1930, 0)</f>
        <v>45596</v>
      </c>
      <c r="K1930" s="1" t="s">
        <v>241</v>
      </c>
      <c r="L1930" s="1" t="str">
        <f>IF(ISNUMBER(SEARCH("Social subscription",I1930)),"Social Sub",IF(OR(ISNUMBER(SEARCH("Mens",I1930)),ISNUMBER(SEARCH("Ladies",I1930))),"Match Fees",IF(OR(ISNUMBER(SEARCH("Badgers",I1930)),ISNUMBER(SEARCH("Match Fee",I1930))),"Match Fees",IF(OR(ISNUMBER(SEARCH("Training",I1930)),ISNUMBER(SEARCH("Aspirations",I1930))),"Training Fee",""))))</f>
        <v>Match Fees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</row>
    <row r="1931" spans="1:17" ht="12.75">
      <c r="A1931" s="4">
        <v>45578</v>
      </c>
      <c r="B1931" s="18">
        <f>IF(AND(ISNUMBER(--LEFT(A1931,10)), ISNUMBER(--LEFT(C1931,10))), --LEFT(C1931,10) - --LEFT(A1931,10), "")</f>
        <v>0.473599999997532</v>
      </c>
      <c r="C1931" s="4">
        <v>45578.473611111112</v>
      </c>
      <c r="D1931" s="16">
        <f>YEAR(C1931)</f>
        <v>2024</v>
      </c>
      <c r="E1931" s="1" t="str">
        <f t="shared" si="30"/>
        <v>October 2024</v>
      </c>
      <c r="F1931" s="3" t="str">
        <f ca="1">IF(C1931&gt;=TODAY()-365, "Last 12 Months", "After 12 Months")</f>
        <v>Last 12 Months</v>
      </c>
      <c r="G1931" s="1" t="s">
        <v>3716</v>
      </c>
      <c r="H1931" s="1" t="s">
        <v>2771</v>
      </c>
      <c r="I1931" s="1" t="s">
        <v>3715</v>
      </c>
      <c r="J1931" s="8">
        <f>EOMONTH(C1931, 0)</f>
        <v>45596</v>
      </c>
      <c r="K1931" s="1" t="s">
        <v>241</v>
      </c>
      <c r="L1931" s="1" t="str">
        <f>IF(ISNUMBER(SEARCH("Social subscription",I1931)),"Social Sub",IF(OR(ISNUMBER(SEARCH("Mens",I1931)),ISNUMBER(SEARCH("Ladies",I1931))),"Match Fees",IF(OR(ISNUMBER(SEARCH("Badgers",I1931)),ISNUMBER(SEARCH("Match Fee",I1931))),"Match Fees",IF(OR(ISNUMBER(SEARCH("Training",I1931)),ISNUMBER(SEARCH("Aspirations",I1931))),"Training Fee",""))))</f>
        <v>Match Fees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</row>
    <row r="1932" spans="1:17" ht="12.75">
      <c r="A1932" s="4">
        <v>45578</v>
      </c>
      <c r="B1932" s="18">
        <f>IF(AND(ISNUMBER(--LEFT(A1932,10)), ISNUMBER(--LEFT(C1932,10))), --LEFT(C1932,10) - --LEFT(A1932,10), "")</f>
        <v>0.473599999997532</v>
      </c>
      <c r="C1932" s="4">
        <v>45578.473611111112</v>
      </c>
      <c r="D1932" s="16">
        <f>YEAR(C1932)</f>
        <v>2024</v>
      </c>
      <c r="E1932" s="1" t="str">
        <f t="shared" si="30"/>
        <v>October 2024</v>
      </c>
      <c r="F1932" s="3" t="str">
        <f ca="1">IF(C1932&gt;=TODAY()-365, "Last 12 Months", "After 12 Months")</f>
        <v>Last 12 Months</v>
      </c>
      <c r="G1932" s="1" t="s">
        <v>3717</v>
      </c>
      <c r="H1932" s="1" t="s">
        <v>1470</v>
      </c>
      <c r="I1932" s="1" t="s">
        <v>3718</v>
      </c>
      <c r="J1932" s="8">
        <f>EOMONTH(C1932, 0)</f>
        <v>45596</v>
      </c>
      <c r="K1932" s="1" t="s">
        <v>241</v>
      </c>
      <c r="L1932" s="1" t="str">
        <f>IF(ISNUMBER(SEARCH("Social subscription",I1932)),"Social Sub",IF(OR(ISNUMBER(SEARCH("Mens",I1932)),ISNUMBER(SEARCH("Ladies",I1932))),"Match Fees",IF(OR(ISNUMBER(SEARCH("Badgers",I1932)),ISNUMBER(SEARCH("Match Fee",I1932))),"Match Fees",IF(OR(ISNUMBER(SEARCH("Training",I1932)),ISNUMBER(SEARCH("Aspirations",I1932))),"Training Fee",""))))</f>
        <v>Match Fees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</row>
    <row r="1933" spans="1:17" ht="12.75">
      <c r="A1933" s="4">
        <v>45578</v>
      </c>
      <c r="B1933" s="18">
        <f>IF(AND(ISNUMBER(--LEFT(A1933,10)), ISNUMBER(--LEFT(C1933,10))), --LEFT(C1933,10) - --LEFT(A1933,10), "")</f>
        <v>0.473599999997532</v>
      </c>
      <c r="C1933" s="4">
        <v>45578.473611111112</v>
      </c>
      <c r="D1933" s="16">
        <f>YEAR(C1933)</f>
        <v>2024</v>
      </c>
      <c r="E1933" s="1" t="str">
        <f t="shared" si="30"/>
        <v>October 2024</v>
      </c>
      <c r="F1933" s="3" t="str">
        <f ca="1">IF(C1933&gt;=TODAY()-365, "Last 12 Months", "After 12 Months")</f>
        <v>Last 12 Months</v>
      </c>
      <c r="G1933" s="1" t="s">
        <v>3719</v>
      </c>
      <c r="H1933" s="1" t="s">
        <v>3190</v>
      </c>
      <c r="I1933" s="1" t="s">
        <v>3715</v>
      </c>
      <c r="J1933" s="8">
        <f>EOMONTH(C1933, 0)</f>
        <v>45596</v>
      </c>
      <c r="K1933" s="1" t="s">
        <v>241</v>
      </c>
      <c r="L1933" s="1" t="str">
        <f>IF(ISNUMBER(SEARCH("Social subscription",I1933)),"Social Sub",IF(OR(ISNUMBER(SEARCH("Mens",I1933)),ISNUMBER(SEARCH("Ladies",I1933))),"Match Fees",IF(OR(ISNUMBER(SEARCH("Badgers",I1933)),ISNUMBER(SEARCH("Match Fee",I1933))),"Match Fees",IF(OR(ISNUMBER(SEARCH("Training",I1933)),ISNUMBER(SEARCH("Aspirations",I1933))),"Training Fee",""))))</f>
        <v>Match Fees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</row>
    <row r="1934" spans="1:17" ht="12.75">
      <c r="A1934" s="4">
        <v>45578</v>
      </c>
      <c r="B1934" s="18">
        <f>IF(AND(ISNUMBER(--LEFT(A1934,10)), ISNUMBER(--LEFT(C1934,10))), --LEFT(C1934,10) - --LEFT(A1934,10), "")</f>
        <v>0.473599999997532</v>
      </c>
      <c r="C1934" s="4">
        <v>45578.473611111112</v>
      </c>
      <c r="D1934" s="16">
        <f>YEAR(C1934)</f>
        <v>2024</v>
      </c>
      <c r="E1934" s="1" t="str">
        <f t="shared" si="30"/>
        <v>October 2024</v>
      </c>
      <c r="F1934" s="3" t="str">
        <f ca="1">IF(C1934&gt;=TODAY()-365, "Last 12 Months", "After 12 Months")</f>
        <v>Last 12 Months</v>
      </c>
      <c r="G1934" s="1" t="s">
        <v>3720</v>
      </c>
      <c r="H1934" s="1" t="s">
        <v>2776</v>
      </c>
      <c r="I1934" s="1" t="s">
        <v>3718</v>
      </c>
      <c r="J1934" s="8">
        <f>EOMONTH(C1934, 0)</f>
        <v>45596</v>
      </c>
      <c r="K1934" s="1" t="s">
        <v>241</v>
      </c>
      <c r="L1934" s="1" t="str">
        <f>IF(ISNUMBER(SEARCH("Social subscription",I1934)),"Social Sub",IF(OR(ISNUMBER(SEARCH("Mens",I1934)),ISNUMBER(SEARCH("Ladies",I1934))),"Match Fees",IF(OR(ISNUMBER(SEARCH("Badgers",I1934)),ISNUMBER(SEARCH("Match Fee",I1934))),"Match Fees",IF(OR(ISNUMBER(SEARCH("Training",I1934)),ISNUMBER(SEARCH("Aspirations",I1934))),"Training Fee",""))))</f>
        <v>Match Fees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</row>
    <row r="1935" spans="1:17" ht="12.75">
      <c r="A1935" s="4">
        <v>45578</v>
      </c>
      <c r="B1935" s="18">
        <f>IF(AND(ISNUMBER(--LEFT(A1935,10)), ISNUMBER(--LEFT(C1935,10))), --LEFT(C1935,10) - --LEFT(A1935,10), "")</f>
        <v>0.473599999997532</v>
      </c>
      <c r="C1935" s="4">
        <v>45578.473611111112</v>
      </c>
      <c r="D1935" s="16">
        <f>YEAR(C1935)</f>
        <v>2024</v>
      </c>
      <c r="E1935" s="1" t="str">
        <f t="shared" si="30"/>
        <v>October 2024</v>
      </c>
      <c r="F1935" s="3" t="str">
        <f ca="1">IF(C1935&gt;=TODAY()-365, "Last 12 Months", "After 12 Months")</f>
        <v>Last 12 Months</v>
      </c>
      <c r="G1935" s="1" t="s">
        <v>3721</v>
      </c>
      <c r="H1935" s="1" t="s">
        <v>3193</v>
      </c>
      <c r="I1935" s="1" t="s">
        <v>3718</v>
      </c>
      <c r="J1935" s="8">
        <f>EOMONTH(C1935, 0)</f>
        <v>45596</v>
      </c>
      <c r="K1935" s="1" t="s">
        <v>241</v>
      </c>
      <c r="L1935" s="1" t="str">
        <f>IF(ISNUMBER(SEARCH("Social subscription",I1935)),"Social Sub",IF(OR(ISNUMBER(SEARCH("Mens",I1935)),ISNUMBER(SEARCH("Ladies",I1935))),"Match Fees",IF(OR(ISNUMBER(SEARCH("Badgers",I1935)),ISNUMBER(SEARCH("Match Fee",I1935))),"Match Fees",IF(OR(ISNUMBER(SEARCH("Training",I1935)),ISNUMBER(SEARCH("Aspirations",I1935))),"Training Fee",""))))</f>
        <v>Match Fees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</row>
    <row r="1936" spans="1:17" ht="12.75">
      <c r="A1936" s="4">
        <v>45578</v>
      </c>
      <c r="B1936" s="18">
        <f>IF(AND(ISNUMBER(--LEFT(A1936,10)), ISNUMBER(--LEFT(C1936,10))), --LEFT(C1936,10) - --LEFT(A1936,10), "")</f>
        <v>0.473599999997532</v>
      </c>
      <c r="C1936" s="4">
        <v>45578.473611111112</v>
      </c>
      <c r="D1936" s="16">
        <f>YEAR(C1936)</f>
        <v>2024</v>
      </c>
      <c r="E1936" s="1" t="str">
        <f t="shared" si="30"/>
        <v>October 2024</v>
      </c>
      <c r="F1936" s="3" t="str">
        <f ca="1">IF(C1936&gt;=TODAY()-365, "Last 12 Months", "After 12 Months")</f>
        <v>Last 12 Months</v>
      </c>
      <c r="G1936" s="1" t="s">
        <v>3722</v>
      </c>
      <c r="H1936" s="1" t="s">
        <v>1871</v>
      </c>
      <c r="I1936" s="1" t="s">
        <v>3718</v>
      </c>
      <c r="J1936" s="8">
        <f>EOMONTH(C1936, 0)</f>
        <v>45596</v>
      </c>
      <c r="K1936" s="1" t="s">
        <v>241</v>
      </c>
      <c r="L1936" s="1" t="str">
        <f>IF(ISNUMBER(SEARCH("Social subscription",I1936)),"Social Sub",IF(OR(ISNUMBER(SEARCH("Mens",I1936)),ISNUMBER(SEARCH("Ladies",I1936))),"Match Fees",IF(OR(ISNUMBER(SEARCH("Badgers",I1936)),ISNUMBER(SEARCH("Match Fee",I1936))),"Match Fees",IF(OR(ISNUMBER(SEARCH("Training",I1936)),ISNUMBER(SEARCH("Aspirations",I1936))),"Training Fee",""))))</f>
        <v>Match Fees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</row>
    <row r="1937" spans="1:17" ht="12.75">
      <c r="A1937" s="4">
        <v>45578</v>
      </c>
      <c r="B1937" s="18">
        <f>IF(AND(ISNUMBER(--LEFT(A1937,10)), ISNUMBER(--LEFT(C1937,10))), --LEFT(C1937,10) - --LEFT(A1937,10), "")</f>
        <v>0.473599999997532</v>
      </c>
      <c r="C1937" s="4">
        <v>45578.473611111112</v>
      </c>
      <c r="D1937" s="16">
        <f>YEAR(C1937)</f>
        <v>2024</v>
      </c>
      <c r="E1937" s="1" t="str">
        <f t="shared" si="30"/>
        <v>October 2024</v>
      </c>
      <c r="F1937" s="3" t="str">
        <f ca="1">IF(C1937&gt;=TODAY()-365, "Last 12 Months", "After 12 Months")</f>
        <v>Last 12 Months</v>
      </c>
      <c r="G1937" s="1" t="s">
        <v>3723</v>
      </c>
      <c r="H1937" s="1" t="s">
        <v>2477</v>
      </c>
      <c r="I1937" s="1" t="s">
        <v>3718</v>
      </c>
      <c r="J1937" s="8">
        <f>EOMONTH(C1937, 0)</f>
        <v>45596</v>
      </c>
      <c r="K1937" s="1" t="s">
        <v>241</v>
      </c>
      <c r="L1937" s="1" t="str">
        <f>IF(ISNUMBER(SEARCH("Social subscription",I1937)),"Social Sub",IF(OR(ISNUMBER(SEARCH("Mens",I1937)),ISNUMBER(SEARCH("Ladies",I1937))),"Match Fees",IF(OR(ISNUMBER(SEARCH("Badgers",I1937)),ISNUMBER(SEARCH("Match Fee",I1937))),"Match Fees",IF(OR(ISNUMBER(SEARCH("Training",I1937)),ISNUMBER(SEARCH("Aspirations",I1937))),"Training Fee",""))))</f>
        <v>Match Fees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</row>
    <row r="1938" spans="1:17" ht="12.75">
      <c r="A1938" s="4">
        <v>45578</v>
      </c>
      <c r="B1938" s="18">
        <f>IF(AND(ISNUMBER(--LEFT(A1938,10)), ISNUMBER(--LEFT(C1938,10))), --LEFT(C1938,10) - --LEFT(A1938,10), "")</f>
        <v>0.473599999997532</v>
      </c>
      <c r="C1938" s="4">
        <v>45578.473611111112</v>
      </c>
      <c r="D1938" s="16">
        <f>YEAR(C1938)</f>
        <v>2024</v>
      </c>
      <c r="E1938" s="1" t="str">
        <f t="shared" si="30"/>
        <v>October 2024</v>
      </c>
      <c r="F1938" s="3" t="str">
        <f ca="1">IF(C1938&gt;=TODAY()-365, "Last 12 Months", "After 12 Months")</f>
        <v>Last 12 Months</v>
      </c>
      <c r="G1938" s="1" t="s">
        <v>3724</v>
      </c>
      <c r="H1938" s="1" t="s">
        <v>1354</v>
      </c>
      <c r="I1938" s="1" t="s">
        <v>3718</v>
      </c>
      <c r="J1938" s="8">
        <f>EOMONTH(C1938, 0)</f>
        <v>45596</v>
      </c>
      <c r="K1938" s="1" t="s">
        <v>241</v>
      </c>
      <c r="L1938" s="1" t="str">
        <f>IF(ISNUMBER(SEARCH("Social subscription",I1938)),"Social Sub",IF(OR(ISNUMBER(SEARCH("Mens",I1938)),ISNUMBER(SEARCH("Ladies",I1938))),"Match Fees",IF(OR(ISNUMBER(SEARCH("Badgers",I1938)),ISNUMBER(SEARCH("Match Fee",I1938))),"Match Fees",IF(OR(ISNUMBER(SEARCH("Training",I1938)),ISNUMBER(SEARCH("Aspirations",I1938))),"Training Fee",""))))</f>
        <v>Match Fees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</row>
    <row r="1939" spans="1:17" ht="12.75">
      <c r="A1939" s="4">
        <v>45578</v>
      </c>
      <c r="B1939" s="18">
        <f>IF(AND(ISNUMBER(--LEFT(A1939,10)), ISNUMBER(--LEFT(C1939,10))), --LEFT(C1939,10) - --LEFT(A1939,10), "")</f>
        <v>0.473599999997532</v>
      </c>
      <c r="C1939" s="4">
        <v>45578.473611111112</v>
      </c>
      <c r="D1939" s="16">
        <f>YEAR(C1939)</f>
        <v>2024</v>
      </c>
      <c r="E1939" s="1" t="str">
        <f t="shared" si="30"/>
        <v>October 2024</v>
      </c>
      <c r="F1939" s="3" t="str">
        <f ca="1">IF(C1939&gt;=TODAY()-365, "Last 12 Months", "After 12 Months")</f>
        <v>Last 12 Months</v>
      </c>
      <c r="G1939" s="1" t="s">
        <v>3725</v>
      </c>
      <c r="H1939" s="1" t="s">
        <v>3198</v>
      </c>
      <c r="I1939" s="1" t="s">
        <v>3715</v>
      </c>
      <c r="J1939" s="8">
        <f>EOMONTH(C1939, 0)</f>
        <v>45596</v>
      </c>
      <c r="K1939" s="1" t="s">
        <v>241</v>
      </c>
      <c r="L1939" s="1" t="str">
        <f>IF(ISNUMBER(SEARCH("Social subscription",I1939)),"Social Sub",IF(OR(ISNUMBER(SEARCH("Mens",I1939)),ISNUMBER(SEARCH("Ladies",I1939))),"Match Fees",IF(OR(ISNUMBER(SEARCH("Badgers",I1939)),ISNUMBER(SEARCH("Match Fee",I1939))),"Match Fees",IF(OR(ISNUMBER(SEARCH("Training",I1939)),ISNUMBER(SEARCH("Aspirations",I1939))),"Training Fee",""))))</f>
        <v>Match Fees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</row>
    <row r="1940" spans="1:17" ht="12.75">
      <c r="A1940" s="4">
        <v>45578</v>
      </c>
      <c r="B1940" s="18">
        <f>IF(AND(ISNUMBER(--LEFT(A1940,10)), ISNUMBER(--LEFT(C1940,10))), --LEFT(C1940,10) - --LEFT(A1940,10), "")</f>
        <v>0.473599999997532</v>
      </c>
      <c r="C1940" s="4">
        <v>45578.473611111112</v>
      </c>
      <c r="D1940" s="16">
        <f>YEAR(C1940)</f>
        <v>2024</v>
      </c>
      <c r="E1940" s="1" t="str">
        <f t="shared" si="30"/>
        <v>October 2024</v>
      </c>
      <c r="F1940" s="3" t="str">
        <f ca="1">IF(C1940&gt;=TODAY()-365, "Last 12 Months", "After 12 Months")</f>
        <v>Last 12 Months</v>
      </c>
      <c r="G1940" s="1" t="s">
        <v>3726</v>
      </c>
      <c r="H1940" s="1" t="s">
        <v>1692</v>
      </c>
      <c r="I1940" s="1" t="s">
        <v>3718</v>
      </c>
      <c r="J1940" s="8">
        <f>EOMONTH(C1940, 0)</f>
        <v>45596</v>
      </c>
      <c r="K1940" s="1" t="s">
        <v>241</v>
      </c>
      <c r="L1940" s="1" t="str">
        <f>IF(ISNUMBER(SEARCH("Social subscription",I1940)),"Social Sub",IF(OR(ISNUMBER(SEARCH("Mens",I1940)),ISNUMBER(SEARCH("Ladies",I1940))),"Match Fees",IF(OR(ISNUMBER(SEARCH("Badgers",I1940)),ISNUMBER(SEARCH("Match Fee",I1940))),"Match Fees",IF(OR(ISNUMBER(SEARCH("Training",I1940)),ISNUMBER(SEARCH("Aspirations",I1940))),"Training Fee",""))))</f>
        <v>Match Fees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</row>
    <row r="1941" spans="1:17" ht="12.75">
      <c r="A1941" s="4">
        <v>45578</v>
      </c>
      <c r="B1941" s="18">
        <f>IF(AND(ISNUMBER(--LEFT(A1941,10)), ISNUMBER(--LEFT(C1941,10))), --LEFT(C1941,10) - --LEFT(A1941,10), "")</f>
        <v>0.473599999997532</v>
      </c>
      <c r="C1941" s="4">
        <v>45578.473611111112</v>
      </c>
      <c r="D1941" s="16">
        <f>YEAR(C1941)</f>
        <v>2024</v>
      </c>
      <c r="E1941" s="1" t="str">
        <f t="shared" si="30"/>
        <v>October 2024</v>
      </c>
      <c r="F1941" s="3" t="str">
        <f ca="1">IF(C1941&gt;=TODAY()-365, "Last 12 Months", "After 12 Months")</f>
        <v>Last 12 Months</v>
      </c>
      <c r="G1941" s="1" t="s">
        <v>3727</v>
      </c>
      <c r="H1941" s="1" t="s">
        <v>3200</v>
      </c>
      <c r="I1941" s="1" t="s">
        <v>3715</v>
      </c>
      <c r="J1941" s="8">
        <f>EOMONTH(C1941, 0)</f>
        <v>45596</v>
      </c>
      <c r="K1941" s="1" t="s">
        <v>241</v>
      </c>
      <c r="L1941" s="1" t="str">
        <f>IF(ISNUMBER(SEARCH("Social subscription",I1941)),"Social Sub",IF(OR(ISNUMBER(SEARCH("Mens",I1941)),ISNUMBER(SEARCH("Ladies",I1941))),"Match Fees",IF(OR(ISNUMBER(SEARCH("Badgers",I1941)),ISNUMBER(SEARCH("Match Fee",I1941))),"Match Fees",IF(OR(ISNUMBER(SEARCH("Training",I1941)),ISNUMBER(SEARCH("Aspirations",I1941))),"Training Fee",""))))</f>
        <v>Match Fees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</row>
    <row r="1942" spans="1:17" ht="12.75">
      <c r="A1942" s="4">
        <v>45578</v>
      </c>
      <c r="B1942" s="18">
        <f>IF(AND(ISNUMBER(--LEFT(A1942,10)), ISNUMBER(--LEFT(C1942,10))), --LEFT(C1942,10) - --LEFT(A1942,10), "")</f>
        <v>0.473599999997532</v>
      </c>
      <c r="C1942" s="4">
        <v>45578.473611111112</v>
      </c>
      <c r="D1942" s="16">
        <f>YEAR(C1942)</f>
        <v>2024</v>
      </c>
      <c r="E1942" s="1" t="str">
        <f t="shared" si="30"/>
        <v>October 2024</v>
      </c>
      <c r="F1942" s="3" t="str">
        <f ca="1">IF(C1942&gt;=TODAY()-365, "Last 12 Months", "After 12 Months")</f>
        <v>Last 12 Months</v>
      </c>
      <c r="G1942" s="1" t="s">
        <v>3728</v>
      </c>
      <c r="H1942" s="1" t="s">
        <v>2784</v>
      </c>
      <c r="I1942" s="1" t="s">
        <v>3718</v>
      </c>
      <c r="J1942" s="8">
        <f>EOMONTH(C1942, 0)</f>
        <v>45596</v>
      </c>
      <c r="K1942" s="1" t="s">
        <v>241</v>
      </c>
      <c r="L1942" s="1" t="str">
        <f>IF(ISNUMBER(SEARCH("Social subscription",I1942)),"Social Sub",IF(OR(ISNUMBER(SEARCH("Mens",I1942)),ISNUMBER(SEARCH("Ladies",I1942))),"Match Fees",IF(OR(ISNUMBER(SEARCH("Badgers",I1942)),ISNUMBER(SEARCH("Match Fee",I1942))),"Match Fees",IF(OR(ISNUMBER(SEARCH("Training",I1942)),ISNUMBER(SEARCH("Aspirations",I1942))),"Training Fee",""))))</f>
        <v>Match Fees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</row>
    <row r="1943" spans="1:17" ht="12.75">
      <c r="A1943" s="4">
        <v>45578</v>
      </c>
      <c r="B1943" s="18">
        <f>IF(AND(ISNUMBER(--LEFT(A1943,10)), ISNUMBER(--LEFT(C1943,10))), --LEFT(C1943,10) - --LEFT(A1943,10), "")</f>
        <v>0.473599999997532</v>
      </c>
      <c r="C1943" s="4">
        <v>45578.473611111112</v>
      </c>
      <c r="D1943" s="16">
        <f>YEAR(C1943)</f>
        <v>2024</v>
      </c>
      <c r="E1943" s="1" t="str">
        <f t="shared" si="30"/>
        <v>October 2024</v>
      </c>
      <c r="F1943" s="3" t="str">
        <f ca="1">IF(C1943&gt;=TODAY()-365, "Last 12 Months", "After 12 Months")</f>
        <v>Last 12 Months</v>
      </c>
      <c r="G1943" s="1" t="s">
        <v>3729</v>
      </c>
      <c r="H1943" s="1" t="s">
        <v>2786</v>
      </c>
      <c r="I1943" s="1" t="s">
        <v>3718</v>
      </c>
      <c r="J1943" s="8">
        <f>EOMONTH(C1943, 0)</f>
        <v>45596</v>
      </c>
      <c r="K1943" s="1" t="s">
        <v>241</v>
      </c>
      <c r="L1943" s="1" t="str">
        <f>IF(ISNUMBER(SEARCH("Social subscription",I1943)),"Social Sub",IF(OR(ISNUMBER(SEARCH("Mens",I1943)),ISNUMBER(SEARCH("Ladies",I1943))),"Match Fees",IF(OR(ISNUMBER(SEARCH("Badgers",I1943)),ISNUMBER(SEARCH("Match Fee",I1943))),"Match Fees",IF(OR(ISNUMBER(SEARCH("Training",I1943)),ISNUMBER(SEARCH("Aspirations",I1943))),"Training Fee",""))))</f>
        <v>Match Fees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</row>
    <row r="1944" spans="1:17" ht="12.75">
      <c r="A1944" s="4">
        <v>45578</v>
      </c>
      <c r="B1944" s="18">
        <f>IF(AND(ISNUMBER(--LEFT(A1944,10)), ISNUMBER(--LEFT(C1944,10))), --LEFT(C1944,10) - --LEFT(A1944,10), "")</f>
        <v>0.55129999999917345</v>
      </c>
      <c r="C1944" s="4">
        <v>45578.551388888889</v>
      </c>
      <c r="D1944" s="16">
        <f>YEAR(C1944)</f>
        <v>2024</v>
      </c>
      <c r="E1944" s="1" t="str">
        <f t="shared" si="30"/>
        <v>October 2024</v>
      </c>
      <c r="F1944" s="3" t="str">
        <f ca="1">IF(C1944&gt;=TODAY()-365, "Last 12 Months", "After 12 Months")</f>
        <v>Last 12 Months</v>
      </c>
      <c r="G1944" s="1" t="s">
        <v>3730</v>
      </c>
      <c r="H1944" s="1" t="s">
        <v>2705</v>
      </c>
      <c r="I1944" s="1" t="s">
        <v>3731</v>
      </c>
      <c r="J1944" s="8">
        <f>EOMONTH(C1944, 0)</f>
        <v>45596</v>
      </c>
      <c r="K1944" s="1" t="s">
        <v>241</v>
      </c>
      <c r="L1944" s="1" t="str">
        <f>IF(ISNUMBER(SEARCH("Social subscription",I1944)),"Social Sub",IF(OR(ISNUMBER(SEARCH("Mens",I1944)),ISNUMBER(SEARCH("Ladies",I1944))),"Match Fees",IF(OR(ISNUMBER(SEARCH("Badgers",I1944)),ISNUMBER(SEARCH("Match Fee",I1944))),"Match Fees",IF(OR(ISNUMBER(SEARCH("Training",I1944)),ISNUMBER(SEARCH("Aspirations",I1944))),"Training Fee",""))))</f>
        <v>Match Fees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</row>
    <row r="1945" spans="1:17" ht="12.75">
      <c r="A1945" s="4">
        <v>45555</v>
      </c>
      <c r="B1945" s="18">
        <f>IF(AND(ISNUMBER(--LEFT(A1945,10)), ISNUMBER(--LEFT(C1945,10))), --LEFT(C1945,10) - --LEFT(A1945,10), "")</f>
        <v>23.552000000003318</v>
      </c>
      <c r="C1945" s="4">
        <v>45578.552083333336</v>
      </c>
      <c r="D1945" s="16">
        <f>YEAR(C1945)</f>
        <v>2024</v>
      </c>
      <c r="E1945" s="1" t="str">
        <f t="shared" si="30"/>
        <v>October 2024</v>
      </c>
      <c r="F1945" s="3" t="str">
        <f ca="1">IF(C1945&gt;=TODAY()-365, "Last 12 Months", "After 12 Months")</f>
        <v>Last 12 Months</v>
      </c>
      <c r="G1945" s="1" t="s">
        <v>3732</v>
      </c>
      <c r="H1945" s="1" t="s">
        <v>3733</v>
      </c>
      <c r="I1945" s="1" t="s">
        <v>3734</v>
      </c>
      <c r="J1945" s="8">
        <f>EOMONTH(C1945, 0)</f>
        <v>45596</v>
      </c>
      <c r="K1945" s="1" t="s">
        <v>241</v>
      </c>
      <c r="L1945" s="1" t="str">
        <f>IF(ISNUMBER(SEARCH("Social subscription",I1945)),"Social Sub",IF(OR(ISNUMBER(SEARCH("Mens",I1945)),ISNUMBER(SEARCH("Ladies",I1945))),"Match Fees",IF(OR(ISNUMBER(SEARCH("Badgers",I1945)),ISNUMBER(SEARCH("Match Fee",I1945))),"Match Fees",IF(OR(ISNUMBER(SEARCH("Training",I1945)),ISNUMBER(SEARCH("Aspirations",I1945))),"Training Fee",""))))</f>
        <v>Match Fees</v>
      </c>
      <c r="M1945" s="1">
        <v>10</v>
      </c>
      <c r="N1945" s="1">
        <v>0</v>
      </c>
      <c r="O1945" s="1">
        <v>0</v>
      </c>
      <c r="P1945" s="1">
        <v>0</v>
      </c>
      <c r="Q1945" s="1">
        <v>10</v>
      </c>
    </row>
    <row r="1946" spans="1:17" ht="12.75">
      <c r="A1946" s="4">
        <v>45563</v>
      </c>
      <c r="B1946" s="18">
        <f>IF(AND(ISNUMBER(--LEFT(A1946,10)), ISNUMBER(--LEFT(C1946,10))), --LEFT(C1946,10) - --LEFT(A1946,10), "")</f>
        <v>15.552000000003318</v>
      </c>
      <c r="C1946" s="4">
        <v>45578.552083333336</v>
      </c>
      <c r="D1946" s="16">
        <f>YEAR(C1946)</f>
        <v>2024</v>
      </c>
      <c r="E1946" s="1" t="str">
        <f t="shared" si="30"/>
        <v>October 2024</v>
      </c>
      <c r="F1946" s="3" t="str">
        <f ca="1">IF(C1946&gt;=TODAY()-365, "Last 12 Months", "After 12 Months")</f>
        <v>Last 12 Months</v>
      </c>
      <c r="G1946" s="1" t="s">
        <v>3735</v>
      </c>
      <c r="H1946" s="1" t="s">
        <v>3733</v>
      </c>
      <c r="I1946" s="1" t="s">
        <v>3736</v>
      </c>
      <c r="J1946" s="8">
        <f>EOMONTH(C1946, 0)</f>
        <v>45596</v>
      </c>
      <c r="K1946" s="1" t="s">
        <v>241</v>
      </c>
      <c r="L1946" s="1" t="str">
        <f>IF(ISNUMBER(SEARCH("Social subscription",I1946)),"Social Sub",IF(OR(ISNUMBER(SEARCH("Mens",I1946)),ISNUMBER(SEARCH("Ladies",I1946))),"Match Fees",IF(OR(ISNUMBER(SEARCH("Badgers",I1946)),ISNUMBER(SEARCH("Match Fee",I1946))),"Match Fees",IF(OR(ISNUMBER(SEARCH("Training",I1946)),ISNUMBER(SEARCH("Aspirations",I1946))),"Training Fee",""))))</f>
        <v>Match Fees</v>
      </c>
      <c r="M1946" s="1">
        <v>10</v>
      </c>
      <c r="N1946" s="1">
        <v>0</v>
      </c>
      <c r="O1946" s="1">
        <v>0</v>
      </c>
      <c r="P1946" s="1">
        <v>0</v>
      </c>
      <c r="Q1946" s="1">
        <v>10</v>
      </c>
    </row>
    <row r="1947" spans="1:17" ht="12.75">
      <c r="A1947" s="4">
        <v>45577</v>
      </c>
      <c r="B1947" s="18">
        <f>IF(AND(ISNUMBER(--LEFT(A1947,10)), ISNUMBER(--LEFT(C1947,10))), --LEFT(C1947,10) - --LEFT(A1947,10), "")</f>
        <v>1.5520000000033178</v>
      </c>
      <c r="C1947" s="4">
        <v>45578.552083333336</v>
      </c>
      <c r="D1947" s="16">
        <f>YEAR(C1947)</f>
        <v>2024</v>
      </c>
      <c r="E1947" s="1" t="str">
        <f t="shared" si="30"/>
        <v>October 2024</v>
      </c>
      <c r="F1947" s="3" t="str">
        <f ca="1">IF(C1947&gt;=TODAY()-365, "Last 12 Months", "After 12 Months")</f>
        <v>Last 12 Months</v>
      </c>
      <c r="G1947" s="1" t="s">
        <v>3737</v>
      </c>
      <c r="H1947" s="1" t="s">
        <v>3733</v>
      </c>
      <c r="I1947" s="1" t="s">
        <v>3738</v>
      </c>
      <c r="J1947" s="8">
        <f>EOMONTH(C1947, 0)</f>
        <v>45596</v>
      </c>
      <c r="K1947" s="1" t="s">
        <v>241</v>
      </c>
      <c r="L1947" s="1" t="str">
        <f>IF(ISNUMBER(SEARCH("Social subscription",I1947)),"Social Sub",IF(OR(ISNUMBER(SEARCH("Mens",I1947)),ISNUMBER(SEARCH("Ladies",I1947))),"Match Fees",IF(OR(ISNUMBER(SEARCH("Badgers",I1947)),ISNUMBER(SEARCH("Match Fee",I1947))),"Match Fees",IF(OR(ISNUMBER(SEARCH("Training",I1947)),ISNUMBER(SEARCH("Aspirations",I1947))),"Training Fee",""))))</f>
        <v>Match Fees</v>
      </c>
      <c r="M1947" s="1">
        <v>10</v>
      </c>
      <c r="N1947" s="1">
        <v>0</v>
      </c>
      <c r="O1947" s="1">
        <v>0</v>
      </c>
      <c r="P1947" s="1">
        <v>0</v>
      </c>
      <c r="Q1947" s="1">
        <v>10</v>
      </c>
    </row>
    <row r="1948" spans="1:17" ht="12.75">
      <c r="A1948" s="4">
        <v>45577</v>
      </c>
      <c r="B1948" s="18">
        <f>IF(AND(ISNUMBER(--LEFT(A1948,10)), ISNUMBER(--LEFT(C1948,10))), --LEFT(C1948,10) - --LEFT(A1948,10), "")</f>
        <v>1.8464999999996508</v>
      </c>
      <c r="C1948" s="4">
        <v>45578.84652777778</v>
      </c>
      <c r="D1948" s="16">
        <f>YEAR(C1948)</f>
        <v>2024</v>
      </c>
      <c r="E1948" s="1" t="str">
        <f t="shared" si="30"/>
        <v>October 2024</v>
      </c>
      <c r="F1948" s="3" t="str">
        <f ca="1">IF(C1948&gt;=TODAY()-365, "Last 12 Months", "After 12 Months")</f>
        <v>Last 12 Months</v>
      </c>
      <c r="G1948" s="1" t="s">
        <v>3739</v>
      </c>
      <c r="H1948" s="1" t="s">
        <v>2640</v>
      </c>
      <c r="I1948" s="1" t="s">
        <v>3740</v>
      </c>
      <c r="J1948" s="8">
        <f>EOMONTH(C1948, 0)</f>
        <v>45596</v>
      </c>
      <c r="K1948" s="1" t="s">
        <v>241</v>
      </c>
      <c r="L1948" s="1" t="str">
        <f>IF(ISNUMBER(SEARCH("Social subscription",I1948)),"Social Sub",IF(OR(ISNUMBER(SEARCH("Mens",I1948)),ISNUMBER(SEARCH("Ladies",I1948))),"Match Fees",IF(OR(ISNUMBER(SEARCH("Badgers",I1948)),ISNUMBER(SEARCH("Match Fee",I1948))),"Match Fees",IF(OR(ISNUMBER(SEARCH("Training",I1948)),ISNUMBER(SEARCH("Aspirations",I1948))),"Training Fee",""))))</f>
        <v>Match Fees</v>
      </c>
      <c r="M1948" s="1">
        <v>5</v>
      </c>
      <c r="N1948" s="1">
        <v>0</v>
      </c>
      <c r="O1948" s="1">
        <v>0</v>
      </c>
      <c r="P1948" s="1">
        <v>0</v>
      </c>
      <c r="Q1948" s="1">
        <v>5</v>
      </c>
    </row>
    <row r="1949" spans="1:17" ht="12.75">
      <c r="A1949" s="4">
        <v>45551</v>
      </c>
      <c r="B1949" s="18">
        <f>IF(AND(ISNUMBER(--LEFT(A1949,10)), ISNUMBER(--LEFT(C1949,10))), --LEFT(C1949,10) - --LEFT(A1949,10), "")</f>
        <v>27.860399999997753</v>
      </c>
      <c r="C1949" s="4">
        <v>45578.86041666667</v>
      </c>
      <c r="D1949" s="16">
        <f>YEAR(C1949)</f>
        <v>2024</v>
      </c>
      <c r="E1949" s="1" t="str">
        <f t="shared" si="30"/>
        <v>October 2024</v>
      </c>
      <c r="F1949" s="3" t="str">
        <f ca="1">IF(C1949&gt;=TODAY()-365, "Last 12 Months", "After 12 Months")</f>
        <v>Last 12 Months</v>
      </c>
      <c r="G1949" s="1" t="s">
        <v>3741</v>
      </c>
      <c r="H1949" s="1" t="s">
        <v>774</v>
      </c>
      <c r="I1949" s="1" t="s">
        <v>3742</v>
      </c>
      <c r="J1949" s="8">
        <f>EOMONTH(C1949, 0)</f>
        <v>45596</v>
      </c>
      <c r="K1949" s="1" t="s">
        <v>233</v>
      </c>
      <c r="L1949" s="1" t="str">
        <f>IF(ISNUMBER(SEARCH("Social subscription",I1949)),"Social Sub",IF(OR(ISNUMBER(SEARCH("Mens",I1949)),ISNUMBER(SEARCH("Ladies",I1949))),"Match Fees",IF(OR(ISNUMBER(SEARCH("Badgers",I1949)),ISNUMBER(SEARCH("Match Fee",I1949))),"Match Fees",IF(OR(ISNUMBER(SEARCH("Training",I1949)),ISNUMBER(SEARCH("Aspirations",I1949))),"Training Fee",""))))</f>
        <v>Match Fees</v>
      </c>
      <c r="M1949" s="1">
        <v>150</v>
      </c>
      <c r="N1949" s="1">
        <v>0</v>
      </c>
      <c r="O1949" s="1">
        <v>0</v>
      </c>
      <c r="P1949" s="1">
        <v>0</v>
      </c>
      <c r="Q1949" s="1">
        <v>150</v>
      </c>
    </row>
    <row r="1950" spans="1:17" ht="12.75">
      <c r="A1950" s="4">
        <v>45551</v>
      </c>
      <c r="B1950" s="18">
        <f>IF(AND(ISNUMBER(--LEFT(A1950,10)), ISNUMBER(--LEFT(C1950,10))), --LEFT(C1950,10) - --LEFT(A1950,10), "")</f>
        <v>27.861100000001898</v>
      </c>
      <c r="C1950" s="4">
        <v>45578.861111111109</v>
      </c>
      <c r="D1950" s="16">
        <f>YEAR(C1950)</f>
        <v>2024</v>
      </c>
      <c r="E1950" s="1" t="str">
        <f t="shared" si="30"/>
        <v>October 2024</v>
      </c>
      <c r="F1950" s="3" t="str">
        <f ca="1">IF(C1950&gt;=TODAY()-365, "Last 12 Months", "After 12 Months")</f>
        <v>Last 12 Months</v>
      </c>
      <c r="G1950" s="1" t="s">
        <v>3743</v>
      </c>
      <c r="H1950" s="1" t="s">
        <v>2910</v>
      </c>
      <c r="I1950" s="1" t="s">
        <v>3112</v>
      </c>
      <c r="J1950" s="8">
        <f>EOMONTH(C1950, 0)</f>
        <v>45596</v>
      </c>
      <c r="K1950" s="1" t="s">
        <v>233</v>
      </c>
      <c r="L1950" s="1" t="str">
        <f>IF(ISNUMBER(SEARCH("Social subscription",I1950)),"Social Sub",IF(OR(ISNUMBER(SEARCH("Mens",I1950)),ISNUMBER(SEARCH("Ladies",I1950))),"Match Fees",IF(OR(ISNUMBER(SEARCH("Badgers",I1950)),ISNUMBER(SEARCH("Match Fee",I1950))),"Match Fees",IF(OR(ISNUMBER(SEARCH("Training",I1950)),ISNUMBER(SEARCH("Aspirations",I1950))),"Training Fee",""))))</f>
        <v>Match Fees</v>
      </c>
      <c r="M1950" s="1">
        <v>100</v>
      </c>
      <c r="N1950" s="1">
        <v>0</v>
      </c>
      <c r="O1950" s="1">
        <v>0</v>
      </c>
      <c r="P1950" s="1">
        <v>0</v>
      </c>
      <c r="Q1950" s="1">
        <v>100</v>
      </c>
    </row>
    <row r="1951" spans="1:17" ht="12.75">
      <c r="A1951" s="4">
        <v>45549</v>
      </c>
      <c r="B1951" s="18">
        <f>IF(AND(ISNUMBER(--LEFT(A1951,10)), ISNUMBER(--LEFT(C1951,10))), --LEFT(C1951,10) - --LEFT(A1951,10), "")</f>
        <v>30.354099999996834</v>
      </c>
      <c r="C1951" s="4">
        <v>45579.354166666664</v>
      </c>
      <c r="D1951" s="16">
        <f>YEAR(C1951)</f>
        <v>2024</v>
      </c>
      <c r="E1951" s="1" t="str">
        <f t="shared" si="30"/>
        <v>October 2024</v>
      </c>
      <c r="F1951" s="3" t="str">
        <f ca="1">IF(C1951&gt;=TODAY()-365, "Last 12 Months", "After 12 Months")</f>
        <v>Last 12 Months</v>
      </c>
      <c r="G1951" s="1" t="s">
        <v>3744</v>
      </c>
      <c r="H1951" s="1" t="s">
        <v>2780</v>
      </c>
      <c r="I1951" s="1" t="s">
        <v>3745</v>
      </c>
      <c r="J1951" s="8">
        <f>EOMONTH(C1951, 0)</f>
        <v>45596</v>
      </c>
      <c r="K1951" s="1" t="s">
        <v>373</v>
      </c>
      <c r="L1951" s="1" t="str">
        <f>IF(ISNUMBER(SEARCH("Social subscription",I1951)),"Social Sub",IF(OR(ISNUMBER(SEARCH("Mens",I1951)),ISNUMBER(SEARCH("Ladies",I1951))),"Match Fees",IF(OR(ISNUMBER(SEARCH("Badgers",I1951)),ISNUMBER(SEARCH("Match Fee",I1951))),"Match Fees",IF(OR(ISNUMBER(SEARCH("Training",I1951)),ISNUMBER(SEARCH("Aspirations",I1951))),"Training Fee",""))))</f>
        <v>Match Fees</v>
      </c>
      <c r="M1951" s="1">
        <v>3</v>
      </c>
      <c r="N1951" s="1">
        <v>0.09</v>
      </c>
      <c r="O1951" s="1">
        <v>0.05</v>
      </c>
      <c r="P1951" s="1">
        <v>0</v>
      </c>
      <c r="Q1951" s="1">
        <v>2.86</v>
      </c>
    </row>
    <row r="1952" spans="1:17" ht="12.75">
      <c r="A1952" s="4">
        <v>45556</v>
      </c>
      <c r="B1952" s="18">
        <f>IF(AND(ISNUMBER(--LEFT(A1952,10)), ISNUMBER(--LEFT(C1952,10))), --LEFT(C1952,10) - --LEFT(A1952,10), "")</f>
        <v>23.354099999996834</v>
      </c>
      <c r="C1952" s="4">
        <v>45579.354166666664</v>
      </c>
      <c r="D1952" s="16">
        <f>YEAR(C1952)</f>
        <v>2024</v>
      </c>
      <c r="E1952" s="1" t="str">
        <f t="shared" si="30"/>
        <v>October 2024</v>
      </c>
      <c r="F1952" s="3" t="str">
        <f ca="1">IF(C1952&gt;=TODAY()-365, "Last 12 Months", "After 12 Months")</f>
        <v>Last 12 Months</v>
      </c>
      <c r="G1952" s="1" t="s">
        <v>3746</v>
      </c>
      <c r="H1952" s="1" t="s">
        <v>2780</v>
      </c>
      <c r="I1952" s="1" t="s">
        <v>3747</v>
      </c>
      <c r="J1952" s="8">
        <f>EOMONTH(C1952, 0)</f>
        <v>45596</v>
      </c>
      <c r="K1952" s="1" t="s">
        <v>373</v>
      </c>
      <c r="L1952" s="1" t="str">
        <f>IF(ISNUMBER(SEARCH("Social subscription",I1952)),"Social Sub",IF(OR(ISNUMBER(SEARCH("Mens",I1952)),ISNUMBER(SEARCH("Ladies",I1952))),"Match Fees",IF(OR(ISNUMBER(SEARCH("Badgers",I1952)),ISNUMBER(SEARCH("Match Fee",I1952))),"Match Fees",IF(OR(ISNUMBER(SEARCH("Training",I1952)),ISNUMBER(SEARCH("Aspirations",I1952))),"Training Fee",""))))</f>
        <v>Match Fees</v>
      </c>
      <c r="M1952" s="1">
        <v>3</v>
      </c>
      <c r="N1952" s="1">
        <v>0.09</v>
      </c>
      <c r="O1952" s="1">
        <v>0.05</v>
      </c>
      <c r="P1952" s="1">
        <v>0</v>
      </c>
      <c r="Q1952" s="1">
        <v>2.86</v>
      </c>
    </row>
    <row r="1953" spans="1:17" ht="12.75">
      <c r="A1953" s="4">
        <v>45558</v>
      </c>
      <c r="B1953" s="18">
        <f>IF(AND(ISNUMBER(--LEFT(A1953,10)), ISNUMBER(--LEFT(C1953,10))), --LEFT(C1953,10) - --LEFT(A1953,10), "")</f>
        <v>21.354099999996834</v>
      </c>
      <c r="C1953" s="4">
        <v>45579.354166666664</v>
      </c>
      <c r="D1953" s="16">
        <f>YEAR(C1953)</f>
        <v>2024</v>
      </c>
      <c r="E1953" s="1" t="str">
        <f t="shared" si="30"/>
        <v>October 2024</v>
      </c>
      <c r="F1953" s="3" t="str">
        <f ca="1">IF(C1953&gt;=TODAY()-365, "Last 12 Months", "After 12 Months")</f>
        <v>Last 12 Months</v>
      </c>
      <c r="G1953" s="1" t="s">
        <v>3748</v>
      </c>
      <c r="H1953" s="1" t="s">
        <v>2780</v>
      </c>
      <c r="I1953" s="1" t="s">
        <v>3749</v>
      </c>
      <c r="J1953" s="8">
        <f>EOMONTH(C1953, 0)</f>
        <v>45596</v>
      </c>
      <c r="K1953" s="1" t="s">
        <v>373</v>
      </c>
      <c r="L1953" s="1" t="str">
        <f>IF(ISNUMBER(SEARCH("Social subscription",I1953)),"Social Sub",IF(OR(ISNUMBER(SEARCH("Mens",I1953)),ISNUMBER(SEARCH("Ladies",I1953))),"Match Fees",IF(OR(ISNUMBER(SEARCH("Badgers",I1953)),ISNUMBER(SEARCH("Match Fee",I1953))),"Match Fees",IF(OR(ISNUMBER(SEARCH("Training",I1953)),ISNUMBER(SEARCH("Aspirations",I1953))),"Training Fee",""))))</f>
        <v>Match Fees</v>
      </c>
      <c r="M1953" s="1">
        <v>3</v>
      </c>
      <c r="N1953" s="1">
        <v>0.09</v>
      </c>
      <c r="O1953" s="1">
        <v>0.05</v>
      </c>
      <c r="P1953" s="1">
        <v>0</v>
      </c>
      <c r="Q1953" s="1">
        <v>2.86</v>
      </c>
    </row>
    <row r="1954" spans="1:17" ht="12.75">
      <c r="A1954" s="4">
        <v>45564</v>
      </c>
      <c r="B1954" s="18">
        <f>IF(AND(ISNUMBER(--LEFT(A1954,10)), ISNUMBER(--LEFT(C1954,10))), --LEFT(C1954,10) - --LEFT(A1954,10), "")</f>
        <v>15.354099999996834</v>
      </c>
      <c r="C1954" s="4">
        <v>45579.354166666664</v>
      </c>
      <c r="D1954" s="16">
        <f>YEAR(C1954)</f>
        <v>2024</v>
      </c>
      <c r="E1954" s="1" t="str">
        <f t="shared" si="30"/>
        <v>October 2024</v>
      </c>
      <c r="F1954" s="3" t="str">
        <f ca="1">IF(C1954&gt;=TODAY()-365, "Last 12 Months", "After 12 Months")</f>
        <v>Last 12 Months</v>
      </c>
      <c r="G1954" s="1" t="s">
        <v>3750</v>
      </c>
      <c r="H1954" s="1" t="s">
        <v>2780</v>
      </c>
      <c r="I1954" s="1" t="s">
        <v>3751</v>
      </c>
      <c r="J1954" s="8">
        <f>EOMONTH(C1954, 0)</f>
        <v>45596</v>
      </c>
      <c r="K1954" s="1" t="s">
        <v>373</v>
      </c>
      <c r="L1954" s="1" t="str">
        <f>IF(ISNUMBER(SEARCH("Social subscription",I1954)),"Social Sub",IF(OR(ISNUMBER(SEARCH("Mens",I1954)),ISNUMBER(SEARCH("Ladies",I1954))),"Match Fees",IF(OR(ISNUMBER(SEARCH("Badgers",I1954)),ISNUMBER(SEARCH("Match Fee",I1954))),"Match Fees",IF(OR(ISNUMBER(SEARCH("Training",I1954)),ISNUMBER(SEARCH("Aspirations",I1954))),"Training Fee",""))))</f>
        <v>Match Fees</v>
      </c>
      <c r="M1954" s="1">
        <v>3</v>
      </c>
      <c r="N1954" s="1">
        <v>0.09</v>
      </c>
      <c r="O1954" s="1">
        <v>0.05</v>
      </c>
      <c r="P1954" s="1">
        <v>0</v>
      </c>
      <c r="Q1954" s="1">
        <v>2.86</v>
      </c>
    </row>
    <row r="1955" spans="1:17" ht="12.75">
      <c r="A1955" s="4">
        <v>45573</v>
      </c>
      <c r="B1955" s="18">
        <f>IF(AND(ISNUMBER(--LEFT(A1955,10)), ISNUMBER(--LEFT(C1955,10))), --LEFT(C1955,10) - --LEFT(A1955,10), "")</f>
        <v>6.3540999999968335</v>
      </c>
      <c r="C1955" s="4">
        <v>45579.354166666664</v>
      </c>
      <c r="D1955" s="16">
        <f>YEAR(C1955)</f>
        <v>2024</v>
      </c>
      <c r="E1955" s="1" t="str">
        <f t="shared" si="30"/>
        <v>October 2024</v>
      </c>
      <c r="F1955" s="3" t="str">
        <f ca="1">IF(C1955&gt;=TODAY()-365, "Last 12 Months", "After 12 Months")</f>
        <v>Last 12 Months</v>
      </c>
      <c r="G1955" s="1" t="s">
        <v>3752</v>
      </c>
      <c r="H1955" s="1" t="s">
        <v>2780</v>
      </c>
      <c r="I1955" s="1" t="s">
        <v>3753</v>
      </c>
      <c r="J1955" s="8">
        <f>EOMONTH(C1955, 0)</f>
        <v>45596</v>
      </c>
      <c r="K1955" s="1" t="s">
        <v>373</v>
      </c>
      <c r="L1955" s="1" t="str">
        <f>IF(ISNUMBER(SEARCH("Social subscription",I1955)),"Social Sub",IF(OR(ISNUMBER(SEARCH("Mens",I1955)),ISNUMBER(SEARCH("Ladies",I1955))),"Match Fees",IF(OR(ISNUMBER(SEARCH("Badgers",I1955)),ISNUMBER(SEARCH("Match Fee",I1955))),"Match Fees",IF(OR(ISNUMBER(SEARCH("Training",I1955)),ISNUMBER(SEARCH("Aspirations",I1955))),"Training Fee",""))))</f>
        <v>Match Fees</v>
      </c>
      <c r="M1955" s="1">
        <v>3</v>
      </c>
      <c r="N1955" s="1">
        <v>7.0000000000000007E-2</v>
      </c>
      <c r="O1955" s="1">
        <v>0.05</v>
      </c>
      <c r="P1955" s="1">
        <v>0</v>
      </c>
      <c r="Q1955" s="1">
        <v>2.88</v>
      </c>
    </row>
    <row r="1956" spans="1:17" ht="12.75">
      <c r="A1956" s="4">
        <v>45466</v>
      </c>
      <c r="B1956" s="18">
        <f>IF(AND(ISNUMBER(--LEFT(A1956,10)), ISNUMBER(--LEFT(C1956,10))), --LEFT(C1956,10) - --LEFT(A1956,10), "")</f>
        <v>113.35409999999683</v>
      </c>
      <c r="C1956" s="4">
        <v>45579.354166666664</v>
      </c>
      <c r="D1956" s="16">
        <f>YEAR(C1956)</f>
        <v>2024</v>
      </c>
      <c r="E1956" s="1" t="str">
        <f t="shared" si="30"/>
        <v>October 2024</v>
      </c>
      <c r="F1956" s="3" t="str">
        <f ca="1">IF(C1956&gt;=TODAY()-365, "Last 12 Months", "After 12 Months")</f>
        <v>Last 12 Months</v>
      </c>
      <c r="G1956" s="1" t="s">
        <v>3754</v>
      </c>
      <c r="H1956" s="1" t="s">
        <v>1039</v>
      </c>
      <c r="I1956" s="1" t="s">
        <v>3755</v>
      </c>
      <c r="J1956" s="8">
        <f>EOMONTH(C1956, 0)</f>
        <v>45596</v>
      </c>
      <c r="K1956" s="1" t="s">
        <v>373</v>
      </c>
      <c r="L1956" s="1" t="str">
        <f>IF(ISNUMBER(SEARCH("Social subscription",I1956)),"Social Sub",IF(OR(ISNUMBER(SEARCH("Mens",I1956)),ISNUMBER(SEARCH("Ladies",I1956))),"Match Fees",IF(OR(ISNUMBER(SEARCH("Badgers",I1956)),ISNUMBER(SEARCH("Match Fee",I1956))),"Match Fees",IF(OR(ISNUMBER(SEARCH("Training",I1956)),ISNUMBER(SEARCH("Aspirations",I1956))),"Training Fee",""))))</f>
        <v>Training Fee</v>
      </c>
      <c r="M1956" s="1">
        <v>3</v>
      </c>
      <c r="N1956" s="1">
        <v>0.25</v>
      </c>
      <c r="O1956" s="1">
        <v>0.05</v>
      </c>
      <c r="P1956" s="1">
        <v>0</v>
      </c>
      <c r="Q1956" s="1">
        <v>2.7</v>
      </c>
    </row>
    <row r="1957" spans="1:17" ht="12.75">
      <c r="A1957" s="4">
        <v>45549</v>
      </c>
      <c r="B1957" s="18">
        <f>IF(AND(ISNUMBER(--LEFT(A1957,10)), ISNUMBER(--LEFT(C1957,10))), --LEFT(C1957,10) - --LEFT(A1957,10), "")</f>
        <v>30.354099999996834</v>
      </c>
      <c r="C1957" s="4">
        <v>45579.354166666664</v>
      </c>
      <c r="D1957" s="16">
        <f>YEAR(C1957)</f>
        <v>2024</v>
      </c>
      <c r="E1957" s="1" t="str">
        <f t="shared" si="30"/>
        <v>October 2024</v>
      </c>
      <c r="F1957" s="3" t="str">
        <f ca="1">IF(C1957&gt;=TODAY()-365, "Last 12 Months", "After 12 Months")</f>
        <v>Last 12 Months</v>
      </c>
      <c r="G1957" s="1" t="s">
        <v>3756</v>
      </c>
      <c r="H1957" s="1" t="s">
        <v>677</v>
      </c>
      <c r="I1957" s="1" t="s">
        <v>3623</v>
      </c>
      <c r="J1957" s="8">
        <f>EOMONTH(C1957, 0)</f>
        <v>45596</v>
      </c>
      <c r="K1957" s="1" t="s">
        <v>373</v>
      </c>
      <c r="L1957" s="1" t="str">
        <f>IF(ISNUMBER(SEARCH("Social subscription",I1957)),"Social Sub",IF(OR(ISNUMBER(SEARCH("Mens",I1957)),ISNUMBER(SEARCH("Ladies",I1957))),"Match Fees",IF(OR(ISNUMBER(SEARCH("Badgers",I1957)),ISNUMBER(SEARCH("Match Fee",I1957))),"Match Fees",IF(OR(ISNUMBER(SEARCH("Training",I1957)),ISNUMBER(SEARCH("Aspirations",I1957))),"Training Fee",""))))</f>
        <v>Training Fee</v>
      </c>
      <c r="M1957" s="1">
        <v>3</v>
      </c>
      <c r="N1957" s="1">
        <v>0.09</v>
      </c>
      <c r="O1957" s="1">
        <v>0.05</v>
      </c>
      <c r="P1957" s="1">
        <v>0</v>
      </c>
      <c r="Q1957" s="1">
        <v>2.86</v>
      </c>
    </row>
    <row r="1958" spans="1:17" ht="12.75">
      <c r="A1958" s="4">
        <v>45564</v>
      </c>
      <c r="B1958" s="18">
        <f>IF(AND(ISNUMBER(--LEFT(A1958,10)), ISNUMBER(--LEFT(C1958,10))), --LEFT(C1958,10) - --LEFT(A1958,10), "")</f>
        <v>15.354099999996834</v>
      </c>
      <c r="C1958" s="4">
        <v>45579.354166666664</v>
      </c>
      <c r="D1958" s="16">
        <f>YEAR(C1958)</f>
        <v>2024</v>
      </c>
      <c r="E1958" s="1" t="str">
        <f t="shared" si="30"/>
        <v>October 2024</v>
      </c>
      <c r="F1958" s="3" t="str">
        <f ca="1">IF(C1958&gt;=TODAY()-365, "Last 12 Months", "After 12 Months")</f>
        <v>Last 12 Months</v>
      </c>
      <c r="G1958" s="1" t="s">
        <v>3757</v>
      </c>
      <c r="H1958" s="1" t="s">
        <v>677</v>
      </c>
      <c r="I1958" s="1" t="s">
        <v>3758</v>
      </c>
      <c r="J1958" s="8">
        <f>EOMONTH(C1958, 0)</f>
        <v>45596</v>
      </c>
      <c r="K1958" s="1" t="s">
        <v>373</v>
      </c>
      <c r="L1958" s="1" t="str">
        <f>IF(ISNUMBER(SEARCH("Social subscription",I1958)),"Social Sub",IF(OR(ISNUMBER(SEARCH("Mens",I1958)),ISNUMBER(SEARCH("Ladies",I1958))),"Match Fees",IF(OR(ISNUMBER(SEARCH("Badgers",I1958)),ISNUMBER(SEARCH("Match Fee",I1958))),"Match Fees",IF(OR(ISNUMBER(SEARCH("Training",I1958)),ISNUMBER(SEARCH("Aspirations",I1958))),"Training Fee",""))))</f>
        <v>Training Fee</v>
      </c>
      <c r="M1958" s="1">
        <v>3</v>
      </c>
      <c r="N1958" s="1">
        <v>0.09</v>
      </c>
      <c r="O1958" s="1">
        <v>0.05</v>
      </c>
      <c r="P1958" s="1">
        <v>0</v>
      </c>
      <c r="Q1958" s="1">
        <v>2.86</v>
      </c>
    </row>
    <row r="1959" spans="1:17" ht="12.75">
      <c r="A1959" s="4">
        <v>45569</v>
      </c>
      <c r="B1959" s="18">
        <f>IF(AND(ISNUMBER(--LEFT(A1959,10)), ISNUMBER(--LEFT(C1959,10))), --LEFT(C1959,10) - --LEFT(A1959,10), "")</f>
        <v>10.354099999996834</v>
      </c>
      <c r="C1959" s="4">
        <v>45579.354166666664</v>
      </c>
      <c r="D1959" s="16">
        <f>YEAR(C1959)</f>
        <v>2024</v>
      </c>
      <c r="E1959" s="1" t="str">
        <f t="shared" si="30"/>
        <v>October 2024</v>
      </c>
      <c r="F1959" s="3" t="str">
        <f ca="1">IF(C1959&gt;=TODAY()-365, "Last 12 Months", "After 12 Months")</f>
        <v>Last 12 Months</v>
      </c>
      <c r="G1959" s="1" t="s">
        <v>3759</v>
      </c>
      <c r="H1959" s="1" t="s">
        <v>677</v>
      </c>
      <c r="I1959" s="1" t="s">
        <v>3760</v>
      </c>
      <c r="J1959" s="8">
        <f>EOMONTH(C1959, 0)</f>
        <v>45596</v>
      </c>
      <c r="K1959" s="1" t="s">
        <v>373</v>
      </c>
      <c r="L1959" s="1" t="str">
        <f>IF(ISNUMBER(SEARCH("Social subscription",I1959)),"Social Sub",IF(OR(ISNUMBER(SEARCH("Mens",I1959)),ISNUMBER(SEARCH("Ladies",I1959))),"Match Fees",IF(OR(ISNUMBER(SEARCH("Badgers",I1959)),ISNUMBER(SEARCH("Match Fee",I1959))),"Match Fees",IF(OR(ISNUMBER(SEARCH("Training",I1959)),ISNUMBER(SEARCH("Aspirations",I1959))),"Training Fee",""))))</f>
        <v>Training Fee</v>
      </c>
      <c r="M1959" s="1">
        <v>3</v>
      </c>
      <c r="N1959" s="1">
        <v>0.09</v>
      </c>
      <c r="O1959" s="1">
        <v>0.05</v>
      </c>
      <c r="P1959" s="1">
        <v>0</v>
      </c>
      <c r="Q1959" s="1">
        <v>2.86</v>
      </c>
    </row>
    <row r="1960" spans="1:17" ht="12.75">
      <c r="A1960" s="4">
        <v>45571</v>
      </c>
      <c r="B1960" s="18">
        <f>IF(AND(ISNUMBER(--LEFT(A1960,10)), ISNUMBER(--LEFT(C1960,10))), --LEFT(C1960,10) - --LEFT(A1960,10), "")</f>
        <v>8.3540999999968335</v>
      </c>
      <c r="C1960" s="4">
        <v>45579.354166666664</v>
      </c>
      <c r="D1960" s="16">
        <f>YEAR(C1960)</f>
        <v>2024</v>
      </c>
      <c r="E1960" s="1" t="str">
        <f t="shared" si="30"/>
        <v>October 2024</v>
      </c>
      <c r="F1960" s="3" t="str">
        <f ca="1">IF(C1960&gt;=TODAY()-365, "Last 12 Months", "After 12 Months")</f>
        <v>Last 12 Months</v>
      </c>
      <c r="G1960" s="1" t="s">
        <v>3761</v>
      </c>
      <c r="H1960" s="1" t="s">
        <v>677</v>
      </c>
      <c r="I1960" s="1" t="s">
        <v>3762</v>
      </c>
      <c r="J1960" s="8">
        <f>EOMONTH(C1960, 0)</f>
        <v>45596</v>
      </c>
      <c r="K1960" s="1" t="s">
        <v>373</v>
      </c>
      <c r="L1960" s="1" t="str">
        <f>IF(ISNUMBER(SEARCH("Social subscription",I1960)),"Social Sub",IF(OR(ISNUMBER(SEARCH("Mens",I1960)),ISNUMBER(SEARCH("Ladies",I1960))),"Match Fees",IF(OR(ISNUMBER(SEARCH("Badgers",I1960)),ISNUMBER(SEARCH("Match Fee",I1960))),"Match Fees",IF(OR(ISNUMBER(SEARCH("Training",I1960)),ISNUMBER(SEARCH("Aspirations",I1960))),"Training Fee",""))))</f>
        <v>Training Fee</v>
      </c>
      <c r="M1960" s="1">
        <v>3</v>
      </c>
      <c r="N1960" s="1">
        <v>0.09</v>
      </c>
      <c r="O1960" s="1">
        <v>0.05</v>
      </c>
      <c r="P1960" s="1">
        <v>0</v>
      </c>
      <c r="Q1960" s="1">
        <v>2.86</v>
      </c>
    </row>
    <row r="1961" spans="1:17" ht="12.75">
      <c r="A1961" s="4">
        <v>45578</v>
      </c>
      <c r="B1961" s="18">
        <f>IF(AND(ISNUMBER(--LEFT(A1961,10)), ISNUMBER(--LEFT(C1961,10))), --LEFT(C1961,10) - --LEFT(A1961,10), "")</f>
        <v>1.3540999999968335</v>
      </c>
      <c r="C1961" s="4">
        <v>45579.354166666664</v>
      </c>
      <c r="D1961" s="16">
        <f>YEAR(C1961)</f>
        <v>2024</v>
      </c>
      <c r="E1961" s="1" t="str">
        <f t="shared" si="30"/>
        <v>October 2024</v>
      </c>
      <c r="F1961" s="3" t="str">
        <f ca="1">IF(C1961&gt;=TODAY()-365, "Last 12 Months", "After 12 Months")</f>
        <v>Last 12 Months</v>
      </c>
      <c r="G1961" s="1" t="s">
        <v>3763</v>
      </c>
      <c r="H1961" s="1" t="s">
        <v>684</v>
      </c>
      <c r="I1961" s="1" t="s">
        <v>3764</v>
      </c>
      <c r="J1961" s="8">
        <f>EOMONTH(C1961, 0)</f>
        <v>45596</v>
      </c>
      <c r="K1961" s="1" t="s">
        <v>373</v>
      </c>
      <c r="L1961" s="1" t="str">
        <f>IF(ISNUMBER(SEARCH("Social subscription",I1961)),"Social Sub",IF(OR(ISNUMBER(SEARCH("Mens",I1961)),ISNUMBER(SEARCH("Ladies",I1961))),"Match Fees",IF(OR(ISNUMBER(SEARCH("Badgers",I1961)),ISNUMBER(SEARCH("Match Fee",I1961))),"Match Fees",IF(OR(ISNUMBER(SEARCH("Training",I1961)),ISNUMBER(SEARCH("Aspirations",I1961))),"Training Fee",""))))</f>
        <v>Match Fees</v>
      </c>
      <c r="M1961" s="1">
        <v>3</v>
      </c>
      <c r="N1961" s="1">
        <v>7.0000000000000007E-2</v>
      </c>
      <c r="O1961" s="1">
        <v>0.05</v>
      </c>
      <c r="P1961" s="1">
        <v>0</v>
      </c>
      <c r="Q1961" s="1">
        <v>2.88</v>
      </c>
    </row>
    <row r="1962" spans="1:17" ht="12.75">
      <c r="A1962" s="4">
        <v>45537</v>
      </c>
      <c r="B1962" s="18">
        <f>IF(AND(ISNUMBER(--LEFT(A1962,10)), ISNUMBER(--LEFT(C1962,10))), --LEFT(C1962,10) - --LEFT(A1962,10), "")</f>
        <v>42.354099999996834</v>
      </c>
      <c r="C1962" s="4">
        <v>45579.354166666664</v>
      </c>
      <c r="D1962" s="16">
        <f>YEAR(C1962)</f>
        <v>2024</v>
      </c>
      <c r="E1962" s="1" t="str">
        <f t="shared" si="30"/>
        <v>October 2024</v>
      </c>
      <c r="F1962" s="3" t="str">
        <f ca="1">IF(C1962&gt;=TODAY()-365, "Last 12 Months", "After 12 Months")</f>
        <v>Last 12 Months</v>
      </c>
      <c r="G1962" s="1" t="s">
        <v>3765</v>
      </c>
      <c r="H1962" s="1" t="s">
        <v>3766</v>
      </c>
      <c r="I1962" s="1" t="s">
        <v>3309</v>
      </c>
      <c r="J1962" s="8">
        <f>EOMONTH(C1962, 0)</f>
        <v>45596</v>
      </c>
      <c r="K1962" s="1" t="s">
        <v>373</v>
      </c>
      <c r="L1962" s="1" t="str">
        <f>IF(ISNUMBER(SEARCH("Social subscription",I1962)),"Social Sub",IF(OR(ISNUMBER(SEARCH("Mens",I1962)),ISNUMBER(SEARCH("Ladies",I1962))),"Match Fees",IF(OR(ISNUMBER(SEARCH("Badgers",I1962)),ISNUMBER(SEARCH("Match Fee",I1962))),"Match Fees",IF(OR(ISNUMBER(SEARCH("Training",I1962)),ISNUMBER(SEARCH("Aspirations",I1962))),"Training Fee",""))))</f>
        <v>Match Fees</v>
      </c>
      <c r="M1962" s="1">
        <v>10</v>
      </c>
      <c r="N1962" s="1">
        <v>0.22</v>
      </c>
      <c r="O1962" s="1">
        <v>0.1</v>
      </c>
      <c r="P1962" s="1">
        <v>0</v>
      </c>
      <c r="Q1962" s="1">
        <v>9.68</v>
      </c>
    </row>
    <row r="1963" spans="1:17" ht="12.75">
      <c r="A1963" s="4">
        <v>45542</v>
      </c>
      <c r="B1963" s="18">
        <f>IF(AND(ISNUMBER(--LEFT(A1963,10)), ISNUMBER(--LEFT(C1963,10))), --LEFT(C1963,10) - --LEFT(A1963,10), "")</f>
        <v>37.354099999996834</v>
      </c>
      <c r="C1963" s="4">
        <v>45579.354166666664</v>
      </c>
      <c r="D1963" s="16">
        <f>YEAR(C1963)</f>
        <v>2024</v>
      </c>
      <c r="E1963" s="1" t="str">
        <f t="shared" si="30"/>
        <v>October 2024</v>
      </c>
      <c r="F1963" s="3" t="str">
        <f ca="1">IF(C1963&gt;=TODAY()-365, "Last 12 Months", "After 12 Months")</f>
        <v>Last 12 Months</v>
      </c>
      <c r="G1963" s="1" t="s">
        <v>3767</v>
      </c>
      <c r="H1963" s="1" t="s">
        <v>3766</v>
      </c>
      <c r="I1963" s="1" t="s">
        <v>3217</v>
      </c>
      <c r="J1963" s="8">
        <f>EOMONTH(C1963, 0)</f>
        <v>45596</v>
      </c>
      <c r="K1963" s="1" t="s">
        <v>373</v>
      </c>
      <c r="L1963" s="1" t="str">
        <f>IF(ISNUMBER(SEARCH("Social subscription",I1963)),"Social Sub",IF(OR(ISNUMBER(SEARCH("Mens",I1963)),ISNUMBER(SEARCH("Ladies",I1963))),"Match Fees",IF(OR(ISNUMBER(SEARCH("Badgers",I1963)),ISNUMBER(SEARCH("Match Fee",I1963))),"Match Fees",IF(OR(ISNUMBER(SEARCH("Training",I1963)),ISNUMBER(SEARCH("Aspirations",I1963))),"Training Fee",""))))</f>
        <v>Match Fees</v>
      </c>
      <c r="M1963" s="1">
        <v>10</v>
      </c>
      <c r="N1963" s="1">
        <v>0.22</v>
      </c>
      <c r="O1963" s="1">
        <v>0.1</v>
      </c>
      <c r="P1963" s="1">
        <v>0</v>
      </c>
      <c r="Q1963" s="1">
        <v>9.68</v>
      </c>
    </row>
    <row r="1964" spans="1:17" ht="12.75">
      <c r="A1964" s="4">
        <v>45549</v>
      </c>
      <c r="B1964" s="18">
        <f>IF(AND(ISNUMBER(--LEFT(A1964,10)), ISNUMBER(--LEFT(C1964,10))), --LEFT(C1964,10) - --LEFT(A1964,10), "")</f>
        <v>30.354099999996834</v>
      </c>
      <c r="C1964" s="4">
        <v>45579.354166666664</v>
      </c>
      <c r="D1964" s="16">
        <f>YEAR(C1964)</f>
        <v>2024</v>
      </c>
      <c r="E1964" s="1" t="str">
        <f t="shared" si="30"/>
        <v>October 2024</v>
      </c>
      <c r="F1964" s="3" t="str">
        <f ca="1">IF(C1964&gt;=TODAY()-365, "Last 12 Months", "After 12 Months")</f>
        <v>Last 12 Months</v>
      </c>
      <c r="G1964" s="1" t="s">
        <v>3768</v>
      </c>
      <c r="H1964" s="1" t="s">
        <v>3766</v>
      </c>
      <c r="I1964" s="1" t="s">
        <v>3219</v>
      </c>
      <c r="J1964" s="8">
        <f>EOMONTH(C1964, 0)</f>
        <v>45596</v>
      </c>
      <c r="K1964" s="1" t="s">
        <v>373</v>
      </c>
      <c r="L1964" s="1" t="str">
        <f>IF(ISNUMBER(SEARCH("Social subscription",I1964)),"Social Sub",IF(OR(ISNUMBER(SEARCH("Mens",I1964)),ISNUMBER(SEARCH("Ladies",I1964))),"Match Fees",IF(OR(ISNUMBER(SEARCH("Badgers",I1964)),ISNUMBER(SEARCH("Match Fee",I1964))),"Match Fees",IF(OR(ISNUMBER(SEARCH("Training",I1964)),ISNUMBER(SEARCH("Aspirations",I1964))),"Training Fee",""))))</f>
        <v>Match Fees</v>
      </c>
      <c r="M1964" s="1">
        <v>10</v>
      </c>
      <c r="N1964" s="1">
        <v>0.21</v>
      </c>
      <c r="O1964" s="1">
        <v>0.1</v>
      </c>
      <c r="P1964" s="1">
        <v>0</v>
      </c>
      <c r="Q1964" s="1">
        <v>9.69</v>
      </c>
    </row>
    <row r="1965" spans="1:17" ht="12.75">
      <c r="A1965" s="4">
        <v>45561</v>
      </c>
      <c r="B1965" s="18">
        <f>IF(AND(ISNUMBER(--LEFT(A1965,10)), ISNUMBER(--LEFT(C1965,10))), --LEFT(C1965,10) - --LEFT(A1965,10), "")</f>
        <v>18.464500000001863</v>
      </c>
      <c r="C1965" s="4">
        <v>45579.464583333334</v>
      </c>
      <c r="D1965" s="16">
        <f>YEAR(C1965)</f>
        <v>2024</v>
      </c>
      <c r="E1965" s="1" t="str">
        <f t="shared" si="30"/>
        <v>October 2024</v>
      </c>
      <c r="F1965" s="3" t="str">
        <f ca="1">IF(C1965&gt;=TODAY()-365, "Last 12 Months", "After 12 Months")</f>
        <v>Last 12 Months</v>
      </c>
      <c r="G1965" s="1" t="s">
        <v>3769</v>
      </c>
      <c r="H1965" s="1" t="s">
        <v>456</v>
      </c>
      <c r="I1965" s="1" t="s">
        <v>2828</v>
      </c>
      <c r="J1965" s="8">
        <f>EOMONTH(C1965, 0)</f>
        <v>45596</v>
      </c>
      <c r="K1965" s="1" t="s">
        <v>233</v>
      </c>
      <c r="L1965" s="1" t="str">
        <f>IF(ISNUMBER(SEARCH("Social subscription",I1965)),"Social Sub",IF(OR(ISNUMBER(SEARCH("Mens",I1965)),ISNUMBER(SEARCH("Ladies",I1965))),"Match Fees",IF(OR(ISNUMBER(SEARCH("Badgers",I1965)),ISNUMBER(SEARCH("Match Fee",I1965))),"Match Fees",IF(OR(ISNUMBER(SEARCH("Training",I1965)),ISNUMBER(SEARCH("Aspirations",I1965))),"Training Fee",""))))</f>
        <v>Match Fees</v>
      </c>
      <c r="M1965" s="1">
        <v>30</v>
      </c>
      <c r="N1965" s="1">
        <v>0</v>
      </c>
      <c r="O1965" s="1">
        <v>0</v>
      </c>
      <c r="P1965" s="1">
        <v>0</v>
      </c>
      <c r="Q1965" s="1">
        <v>30</v>
      </c>
    </row>
    <row r="1966" spans="1:17" ht="12.75">
      <c r="A1966" s="4">
        <v>45354</v>
      </c>
      <c r="B1966" s="18">
        <f>IF(AND(ISNUMBER(--LEFT(A1966,10)), ISNUMBER(--LEFT(C1966,10))), --LEFT(C1966,10) - --LEFT(A1966,10), "")</f>
        <v>225.60480000000098</v>
      </c>
      <c r="C1966" s="4">
        <v>45579.604861111111</v>
      </c>
      <c r="D1966" s="16">
        <f>YEAR(C1966)</f>
        <v>2024</v>
      </c>
      <c r="E1966" s="1" t="str">
        <f t="shared" si="30"/>
        <v>October 2024</v>
      </c>
      <c r="F1966" s="3" t="str">
        <f ca="1">IF(C1966&gt;=TODAY()-365, "Last 12 Months", "After 12 Months")</f>
        <v>Last 12 Months</v>
      </c>
      <c r="G1966" s="1" t="s">
        <v>3770</v>
      </c>
      <c r="H1966" s="1" t="s">
        <v>687</v>
      </c>
      <c r="I1966" s="1" t="s">
        <v>841</v>
      </c>
      <c r="J1966" s="8">
        <f>EOMONTH(C1966, 0)</f>
        <v>45596</v>
      </c>
      <c r="K1966" s="1" t="s">
        <v>373</v>
      </c>
      <c r="L1966" s="1" t="str">
        <f>IF(ISNUMBER(SEARCH("Social subscription",I1966)),"Social Sub",IF(OR(ISNUMBER(SEARCH("Mens",I1966)),ISNUMBER(SEARCH("Ladies",I1966))),"Match Fees",IF(OR(ISNUMBER(SEARCH("Badgers",I1966)),ISNUMBER(SEARCH("Match Fee",I1966))),"Match Fees",IF(OR(ISNUMBER(SEARCH("Training",I1966)),ISNUMBER(SEARCH("Aspirations",I1966))),"Training Fee",""))))</f>
        <v>Match Fees</v>
      </c>
      <c r="M1966" s="1">
        <v>5</v>
      </c>
      <c r="N1966" s="1">
        <v>0.12</v>
      </c>
      <c r="O1966" s="1">
        <v>0.05</v>
      </c>
      <c r="P1966" s="1">
        <v>0</v>
      </c>
      <c r="Q1966" s="1">
        <v>4.83</v>
      </c>
    </row>
    <row r="1967" spans="1:17" ht="12.75">
      <c r="A1967" s="4">
        <v>45367</v>
      </c>
      <c r="B1967" s="18">
        <f>IF(AND(ISNUMBER(--LEFT(A1967,10)), ISNUMBER(--LEFT(C1967,10))), --LEFT(C1967,10) - --LEFT(A1967,10), "")</f>
        <v>212.60480000000098</v>
      </c>
      <c r="C1967" s="4">
        <v>45579.604861111111</v>
      </c>
      <c r="D1967" s="16">
        <f>YEAR(C1967)</f>
        <v>2024</v>
      </c>
      <c r="E1967" s="1" t="str">
        <f t="shared" si="30"/>
        <v>October 2024</v>
      </c>
      <c r="F1967" s="3" t="str">
        <f ca="1">IF(C1967&gt;=TODAY()-365, "Last 12 Months", "After 12 Months")</f>
        <v>Last 12 Months</v>
      </c>
      <c r="G1967" s="1" t="s">
        <v>3771</v>
      </c>
      <c r="H1967" s="1" t="s">
        <v>687</v>
      </c>
      <c r="I1967" s="1" t="s">
        <v>858</v>
      </c>
      <c r="J1967" s="8">
        <f>EOMONTH(C1967, 0)</f>
        <v>45596</v>
      </c>
      <c r="K1967" s="1" t="s">
        <v>373</v>
      </c>
      <c r="L1967" s="1" t="str">
        <f>IF(ISNUMBER(SEARCH("Social subscription",I1967)),"Social Sub",IF(OR(ISNUMBER(SEARCH("Mens",I1967)),ISNUMBER(SEARCH("Ladies",I1967))),"Match Fees",IF(OR(ISNUMBER(SEARCH("Badgers",I1967)),ISNUMBER(SEARCH("Match Fee",I1967))),"Match Fees",IF(OR(ISNUMBER(SEARCH("Training",I1967)),ISNUMBER(SEARCH("Aspirations",I1967))),"Training Fee",""))))</f>
        <v>Match Fees</v>
      </c>
      <c r="M1967" s="1">
        <v>5</v>
      </c>
      <c r="N1967" s="1">
        <v>0.12</v>
      </c>
      <c r="O1967" s="1">
        <v>0.05</v>
      </c>
      <c r="P1967" s="1">
        <v>0</v>
      </c>
      <c r="Q1967" s="1">
        <v>4.83</v>
      </c>
    </row>
    <row r="1968" spans="1:17" ht="12.75">
      <c r="A1968" s="4">
        <v>45375</v>
      </c>
      <c r="B1968" s="18">
        <f>IF(AND(ISNUMBER(--LEFT(A1968,10)), ISNUMBER(--LEFT(C1968,10))), --LEFT(C1968,10) - --LEFT(A1968,10), "")</f>
        <v>204.60480000000098</v>
      </c>
      <c r="C1968" s="4">
        <v>45579.604861111111</v>
      </c>
      <c r="D1968" s="16">
        <f>YEAR(C1968)</f>
        <v>2024</v>
      </c>
      <c r="E1968" s="1" t="str">
        <f t="shared" si="30"/>
        <v>October 2024</v>
      </c>
      <c r="F1968" s="3" t="str">
        <f ca="1">IF(C1968&gt;=TODAY()-365, "Last 12 Months", "After 12 Months")</f>
        <v>Last 12 Months</v>
      </c>
      <c r="G1968" s="1" t="s">
        <v>3772</v>
      </c>
      <c r="H1968" s="1" t="s">
        <v>687</v>
      </c>
      <c r="I1968" s="1" t="s">
        <v>860</v>
      </c>
      <c r="J1968" s="8">
        <f>EOMONTH(C1968, 0)</f>
        <v>45596</v>
      </c>
      <c r="K1968" s="1" t="s">
        <v>373</v>
      </c>
      <c r="L1968" s="1" t="str">
        <f>IF(ISNUMBER(SEARCH("Social subscription",I1968)),"Social Sub",IF(OR(ISNUMBER(SEARCH("Mens",I1968)),ISNUMBER(SEARCH("Ladies",I1968))),"Match Fees",IF(OR(ISNUMBER(SEARCH("Badgers",I1968)),ISNUMBER(SEARCH("Match Fee",I1968))),"Match Fees",IF(OR(ISNUMBER(SEARCH("Training",I1968)),ISNUMBER(SEARCH("Aspirations",I1968))),"Training Fee",""))))</f>
        <v>Match Fees</v>
      </c>
      <c r="M1968" s="1">
        <v>5</v>
      </c>
      <c r="N1968" s="1">
        <v>0.12</v>
      </c>
      <c r="O1968" s="1">
        <v>0.05</v>
      </c>
      <c r="P1968" s="1">
        <v>0</v>
      </c>
      <c r="Q1968" s="1">
        <v>4.83</v>
      </c>
    </row>
    <row r="1969" spans="1:17" ht="12.75">
      <c r="A1969" s="4">
        <v>45448</v>
      </c>
      <c r="B1969" s="18">
        <f>IF(AND(ISNUMBER(--LEFT(A1969,10)), ISNUMBER(--LEFT(C1969,10))), --LEFT(C1969,10) - --LEFT(A1969,10), "")</f>
        <v>131.60480000000098</v>
      </c>
      <c r="C1969" s="4">
        <v>45579.604861111111</v>
      </c>
      <c r="D1969" s="16">
        <f>YEAR(C1969)</f>
        <v>2024</v>
      </c>
      <c r="E1969" s="1" t="str">
        <f t="shared" si="30"/>
        <v>October 2024</v>
      </c>
      <c r="F1969" s="3" t="str">
        <f ca="1">IF(C1969&gt;=TODAY()-365, "Last 12 Months", "After 12 Months")</f>
        <v>Last 12 Months</v>
      </c>
      <c r="G1969" s="1" t="s">
        <v>3773</v>
      </c>
      <c r="H1969" s="1" t="s">
        <v>687</v>
      </c>
      <c r="I1969" s="1" t="s">
        <v>1473</v>
      </c>
      <c r="J1969" s="8">
        <f>EOMONTH(C1969, 0)</f>
        <v>45596</v>
      </c>
      <c r="K1969" s="1" t="s">
        <v>373</v>
      </c>
      <c r="L1969" s="1" t="str">
        <f>IF(ISNUMBER(SEARCH("Social subscription",I1969)),"Social Sub",IF(OR(ISNUMBER(SEARCH("Mens",I1969)),ISNUMBER(SEARCH("Ladies",I1969))),"Match Fees",IF(OR(ISNUMBER(SEARCH("Badgers",I1969)),ISNUMBER(SEARCH("Match Fee",I1969))),"Match Fees",IF(OR(ISNUMBER(SEARCH("Training",I1969)),ISNUMBER(SEARCH("Aspirations",I1969))),"Training Fee",""))))</f>
        <v>Match Fees</v>
      </c>
      <c r="M1969" s="1">
        <v>5</v>
      </c>
      <c r="N1969" s="1">
        <v>0.14000000000000001</v>
      </c>
      <c r="O1969" s="1">
        <v>0.05</v>
      </c>
      <c r="P1969" s="1">
        <v>0</v>
      </c>
      <c r="Q1969" s="1">
        <v>4.8099999999999996</v>
      </c>
    </row>
    <row r="1970" spans="1:17" ht="12.75">
      <c r="A1970" s="4">
        <v>45557</v>
      </c>
      <c r="B1970" s="18">
        <f>IF(AND(ISNUMBER(--LEFT(A1970,10)), ISNUMBER(--LEFT(C1970,10))), --LEFT(C1970,10) - --LEFT(A1970,10), "")</f>
        <v>22.672899999997753</v>
      </c>
      <c r="C1970" s="4">
        <v>45579.67291666667</v>
      </c>
      <c r="D1970" s="16">
        <f>YEAR(C1970)</f>
        <v>2024</v>
      </c>
      <c r="E1970" s="1" t="str">
        <f t="shared" si="30"/>
        <v>October 2024</v>
      </c>
      <c r="F1970" s="3" t="str">
        <f ca="1">IF(C1970&gt;=TODAY()-365, "Last 12 Months", "After 12 Months")</f>
        <v>Last 12 Months</v>
      </c>
      <c r="G1970" s="1" t="s">
        <v>3774</v>
      </c>
      <c r="H1970" s="1" t="s">
        <v>898</v>
      </c>
      <c r="I1970" s="1" t="s">
        <v>3775</v>
      </c>
      <c r="J1970" s="8">
        <f>EOMONTH(C1970, 0)</f>
        <v>45596</v>
      </c>
      <c r="K1970" s="1" t="s">
        <v>373</v>
      </c>
      <c r="L1970" s="1" t="str">
        <f>IF(ISNUMBER(SEARCH("Social subscription",I1970)),"Social Sub",IF(OR(ISNUMBER(SEARCH("Mens",I1970)),ISNUMBER(SEARCH("Ladies",I1970))),"Match Fees",IF(OR(ISNUMBER(SEARCH("Badgers",I1970)),ISNUMBER(SEARCH("Match Fee",I1970))),"Match Fees",IF(OR(ISNUMBER(SEARCH("Training",I1970)),ISNUMBER(SEARCH("Aspirations",I1970))),"Training Fee",""))))</f>
        <v>Training Fee</v>
      </c>
      <c r="M1970" s="1">
        <v>3</v>
      </c>
      <c r="N1970" s="1">
        <v>0.06</v>
      </c>
      <c r="O1970" s="1">
        <v>0.05</v>
      </c>
      <c r="P1970" s="1">
        <v>0</v>
      </c>
      <c r="Q1970" s="1">
        <v>2.89</v>
      </c>
    </row>
    <row r="1971" spans="1:17" ht="12.75">
      <c r="A1971" s="4">
        <v>45557</v>
      </c>
      <c r="B1971" s="18">
        <f>IF(AND(ISNUMBER(--LEFT(A1971,10)), ISNUMBER(--LEFT(C1971,10))), --LEFT(C1971,10) - --LEFT(A1971,10), "")</f>
        <v>22.672899999997753</v>
      </c>
      <c r="C1971" s="4">
        <v>45579.67291666667</v>
      </c>
      <c r="D1971" s="16">
        <f>YEAR(C1971)</f>
        <v>2024</v>
      </c>
      <c r="E1971" s="1" t="str">
        <f t="shared" si="30"/>
        <v>October 2024</v>
      </c>
      <c r="F1971" s="3" t="str">
        <f ca="1">IF(C1971&gt;=TODAY()-365, "Last 12 Months", "After 12 Months")</f>
        <v>Last 12 Months</v>
      </c>
      <c r="G1971" s="1" t="s">
        <v>3776</v>
      </c>
      <c r="H1971" s="1" t="s">
        <v>901</v>
      </c>
      <c r="I1971" s="1" t="s">
        <v>3775</v>
      </c>
      <c r="J1971" s="8">
        <f>EOMONTH(C1971, 0)</f>
        <v>45596</v>
      </c>
      <c r="K1971" s="1" t="s">
        <v>373</v>
      </c>
      <c r="L1971" s="1" t="str">
        <f>IF(ISNUMBER(SEARCH("Social subscription",I1971)),"Social Sub",IF(OR(ISNUMBER(SEARCH("Mens",I1971)),ISNUMBER(SEARCH("Ladies",I1971))),"Match Fees",IF(OR(ISNUMBER(SEARCH("Badgers",I1971)),ISNUMBER(SEARCH("Match Fee",I1971))),"Match Fees",IF(OR(ISNUMBER(SEARCH("Training",I1971)),ISNUMBER(SEARCH("Aspirations",I1971))),"Training Fee",""))))</f>
        <v>Training Fee</v>
      </c>
      <c r="M1971" s="1">
        <v>3</v>
      </c>
      <c r="N1971" s="1">
        <v>0.06</v>
      </c>
      <c r="O1971" s="1">
        <v>0.05</v>
      </c>
      <c r="P1971" s="1">
        <v>0</v>
      </c>
      <c r="Q1971" s="1">
        <v>2.89</v>
      </c>
    </row>
    <row r="1972" spans="1:17" ht="12.75">
      <c r="A1972" s="4">
        <v>45563</v>
      </c>
      <c r="B1972" s="18">
        <f>IF(AND(ISNUMBER(--LEFT(A1972,10)), ISNUMBER(--LEFT(C1972,10))), --LEFT(C1972,10) - --LEFT(A1972,10), "")</f>
        <v>16.672899999997753</v>
      </c>
      <c r="C1972" s="4">
        <v>45579.67291666667</v>
      </c>
      <c r="D1972" s="16">
        <f>YEAR(C1972)</f>
        <v>2024</v>
      </c>
      <c r="E1972" s="1" t="str">
        <f t="shared" si="30"/>
        <v>October 2024</v>
      </c>
      <c r="F1972" s="3" t="str">
        <f ca="1">IF(C1972&gt;=TODAY()-365, "Last 12 Months", "After 12 Months")</f>
        <v>Last 12 Months</v>
      </c>
      <c r="G1972" s="1" t="s">
        <v>3777</v>
      </c>
      <c r="H1972" s="1" t="s">
        <v>898</v>
      </c>
      <c r="I1972" s="1" t="s">
        <v>3778</v>
      </c>
      <c r="J1972" s="8">
        <f>EOMONTH(C1972, 0)</f>
        <v>45596</v>
      </c>
      <c r="K1972" s="1" t="s">
        <v>373</v>
      </c>
      <c r="L1972" s="1" t="str">
        <f>IF(ISNUMBER(SEARCH("Social subscription",I1972)),"Social Sub",IF(OR(ISNUMBER(SEARCH("Mens",I1972)),ISNUMBER(SEARCH("Ladies",I1972))),"Match Fees",IF(OR(ISNUMBER(SEARCH("Badgers",I1972)),ISNUMBER(SEARCH("Match Fee",I1972))),"Match Fees",IF(OR(ISNUMBER(SEARCH("Training",I1972)),ISNUMBER(SEARCH("Aspirations",I1972))),"Training Fee",""))))</f>
        <v>Match Fees</v>
      </c>
      <c r="M1972" s="1">
        <v>3</v>
      </c>
      <c r="N1972" s="1">
        <v>0.06</v>
      </c>
      <c r="O1972" s="1">
        <v>0.05</v>
      </c>
      <c r="P1972" s="1">
        <v>0</v>
      </c>
      <c r="Q1972" s="1">
        <v>2.89</v>
      </c>
    </row>
    <row r="1973" spans="1:17" ht="12.75">
      <c r="A1973" s="4">
        <v>45563</v>
      </c>
      <c r="B1973" s="18">
        <f>IF(AND(ISNUMBER(--LEFT(A1973,10)), ISNUMBER(--LEFT(C1973,10))), --LEFT(C1973,10) - --LEFT(A1973,10), "")</f>
        <v>16.672899999997753</v>
      </c>
      <c r="C1973" s="4">
        <v>45579.67291666667</v>
      </c>
      <c r="D1973" s="16">
        <f>YEAR(C1973)</f>
        <v>2024</v>
      </c>
      <c r="E1973" s="1" t="str">
        <f t="shared" si="30"/>
        <v>October 2024</v>
      </c>
      <c r="F1973" s="3" t="str">
        <f ca="1">IF(C1973&gt;=TODAY()-365, "Last 12 Months", "After 12 Months")</f>
        <v>Last 12 Months</v>
      </c>
      <c r="G1973" s="1" t="s">
        <v>3779</v>
      </c>
      <c r="H1973" s="1" t="s">
        <v>2009</v>
      </c>
      <c r="I1973" s="1" t="s">
        <v>3244</v>
      </c>
      <c r="J1973" s="8">
        <f>EOMONTH(C1973, 0)</f>
        <v>45596</v>
      </c>
      <c r="K1973" s="1" t="s">
        <v>373</v>
      </c>
      <c r="L1973" s="1" t="str">
        <f>IF(ISNUMBER(SEARCH("Social subscription",I1973)),"Social Sub",IF(OR(ISNUMBER(SEARCH("Mens",I1973)),ISNUMBER(SEARCH("Ladies",I1973))),"Match Fees",IF(OR(ISNUMBER(SEARCH("Badgers",I1973)),ISNUMBER(SEARCH("Match Fee",I1973))),"Match Fees",IF(OR(ISNUMBER(SEARCH("Training",I1973)),ISNUMBER(SEARCH("Aspirations",I1973))),"Training Fee",""))))</f>
        <v>Match Fees</v>
      </c>
      <c r="M1973" s="1">
        <v>10</v>
      </c>
      <c r="N1973" s="1">
        <v>0.19</v>
      </c>
      <c r="O1973" s="1">
        <v>0.1</v>
      </c>
      <c r="P1973" s="1">
        <v>0</v>
      </c>
      <c r="Q1973" s="1">
        <v>9.7100000000000009</v>
      </c>
    </row>
    <row r="1974" spans="1:17" ht="12.75">
      <c r="A1974" s="4">
        <v>45568</v>
      </c>
      <c r="B1974" s="18">
        <f>IF(AND(ISNUMBER(--LEFT(A1974,10)), ISNUMBER(--LEFT(C1974,10))), --LEFT(C1974,10) - --LEFT(A1974,10), "")</f>
        <v>11.672899999997753</v>
      </c>
      <c r="C1974" s="4">
        <v>45579.67291666667</v>
      </c>
      <c r="D1974" s="16">
        <f>YEAR(C1974)</f>
        <v>2024</v>
      </c>
      <c r="E1974" s="1" t="str">
        <f t="shared" si="30"/>
        <v>October 2024</v>
      </c>
      <c r="F1974" s="3" t="str">
        <f ca="1">IF(C1974&gt;=TODAY()-365, "Last 12 Months", "After 12 Months")</f>
        <v>Last 12 Months</v>
      </c>
      <c r="G1974" s="1" t="s">
        <v>3780</v>
      </c>
      <c r="H1974" s="1" t="s">
        <v>898</v>
      </c>
      <c r="I1974" s="1" t="s">
        <v>3781</v>
      </c>
      <c r="J1974" s="8">
        <f>EOMONTH(C1974, 0)</f>
        <v>45596</v>
      </c>
      <c r="K1974" s="1" t="s">
        <v>373</v>
      </c>
      <c r="L1974" s="1" t="str">
        <f>IF(ISNUMBER(SEARCH("Social subscription",I1974)),"Social Sub",IF(OR(ISNUMBER(SEARCH("Mens",I1974)),ISNUMBER(SEARCH("Ladies",I1974))),"Match Fees",IF(OR(ISNUMBER(SEARCH("Badgers",I1974)),ISNUMBER(SEARCH("Match Fee",I1974))),"Match Fees",IF(OR(ISNUMBER(SEARCH("Training",I1974)),ISNUMBER(SEARCH("Aspirations",I1974))),"Training Fee",""))))</f>
        <v>Training Fee</v>
      </c>
      <c r="M1974" s="1">
        <v>3</v>
      </c>
      <c r="N1974" s="1">
        <v>0.06</v>
      </c>
      <c r="O1974" s="1">
        <v>0.05</v>
      </c>
      <c r="P1974" s="1">
        <v>0</v>
      </c>
      <c r="Q1974" s="1">
        <v>2.89</v>
      </c>
    </row>
    <row r="1975" spans="1:17" ht="12.75">
      <c r="A1975" s="4">
        <v>45568</v>
      </c>
      <c r="B1975" s="18">
        <f>IF(AND(ISNUMBER(--LEFT(A1975,10)), ISNUMBER(--LEFT(C1975,10))), --LEFT(C1975,10) - --LEFT(A1975,10), "")</f>
        <v>11.672899999997753</v>
      </c>
      <c r="C1975" s="4">
        <v>45579.67291666667</v>
      </c>
      <c r="D1975" s="16">
        <f>YEAR(C1975)</f>
        <v>2024</v>
      </c>
      <c r="E1975" s="1" t="str">
        <f t="shared" si="30"/>
        <v>October 2024</v>
      </c>
      <c r="F1975" s="3" t="str">
        <f ca="1">IF(C1975&gt;=TODAY()-365, "Last 12 Months", "After 12 Months")</f>
        <v>Last 12 Months</v>
      </c>
      <c r="G1975" s="1" t="s">
        <v>3782</v>
      </c>
      <c r="H1975" s="1" t="s">
        <v>901</v>
      </c>
      <c r="I1975" s="1" t="s">
        <v>3781</v>
      </c>
      <c r="J1975" s="8">
        <f>EOMONTH(C1975, 0)</f>
        <v>45596</v>
      </c>
      <c r="K1975" s="1" t="s">
        <v>373</v>
      </c>
      <c r="L1975" s="1" t="str">
        <f>IF(ISNUMBER(SEARCH("Social subscription",I1975)),"Social Sub",IF(OR(ISNUMBER(SEARCH("Mens",I1975)),ISNUMBER(SEARCH("Ladies",I1975))),"Match Fees",IF(OR(ISNUMBER(SEARCH("Badgers",I1975)),ISNUMBER(SEARCH("Match Fee",I1975))),"Match Fees",IF(OR(ISNUMBER(SEARCH("Training",I1975)),ISNUMBER(SEARCH("Aspirations",I1975))),"Training Fee",""))))</f>
        <v>Training Fee</v>
      </c>
      <c r="M1975" s="1">
        <v>3</v>
      </c>
      <c r="N1975" s="1">
        <v>0.06</v>
      </c>
      <c r="O1975" s="1">
        <v>0.05</v>
      </c>
      <c r="P1975" s="1">
        <v>0</v>
      </c>
      <c r="Q1975" s="1">
        <v>2.89</v>
      </c>
    </row>
    <row r="1976" spans="1:17" ht="12.75">
      <c r="A1976" s="4">
        <v>45570</v>
      </c>
      <c r="B1976" s="18">
        <f>IF(AND(ISNUMBER(--LEFT(A1976,10)), ISNUMBER(--LEFT(C1976,10))), --LEFT(C1976,10) - --LEFT(A1976,10), "")</f>
        <v>9.6728999999977532</v>
      </c>
      <c r="C1976" s="4">
        <v>45579.67291666667</v>
      </c>
      <c r="D1976" s="16">
        <f>YEAR(C1976)</f>
        <v>2024</v>
      </c>
      <c r="E1976" s="1" t="str">
        <f t="shared" si="30"/>
        <v>October 2024</v>
      </c>
      <c r="F1976" s="3" t="str">
        <f ca="1">IF(C1976&gt;=TODAY()-365, "Last 12 Months", "After 12 Months")</f>
        <v>Last 12 Months</v>
      </c>
      <c r="G1976" s="1" t="s">
        <v>3783</v>
      </c>
      <c r="H1976" s="1" t="s">
        <v>2009</v>
      </c>
      <c r="I1976" s="1" t="s">
        <v>3688</v>
      </c>
      <c r="J1976" s="8">
        <f>EOMONTH(C1976, 0)</f>
        <v>45596</v>
      </c>
      <c r="K1976" s="1" t="s">
        <v>373</v>
      </c>
      <c r="L1976" s="1" t="str">
        <f>IF(ISNUMBER(SEARCH("Social subscription",I1976)),"Social Sub",IF(OR(ISNUMBER(SEARCH("Mens",I1976)),ISNUMBER(SEARCH("Ladies",I1976))),"Match Fees",IF(OR(ISNUMBER(SEARCH("Badgers",I1976)),ISNUMBER(SEARCH("Match Fee",I1976))),"Match Fees",IF(OR(ISNUMBER(SEARCH("Training",I1976)),ISNUMBER(SEARCH("Aspirations",I1976))),"Training Fee",""))))</f>
        <v>Match Fees</v>
      </c>
      <c r="M1976" s="1">
        <v>10</v>
      </c>
      <c r="N1976" s="1">
        <v>0.19</v>
      </c>
      <c r="O1976" s="1">
        <v>0.1</v>
      </c>
      <c r="P1976" s="1">
        <v>0</v>
      </c>
      <c r="Q1976" s="1">
        <v>9.7100000000000009</v>
      </c>
    </row>
    <row r="1977" spans="1:17" ht="12.75">
      <c r="A1977" s="4">
        <v>45577</v>
      </c>
      <c r="B1977" s="18">
        <f>IF(AND(ISNUMBER(--LEFT(A1977,10)), ISNUMBER(--LEFT(C1977,10))), --LEFT(C1977,10) - --LEFT(A1977,10), "")</f>
        <v>2.6728999999977532</v>
      </c>
      <c r="C1977" s="4">
        <v>45579.67291666667</v>
      </c>
      <c r="D1977" s="16">
        <f>YEAR(C1977)</f>
        <v>2024</v>
      </c>
      <c r="E1977" s="1" t="str">
        <f t="shared" si="30"/>
        <v>October 2024</v>
      </c>
      <c r="F1977" s="3" t="str">
        <f ca="1">IF(C1977&gt;=TODAY()-365, "Last 12 Months", "After 12 Months")</f>
        <v>Last 12 Months</v>
      </c>
      <c r="G1977" s="1" t="s">
        <v>3784</v>
      </c>
      <c r="H1977" s="1" t="s">
        <v>2009</v>
      </c>
      <c r="I1977" s="1" t="s">
        <v>3690</v>
      </c>
      <c r="J1977" s="8">
        <f>EOMONTH(C1977, 0)</f>
        <v>45596</v>
      </c>
      <c r="K1977" s="1" t="s">
        <v>373</v>
      </c>
      <c r="L1977" s="1" t="str">
        <f>IF(ISNUMBER(SEARCH("Social subscription",I1977)),"Social Sub",IF(OR(ISNUMBER(SEARCH("Mens",I1977)),ISNUMBER(SEARCH("Ladies",I1977))),"Match Fees",IF(OR(ISNUMBER(SEARCH("Badgers",I1977)),ISNUMBER(SEARCH("Match Fee",I1977))),"Match Fees",IF(OR(ISNUMBER(SEARCH("Training",I1977)),ISNUMBER(SEARCH("Aspirations",I1977))),"Training Fee",""))))</f>
        <v>Match Fees</v>
      </c>
      <c r="M1977" s="1">
        <v>10</v>
      </c>
      <c r="N1977" s="1">
        <v>0.19</v>
      </c>
      <c r="O1977" s="1">
        <v>0.1</v>
      </c>
      <c r="P1977" s="1">
        <v>0</v>
      </c>
      <c r="Q1977" s="1">
        <v>9.7100000000000009</v>
      </c>
    </row>
    <row r="1978" spans="1:17" ht="12.75">
      <c r="A1978" s="4">
        <v>45578</v>
      </c>
      <c r="B1978" s="18">
        <f>IF(AND(ISNUMBER(--LEFT(A1978,10)), ISNUMBER(--LEFT(C1978,10))), --LEFT(C1978,10) - --LEFT(A1978,10), "")</f>
        <v>1.6728999999977532</v>
      </c>
      <c r="C1978" s="4">
        <v>45579.67291666667</v>
      </c>
      <c r="D1978" s="16">
        <f>YEAR(C1978)</f>
        <v>2024</v>
      </c>
      <c r="E1978" s="1" t="str">
        <f t="shared" si="30"/>
        <v>October 2024</v>
      </c>
      <c r="F1978" s="3" t="str">
        <f ca="1">IF(C1978&gt;=TODAY()-365, "Last 12 Months", "After 12 Months")</f>
        <v>Last 12 Months</v>
      </c>
      <c r="G1978" s="1" t="s">
        <v>3785</v>
      </c>
      <c r="H1978" s="1" t="s">
        <v>898</v>
      </c>
      <c r="I1978" s="1" t="s">
        <v>3786</v>
      </c>
      <c r="J1978" s="8">
        <f>EOMONTH(C1978, 0)</f>
        <v>45596</v>
      </c>
      <c r="K1978" s="1" t="s">
        <v>373</v>
      </c>
      <c r="L1978" s="1" t="str">
        <f>IF(ISNUMBER(SEARCH("Social subscription",I1978)),"Social Sub",IF(OR(ISNUMBER(SEARCH("Mens",I1978)),ISNUMBER(SEARCH("Ladies",I1978))),"Match Fees",IF(OR(ISNUMBER(SEARCH("Badgers",I1978)),ISNUMBER(SEARCH("Match Fee",I1978))),"Match Fees",IF(OR(ISNUMBER(SEARCH("Training",I1978)),ISNUMBER(SEARCH("Aspirations",I1978))),"Training Fee",""))))</f>
        <v>Match Fees</v>
      </c>
      <c r="M1978" s="1">
        <v>3</v>
      </c>
      <c r="N1978" s="1">
        <v>0.05</v>
      </c>
      <c r="O1978" s="1">
        <v>0.05</v>
      </c>
      <c r="P1978" s="1">
        <v>0</v>
      </c>
      <c r="Q1978" s="1">
        <v>2.9</v>
      </c>
    </row>
    <row r="1979" spans="1:17" ht="12.75">
      <c r="A1979" s="4">
        <v>45579</v>
      </c>
      <c r="B1979" s="18">
        <f>IF(AND(ISNUMBER(--LEFT(A1979,10)), ISNUMBER(--LEFT(C1979,10))), --LEFT(C1979,10) - --LEFT(A1979,10), "")</f>
        <v>0.81799999999930151</v>
      </c>
      <c r="C1979" s="4">
        <v>45579.818055555559</v>
      </c>
      <c r="D1979" s="16">
        <f>YEAR(C1979)</f>
        <v>2024</v>
      </c>
      <c r="E1979" s="1" t="str">
        <f t="shared" si="30"/>
        <v>October 2024</v>
      </c>
      <c r="F1979" s="3" t="str">
        <f ca="1">IF(C1979&gt;=TODAY()-365, "Last 12 Months", "After 12 Months")</f>
        <v>Last 12 Months</v>
      </c>
      <c r="G1979" s="1" t="s">
        <v>3787</v>
      </c>
      <c r="H1979" s="1" t="s">
        <v>610</v>
      </c>
      <c r="I1979" s="1" t="s">
        <v>3788</v>
      </c>
      <c r="J1979" s="8">
        <f>EOMONTH(C1979, 0)</f>
        <v>45596</v>
      </c>
      <c r="K1979" s="1" t="s">
        <v>241</v>
      </c>
      <c r="L1979" s="1" t="str">
        <f>IF(ISNUMBER(SEARCH("Social subscription",I1979)),"Social Sub",IF(OR(ISNUMBER(SEARCH("Mens",I1979)),ISNUMBER(SEARCH("Ladies",I1979))),"Match Fees",IF(OR(ISNUMBER(SEARCH("Badgers",I1979)),ISNUMBER(SEARCH("Match Fee",I1979))),"Match Fees",IF(OR(ISNUMBER(SEARCH("Training",I1979)),ISNUMBER(SEARCH("Aspirations",I1979))),"Training Fee",""))))</f>
        <v>Training Fee</v>
      </c>
      <c r="M1979" s="1">
        <v>3</v>
      </c>
      <c r="N1979" s="1">
        <v>0</v>
      </c>
      <c r="O1979" s="1">
        <v>0</v>
      </c>
      <c r="P1979" s="1">
        <v>0</v>
      </c>
      <c r="Q1979" s="1">
        <v>3</v>
      </c>
    </row>
    <row r="1980" spans="1:17" ht="12.75">
      <c r="A1980" s="4">
        <v>45579</v>
      </c>
      <c r="B1980" s="18">
        <f>IF(AND(ISNUMBER(--LEFT(A1980,10)), ISNUMBER(--LEFT(C1980,10))), --LEFT(C1980,10) - --LEFT(A1980,10), "")</f>
        <v>0.81799999999930151</v>
      </c>
      <c r="C1980" s="4">
        <v>45579.818055555559</v>
      </c>
      <c r="D1980" s="16">
        <f>YEAR(C1980)</f>
        <v>2024</v>
      </c>
      <c r="E1980" s="1" t="str">
        <f t="shared" si="30"/>
        <v>October 2024</v>
      </c>
      <c r="F1980" s="3" t="str">
        <f ca="1">IF(C1980&gt;=TODAY()-365, "Last 12 Months", "After 12 Months")</f>
        <v>Last 12 Months</v>
      </c>
      <c r="G1980" s="1" t="s">
        <v>3789</v>
      </c>
      <c r="H1980" s="1" t="s">
        <v>613</v>
      </c>
      <c r="I1980" s="1" t="s">
        <v>3788</v>
      </c>
      <c r="J1980" s="8">
        <f>EOMONTH(C1980, 0)</f>
        <v>45596</v>
      </c>
      <c r="K1980" s="1" t="s">
        <v>241</v>
      </c>
      <c r="L1980" s="1" t="str">
        <f>IF(ISNUMBER(SEARCH("Social subscription",I1980)),"Social Sub",IF(OR(ISNUMBER(SEARCH("Mens",I1980)),ISNUMBER(SEARCH("Ladies",I1980))),"Match Fees",IF(OR(ISNUMBER(SEARCH("Badgers",I1980)),ISNUMBER(SEARCH("Match Fee",I1980))),"Match Fees",IF(OR(ISNUMBER(SEARCH("Training",I1980)),ISNUMBER(SEARCH("Aspirations",I1980))),"Training Fee",""))))</f>
        <v>Training Fee</v>
      </c>
      <c r="M1980" s="1">
        <v>3</v>
      </c>
      <c r="N1980" s="1">
        <v>0</v>
      </c>
      <c r="O1980" s="1">
        <v>0</v>
      </c>
      <c r="P1980" s="1">
        <v>0</v>
      </c>
      <c r="Q1980" s="1">
        <v>3</v>
      </c>
    </row>
    <row r="1981" spans="1:17" ht="12.75">
      <c r="A1981" s="4">
        <v>45579</v>
      </c>
      <c r="B1981" s="18">
        <f>IF(AND(ISNUMBER(--LEFT(A1981,10)), ISNUMBER(--LEFT(C1981,10))), --LEFT(C1981,10) - --LEFT(A1981,10), "")</f>
        <v>0.81799999999930151</v>
      </c>
      <c r="C1981" s="4">
        <v>45579.818055555559</v>
      </c>
      <c r="D1981" s="16">
        <f>YEAR(C1981)</f>
        <v>2024</v>
      </c>
      <c r="E1981" s="1" t="str">
        <f t="shared" si="30"/>
        <v>October 2024</v>
      </c>
      <c r="F1981" s="3" t="str">
        <f ca="1">IF(C1981&gt;=TODAY()-365, "Last 12 Months", "After 12 Months")</f>
        <v>Last 12 Months</v>
      </c>
      <c r="G1981" s="1" t="s">
        <v>3790</v>
      </c>
      <c r="H1981" s="1" t="s">
        <v>1429</v>
      </c>
      <c r="I1981" s="1" t="s">
        <v>3788</v>
      </c>
      <c r="J1981" s="8">
        <f>EOMONTH(C1981, 0)</f>
        <v>45596</v>
      </c>
      <c r="K1981" s="1" t="s">
        <v>241</v>
      </c>
      <c r="L1981" s="1" t="str">
        <f>IF(ISNUMBER(SEARCH("Social subscription",I1981)),"Social Sub",IF(OR(ISNUMBER(SEARCH("Mens",I1981)),ISNUMBER(SEARCH("Ladies",I1981))),"Match Fees",IF(OR(ISNUMBER(SEARCH("Badgers",I1981)),ISNUMBER(SEARCH("Match Fee",I1981))),"Match Fees",IF(OR(ISNUMBER(SEARCH("Training",I1981)),ISNUMBER(SEARCH("Aspirations",I1981))),"Training Fee",""))))</f>
        <v>Training Fee</v>
      </c>
      <c r="M1981" s="1">
        <v>3</v>
      </c>
      <c r="N1981" s="1">
        <v>0</v>
      </c>
      <c r="O1981" s="1">
        <v>0</v>
      </c>
      <c r="P1981" s="1">
        <v>0</v>
      </c>
      <c r="Q1981" s="1">
        <v>3</v>
      </c>
    </row>
    <row r="1982" spans="1:17" ht="12.75">
      <c r="A1982" s="4">
        <v>45579</v>
      </c>
      <c r="B1982" s="18">
        <f>IF(AND(ISNUMBER(--LEFT(A1982,10)), ISNUMBER(--LEFT(C1982,10))), --LEFT(C1982,10) - --LEFT(A1982,10), "")</f>
        <v>0.81799999999930151</v>
      </c>
      <c r="C1982" s="4">
        <v>45579.818055555559</v>
      </c>
      <c r="D1982" s="16">
        <f>YEAR(C1982)</f>
        <v>2024</v>
      </c>
      <c r="E1982" s="1" t="str">
        <f t="shared" si="30"/>
        <v>October 2024</v>
      </c>
      <c r="F1982" s="3" t="str">
        <f ca="1">IF(C1982&gt;=TODAY()-365, "Last 12 Months", "After 12 Months")</f>
        <v>Last 12 Months</v>
      </c>
      <c r="G1982" s="1" t="s">
        <v>3791</v>
      </c>
      <c r="H1982" s="1" t="s">
        <v>781</v>
      </c>
      <c r="I1982" s="1" t="s">
        <v>3792</v>
      </c>
      <c r="J1982" s="8">
        <f>EOMONTH(C1982, 0)</f>
        <v>45596</v>
      </c>
      <c r="K1982" s="1" t="s">
        <v>233</v>
      </c>
      <c r="L1982" s="1" t="str">
        <f>IF(ISNUMBER(SEARCH("Social subscription",I1982)),"Social Sub",IF(OR(ISNUMBER(SEARCH("Mens",I1982)),ISNUMBER(SEARCH("Ladies",I1982))),"Match Fees",IF(OR(ISNUMBER(SEARCH("Badgers",I1982)),ISNUMBER(SEARCH("Match Fee",I1982))),"Match Fees",IF(OR(ISNUMBER(SEARCH("Training",I1982)),ISNUMBER(SEARCH("Aspirations",I1982))),"Training Fee",""))))</f>
        <v>Training Fee</v>
      </c>
      <c r="M1982" s="1">
        <v>3</v>
      </c>
      <c r="N1982" s="1">
        <v>0</v>
      </c>
      <c r="O1982" s="1">
        <v>0</v>
      </c>
      <c r="P1982" s="1">
        <v>0</v>
      </c>
      <c r="Q1982" s="1">
        <v>3</v>
      </c>
    </row>
    <row r="1983" spans="1:17" ht="12.75">
      <c r="A1983" s="4">
        <v>45579</v>
      </c>
      <c r="B1983" s="18">
        <f>IF(AND(ISNUMBER(--LEFT(A1983,10)), ISNUMBER(--LEFT(C1983,10))), --LEFT(C1983,10) - --LEFT(A1983,10), "")</f>
        <v>0.81799999999930151</v>
      </c>
      <c r="C1983" s="4">
        <v>45579.818055555559</v>
      </c>
      <c r="D1983" s="16">
        <f>YEAR(C1983)</f>
        <v>2024</v>
      </c>
      <c r="E1983" s="1" t="str">
        <f t="shared" si="30"/>
        <v>October 2024</v>
      </c>
      <c r="F1983" s="3" t="str">
        <f ca="1">IF(C1983&gt;=TODAY()-365, "Last 12 Months", "After 12 Months")</f>
        <v>Last 12 Months</v>
      </c>
      <c r="G1983" s="1" t="s">
        <v>3793</v>
      </c>
      <c r="H1983" s="1" t="s">
        <v>1153</v>
      </c>
      <c r="I1983" s="1" t="s">
        <v>3788</v>
      </c>
      <c r="J1983" s="8">
        <f>EOMONTH(C1983, 0)</f>
        <v>45596</v>
      </c>
      <c r="K1983" s="1" t="s">
        <v>241</v>
      </c>
      <c r="L1983" s="1" t="str">
        <f>IF(ISNUMBER(SEARCH("Social subscription",I1983)),"Social Sub",IF(OR(ISNUMBER(SEARCH("Mens",I1983)),ISNUMBER(SEARCH("Ladies",I1983))),"Match Fees",IF(OR(ISNUMBER(SEARCH("Badgers",I1983)),ISNUMBER(SEARCH("Match Fee",I1983))),"Match Fees",IF(OR(ISNUMBER(SEARCH("Training",I1983)),ISNUMBER(SEARCH("Aspirations",I1983))),"Training Fee",""))))</f>
        <v>Training Fee</v>
      </c>
      <c r="M1983" s="1">
        <v>3</v>
      </c>
      <c r="N1983" s="1">
        <v>0</v>
      </c>
      <c r="O1983" s="1">
        <v>0</v>
      </c>
      <c r="P1983" s="1">
        <v>0</v>
      </c>
      <c r="Q1983" s="1">
        <v>3</v>
      </c>
    </row>
    <row r="1984" spans="1:17" ht="12.75">
      <c r="A1984" s="4">
        <v>45579</v>
      </c>
      <c r="B1984" s="18">
        <f>IF(AND(ISNUMBER(--LEFT(A1984,10)), ISNUMBER(--LEFT(C1984,10))), --LEFT(C1984,10) - --LEFT(A1984,10), "")</f>
        <v>0.81799999999930151</v>
      </c>
      <c r="C1984" s="4">
        <v>45579.818055555559</v>
      </c>
      <c r="D1984" s="16">
        <f>YEAR(C1984)</f>
        <v>2024</v>
      </c>
      <c r="E1984" s="1" t="str">
        <f t="shared" si="30"/>
        <v>October 2024</v>
      </c>
      <c r="F1984" s="3" t="str">
        <f ca="1">IF(C1984&gt;=TODAY()-365, "Last 12 Months", "After 12 Months")</f>
        <v>Last 12 Months</v>
      </c>
      <c r="G1984" s="1" t="s">
        <v>3794</v>
      </c>
      <c r="H1984" s="1" t="s">
        <v>1156</v>
      </c>
      <c r="I1984" s="1" t="s">
        <v>3788</v>
      </c>
      <c r="J1984" s="8">
        <f>EOMONTH(C1984, 0)</f>
        <v>45596</v>
      </c>
      <c r="K1984" s="1" t="s">
        <v>241</v>
      </c>
      <c r="L1984" s="1" t="str">
        <f>IF(ISNUMBER(SEARCH("Social subscription",I1984)),"Social Sub",IF(OR(ISNUMBER(SEARCH("Mens",I1984)),ISNUMBER(SEARCH("Ladies",I1984))),"Match Fees",IF(OR(ISNUMBER(SEARCH("Badgers",I1984)),ISNUMBER(SEARCH("Match Fee",I1984))),"Match Fees",IF(OR(ISNUMBER(SEARCH("Training",I1984)),ISNUMBER(SEARCH("Aspirations",I1984))),"Training Fee",""))))</f>
        <v>Training Fee</v>
      </c>
      <c r="M1984" s="1">
        <v>3</v>
      </c>
      <c r="N1984" s="1">
        <v>0</v>
      </c>
      <c r="O1984" s="1">
        <v>0</v>
      </c>
      <c r="P1984" s="1">
        <v>0</v>
      </c>
      <c r="Q1984" s="1">
        <v>3</v>
      </c>
    </row>
    <row r="1985" spans="1:17" ht="12.75">
      <c r="A1985" s="4">
        <v>45578</v>
      </c>
      <c r="B1985" s="18">
        <f>IF(AND(ISNUMBER(--LEFT(A1985,10)), ISNUMBER(--LEFT(C1985,10))), --LEFT(C1985,10) - --LEFT(A1985,10), "")</f>
        <v>1.8194000000003143</v>
      </c>
      <c r="C1985" s="4">
        <v>45579.819444444445</v>
      </c>
      <c r="D1985" s="16">
        <f>YEAR(C1985)</f>
        <v>2024</v>
      </c>
      <c r="E1985" s="1" t="str">
        <f t="shared" si="30"/>
        <v>October 2024</v>
      </c>
      <c r="F1985" s="3" t="str">
        <f ca="1">IF(C1985&gt;=TODAY()-365, "Last 12 Months", "After 12 Months")</f>
        <v>Last 12 Months</v>
      </c>
      <c r="G1985" s="1" t="s">
        <v>3795</v>
      </c>
      <c r="H1985" s="1" t="s">
        <v>613</v>
      </c>
      <c r="I1985" s="1" t="s">
        <v>3796</v>
      </c>
      <c r="J1985" s="8">
        <f>EOMONTH(C1985, 0)</f>
        <v>45596</v>
      </c>
      <c r="K1985" s="1" t="s">
        <v>241</v>
      </c>
      <c r="L1985" s="1" t="str">
        <f>IF(ISNUMBER(SEARCH("Social subscription",I1985)),"Social Sub",IF(OR(ISNUMBER(SEARCH("Mens",I1985)),ISNUMBER(SEARCH("Ladies",I1985))),"Match Fees",IF(OR(ISNUMBER(SEARCH("Badgers",I1985)),ISNUMBER(SEARCH("Match Fee",I1985))),"Match Fees",IF(OR(ISNUMBER(SEARCH("Training",I1985)),ISNUMBER(SEARCH("Aspirations",I1985))),"Training Fee",""))))</f>
        <v>Match Fees</v>
      </c>
      <c r="M1985" s="1">
        <v>3</v>
      </c>
      <c r="N1985" s="1">
        <v>0</v>
      </c>
      <c r="O1985" s="1">
        <v>0</v>
      </c>
      <c r="P1985" s="1">
        <v>0</v>
      </c>
      <c r="Q1985" s="1">
        <v>3</v>
      </c>
    </row>
    <row r="1986" spans="1:17" ht="12.75">
      <c r="A1986" s="4">
        <v>45578</v>
      </c>
      <c r="B1986" s="18">
        <f>IF(AND(ISNUMBER(--LEFT(A1986,10)), ISNUMBER(--LEFT(C1986,10))), --LEFT(C1986,10) - --LEFT(A1986,10), "")</f>
        <v>1.8194000000003143</v>
      </c>
      <c r="C1986" s="4">
        <v>45579.819444444445</v>
      </c>
      <c r="D1986" s="16">
        <f>YEAR(C1986)</f>
        <v>2024</v>
      </c>
      <c r="E1986" s="1" t="str">
        <f t="shared" si="30"/>
        <v>October 2024</v>
      </c>
      <c r="F1986" s="3" t="str">
        <f ca="1">IF(C1986&gt;=TODAY()-365, "Last 12 Months", "After 12 Months")</f>
        <v>Last 12 Months</v>
      </c>
      <c r="G1986" s="1" t="s">
        <v>3797</v>
      </c>
      <c r="H1986" s="1" t="s">
        <v>1429</v>
      </c>
      <c r="I1986" s="1" t="s">
        <v>3796</v>
      </c>
      <c r="J1986" s="8">
        <f>EOMONTH(C1986, 0)</f>
        <v>45596</v>
      </c>
      <c r="K1986" s="1" t="s">
        <v>241</v>
      </c>
      <c r="L1986" s="1" t="str">
        <f>IF(ISNUMBER(SEARCH("Social subscription",I1986)),"Social Sub",IF(OR(ISNUMBER(SEARCH("Mens",I1986)),ISNUMBER(SEARCH("Ladies",I1986))),"Match Fees",IF(OR(ISNUMBER(SEARCH("Badgers",I1986)),ISNUMBER(SEARCH("Match Fee",I1986))),"Match Fees",IF(OR(ISNUMBER(SEARCH("Training",I1986)),ISNUMBER(SEARCH("Aspirations",I1986))),"Training Fee",""))))</f>
        <v>Match Fees</v>
      </c>
      <c r="M1986" s="1">
        <v>3</v>
      </c>
      <c r="N1986" s="1">
        <v>0</v>
      </c>
      <c r="O1986" s="1">
        <v>0</v>
      </c>
      <c r="P1986" s="1">
        <v>0</v>
      </c>
      <c r="Q1986" s="1">
        <v>3</v>
      </c>
    </row>
    <row r="1987" spans="1:17" ht="12.75">
      <c r="A1987" s="4">
        <v>45579</v>
      </c>
      <c r="B1987" s="18">
        <f>IF(AND(ISNUMBER(--LEFT(A1987,10)), ISNUMBER(--LEFT(C1987,10))), --LEFT(C1987,10) - --LEFT(A1987,10), "")</f>
        <v>0.84090000000287546</v>
      </c>
      <c r="C1987" s="4">
        <v>45579.84097222222</v>
      </c>
      <c r="D1987" s="16">
        <f>YEAR(C1987)</f>
        <v>2024</v>
      </c>
      <c r="E1987" s="1" t="str">
        <f t="shared" ref="E1987:E2050" si="31">TEXT(C1987, "mmmm yyyy")</f>
        <v>October 2024</v>
      </c>
      <c r="F1987" s="3" t="str">
        <f ca="1">IF(C1987&gt;=TODAY()-365, "Last 12 Months", "After 12 Months")</f>
        <v>Last 12 Months</v>
      </c>
      <c r="G1987" s="1" t="s">
        <v>3798</v>
      </c>
      <c r="H1987" s="1" t="s">
        <v>2705</v>
      </c>
      <c r="I1987" s="1" t="s">
        <v>111</v>
      </c>
      <c r="J1987" s="8">
        <f>EOMONTH(C1987, 0)</f>
        <v>45596</v>
      </c>
      <c r="K1987" s="1" t="s">
        <v>241</v>
      </c>
      <c r="L1987" s="1" t="str">
        <f>IF(ISNUMBER(SEARCH("Social subscription",I1987)),"Social Sub",IF(OR(ISNUMBER(SEARCH("Mens",I1987)),ISNUMBER(SEARCH("Ladies",I1987))),"Match Fees",IF(OR(ISNUMBER(SEARCH("Badgers",I1987)),ISNUMBER(SEARCH("Match Fee",I1987))),"Match Fees",IF(OR(ISNUMBER(SEARCH("Training",I1987)),ISNUMBER(SEARCH("Aspirations",I1987))),"Training Fee",""))))</f>
        <v>Match Fees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</row>
    <row r="1988" spans="1:17" ht="12.75">
      <c r="A1988" s="4">
        <v>45577</v>
      </c>
      <c r="B1988" s="18">
        <f>IF(AND(ISNUMBER(--LEFT(A1988,10)), ISNUMBER(--LEFT(C1988,10))), --LEFT(C1988,10) - --LEFT(A1988,10), "")</f>
        <v>3.2937000000019907</v>
      </c>
      <c r="C1988" s="4">
        <v>45580.293749999997</v>
      </c>
      <c r="D1988" s="16">
        <f>YEAR(C1988)</f>
        <v>2024</v>
      </c>
      <c r="E1988" s="1" t="str">
        <f t="shared" si="31"/>
        <v>October 2024</v>
      </c>
      <c r="F1988" s="3" t="str">
        <f ca="1">IF(C1988&gt;=TODAY()-365, "Last 12 Months", "After 12 Months")</f>
        <v>Last 12 Months</v>
      </c>
      <c r="G1988" s="1" t="s">
        <v>3799</v>
      </c>
      <c r="H1988" s="1" t="s">
        <v>812</v>
      </c>
      <c r="I1988" s="1" t="s">
        <v>3699</v>
      </c>
      <c r="J1988" s="8">
        <f>EOMONTH(C1988, 0)</f>
        <v>45596</v>
      </c>
      <c r="K1988" s="1" t="s">
        <v>233</v>
      </c>
      <c r="L1988" s="1" t="str">
        <f>IF(ISNUMBER(SEARCH("Social subscription",I1988)),"Social Sub",IF(OR(ISNUMBER(SEARCH("Mens",I1988)),ISNUMBER(SEARCH("Ladies",I1988))),"Match Fees",IF(OR(ISNUMBER(SEARCH("Badgers",I1988)),ISNUMBER(SEARCH("Match Fee",I1988))),"Match Fees",IF(OR(ISNUMBER(SEARCH("Training",I1988)),ISNUMBER(SEARCH("Aspirations",I1988))),"Training Fee",""))))</f>
        <v>Match Fees</v>
      </c>
      <c r="M1988" s="1">
        <v>10</v>
      </c>
      <c r="N1988" s="1">
        <v>0</v>
      </c>
      <c r="O1988" s="1">
        <v>0</v>
      </c>
      <c r="P1988" s="1">
        <v>0</v>
      </c>
      <c r="Q1988" s="1">
        <v>10</v>
      </c>
    </row>
    <row r="1989" spans="1:17" ht="12.75">
      <c r="A1989" s="4">
        <v>45515</v>
      </c>
      <c r="B1989" s="18">
        <f>IF(AND(ISNUMBER(--LEFT(A1989,10)), ISNUMBER(--LEFT(C1989,10))), --LEFT(C1989,10) - --LEFT(A1989,10), "")</f>
        <v>65.354099999996834</v>
      </c>
      <c r="C1989" s="4">
        <v>45580.354166666664</v>
      </c>
      <c r="D1989" s="16">
        <f>YEAR(C1989)</f>
        <v>2024</v>
      </c>
      <c r="E1989" s="1" t="str">
        <f t="shared" si="31"/>
        <v>October 2024</v>
      </c>
      <c r="F1989" s="3" t="str">
        <f ca="1">IF(C1989&gt;=TODAY()-365, "Last 12 Months", "After 12 Months")</f>
        <v>Last 12 Months</v>
      </c>
      <c r="G1989" s="1" t="s">
        <v>3800</v>
      </c>
      <c r="H1989" s="1" t="s">
        <v>615</v>
      </c>
      <c r="I1989" s="1" t="s">
        <v>3801</v>
      </c>
      <c r="J1989" s="8">
        <f>EOMONTH(C1989, 0)</f>
        <v>45596</v>
      </c>
      <c r="K1989" s="1" t="s">
        <v>373</v>
      </c>
      <c r="L1989" s="1" t="str">
        <f>IF(ISNUMBER(SEARCH("Social subscription",I1989)),"Social Sub",IF(OR(ISNUMBER(SEARCH("Mens",I1989)),ISNUMBER(SEARCH("Ladies",I1989))),"Match Fees",IF(OR(ISNUMBER(SEARCH("Badgers",I1989)),ISNUMBER(SEARCH("Match Fee",I1989))),"Match Fees",IF(OR(ISNUMBER(SEARCH("Training",I1989)),ISNUMBER(SEARCH("Aspirations",I1989))),"Training Fee",""))))</f>
        <v>Training Fee</v>
      </c>
      <c r="M1989" s="1">
        <v>3</v>
      </c>
      <c r="N1989" s="1">
        <v>0.11</v>
      </c>
      <c r="O1989" s="1">
        <v>0.05</v>
      </c>
      <c r="P1989" s="1">
        <v>0</v>
      </c>
      <c r="Q1989" s="1">
        <v>2.84</v>
      </c>
    </row>
    <row r="1990" spans="1:17" ht="12.75">
      <c r="A1990" s="4">
        <v>45515</v>
      </c>
      <c r="B1990" s="18">
        <f>IF(AND(ISNUMBER(--LEFT(A1990,10)), ISNUMBER(--LEFT(C1990,10))), --LEFT(C1990,10) - --LEFT(A1990,10), "")</f>
        <v>65.354099999996834</v>
      </c>
      <c r="C1990" s="4">
        <v>45580.354166666664</v>
      </c>
      <c r="D1990" s="16">
        <f>YEAR(C1990)</f>
        <v>2024</v>
      </c>
      <c r="E1990" s="1" t="str">
        <f t="shared" si="31"/>
        <v>October 2024</v>
      </c>
      <c r="F1990" s="3" t="str">
        <f ca="1">IF(C1990&gt;=TODAY()-365, "Last 12 Months", "After 12 Months")</f>
        <v>Last 12 Months</v>
      </c>
      <c r="G1990" s="1" t="s">
        <v>3802</v>
      </c>
      <c r="H1990" s="1" t="s">
        <v>617</v>
      </c>
      <c r="I1990" s="1" t="s">
        <v>3801</v>
      </c>
      <c r="J1990" s="8">
        <f>EOMONTH(C1990, 0)</f>
        <v>45596</v>
      </c>
      <c r="K1990" s="1" t="s">
        <v>373</v>
      </c>
      <c r="L1990" s="1" t="str">
        <f>IF(ISNUMBER(SEARCH("Social subscription",I1990)),"Social Sub",IF(OR(ISNUMBER(SEARCH("Mens",I1990)),ISNUMBER(SEARCH("Ladies",I1990))),"Match Fees",IF(OR(ISNUMBER(SEARCH("Badgers",I1990)),ISNUMBER(SEARCH("Match Fee",I1990))),"Match Fees",IF(OR(ISNUMBER(SEARCH("Training",I1990)),ISNUMBER(SEARCH("Aspirations",I1990))),"Training Fee",""))))</f>
        <v>Training Fee</v>
      </c>
      <c r="M1990" s="1">
        <v>3</v>
      </c>
      <c r="N1990" s="1">
        <v>0.11</v>
      </c>
      <c r="O1990" s="1">
        <v>0.05</v>
      </c>
      <c r="P1990" s="1">
        <v>0</v>
      </c>
      <c r="Q1990" s="1">
        <v>2.84</v>
      </c>
    </row>
    <row r="1991" spans="1:17" ht="12.75">
      <c r="A1991" s="4">
        <v>45543</v>
      </c>
      <c r="B1991" s="18">
        <f>IF(AND(ISNUMBER(--LEFT(A1991,10)), ISNUMBER(--LEFT(C1991,10))), --LEFT(C1991,10) - --LEFT(A1991,10), "")</f>
        <v>37.354099999996834</v>
      </c>
      <c r="C1991" s="4">
        <v>45580.354166666664</v>
      </c>
      <c r="D1991" s="16">
        <f>YEAR(C1991)</f>
        <v>2024</v>
      </c>
      <c r="E1991" s="1" t="str">
        <f t="shared" si="31"/>
        <v>October 2024</v>
      </c>
      <c r="F1991" s="3" t="str">
        <f ca="1">IF(C1991&gt;=TODAY()-365, "Last 12 Months", "After 12 Months")</f>
        <v>Last 12 Months</v>
      </c>
      <c r="G1991" s="1" t="s">
        <v>3803</v>
      </c>
      <c r="H1991" s="1" t="s">
        <v>617</v>
      </c>
      <c r="I1991" s="1" t="s">
        <v>3804</v>
      </c>
      <c r="J1991" s="8">
        <f>EOMONTH(C1991, 0)</f>
        <v>45596</v>
      </c>
      <c r="K1991" s="1" t="s">
        <v>373</v>
      </c>
      <c r="L1991" s="1" t="str">
        <f>IF(ISNUMBER(SEARCH("Social subscription",I1991)),"Social Sub",IF(OR(ISNUMBER(SEARCH("Mens",I1991)),ISNUMBER(SEARCH("Ladies",I1991))),"Match Fees",IF(OR(ISNUMBER(SEARCH("Badgers",I1991)),ISNUMBER(SEARCH("Match Fee",I1991))),"Match Fees",IF(OR(ISNUMBER(SEARCH("Training",I1991)),ISNUMBER(SEARCH("Aspirations",I1991))),"Training Fee",""))))</f>
        <v>Training Fee</v>
      </c>
      <c r="M1991" s="1">
        <v>3</v>
      </c>
      <c r="N1991" s="1">
        <v>0.12</v>
      </c>
      <c r="O1991" s="1">
        <v>0.05</v>
      </c>
      <c r="P1991" s="1">
        <v>0</v>
      </c>
      <c r="Q1991" s="1">
        <v>2.83</v>
      </c>
    </row>
    <row r="1992" spans="1:17" ht="12.75">
      <c r="A1992" s="4">
        <v>45549</v>
      </c>
      <c r="B1992" s="18">
        <f>IF(AND(ISNUMBER(--LEFT(A1992,10)), ISNUMBER(--LEFT(C1992,10))), --LEFT(C1992,10) - --LEFT(A1992,10), "")</f>
        <v>31.354099999996834</v>
      </c>
      <c r="C1992" s="4">
        <v>45580.354166666664</v>
      </c>
      <c r="D1992" s="16">
        <f>YEAR(C1992)</f>
        <v>2024</v>
      </c>
      <c r="E1992" s="1" t="str">
        <f t="shared" si="31"/>
        <v>October 2024</v>
      </c>
      <c r="F1992" s="3" t="str">
        <f ca="1">IF(C1992&gt;=TODAY()-365, "Last 12 Months", "After 12 Months")</f>
        <v>Last 12 Months</v>
      </c>
      <c r="G1992" s="1" t="s">
        <v>3805</v>
      </c>
      <c r="H1992" s="1" t="s">
        <v>463</v>
      </c>
      <c r="I1992" s="1" t="s">
        <v>3806</v>
      </c>
      <c r="J1992" s="8">
        <f>EOMONTH(C1992, 0)</f>
        <v>45596</v>
      </c>
      <c r="K1992" s="1" t="s">
        <v>373</v>
      </c>
      <c r="L1992" s="1" t="str">
        <f>IF(ISNUMBER(SEARCH("Social subscription",I1992)),"Social Sub",IF(OR(ISNUMBER(SEARCH("Mens",I1992)),ISNUMBER(SEARCH("Ladies",I1992))),"Match Fees",IF(OR(ISNUMBER(SEARCH("Badgers",I1992)),ISNUMBER(SEARCH("Match Fee",I1992))),"Match Fees",IF(OR(ISNUMBER(SEARCH("Training",I1992)),ISNUMBER(SEARCH("Aspirations",I1992))),"Training Fee",""))))</f>
        <v>Match Fees</v>
      </c>
      <c r="M1992" s="1">
        <v>3</v>
      </c>
      <c r="N1992" s="1">
        <v>7.0000000000000007E-2</v>
      </c>
      <c r="O1992" s="1">
        <v>0.05</v>
      </c>
      <c r="P1992" s="1">
        <v>0</v>
      </c>
      <c r="Q1992" s="1">
        <v>2.88</v>
      </c>
    </row>
    <row r="1993" spans="1:17" ht="12.75">
      <c r="A1993" s="4">
        <v>45562</v>
      </c>
      <c r="B1993" s="18">
        <f>IF(AND(ISNUMBER(--LEFT(A1993,10)), ISNUMBER(--LEFT(C1993,10))), --LEFT(C1993,10) - --LEFT(A1993,10), "")</f>
        <v>18.354099999996834</v>
      </c>
      <c r="C1993" s="4">
        <v>45580.354166666664</v>
      </c>
      <c r="D1993" s="16">
        <f>YEAR(C1993)</f>
        <v>2024</v>
      </c>
      <c r="E1993" s="1" t="str">
        <f t="shared" si="31"/>
        <v>October 2024</v>
      </c>
      <c r="F1993" s="3" t="str">
        <f ca="1">IF(C1993&gt;=TODAY()-365, "Last 12 Months", "After 12 Months")</f>
        <v>Last 12 Months</v>
      </c>
      <c r="G1993" s="1" t="s">
        <v>3807</v>
      </c>
      <c r="H1993" s="1" t="s">
        <v>473</v>
      </c>
      <c r="I1993" s="1" t="s">
        <v>3808</v>
      </c>
      <c r="J1993" s="8">
        <f>EOMONTH(C1993, 0)</f>
        <v>45596</v>
      </c>
      <c r="K1993" s="1" t="s">
        <v>373</v>
      </c>
      <c r="L1993" s="1" t="str">
        <f>IF(ISNUMBER(SEARCH("Social subscription",I1993)),"Social Sub",IF(OR(ISNUMBER(SEARCH("Mens",I1993)),ISNUMBER(SEARCH("Ladies",I1993))),"Match Fees",IF(OR(ISNUMBER(SEARCH("Badgers",I1993)),ISNUMBER(SEARCH("Match Fee",I1993))),"Match Fees",IF(OR(ISNUMBER(SEARCH("Training",I1993)),ISNUMBER(SEARCH("Aspirations",I1993))),"Training Fee",""))))</f>
        <v>Match Fees</v>
      </c>
      <c r="M1993" s="1">
        <v>3</v>
      </c>
      <c r="N1993" s="1">
        <v>7.0000000000000007E-2</v>
      </c>
      <c r="O1993" s="1">
        <v>0.05</v>
      </c>
      <c r="P1993" s="1">
        <v>0</v>
      </c>
      <c r="Q1993" s="1">
        <v>2.88</v>
      </c>
    </row>
    <row r="1994" spans="1:17" ht="12.75">
      <c r="A1994" s="4">
        <v>45563</v>
      </c>
      <c r="B1994" s="18">
        <f>IF(AND(ISNUMBER(--LEFT(A1994,10)), ISNUMBER(--LEFT(C1994,10))), --LEFT(C1994,10) - --LEFT(A1994,10), "")</f>
        <v>17.354099999996834</v>
      </c>
      <c r="C1994" s="4">
        <v>45580.354166666664</v>
      </c>
      <c r="D1994" s="16">
        <f>YEAR(C1994)</f>
        <v>2024</v>
      </c>
      <c r="E1994" s="1" t="str">
        <f t="shared" si="31"/>
        <v>October 2024</v>
      </c>
      <c r="F1994" s="3" t="str">
        <f ca="1">IF(C1994&gt;=TODAY()-365, "Last 12 Months", "After 12 Months")</f>
        <v>Last 12 Months</v>
      </c>
      <c r="G1994" s="1" t="s">
        <v>3809</v>
      </c>
      <c r="H1994" s="1" t="s">
        <v>463</v>
      </c>
      <c r="I1994" s="1" t="s">
        <v>3810</v>
      </c>
      <c r="J1994" s="8">
        <f>EOMONTH(C1994, 0)</f>
        <v>45596</v>
      </c>
      <c r="K1994" s="1" t="s">
        <v>373</v>
      </c>
      <c r="L1994" s="1" t="str">
        <f>IF(ISNUMBER(SEARCH("Social subscription",I1994)),"Social Sub",IF(OR(ISNUMBER(SEARCH("Mens",I1994)),ISNUMBER(SEARCH("Ladies",I1994))),"Match Fees",IF(OR(ISNUMBER(SEARCH("Badgers",I1994)),ISNUMBER(SEARCH("Match Fee",I1994))),"Match Fees",IF(OR(ISNUMBER(SEARCH("Training",I1994)),ISNUMBER(SEARCH("Aspirations",I1994))),"Training Fee",""))))</f>
        <v>Match Fees</v>
      </c>
      <c r="M1994" s="1">
        <v>3</v>
      </c>
      <c r="N1994" s="1">
        <v>7.0000000000000007E-2</v>
      </c>
      <c r="O1994" s="1">
        <v>0.05</v>
      </c>
      <c r="P1994" s="1">
        <v>0</v>
      </c>
      <c r="Q1994" s="1">
        <v>2.88</v>
      </c>
    </row>
    <row r="1995" spans="1:17" ht="12.75">
      <c r="A1995" s="4">
        <v>45568</v>
      </c>
      <c r="B1995" s="18">
        <f>IF(AND(ISNUMBER(--LEFT(A1995,10)), ISNUMBER(--LEFT(C1995,10))), --LEFT(C1995,10) - --LEFT(A1995,10), "")</f>
        <v>12.354099999996834</v>
      </c>
      <c r="C1995" s="4">
        <v>45580.354166666664</v>
      </c>
      <c r="D1995" s="16">
        <f>YEAR(C1995)</f>
        <v>2024</v>
      </c>
      <c r="E1995" s="1" t="str">
        <f t="shared" si="31"/>
        <v>October 2024</v>
      </c>
      <c r="F1995" s="3" t="str">
        <f ca="1">IF(C1995&gt;=TODAY()-365, "Last 12 Months", "After 12 Months")</f>
        <v>Last 12 Months</v>
      </c>
      <c r="G1995" s="1" t="s">
        <v>3811</v>
      </c>
      <c r="H1995" s="1" t="s">
        <v>463</v>
      </c>
      <c r="I1995" s="1" t="s">
        <v>3812</v>
      </c>
      <c r="J1995" s="8">
        <f>EOMONTH(C1995, 0)</f>
        <v>45596</v>
      </c>
      <c r="K1995" s="1" t="s">
        <v>373</v>
      </c>
      <c r="L1995" s="1" t="str">
        <f>IF(ISNUMBER(SEARCH("Social subscription",I1995)),"Social Sub",IF(OR(ISNUMBER(SEARCH("Mens",I1995)),ISNUMBER(SEARCH("Ladies",I1995))),"Match Fees",IF(OR(ISNUMBER(SEARCH("Badgers",I1995)),ISNUMBER(SEARCH("Match Fee",I1995))),"Match Fees",IF(OR(ISNUMBER(SEARCH("Training",I1995)),ISNUMBER(SEARCH("Aspirations",I1995))),"Training Fee",""))))</f>
        <v>Training Fee</v>
      </c>
      <c r="M1995" s="1">
        <v>3</v>
      </c>
      <c r="N1995" s="1">
        <v>7.0000000000000007E-2</v>
      </c>
      <c r="O1995" s="1">
        <v>0.05</v>
      </c>
      <c r="P1995" s="1">
        <v>0</v>
      </c>
      <c r="Q1995" s="1">
        <v>2.88</v>
      </c>
    </row>
    <row r="1996" spans="1:17" ht="12.75">
      <c r="A1996" s="4">
        <v>45568</v>
      </c>
      <c r="B1996" s="18">
        <f>IF(AND(ISNUMBER(--LEFT(A1996,10)), ISNUMBER(--LEFT(C1996,10))), --LEFT(C1996,10) - --LEFT(A1996,10), "")</f>
        <v>12.354099999996834</v>
      </c>
      <c r="C1996" s="4">
        <v>45580.354166666664</v>
      </c>
      <c r="D1996" s="16">
        <f>YEAR(C1996)</f>
        <v>2024</v>
      </c>
      <c r="E1996" s="1" t="str">
        <f t="shared" si="31"/>
        <v>October 2024</v>
      </c>
      <c r="F1996" s="3" t="str">
        <f ca="1">IF(C1996&gt;=TODAY()-365, "Last 12 Months", "After 12 Months")</f>
        <v>Last 12 Months</v>
      </c>
      <c r="G1996" s="1" t="s">
        <v>3813</v>
      </c>
      <c r="H1996" s="1" t="s">
        <v>466</v>
      </c>
      <c r="I1996" s="1" t="s">
        <v>3812</v>
      </c>
      <c r="J1996" s="8">
        <f>EOMONTH(C1996, 0)</f>
        <v>45596</v>
      </c>
      <c r="K1996" s="1" t="s">
        <v>373</v>
      </c>
      <c r="L1996" s="1" t="str">
        <f>IF(ISNUMBER(SEARCH("Social subscription",I1996)),"Social Sub",IF(OR(ISNUMBER(SEARCH("Mens",I1996)),ISNUMBER(SEARCH("Ladies",I1996))),"Match Fees",IF(OR(ISNUMBER(SEARCH("Badgers",I1996)),ISNUMBER(SEARCH("Match Fee",I1996))),"Match Fees",IF(OR(ISNUMBER(SEARCH("Training",I1996)),ISNUMBER(SEARCH("Aspirations",I1996))),"Training Fee",""))))</f>
        <v>Training Fee</v>
      </c>
      <c r="M1996" s="1">
        <v>3</v>
      </c>
      <c r="N1996" s="1">
        <v>7.0000000000000007E-2</v>
      </c>
      <c r="O1996" s="1">
        <v>0.05</v>
      </c>
      <c r="P1996" s="1">
        <v>0</v>
      </c>
      <c r="Q1996" s="1">
        <v>2.88</v>
      </c>
    </row>
    <row r="1997" spans="1:17" ht="12.75">
      <c r="A1997" s="4">
        <v>45568</v>
      </c>
      <c r="B1997" s="18">
        <f>IF(AND(ISNUMBER(--LEFT(A1997,10)), ISNUMBER(--LEFT(C1997,10))), --LEFT(C1997,10) - --LEFT(A1997,10), "")</f>
        <v>12.354099999996834</v>
      </c>
      <c r="C1997" s="4">
        <v>45580.354166666664</v>
      </c>
      <c r="D1997" s="16">
        <f>YEAR(C1997)</f>
        <v>2024</v>
      </c>
      <c r="E1997" s="1" t="str">
        <f t="shared" si="31"/>
        <v>October 2024</v>
      </c>
      <c r="F1997" s="3" t="str">
        <f ca="1">IF(C1997&gt;=TODAY()-365, "Last 12 Months", "After 12 Months")</f>
        <v>Last 12 Months</v>
      </c>
      <c r="G1997" s="1" t="s">
        <v>3814</v>
      </c>
      <c r="H1997" s="1" t="s">
        <v>473</v>
      </c>
      <c r="I1997" s="1" t="s">
        <v>3812</v>
      </c>
      <c r="J1997" s="8">
        <f>EOMONTH(C1997, 0)</f>
        <v>45596</v>
      </c>
      <c r="K1997" s="1" t="s">
        <v>373</v>
      </c>
      <c r="L1997" s="1" t="str">
        <f>IF(ISNUMBER(SEARCH("Social subscription",I1997)),"Social Sub",IF(OR(ISNUMBER(SEARCH("Mens",I1997)),ISNUMBER(SEARCH("Ladies",I1997))),"Match Fees",IF(OR(ISNUMBER(SEARCH("Badgers",I1997)),ISNUMBER(SEARCH("Match Fee",I1997))),"Match Fees",IF(OR(ISNUMBER(SEARCH("Training",I1997)),ISNUMBER(SEARCH("Aspirations",I1997))),"Training Fee",""))))</f>
        <v>Training Fee</v>
      </c>
      <c r="M1997" s="1">
        <v>3</v>
      </c>
      <c r="N1997" s="1">
        <v>7.0000000000000007E-2</v>
      </c>
      <c r="O1997" s="1">
        <v>0.05</v>
      </c>
      <c r="P1997" s="1">
        <v>0</v>
      </c>
      <c r="Q1997" s="1">
        <v>2.88</v>
      </c>
    </row>
    <row r="1998" spans="1:17" ht="12.75">
      <c r="A1998" s="4">
        <v>45569</v>
      </c>
      <c r="B1998" s="18">
        <f>IF(AND(ISNUMBER(--LEFT(A1998,10)), ISNUMBER(--LEFT(C1998,10))), --LEFT(C1998,10) - --LEFT(A1998,10), "")</f>
        <v>11.354099999996834</v>
      </c>
      <c r="C1998" s="4">
        <v>45580.354166666664</v>
      </c>
      <c r="D1998" s="16">
        <f>YEAR(C1998)</f>
        <v>2024</v>
      </c>
      <c r="E1998" s="1" t="str">
        <f t="shared" si="31"/>
        <v>October 2024</v>
      </c>
      <c r="F1998" s="3" t="str">
        <f ca="1">IF(C1998&gt;=TODAY()-365, "Last 12 Months", "After 12 Months")</f>
        <v>Last 12 Months</v>
      </c>
      <c r="G1998" s="1" t="s">
        <v>3815</v>
      </c>
      <c r="H1998" s="1" t="s">
        <v>473</v>
      </c>
      <c r="I1998" s="1" t="s">
        <v>3816</v>
      </c>
      <c r="J1998" s="8">
        <f>EOMONTH(C1998, 0)</f>
        <v>45596</v>
      </c>
      <c r="K1998" s="1" t="s">
        <v>373</v>
      </c>
      <c r="L1998" s="1" t="str">
        <f>IF(ISNUMBER(SEARCH("Social subscription",I1998)),"Social Sub",IF(OR(ISNUMBER(SEARCH("Mens",I1998)),ISNUMBER(SEARCH("Ladies",I1998))),"Match Fees",IF(OR(ISNUMBER(SEARCH("Badgers",I1998)),ISNUMBER(SEARCH("Match Fee",I1998))),"Match Fees",IF(OR(ISNUMBER(SEARCH("Training",I1998)),ISNUMBER(SEARCH("Aspirations",I1998))),"Training Fee",""))))</f>
        <v>Match Fees</v>
      </c>
      <c r="M1998" s="1">
        <v>3</v>
      </c>
      <c r="N1998" s="1">
        <v>0.1</v>
      </c>
      <c r="O1998" s="1">
        <v>0.05</v>
      </c>
      <c r="P1998" s="1">
        <v>0</v>
      </c>
      <c r="Q1998" s="1">
        <v>2.85</v>
      </c>
    </row>
    <row r="1999" spans="1:17" ht="12.75">
      <c r="A1999" s="4">
        <v>45542</v>
      </c>
      <c r="B1999" s="18">
        <f>IF(AND(ISNUMBER(--LEFT(A1999,10)), ISNUMBER(--LEFT(C1999,10))), --LEFT(C1999,10) - --LEFT(A1999,10), "")</f>
        <v>40.354099999996834</v>
      </c>
      <c r="C1999" s="4">
        <v>45582.354166666664</v>
      </c>
      <c r="D1999" s="16">
        <f>YEAR(C1999)</f>
        <v>2024</v>
      </c>
      <c r="E1999" s="1" t="str">
        <f t="shared" si="31"/>
        <v>October 2024</v>
      </c>
      <c r="F1999" s="3" t="str">
        <f ca="1">IF(C1999&gt;=TODAY()-365, "Last 12 Months", "After 12 Months")</f>
        <v>Last 12 Months</v>
      </c>
      <c r="G1999" s="1" t="s">
        <v>3817</v>
      </c>
      <c r="H1999" s="1" t="s">
        <v>976</v>
      </c>
      <c r="I1999" s="1" t="s">
        <v>3818</v>
      </c>
      <c r="J1999" s="8">
        <f>EOMONTH(C1999, 0)</f>
        <v>45596</v>
      </c>
      <c r="K1999" s="1" t="s">
        <v>373</v>
      </c>
      <c r="L1999" s="1" t="str">
        <f>IF(ISNUMBER(SEARCH("Social subscription",I1999)),"Social Sub",IF(OR(ISNUMBER(SEARCH("Mens",I1999)),ISNUMBER(SEARCH("Ladies",I1999))),"Match Fees",IF(OR(ISNUMBER(SEARCH("Badgers",I1999)),ISNUMBER(SEARCH("Match Fee",I1999))),"Match Fees",IF(OR(ISNUMBER(SEARCH("Training",I1999)),ISNUMBER(SEARCH("Aspirations",I1999))),"Training Fee",""))))</f>
        <v>Match Fees</v>
      </c>
      <c r="M1999" s="1">
        <v>5</v>
      </c>
      <c r="N1999" s="1">
        <v>0.11</v>
      </c>
      <c r="O1999" s="1">
        <v>0.05</v>
      </c>
      <c r="P1999" s="1">
        <v>0</v>
      </c>
      <c r="Q1999" s="1">
        <v>4.84</v>
      </c>
    </row>
    <row r="2000" spans="1:17" ht="12.75">
      <c r="A2000" s="4">
        <v>45542</v>
      </c>
      <c r="B2000" s="18">
        <f>IF(AND(ISNUMBER(--LEFT(A2000,10)), ISNUMBER(--LEFT(C2000,10))), --LEFT(C2000,10) - --LEFT(A2000,10), "")</f>
        <v>40.354099999996834</v>
      </c>
      <c r="C2000" s="4">
        <v>45582.354166666664</v>
      </c>
      <c r="D2000" s="16">
        <f>YEAR(C2000)</f>
        <v>2024</v>
      </c>
      <c r="E2000" s="1" t="str">
        <f t="shared" si="31"/>
        <v>October 2024</v>
      </c>
      <c r="F2000" s="3" t="str">
        <f ca="1">IF(C2000&gt;=TODAY()-365, "Last 12 Months", "After 12 Months")</f>
        <v>Last 12 Months</v>
      </c>
      <c r="G2000" s="1" t="s">
        <v>3819</v>
      </c>
      <c r="H2000" s="1" t="s">
        <v>979</v>
      </c>
      <c r="I2000" s="1" t="s">
        <v>3820</v>
      </c>
      <c r="J2000" s="8">
        <f>EOMONTH(C2000, 0)</f>
        <v>45596</v>
      </c>
      <c r="K2000" s="1" t="s">
        <v>373</v>
      </c>
      <c r="L2000" s="1" t="str">
        <f>IF(ISNUMBER(SEARCH("Social subscription",I2000)),"Social Sub",IF(OR(ISNUMBER(SEARCH("Mens",I2000)),ISNUMBER(SEARCH("Ladies",I2000))),"Match Fees",IF(OR(ISNUMBER(SEARCH("Badgers",I2000)),ISNUMBER(SEARCH("Match Fee",I2000))),"Match Fees",IF(OR(ISNUMBER(SEARCH("Training",I2000)),ISNUMBER(SEARCH("Aspirations",I2000))),"Training Fee",""))))</f>
        <v>Match Fees</v>
      </c>
      <c r="M2000" s="1">
        <v>3</v>
      </c>
      <c r="N2000" s="1">
        <v>7.0000000000000007E-2</v>
      </c>
      <c r="O2000" s="1">
        <v>0.05</v>
      </c>
      <c r="P2000" s="1">
        <v>0</v>
      </c>
      <c r="Q2000" s="1">
        <v>2.88</v>
      </c>
    </row>
    <row r="2001" spans="1:17" ht="12.75">
      <c r="A2001" s="4">
        <v>45549</v>
      </c>
      <c r="B2001" s="18">
        <f>IF(AND(ISNUMBER(--LEFT(A2001,10)), ISNUMBER(--LEFT(C2001,10))), --LEFT(C2001,10) - --LEFT(A2001,10), "")</f>
        <v>33.354099999996834</v>
      </c>
      <c r="C2001" s="4">
        <v>45582.354166666664</v>
      </c>
      <c r="D2001" s="16">
        <f>YEAR(C2001)</f>
        <v>2024</v>
      </c>
      <c r="E2001" s="1" t="str">
        <f t="shared" si="31"/>
        <v>October 2024</v>
      </c>
      <c r="F2001" s="3" t="str">
        <f ca="1">IF(C2001&gt;=TODAY()-365, "Last 12 Months", "After 12 Months")</f>
        <v>Last 12 Months</v>
      </c>
      <c r="G2001" s="1" t="s">
        <v>3821</v>
      </c>
      <c r="H2001" s="1" t="s">
        <v>976</v>
      </c>
      <c r="I2001" s="1" t="s">
        <v>3822</v>
      </c>
      <c r="J2001" s="8">
        <f>EOMONTH(C2001, 0)</f>
        <v>45596</v>
      </c>
      <c r="K2001" s="1" t="s">
        <v>373</v>
      </c>
      <c r="L2001" s="1" t="str">
        <f>IF(ISNUMBER(SEARCH("Social subscription",I2001)),"Social Sub",IF(OR(ISNUMBER(SEARCH("Mens",I2001)),ISNUMBER(SEARCH("Ladies",I2001))),"Match Fees",IF(OR(ISNUMBER(SEARCH("Badgers",I2001)),ISNUMBER(SEARCH("Match Fee",I2001))),"Match Fees",IF(OR(ISNUMBER(SEARCH("Training",I2001)),ISNUMBER(SEARCH("Aspirations",I2001))),"Training Fee",""))))</f>
        <v>Match Fees</v>
      </c>
      <c r="M2001" s="1">
        <v>5</v>
      </c>
      <c r="N2001" s="1">
        <v>0.11</v>
      </c>
      <c r="O2001" s="1">
        <v>0.05</v>
      </c>
      <c r="P2001" s="1">
        <v>0</v>
      </c>
      <c r="Q2001" s="1">
        <v>4.84</v>
      </c>
    </row>
    <row r="2002" spans="1:17" ht="12.75">
      <c r="A2002" s="4">
        <v>45549</v>
      </c>
      <c r="B2002" s="18">
        <f>IF(AND(ISNUMBER(--LEFT(A2002,10)), ISNUMBER(--LEFT(C2002,10))), --LEFT(C2002,10) - --LEFT(A2002,10), "")</f>
        <v>33.354099999996834</v>
      </c>
      <c r="C2002" s="4">
        <v>45582.354166666664</v>
      </c>
      <c r="D2002" s="16">
        <f>YEAR(C2002)</f>
        <v>2024</v>
      </c>
      <c r="E2002" s="1" t="str">
        <f t="shared" si="31"/>
        <v>October 2024</v>
      </c>
      <c r="F2002" s="3" t="str">
        <f ca="1">IF(C2002&gt;=TODAY()-365, "Last 12 Months", "After 12 Months")</f>
        <v>Last 12 Months</v>
      </c>
      <c r="G2002" s="1" t="s">
        <v>3823</v>
      </c>
      <c r="H2002" s="1" t="s">
        <v>979</v>
      </c>
      <c r="I2002" s="1" t="s">
        <v>3824</v>
      </c>
      <c r="J2002" s="8">
        <f>EOMONTH(C2002, 0)</f>
        <v>45596</v>
      </c>
      <c r="K2002" s="1" t="s">
        <v>373</v>
      </c>
      <c r="L2002" s="1" t="str">
        <f>IF(ISNUMBER(SEARCH("Social subscription",I2002)),"Social Sub",IF(OR(ISNUMBER(SEARCH("Mens",I2002)),ISNUMBER(SEARCH("Ladies",I2002))),"Match Fees",IF(OR(ISNUMBER(SEARCH("Badgers",I2002)),ISNUMBER(SEARCH("Match Fee",I2002))),"Match Fees",IF(OR(ISNUMBER(SEARCH("Training",I2002)),ISNUMBER(SEARCH("Aspirations",I2002))),"Training Fee",""))))</f>
        <v>Match Fees</v>
      </c>
      <c r="M2002" s="1">
        <v>3</v>
      </c>
      <c r="N2002" s="1">
        <v>7.0000000000000007E-2</v>
      </c>
      <c r="O2002" s="1">
        <v>0.05</v>
      </c>
      <c r="P2002" s="1">
        <v>0</v>
      </c>
      <c r="Q2002" s="1">
        <v>2.88</v>
      </c>
    </row>
    <row r="2003" spans="1:17" ht="12.75">
      <c r="A2003" s="4">
        <v>45556</v>
      </c>
      <c r="B2003" s="18">
        <f>IF(AND(ISNUMBER(--LEFT(A2003,10)), ISNUMBER(--LEFT(C2003,10))), --LEFT(C2003,10) - --LEFT(A2003,10), "")</f>
        <v>26.354099999996834</v>
      </c>
      <c r="C2003" s="4">
        <v>45582.354166666664</v>
      </c>
      <c r="D2003" s="16">
        <f>YEAR(C2003)</f>
        <v>2024</v>
      </c>
      <c r="E2003" s="1" t="str">
        <f t="shared" si="31"/>
        <v>October 2024</v>
      </c>
      <c r="F2003" s="3" t="str">
        <f ca="1">IF(C2003&gt;=TODAY()-365, "Last 12 Months", "After 12 Months")</f>
        <v>Last 12 Months</v>
      </c>
      <c r="G2003" s="1" t="s">
        <v>3825</v>
      </c>
      <c r="H2003" s="1" t="s">
        <v>976</v>
      </c>
      <c r="I2003" s="1" t="s">
        <v>3826</v>
      </c>
      <c r="J2003" s="8">
        <f>EOMONTH(C2003, 0)</f>
        <v>45596</v>
      </c>
      <c r="K2003" s="1" t="s">
        <v>373</v>
      </c>
      <c r="L2003" s="1" t="str">
        <f>IF(ISNUMBER(SEARCH("Social subscription",I2003)),"Social Sub",IF(OR(ISNUMBER(SEARCH("Mens",I2003)),ISNUMBER(SEARCH("Ladies",I2003))),"Match Fees",IF(OR(ISNUMBER(SEARCH("Badgers",I2003)),ISNUMBER(SEARCH("Match Fee",I2003))),"Match Fees",IF(OR(ISNUMBER(SEARCH("Training",I2003)),ISNUMBER(SEARCH("Aspirations",I2003))),"Training Fee",""))))</f>
        <v>Match Fees</v>
      </c>
      <c r="M2003" s="1">
        <v>5</v>
      </c>
      <c r="N2003" s="1">
        <v>0.11</v>
      </c>
      <c r="O2003" s="1">
        <v>0.05</v>
      </c>
      <c r="P2003" s="1">
        <v>0</v>
      </c>
      <c r="Q2003" s="1">
        <v>4.84</v>
      </c>
    </row>
    <row r="2004" spans="1:17" ht="12.75">
      <c r="A2004" s="4">
        <v>45556</v>
      </c>
      <c r="B2004" s="18">
        <f>IF(AND(ISNUMBER(--LEFT(A2004,10)), ISNUMBER(--LEFT(C2004,10))), --LEFT(C2004,10) - --LEFT(A2004,10), "")</f>
        <v>26.354099999996834</v>
      </c>
      <c r="C2004" s="4">
        <v>45582.354166666664</v>
      </c>
      <c r="D2004" s="16">
        <f>YEAR(C2004)</f>
        <v>2024</v>
      </c>
      <c r="E2004" s="1" t="str">
        <f t="shared" si="31"/>
        <v>October 2024</v>
      </c>
      <c r="F2004" s="3" t="str">
        <f ca="1">IF(C2004&gt;=TODAY()-365, "Last 12 Months", "After 12 Months")</f>
        <v>Last 12 Months</v>
      </c>
      <c r="G2004" s="1" t="s">
        <v>3827</v>
      </c>
      <c r="H2004" s="1" t="s">
        <v>979</v>
      </c>
      <c r="I2004" s="1" t="s">
        <v>3828</v>
      </c>
      <c r="J2004" s="8">
        <f>EOMONTH(C2004, 0)</f>
        <v>45596</v>
      </c>
      <c r="K2004" s="1" t="s">
        <v>373</v>
      </c>
      <c r="L2004" s="1" t="str">
        <f>IF(ISNUMBER(SEARCH("Social subscription",I2004)),"Social Sub",IF(OR(ISNUMBER(SEARCH("Mens",I2004)),ISNUMBER(SEARCH("Ladies",I2004))),"Match Fees",IF(OR(ISNUMBER(SEARCH("Badgers",I2004)),ISNUMBER(SEARCH("Match Fee",I2004))),"Match Fees",IF(OR(ISNUMBER(SEARCH("Training",I2004)),ISNUMBER(SEARCH("Aspirations",I2004))),"Training Fee",""))))</f>
        <v>Match Fees</v>
      </c>
      <c r="M2004" s="1">
        <v>3</v>
      </c>
      <c r="N2004" s="1">
        <v>7.0000000000000007E-2</v>
      </c>
      <c r="O2004" s="1">
        <v>0.05</v>
      </c>
      <c r="P2004" s="1">
        <v>0</v>
      </c>
      <c r="Q2004" s="1">
        <v>2.88</v>
      </c>
    </row>
    <row r="2005" spans="1:17" ht="12.75">
      <c r="A2005" s="4">
        <v>45563</v>
      </c>
      <c r="B2005" s="18">
        <f>IF(AND(ISNUMBER(--LEFT(A2005,10)), ISNUMBER(--LEFT(C2005,10))), --LEFT(C2005,10) - --LEFT(A2005,10), "")</f>
        <v>19.354099999996834</v>
      </c>
      <c r="C2005" s="4">
        <v>45582.354166666664</v>
      </c>
      <c r="D2005" s="16">
        <f>YEAR(C2005)</f>
        <v>2024</v>
      </c>
      <c r="E2005" s="1" t="str">
        <f t="shared" si="31"/>
        <v>October 2024</v>
      </c>
      <c r="F2005" s="3" t="str">
        <f ca="1">IF(C2005&gt;=TODAY()-365, "Last 12 Months", "After 12 Months")</f>
        <v>Last 12 Months</v>
      </c>
      <c r="G2005" s="1" t="s">
        <v>3829</v>
      </c>
      <c r="H2005" s="1" t="s">
        <v>979</v>
      </c>
      <c r="I2005" s="1" t="s">
        <v>3830</v>
      </c>
      <c r="J2005" s="8">
        <f>EOMONTH(C2005, 0)</f>
        <v>45596</v>
      </c>
      <c r="K2005" s="1" t="s">
        <v>373</v>
      </c>
      <c r="L2005" s="1" t="str">
        <f>IF(ISNUMBER(SEARCH("Social subscription",I2005)),"Social Sub",IF(OR(ISNUMBER(SEARCH("Mens",I2005)),ISNUMBER(SEARCH("Ladies",I2005))),"Match Fees",IF(OR(ISNUMBER(SEARCH("Badgers",I2005)),ISNUMBER(SEARCH("Match Fee",I2005))),"Match Fees",IF(OR(ISNUMBER(SEARCH("Training",I2005)),ISNUMBER(SEARCH("Aspirations",I2005))),"Training Fee",""))))</f>
        <v>Match Fees</v>
      </c>
      <c r="M2005" s="1">
        <v>3</v>
      </c>
      <c r="N2005" s="1">
        <v>7.0000000000000007E-2</v>
      </c>
      <c r="O2005" s="1">
        <v>0.05</v>
      </c>
      <c r="P2005" s="1">
        <v>0</v>
      </c>
      <c r="Q2005" s="1">
        <v>2.88</v>
      </c>
    </row>
    <row r="2006" spans="1:17" ht="12.75">
      <c r="A2006" s="4">
        <v>45570</v>
      </c>
      <c r="B2006" s="18">
        <f>IF(AND(ISNUMBER(--LEFT(A2006,10)), ISNUMBER(--LEFT(C2006,10))), --LEFT(C2006,10) - --LEFT(A2006,10), "")</f>
        <v>12.354099999996834</v>
      </c>
      <c r="C2006" s="4">
        <v>45582.354166666664</v>
      </c>
      <c r="D2006" s="16">
        <f>YEAR(C2006)</f>
        <v>2024</v>
      </c>
      <c r="E2006" s="1" t="str">
        <f t="shared" si="31"/>
        <v>October 2024</v>
      </c>
      <c r="F2006" s="3" t="str">
        <f ca="1">IF(C2006&gt;=TODAY()-365, "Last 12 Months", "After 12 Months")</f>
        <v>Last 12 Months</v>
      </c>
      <c r="G2006" s="1" t="s">
        <v>3831</v>
      </c>
      <c r="H2006" s="1" t="s">
        <v>979</v>
      </c>
      <c r="I2006" s="1" t="s">
        <v>3832</v>
      </c>
      <c r="J2006" s="8">
        <f>EOMONTH(C2006, 0)</f>
        <v>45596</v>
      </c>
      <c r="K2006" s="1" t="s">
        <v>373</v>
      </c>
      <c r="L2006" s="1" t="str">
        <f>IF(ISNUMBER(SEARCH("Social subscription",I2006)),"Social Sub",IF(OR(ISNUMBER(SEARCH("Mens",I2006)),ISNUMBER(SEARCH("Ladies",I2006))),"Match Fees",IF(OR(ISNUMBER(SEARCH("Badgers",I2006)),ISNUMBER(SEARCH("Match Fee",I2006))),"Match Fees",IF(OR(ISNUMBER(SEARCH("Training",I2006)),ISNUMBER(SEARCH("Aspirations",I2006))),"Training Fee",""))))</f>
        <v>Match Fees</v>
      </c>
      <c r="M2006" s="1">
        <v>3</v>
      </c>
      <c r="N2006" s="1">
        <v>0.04</v>
      </c>
      <c r="O2006" s="1">
        <v>0.05</v>
      </c>
      <c r="P2006" s="1">
        <v>0</v>
      </c>
      <c r="Q2006" s="1">
        <v>2.91</v>
      </c>
    </row>
    <row r="2007" spans="1:17" ht="12.75">
      <c r="A2007" s="4">
        <v>45549</v>
      </c>
      <c r="B2007" s="18">
        <f>IF(AND(ISNUMBER(--LEFT(A2007,10)), ISNUMBER(--LEFT(C2007,10))), --LEFT(C2007,10) - --LEFT(A2007,10), "")</f>
        <v>33.354099999996834</v>
      </c>
      <c r="C2007" s="4">
        <v>45582.354166666664</v>
      </c>
      <c r="D2007" s="16">
        <f>YEAR(C2007)</f>
        <v>2024</v>
      </c>
      <c r="E2007" s="1" t="str">
        <f t="shared" si="31"/>
        <v>October 2024</v>
      </c>
      <c r="F2007" s="3" t="str">
        <f ca="1">IF(C2007&gt;=TODAY()-365, "Last 12 Months", "After 12 Months")</f>
        <v>Last 12 Months</v>
      </c>
      <c r="G2007" s="1" t="s">
        <v>3833</v>
      </c>
      <c r="H2007" s="1" t="s">
        <v>703</v>
      </c>
      <c r="I2007" s="1" t="s">
        <v>3834</v>
      </c>
      <c r="J2007" s="8">
        <f>EOMONTH(C2007, 0)</f>
        <v>45596</v>
      </c>
      <c r="K2007" s="1" t="s">
        <v>373</v>
      </c>
      <c r="L2007" s="1" t="str">
        <f>IF(ISNUMBER(SEARCH("Social subscription",I2007)),"Social Sub",IF(OR(ISNUMBER(SEARCH("Mens",I2007)),ISNUMBER(SEARCH("Ladies",I2007))),"Match Fees",IF(OR(ISNUMBER(SEARCH("Badgers",I2007)),ISNUMBER(SEARCH("Match Fee",I2007))),"Match Fees",IF(OR(ISNUMBER(SEARCH("Training",I2007)),ISNUMBER(SEARCH("Aspirations",I2007))),"Training Fee",""))))</f>
        <v>Match Fees</v>
      </c>
      <c r="M2007" s="1">
        <v>3</v>
      </c>
      <c r="N2007" s="1">
        <v>0.1</v>
      </c>
      <c r="O2007" s="1">
        <v>0.05</v>
      </c>
      <c r="P2007" s="1">
        <v>0</v>
      </c>
      <c r="Q2007" s="1">
        <v>2.85</v>
      </c>
    </row>
    <row r="2008" spans="1:17" ht="12.75">
      <c r="A2008" s="4">
        <v>45556</v>
      </c>
      <c r="B2008" s="18">
        <f>IF(AND(ISNUMBER(--LEFT(A2008,10)), ISNUMBER(--LEFT(C2008,10))), --LEFT(C2008,10) - --LEFT(A2008,10), "")</f>
        <v>26.354099999996834</v>
      </c>
      <c r="C2008" s="4">
        <v>45582.354166666664</v>
      </c>
      <c r="D2008" s="16">
        <f>YEAR(C2008)</f>
        <v>2024</v>
      </c>
      <c r="E2008" s="1" t="str">
        <f t="shared" si="31"/>
        <v>October 2024</v>
      </c>
      <c r="F2008" s="3" t="str">
        <f ca="1">IF(C2008&gt;=TODAY()-365, "Last 12 Months", "After 12 Months")</f>
        <v>Last 12 Months</v>
      </c>
      <c r="G2008" s="1" t="s">
        <v>3835</v>
      </c>
      <c r="H2008" s="1" t="s">
        <v>703</v>
      </c>
      <c r="I2008" s="1" t="s">
        <v>3836</v>
      </c>
      <c r="J2008" s="8">
        <f>EOMONTH(C2008, 0)</f>
        <v>45596</v>
      </c>
      <c r="K2008" s="1" t="s">
        <v>373</v>
      </c>
      <c r="L2008" s="1" t="str">
        <f>IF(ISNUMBER(SEARCH("Social subscription",I2008)),"Social Sub",IF(OR(ISNUMBER(SEARCH("Mens",I2008)),ISNUMBER(SEARCH("Ladies",I2008))),"Match Fees",IF(OR(ISNUMBER(SEARCH("Badgers",I2008)),ISNUMBER(SEARCH("Match Fee",I2008))),"Match Fees",IF(OR(ISNUMBER(SEARCH("Training",I2008)),ISNUMBER(SEARCH("Aspirations",I2008))),"Training Fee",""))))</f>
        <v>Match Fees</v>
      </c>
      <c r="M2008" s="1">
        <v>3</v>
      </c>
      <c r="N2008" s="1">
        <v>0.1</v>
      </c>
      <c r="O2008" s="1">
        <v>0.05</v>
      </c>
      <c r="P2008" s="1">
        <v>0</v>
      </c>
      <c r="Q2008" s="1">
        <v>2.85</v>
      </c>
    </row>
    <row r="2009" spans="1:17" ht="12.75">
      <c r="A2009" s="4">
        <v>45570</v>
      </c>
      <c r="B2009" s="18">
        <f>IF(AND(ISNUMBER(--LEFT(A2009,10)), ISNUMBER(--LEFT(C2009,10))), --LEFT(C2009,10) - --LEFT(A2009,10), "")</f>
        <v>12.354099999996834</v>
      </c>
      <c r="C2009" s="4">
        <v>45582.354166666664</v>
      </c>
      <c r="D2009" s="16">
        <f>YEAR(C2009)</f>
        <v>2024</v>
      </c>
      <c r="E2009" s="1" t="str">
        <f t="shared" si="31"/>
        <v>October 2024</v>
      </c>
      <c r="F2009" s="3" t="str">
        <f ca="1">IF(C2009&gt;=TODAY()-365, "Last 12 Months", "After 12 Months")</f>
        <v>Last 12 Months</v>
      </c>
      <c r="G2009" s="1" t="s">
        <v>3837</v>
      </c>
      <c r="H2009" s="1" t="s">
        <v>703</v>
      </c>
      <c r="I2009" s="1" t="s">
        <v>3838</v>
      </c>
      <c r="J2009" s="8">
        <f>EOMONTH(C2009, 0)</f>
        <v>45596</v>
      </c>
      <c r="K2009" s="1" t="s">
        <v>373</v>
      </c>
      <c r="L2009" s="1" t="str">
        <f>IF(ISNUMBER(SEARCH("Social subscription",I2009)),"Social Sub",IF(OR(ISNUMBER(SEARCH("Mens",I2009)),ISNUMBER(SEARCH("Ladies",I2009))),"Match Fees",IF(OR(ISNUMBER(SEARCH("Badgers",I2009)),ISNUMBER(SEARCH("Match Fee",I2009))),"Match Fees",IF(OR(ISNUMBER(SEARCH("Training",I2009)),ISNUMBER(SEARCH("Aspirations",I2009))),"Training Fee",""))))</f>
        <v>Match Fees</v>
      </c>
      <c r="M2009" s="1">
        <v>3</v>
      </c>
      <c r="N2009" s="1">
        <v>0.1</v>
      </c>
      <c r="O2009" s="1">
        <v>0.05</v>
      </c>
      <c r="P2009" s="1">
        <v>0</v>
      </c>
      <c r="Q2009" s="1">
        <v>2.85</v>
      </c>
    </row>
    <row r="2010" spans="1:17" ht="12.75">
      <c r="A2010" s="4">
        <v>45577</v>
      </c>
      <c r="B2010" s="18">
        <f>IF(AND(ISNUMBER(--LEFT(A2010,10)), ISNUMBER(--LEFT(C2010,10))), --LEFT(C2010,10) - --LEFT(A2010,10), "")</f>
        <v>5.3540999999968335</v>
      </c>
      <c r="C2010" s="4">
        <v>45582.354166666664</v>
      </c>
      <c r="D2010" s="16">
        <f>YEAR(C2010)</f>
        <v>2024</v>
      </c>
      <c r="E2010" s="1" t="str">
        <f t="shared" si="31"/>
        <v>October 2024</v>
      </c>
      <c r="F2010" s="3" t="str">
        <f ca="1">IF(C2010&gt;=TODAY()-365, "Last 12 Months", "After 12 Months")</f>
        <v>Last 12 Months</v>
      </c>
      <c r="G2010" s="1" t="s">
        <v>3839</v>
      </c>
      <c r="H2010" s="1" t="s">
        <v>703</v>
      </c>
      <c r="I2010" s="1" t="s">
        <v>3840</v>
      </c>
      <c r="J2010" s="8">
        <f>EOMONTH(C2010, 0)</f>
        <v>45596</v>
      </c>
      <c r="K2010" s="1" t="s">
        <v>373</v>
      </c>
      <c r="L2010" s="1" t="str">
        <f>IF(ISNUMBER(SEARCH("Social subscription",I2010)),"Social Sub",IF(OR(ISNUMBER(SEARCH("Mens",I2010)),ISNUMBER(SEARCH("Ladies",I2010))),"Match Fees",IF(OR(ISNUMBER(SEARCH("Badgers",I2010)),ISNUMBER(SEARCH("Match Fee",I2010))),"Match Fees",IF(OR(ISNUMBER(SEARCH("Training",I2010)),ISNUMBER(SEARCH("Aspirations",I2010))),"Training Fee",""))))</f>
        <v>Match Fees</v>
      </c>
      <c r="M2010" s="1">
        <v>3</v>
      </c>
      <c r="N2010" s="1">
        <v>0.08</v>
      </c>
      <c r="O2010" s="1">
        <v>0.05</v>
      </c>
      <c r="P2010" s="1">
        <v>0</v>
      </c>
      <c r="Q2010" s="1">
        <v>2.87</v>
      </c>
    </row>
    <row r="2011" spans="1:17" ht="12.75">
      <c r="A2011" s="4">
        <v>45582</v>
      </c>
      <c r="B2011" s="18">
        <f>IF(AND(ISNUMBER(--LEFT(A2011,10)), ISNUMBER(--LEFT(C2011,10))), --LEFT(C2011,10) - --LEFT(A2011,10), "")</f>
        <v>0.40479999999661231</v>
      </c>
      <c r="C2011" s="4">
        <v>45582.404861111114</v>
      </c>
      <c r="D2011" s="16">
        <f>YEAR(C2011)</f>
        <v>2024</v>
      </c>
      <c r="E2011" s="1" t="str">
        <f t="shared" si="31"/>
        <v>October 2024</v>
      </c>
      <c r="F2011" s="3" t="str">
        <f ca="1">IF(C2011&gt;=TODAY()-365, "Last 12 Months", "After 12 Months")</f>
        <v>Last 12 Months</v>
      </c>
      <c r="G2011" s="1" t="s">
        <v>3841</v>
      </c>
      <c r="H2011" s="1" t="s">
        <v>996</v>
      </c>
      <c r="I2011" s="1" t="s">
        <v>3842</v>
      </c>
      <c r="J2011" s="8">
        <f>EOMONTH(C2011, 0)</f>
        <v>45596</v>
      </c>
      <c r="K2011" s="1" t="s">
        <v>241</v>
      </c>
      <c r="L2011" s="1" t="str">
        <f>IF(ISNUMBER(SEARCH("Social subscription",I2011)),"Social Sub",IF(OR(ISNUMBER(SEARCH("Mens",I2011)),ISNUMBER(SEARCH("Ladies",I2011))),"Match Fees",IF(OR(ISNUMBER(SEARCH("Badgers",I2011)),ISNUMBER(SEARCH("Match Fee",I2011))),"Match Fees",IF(OR(ISNUMBER(SEARCH("Training",I2011)),ISNUMBER(SEARCH("Aspirations",I2011))),"Training Fee",""))))</f>
        <v>Match Fees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</row>
    <row r="2012" spans="1:17" ht="12.75">
      <c r="A2012" s="4">
        <v>45551</v>
      </c>
      <c r="B2012" s="18">
        <f>IF(AND(ISNUMBER(--LEFT(A2012,10)), ISNUMBER(--LEFT(C2012,10))), --LEFT(C2012,10) - --LEFT(A2012,10), "")</f>
        <v>32.279099999999744</v>
      </c>
      <c r="C2012" s="4">
        <v>45583.279166666667</v>
      </c>
      <c r="D2012" s="16">
        <f>YEAR(C2012)</f>
        <v>2024</v>
      </c>
      <c r="E2012" s="1" t="str">
        <f t="shared" si="31"/>
        <v>October 2024</v>
      </c>
      <c r="F2012" s="3" t="str">
        <f ca="1">IF(C2012&gt;=TODAY()-365, "Last 12 Months", "After 12 Months")</f>
        <v>Last 12 Months</v>
      </c>
      <c r="G2012" s="1" t="s">
        <v>3843</v>
      </c>
      <c r="H2012" s="1" t="s">
        <v>1211</v>
      </c>
      <c r="I2012" s="1" t="s">
        <v>3112</v>
      </c>
      <c r="J2012" s="8">
        <f>EOMONTH(C2012, 0)</f>
        <v>45596</v>
      </c>
      <c r="K2012" s="1" t="s">
        <v>233</v>
      </c>
      <c r="L2012" s="1" t="str">
        <f>IF(ISNUMBER(SEARCH("Social subscription",I2012)),"Social Sub",IF(OR(ISNUMBER(SEARCH("Mens",I2012)),ISNUMBER(SEARCH("Ladies",I2012))),"Match Fees",IF(OR(ISNUMBER(SEARCH("Badgers",I2012)),ISNUMBER(SEARCH("Match Fee",I2012))),"Match Fees",IF(OR(ISNUMBER(SEARCH("Training",I2012)),ISNUMBER(SEARCH("Aspirations",I2012))),"Training Fee",""))))</f>
        <v>Match Fees</v>
      </c>
      <c r="M2012" s="1">
        <v>100</v>
      </c>
      <c r="N2012" s="1">
        <v>0</v>
      </c>
      <c r="O2012" s="1">
        <v>0</v>
      </c>
      <c r="P2012" s="1">
        <v>0</v>
      </c>
      <c r="Q2012" s="1">
        <v>100</v>
      </c>
    </row>
    <row r="2013" spans="1:17" ht="12.75">
      <c r="A2013" s="4">
        <v>45583</v>
      </c>
      <c r="B2013" s="18">
        <f>IF(AND(ISNUMBER(--LEFT(A2013,10)), ISNUMBER(--LEFT(C2013,10))), --LEFT(C2013,10) - --LEFT(A2013,10), "")</f>
        <v>0.67629999999917345</v>
      </c>
      <c r="C2013" s="4">
        <v>45583.676388888889</v>
      </c>
      <c r="D2013" s="16">
        <f>YEAR(C2013)</f>
        <v>2024</v>
      </c>
      <c r="E2013" s="1" t="str">
        <f t="shared" si="31"/>
        <v>October 2024</v>
      </c>
      <c r="F2013" s="3" t="str">
        <f ca="1">IF(C2013&gt;=TODAY()-365, "Last 12 Months", "After 12 Months")</f>
        <v>Last 12 Months</v>
      </c>
      <c r="G2013" s="1" t="s">
        <v>3844</v>
      </c>
      <c r="H2013" s="1" t="s">
        <v>371</v>
      </c>
      <c r="I2013" s="1" t="s">
        <v>3845</v>
      </c>
      <c r="J2013" s="8">
        <f>EOMONTH(C2013, 0)</f>
        <v>45596</v>
      </c>
      <c r="K2013" s="1" t="s">
        <v>241</v>
      </c>
      <c r="L2013" s="1" t="str">
        <f>IF(ISNUMBER(SEARCH("Social subscription",I2013)),"Social Sub",IF(OR(ISNUMBER(SEARCH("Mens",I2013)),ISNUMBER(SEARCH("Ladies",I2013))),"Match Fees",IF(OR(ISNUMBER(SEARCH("Badgers",I2013)),ISNUMBER(SEARCH("Match Fee",I2013))),"Match Fees",IF(OR(ISNUMBER(SEARCH("Training",I2013)),ISNUMBER(SEARCH("Aspirations",I2013))),"Training Fee",""))))</f>
        <v>Match Fees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</row>
    <row r="2014" spans="1:17" ht="12.75">
      <c r="A2014" s="4">
        <v>45584</v>
      </c>
      <c r="B2014" s="18">
        <f>IF(AND(ISNUMBER(--LEFT(A2014,10)), ISNUMBER(--LEFT(C2014,10))), --LEFT(C2014,10) - --LEFT(A2014,10), "")</f>
        <v>0.50690000000031432</v>
      </c>
      <c r="C2014" s="4">
        <v>45584.506944444445</v>
      </c>
      <c r="D2014" s="16">
        <f>YEAR(C2014)</f>
        <v>2024</v>
      </c>
      <c r="E2014" s="1" t="str">
        <f t="shared" si="31"/>
        <v>October 2024</v>
      </c>
      <c r="F2014" s="3" t="str">
        <f ca="1">IF(C2014&gt;=TODAY()-365, "Last 12 Months", "After 12 Months")</f>
        <v>Last 12 Months</v>
      </c>
      <c r="G2014" s="1" t="s">
        <v>3846</v>
      </c>
      <c r="H2014" s="1" t="s">
        <v>2705</v>
      </c>
      <c r="I2014" s="1" t="s">
        <v>3847</v>
      </c>
      <c r="J2014" s="8">
        <f>EOMONTH(C2014, 0)</f>
        <v>45596</v>
      </c>
      <c r="K2014" s="1" t="s">
        <v>241</v>
      </c>
      <c r="L2014" s="1" t="str">
        <f>IF(ISNUMBER(SEARCH("Social subscription",I2014)),"Social Sub",IF(OR(ISNUMBER(SEARCH("Mens",I2014)),ISNUMBER(SEARCH("Ladies",I2014))),"Match Fees",IF(OR(ISNUMBER(SEARCH("Badgers",I2014)),ISNUMBER(SEARCH("Match Fee",I2014))),"Match Fees",IF(OR(ISNUMBER(SEARCH("Training",I2014)),ISNUMBER(SEARCH("Aspirations",I2014))),"Training Fee",""))))</f>
        <v>Match Fees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</row>
    <row r="2015" spans="1:17" ht="12.75">
      <c r="A2015" s="4">
        <v>45579</v>
      </c>
      <c r="B2015" s="18">
        <f>IF(AND(ISNUMBER(--LEFT(A2015,10)), ISNUMBER(--LEFT(C2015,10))), --LEFT(C2015,10) - --LEFT(A2015,10), "")</f>
        <v>5.5075999999971827</v>
      </c>
      <c r="C2015" s="4">
        <v>45584.507638888892</v>
      </c>
      <c r="D2015" s="16">
        <f>YEAR(C2015)</f>
        <v>2024</v>
      </c>
      <c r="E2015" s="1" t="str">
        <f t="shared" si="31"/>
        <v>October 2024</v>
      </c>
      <c r="F2015" s="3" t="str">
        <f ca="1">IF(C2015&gt;=TODAY()-365, "Last 12 Months", "After 12 Months")</f>
        <v>Last 12 Months</v>
      </c>
      <c r="G2015" s="1" t="s">
        <v>3848</v>
      </c>
      <c r="H2015" s="1" t="s">
        <v>684</v>
      </c>
      <c r="I2015" s="1" t="s">
        <v>2755</v>
      </c>
      <c r="J2015" s="8">
        <f>EOMONTH(C2015, 0)</f>
        <v>45596</v>
      </c>
      <c r="K2015" s="1" t="s">
        <v>241</v>
      </c>
      <c r="L2015" s="1" t="str">
        <f>IF(ISNUMBER(SEARCH("Social subscription",I2015)),"Social Sub",IF(OR(ISNUMBER(SEARCH("Mens",I2015)),ISNUMBER(SEARCH("Ladies",I2015))),"Match Fees",IF(OR(ISNUMBER(SEARCH("Badgers",I2015)),ISNUMBER(SEARCH("Match Fee",I2015))),"Match Fees",IF(OR(ISNUMBER(SEARCH("Training",I2015)),ISNUMBER(SEARCH("Aspirations",I2015))),"Training Fee",""))))</f>
        <v>Match Fees</v>
      </c>
      <c r="M2015" s="1">
        <v>30</v>
      </c>
      <c r="N2015" s="1">
        <v>0</v>
      </c>
      <c r="O2015" s="1">
        <v>0</v>
      </c>
      <c r="P2015" s="1">
        <v>0</v>
      </c>
      <c r="Q2015" s="1">
        <v>30</v>
      </c>
    </row>
    <row r="2016" spans="1:17" ht="12.75">
      <c r="A2016" s="4">
        <v>45584</v>
      </c>
      <c r="B2016" s="18">
        <f>IF(AND(ISNUMBER(--LEFT(A2016,10)), ISNUMBER(--LEFT(C2016,10))), --LEFT(C2016,10) - --LEFT(A2016,10), "")</f>
        <v>0.73260000000300352</v>
      </c>
      <c r="C2016" s="4">
        <v>45584.732638888891</v>
      </c>
      <c r="D2016" s="16">
        <f>YEAR(C2016)</f>
        <v>2024</v>
      </c>
      <c r="E2016" s="1" t="str">
        <f t="shared" si="31"/>
        <v>October 2024</v>
      </c>
      <c r="F2016" s="3" t="str">
        <f ca="1">IF(C2016&gt;=TODAY()-365, "Last 12 Months", "After 12 Months")</f>
        <v>Last 12 Months</v>
      </c>
      <c r="G2016" s="1" t="s">
        <v>3849</v>
      </c>
      <c r="H2016" s="1" t="s">
        <v>1463</v>
      </c>
      <c r="I2016" s="1" t="s">
        <v>3850</v>
      </c>
      <c r="J2016" s="8">
        <f>EOMONTH(C2016, 0)</f>
        <v>45596</v>
      </c>
      <c r="K2016" s="1" t="s">
        <v>241</v>
      </c>
      <c r="L2016" s="1" t="str">
        <f>IF(ISNUMBER(SEARCH("Social subscription",I2016)),"Social Sub",IF(OR(ISNUMBER(SEARCH("Mens",I2016)),ISNUMBER(SEARCH("Ladies",I2016))),"Match Fees",IF(OR(ISNUMBER(SEARCH("Badgers",I2016)),ISNUMBER(SEARCH("Match Fee",I2016))),"Match Fees",IF(OR(ISNUMBER(SEARCH("Training",I2016)),ISNUMBER(SEARCH("Aspirations",I2016))),"Training Fee",""))))</f>
        <v>Match Fees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</row>
    <row r="2017" spans="1:17" ht="12.75">
      <c r="A2017" s="4">
        <v>45584</v>
      </c>
      <c r="B2017" s="18">
        <f>IF(AND(ISNUMBER(--LEFT(A2017,10)), ISNUMBER(--LEFT(C2017,10))), --LEFT(C2017,10) - --LEFT(A2017,10), "")</f>
        <v>0.73750000000291038</v>
      </c>
      <c r="C2017" s="4">
        <v>45584.737500000003</v>
      </c>
      <c r="D2017" s="16">
        <f>YEAR(C2017)</f>
        <v>2024</v>
      </c>
      <c r="E2017" s="1" t="str">
        <f t="shared" si="31"/>
        <v>October 2024</v>
      </c>
      <c r="F2017" s="3" t="str">
        <f ca="1">IF(C2017&gt;=TODAY()-365, "Last 12 Months", "After 12 Months")</f>
        <v>Last 12 Months</v>
      </c>
      <c r="G2017" s="1" t="s">
        <v>3851</v>
      </c>
      <c r="H2017" s="1" t="s">
        <v>223</v>
      </c>
      <c r="I2017" s="1" t="s">
        <v>3852</v>
      </c>
      <c r="J2017" s="8">
        <f>EOMONTH(C2017, 0)</f>
        <v>45596</v>
      </c>
      <c r="K2017" s="1" t="s">
        <v>241</v>
      </c>
      <c r="L2017" s="1" t="str">
        <f>IF(ISNUMBER(SEARCH("Social subscription",I2017)),"Social Sub",IF(OR(ISNUMBER(SEARCH("Mens",I2017)),ISNUMBER(SEARCH("Ladies",I2017))),"Match Fees",IF(OR(ISNUMBER(SEARCH("Badgers",I2017)),ISNUMBER(SEARCH("Match Fee",I2017))),"Match Fees",IF(OR(ISNUMBER(SEARCH("Training",I2017)),ISNUMBER(SEARCH("Aspirations",I2017))),"Training Fee",""))))</f>
        <v>Match Fees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</row>
    <row r="2018" spans="1:17" ht="12.75">
      <c r="A2018" s="4">
        <v>45584</v>
      </c>
      <c r="B2018" s="18">
        <f>IF(AND(ISNUMBER(--LEFT(A2018,10)), ISNUMBER(--LEFT(C2018,10))), --LEFT(C2018,10) - --LEFT(A2018,10), "")</f>
        <v>0.86869999999908032</v>
      </c>
      <c r="C2018" s="4">
        <v>45584.868750000001</v>
      </c>
      <c r="D2018" s="16">
        <f>YEAR(C2018)</f>
        <v>2024</v>
      </c>
      <c r="E2018" s="1" t="str">
        <f t="shared" si="31"/>
        <v>October 2024</v>
      </c>
      <c r="F2018" s="3" t="str">
        <f ca="1">IF(C2018&gt;=TODAY()-365, "Last 12 Months", "After 12 Months")</f>
        <v>Last 12 Months</v>
      </c>
      <c r="G2018" s="1" t="s">
        <v>3853</v>
      </c>
      <c r="H2018" s="1" t="s">
        <v>3257</v>
      </c>
      <c r="I2018" s="1" t="s">
        <v>3854</v>
      </c>
      <c r="J2018" s="8">
        <f>EOMONTH(C2018, 0)</f>
        <v>45596</v>
      </c>
      <c r="K2018" s="1" t="s">
        <v>241</v>
      </c>
      <c r="L2018" s="1" t="str">
        <f>IF(ISNUMBER(SEARCH("Social subscription",I2018)),"Social Sub",IF(OR(ISNUMBER(SEARCH("Mens",I2018)),ISNUMBER(SEARCH("Ladies",I2018))),"Match Fees",IF(OR(ISNUMBER(SEARCH("Badgers",I2018)),ISNUMBER(SEARCH("Match Fee",I2018))),"Match Fees",IF(OR(ISNUMBER(SEARCH("Training",I2018)),ISNUMBER(SEARCH("Aspirations",I2018))),"Training Fee",""))))</f>
        <v>Match Fees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</row>
    <row r="2019" spans="1:17" ht="12.75">
      <c r="A2019" s="4">
        <v>45584</v>
      </c>
      <c r="B2019" s="18">
        <f>IF(AND(ISNUMBER(--LEFT(A2019,10)), ISNUMBER(--LEFT(C2019,10))), --LEFT(C2019,10) - --LEFT(A2019,10), "")</f>
        <v>0.86869999999908032</v>
      </c>
      <c r="C2019" s="4">
        <v>45584.868750000001</v>
      </c>
      <c r="D2019" s="16">
        <f>YEAR(C2019)</f>
        <v>2024</v>
      </c>
      <c r="E2019" s="1" t="str">
        <f t="shared" si="31"/>
        <v>October 2024</v>
      </c>
      <c r="F2019" s="3" t="str">
        <f ca="1">IF(C2019&gt;=TODAY()-365, "Last 12 Months", "After 12 Months")</f>
        <v>Last 12 Months</v>
      </c>
      <c r="G2019" s="1" t="s">
        <v>3855</v>
      </c>
      <c r="H2019" s="1" t="s">
        <v>799</v>
      </c>
      <c r="I2019" s="1" t="s">
        <v>3854</v>
      </c>
      <c r="J2019" s="8">
        <f>EOMONTH(C2019, 0)</f>
        <v>45596</v>
      </c>
      <c r="K2019" s="1" t="s">
        <v>241</v>
      </c>
      <c r="L2019" s="1" t="str">
        <f>IF(ISNUMBER(SEARCH("Social subscription",I2019)),"Social Sub",IF(OR(ISNUMBER(SEARCH("Mens",I2019)),ISNUMBER(SEARCH("Ladies",I2019))),"Match Fees",IF(OR(ISNUMBER(SEARCH("Badgers",I2019)),ISNUMBER(SEARCH("Match Fee",I2019))),"Match Fees",IF(OR(ISNUMBER(SEARCH("Training",I2019)),ISNUMBER(SEARCH("Aspirations",I2019))),"Training Fee",""))))</f>
        <v>Match Fees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</row>
    <row r="2020" spans="1:17" ht="12.75">
      <c r="A2020" s="4">
        <v>45584</v>
      </c>
      <c r="B2020" s="18">
        <f>IF(AND(ISNUMBER(--LEFT(A2020,10)), ISNUMBER(--LEFT(C2020,10))), --LEFT(C2020,10) - --LEFT(A2020,10), "")</f>
        <v>0.86869999999908032</v>
      </c>
      <c r="C2020" s="4">
        <v>45584.868750000001</v>
      </c>
      <c r="D2020" s="16">
        <f>YEAR(C2020)</f>
        <v>2024</v>
      </c>
      <c r="E2020" s="1" t="str">
        <f t="shared" si="31"/>
        <v>October 2024</v>
      </c>
      <c r="F2020" s="3" t="str">
        <f ca="1">IF(C2020&gt;=TODAY()-365, "Last 12 Months", "After 12 Months")</f>
        <v>Last 12 Months</v>
      </c>
      <c r="G2020" s="1" t="s">
        <v>3856</v>
      </c>
      <c r="H2020" s="1" t="s">
        <v>2506</v>
      </c>
      <c r="I2020" s="1" t="s">
        <v>3854</v>
      </c>
      <c r="J2020" s="8">
        <f>EOMONTH(C2020, 0)</f>
        <v>45596</v>
      </c>
      <c r="K2020" s="1" t="s">
        <v>241</v>
      </c>
      <c r="L2020" s="1" t="str">
        <f>IF(ISNUMBER(SEARCH("Social subscription",I2020)),"Social Sub",IF(OR(ISNUMBER(SEARCH("Mens",I2020)),ISNUMBER(SEARCH("Ladies",I2020))),"Match Fees",IF(OR(ISNUMBER(SEARCH("Badgers",I2020)),ISNUMBER(SEARCH("Match Fee",I2020))),"Match Fees",IF(OR(ISNUMBER(SEARCH("Training",I2020)),ISNUMBER(SEARCH("Aspirations",I2020))),"Training Fee",""))))</f>
        <v>Match Fees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</row>
    <row r="2021" spans="1:17" ht="12.75">
      <c r="A2021" s="4">
        <v>45584</v>
      </c>
      <c r="B2021" s="18">
        <f>IF(AND(ISNUMBER(--LEFT(A2021,10)), ISNUMBER(--LEFT(C2021,10))), --LEFT(C2021,10) - --LEFT(A2021,10), "")</f>
        <v>0.86869999999908032</v>
      </c>
      <c r="C2021" s="4">
        <v>45584.868750000001</v>
      </c>
      <c r="D2021" s="16">
        <f>YEAR(C2021)</f>
        <v>2024</v>
      </c>
      <c r="E2021" s="1" t="str">
        <f t="shared" si="31"/>
        <v>October 2024</v>
      </c>
      <c r="F2021" s="3" t="str">
        <f ca="1">IF(C2021&gt;=TODAY()-365, "Last 12 Months", "After 12 Months")</f>
        <v>Last 12 Months</v>
      </c>
      <c r="G2021" s="1" t="s">
        <v>3857</v>
      </c>
      <c r="H2021" s="1" t="s">
        <v>2510</v>
      </c>
      <c r="I2021" s="1" t="s">
        <v>3858</v>
      </c>
      <c r="J2021" s="8">
        <f>EOMONTH(C2021, 0)</f>
        <v>45596</v>
      </c>
      <c r="K2021" s="1" t="s">
        <v>233</v>
      </c>
      <c r="L2021" s="1" t="str">
        <f>IF(ISNUMBER(SEARCH("Social subscription",I2021)),"Social Sub",IF(OR(ISNUMBER(SEARCH("Mens",I2021)),ISNUMBER(SEARCH("Ladies",I2021))),"Match Fees",IF(OR(ISNUMBER(SEARCH("Badgers",I2021)),ISNUMBER(SEARCH("Match Fee",I2021))),"Match Fees",IF(OR(ISNUMBER(SEARCH("Training",I2021)),ISNUMBER(SEARCH("Aspirations",I2021))),"Training Fee",""))))</f>
        <v>Match Fees</v>
      </c>
      <c r="M2021" s="1">
        <v>5</v>
      </c>
      <c r="N2021" s="1">
        <v>0</v>
      </c>
      <c r="O2021" s="1">
        <v>0</v>
      </c>
      <c r="P2021" s="1">
        <v>0</v>
      </c>
      <c r="Q2021" s="1">
        <v>5</v>
      </c>
    </row>
    <row r="2022" spans="1:17" ht="12.75">
      <c r="A2022" s="4">
        <v>45577</v>
      </c>
      <c r="B2022" s="18">
        <f>IF(AND(ISNUMBER(--LEFT(A2022,10)), ISNUMBER(--LEFT(C2022,10))), --LEFT(C2022,10) - --LEFT(A2022,10), "")</f>
        <v>7.8686999999990803</v>
      </c>
      <c r="C2022" s="4">
        <v>45584.868750000001</v>
      </c>
      <c r="D2022" s="16">
        <f>YEAR(C2022)</f>
        <v>2024</v>
      </c>
      <c r="E2022" s="1" t="str">
        <f t="shared" si="31"/>
        <v>October 2024</v>
      </c>
      <c r="F2022" s="3" t="str">
        <f ca="1">IF(C2022&gt;=TODAY()-365, "Last 12 Months", "After 12 Months")</f>
        <v>Last 12 Months</v>
      </c>
      <c r="G2022" s="1" t="s">
        <v>3859</v>
      </c>
      <c r="H2022" s="1" t="s">
        <v>2510</v>
      </c>
      <c r="I2022" s="1" t="s">
        <v>3860</v>
      </c>
      <c r="J2022" s="8">
        <f>EOMONTH(C2022, 0)</f>
        <v>45596</v>
      </c>
      <c r="K2022" s="1" t="s">
        <v>233</v>
      </c>
      <c r="L2022" s="1" t="str">
        <f>IF(ISNUMBER(SEARCH("Social subscription",I2022)),"Social Sub",IF(OR(ISNUMBER(SEARCH("Mens",I2022)),ISNUMBER(SEARCH("Ladies",I2022))),"Match Fees",IF(OR(ISNUMBER(SEARCH("Badgers",I2022)),ISNUMBER(SEARCH("Match Fee",I2022))),"Match Fees",IF(OR(ISNUMBER(SEARCH("Training",I2022)),ISNUMBER(SEARCH("Aspirations",I2022))),"Training Fee",""))))</f>
        <v>Match Fees</v>
      </c>
      <c r="M2022" s="1">
        <v>5</v>
      </c>
      <c r="N2022" s="1">
        <v>0</v>
      </c>
      <c r="O2022" s="1">
        <v>0</v>
      </c>
      <c r="P2022" s="1">
        <v>0</v>
      </c>
      <c r="Q2022" s="1">
        <v>5</v>
      </c>
    </row>
    <row r="2023" spans="1:17" ht="12.75">
      <c r="A2023" s="4">
        <v>45584</v>
      </c>
      <c r="B2023" s="18">
        <f>IF(AND(ISNUMBER(--LEFT(A2023,10)), ISNUMBER(--LEFT(C2023,10))), --LEFT(C2023,10) - --LEFT(A2023,10), "")</f>
        <v>0.91380000000208383</v>
      </c>
      <c r="C2023" s="4">
        <v>45584.913888888892</v>
      </c>
      <c r="D2023" s="16">
        <f>YEAR(C2023)</f>
        <v>2024</v>
      </c>
      <c r="E2023" s="1" t="str">
        <f t="shared" si="31"/>
        <v>October 2024</v>
      </c>
      <c r="F2023" s="3" t="str">
        <f ca="1">IF(C2023&gt;=TODAY()-365, "Last 12 Months", "After 12 Months")</f>
        <v>Last 12 Months</v>
      </c>
      <c r="G2023" s="1" t="s">
        <v>3861</v>
      </c>
      <c r="H2023" s="1" t="s">
        <v>1098</v>
      </c>
      <c r="I2023" s="1" t="s">
        <v>3862</v>
      </c>
      <c r="J2023" s="8">
        <f>EOMONTH(C2023, 0)</f>
        <v>45596</v>
      </c>
      <c r="K2023" s="1" t="s">
        <v>233</v>
      </c>
      <c r="L2023" s="1" t="str">
        <f>IF(ISNUMBER(SEARCH("Social subscription",I2023)),"Social Sub",IF(OR(ISNUMBER(SEARCH("Mens",I2023)),ISNUMBER(SEARCH("Ladies",I2023))),"Match Fees",IF(OR(ISNUMBER(SEARCH("Badgers",I2023)),ISNUMBER(SEARCH("Match Fee",I2023))),"Match Fees",IF(OR(ISNUMBER(SEARCH("Training",I2023)),ISNUMBER(SEARCH("Aspirations",I2023))),"Training Fee",""))))</f>
        <v>Match Fees</v>
      </c>
      <c r="M2023" s="1">
        <v>5</v>
      </c>
      <c r="N2023" s="1">
        <v>0</v>
      </c>
      <c r="O2023" s="1">
        <v>0</v>
      </c>
      <c r="P2023" s="1">
        <v>0</v>
      </c>
      <c r="Q2023" s="1">
        <v>5</v>
      </c>
    </row>
    <row r="2024" spans="1:17" ht="12.75">
      <c r="A2024" s="4">
        <v>45577</v>
      </c>
      <c r="B2024" s="18">
        <f>IF(AND(ISNUMBER(--LEFT(A2024,10)), ISNUMBER(--LEFT(C2024,10))), --LEFT(C2024,10) - --LEFT(A2024,10), "")</f>
        <v>7.9138000000020838</v>
      </c>
      <c r="C2024" s="4">
        <v>45584.913888888892</v>
      </c>
      <c r="D2024" s="16">
        <f>YEAR(C2024)</f>
        <v>2024</v>
      </c>
      <c r="E2024" s="1" t="str">
        <f t="shared" si="31"/>
        <v>October 2024</v>
      </c>
      <c r="F2024" s="3" t="str">
        <f ca="1">IF(C2024&gt;=TODAY()-365, "Last 12 Months", "After 12 Months")</f>
        <v>Last 12 Months</v>
      </c>
      <c r="G2024" s="1" t="s">
        <v>3863</v>
      </c>
      <c r="H2024" s="1" t="s">
        <v>1098</v>
      </c>
      <c r="I2024" s="1" t="s">
        <v>3864</v>
      </c>
      <c r="J2024" s="8">
        <f>EOMONTH(C2024, 0)</f>
        <v>45596</v>
      </c>
      <c r="K2024" s="1" t="s">
        <v>233</v>
      </c>
      <c r="L2024" s="1" t="str">
        <f>IF(ISNUMBER(SEARCH("Social subscription",I2024)),"Social Sub",IF(OR(ISNUMBER(SEARCH("Mens",I2024)),ISNUMBER(SEARCH("Ladies",I2024))),"Match Fees",IF(OR(ISNUMBER(SEARCH("Badgers",I2024)),ISNUMBER(SEARCH("Match Fee",I2024))),"Match Fees",IF(OR(ISNUMBER(SEARCH("Training",I2024)),ISNUMBER(SEARCH("Aspirations",I2024))),"Training Fee",""))))</f>
        <v>Match Fees</v>
      </c>
      <c r="M2024" s="1">
        <v>5</v>
      </c>
      <c r="N2024" s="1">
        <v>0</v>
      </c>
      <c r="O2024" s="1">
        <v>0</v>
      </c>
      <c r="P2024" s="1">
        <v>0</v>
      </c>
      <c r="Q2024" s="1">
        <v>5</v>
      </c>
    </row>
    <row r="2025" spans="1:17" ht="12.75">
      <c r="A2025" s="4">
        <v>45584</v>
      </c>
      <c r="B2025" s="18">
        <f>IF(AND(ISNUMBER(--LEFT(A2025,10)), ISNUMBER(--LEFT(C2025,10))), --LEFT(C2025,10) - --LEFT(A2025,10), "")</f>
        <v>0.92839999999705469</v>
      </c>
      <c r="C2025" s="4">
        <v>45584.928472222222</v>
      </c>
      <c r="D2025" s="16">
        <f>YEAR(C2025)</f>
        <v>2024</v>
      </c>
      <c r="E2025" s="1" t="str">
        <f t="shared" si="31"/>
        <v>October 2024</v>
      </c>
      <c r="F2025" s="3" t="str">
        <f ca="1">IF(C2025&gt;=TODAY()-365, "Last 12 Months", "After 12 Months")</f>
        <v>Last 12 Months</v>
      </c>
      <c r="G2025" s="1" t="s">
        <v>3865</v>
      </c>
      <c r="H2025" s="1" t="s">
        <v>3493</v>
      </c>
      <c r="I2025" s="1" t="s">
        <v>3866</v>
      </c>
      <c r="J2025" s="8">
        <f>EOMONTH(C2025, 0)</f>
        <v>45596</v>
      </c>
      <c r="K2025" s="1" t="s">
        <v>233</v>
      </c>
      <c r="L2025" s="1" t="str">
        <f>IF(ISNUMBER(SEARCH("Social subscription",I2025)),"Social Sub",IF(OR(ISNUMBER(SEARCH("Mens",I2025)),ISNUMBER(SEARCH("Ladies",I2025))),"Match Fees",IF(OR(ISNUMBER(SEARCH("Badgers",I2025)),ISNUMBER(SEARCH("Match Fee",I2025))),"Match Fees",IF(OR(ISNUMBER(SEARCH("Training",I2025)),ISNUMBER(SEARCH("Aspirations",I2025))),"Training Fee",""))))</f>
        <v>Match Fees</v>
      </c>
      <c r="M2025" s="1">
        <v>3</v>
      </c>
      <c r="N2025" s="1">
        <v>0</v>
      </c>
      <c r="O2025" s="1">
        <v>0</v>
      </c>
      <c r="P2025" s="1">
        <v>0</v>
      </c>
      <c r="Q2025" s="1">
        <v>3</v>
      </c>
    </row>
    <row r="2026" spans="1:17" ht="12.75">
      <c r="A2026" s="4">
        <v>45549</v>
      </c>
      <c r="B2026" s="18">
        <f>IF(AND(ISNUMBER(--LEFT(A2026,10)), ISNUMBER(--LEFT(C2026,10))), --LEFT(C2026,10) - --LEFT(A2026,10), "")</f>
        <v>36.542999999997846</v>
      </c>
      <c r="C2026" s="4">
        <v>45585.543055555558</v>
      </c>
      <c r="D2026" s="16">
        <f>YEAR(C2026)</f>
        <v>2024</v>
      </c>
      <c r="E2026" s="1" t="str">
        <f t="shared" si="31"/>
        <v>October 2024</v>
      </c>
      <c r="F2026" s="3" t="str">
        <f ca="1">IF(C2026&gt;=TODAY()-365, "Last 12 Months", "After 12 Months")</f>
        <v>Last 12 Months</v>
      </c>
      <c r="G2026" s="1" t="s">
        <v>3867</v>
      </c>
      <c r="H2026" s="1" t="s">
        <v>2649</v>
      </c>
      <c r="I2026" s="1" t="s">
        <v>3868</v>
      </c>
      <c r="J2026" s="8">
        <f>EOMONTH(C2026, 0)</f>
        <v>45596</v>
      </c>
      <c r="K2026" s="1" t="s">
        <v>233</v>
      </c>
      <c r="L2026" s="1" t="str">
        <f>IF(ISNUMBER(SEARCH("Social subscription",I2026)),"Social Sub",IF(OR(ISNUMBER(SEARCH("Mens",I2026)),ISNUMBER(SEARCH("Ladies",I2026))),"Match Fees",IF(OR(ISNUMBER(SEARCH("Badgers",I2026)),ISNUMBER(SEARCH("Match Fee",I2026))),"Match Fees",IF(OR(ISNUMBER(SEARCH("Training",I2026)),ISNUMBER(SEARCH("Aspirations",I2026))),"Training Fee",""))))</f>
        <v>Match Fees</v>
      </c>
      <c r="M2026" s="1">
        <v>10</v>
      </c>
      <c r="N2026" s="1">
        <v>0</v>
      </c>
      <c r="O2026" s="1">
        <v>0</v>
      </c>
      <c r="P2026" s="1">
        <v>0</v>
      </c>
      <c r="Q2026" s="1">
        <v>10</v>
      </c>
    </row>
    <row r="2027" spans="1:17" ht="12.75">
      <c r="A2027" s="4">
        <v>45556</v>
      </c>
      <c r="B2027" s="18">
        <f>IF(AND(ISNUMBER(--LEFT(A2027,10)), ISNUMBER(--LEFT(C2027,10))), --LEFT(C2027,10) - --LEFT(A2027,10), "")</f>
        <v>29.542999999997846</v>
      </c>
      <c r="C2027" s="4">
        <v>45585.543055555558</v>
      </c>
      <c r="D2027" s="16">
        <f>YEAR(C2027)</f>
        <v>2024</v>
      </c>
      <c r="E2027" s="1" t="str">
        <f t="shared" si="31"/>
        <v>October 2024</v>
      </c>
      <c r="F2027" s="3" t="str">
        <f ca="1">IF(C2027&gt;=TODAY()-365, "Last 12 Months", "After 12 Months")</f>
        <v>Last 12 Months</v>
      </c>
      <c r="G2027" s="1" t="s">
        <v>3869</v>
      </c>
      <c r="H2027" s="1" t="s">
        <v>2649</v>
      </c>
      <c r="I2027" s="1" t="s">
        <v>3870</v>
      </c>
      <c r="J2027" s="8">
        <f>EOMONTH(C2027, 0)</f>
        <v>45596</v>
      </c>
      <c r="K2027" s="1" t="s">
        <v>233</v>
      </c>
      <c r="L2027" s="1" t="str">
        <f>IF(ISNUMBER(SEARCH("Social subscription",I2027)),"Social Sub",IF(OR(ISNUMBER(SEARCH("Mens",I2027)),ISNUMBER(SEARCH("Ladies",I2027))),"Match Fees",IF(OR(ISNUMBER(SEARCH("Badgers",I2027)),ISNUMBER(SEARCH("Match Fee",I2027))),"Match Fees",IF(OR(ISNUMBER(SEARCH("Training",I2027)),ISNUMBER(SEARCH("Aspirations",I2027))),"Training Fee",""))))</f>
        <v>Match Fees</v>
      </c>
      <c r="M2027" s="1">
        <v>10</v>
      </c>
      <c r="N2027" s="1">
        <v>0</v>
      </c>
      <c r="O2027" s="1">
        <v>0</v>
      </c>
      <c r="P2027" s="1">
        <v>0</v>
      </c>
      <c r="Q2027" s="1">
        <v>10</v>
      </c>
    </row>
    <row r="2028" spans="1:17" ht="12.75">
      <c r="A2028" s="4">
        <v>45564</v>
      </c>
      <c r="B2028" s="18">
        <f>IF(AND(ISNUMBER(--LEFT(A2028,10)), ISNUMBER(--LEFT(C2028,10))), --LEFT(C2028,10) - --LEFT(A2028,10), "")</f>
        <v>21.542999999997846</v>
      </c>
      <c r="C2028" s="4">
        <v>45585.543055555558</v>
      </c>
      <c r="D2028" s="16">
        <f>YEAR(C2028)</f>
        <v>2024</v>
      </c>
      <c r="E2028" s="1" t="str">
        <f t="shared" si="31"/>
        <v>October 2024</v>
      </c>
      <c r="F2028" s="3" t="str">
        <f ca="1">IF(C2028&gt;=TODAY()-365, "Last 12 Months", "After 12 Months")</f>
        <v>Last 12 Months</v>
      </c>
      <c r="G2028" s="1" t="s">
        <v>3871</v>
      </c>
      <c r="H2028" s="1" t="s">
        <v>2649</v>
      </c>
      <c r="I2028" s="1" t="s">
        <v>3872</v>
      </c>
      <c r="J2028" s="8">
        <f>EOMONTH(C2028, 0)</f>
        <v>45596</v>
      </c>
      <c r="K2028" s="1" t="s">
        <v>233</v>
      </c>
      <c r="L2028" s="1" t="str">
        <f>IF(ISNUMBER(SEARCH("Social subscription",I2028)),"Social Sub",IF(OR(ISNUMBER(SEARCH("Mens",I2028)),ISNUMBER(SEARCH("Ladies",I2028))),"Match Fees",IF(OR(ISNUMBER(SEARCH("Badgers",I2028)),ISNUMBER(SEARCH("Match Fee",I2028))),"Match Fees",IF(OR(ISNUMBER(SEARCH("Training",I2028)),ISNUMBER(SEARCH("Aspirations",I2028))),"Training Fee",""))))</f>
        <v>Match Fees</v>
      </c>
      <c r="M2028" s="1">
        <v>10</v>
      </c>
      <c r="N2028" s="1">
        <v>0</v>
      </c>
      <c r="O2028" s="1">
        <v>0</v>
      </c>
      <c r="P2028" s="1">
        <v>0</v>
      </c>
      <c r="Q2028" s="1">
        <v>10</v>
      </c>
    </row>
    <row r="2029" spans="1:17" ht="12.75">
      <c r="A2029" s="4">
        <v>45573</v>
      </c>
      <c r="B2029" s="18">
        <f>IF(AND(ISNUMBER(--LEFT(A2029,10)), ISNUMBER(--LEFT(C2029,10))), --LEFT(C2029,10) - --LEFT(A2029,10), "")</f>
        <v>12.542999999997846</v>
      </c>
      <c r="C2029" s="4">
        <v>45585.543055555558</v>
      </c>
      <c r="D2029" s="16">
        <f>YEAR(C2029)</f>
        <v>2024</v>
      </c>
      <c r="E2029" s="1" t="str">
        <f t="shared" si="31"/>
        <v>October 2024</v>
      </c>
      <c r="F2029" s="3" t="str">
        <f ca="1">IF(C2029&gt;=TODAY()-365, "Last 12 Months", "After 12 Months")</f>
        <v>Last 12 Months</v>
      </c>
      <c r="G2029" s="1" t="s">
        <v>3873</v>
      </c>
      <c r="H2029" s="1" t="s">
        <v>2649</v>
      </c>
      <c r="I2029" s="1" t="s">
        <v>3874</v>
      </c>
      <c r="J2029" s="8">
        <f>EOMONTH(C2029, 0)</f>
        <v>45596</v>
      </c>
      <c r="K2029" s="1" t="s">
        <v>233</v>
      </c>
      <c r="L2029" s="1" t="str">
        <f>IF(ISNUMBER(SEARCH("Social subscription",I2029)),"Social Sub",IF(OR(ISNUMBER(SEARCH("Mens",I2029)),ISNUMBER(SEARCH("Ladies",I2029))),"Match Fees",IF(OR(ISNUMBER(SEARCH("Badgers",I2029)),ISNUMBER(SEARCH("Match Fee",I2029))),"Match Fees",IF(OR(ISNUMBER(SEARCH("Training",I2029)),ISNUMBER(SEARCH("Aspirations",I2029))),"Training Fee",""))))</f>
        <v>Match Fees</v>
      </c>
      <c r="M2029" s="1">
        <v>10</v>
      </c>
      <c r="N2029" s="1">
        <v>0</v>
      </c>
      <c r="O2029" s="1">
        <v>0</v>
      </c>
      <c r="P2029" s="1">
        <v>0</v>
      </c>
      <c r="Q2029" s="1">
        <v>10</v>
      </c>
    </row>
    <row r="2030" spans="1:17" ht="12.75">
      <c r="A2030" s="4">
        <v>45582</v>
      </c>
      <c r="B2030" s="18">
        <f>IF(AND(ISNUMBER(--LEFT(A2030,10)), ISNUMBER(--LEFT(C2030,10))), --LEFT(C2030,10) - --LEFT(A2030,10), "")</f>
        <v>3.5429999999978463</v>
      </c>
      <c r="C2030" s="4">
        <v>45585.543055555558</v>
      </c>
      <c r="D2030" s="16">
        <f>YEAR(C2030)</f>
        <v>2024</v>
      </c>
      <c r="E2030" s="1" t="str">
        <f t="shared" si="31"/>
        <v>October 2024</v>
      </c>
      <c r="F2030" s="3" t="str">
        <f ca="1">IF(C2030&gt;=TODAY()-365, "Last 12 Months", "After 12 Months")</f>
        <v>Last 12 Months</v>
      </c>
      <c r="G2030" s="1" t="s">
        <v>3875</v>
      </c>
      <c r="H2030" s="1" t="s">
        <v>2649</v>
      </c>
      <c r="I2030" s="1" t="s">
        <v>3876</v>
      </c>
      <c r="J2030" s="8">
        <f>EOMONTH(C2030, 0)</f>
        <v>45596</v>
      </c>
      <c r="K2030" s="1" t="s">
        <v>233</v>
      </c>
      <c r="L2030" s="1" t="str">
        <f>IF(ISNUMBER(SEARCH("Social subscription",I2030)),"Social Sub",IF(OR(ISNUMBER(SEARCH("Mens",I2030)),ISNUMBER(SEARCH("Ladies",I2030))),"Match Fees",IF(OR(ISNUMBER(SEARCH("Badgers",I2030)),ISNUMBER(SEARCH("Match Fee",I2030))),"Match Fees",IF(OR(ISNUMBER(SEARCH("Training",I2030)),ISNUMBER(SEARCH("Aspirations",I2030))),"Training Fee",""))))</f>
        <v>Match Fees</v>
      </c>
      <c r="M2030" s="1">
        <v>10</v>
      </c>
      <c r="N2030" s="1">
        <v>0</v>
      </c>
      <c r="O2030" s="1">
        <v>0</v>
      </c>
      <c r="P2030" s="1">
        <v>0</v>
      </c>
      <c r="Q2030" s="1">
        <v>10</v>
      </c>
    </row>
    <row r="2031" spans="1:17" ht="12.75">
      <c r="A2031" s="4">
        <v>45586</v>
      </c>
      <c r="B2031" s="18">
        <f>IF(AND(ISNUMBER(--LEFT(A2031,10)), ISNUMBER(--LEFT(C2031,10))), --LEFT(C2031,10) - --LEFT(A2031,10), "")</f>
        <v>2.0799999998416752E-2</v>
      </c>
      <c r="C2031" s="4">
        <v>45586.020833333336</v>
      </c>
      <c r="D2031" s="16">
        <f>YEAR(C2031)</f>
        <v>2024</v>
      </c>
      <c r="E2031" s="1" t="str">
        <f t="shared" si="31"/>
        <v>October 2024</v>
      </c>
      <c r="F2031" s="3" t="str">
        <f ca="1">IF(C2031&gt;=TODAY()-365, "Last 12 Months", "After 12 Months")</f>
        <v>Last 12 Months</v>
      </c>
      <c r="G2031" s="1" t="s">
        <v>3877</v>
      </c>
      <c r="H2031" s="1" t="s">
        <v>3319</v>
      </c>
      <c r="I2031" s="1" t="s">
        <v>3878</v>
      </c>
      <c r="J2031" s="8">
        <f>EOMONTH(C2031, 0)</f>
        <v>45596</v>
      </c>
      <c r="K2031" s="1" t="s">
        <v>241</v>
      </c>
      <c r="L2031" s="1" t="str">
        <f>IF(ISNUMBER(SEARCH("Social subscription",I2031)),"Social Sub",IF(OR(ISNUMBER(SEARCH("Mens",I2031)),ISNUMBER(SEARCH("Ladies",I2031))),"Match Fees",IF(OR(ISNUMBER(SEARCH("Badgers",I2031)),ISNUMBER(SEARCH("Match Fee",I2031))),"Match Fees",IF(OR(ISNUMBER(SEARCH("Training",I2031)),ISNUMBER(SEARCH("Aspirations",I2031))),"Training Fee",""))))</f>
        <v>Match Fees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</row>
    <row r="2032" spans="1:17" ht="12.75">
      <c r="A2032" s="4">
        <v>45586</v>
      </c>
      <c r="B2032" s="18">
        <f>IF(AND(ISNUMBER(--LEFT(A2032,10)), ISNUMBER(--LEFT(C2032,10))), --LEFT(C2032,10) - --LEFT(A2032,10), "")</f>
        <v>2.0799999998416752E-2</v>
      </c>
      <c r="C2032" s="4">
        <v>45586.020833333336</v>
      </c>
      <c r="D2032" s="16">
        <f>YEAR(C2032)</f>
        <v>2024</v>
      </c>
      <c r="E2032" s="1" t="str">
        <f t="shared" si="31"/>
        <v>October 2024</v>
      </c>
      <c r="F2032" s="3" t="str">
        <f ca="1">IF(C2032&gt;=TODAY()-365, "Last 12 Months", "After 12 Months")</f>
        <v>Last 12 Months</v>
      </c>
      <c r="G2032" s="1" t="s">
        <v>3879</v>
      </c>
      <c r="H2032" s="1" t="s">
        <v>2771</v>
      </c>
      <c r="I2032" s="1" t="s">
        <v>3878</v>
      </c>
      <c r="J2032" s="8">
        <f>EOMONTH(C2032, 0)</f>
        <v>45596</v>
      </c>
      <c r="K2032" s="1" t="s">
        <v>241</v>
      </c>
      <c r="L2032" s="1" t="str">
        <f>IF(ISNUMBER(SEARCH("Social subscription",I2032)),"Social Sub",IF(OR(ISNUMBER(SEARCH("Mens",I2032)),ISNUMBER(SEARCH("Ladies",I2032))),"Match Fees",IF(OR(ISNUMBER(SEARCH("Badgers",I2032)),ISNUMBER(SEARCH("Match Fee",I2032))),"Match Fees",IF(OR(ISNUMBER(SEARCH("Training",I2032)),ISNUMBER(SEARCH("Aspirations",I2032))),"Training Fee",""))))</f>
        <v>Match Fees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</row>
    <row r="2033" spans="1:17" ht="12.75">
      <c r="A2033" s="4">
        <v>45586</v>
      </c>
      <c r="B2033" s="18">
        <f>IF(AND(ISNUMBER(--LEFT(A2033,10)), ISNUMBER(--LEFT(C2033,10))), --LEFT(C2033,10) - --LEFT(A2033,10), "")</f>
        <v>2.0799999998416752E-2</v>
      </c>
      <c r="C2033" s="4">
        <v>45586.020833333336</v>
      </c>
      <c r="D2033" s="16">
        <f>YEAR(C2033)</f>
        <v>2024</v>
      </c>
      <c r="E2033" s="1" t="str">
        <f t="shared" si="31"/>
        <v>October 2024</v>
      </c>
      <c r="F2033" s="3" t="str">
        <f ca="1">IF(C2033&gt;=TODAY()-365, "Last 12 Months", "After 12 Months")</f>
        <v>Last 12 Months</v>
      </c>
      <c r="G2033" s="1" t="s">
        <v>3880</v>
      </c>
      <c r="H2033" s="1" t="s">
        <v>1470</v>
      </c>
      <c r="I2033" s="1" t="s">
        <v>3881</v>
      </c>
      <c r="J2033" s="8">
        <f>EOMONTH(C2033, 0)</f>
        <v>45596</v>
      </c>
      <c r="K2033" s="1" t="s">
        <v>241</v>
      </c>
      <c r="L2033" s="1" t="str">
        <f>IF(ISNUMBER(SEARCH("Social subscription",I2033)),"Social Sub",IF(OR(ISNUMBER(SEARCH("Mens",I2033)),ISNUMBER(SEARCH("Ladies",I2033))),"Match Fees",IF(OR(ISNUMBER(SEARCH("Badgers",I2033)),ISNUMBER(SEARCH("Match Fee",I2033))),"Match Fees",IF(OR(ISNUMBER(SEARCH("Training",I2033)),ISNUMBER(SEARCH("Aspirations",I2033))),"Training Fee",""))))</f>
        <v>Match Fees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</row>
    <row r="2034" spans="1:17" ht="12.75">
      <c r="A2034" s="4">
        <v>45586</v>
      </c>
      <c r="B2034" s="18">
        <f>IF(AND(ISNUMBER(--LEFT(A2034,10)), ISNUMBER(--LEFT(C2034,10))), --LEFT(C2034,10) - --LEFT(A2034,10), "")</f>
        <v>2.0799999998416752E-2</v>
      </c>
      <c r="C2034" s="4">
        <v>45586.020833333336</v>
      </c>
      <c r="D2034" s="16">
        <f>YEAR(C2034)</f>
        <v>2024</v>
      </c>
      <c r="E2034" s="1" t="str">
        <f t="shared" si="31"/>
        <v>October 2024</v>
      </c>
      <c r="F2034" s="3" t="str">
        <f ca="1">IF(C2034&gt;=TODAY()-365, "Last 12 Months", "After 12 Months")</f>
        <v>Last 12 Months</v>
      </c>
      <c r="G2034" s="1" t="s">
        <v>3882</v>
      </c>
      <c r="H2034" s="1" t="s">
        <v>3190</v>
      </c>
      <c r="I2034" s="1" t="s">
        <v>3878</v>
      </c>
      <c r="J2034" s="8">
        <f>EOMONTH(C2034, 0)</f>
        <v>45596</v>
      </c>
      <c r="K2034" s="1" t="s">
        <v>241</v>
      </c>
      <c r="L2034" s="1" t="str">
        <f>IF(ISNUMBER(SEARCH("Social subscription",I2034)),"Social Sub",IF(OR(ISNUMBER(SEARCH("Mens",I2034)),ISNUMBER(SEARCH("Ladies",I2034))),"Match Fees",IF(OR(ISNUMBER(SEARCH("Badgers",I2034)),ISNUMBER(SEARCH("Match Fee",I2034))),"Match Fees",IF(OR(ISNUMBER(SEARCH("Training",I2034)),ISNUMBER(SEARCH("Aspirations",I2034))),"Training Fee",""))))</f>
        <v>Match Fees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</row>
    <row r="2035" spans="1:17" ht="12.75">
      <c r="A2035" s="4">
        <v>45586</v>
      </c>
      <c r="B2035" s="18">
        <f>IF(AND(ISNUMBER(--LEFT(A2035,10)), ISNUMBER(--LEFT(C2035,10))), --LEFT(C2035,10) - --LEFT(A2035,10), "")</f>
        <v>2.0799999998416752E-2</v>
      </c>
      <c r="C2035" s="4">
        <v>45586.020833333336</v>
      </c>
      <c r="D2035" s="16">
        <f>YEAR(C2035)</f>
        <v>2024</v>
      </c>
      <c r="E2035" s="1" t="str">
        <f t="shared" si="31"/>
        <v>October 2024</v>
      </c>
      <c r="F2035" s="3" t="str">
        <f ca="1">IF(C2035&gt;=TODAY()-365, "Last 12 Months", "After 12 Months")</f>
        <v>Last 12 Months</v>
      </c>
      <c r="G2035" s="1" t="s">
        <v>3883</v>
      </c>
      <c r="H2035" s="1" t="s">
        <v>2776</v>
      </c>
      <c r="I2035" s="1" t="s">
        <v>3881</v>
      </c>
      <c r="J2035" s="8">
        <f>EOMONTH(C2035, 0)</f>
        <v>45596</v>
      </c>
      <c r="K2035" s="1" t="s">
        <v>241</v>
      </c>
      <c r="L2035" s="1" t="str">
        <f>IF(ISNUMBER(SEARCH("Social subscription",I2035)),"Social Sub",IF(OR(ISNUMBER(SEARCH("Mens",I2035)),ISNUMBER(SEARCH("Ladies",I2035))),"Match Fees",IF(OR(ISNUMBER(SEARCH("Badgers",I2035)),ISNUMBER(SEARCH("Match Fee",I2035))),"Match Fees",IF(OR(ISNUMBER(SEARCH("Training",I2035)),ISNUMBER(SEARCH("Aspirations",I2035))),"Training Fee",""))))</f>
        <v>Match Fees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</row>
    <row r="2036" spans="1:17" ht="12.75">
      <c r="A2036" s="4">
        <v>45586</v>
      </c>
      <c r="B2036" s="18">
        <f>IF(AND(ISNUMBER(--LEFT(A2036,10)), ISNUMBER(--LEFT(C2036,10))), --LEFT(C2036,10) - --LEFT(A2036,10), "")</f>
        <v>2.0799999998416752E-2</v>
      </c>
      <c r="C2036" s="4">
        <v>45586.020833333336</v>
      </c>
      <c r="D2036" s="16">
        <f>YEAR(C2036)</f>
        <v>2024</v>
      </c>
      <c r="E2036" s="1" t="str">
        <f t="shared" si="31"/>
        <v>October 2024</v>
      </c>
      <c r="F2036" s="3" t="str">
        <f ca="1">IF(C2036&gt;=TODAY()-365, "Last 12 Months", "After 12 Months")</f>
        <v>Last 12 Months</v>
      </c>
      <c r="G2036" s="1" t="s">
        <v>3884</v>
      </c>
      <c r="H2036" s="1" t="s">
        <v>3193</v>
      </c>
      <c r="I2036" s="1" t="s">
        <v>3881</v>
      </c>
      <c r="J2036" s="8">
        <f>EOMONTH(C2036, 0)</f>
        <v>45596</v>
      </c>
      <c r="K2036" s="1" t="s">
        <v>241</v>
      </c>
      <c r="L2036" s="1" t="str">
        <f>IF(ISNUMBER(SEARCH("Social subscription",I2036)),"Social Sub",IF(OR(ISNUMBER(SEARCH("Mens",I2036)),ISNUMBER(SEARCH("Ladies",I2036))),"Match Fees",IF(OR(ISNUMBER(SEARCH("Badgers",I2036)),ISNUMBER(SEARCH("Match Fee",I2036))),"Match Fees",IF(OR(ISNUMBER(SEARCH("Training",I2036)),ISNUMBER(SEARCH("Aspirations",I2036))),"Training Fee",""))))</f>
        <v>Match Fees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</row>
    <row r="2037" spans="1:17" ht="12.75">
      <c r="A2037" s="4">
        <v>45586</v>
      </c>
      <c r="B2037" s="18">
        <f>IF(AND(ISNUMBER(--LEFT(A2037,10)), ISNUMBER(--LEFT(C2037,10))), --LEFT(C2037,10) - --LEFT(A2037,10), "")</f>
        <v>2.0799999998416752E-2</v>
      </c>
      <c r="C2037" s="4">
        <v>45586.020833333336</v>
      </c>
      <c r="D2037" s="16">
        <f>YEAR(C2037)</f>
        <v>2024</v>
      </c>
      <c r="E2037" s="1" t="str">
        <f t="shared" si="31"/>
        <v>October 2024</v>
      </c>
      <c r="F2037" s="3" t="str">
        <f ca="1">IF(C2037&gt;=TODAY()-365, "Last 12 Months", "After 12 Months")</f>
        <v>Last 12 Months</v>
      </c>
      <c r="G2037" s="1" t="s">
        <v>3885</v>
      </c>
      <c r="H2037" s="1" t="s">
        <v>1871</v>
      </c>
      <c r="I2037" s="1" t="s">
        <v>3881</v>
      </c>
      <c r="J2037" s="8">
        <f>EOMONTH(C2037, 0)</f>
        <v>45596</v>
      </c>
      <c r="K2037" s="1" t="s">
        <v>241</v>
      </c>
      <c r="L2037" s="1" t="str">
        <f>IF(ISNUMBER(SEARCH("Social subscription",I2037)),"Social Sub",IF(OR(ISNUMBER(SEARCH("Mens",I2037)),ISNUMBER(SEARCH("Ladies",I2037))),"Match Fees",IF(OR(ISNUMBER(SEARCH("Badgers",I2037)),ISNUMBER(SEARCH("Match Fee",I2037))),"Match Fees",IF(OR(ISNUMBER(SEARCH("Training",I2037)),ISNUMBER(SEARCH("Aspirations",I2037))),"Training Fee",""))))</f>
        <v>Match Fees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</row>
    <row r="2038" spans="1:17" ht="12.75">
      <c r="A2038" s="4">
        <v>45586</v>
      </c>
      <c r="B2038" s="18">
        <f>IF(AND(ISNUMBER(--LEFT(A2038,10)), ISNUMBER(--LEFT(C2038,10))), --LEFT(C2038,10) - --LEFT(A2038,10), "")</f>
        <v>2.0799999998416752E-2</v>
      </c>
      <c r="C2038" s="4">
        <v>45586.020833333336</v>
      </c>
      <c r="D2038" s="16">
        <f>YEAR(C2038)</f>
        <v>2024</v>
      </c>
      <c r="E2038" s="1" t="str">
        <f t="shared" si="31"/>
        <v>October 2024</v>
      </c>
      <c r="F2038" s="3" t="str">
        <f ca="1">IF(C2038&gt;=TODAY()-365, "Last 12 Months", "After 12 Months")</f>
        <v>Last 12 Months</v>
      </c>
      <c r="G2038" s="1" t="s">
        <v>3886</v>
      </c>
      <c r="H2038" s="1" t="s">
        <v>2477</v>
      </c>
      <c r="I2038" s="1" t="s">
        <v>3881</v>
      </c>
      <c r="J2038" s="8">
        <f>EOMONTH(C2038, 0)</f>
        <v>45596</v>
      </c>
      <c r="K2038" s="1" t="s">
        <v>241</v>
      </c>
      <c r="L2038" s="1" t="str">
        <f>IF(ISNUMBER(SEARCH("Social subscription",I2038)),"Social Sub",IF(OR(ISNUMBER(SEARCH("Mens",I2038)),ISNUMBER(SEARCH("Ladies",I2038))),"Match Fees",IF(OR(ISNUMBER(SEARCH("Badgers",I2038)),ISNUMBER(SEARCH("Match Fee",I2038))),"Match Fees",IF(OR(ISNUMBER(SEARCH("Training",I2038)),ISNUMBER(SEARCH("Aspirations",I2038))),"Training Fee",""))))</f>
        <v>Match Fees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</row>
    <row r="2039" spans="1:17" ht="12.75">
      <c r="A2039" s="4">
        <v>45586</v>
      </c>
      <c r="B2039" s="18">
        <f>IF(AND(ISNUMBER(--LEFT(A2039,10)), ISNUMBER(--LEFT(C2039,10))), --LEFT(C2039,10) - --LEFT(A2039,10), "")</f>
        <v>2.0799999998416752E-2</v>
      </c>
      <c r="C2039" s="4">
        <v>45586.020833333336</v>
      </c>
      <c r="D2039" s="16">
        <f>YEAR(C2039)</f>
        <v>2024</v>
      </c>
      <c r="E2039" s="1" t="str">
        <f t="shared" si="31"/>
        <v>October 2024</v>
      </c>
      <c r="F2039" s="3" t="str">
        <f ca="1">IF(C2039&gt;=TODAY()-365, "Last 12 Months", "After 12 Months")</f>
        <v>Last 12 Months</v>
      </c>
      <c r="G2039" s="1" t="s">
        <v>3887</v>
      </c>
      <c r="H2039" s="1" t="s">
        <v>1354</v>
      </c>
      <c r="I2039" s="1" t="s">
        <v>3881</v>
      </c>
      <c r="J2039" s="8">
        <f>EOMONTH(C2039, 0)</f>
        <v>45596</v>
      </c>
      <c r="K2039" s="1" t="s">
        <v>241</v>
      </c>
      <c r="L2039" s="1" t="str">
        <f>IF(ISNUMBER(SEARCH("Social subscription",I2039)),"Social Sub",IF(OR(ISNUMBER(SEARCH("Mens",I2039)),ISNUMBER(SEARCH("Ladies",I2039))),"Match Fees",IF(OR(ISNUMBER(SEARCH("Badgers",I2039)),ISNUMBER(SEARCH("Match Fee",I2039))),"Match Fees",IF(OR(ISNUMBER(SEARCH("Training",I2039)),ISNUMBER(SEARCH("Aspirations",I2039))),"Training Fee",""))))</f>
        <v>Match Fees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</row>
    <row r="2040" spans="1:17" ht="12.75">
      <c r="A2040" s="4">
        <v>45586</v>
      </c>
      <c r="B2040" s="18">
        <f>IF(AND(ISNUMBER(--LEFT(A2040,10)), ISNUMBER(--LEFT(C2040,10))), --LEFT(C2040,10) - --LEFT(A2040,10), "")</f>
        <v>2.0799999998416752E-2</v>
      </c>
      <c r="C2040" s="4">
        <v>45586.020833333336</v>
      </c>
      <c r="D2040" s="16">
        <f>YEAR(C2040)</f>
        <v>2024</v>
      </c>
      <c r="E2040" s="1" t="str">
        <f t="shared" si="31"/>
        <v>October 2024</v>
      </c>
      <c r="F2040" s="3" t="str">
        <f ca="1">IF(C2040&gt;=TODAY()-365, "Last 12 Months", "After 12 Months")</f>
        <v>Last 12 Months</v>
      </c>
      <c r="G2040" s="1" t="s">
        <v>3888</v>
      </c>
      <c r="H2040" s="1" t="s">
        <v>3198</v>
      </c>
      <c r="I2040" s="1" t="s">
        <v>3878</v>
      </c>
      <c r="J2040" s="8">
        <f>EOMONTH(C2040, 0)</f>
        <v>45596</v>
      </c>
      <c r="K2040" s="1" t="s">
        <v>241</v>
      </c>
      <c r="L2040" s="1" t="str">
        <f>IF(ISNUMBER(SEARCH("Social subscription",I2040)),"Social Sub",IF(OR(ISNUMBER(SEARCH("Mens",I2040)),ISNUMBER(SEARCH("Ladies",I2040))),"Match Fees",IF(OR(ISNUMBER(SEARCH("Badgers",I2040)),ISNUMBER(SEARCH("Match Fee",I2040))),"Match Fees",IF(OR(ISNUMBER(SEARCH("Training",I2040)),ISNUMBER(SEARCH("Aspirations",I2040))),"Training Fee",""))))</f>
        <v>Match Fees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</row>
    <row r="2041" spans="1:17" ht="12.75">
      <c r="A2041" s="4">
        <v>45586</v>
      </c>
      <c r="B2041" s="18">
        <f>IF(AND(ISNUMBER(--LEFT(A2041,10)), ISNUMBER(--LEFT(C2041,10))), --LEFT(C2041,10) - --LEFT(A2041,10), "")</f>
        <v>2.0799999998416752E-2</v>
      </c>
      <c r="C2041" s="4">
        <v>45586.020833333336</v>
      </c>
      <c r="D2041" s="16">
        <f>YEAR(C2041)</f>
        <v>2024</v>
      </c>
      <c r="E2041" s="1" t="str">
        <f t="shared" si="31"/>
        <v>October 2024</v>
      </c>
      <c r="F2041" s="3" t="str">
        <f ca="1">IF(C2041&gt;=TODAY()-365, "Last 12 Months", "After 12 Months")</f>
        <v>Last 12 Months</v>
      </c>
      <c r="G2041" s="1" t="s">
        <v>3889</v>
      </c>
      <c r="H2041" s="1" t="s">
        <v>1692</v>
      </c>
      <c r="I2041" s="1" t="s">
        <v>3881</v>
      </c>
      <c r="J2041" s="8">
        <f>EOMONTH(C2041, 0)</f>
        <v>45596</v>
      </c>
      <c r="K2041" s="1" t="s">
        <v>241</v>
      </c>
      <c r="L2041" s="1" t="str">
        <f>IF(ISNUMBER(SEARCH("Social subscription",I2041)),"Social Sub",IF(OR(ISNUMBER(SEARCH("Mens",I2041)),ISNUMBER(SEARCH("Ladies",I2041))),"Match Fees",IF(OR(ISNUMBER(SEARCH("Badgers",I2041)),ISNUMBER(SEARCH("Match Fee",I2041))),"Match Fees",IF(OR(ISNUMBER(SEARCH("Training",I2041)),ISNUMBER(SEARCH("Aspirations",I2041))),"Training Fee",""))))</f>
        <v>Match Fees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</row>
    <row r="2042" spans="1:17" ht="12.75">
      <c r="A2042" s="4">
        <v>45586</v>
      </c>
      <c r="B2042" s="18">
        <f>IF(AND(ISNUMBER(--LEFT(A2042,10)), ISNUMBER(--LEFT(C2042,10))), --LEFT(C2042,10) - --LEFT(A2042,10), "")</f>
        <v>2.0799999998416752E-2</v>
      </c>
      <c r="C2042" s="4">
        <v>45586.020833333336</v>
      </c>
      <c r="D2042" s="16">
        <f>YEAR(C2042)</f>
        <v>2024</v>
      </c>
      <c r="E2042" s="1" t="str">
        <f t="shared" si="31"/>
        <v>October 2024</v>
      </c>
      <c r="F2042" s="3" t="str">
        <f ca="1">IF(C2042&gt;=TODAY()-365, "Last 12 Months", "After 12 Months")</f>
        <v>Last 12 Months</v>
      </c>
      <c r="G2042" s="1" t="s">
        <v>3890</v>
      </c>
      <c r="H2042" s="1" t="s">
        <v>3200</v>
      </c>
      <c r="I2042" s="1" t="s">
        <v>3878</v>
      </c>
      <c r="J2042" s="8">
        <f>EOMONTH(C2042, 0)</f>
        <v>45596</v>
      </c>
      <c r="K2042" s="1" t="s">
        <v>241</v>
      </c>
      <c r="L2042" s="1" t="str">
        <f>IF(ISNUMBER(SEARCH("Social subscription",I2042)),"Social Sub",IF(OR(ISNUMBER(SEARCH("Mens",I2042)),ISNUMBER(SEARCH("Ladies",I2042))),"Match Fees",IF(OR(ISNUMBER(SEARCH("Badgers",I2042)),ISNUMBER(SEARCH("Match Fee",I2042))),"Match Fees",IF(OR(ISNUMBER(SEARCH("Training",I2042)),ISNUMBER(SEARCH("Aspirations",I2042))),"Training Fee",""))))</f>
        <v>Match Fees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</row>
    <row r="2043" spans="1:17" ht="12.75">
      <c r="A2043" s="4">
        <v>45586</v>
      </c>
      <c r="B2043" s="18">
        <f>IF(AND(ISNUMBER(--LEFT(A2043,10)), ISNUMBER(--LEFT(C2043,10))), --LEFT(C2043,10) - --LEFT(A2043,10), "")</f>
        <v>2.0799999998416752E-2</v>
      </c>
      <c r="C2043" s="4">
        <v>45586.020833333336</v>
      </c>
      <c r="D2043" s="16">
        <f>YEAR(C2043)</f>
        <v>2024</v>
      </c>
      <c r="E2043" s="1" t="str">
        <f t="shared" si="31"/>
        <v>October 2024</v>
      </c>
      <c r="F2043" s="3" t="str">
        <f ca="1">IF(C2043&gt;=TODAY()-365, "Last 12 Months", "After 12 Months")</f>
        <v>Last 12 Months</v>
      </c>
      <c r="G2043" s="1" t="s">
        <v>3891</v>
      </c>
      <c r="H2043" s="1" t="s">
        <v>2784</v>
      </c>
      <c r="I2043" s="1" t="s">
        <v>3881</v>
      </c>
      <c r="J2043" s="8">
        <f>EOMONTH(C2043, 0)</f>
        <v>45596</v>
      </c>
      <c r="K2043" s="1" t="s">
        <v>241</v>
      </c>
      <c r="L2043" s="1" t="str">
        <f>IF(ISNUMBER(SEARCH("Social subscription",I2043)),"Social Sub",IF(OR(ISNUMBER(SEARCH("Mens",I2043)),ISNUMBER(SEARCH("Ladies",I2043))),"Match Fees",IF(OR(ISNUMBER(SEARCH("Badgers",I2043)),ISNUMBER(SEARCH("Match Fee",I2043))),"Match Fees",IF(OR(ISNUMBER(SEARCH("Training",I2043)),ISNUMBER(SEARCH("Aspirations",I2043))),"Training Fee",""))))</f>
        <v>Match Fees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</row>
    <row r="2044" spans="1:17" ht="12.75">
      <c r="A2044" s="4">
        <v>45586</v>
      </c>
      <c r="B2044" s="18">
        <f>IF(AND(ISNUMBER(--LEFT(A2044,10)), ISNUMBER(--LEFT(C2044,10))), --LEFT(C2044,10) - --LEFT(A2044,10), "")</f>
        <v>2.0799999998416752E-2</v>
      </c>
      <c r="C2044" s="4">
        <v>45586.020833333336</v>
      </c>
      <c r="D2044" s="16">
        <f>YEAR(C2044)</f>
        <v>2024</v>
      </c>
      <c r="E2044" s="1" t="str">
        <f t="shared" si="31"/>
        <v>October 2024</v>
      </c>
      <c r="F2044" s="3" t="str">
        <f ca="1">IF(C2044&gt;=TODAY()-365, "Last 12 Months", "After 12 Months")</f>
        <v>Last 12 Months</v>
      </c>
      <c r="G2044" s="1" t="s">
        <v>3892</v>
      </c>
      <c r="H2044" s="1" t="s">
        <v>2786</v>
      </c>
      <c r="I2044" s="1" t="s">
        <v>3881</v>
      </c>
      <c r="J2044" s="8">
        <f>EOMONTH(C2044, 0)</f>
        <v>45596</v>
      </c>
      <c r="K2044" s="1" t="s">
        <v>241</v>
      </c>
      <c r="L2044" s="1" t="str">
        <f>IF(ISNUMBER(SEARCH("Social subscription",I2044)),"Social Sub",IF(OR(ISNUMBER(SEARCH("Mens",I2044)),ISNUMBER(SEARCH("Ladies",I2044))),"Match Fees",IF(OR(ISNUMBER(SEARCH("Badgers",I2044)),ISNUMBER(SEARCH("Match Fee",I2044))),"Match Fees",IF(OR(ISNUMBER(SEARCH("Training",I2044)),ISNUMBER(SEARCH("Aspirations",I2044))),"Training Fee",""))))</f>
        <v>Match Fees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</row>
    <row r="2045" spans="1:17" ht="12.75">
      <c r="A2045" s="4">
        <v>45556</v>
      </c>
      <c r="B2045" s="18">
        <f>IF(AND(ISNUMBER(--LEFT(A2045,10)), ISNUMBER(--LEFT(C2045,10))), --LEFT(C2045,10) - --LEFT(A2045,10), "")</f>
        <v>30.354099999996834</v>
      </c>
      <c r="C2045" s="4">
        <v>45586.354166666664</v>
      </c>
      <c r="D2045" s="16">
        <f>YEAR(C2045)</f>
        <v>2024</v>
      </c>
      <c r="E2045" s="1" t="str">
        <f t="shared" si="31"/>
        <v>October 2024</v>
      </c>
      <c r="F2045" s="3" t="str">
        <f ca="1">IF(C2045&gt;=TODAY()-365, "Last 12 Months", "After 12 Months")</f>
        <v>Last 12 Months</v>
      </c>
      <c r="G2045" s="1" t="s">
        <v>3893</v>
      </c>
      <c r="H2045" s="1" t="s">
        <v>1239</v>
      </c>
      <c r="I2045" s="1" t="s">
        <v>3099</v>
      </c>
      <c r="J2045" s="8">
        <f>EOMONTH(C2045, 0)</f>
        <v>45596</v>
      </c>
      <c r="K2045" s="1" t="s">
        <v>373</v>
      </c>
      <c r="L2045" s="1" t="str">
        <f>IF(ISNUMBER(SEARCH("Social subscription",I2045)),"Social Sub",IF(OR(ISNUMBER(SEARCH("Mens",I2045)),ISNUMBER(SEARCH("Ladies",I2045))),"Match Fees",IF(OR(ISNUMBER(SEARCH("Badgers",I2045)),ISNUMBER(SEARCH("Match Fee",I2045))),"Match Fees",IF(OR(ISNUMBER(SEARCH("Training",I2045)),ISNUMBER(SEARCH("Aspirations",I2045))),"Training Fee",""))))</f>
        <v>Match Fees</v>
      </c>
      <c r="M2045" s="1">
        <v>10</v>
      </c>
      <c r="N2045" s="1">
        <v>0.2</v>
      </c>
      <c r="O2045" s="1">
        <v>0.1</v>
      </c>
      <c r="P2045" s="1">
        <v>0</v>
      </c>
      <c r="Q2045" s="1">
        <v>9.6999999999999993</v>
      </c>
    </row>
    <row r="2046" spans="1:17" ht="12.75">
      <c r="A2046" s="4">
        <v>45563</v>
      </c>
      <c r="B2046" s="18">
        <f>IF(AND(ISNUMBER(--LEFT(A2046,10)), ISNUMBER(--LEFT(C2046,10))), --LEFT(C2046,10) - --LEFT(A2046,10), "")</f>
        <v>23.354099999996834</v>
      </c>
      <c r="C2046" s="4">
        <v>45586.354166666664</v>
      </c>
      <c r="D2046" s="16">
        <f>YEAR(C2046)</f>
        <v>2024</v>
      </c>
      <c r="E2046" s="1" t="str">
        <f t="shared" si="31"/>
        <v>October 2024</v>
      </c>
      <c r="F2046" s="3" t="str">
        <f ca="1">IF(C2046&gt;=TODAY()-365, "Last 12 Months", "After 12 Months")</f>
        <v>Last 12 Months</v>
      </c>
      <c r="G2046" s="1" t="s">
        <v>3894</v>
      </c>
      <c r="H2046" s="1" t="s">
        <v>1239</v>
      </c>
      <c r="I2046" s="1" t="s">
        <v>3244</v>
      </c>
      <c r="J2046" s="8">
        <f>EOMONTH(C2046, 0)</f>
        <v>45596</v>
      </c>
      <c r="K2046" s="1" t="s">
        <v>373</v>
      </c>
      <c r="L2046" s="1" t="str">
        <f>IF(ISNUMBER(SEARCH("Social subscription",I2046)),"Social Sub",IF(OR(ISNUMBER(SEARCH("Mens",I2046)),ISNUMBER(SEARCH("Ladies",I2046))),"Match Fees",IF(OR(ISNUMBER(SEARCH("Badgers",I2046)),ISNUMBER(SEARCH("Match Fee",I2046))),"Match Fees",IF(OR(ISNUMBER(SEARCH("Training",I2046)),ISNUMBER(SEARCH("Aspirations",I2046))),"Training Fee",""))))</f>
        <v>Match Fees</v>
      </c>
      <c r="M2046" s="1">
        <v>10</v>
      </c>
      <c r="N2046" s="1">
        <v>0.2</v>
      </c>
      <c r="O2046" s="1">
        <v>0.1</v>
      </c>
      <c r="P2046" s="1">
        <v>0</v>
      </c>
      <c r="Q2046" s="1">
        <v>9.6999999999999993</v>
      </c>
    </row>
    <row r="2047" spans="1:17" ht="12.75">
      <c r="A2047" s="4">
        <v>45570</v>
      </c>
      <c r="B2047" s="18">
        <f>IF(AND(ISNUMBER(--LEFT(A2047,10)), ISNUMBER(--LEFT(C2047,10))), --LEFT(C2047,10) - --LEFT(A2047,10), "")</f>
        <v>16.354099999996834</v>
      </c>
      <c r="C2047" s="4">
        <v>45586.354166666664</v>
      </c>
      <c r="D2047" s="16">
        <f>YEAR(C2047)</f>
        <v>2024</v>
      </c>
      <c r="E2047" s="1" t="str">
        <f t="shared" si="31"/>
        <v>October 2024</v>
      </c>
      <c r="F2047" s="3" t="str">
        <f ca="1">IF(C2047&gt;=TODAY()-365, "Last 12 Months", "After 12 Months")</f>
        <v>Last 12 Months</v>
      </c>
      <c r="G2047" s="1" t="s">
        <v>3895</v>
      </c>
      <c r="H2047" s="1" t="s">
        <v>1239</v>
      </c>
      <c r="I2047" s="1" t="s">
        <v>3688</v>
      </c>
      <c r="J2047" s="8">
        <f>EOMONTH(C2047, 0)</f>
        <v>45596</v>
      </c>
      <c r="K2047" s="1" t="s">
        <v>373</v>
      </c>
      <c r="L2047" s="1" t="str">
        <f>IF(ISNUMBER(SEARCH("Social subscription",I2047)),"Social Sub",IF(OR(ISNUMBER(SEARCH("Mens",I2047)),ISNUMBER(SEARCH("Ladies",I2047))),"Match Fees",IF(OR(ISNUMBER(SEARCH("Badgers",I2047)),ISNUMBER(SEARCH("Match Fee",I2047))),"Match Fees",IF(OR(ISNUMBER(SEARCH("Training",I2047)),ISNUMBER(SEARCH("Aspirations",I2047))),"Training Fee",""))))</f>
        <v>Match Fees</v>
      </c>
      <c r="M2047" s="1">
        <v>10</v>
      </c>
      <c r="N2047" s="1">
        <v>0.2</v>
      </c>
      <c r="O2047" s="1">
        <v>0.1</v>
      </c>
      <c r="P2047" s="1">
        <v>0</v>
      </c>
      <c r="Q2047" s="1">
        <v>9.6999999999999993</v>
      </c>
    </row>
    <row r="2048" spans="1:17" ht="12.75">
      <c r="A2048" s="4">
        <v>45584</v>
      </c>
      <c r="B2048" s="18">
        <f>IF(AND(ISNUMBER(--LEFT(A2048,10)), ISNUMBER(--LEFT(C2048,10))), --LEFT(C2048,10) - --LEFT(A2048,10), "")</f>
        <v>2.3540999999968335</v>
      </c>
      <c r="C2048" s="4">
        <v>45586.354166666664</v>
      </c>
      <c r="D2048" s="16">
        <f>YEAR(C2048)</f>
        <v>2024</v>
      </c>
      <c r="E2048" s="1" t="str">
        <f t="shared" si="31"/>
        <v>October 2024</v>
      </c>
      <c r="F2048" s="3" t="str">
        <f ca="1">IF(C2048&gt;=TODAY()-365, "Last 12 Months", "After 12 Months")</f>
        <v>Last 12 Months</v>
      </c>
      <c r="G2048" s="1" t="s">
        <v>3896</v>
      </c>
      <c r="H2048" s="1" t="s">
        <v>1239</v>
      </c>
      <c r="I2048" s="1" t="s">
        <v>3897</v>
      </c>
      <c r="J2048" s="8">
        <f>EOMONTH(C2048, 0)</f>
        <v>45596</v>
      </c>
      <c r="K2048" s="1" t="s">
        <v>373</v>
      </c>
      <c r="L2048" s="1" t="str">
        <f>IF(ISNUMBER(SEARCH("Social subscription",I2048)),"Social Sub",IF(OR(ISNUMBER(SEARCH("Mens",I2048)),ISNUMBER(SEARCH("Ladies",I2048))),"Match Fees",IF(OR(ISNUMBER(SEARCH("Badgers",I2048)),ISNUMBER(SEARCH("Match Fee",I2048))),"Match Fees",IF(OR(ISNUMBER(SEARCH("Training",I2048)),ISNUMBER(SEARCH("Aspirations",I2048))),"Training Fee",""))))</f>
        <v>Match Fees</v>
      </c>
      <c r="M2048" s="1">
        <v>10</v>
      </c>
      <c r="N2048" s="1">
        <v>0.2</v>
      </c>
      <c r="O2048" s="1">
        <v>0.1</v>
      </c>
      <c r="P2048" s="1">
        <v>0</v>
      </c>
      <c r="Q2048" s="1">
        <v>9.6999999999999993</v>
      </c>
    </row>
    <row r="2049" spans="1:17" ht="12.75">
      <c r="A2049" s="4">
        <v>45555</v>
      </c>
      <c r="B2049" s="18">
        <f>IF(AND(ISNUMBER(--LEFT(A2049,10)), ISNUMBER(--LEFT(C2049,10))), --LEFT(C2049,10) - --LEFT(A2049,10), "")</f>
        <v>31.354099999996834</v>
      </c>
      <c r="C2049" s="4">
        <v>45586.354166666664</v>
      </c>
      <c r="D2049" s="16">
        <f>YEAR(C2049)</f>
        <v>2024</v>
      </c>
      <c r="E2049" s="1" t="str">
        <f t="shared" si="31"/>
        <v>October 2024</v>
      </c>
      <c r="F2049" s="3" t="str">
        <f ca="1">IF(C2049&gt;=TODAY()-365, "Last 12 Months", "After 12 Months")</f>
        <v>Last 12 Months</v>
      </c>
      <c r="G2049" s="1" t="s">
        <v>3898</v>
      </c>
      <c r="H2049" s="1" t="s">
        <v>488</v>
      </c>
      <c r="I2049" s="1" t="s">
        <v>3899</v>
      </c>
      <c r="J2049" s="8">
        <f>EOMONTH(C2049, 0)</f>
        <v>45596</v>
      </c>
      <c r="K2049" s="1" t="s">
        <v>373</v>
      </c>
      <c r="L2049" s="1" t="str">
        <f>IF(ISNUMBER(SEARCH("Social subscription",I2049)),"Social Sub",IF(OR(ISNUMBER(SEARCH("Mens",I2049)),ISNUMBER(SEARCH("Ladies",I2049))),"Match Fees",IF(OR(ISNUMBER(SEARCH("Badgers",I2049)),ISNUMBER(SEARCH("Match Fee",I2049))),"Match Fees",IF(OR(ISNUMBER(SEARCH("Training",I2049)),ISNUMBER(SEARCH("Aspirations",I2049))),"Training Fee",""))))</f>
        <v>Match Fees</v>
      </c>
      <c r="M2049" s="1">
        <v>10</v>
      </c>
      <c r="N2049" s="1">
        <v>0.25</v>
      </c>
      <c r="O2049" s="1">
        <v>0.1</v>
      </c>
      <c r="P2049" s="1">
        <v>0</v>
      </c>
      <c r="Q2049" s="1">
        <v>9.65</v>
      </c>
    </row>
    <row r="2050" spans="1:17" ht="12.75">
      <c r="A2050" s="4">
        <v>45577</v>
      </c>
      <c r="B2050" s="18">
        <f>IF(AND(ISNUMBER(--LEFT(A2050,10)), ISNUMBER(--LEFT(C2050,10))), --LEFT(C2050,10) - --LEFT(A2050,10), "")</f>
        <v>9.3540999999968335</v>
      </c>
      <c r="C2050" s="4">
        <v>45586.354166666664</v>
      </c>
      <c r="D2050" s="16">
        <f>YEAR(C2050)</f>
        <v>2024</v>
      </c>
      <c r="E2050" s="1" t="str">
        <f t="shared" si="31"/>
        <v>October 2024</v>
      </c>
      <c r="F2050" s="3" t="str">
        <f ca="1">IF(C2050&gt;=TODAY()-365, "Last 12 Months", "After 12 Months")</f>
        <v>Last 12 Months</v>
      </c>
      <c r="G2050" s="1" t="s">
        <v>3900</v>
      </c>
      <c r="H2050" s="1" t="s">
        <v>488</v>
      </c>
      <c r="I2050" s="1" t="s">
        <v>3901</v>
      </c>
      <c r="J2050" s="8">
        <f>EOMONTH(C2050, 0)</f>
        <v>45596</v>
      </c>
      <c r="K2050" s="1" t="s">
        <v>373</v>
      </c>
      <c r="L2050" s="1" t="str">
        <f>IF(ISNUMBER(SEARCH("Social subscription",I2050)),"Social Sub",IF(OR(ISNUMBER(SEARCH("Mens",I2050)),ISNUMBER(SEARCH("Ladies",I2050))),"Match Fees",IF(OR(ISNUMBER(SEARCH("Badgers",I2050)),ISNUMBER(SEARCH("Match Fee",I2050))),"Match Fees",IF(OR(ISNUMBER(SEARCH("Training",I2050)),ISNUMBER(SEARCH("Aspirations",I2050))),"Training Fee",""))))</f>
        <v>Match Fees</v>
      </c>
      <c r="M2050" s="1">
        <v>10</v>
      </c>
      <c r="N2050" s="1">
        <v>0.25</v>
      </c>
      <c r="O2050" s="1">
        <v>0.1</v>
      </c>
      <c r="P2050" s="1">
        <v>0</v>
      </c>
      <c r="Q2050" s="1">
        <v>9.65</v>
      </c>
    </row>
    <row r="2051" spans="1:17" ht="12.75">
      <c r="A2051" s="4">
        <v>45555</v>
      </c>
      <c r="B2051" s="18">
        <f>IF(AND(ISNUMBER(--LEFT(A2051,10)), ISNUMBER(--LEFT(C2051,10))), --LEFT(C2051,10) - --LEFT(A2051,10), "")</f>
        <v>31.354099999996834</v>
      </c>
      <c r="C2051" s="4">
        <v>45586.354166666664</v>
      </c>
      <c r="D2051" s="16">
        <f>YEAR(C2051)</f>
        <v>2024</v>
      </c>
      <c r="E2051" s="1" t="str">
        <f t="shared" ref="E2051:E2114" si="32">TEXT(C2051, "mmmm yyyy")</f>
        <v>October 2024</v>
      </c>
      <c r="F2051" s="3" t="str">
        <f ca="1">IF(C2051&gt;=TODAY()-365, "Last 12 Months", "After 12 Months")</f>
        <v>Last 12 Months</v>
      </c>
      <c r="G2051" s="1" t="s">
        <v>3902</v>
      </c>
      <c r="H2051" s="1" t="s">
        <v>708</v>
      </c>
      <c r="I2051" s="1" t="s">
        <v>3903</v>
      </c>
      <c r="J2051" s="8">
        <f>EOMONTH(C2051, 0)</f>
        <v>45596</v>
      </c>
      <c r="K2051" s="1" t="s">
        <v>373</v>
      </c>
      <c r="L2051" s="1" t="str">
        <f>IF(ISNUMBER(SEARCH("Social subscription",I2051)),"Social Sub",IF(OR(ISNUMBER(SEARCH("Mens",I2051)),ISNUMBER(SEARCH("Ladies",I2051))),"Match Fees",IF(OR(ISNUMBER(SEARCH("Badgers",I2051)),ISNUMBER(SEARCH("Match Fee",I2051))),"Match Fees",IF(OR(ISNUMBER(SEARCH("Training",I2051)),ISNUMBER(SEARCH("Aspirations",I2051))),"Training Fee",""))))</f>
        <v>Match Fees</v>
      </c>
      <c r="M2051" s="1">
        <v>5</v>
      </c>
      <c r="N2051" s="1">
        <v>0.12</v>
      </c>
      <c r="O2051" s="1">
        <v>0.05</v>
      </c>
      <c r="P2051" s="1">
        <v>0</v>
      </c>
      <c r="Q2051" s="1">
        <v>4.83</v>
      </c>
    </row>
    <row r="2052" spans="1:17" ht="12.75">
      <c r="A2052" s="4">
        <v>45562</v>
      </c>
      <c r="B2052" s="18">
        <f>IF(AND(ISNUMBER(--LEFT(A2052,10)), ISNUMBER(--LEFT(C2052,10))), --LEFT(C2052,10) - --LEFT(A2052,10), "")</f>
        <v>24.354099999996834</v>
      </c>
      <c r="C2052" s="4">
        <v>45586.354166666664</v>
      </c>
      <c r="D2052" s="16">
        <f>YEAR(C2052)</f>
        <v>2024</v>
      </c>
      <c r="E2052" s="1" t="str">
        <f t="shared" si="32"/>
        <v>October 2024</v>
      </c>
      <c r="F2052" s="3" t="str">
        <f ca="1">IF(C2052&gt;=TODAY()-365, "Last 12 Months", "After 12 Months")</f>
        <v>Last 12 Months</v>
      </c>
      <c r="G2052" s="1" t="s">
        <v>3904</v>
      </c>
      <c r="H2052" s="1" t="s">
        <v>708</v>
      </c>
      <c r="I2052" s="1" t="s">
        <v>3905</v>
      </c>
      <c r="J2052" s="8">
        <f>EOMONTH(C2052, 0)</f>
        <v>45596</v>
      </c>
      <c r="K2052" s="1" t="s">
        <v>373</v>
      </c>
      <c r="L2052" s="1" t="str">
        <f>IF(ISNUMBER(SEARCH("Social subscription",I2052)),"Social Sub",IF(OR(ISNUMBER(SEARCH("Mens",I2052)),ISNUMBER(SEARCH("Ladies",I2052))),"Match Fees",IF(OR(ISNUMBER(SEARCH("Badgers",I2052)),ISNUMBER(SEARCH("Match Fee",I2052))),"Match Fees",IF(OR(ISNUMBER(SEARCH("Training",I2052)),ISNUMBER(SEARCH("Aspirations",I2052))),"Training Fee",""))))</f>
        <v>Match Fees</v>
      </c>
      <c r="M2052" s="1">
        <v>5</v>
      </c>
      <c r="N2052" s="1">
        <v>0.12</v>
      </c>
      <c r="O2052" s="1">
        <v>0.05</v>
      </c>
      <c r="P2052" s="1">
        <v>0</v>
      </c>
      <c r="Q2052" s="1">
        <v>4.83</v>
      </c>
    </row>
    <row r="2053" spans="1:17" ht="12.75">
      <c r="A2053" s="4">
        <v>45573</v>
      </c>
      <c r="B2053" s="18">
        <f>IF(AND(ISNUMBER(--LEFT(A2053,10)), ISNUMBER(--LEFT(C2053,10))), --LEFT(C2053,10) - --LEFT(A2053,10), "")</f>
        <v>13.354099999996834</v>
      </c>
      <c r="C2053" s="4">
        <v>45586.354166666664</v>
      </c>
      <c r="D2053" s="16">
        <f>YEAR(C2053)</f>
        <v>2024</v>
      </c>
      <c r="E2053" s="1" t="str">
        <f t="shared" si="32"/>
        <v>October 2024</v>
      </c>
      <c r="F2053" s="3" t="str">
        <f ca="1">IF(C2053&gt;=TODAY()-365, "Last 12 Months", "After 12 Months")</f>
        <v>Last 12 Months</v>
      </c>
      <c r="G2053" s="1" t="s">
        <v>3906</v>
      </c>
      <c r="H2053" s="1" t="s">
        <v>708</v>
      </c>
      <c r="I2053" s="1" t="s">
        <v>3907</v>
      </c>
      <c r="J2053" s="8">
        <f>EOMONTH(C2053, 0)</f>
        <v>45596</v>
      </c>
      <c r="K2053" s="1" t="s">
        <v>373</v>
      </c>
      <c r="L2053" s="1" t="str">
        <f>IF(ISNUMBER(SEARCH("Social subscription",I2053)),"Social Sub",IF(OR(ISNUMBER(SEARCH("Mens",I2053)),ISNUMBER(SEARCH("Ladies",I2053))),"Match Fees",IF(OR(ISNUMBER(SEARCH("Badgers",I2053)),ISNUMBER(SEARCH("Match Fee",I2053))),"Match Fees",IF(OR(ISNUMBER(SEARCH("Training",I2053)),ISNUMBER(SEARCH("Aspirations",I2053))),"Training Fee",""))))</f>
        <v>Match Fees</v>
      </c>
      <c r="M2053" s="1">
        <v>5</v>
      </c>
      <c r="N2053" s="1">
        <v>0.12</v>
      </c>
      <c r="O2053" s="1">
        <v>0.05</v>
      </c>
      <c r="P2053" s="1">
        <v>0</v>
      </c>
      <c r="Q2053" s="1">
        <v>4.83</v>
      </c>
    </row>
    <row r="2054" spans="1:17" ht="12.75">
      <c r="A2054" s="4">
        <v>45582</v>
      </c>
      <c r="B2054" s="18">
        <f>IF(AND(ISNUMBER(--LEFT(A2054,10)), ISNUMBER(--LEFT(C2054,10))), --LEFT(C2054,10) - --LEFT(A2054,10), "")</f>
        <v>4.3540999999968335</v>
      </c>
      <c r="C2054" s="4">
        <v>45586.354166666664</v>
      </c>
      <c r="D2054" s="16">
        <f>YEAR(C2054)</f>
        <v>2024</v>
      </c>
      <c r="E2054" s="1" t="str">
        <f t="shared" si="32"/>
        <v>October 2024</v>
      </c>
      <c r="F2054" s="3" t="str">
        <f ca="1">IF(C2054&gt;=TODAY()-365, "Last 12 Months", "After 12 Months")</f>
        <v>Last 12 Months</v>
      </c>
      <c r="G2054" s="1" t="s">
        <v>3908</v>
      </c>
      <c r="H2054" s="1" t="s">
        <v>708</v>
      </c>
      <c r="I2054" s="1" t="s">
        <v>3909</v>
      </c>
      <c r="J2054" s="8">
        <f>EOMONTH(C2054, 0)</f>
        <v>45596</v>
      </c>
      <c r="K2054" s="1" t="s">
        <v>373</v>
      </c>
      <c r="L2054" s="1" t="str">
        <f>IF(ISNUMBER(SEARCH("Social subscription",I2054)),"Social Sub",IF(OR(ISNUMBER(SEARCH("Mens",I2054)),ISNUMBER(SEARCH("Ladies",I2054))),"Match Fees",IF(OR(ISNUMBER(SEARCH("Badgers",I2054)),ISNUMBER(SEARCH("Match Fee",I2054))),"Match Fees",IF(OR(ISNUMBER(SEARCH("Training",I2054)),ISNUMBER(SEARCH("Aspirations",I2054))),"Training Fee",""))))</f>
        <v>Match Fees</v>
      </c>
      <c r="M2054" s="1">
        <v>5</v>
      </c>
      <c r="N2054" s="1">
        <v>0.14000000000000001</v>
      </c>
      <c r="O2054" s="1">
        <v>0.05</v>
      </c>
      <c r="P2054" s="1">
        <v>0</v>
      </c>
      <c r="Q2054" s="1">
        <v>4.8099999999999996</v>
      </c>
    </row>
    <row r="2055" spans="1:17" ht="12.75">
      <c r="A2055" s="4">
        <v>45556</v>
      </c>
      <c r="B2055" s="18">
        <f>IF(AND(ISNUMBER(--LEFT(A2055,10)), ISNUMBER(--LEFT(C2055,10))), --LEFT(C2055,10) - --LEFT(A2055,10), "")</f>
        <v>30.354099999996834</v>
      </c>
      <c r="C2055" s="4">
        <v>45586.354166666664</v>
      </c>
      <c r="D2055" s="16">
        <f>YEAR(C2055)</f>
        <v>2024</v>
      </c>
      <c r="E2055" s="1" t="str">
        <f t="shared" si="32"/>
        <v>October 2024</v>
      </c>
      <c r="F2055" s="3" t="str">
        <f ca="1">IF(C2055&gt;=TODAY()-365, "Last 12 Months", "After 12 Months")</f>
        <v>Last 12 Months</v>
      </c>
      <c r="G2055" s="1" t="s">
        <v>3910</v>
      </c>
      <c r="H2055" s="1" t="s">
        <v>632</v>
      </c>
      <c r="I2055" s="1" t="s">
        <v>3911</v>
      </c>
      <c r="J2055" s="8">
        <f>EOMONTH(C2055, 0)</f>
        <v>45596</v>
      </c>
      <c r="K2055" s="1" t="s">
        <v>373</v>
      </c>
      <c r="L2055" s="1" t="str">
        <f>IF(ISNUMBER(SEARCH("Social subscription",I2055)),"Social Sub",IF(OR(ISNUMBER(SEARCH("Mens",I2055)),ISNUMBER(SEARCH("Ladies",I2055))),"Match Fees",IF(OR(ISNUMBER(SEARCH("Badgers",I2055)),ISNUMBER(SEARCH("Match Fee",I2055))),"Match Fees",IF(OR(ISNUMBER(SEARCH("Training",I2055)),ISNUMBER(SEARCH("Aspirations",I2055))),"Training Fee",""))))</f>
        <v>Match Fees</v>
      </c>
      <c r="M2055" s="1">
        <v>5</v>
      </c>
      <c r="N2055" s="1">
        <v>0.28000000000000003</v>
      </c>
      <c r="O2055" s="1">
        <v>0.05</v>
      </c>
      <c r="P2055" s="1">
        <v>0</v>
      </c>
      <c r="Q2055" s="1">
        <v>4.67</v>
      </c>
    </row>
    <row r="2056" spans="1:17" ht="12.75">
      <c r="A2056" s="4">
        <v>45541</v>
      </c>
      <c r="B2056" s="18">
        <f>IF(AND(ISNUMBER(--LEFT(A2056,10)), ISNUMBER(--LEFT(C2056,10))), --LEFT(C2056,10) - --LEFT(A2056,10), "")</f>
        <v>45.566599999998289</v>
      </c>
      <c r="C2056" s="4">
        <v>45586.566666666666</v>
      </c>
      <c r="D2056" s="16">
        <f>YEAR(C2056)</f>
        <v>2024</v>
      </c>
      <c r="E2056" s="1" t="str">
        <f t="shared" si="32"/>
        <v>October 2024</v>
      </c>
      <c r="F2056" s="3" t="str">
        <f ca="1">IF(C2056&gt;=TODAY()-365, "Last 12 Months", "After 12 Months")</f>
        <v>Last 12 Months</v>
      </c>
      <c r="G2056" s="1" t="s">
        <v>3912</v>
      </c>
      <c r="H2056" s="1" t="s">
        <v>1750</v>
      </c>
      <c r="I2056" s="1" t="s">
        <v>3913</v>
      </c>
      <c r="J2056" s="8">
        <f>EOMONTH(C2056, 0)</f>
        <v>45596</v>
      </c>
      <c r="K2056" s="1" t="s">
        <v>373</v>
      </c>
      <c r="L2056" s="1" t="str">
        <f>IF(ISNUMBER(SEARCH("Social subscription",I2056)),"Social Sub",IF(OR(ISNUMBER(SEARCH("Mens",I2056)),ISNUMBER(SEARCH("Ladies",I2056))),"Match Fees",IF(OR(ISNUMBER(SEARCH("Badgers",I2056)),ISNUMBER(SEARCH("Match Fee",I2056))),"Match Fees",IF(OR(ISNUMBER(SEARCH("Training",I2056)),ISNUMBER(SEARCH("Aspirations",I2056))),"Training Fee",""))))</f>
        <v>Match Fees</v>
      </c>
      <c r="M2056" s="1">
        <v>3</v>
      </c>
      <c r="N2056" s="1">
        <v>7.0000000000000007E-2</v>
      </c>
      <c r="O2056" s="1">
        <v>0.05</v>
      </c>
      <c r="P2056" s="1">
        <v>0</v>
      </c>
      <c r="Q2056" s="1">
        <v>2.88</v>
      </c>
    </row>
    <row r="2057" spans="1:17" ht="12.75">
      <c r="A2057" s="4">
        <v>45549</v>
      </c>
      <c r="B2057" s="18">
        <f>IF(AND(ISNUMBER(--LEFT(A2057,10)), ISNUMBER(--LEFT(C2057,10))), --LEFT(C2057,10) - --LEFT(A2057,10), "")</f>
        <v>37.566599999998289</v>
      </c>
      <c r="C2057" s="4">
        <v>45586.566666666666</v>
      </c>
      <c r="D2057" s="16">
        <f>YEAR(C2057)</f>
        <v>2024</v>
      </c>
      <c r="E2057" s="1" t="str">
        <f t="shared" si="32"/>
        <v>October 2024</v>
      </c>
      <c r="F2057" s="3" t="str">
        <f ca="1">IF(C2057&gt;=TODAY()-365, "Last 12 Months", "After 12 Months")</f>
        <v>Last 12 Months</v>
      </c>
      <c r="G2057" s="1" t="s">
        <v>3914</v>
      </c>
      <c r="H2057" s="1" t="s">
        <v>1750</v>
      </c>
      <c r="I2057" s="1" t="s">
        <v>3915</v>
      </c>
      <c r="J2057" s="8">
        <f>EOMONTH(C2057, 0)</f>
        <v>45596</v>
      </c>
      <c r="K2057" s="1" t="s">
        <v>373</v>
      </c>
      <c r="L2057" s="1" t="str">
        <f>IF(ISNUMBER(SEARCH("Social subscription",I2057)),"Social Sub",IF(OR(ISNUMBER(SEARCH("Mens",I2057)),ISNUMBER(SEARCH("Ladies",I2057))),"Match Fees",IF(OR(ISNUMBER(SEARCH("Badgers",I2057)),ISNUMBER(SEARCH("Match Fee",I2057))),"Match Fees",IF(OR(ISNUMBER(SEARCH("Training",I2057)),ISNUMBER(SEARCH("Aspirations",I2057))),"Training Fee",""))))</f>
        <v>Match Fees</v>
      </c>
      <c r="M2057" s="1">
        <v>3</v>
      </c>
      <c r="N2057" s="1">
        <v>7.0000000000000007E-2</v>
      </c>
      <c r="O2057" s="1">
        <v>0.05</v>
      </c>
      <c r="P2057" s="1">
        <v>0</v>
      </c>
      <c r="Q2057" s="1">
        <v>2.88</v>
      </c>
    </row>
    <row r="2058" spans="1:17" ht="12.75">
      <c r="A2058" s="4">
        <v>45555</v>
      </c>
      <c r="B2058" s="18">
        <f>IF(AND(ISNUMBER(--LEFT(A2058,10)), ISNUMBER(--LEFT(C2058,10))), --LEFT(C2058,10) - --LEFT(A2058,10), "")</f>
        <v>31.566599999998289</v>
      </c>
      <c r="C2058" s="4">
        <v>45586.566666666666</v>
      </c>
      <c r="D2058" s="16">
        <f>YEAR(C2058)</f>
        <v>2024</v>
      </c>
      <c r="E2058" s="1" t="str">
        <f t="shared" si="32"/>
        <v>October 2024</v>
      </c>
      <c r="F2058" s="3" t="str">
        <f ca="1">IF(C2058&gt;=TODAY()-365, "Last 12 Months", "After 12 Months")</f>
        <v>Last 12 Months</v>
      </c>
      <c r="G2058" s="1" t="s">
        <v>3916</v>
      </c>
      <c r="H2058" s="1" t="s">
        <v>1750</v>
      </c>
      <c r="I2058" s="1" t="s">
        <v>3917</v>
      </c>
      <c r="J2058" s="8">
        <f>EOMONTH(C2058, 0)</f>
        <v>45596</v>
      </c>
      <c r="K2058" s="1" t="s">
        <v>373</v>
      </c>
      <c r="L2058" s="1" t="str">
        <f>IF(ISNUMBER(SEARCH("Social subscription",I2058)),"Social Sub",IF(OR(ISNUMBER(SEARCH("Mens",I2058)),ISNUMBER(SEARCH("Ladies",I2058))),"Match Fees",IF(OR(ISNUMBER(SEARCH("Badgers",I2058)),ISNUMBER(SEARCH("Match Fee",I2058))),"Match Fees",IF(OR(ISNUMBER(SEARCH("Training",I2058)),ISNUMBER(SEARCH("Aspirations",I2058))),"Training Fee",""))))</f>
        <v>Match Fees</v>
      </c>
      <c r="M2058" s="1">
        <v>3</v>
      </c>
      <c r="N2058" s="1">
        <v>7.0000000000000007E-2</v>
      </c>
      <c r="O2058" s="1">
        <v>0.05</v>
      </c>
      <c r="P2058" s="1">
        <v>0</v>
      </c>
      <c r="Q2058" s="1">
        <v>2.88</v>
      </c>
    </row>
    <row r="2059" spans="1:17" ht="12.75">
      <c r="A2059" s="4">
        <v>45563</v>
      </c>
      <c r="B2059" s="18">
        <f>IF(AND(ISNUMBER(--LEFT(A2059,10)), ISNUMBER(--LEFT(C2059,10))), --LEFT(C2059,10) - --LEFT(A2059,10), "")</f>
        <v>23.566599999998289</v>
      </c>
      <c r="C2059" s="4">
        <v>45586.566666666666</v>
      </c>
      <c r="D2059" s="16">
        <f>YEAR(C2059)</f>
        <v>2024</v>
      </c>
      <c r="E2059" s="1" t="str">
        <f t="shared" si="32"/>
        <v>October 2024</v>
      </c>
      <c r="F2059" s="3" t="str">
        <f ca="1">IF(C2059&gt;=TODAY()-365, "Last 12 Months", "After 12 Months")</f>
        <v>Last 12 Months</v>
      </c>
      <c r="G2059" s="1" t="s">
        <v>3918</v>
      </c>
      <c r="H2059" s="1" t="s">
        <v>1750</v>
      </c>
      <c r="I2059" s="1" t="s">
        <v>3919</v>
      </c>
      <c r="J2059" s="8">
        <f>EOMONTH(C2059, 0)</f>
        <v>45596</v>
      </c>
      <c r="K2059" s="1" t="s">
        <v>373</v>
      </c>
      <c r="L2059" s="1" t="str">
        <f>IF(ISNUMBER(SEARCH("Social subscription",I2059)),"Social Sub",IF(OR(ISNUMBER(SEARCH("Mens",I2059)),ISNUMBER(SEARCH("Ladies",I2059))),"Match Fees",IF(OR(ISNUMBER(SEARCH("Badgers",I2059)),ISNUMBER(SEARCH("Match Fee",I2059))),"Match Fees",IF(OR(ISNUMBER(SEARCH("Training",I2059)),ISNUMBER(SEARCH("Aspirations",I2059))),"Training Fee",""))))</f>
        <v>Match Fees</v>
      </c>
      <c r="M2059" s="1">
        <v>5</v>
      </c>
      <c r="N2059" s="1">
        <v>0.12</v>
      </c>
      <c r="O2059" s="1">
        <v>0.05</v>
      </c>
      <c r="P2059" s="1">
        <v>0</v>
      </c>
      <c r="Q2059" s="1">
        <v>4.83</v>
      </c>
    </row>
    <row r="2060" spans="1:17" ht="12.75">
      <c r="A2060" s="4">
        <v>45570</v>
      </c>
      <c r="B2060" s="18">
        <f>IF(AND(ISNUMBER(--LEFT(A2060,10)), ISNUMBER(--LEFT(C2060,10))), --LEFT(C2060,10) - --LEFT(A2060,10), "")</f>
        <v>16.566599999998289</v>
      </c>
      <c r="C2060" s="4">
        <v>45586.566666666666</v>
      </c>
      <c r="D2060" s="16">
        <f>YEAR(C2060)</f>
        <v>2024</v>
      </c>
      <c r="E2060" s="1" t="str">
        <f t="shared" si="32"/>
        <v>October 2024</v>
      </c>
      <c r="F2060" s="3" t="str">
        <f ca="1">IF(C2060&gt;=TODAY()-365, "Last 12 Months", "After 12 Months")</f>
        <v>Last 12 Months</v>
      </c>
      <c r="G2060" s="1" t="s">
        <v>3920</v>
      </c>
      <c r="H2060" s="1" t="s">
        <v>1750</v>
      </c>
      <c r="I2060" s="1" t="s">
        <v>3921</v>
      </c>
      <c r="J2060" s="8">
        <f>EOMONTH(C2060, 0)</f>
        <v>45596</v>
      </c>
      <c r="K2060" s="1" t="s">
        <v>373</v>
      </c>
      <c r="L2060" s="1" t="str">
        <f>IF(ISNUMBER(SEARCH("Social subscription",I2060)),"Social Sub",IF(OR(ISNUMBER(SEARCH("Mens",I2060)),ISNUMBER(SEARCH("Ladies",I2060))),"Match Fees",IF(OR(ISNUMBER(SEARCH("Badgers",I2060)),ISNUMBER(SEARCH("Match Fee",I2060))),"Match Fees",IF(OR(ISNUMBER(SEARCH("Training",I2060)),ISNUMBER(SEARCH("Aspirations",I2060))),"Training Fee",""))))</f>
        <v>Match Fees</v>
      </c>
      <c r="M2060" s="1">
        <v>5</v>
      </c>
      <c r="N2060" s="1">
        <v>0.11</v>
      </c>
      <c r="O2060" s="1">
        <v>0.05</v>
      </c>
      <c r="P2060" s="1">
        <v>0</v>
      </c>
      <c r="Q2060" s="1">
        <v>4.84</v>
      </c>
    </row>
    <row r="2061" spans="1:17" ht="12.75">
      <c r="A2061" s="4">
        <v>45583</v>
      </c>
      <c r="B2061" s="18">
        <f>IF(AND(ISNUMBER(--LEFT(A2061,10)), ISNUMBER(--LEFT(C2061,10))), --LEFT(C2061,10) - --LEFT(A2061,10), "")</f>
        <v>3.5665999999982887</v>
      </c>
      <c r="C2061" s="4">
        <v>45586.566666666666</v>
      </c>
      <c r="D2061" s="16">
        <f>YEAR(C2061)</f>
        <v>2024</v>
      </c>
      <c r="E2061" s="1" t="str">
        <f t="shared" si="32"/>
        <v>October 2024</v>
      </c>
      <c r="F2061" s="3" t="str">
        <f ca="1">IF(C2061&gt;=TODAY()-365, "Last 12 Months", "After 12 Months")</f>
        <v>Last 12 Months</v>
      </c>
      <c r="G2061" s="1" t="s">
        <v>3922</v>
      </c>
      <c r="H2061" s="1" t="s">
        <v>1750</v>
      </c>
      <c r="I2061" s="1" t="s">
        <v>3923</v>
      </c>
      <c r="J2061" s="8">
        <f>EOMONTH(C2061, 0)</f>
        <v>45596</v>
      </c>
      <c r="K2061" s="1" t="s">
        <v>373</v>
      </c>
      <c r="L2061" s="1" t="str">
        <f>IF(ISNUMBER(SEARCH("Social subscription",I2061)),"Social Sub",IF(OR(ISNUMBER(SEARCH("Mens",I2061)),ISNUMBER(SEARCH("Ladies",I2061))),"Match Fees",IF(OR(ISNUMBER(SEARCH("Badgers",I2061)),ISNUMBER(SEARCH("Match Fee",I2061))),"Match Fees",IF(OR(ISNUMBER(SEARCH("Training",I2061)),ISNUMBER(SEARCH("Aspirations",I2061))),"Training Fee",""))))</f>
        <v>Match Fees</v>
      </c>
      <c r="M2061" s="1">
        <v>5</v>
      </c>
      <c r="N2061" s="1">
        <v>0.12</v>
      </c>
      <c r="O2061" s="1">
        <v>0.05</v>
      </c>
      <c r="P2061" s="1">
        <v>0</v>
      </c>
      <c r="Q2061" s="1">
        <v>4.83</v>
      </c>
    </row>
    <row r="2062" spans="1:17" ht="12.75">
      <c r="A2062" s="4">
        <v>45557</v>
      </c>
      <c r="B2062" s="18">
        <f>IF(AND(ISNUMBER(--LEFT(A2062,10)), ISNUMBER(--LEFT(C2062,10))), --LEFT(C2062,10) - --LEFT(A2062,10), "")</f>
        <v>30.354099999996834</v>
      </c>
      <c r="C2062" s="4">
        <v>45587.354166666664</v>
      </c>
      <c r="D2062" s="16">
        <f>YEAR(C2062)</f>
        <v>2024</v>
      </c>
      <c r="E2062" s="1" t="str">
        <f t="shared" si="32"/>
        <v>October 2024</v>
      </c>
      <c r="F2062" s="3" t="str">
        <f ca="1">IF(C2062&gt;=TODAY()-365, "Last 12 Months", "After 12 Months")</f>
        <v>Last 12 Months</v>
      </c>
      <c r="G2062" s="1" t="s">
        <v>3924</v>
      </c>
      <c r="H2062" s="1" t="s">
        <v>477</v>
      </c>
      <c r="I2062" s="1" t="s">
        <v>3925</v>
      </c>
      <c r="J2062" s="8">
        <f>EOMONTH(C2062, 0)</f>
        <v>45596</v>
      </c>
      <c r="K2062" s="1" t="s">
        <v>373</v>
      </c>
      <c r="L2062" s="1" t="str">
        <f>IF(ISNUMBER(SEARCH("Social subscription",I2062)),"Social Sub",IF(OR(ISNUMBER(SEARCH("Mens",I2062)),ISNUMBER(SEARCH("Ladies",I2062))),"Match Fees",IF(OR(ISNUMBER(SEARCH("Badgers",I2062)),ISNUMBER(SEARCH("Match Fee",I2062))),"Match Fees",IF(OR(ISNUMBER(SEARCH("Training",I2062)),ISNUMBER(SEARCH("Aspirations",I2062))),"Training Fee",""))))</f>
        <v>Training Fee</v>
      </c>
      <c r="M2062" s="1">
        <v>3</v>
      </c>
      <c r="N2062" s="1">
        <v>0.14000000000000001</v>
      </c>
      <c r="O2062" s="1">
        <v>0.05</v>
      </c>
      <c r="P2062" s="1">
        <v>0</v>
      </c>
      <c r="Q2062" s="1">
        <v>2.81</v>
      </c>
    </row>
    <row r="2063" spans="1:17" ht="12.75">
      <c r="A2063" s="4">
        <v>45584</v>
      </c>
      <c r="B2063" s="18">
        <f>IF(AND(ISNUMBER(--LEFT(A2063,10)), ISNUMBER(--LEFT(C2063,10))), --LEFT(C2063,10) - --LEFT(A2063,10), "")</f>
        <v>3.3540999999968335</v>
      </c>
      <c r="C2063" s="4">
        <v>45587.354166666664</v>
      </c>
      <c r="D2063" s="16">
        <f>YEAR(C2063)</f>
        <v>2024</v>
      </c>
      <c r="E2063" s="1" t="str">
        <f t="shared" si="32"/>
        <v>October 2024</v>
      </c>
      <c r="F2063" s="3" t="str">
        <f ca="1">IF(C2063&gt;=TODAY()-365, "Last 12 Months", "After 12 Months")</f>
        <v>Last 12 Months</v>
      </c>
      <c r="G2063" s="1" t="s">
        <v>3926</v>
      </c>
      <c r="H2063" s="1" t="s">
        <v>477</v>
      </c>
      <c r="I2063" s="1" t="s">
        <v>3927</v>
      </c>
      <c r="J2063" s="8">
        <f>EOMONTH(C2063, 0)</f>
        <v>45596</v>
      </c>
      <c r="K2063" s="1" t="s">
        <v>373</v>
      </c>
      <c r="L2063" s="1" t="str">
        <f>IF(ISNUMBER(SEARCH("Social subscription",I2063)),"Social Sub",IF(OR(ISNUMBER(SEARCH("Mens",I2063)),ISNUMBER(SEARCH("Ladies",I2063))),"Match Fees",IF(OR(ISNUMBER(SEARCH("Badgers",I2063)),ISNUMBER(SEARCH("Match Fee",I2063))),"Match Fees",IF(OR(ISNUMBER(SEARCH("Training",I2063)),ISNUMBER(SEARCH("Aspirations",I2063))),"Training Fee",""))))</f>
        <v>Match Fees</v>
      </c>
      <c r="M2063" s="1">
        <v>3</v>
      </c>
      <c r="N2063" s="1">
        <v>0.15</v>
      </c>
      <c r="O2063" s="1">
        <v>0.05</v>
      </c>
      <c r="P2063" s="1">
        <v>0</v>
      </c>
      <c r="Q2063" s="1">
        <v>2.8</v>
      </c>
    </row>
    <row r="2064" spans="1:17" ht="12.75">
      <c r="A2064" s="4">
        <v>45555</v>
      </c>
      <c r="B2064" s="18">
        <f>IF(AND(ISNUMBER(--LEFT(A2064,10)), ISNUMBER(--LEFT(C2064,10))), --LEFT(C2064,10) - --LEFT(A2064,10), "")</f>
        <v>32.354099999996834</v>
      </c>
      <c r="C2064" s="4">
        <v>45587.354166666664</v>
      </c>
      <c r="D2064" s="16">
        <f>YEAR(C2064)</f>
        <v>2024</v>
      </c>
      <c r="E2064" s="1" t="str">
        <f t="shared" si="32"/>
        <v>October 2024</v>
      </c>
      <c r="F2064" s="3" t="str">
        <f ca="1">IF(C2064&gt;=TODAY()-365, "Last 12 Months", "After 12 Months")</f>
        <v>Last 12 Months</v>
      </c>
      <c r="G2064" s="1" t="s">
        <v>3928</v>
      </c>
      <c r="H2064" s="1" t="s">
        <v>560</v>
      </c>
      <c r="I2064" s="1" t="s">
        <v>3929</v>
      </c>
      <c r="J2064" s="8">
        <f>EOMONTH(C2064, 0)</f>
        <v>45596</v>
      </c>
      <c r="K2064" s="1" t="s">
        <v>373</v>
      </c>
      <c r="L2064" s="1" t="str">
        <f>IF(ISNUMBER(SEARCH("Social subscription",I2064)),"Social Sub",IF(OR(ISNUMBER(SEARCH("Mens",I2064)),ISNUMBER(SEARCH("Ladies",I2064))),"Match Fees",IF(OR(ISNUMBER(SEARCH("Badgers",I2064)),ISNUMBER(SEARCH("Match Fee",I2064))),"Match Fees",IF(OR(ISNUMBER(SEARCH("Training",I2064)),ISNUMBER(SEARCH("Aspirations",I2064))),"Training Fee",""))))</f>
        <v>Match Fees</v>
      </c>
      <c r="M2064" s="1">
        <v>3</v>
      </c>
      <c r="N2064" s="1">
        <v>7.0000000000000007E-2</v>
      </c>
      <c r="O2064" s="1">
        <v>0.05</v>
      </c>
      <c r="P2064" s="1">
        <v>0</v>
      </c>
      <c r="Q2064" s="1">
        <v>2.88</v>
      </c>
    </row>
    <row r="2065" spans="1:17" ht="12.75">
      <c r="A2065" s="4">
        <v>45557</v>
      </c>
      <c r="B2065" s="18">
        <f>IF(AND(ISNUMBER(--LEFT(A2065,10)), ISNUMBER(--LEFT(C2065,10))), --LEFT(C2065,10) - --LEFT(A2065,10), "")</f>
        <v>30.354099999996834</v>
      </c>
      <c r="C2065" s="4">
        <v>45587.354166666664</v>
      </c>
      <c r="D2065" s="16">
        <f>YEAR(C2065)</f>
        <v>2024</v>
      </c>
      <c r="E2065" s="1" t="str">
        <f t="shared" si="32"/>
        <v>October 2024</v>
      </c>
      <c r="F2065" s="3" t="str">
        <f ca="1">IF(C2065&gt;=TODAY()-365, "Last 12 Months", "After 12 Months")</f>
        <v>Last 12 Months</v>
      </c>
      <c r="G2065" s="1" t="s">
        <v>3930</v>
      </c>
      <c r="H2065" s="1" t="s">
        <v>560</v>
      </c>
      <c r="I2065" s="1" t="s">
        <v>3931</v>
      </c>
      <c r="J2065" s="8">
        <f>EOMONTH(C2065, 0)</f>
        <v>45596</v>
      </c>
      <c r="K2065" s="1" t="s">
        <v>373</v>
      </c>
      <c r="L2065" s="1" t="str">
        <f>IF(ISNUMBER(SEARCH("Social subscription",I2065)),"Social Sub",IF(OR(ISNUMBER(SEARCH("Mens",I2065)),ISNUMBER(SEARCH("Ladies",I2065))),"Match Fees",IF(OR(ISNUMBER(SEARCH("Badgers",I2065)),ISNUMBER(SEARCH("Match Fee",I2065))),"Match Fees",IF(OR(ISNUMBER(SEARCH("Training",I2065)),ISNUMBER(SEARCH("Aspirations",I2065))),"Training Fee",""))))</f>
        <v>Training Fee</v>
      </c>
      <c r="M2065" s="1">
        <v>3</v>
      </c>
      <c r="N2065" s="1">
        <v>7.0000000000000007E-2</v>
      </c>
      <c r="O2065" s="1">
        <v>0.05</v>
      </c>
      <c r="P2065" s="1">
        <v>0</v>
      </c>
      <c r="Q2065" s="1">
        <v>2.88</v>
      </c>
    </row>
    <row r="2066" spans="1:17" ht="12.75">
      <c r="A2066" s="4">
        <v>45562</v>
      </c>
      <c r="B2066" s="18">
        <f>IF(AND(ISNUMBER(--LEFT(A2066,10)), ISNUMBER(--LEFT(C2066,10))), --LEFT(C2066,10) - --LEFT(A2066,10), "")</f>
        <v>25.354099999996834</v>
      </c>
      <c r="C2066" s="4">
        <v>45587.354166666664</v>
      </c>
      <c r="D2066" s="16">
        <f>YEAR(C2066)</f>
        <v>2024</v>
      </c>
      <c r="E2066" s="1" t="str">
        <f t="shared" si="32"/>
        <v>October 2024</v>
      </c>
      <c r="F2066" s="3" t="str">
        <f ca="1">IF(C2066&gt;=TODAY()-365, "Last 12 Months", "After 12 Months")</f>
        <v>Last 12 Months</v>
      </c>
      <c r="G2066" s="1" t="s">
        <v>3932</v>
      </c>
      <c r="H2066" s="1" t="s">
        <v>560</v>
      </c>
      <c r="I2066" s="1" t="s">
        <v>3933</v>
      </c>
      <c r="J2066" s="8">
        <f>EOMONTH(C2066, 0)</f>
        <v>45596</v>
      </c>
      <c r="K2066" s="1" t="s">
        <v>373</v>
      </c>
      <c r="L2066" s="1" t="str">
        <f>IF(ISNUMBER(SEARCH("Social subscription",I2066)),"Social Sub",IF(OR(ISNUMBER(SEARCH("Mens",I2066)),ISNUMBER(SEARCH("Ladies",I2066))),"Match Fees",IF(OR(ISNUMBER(SEARCH("Badgers",I2066)),ISNUMBER(SEARCH("Match Fee",I2066))),"Match Fees",IF(OR(ISNUMBER(SEARCH("Training",I2066)),ISNUMBER(SEARCH("Aspirations",I2066))),"Training Fee",""))))</f>
        <v>Match Fees</v>
      </c>
      <c r="M2066" s="1">
        <v>3</v>
      </c>
      <c r="N2066" s="1">
        <v>7.0000000000000007E-2</v>
      </c>
      <c r="O2066" s="1">
        <v>0.05</v>
      </c>
      <c r="P2066" s="1">
        <v>0</v>
      </c>
      <c r="Q2066" s="1">
        <v>2.88</v>
      </c>
    </row>
    <row r="2067" spans="1:17" ht="12.75">
      <c r="A2067" s="4">
        <v>45568</v>
      </c>
      <c r="B2067" s="18">
        <f>IF(AND(ISNUMBER(--LEFT(A2067,10)), ISNUMBER(--LEFT(C2067,10))), --LEFT(C2067,10) - --LEFT(A2067,10), "")</f>
        <v>19.354099999996834</v>
      </c>
      <c r="C2067" s="4">
        <v>45587.354166666664</v>
      </c>
      <c r="D2067" s="16">
        <f>YEAR(C2067)</f>
        <v>2024</v>
      </c>
      <c r="E2067" s="1" t="str">
        <f t="shared" si="32"/>
        <v>October 2024</v>
      </c>
      <c r="F2067" s="3" t="str">
        <f ca="1">IF(C2067&gt;=TODAY()-365, "Last 12 Months", "After 12 Months")</f>
        <v>Last 12 Months</v>
      </c>
      <c r="G2067" s="1" t="s">
        <v>3934</v>
      </c>
      <c r="H2067" s="1" t="s">
        <v>560</v>
      </c>
      <c r="I2067" s="1" t="s">
        <v>3935</v>
      </c>
      <c r="J2067" s="8">
        <f>EOMONTH(C2067, 0)</f>
        <v>45596</v>
      </c>
      <c r="K2067" s="1" t="s">
        <v>373</v>
      </c>
      <c r="L2067" s="1" t="str">
        <f>IF(ISNUMBER(SEARCH("Social subscription",I2067)),"Social Sub",IF(OR(ISNUMBER(SEARCH("Mens",I2067)),ISNUMBER(SEARCH("Ladies",I2067))),"Match Fees",IF(OR(ISNUMBER(SEARCH("Badgers",I2067)),ISNUMBER(SEARCH("Match Fee",I2067))),"Match Fees",IF(OR(ISNUMBER(SEARCH("Training",I2067)),ISNUMBER(SEARCH("Aspirations",I2067))),"Training Fee",""))))</f>
        <v>Training Fee</v>
      </c>
      <c r="M2067" s="1">
        <v>3</v>
      </c>
      <c r="N2067" s="1">
        <v>7.0000000000000007E-2</v>
      </c>
      <c r="O2067" s="1">
        <v>0.05</v>
      </c>
      <c r="P2067" s="1">
        <v>0</v>
      </c>
      <c r="Q2067" s="1">
        <v>2.88</v>
      </c>
    </row>
    <row r="2068" spans="1:17" ht="12.75">
      <c r="A2068" s="4">
        <v>45569</v>
      </c>
      <c r="B2068" s="18">
        <f>IF(AND(ISNUMBER(--LEFT(A2068,10)), ISNUMBER(--LEFT(C2068,10))), --LEFT(C2068,10) - --LEFT(A2068,10), "")</f>
        <v>18.354099999996834</v>
      </c>
      <c r="C2068" s="4">
        <v>45587.354166666664</v>
      </c>
      <c r="D2068" s="16">
        <f>YEAR(C2068)</f>
        <v>2024</v>
      </c>
      <c r="E2068" s="1" t="str">
        <f t="shared" si="32"/>
        <v>October 2024</v>
      </c>
      <c r="F2068" s="3" t="str">
        <f ca="1">IF(C2068&gt;=TODAY()-365, "Last 12 Months", "After 12 Months")</f>
        <v>Last 12 Months</v>
      </c>
      <c r="G2068" s="1" t="s">
        <v>3936</v>
      </c>
      <c r="H2068" s="1" t="s">
        <v>560</v>
      </c>
      <c r="I2068" s="1" t="s">
        <v>3937</v>
      </c>
      <c r="J2068" s="8">
        <f>EOMONTH(C2068, 0)</f>
        <v>45596</v>
      </c>
      <c r="K2068" s="1" t="s">
        <v>373</v>
      </c>
      <c r="L2068" s="1" t="str">
        <f>IF(ISNUMBER(SEARCH("Social subscription",I2068)),"Social Sub",IF(OR(ISNUMBER(SEARCH("Mens",I2068)),ISNUMBER(SEARCH("Ladies",I2068))),"Match Fees",IF(OR(ISNUMBER(SEARCH("Badgers",I2068)),ISNUMBER(SEARCH("Match Fee",I2068))),"Match Fees",IF(OR(ISNUMBER(SEARCH("Training",I2068)),ISNUMBER(SEARCH("Aspirations",I2068))),"Training Fee",""))))</f>
        <v>Match Fees</v>
      </c>
      <c r="M2068" s="1">
        <v>3</v>
      </c>
      <c r="N2068" s="1">
        <v>7.0000000000000007E-2</v>
      </c>
      <c r="O2068" s="1">
        <v>0.05</v>
      </c>
      <c r="P2068" s="1">
        <v>0</v>
      </c>
      <c r="Q2068" s="1">
        <v>2.88</v>
      </c>
    </row>
    <row r="2069" spans="1:17" ht="12.75">
      <c r="A2069" s="4">
        <v>45577</v>
      </c>
      <c r="B2069" s="18">
        <f>IF(AND(ISNUMBER(--LEFT(A2069,10)), ISNUMBER(--LEFT(C2069,10))), --LEFT(C2069,10) - --LEFT(A2069,10), "")</f>
        <v>10.354099999996834</v>
      </c>
      <c r="C2069" s="4">
        <v>45587.354166666664</v>
      </c>
      <c r="D2069" s="16">
        <f>YEAR(C2069)</f>
        <v>2024</v>
      </c>
      <c r="E2069" s="1" t="str">
        <f t="shared" si="32"/>
        <v>October 2024</v>
      </c>
      <c r="F2069" s="3" t="str">
        <f ca="1">IF(C2069&gt;=TODAY()-365, "Last 12 Months", "After 12 Months")</f>
        <v>Last 12 Months</v>
      </c>
      <c r="G2069" s="1" t="s">
        <v>3938</v>
      </c>
      <c r="H2069" s="1" t="s">
        <v>560</v>
      </c>
      <c r="I2069" s="1" t="s">
        <v>3939</v>
      </c>
      <c r="J2069" s="8">
        <f>EOMONTH(C2069, 0)</f>
        <v>45596</v>
      </c>
      <c r="K2069" s="1" t="s">
        <v>373</v>
      </c>
      <c r="L2069" s="1" t="str">
        <f>IF(ISNUMBER(SEARCH("Social subscription",I2069)),"Social Sub",IF(OR(ISNUMBER(SEARCH("Mens",I2069)),ISNUMBER(SEARCH("Ladies",I2069))),"Match Fees",IF(OR(ISNUMBER(SEARCH("Badgers",I2069)),ISNUMBER(SEARCH("Match Fee",I2069))),"Match Fees",IF(OR(ISNUMBER(SEARCH("Training",I2069)),ISNUMBER(SEARCH("Aspirations",I2069))),"Training Fee",""))))</f>
        <v>Match Fees</v>
      </c>
      <c r="M2069" s="1">
        <v>3</v>
      </c>
      <c r="N2069" s="1">
        <v>7.0000000000000007E-2</v>
      </c>
      <c r="O2069" s="1">
        <v>0.05</v>
      </c>
      <c r="P2069" s="1">
        <v>0</v>
      </c>
      <c r="Q2069" s="1">
        <v>2.88</v>
      </c>
    </row>
    <row r="2070" spans="1:17" ht="12.75">
      <c r="A2070" s="4">
        <v>45583</v>
      </c>
      <c r="B2070" s="18">
        <f>IF(AND(ISNUMBER(--LEFT(A2070,10)), ISNUMBER(--LEFT(C2070,10))), --LEFT(C2070,10) - --LEFT(A2070,10), "")</f>
        <v>4.3540999999968335</v>
      </c>
      <c r="C2070" s="4">
        <v>45587.354166666664</v>
      </c>
      <c r="D2070" s="16">
        <f>YEAR(C2070)</f>
        <v>2024</v>
      </c>
      <c r="E2070" s="1" t="str">
        <f t="shared" si="32"/>
        <v>October 2024</v>
      </c>
      <c r="F2070" s="3" t="str">
        <f ca="1">IF(C2070&gt;=TODAY()-365, "Last 12 Months", "After 12 Months")</f>
        <v>Last 12 Months</v>
      </c>
      <c r="G2070" s="1" t="s">
        <v>3940</v>
      </c>
      <c r="H2070" s="1" t="s">
        <v>560</v>
      </c>
      <c r="I2070" s="1" t="s">
        <v>3941</v>
      </c>
      <c r="J2070" s="8">
        <f>EOMONTH(C2070, 0)</f>
        <v>45596</v>
      </c>
      <c r="K2070" s="1" t="s">
        <v>373</v>
      </c>
      <c r="L2070" s="1" t="str">
        <f>IF(ISNUMBER(SEARCH("Social subscription",I2070)),"Social Sub",IF(OR(ISNUMBER(SEARCH("Mens",I2070)),ISNUMBER(SEARCH("Ladies",I2070))),"Match Fees",IF(OR(ISNUMBER(SEARCH("Badgers",I2070)),ISNUMBER(SEARCH("Match Fee",I2070))),"Match Fees",IF(OR(ISNUMBER(SEARCH("Training",I2070)),ISNUMBER(SEARCH("Aspirations",I2070))),"Training Fee",""))))</f>
        <v>Match Fees</v>
      </c>
      <c r="M2070" s="1">
        <v>3</v>
      </c>
      <c r="N2070" s="1">
        <v>0.1</v>
      </c>
      <c r="O2070" s="1">
        <v>0.05</v>
      </c>
      <c r="P2070" s="1">
        <v>0</v>
      </c>
      <c r="Q2070" s="1">
        <v>2.85</v>
      </c>
    </row>
    <row r="2071" spans="1:17" ht="12.75">
      <c r="A2071" s="4">
        <v>45557</v>
      </c>
      <c r="B2071" s="18">
        <f>IF(AND(ISNUMBER(--LEFT(A2071,10)), ISNUMBER(--LEFT(C2071,10))), --LEFT(C2071,10) - --LEFT(A2071,10), "")</f>
        <v>30.354099999996834</v>
      </c>
      <c r="C2071" s="4">
        <v>45587.354166666664</v>
      </c>
      <c r="D2071" s="16">
        <f>YEAR(C2071)</f>
        <v>2024</v>
      </c>
      <c r="E2071" s="1" t="str">
        <f t="shared" si="32"/>
        <v>October 2024</v>
      </c>
      <c r="F2071" s="3" t="str">
        <f ca="1">IF(C2071&gt;=TODAY()-365, "Last 12 Months", "After 12 Months")</f>
        <v>Last 12 Months</v>
      </c>
      <c r="G2071" s="1" t="s">
        <v>3942</v>
      </c>
      <c r="H2071" s="1" t="s">
        <v>951</v>
      </c>
      <c r="I2071" s="1" t="s">
        <v>3943</v>
      </c>
      <c r="J2071" s="8">
        <f>EOMONTH(C2071, 0)</f>
        <v>45596</v>
      </c>
      <c r="K2071" s="1" t="s">
        <v>373</v>
      </c>
      <c r="L2071" s="1" t="str">
        <f>IF(ISNUMBER(SEARCH("Social subscription",I2071)),"Social Sub",IF(OR(ISNUMBER(SEARCH("Mens",I2071)),ISNUMBER(SEARCH("Ladies",I2071))),"Match Fees",IF(OR(ISNUMBER(SEARCH("Badgers",I2071)),ISNUMBER(SEARCH("Match Fee",I2071))),"Match Fees",IF(OR(ISNUMBER(SEARCH("Training",I2071)),ISNUMBER(SEARCH("Aspirations",I2071))),"Training Fee",""))))</f>
        <v>Training Fee</v>
      </c>
      <c r="M2071" s="1">
        <v>3</v>
      </c>
      <c r="N2071" s="1">
        <v>7.0000000000000007E-2</v>
      </c>
      <c r="O2071" s="1">
        <v>0.05</v>
      </c>
      <c r="P2071" s="1">
        <v>0</v>
      </c>
      <c r="Q2071" s="1">
        <v>2.88</v>
      </c>
    </row>
    <row r="2072" spans="1:17" ht="12.75">
      <c r="A2072" s="4">
        <v>45557</v>
      </c>
      <c r="B2072" s="18">
        <f>IF(AND(ISNUMBER(--LEFT(A2072,10)), ISNUMBER(--LEFT(C2072,10))), --LEFT(C2072,10) - --LEFT(A2072,10), "")</f>
        <v>30.354099999996834</v>
      </c>
      <c r="C2072" s="4">
        <v>45587.354166666664</v>
      </c>
      <c r="D2072" s="16">
        <f>YEAR(C2072)</f>
        <v>2024</v>
      </c>
      <c r="E2072" s="1" t="str">
        <f t="shared" si="32"/>
        <v>October 2024</v>
      </c>
      <c r="F2072" s="3" t="str">
        <f ca="1">IF(C2072&gt;=TODAY()-365, "Last 12 Months", "After 12 Months")</f>
        <v>Last 12 Months</v>
      </c>
      <c r="G2072" s="1" t="s">
        <v>3944</v>
      </c>
      <c r="H2072" s="1" t="s">
        <v>954</v>
      </c>
      <c r="I2072" s="1" t="s">
        <v>3943</v>
      </c>
      <c r="J2072" s="8">
        <f>EOMONTH(C2072, 0)</f>
        <v>45596</v>
      </c>
      <c r="K2072" s="1" t="s">
        <v>373</v>
      </c>
      <c r="L2072" s="1" t="str">
        <f>IF(ISNUMBER(SEARCH("Social subscription",I2072)),"Social Sub",IF(OR(ISNUMBER(SEARCH("Mens",I2072)),ISNUMBER(SEARCH("Ladies",I2072))),"Match Fees",IF(OR(ISNUMBER(SEARCH("Badgers",I2072)),ISNUMBER(SEARCH("Match Fee",I2072))),"Match Fees",IF(OR(ISNUMBER(SEARCH("Training",I2072)),ISNUMBER(SEARCH("Aspirations",I2072))),"Training Fee",""))))</f>
        <v>Training Fee</v>
      </c>
      <c r="M2072" s="1">
        <v>3</v>
      </c>
      <c r="N2072" s="1">
        <v>7.0000000000000007E-2</v>
      </c>
      <c r="O2072" s="1">
        <v>0.05</v>
      </c>
      <c r="P2072" s="1">
        <v>0</v>
      </c>
      <c r="Q2072" s="1">
        <v>2.88</v>
      </c>
    </row>
    <row r="2073" spans="1:17" ht="12.75">
      <c r="A2073" s="4">
        <v>45563</v>
      </c>
      <c r="B2073" s="18">
        <f>IF(AND(ISNUMBER(--LEFT(A2073,10)), ISNUMBER(--LEFT(C2073,10))), --LEFT(C2073,10) - --LEFT(A2073,10), "")</f>
        <v>24.354099999996834</v>
      </c>
      <c r="C2073" s="4">
        <v>45587.354166666664</v>
      </c>
      <c r="D2073" s="16">
        <f>YEAR(C2073)</f>
        <v>2024</v>
      </c>
      <c r="E2073" s="1" t="str">
        <f t="shared" si="32"/>
        <v>October 2024</v>
      </c>
      <c r="F2073" s="3" t="str">
        <f ca="1">IF(C2073&gt;=TODAY()-365, "Last 12 Months", "After 12 Months")</f>
        <v>Last 12 Months</v>
      </c>
      <c r="G2073" s="1" t="s">
        <v>3945</v>
      </c>
      <c r="H2073" s="1" t="s">
        <v>951</v>
      </c>
      <c r="I2073" s="1" t="s">
        <v>3946</v>
      </c>
      <c r="J2073" s="8">
        <f>EOMONTH(C2073, 0)</f>
        <v>45596</v>
      </c>
      <c r="K2073" s="1" t="s">
        <v>373</v>
      </c>
      <c r="L2073" s="1" t="str">
        <f>IF(ISNUMBER(SEARCH("Social subscription",I2073)),"Social Sub",IF(OR(ISNUMBER(SEARCH("Mens",I2073)),ISNUMBER(SEARCH("Ladies",I2073))),"Match Fees",IF(OR(ISNUMBER(SEARCH("Badgers",I2073)),ISNUMBER(SEARCH("Match Fee",I2073))),"Match Fees",IF(OR(ISNUMBER(SEARCH("Training",I2073)),ISNUMBER(SEARCH("Aspirations",I2073))),"Training Fee",""))))</f>
        <v>Match Fees</v>
      </c>
      <c r="M2073" s="1">
        <v>3</v>
      </c>
      <c r="N2073" s="1">
        <v>7.0000000000000007E-2</v>
      </c>
      <c r="O2073" s="1">
        <v>0.05</v>
      </c>
      <c r="P2073" s="1">
        <v>0</v>
      </c>
      <c r="Q2073" s="1">
        <v>2.88</v>
      </c>
    </row>
    <row r="2074" spans="1:17" ht="12.75">
      <c r="A2074" s="4">
        <v>45571</v>
      </c>
      <c r="B2074" s="18">
        <f>IF(AND(ISNUMBER(--LEFT(A2074,10)), ISNUMBER(--LEFT(C2074,10))), --LEFT(C2074,10) - --LEFT(A2074,10), "")</f>
        <v>16.354099999996834</v>
      </c>
      <c r="C2074" s="4">
        <v>45587.354166666664</v>
      </c>
      <c r="D2074" s="16">
        <f>YEAR(C2074)</f>
        <v>2024</v>
      </c>
      <c r="E2074" s="1" t="str">
        <f t="shared" si="32"/>
        <v>October 2024</v>
      </c>
      <c r="F2074" s="3" t="str">
        <f ca="1">IF(C2074&gt;=TODAY()-365, "Last 12 Months", "After 12 Months")</f>
        <v>Last 12 Months</v>
      </c>
      <c r="G2074" s="1" t="s">
        <v>3947</v>
      </c>
      <c r="H2074" s="1" t="s">
        <v>951</v>
      </c>
      <c r="I2074" s="1" t="s">
        <v>3948</v>
      </c>
      <c r="J2074" s="8">
        <f>EOMONTH(C2074, 0)</f>
        <v>45596</v>
      </c>
      <c r="K2074" s="1" t="s">
        <v>373</v>
      </c>
      <c r="L2074" s="1" t="str">
        <f>IF(ISNUMBER(SEARCH("Social subscription",I2074)),"Social Sub",IF(OR(ISNUMBER(SEARCH("Mens",I2074)),ISNUMBER(SEARCH("Ladies",I2074))),"Match Fees",IF(OR(ISNUMBER(SEARCH("Badgers",I2074)),ISNUMBER(SEARCH("Match Fee",I2074))),"Match Fees",IF(OR(ISNUMBER(SEARCH("Training",I2074)),ISNUMBER(SEARCH("Aspirations",I2074))),"Training Fee",""))))</f>
        <v>Training Fee</v>
      </c>
      <c r="M2074" s="1">
        <v>3</v>
      </c>
      <c r="N2074" s="1">
        <v>7.0000000000000007E-2</v>
      </c>
      <c r="O2074" s="1">
        <v>0.05</v>
      </c>
      <c r="P2074" s="1">
        <v>0</v>
      </c>
      <c r="Q2074" s="1">
        <v>2.88</v>
      </c>
    </row>
    <row r="2075" spans="1:17" ht="12.75">
      <c r="A2075" s="4">
        <v>45571</v>
      </c>
      <c r="B2075" s="18">
        <f>IF(AND(ISNUMBER(--LEFT(A2075,10)), ISNUMBER(--LEFT(C2075,10))), --LEFT(C2075,10) - --LEFT(A2075,10), "")</f>
        <v>16.354099999996834</v>
      </c>
      <c r="C2075" s="4">
        <v>45587.354166666664</v>
      </c>
      <c r="D2075" s="16">
        <f>YEAR(C2075)</f>
        <v>2024</v>
      </c>
      <c r="E2075" s="1" t="str">
        <f t="shared" si="32"/>
        <v>October 2024</v>
      </c>
      <c r="F2075" s="3" t="str">
        <f ca="1">IF(C2075&gt;=TODAY()-365, "Last 12 Months", "After 12 Months")</f>
        <v>Last 12 Months</v>
      </c>
      <c r="G2075" s="1" t="s">
        <v>3949</v>
      </c>
      <c r="H2075" s="1" t="s">
        <v>954</v>
      </c>
      <c r="I2075" s="1" t="s">
        <v>3948</v>
      </c>
      <c r="J2075" s="8">
        <f>EOMONTH(C2075, 0)</f>
        <v>45596</v>
      </c>
      <c r="K2075" s="1" t="s">
        <v>373</v>
      </c>
      <c r="L2075" s="1" t="str">
        <f>IF(ISNUMBER(SEARCH("Social subscription",I2075)),"Social Sub",IF(OR(ISNUMBER(SEARCH("Mens",I2075)),ISNUMBER(SEARCH("Ladies",I2075))),"Match Fees",IF(OR(ISNUMBER(SEARCH("Badgers",I2075)),ISNUMBER(SEARCH("Match Fee",I2075))),"Match Fees",IF(OR(ISNUMBER(SEARCH("Training",I2075)),ISNUMBER(SEARCH("Aspirations",I2075))),"Training Fee",""))))</f>
        <v>Training Fee</v>
      </c>
      <c r="M2075" s="1">
        <v>3</v>
      </c>
      <c r="N2075" s="1">
        <v>7.0000000000000007E-2</v>
      </c>
      <c r="O2075" s="1">
        <v>0.05</v>
      </c>
      <c r="P2075" s="1">
        <v>0</v>
      </c>
      <c r="Q2075" s="1">
        <v>2.88</v>
      </c>
    </row>
    <row r="2076" spans="1:17" ht="12.75">
      <c r="A2076" s="4">
        <v>45584</v>
      </c>
      <c r="B2076" s="18">
        <f>IF(AND(ISNUMBER(--LEFT(A2076,10)), ISNUMBER(--LEFT(C2076,10))), --LEFT(C2076,10) - --LEFT(A2076,10), "")</f>
        <v>3.3540999999968335</v>
      </c>
      <c r="C2076" s="4">
        <v>45587.354166666664</v>
      </c>
      <c r="D2076" s="16">
        <f>YEAR(C2076)</f>
        <v>2024</v>
      </c>
      <c r="E2076" s="1" t="str">
        <f t="shared" si="32"/>
        <v>October 2024</v>
      </c>
      <c r="F2076" s="3" t="str">
        <f ca="1">IF(C2076&gt;=TODAY()-365, "Last 12 Months", "After 12 Months")</f>
        <v>Last 12 Months</v>
      </c>
      <c r="G2076" s="1" t="s">
        <v>3950</v>
      </c>
      <c r="H2076" s="1" t="s">
        <v>951</v>
      </c>
      <c r="I2076" s="1" t="s">
        <v>3951</v>
      </c>
      <c r="J2076" s="8">
        <f>EOMONTH(C2076, 0)</f>
        <v>45596</v>
      </c>
      <c r="K2076" s="1" t="s">
        <v>373</v>
      </c>
      <c r="L2076" s="1" t="str">
        <f>IF(ISNUMBER(SEARCH("Social subscription",I2076)),"Social Sub",IF(OR(ISNUMBER(SEARCH("Mens",I2076)),ISNUMBER(SEARCH("Ladies",I2076))),"Match Fees",IF(OR(ISNUMBER(SEARCH("Badgers",I2076)),ISNUMBER(SEARCH("Match Fee",I2076))),"Match Fees",IF(OR(ISNUMBER(SEARCH("Training",I2076)),ISNUMBER(SEARCH("Aspirations",I2076))),"Training Fee",""))))</f>
        <v>Match Fees</v>
      </c>
      <c r="M2076" s="1">
        <v>3</v>
      </c>
      <c r="N2076" s="1">
        <v>7.0000000000000007E-2</v>
      </c>
      <c r="O2076" s="1">
        <v>0.05</v>
      </c>
      <c r="P2076" s="1">
        <v>0</v>
      </c>
      <c r="Q2076" s="1">
        <v>2.88</v>
      </c>
    </row>
    <row r="2077" spans="1:17" ht="12.75">
      <c r="A2077" s="4">
        <v>45585</v>
      </c>
      <c r="B2077" s="18">
        <f>IF(AND(ISNUMBER(--LEFT(A2077,10)), ISNUMBER(--LEFT(C2077,10))), --LEFT(C2077,10) - --LEFT(A2077,10), "")</f>
        <v>2.3540999999968335</v>
      </c>
      <c r="C2077" s="4">
        <v>45587.354166666664</v>
      </c>
      <c r="D2077" s="16">
        <f>YEAR(C2077)</f>
        <v>2024</v>
      </c>
      <c r="E2077" s="1" t="str">
        <f t="shared" si="32"/>
        <v>October 2024</v>
      </c>
      <c r="F2077" s="3" t="str">
        <f ca="1">IF(C2077&gt;=TODAY()-365, "Last 12 Months", "After 12 Months")</f>
        <v>Last 12 Months</v>
      </c>
      <c r="G2077" s="1" t="s">
        <v>3952</v>
      </c>
      <c r="H2077" s="1" t="s">
        <v>951</v>
      </c>
      <c r="I2077" s="1" t="s">
        <v>3953</v>
      </c>
      <c r="J2077" s="8">
        <f>EOMONTH(C2077, 0)</f>
        <v>45596</v>
      </c>
      <c r="K2077" s="1" t="s">
        <v>373</v>
      </c>
      <c r="L2077" s="1" t="str">
        <f>IF(ISNUMBER(SEARCH("Social subscription",I2077)),"Social Sub",IF(OR(ISNUMBER(SEARCH("Mens",I2077)),ISNUMBER(SEARCH("Ladies",I2077))),"Match Fees",IF(OR(ISNUMBER(SEARCH("Badgers",I2077)),ISNUMBER(SEARCH("Match Fee",I2077))),"Match Fees",IF(OR(ISNUMBER(SEARCH("Training",I2077)),ISNUMBER(SEARCH("Aspirations",I2077))),"Training Fee",""))))</f>
        <v>Training Fee</v>
      </c>
      <c r="M2077" s="1">
        <v>3</v>
      </c>
      <c r="N2077" s="1">
        <v>7.0000000000000007E-2</v>
      </c>
      <c r="O2077" s="1">
        <v>0.05</v>
      </c>
      <c r="P2077" s="1">
        <v>0</v>
      </c>
      <c r="Q2077" s="1">
        <v>2.88</v>
      </c>
    </row>
    <row r="2078" spans="1:17" ht="12.75">
      <c r="A2078" s="4">
        <v>45585</v>
      </c>
      <c r="B2078" s="18">
        <f>IF(AND(ISNUMBER(--LEFT(A2078,10)), ISNUMBER(--LEFT(C2078,10))), --LEFT(C2078,10) - --LEFT(A2078,10), "")</f>
        <v>2.3540999999968335</v>
      </c>
      <c r="C2078" s="4">
        <v>45587.354166666664</v>
      </c>
      <c r="D2078" s="16">
        <f>YEAR(C2078)</f>
        <v>2024</v>
      </c>
      <c r="E2078" s="1" t="str">
        <f t="shared" si="32"/>
        <v>October 2024</v>
      </c>
      <c r="F2078" s="3" t="str">
        <f ca="1">IF(C2078&gt;=TODAY()-365, "Last 12 Months", "After 12 Months")</f>
        <v>Last 12 Months</v>
      </c>
      <c r="G2078" s="1" t="s">
        <v>3954</v>
      </c>
      <c r="H2078" s="1" t="s">
        <v>954</v>
      </c>
      <c r="I2078" s="1" t="s">
        <v>3953</v>
      </c>
      <c r="J2078" s="8">
        <f>EOMONTH(C2078, 0)</f>
        <v>45596</v>
      </c>
      <c r="K2078" s="1" t="s">
        <v>373</v>
      </c>
      <c r="L2078" s="1" t="str">
        <f>IF(ISNUMBER(SEARCH("Social subscription",I2078)),"Social Sub",IF(OR(ISNUMBER(SEARCH("Mens",I2078)),ISNUMBER(SEARCH("Ladies",I2078))),"Match Fees",IF(OR(ISNUMBER(SEARCH("Badgers",I2078)),ISNUMBER(SEARCH("Match Fee",I2078))),"Match Fees",IF(OR(ISNUMBER(SEARCH("Training",I2078)),ISNUMBER(SEARCH("Aspirations",I2078))),"Training Fee",""))))</f>
        <v>Training Fee</v>
      </c>
      <c r="M2078" s="1">
        <v>3</v>
      </c>
      <c r="N2078" s="1">
        <v>7.0000000000000007E-2</v>
      </c>
      <c r="O2078" s="1">
        <v>0.05</v>
      </c>
      <c r="P2078" s="1">
        <v>0</v>
      </c>
      <c r="Q2078" s="1">
        <v>2.88</v>
      </c>
    </row>
    <row r="2079" spans="1:17" ht="12.75">
      <c r="A2079" s="4">
        <v>45556</v>
      </c>
      <c r="B2079" s="18">
        <f>IF(AND(ISNUMBER(--LEFT(A2079,10)), ISNUMBER(--LEFT(C2079,10))), --LEFT(C2079,10) - --LEFT(A2079,10), "")</f>
        <v>31.354099999996834</v>
      </c>
      <c r="C2079" s="4">
        <v>45587.354166666664</v>
      </c>
      <c r="D2079" s="16">
        <f>YEAR(C2079)</f>
        <v>2024</v>
      </c>
      <c r="E2079" s="1" t="str">
        <f t="shared" si="32"/>
        <v>October 2024</v>
      </c>
      <c r="F2079" s="3" t="str">
        <f ca="1">IF(C2079&gt;=TODAY()-365, "Last 12 Months", "After 12 Months")</f>
        <v>Last 12 Months</v>
      </c>
      <c r="G2079" s="1" t="s">
        <v>3955</v>
      </c>
      <c r="H2079" s="1" t="s">
        <v>3956</v>
      </c>
      <c r="I2079" s="1" t="s">
        <v>3313</v>
      </c>
      <c r="J2079" s="8">
        <f>EOMONTH(C2079, 0)</f>
        <v>45596</v>
      </c>
      <c r="K2079" s="1" t="s">
        <v>373</v>
      </c>
      <c r="L2079" s="1" t="str">
        <f>IF(ISNUMBER(SEARCH("Social subscription",I2079)),"Social Sub",IF(OR(ISNUMBER(SEARCH("Mens",I2079)),ISNUMBER(SEARCH("Ladies",I2079))),"Match Fees",IF(OR(ISNUMBER(SEARCH("Badgers",I2079)),ISNUMBER(SEARCH("Match Fee",I2079))),"Match Fees",IF(OR(ISNUMBER(SEARCH("Training",I2079)),ISNUMBER(SEARCH("Aspirations",I2079))),"Training Fee",""))))</f>
        <v>Match Fees</v>
      </c>
      <c r="M2079" s="1">
        <v>10</v>
      </c>
      <c r="N2079" s="1">
        <v>0.22</v>
      </c>
      <c r="O2079" s="1">
        <v>0.1</v>
      </c>
      <c r="P2079" s="1">
        <v>0</v>
      </c>
      <c r="Q2079" s="1">
        <v>9.68</v>
      </c>
    </row>
    <row r="2080" spans="1:17" ht="12.75">
      <c r="A2080" s="4">
        <v>45563</v>
      </c>
      <c r="B2080" s="18">
        <f>IF(AND(ISNUMBER(--LEFT(A2080,10)), ISNUMBER(--LEFT(C2080,10))), --LEFT(C2080,10) - --LEFT(A2080,10), "")</f>
        <v>24.354099999996834</v>
      </c>
      <c r="C2080" s="4">
        <v>45587.354166666664</v>
      </c>
      <c r="D2080" s="16">
        <f>YEAR(C2080)</f>
        <v>2024</v>
      </c>
      <c r="E2080" s="1" t="str">
        <f t="shared" si="32"/>
        <v>October 2024</v>
      </c>
      <c r="F2080" s="3" t="str">
        <f ca="1">IF(C2080&gt;=TODAY()-365, "Last 12 Months", "After 12 Months")</f>
        <v>Last 12 Months</v>
      </c>
      <c r="G2080" s="1" t="s">
        <v>3957</v>
      </c>
      <c r="H2080" s="1" t="s">
        <v>3956</v>
      </c>
      <c r="I2080" s="1" t="s">
        <v>3414</v>
      </c>
      <c r="J2080" s="8">
        <f>EOMONTH(C2080, 0)</f>
        <v>45596</v>
      </c>
      <c r="K2080" s="1" t="s">
        <v>373</v>
      </c>
      <c r="L2080" s="1" t="str">
        <f>IF(ISNUMBER(SEARCH("Social subscription",I2080)),"Social Sub",IF(OR(ISNUMBER(SEARCH("Mens",I2080)),ISNUMBER(SEARCH("Ladies",I2080))),"Match Fees",IF(OR(ISNUMBER(SEARCH("Badgers",I2080)),ISNUMBER(SEARCH("Match Fee",I2080))),"Match Fees",IF(OR(ISNUMBER(SEARCH("Training",I2080)),ISNUMBER(SEARCH("Aspirations",I2080))),"Training Fee",""))))</f>
        <v>Match Fees</v>
      </c>
      <c r="M2080" s="1">
        <v>10</v>
      </c>
      <c r="N2080" s="1">
        <v>0.22</v>
      </c>
      <c r="O2080" s="1">
        <v>0.1</v>
      </c>
      <c r="P2080" s="1">
        <v>0</v>
      </c>
      <c r="Q2080" s="1">
        <v>9.68</v>
      </c>
    </row>
    <row r="2081" spans="1:17" ht="12.75">
      <c r="A2081" s="4">
        <v>45572</v>
      </c>
      <c r="B2081" s="18">
        <f>IF(AND(ISNUMBER(--LEFT(A2081,10)), ISNUMBER(--LEFT(C2081,10))), --LEFT(C2081,10) - --LEFT(A2081,10), "")</f>
        <v>15.354099999996834</v>
      </c>
      <c r="C2081" s="4">
        <v>45587.354166666664</v>
      </c>
      <c r="D2081" s="16">
        <f>YEAR(C2081)</f>
        <v>2024</v>
      </c>
      <c r="E2081" s="1" t="str">
        <f t="shared" si="32"/>
        <v>October 2024</v>
      </c>
      <c r="F2081" s="3" t="str">
        <f ca="1">IF(C2081&gt;=TODAY()-365, "Last 12 Months", "After 12 Months")</f>
        <v>Last 12 Months</v>
      </c>
      <c r="G2081" s="1" t="s">
        <v>3958</v>
      </c>
      <c r="H2081" s="1" t="s">
        <v>3956</v>
      </c>
      <c r="I2081" s="1" t="s">
        <v>3959</v>
      </c>
      <c r="J2081" s="8">
        <f>EOMONTH(C2081, 0)</f>
        <v>45596</v>
      </c>
      <c r="K2081" s="1" t="s">
        <v>373</v>
      </c>
      <c r="L2081" s="1" t="str">
        <f>IF(ISNUMBER(SEARCH("Social subscription",I2081)),"Social Sub",IF(OR(ISNUMBER(SEARCH("Mens",I2081)),ISNUMBER(SEARCH("Ladies",I2081))),"Match Fees",IF(OR(ISNUMBER(SEARCH("Badgers",I2081)),ISNUMBER(SEARCH("Match Fee",I2081))),"Match Fees",IF(OR(ISNUMBER(SEARCH("Training",I2081)),ISNUMBER(SEARCH("Aspirations",I2081))),"Training Fee",""))))</f>
        <v>Match Fees</v>
      </c>
      <c r="M2081" s="1">
        <v>10</v>
      </c>
      <c r="N2081" s="1">
        <v>0.21</v>
      </c>
      <c r="O2081" s="1">
        <v>0.1</v>
      </c>
      <c r="P2081" s="1">
        <v>0</v>
      </c>
      <c r="Q2081" s="1">
        <v>9.69</v>
      </c>
    </row>
    <row r="2082" spans="1:17" ht="12.75">
      <c r="A2082" s="4">
        <v>45549</v>
      </c>
      <c r="B2082" s="18">
        <f>IF(AND(ISNUMBER(--LEFT(A2082,10)), ISNUMBER(--LEFT(C2082,10))), --LEFT(C2082,10) - --LEFT(A2082,10), "")</f>
        <v>38.725599999997939</v>
      </c>
      <c r="C2082" s="4">
        <v>45587.725694444445</v>
      </c>
      <c r="D2082" s="16">
        <f>YEAR(C2082)</f>
        <v>2024</v>
      </c>
      <c r="E2082" s="1" t="str">
        <f t="shared" si="32"/>
        <v>October 2024</v>
      </c>
      <c r="F2082" s="3" t="str">
        <f ca="1">IF(C2082&gt;=TODAY()-365, "Last 12 Months", "After 12 Months")</f>
        <v>Last 12 Months</v>
      </c>
      <c r="G2082" s="1" t="s">
        <v>3960</v>
      </c>
      <c r="H2082" s="1" t="s">
        <v>2501</v>
      </c>
      <c r="I2082" s="1" t="s">
        <v>3019</v>
      </c>
      <c r="J2082" s="8">
        <f>EOMONTH(C2082, 0)</f>
        <v>45596</v>
      </c>
      <c r="K2082" s="1" t="s">
        <v>233</v>
      </c>
      <c r="L2082" s="1" t="str">
        <f>IF(ISNUMBER(SEARCH("Social subscription",I2082)),"Social Sub",IF(OR(ISNUMBER(SEARCH("Mens",I2082)),ISNUMBER(SEARCH("Ladies",I2082))),"Match Fees",IF(OR(ISNUMBER(SEARCH("Badgers",I2082)),ISNUMBER(SEARCH("Match Fee",I2082))),"Match Fees",IF(OR(ISNUMBER(SEARCH("Training",I2082)),ISNUMBER(SEARCH("Aspirations",I2082))),"Training Fee",""))))</f>
        <v>Match Fees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</row>
    <row r="2083" spans="1:17" ht="12.75">
      <c r="A2083" s="4">
        <v>45564</v>
      </c>
      <c r="B2083" s="18">
        <f>IF(AND(ISNUMBER(--LEFT(A2083,10)), ISNUMBER(--LEFT(C2083,10))), --LEFT(C2083,10) - --LEFT(A2083,10), "")</f>
        <v>23.725599999997939</v>
      </c>
      <c r="C2083" s="4">
        <v>45587.725694444445</v>
      </c>
      <c r="D2083" s="16">
        <f>YEAR(C2083)</f>
        <v>2024</v>
      </c>
      <c r="E2083" s="1" t="str">
        <f t="shared" si="32"/>
        <v>October 2024</v>
      </c>
      <c r="F2083" s="3" t="str">
        <f ca="1">IF(C2083&gt;=TODAY()-365, "Last 12 Months", "After 12 Months")</f>
        <v>Last 12 Months</v>
      </c>
      <c r="G2083" s="1" t="s">
        <v>3961</v>
      </c>
      <c r="H2083" s="1" t="s">
        <v>2501</v>
      </c>
      <c r="I2083" s="1" t="s">
        <v>3962</v>
      </c>
      <c r="J2083" s="8">
        <f>EOMONTH(C2083, 0)</f>
        <v>45596</v>
      </c>
      <c r="K2083" s="1" t="s">
        <v>233</v>
      </c>
      <c r="L2083" s="1" t="str">
        <f>IF(ISNUMBER(SEARCH("Social subscription",I2083)),"Social Sub",IF(OR(ISNUMBER(SEARCH("Mens",I2083)),ISNUMBER(SEARCH("Ladies",I2083))),"Match Fees",IF(OR(ISNUMBER(SEARCH("Badgers",I2083)),ISNUMBER(SEARCH("Match Fee",I2083))),"Match Fees",IF(OR(ISNUMBER(SEARCH("Training",I2083)),ISNUMBER(SEARCH("Aspirations",I2083))),"Training Fee",""))))</f>
        <v>Match Fees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</row>
    <row r="2084" spans="1:17" ht="12.75">
      <c r="A2084" s="4">
        <v>45573</v>
      </c>
      <c r="B2084" s="18">
        <f>IF(AND(ISNUMBER(--LEFT(A2084,10)), ISNUMBER(--LEFT(C2084,10))), --LEFT(C2084,10) - --LEFT(A2084,10), "")</f>
        <v>14.725599999997939</v>
      </c>
      <c r="C2084" s="4">
        <v>45587.725694444445</v>
      </c>
      <c r="D2084" s="16">
        <f>YEAR(C2084)</f>
        <v>2024</v>
      </c>
      <c r="E2084" s="1" t="str">
        <f t="shared" si="32"/>
        <v>October 2024</v>
      </c>
      <c r="F2084" s="3" t="str">
        <f ca="1">IF(C2084&gt;=TODAY()-365, "Last 12 Months", "After 12 Months")</f>
        <v>Last 12 Months</v>
      </c>
      <c r="G2084" s="1" t="s">
        <v>3963</v>
      </c>
      <c r="H2084" s="1" t="s">
        <v>2501</v>
      </c>
      <c r="I2084" s="1" t="s">
        <v>3964</v>
      </c>
      <c r="J2084" s="8">
        <f>EOMONTH(C2084, 0)</f>
        <v>45596</v>
      </c>
      <c r="K2084" s="1" t="s">
        <v>233</v>
      </c>
      <c r="L2084" s="1" t="str">
        <f>IF(ISNUMBER(SEARCH("Social subscription",I2084)),"Social Sub",IF(OR(ISNUMBER(SEARCH("Mens",I2084)),ISNUMBER(SEARCH("Ladies",I2084))),"Match Fees",IF(OR(ISNUMBER(SEARCH("Badgers",I2084)),ISNUMBER(SEARCH("Match Fee",I2084))),"Match Fees",IF(OR(ISNUMBER(SEARCH("Training",I2084)),ISNUMBER(SEARCH("Aspirations",I2084))),"Training Fee",""))))</f>
        <v>Match Fees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</row>
    <row r="2085" spans="1:17" ht="12.75">
      <c r="A2085" s="4">
        <v>45582</v>
      </c>
      <c r="B2085" s="18">
        <f>IF(AND(ISNUMBER(--LEFT(A2085,10)), ISNUMBER(--LEFT(C2085,10))), --LEFT(C2085,10) - --LEFT(A2085,10), "")</f>
        <v>5.7255999999979394</v>
      </c>
      <c r="C2085" s="4">
        <v>45587.725694444445</v>
      </c>
      <c r="D2085" s="16">
        <f>YEAR(C2085)</f>
        <v>2024</v>
      </c>
      <c r="E2085" s="1" t="str">
        <f t="shared" si="32"/>
        <v>October 2024</v>
      </c>
      <c r="F2085" s="3" t="str">
        <f ca="1">IF(C2085&gt;=TODAY()-365, "Last 12 Months", "After 12 Months")</f>
        <v>Last 12 Months</v>
      </c>
      <c r="G2085" s="1" t="s">
        <v>3965</v>
      </c>
      <c r="H2085" s="1" t="s">
        <v>2501</v>
      </c>
      <c r="I2085" s="1" t="s">
        <v>3966</v>
      </c>
      <c r="J2085" s="8">
        <f>EOMONTH(C2085, 0)</f>
        <v>45596</v>
      </c>
      <c r="K2085" s="1" t="s">
        <v>233</v>
      </c>
      <c r="L2085" s="1" t="str">
        <f>IF(ISNUMBER(SEARCH("Social subscription",I2085)),"Social Sub",IF(OR(ISNUMBER(SEARCH("Mens",I2085)),ISNUMBER(SEARCH("Ladies",I2085))),"Match Fees",IF(OR(ISNUMBER(SEARCH("Badgers",I2085)),ISNUMBER(SEARCH("Match Fee",I2085))),"Match Fees",IF(OR(ISNUMBER(SEARCH("Training",I2085)),ISNUMBER(SEARCH("Aspirations",I2085))),"Training Fee",""))))</f>
        <v>Match Fees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</row>
    <row r="2086" spans="1:17" ht="12.75">
      <c r="A2086" s="4">
        <v>45550</v>
      </c>
      <c r="B2086" s="18">
        <f>IF(AND(ISNUMBER(--LEFT(A2086,10)), ISNUMBER(--LEFT(C2086,10))), --LEFT(C2086,10) - --LEFT(A2086,10), "")</f>
        <v>37.726999999998952</v>
      </c>
      <c r="C2086" s="4">
        <v>45587.727083333331</v>
      </c>
      <c r="D2086" s="16">
        <f>YEAR(C2086)</f>
        <v>2024</v>
      </c>
      <c r="E2086" s="1" t="str">
        <f t="shared" si="32"/>
        <v>October 2024</v>
      </c>
      <c r="F2086" s="3" t="str">
        <f ca="1">IF(C2086&gt;=TODAY()-365, "Last 12 Months", "After 12 Months")</f>
        <v>Last 12 Months</v>
      </c>
      <c r="G2086" s="1" t="s">
        <v>3967</v>
      </c>
      <c r="H2086" s="1" t="s">
        <v>377</v>
      </c>
      <c r="I2086" s="1" t="s">
        <v>3742</v>
      </c>
      <c r="J2086" s="8">
        <f>EOMONTH(C2086, 0)</f>
        <v>45596</v>
      </c>
      <c r="K2086" s="1" t="s">
        <v>233</v>
      </c>
      <c r="L2086" s="1" t="str">
        <f>IF(ISNUMBER(SEARCH("Social subscription",I2086)),"Social Sub",IF(OR(ISNUMBER(SEARCH("Mens",I2086)),ISNUMBER(SEARCH("Ladies",I2086))),"Match Fees",IF(OR(ISNUMBER(SEARCH("Badgers",I2086)),ISNUMBER(SEARCH("Match Fee",I2086))),"Match Fees",IF(OR(ISNUMBER(SEARCH("Training",I2086)),ISNUMBER(SEARCH("Aspirations",I2086))),"Training Fee",""))))</f>
        <v>Match Fees</v>
      </c>
      <c r="M2086" s="1">
        <v>150</v>
      </c>
      <c r="N2086" s="1">
        <v>0</v>
      </c>
      <c r="O2086" s="1">
        <v>0</v>
      </c>
      <c r="P2086" s="1">
        <v>0</v>
      </c>
      <c r="Q2086" s="1">
        <v>150</v>
      </c>
    </row>
    <row r="2087" spans="1:17" ht="12.75">
      <c r="A2087" s="4">
        <v>45570</v>
      </c>
      <c r="B2087" s="18">
        <f>IF(AND(ISNUMBER(--LEFT(A2087,10)), ISNUMBER(--LEFT(C2087,10))), --LEFT(C2087,10) - --LEFT(A2087,10), "")</f>
        <v>17.731200000001991</v>
      </c>
      <c r="C2087" s="4">
        <v>45587.731249999997</v>
      </c>
      <c r="D2087" s="16">
        <f>YEAR(C2087)</f>
        <v>2024</v>
      </c>
      <c r="E2087" s="1" t="str">
        <f t="shared" si="32"/>
        <v>October 2024</v>
      </c>
      <c r="F2087" s="3" t="str">
        <f ca="1">IF(C2087&gt;=TODAY()-365, "Last 12 Months", "After 12 Months")</f>
        <v>Last 12 Months</v>
      </c>
      <c r="G2087" s="1" t="s">
        <v>3968</v>
      </c>
      <c r="H2087" s="1" t="s">
        <v>2896</v>
      </c>
      <c r="I2087" s="1" t="s">
        <v>3688</v>
      </c>
      <c r="J2087" s="8">
        <f>EOMONTH(C2087, 0)</f>
        <v>45596</v>
      </c>
      <c r="K2087" s="1" t="s">
        <v>373</v>
      </c>
      <c r="L2087" s="1" t="str">
        <f>IF(ISNUMBER(SEARCH("Social subscription",I2087)),"Social Sub",IF(OR(ISNUMBER(SEARCH("Mens",I2087)),ISNUMBER(SEARCH("Ladies",I2087))),"Match Fees",IF(OR(ISNUMBER(SEARCH("Badgers",I2087)),ISNUMBER(SEARCH("Match Fee",I2087))),"Match Fees",IF(OR(ISNUMBER(SEARCH("Training",I2087)),ISNUMBER(SEARCH("Aspirations",I2087))),"Training Fee",""))))</f>
        <v>Match Fees</v>
      </c>
      <c r="M2087" s="1">
        <v>10</v>
      </c>
      <c r="N2087" s="1">
        <v>0.23</v>
      </c>
      <c r="O2087" s="1">
        <v>0.1</v>
      </c>
      <c r="P2087" s="1">
        <v>0</v>
      </c>
      <c r="Q2087" s="1">
        <v>9.67</v>
      </c>
    </row>
    <row r="2088" spans="1:17" ht="12.75">
      <c r="A2088" s="4">
        <v>45577</v>
      </c>
      <c r="B2088" s="18">
        <f>IF(AND(ISNUMBER(--LEFT(A2088,10)), ISNUMBER(--LEFT(C2088,10))), --LEFT(C2088,10) - --LEFT(A2088,10), "")</f>
        <v>10.731200000001991</v>
      </c>
      <c r="C2088" s="4">
        <v>45587.731249999997</v>
      </c>
      <c r="D2088" s="16">
        <f>YEAR(C2088)</f>
        <v>2024</v>
      </c>
      <c r="E2088" s="1" t="str">
        <f t="shared" si="32"/>
        <v>October 2024</v>
      </c>
      <c r="F2088" s="3" t="str">
        <f ca="1">IF(C2088&gt;=TODAY()-365, "Last 12 Months", "After 12 Months")</f>
        <v>Last 12 Months</v>
      </c>
      <c r="G2088" s="1" t="s">
        <v>3969</v>
      </c>
      <c r="H2088" s="1" t="s">
        <v>2896</v>
      </c>
      <c r="I2088" s="1" t="s">
        <v>3690</v>
      </c>
      <c r="J2088" s="8">
        <f>EOMONTH(C2088, 0)</f>
        <v>45596</v>
      </c>
      <c r="K2088" s="1" t="s">
        <v>373</v>
      </c>
      <c r="L2088" s="1" t="str">
        <f>IF(ISNUMBER(SEARCH("Social subscription",I2088)),"Social Sub",IF(OR(ISNUMBER(SEARCH("Mens",I2088)),ISNUMBER(SEARCH("Ladies",I2088))),"Match Fees",IF(OR(ISNUMBER(SEARCH("Badgers",I2088)),ISNUMBER(SEARCH("Match Fee",I2088))),"Match Fees",IF(OR(ISNUMBER(SEARCH("Training",I2088)),ISNUMBER(SEARCH("Aspirations",I2088))),"Training Fee",""))))</f>
        <v>Match Fees</v>
      </c>
      <c r="M2088" s="1">
        <v>10</v>
      </c>
      <c r="N2088" s="1">
        <v>0.23</v>
      </c>
      <c r="O2088" s="1">
        <v>0.1</v>
      </c>
      <c r="P2088" s="1">
        <v>0</v>
      </c>
      <c r="Q2088" s="1">
        <v>9.67</v>
      </c>
    </row>
    <row r="2089" spans="1:17" ht="12.75">
      <c r="A2089" s="4">
        <v>45577</v>
      </c>
      <c r="B2089" s="18">
        <f>IF(AND(ISNUMBER(--LEFT(A2089,10)), ISNUMBER(--LEFT(C2089,10))), --LEFT(C2089,10) - --LEFT(A2089,10), "")</f>
        <v>10.731200000001991</v>
      </c>
      <c r="C2089" s="4">
        <v>45587.731249999997</v>
      </c>
      <c r="D2089" s="16">
        <f>YEAR(C2089)</f>
        <v>2024</v>
      </c>
      <c r="E2089" s="1" t="str">
        <f t="shared" si="32"/>
        <v>October 2024</v>
      </c>
      <c r="F2089" s="3" t="str">
        <f ca="1">IF(C2089&gt;=TODAY()-365, "Last 12 Months", "After 12 Months")</f>
        <v>Last 12 Months</v>
      </c>
      <c r="G2089" s="1" t="s">
        <v>3970</v>
      </c>
      <c r="H2089" s="1" t="s">
        <v>543</v>
      </c>
      <c r="I2089" s="1" t="s">
        <v>3971</v>
      </c>
      <c r="J2089" s="8">
        <f>EOMONTH(C2089, 0)</f>
        <v>45596</v>
      </c>
      <c r="K2089" s="1" t="s">
        <v>373</v>
      </c>
      <c r="L2089" s="1" t="str">
        <f>IF(ISNUMBER(SEARCH("Social subscription",I2089)),"Social Sub",IF(OR(ISNUMBER(SEARCH("Mens",I2089)),ISNUMBER(SEARCH("Ladies",I2089))),"Match Fees",IF(OR(ISNUMBER(SEARCH("Badgers",I2089)),ISNUMBER(SEARCH("Match Fee",I2089))),"Match Fees",IF(OR(ISNUMBER(SEARCH("Training",I2089)),ISNUMBER(SEARCH("Aspirations",I2089))),"Training Fee",""))))</f>
        <v>Match Fees</v>
      </c>
      <c r="M2089" s="1">
        <v>3</v>
      </c>
      <c r="N2089" s="1">
        <v>0.06</v>
      </c>
      <c r="O2089" s="1">
        <v>0.05</v>
      </c>
      <c r="P2089" s="1">
        <v>0</v>
      </c>
      <c r="Q2089" s="1">
        <v>2.89</v>
      </c>
    </row>
    <row r="2090" spans="1:17" ht="12.75">
      <c r="A2090" s="4">
        <v>45542</v>
      </c>
      <c r="B2090" s="18">
        <f>IF(AND(ISNUMBER(--LEFT(A2090,10)), ISNUMBER(--LEFT(C2090,10))), --LEFT(C2090,10) - --LEFT(A2090,10), "")</f>
        <v>45.731200000001991</v>
      </c>
      <c r="C2090" s="4">
        <v>45587.731249999997</v>
      </c>
      <c r="D2090" s="16">
        <f>YEAR(C2090)</f>
        <v>2024</v>
      </c>
      <c r="E2090" s="1" t="str">
        <f t="shared" si="32"/>
        <v>October 2024</v>
      </c>
      <c r="F2090" s="3" t="str">
        <f ca="1">IF(C2090&gt;=TODAY()-365, "Last 12 Months", "After 12 Months")</f>
        <v>Last 12 Months</v>
      </c>
      <c r="G2090" s="1" t="s">
        <v>3972</v>
      </c>
      <c r="H2090" s="1" t="s">
        <v>543</v>
      </c>
      <c r="I2090" s="1" t="s">
        <v>3973</v>
      </c>
      <c r="J2090" s="8">
        <f>EOMONTH(C2090, 0)</f>
        <v>45596</v>
      </c>
      <c r="K2090" s="1" t="s">
        <v>373</v>
      </c>
      <c r="L2090" s="1" t="str">
        <f>IF(ISNUMBER(SEARCH("Social subscription",I2090)),"Social Sub",IF(OR(ISNUMBER(SEARCH("Mens",I2090)),ISNUMBER(SEARCH("Ladies",I2090))),"Match Fees",IF(OR(ISNUMBER(SEARCH("Badgers",I2090)),ISNUMBER(SEARCH("Match Fee",I2090))),"Match Fees",IF(OR(ISNUMBER(SEARCH("Training",I2090)),ISNUMBER(SEARCH("Aspirations",I2090))),"Training Fee",""))))</f>
        <v>Match Fees</v>
      </c>
      <c r="M2090" s="1">
        <v>3</v>
      </c>
      <c r="N2090" s="1">
        <v>0.59</v>
      </c>
      <c r="O2090" s="1">
        <v>0.05</v>
      </c>
      <c r="P2090" s="1">
        <v>0</v>
      </c>
      <c r="Q2090" s="1">
        <v>2.36</v>
      </c>
    </row>
    <row r="2091" spans="1:17" ht="12.75">
      <c r="A2091" s="4">
        <v>45549</v>
      </c>
      <c r="B2091" s="18">
        <f>IF(AND(ISNUMBER(--LEFT(A2091,10)), ISNUMBER(--LEFT(C2091,10))), --LEFT(C2091,10) - --LEFT(A2091,10), "")</f>
        <v>38.731200000001991</v>
      </c>
      <c r="C2091" s="4">
        <v>45587.731249999997</v>
      </c>
      <c r="D2091" s="16">
        <f>YEAR(C2091)</f>
        <v>2024</v>
      </c>
      <c r="E2091" s="1" t="str">
        <f t="shared" si="32"/>
        <v>October 2024</v>
      </c>
      <c r="F2091" s="3" t="str">
        <f ca="1">IF(C2091&gt;=TODAY()-365, "Last 12 Months", "After 12 Months")</f>
        <v>Last 12 Months</v>
      </c>
      <c r="G2091" s="1" t="s">
        <v>3974</v>
      </c>
      <c r="H2091" s="1" t="s">
        <v>543</v>
      </c>
      <c r="I2091" s="1" t="s">
        <v>3975</v>
      </c>
      <c r="J2091" s="8">
        <f>EOMONTH(C2091, 0)</f>
        <v>45596</v>
      </c>
      <c r="K2091" s="1" t="s">
        <v>373</v>
      </c>
      <c r="L2091" s="1" t="str">
        <f>IF(ISNUMBER(SEARCH("Social subscription",I2091)),"Social Sub",IF(OR(ISNUMBER(SEARCH("Mens",I2091)),ISNUMBER(SEARCH("Ladies",I2091))),"Match Fees",IF(OR(ISNUMBER(SEARCH("Badgers",I2091)),ISNUMBER(SEARCH("Match Fee",I2091))),"Match Fees",IF(OR(ISNUMBER(SEARCH("Training",I2091)),ISNUMBER(SEARCH("Aspirations",I2091))),"Training Fee",""))))</f>
        <v>Match Fees</v>
      </c>
      <c r="M2091" s="1">
        <v>3</v>
      </c>
      <c r="N2091" s="1">
        <v>0.25</v>
      </c>
      <c r="O2091" s="1">
        <v>0.05</v>
      </c>
      <c r="P2091" s="1">
        <v>0</v>
      </c>
      <c r="Q2091" s="1">
        <v>2.7</v>
      </c>
    </row>
    <row r="2092" spans="1:17" ht="12.75">
      <c r="A2092" s="4">
        <v>45556</v>
      </c>
      <c r="B2092" s="18">
        <f>IF(AND(ISNUMBER(--LEFT(A2092,10)), ISNUMBER(--LEFT(C2092,10))), --LEFT(C2092,10) - --LEFT(A2092,10), "")</f>
        <v>31.731200000001991</v>
      </c>
      <c r="C2092" s="4">
        <v>45587.731249999997</v>
      </c>
      <c r="D2092" s="16">
        <f>YEAR(C2092)</f>
        <v>2024</v>
      </c>
      <c r="E2092" s="1" t="str">
        <f t="shared" si="32"/>
        <v>October 2024</v>
      </c>
      <c r="F2092" s="3" t="str">
        <f ca="1">IF(C2092&gt;=TODAY()-365, "Last 12 Months", "After 12 Months")</f>
        <v>Last 12 Months</v>
      </c>
      <c r="G2092" s="1" t="s">
        <v>3976</v>
      </c>
      <c r="H2092" s="1" t="s">
        <v>543</v>
      </c>
      <c r="I2092" s="1" t="s">
        <v>3977</v>
      </c>
      <c r="J2092" s="8">
        <f>EOMONTH(C2092, 0)</f>
        <v>45596</v>
      </c>
      <c r="K2092" s="1" t="s">
        <v>373</v>
      </c>
      <c r="L2092" s="1" t="str">
        <f>IF(ISNUMBER(SEARCH("Social subscription",I2092)),"Social Sub",IF(OR(ISNUMBER(SEARCH("Mens",I2092)),ISNUMBER(SEARCH("Ladies",I2092))),"Match Fees",IF(OR(ISNUMBER(SEARCH("Badgers",I2092)),ISNUMBER(SEARCH("Match Fee",I2092))),"Match Fees",IF(OR(ISNUMBER(SEARCH("Training",I2092)),ISNUMBER(SEARCH("Aspirations",I2092))),"Training Fee",""))))</f>
        <v>Match Fees</v>
      </c>
      <c r="M2092" s="1">
        <v>3</v>
      </c>
      <c r="N2092" s="1">
        <v>0.25</v>
      </c>
      <c r="O2092" s="1">
        <v>0.05</v>
      </c>
      <c r="P2092" s="1">
        <v>0</v>
      </c>
      <c r="Q2092" s="1">
        <v>2.7</v>
      </c>
    </row>
    <row r="2093" spans="1:17" ht="12.75">
      <c r="A2093" s="4">
        <v>45587</v>
      </c>
      <c r="B2093" s="18">
        <f>IF(AND(ISNUMBER(--LEFT(A2093,10)), ISNUMBER(--LEFT(C2093,10))), --LEFT(C2093,10) - --LEFT(A2093,10), "")</f>
        <v>0.74650000000110595</v>
      </c>
      <c r="C2093" s="4">
        <v>45587.746527777781</v>
      </c>
      <c r="D2093" s="16">
        <f>YEAR(C2093)</f>
        <v>2024</v>
      </c>
      <c r="E2093" s="1" t="str">
        <f t="shared" si="32"/>
        <v>October 2024</v>
      </c>
      <c r="F2093" s="3" t="str">
        <f ca="1">IF(C2093&gt;=TODAY()-365, "Last 12 Months", "After 12 Months")</f>
        <v>Last 12 Months</v>
      </c>
      <c r="G2093" s="1" t="s">
        <v>3978</v>
      </c>
      <c r="H2093" s="1" t="s">
        <v>2576</v>
      </c>
      <c r="I2093" s="1" t="s">
        <v>3488</v>
      </c>
      <c r="J2093" s="8">
        <f>EOMONTH(C2093, 0)</f>
        <v>45596</v>
      </c>
      <c r="K2093" s="1" t="s">
        <v>233</v>
      </c>
      <c r="L2093" s="1" t="str">
        <f>IF(ISNUMBER(SEARCH("Social subscription",I2093)),"Social Sub",IF(OR(ISNUMBER(SEARCH("Mens",I2093)),ISNUMBER(SEARCH("Ladies",I2093))),"Match Fees",IF(OR(ISNUMBER(SEARCH("Badgers",I2093)),ISNUMBER(SEARCH("Match Fee",I2093))),"Match Fees",IF(OR(ISNUMBER(SEARCH("Training",I2093)),ISNUMBER(SEARCH("Aspirations",I2093))),"Training Fee",""))))</f>
        <v>Match Fees</v>
      </c>
      <c r="M2093" s="1">
        <v>75</v>
      </c>
      <c r="N2093" s="1">
        <v>0</v>
      </c>
      <c r="O2093" s="1">
        <v>0</v>
      </c>
      <c r="P2093" s="1">
        <v>0</v>
      </c>
      <c r="Q2093" s="1">
        <v>75</v>
      </c>
    </row>
    <row r="2094" spans="1:17" ht="12.75">
      <c r="A2094" s="4">
        <v>45542</v>
      </c>
      <c r="B2094" s="18">
        <f>IF(AND(ISNUMBER(--LEFT(A2094,10)), ISNUMBER(--LEFT(C2094,10))), --LEFT(C2094,10) - --LEFT(A2094,10), "")</f>
        <v>45.752699999997276</v>
      </c>
      <c r="C2094" s="4">
        <v>45587.75277777778</v>
      </c>
      <c r="D2094" s="16">
        <f>YEAR(C2094)</f>
        <v>2024</v>
      </c>
      <c r="E2094" s="1" t="str">
        <f t="shared" si="32"/>
        <v>October 2024</v>
      </c>
      <c r="F2094" s="3" t="str">
        <f ca="1">IF(C2094&gt;=TODAY()-365, "Last 12 Months", "After 12 Months")</f>
        <v>Last 12 Months</v>
      </c>
      <c r="G2094" s="1" t="s">
        <v>3979</v>
      </c>
      <c r="H2094" s="1" t="s">
        <v>593</v>
      </c>
      <c r="I2094" s="1" t="s">
        <v>3980</v>
      </c>
      <c r="J2094" s="8">
        <f>EOMONTH(C2094, 0)</f>
        <v>45596</v>
      </c>
      <c r="K2094" s="1" t="s">
        <v>233</v>
      </c>
      <c r="L2094" s="1" t="str">
        <f>IF(ISNUMBER(SEARCH("Social subscription",I2094)),"Social Sub",IF(OR(ISNUMBER(SEARCH("Mens",I2094)),ISNUMBER(SEARCH("Ladies",I2094))),"Match Fees",IF(OR(ISNUMBER(SEARCH("Badgers",I2094)),ISNUMBER(SEARCH("Match Fee",I2094))),"Match Fees",IF(OR(ISNUMBER(SEARCH("Training",I2094)),ISNUMBER(SEARCH("Aspirations",I2094))),"Training Fee",""))))</f>
        <v>Match Fees</v>
      </c>
      <c r="M2094" s="1">
        <v>30</v>
      </c>
      <c r="N2094" s="1">
        <v>0</v>
      </c>
      <c r="O2094" s="1">
        <v>0</v>
      </c>
      <c r="P2094" s="1">
        <v>0</v>
      </c>
      <c r="Q2094" s="1">
        <v>30</v>
      </c>
    </row>
    <row r="2095" spans="1:17" ht="12.75">
      <c r="A2095" s="4">
        <v>45550</v>
      </c>
      <c r="B2095" s="18">
        <f>IF(AND(ISNUMBER(--LEFT(A2095,10)), ISNUMBER(--LEFT(C2095,10))), --LEFT(C2095,10) - --LEFT(A2095,10), "")</f>
        <v>37.755499999999302</v>
      </c>
      <c r="C2095" s="4">
        <v>45587.755555555559</v>
      </c>
      <c r="D2095" s="16">
        <f>YEAR(C2095)</f>
        <v>2024</v>
      </c>
      <c r="E2095" s="1" t="str">
        <f t="shared" si="32"/>
        <v>October 2024</v>
      </c>
      <c r="F2095" s="3" t="str">
        <f ca="1">IF(C2095&gt;=TODAY()-365, "Last 12 Months", "After 12 Months")</f>
        <v>Last 12 Months</v>
      </c>
      <c r="G2095" s="1" t="s">
        <v>3981</v>
      </c>
      <c r="H2095" s="1" t="s">
        <v>1561</v>
      </c>
      <c r="I2095" s="1" t="s">
        <v>3982</v>
      </c>
      <c r="J2095" s="8">
        <f>EOMONTH(C2095, 0)</f>
        <v>45596</v>
      </c>
      <c r="K2095" s="1" t="s">
        <v>233</v>
      </c>
      <c r="L2095" s="1" t="str">
        <f>IF(ISNUMBER(SEARCH("Social subscription",I2095)),"Social Sub",IF(OR(ISNUMBER(SEARCH("Mens",I2095)),ISNUMBER(SEARCH("Ladies",I2095))),"Match Fees",IF(OR(ISNUMBER(SEARCH("Badgers",I2095)),ISNUMBER(SEARCH("Match Fee",I2095))),"Match Fees",IF(OR(ISNUMBER(SEARCH("Training",I2095)),ISNUMBER(SEARCH("Aspirations",I2095))),"Training Fee",""))))</f>
        <v>Match Fees</v>
      </c>
      <c r="M2095" s="1">
        <v>75</v>
      </c>
      <c r="N2095" s="1">
        <v>0</v>
      </c>
      <c r="O2095" s="1">
        <v>0</v>
      </c>
      <c r="P2095" s="1">
        <v>0</v>
      </c>
      <c r="Q2095" s="1">
        <v>75</v>
      </c>
    </row>
    <row r="2096" spans="1:17" ht="12.75">
      <c r="A2096" s="4">
        <v>45550</v>
      </c>
      <c r="B2096" s="18">
        <f>IF(AND(ISNUMBER(--LEFT(A2096,10)), ISNUMBER(--LEFT(C2096,10))), --LEFT(C2096,10) - --LEFT(A2096,10), "")</f>
        <v>37.768700000000536</v>
      </c>
      <c r="C2096" s="4">
        <v>45587.768750000003</v>
      </c>
      <c r="D2096" s="16">
        <f>YEAR(C2096)</f>
        <v>2024</v>
      </c>
      <c r="E2096" s="1" t="str">
        <f t="shared" si="32"/>
        <v>October 2024</v>
      </c>
      <c r="F2096" s="3" t="str">
        <f ca="1">IF(C2096&gt;=TODAY()-365, "Last 12 Months", "After 12 Months")</f>
        <v>Last 12 Months</v>
      </c>
      <c r="G2096" s="1" t="s">
        <v>3983</v>
      </c>
      <c r="H2096" s="1" t="s">
        <v>371</v>
      </c>
      <c r="I2096" s="1" t="s">
        <v>3982</v>
      </c>
      <c r="J2096" s="8">
        <f>EOMONTH(C2096, 0)</f>
        <v>45596</v>
      </c>
      <c r="K2096" s="1" t="s">
        <v>233</v>
      </c>
      <c r="L2096" s="1" t="str">
        <f>IF(ISNUMBER(SEARCH("Social subscription",I2096)),"Social Sub",IF(OR(ISNUMBER(SEARCH("Mens",I2096)),ISNUMBER(SEARCH("Ladies",I2096))),"Match Fees",IF(OR(ISNUMBER(SEARCH("Badgers",I2096)),ISNUMBER(SEARCH("Match Fee",I2096))),"Match Fees",IF(OR(ISNUMBER(SEARCH("Training",I2096)),ISNUMBER(SEARCH("Aspirations",I2096))),"Training Fee",""))))</f>
        <v>Match Fees</v>
      </c>
      <c r="M2096" s="1">
        <v>75</v>
      </c>
      <c r="N2096" s="1">
        <v>0</v>
      </c>
      <c r="O2096" s="1">
        <v>0</v>
      </c>
      <c r="P2096" s="1">
        <v>0</v>
      </c>
      <c r="Q2096" s="1">
        <v>75</v>
      </c>
    </row>
    <row r="2097" spans="1:17" ht="12.75">
      <c r="A2097" s="4">
        <v>45567</v>
      </c>
      <c r="B2097" s="18">
        <f>IF(AND(ISNUMBER(--LEFT(A2097,10)), ISNUMBER(--LEFT(C2097,10))), --LEFT(C2097,10) - --LEFT(A2097,10), "")</f>
        <v>20.794399999998859</v>
      </c>
      <c r="C2097" s="4">
        <v>45587.794444444444</v>
      </c>
      <c r="D2097" s="16">
        <f>YEAR(C2097)</f>
        <v>2024</v>
      </c>
      <c r="E2097" s="1" t="str">
        <f t="shared" si="32"/>
        <v>October 2024</v>
      </c>
      <c r="F2097" s="3" t="str">
        <f ca="1">IF(C2097&gt;=TODAY()-365, "Last 12 Months", "After 12 Months")</f>
        <v>Last 12 Months</v>
      </c>
      <c r="G2097" s="1" t="s">
        <v>3984</v>
      </c>
      <c r="H2097" s="1" t="s">
        <v>3956</v>
      </c>
      <c r="I2097" s="1" t="s">
        <v>3112</v>
      </c>
      <c r="J2097" s="8">
        <f>EOMONTH(C2097, 0)</f>
        <v>45596</v>
      </c>
      <c r="K2097" s="1" t="s">
        <v>233</v>
      </c>
      <c r="L2097" s="1" t="str">
        <f>IF(ISNUMBER(SEARCH("Social subscription",I2097)),"Social Sub",IF(OR(ISNUMBER(SEARCH("Mens",I2097)),ISNUMBER(SEARCH("Ladies",I2097))),"Match Fees",IF(OR(ISNUMBER(SEARCH("Badgers",I2097)),ISNUMBER(SEARCH("Match Fee",I2097))),"Match Fees",IF(OR(ISNUMBER(SEARCH("Training",I2097)),ISNUMBER(SEARCH("Aspirations",I2097))),"Training Fee",""))))</f>
        <v>Match Fees</v>
      </c>
      <c r="M2097" s="1">
        <v>100</v>
      </c>
      <c r="N2097" s="1">
        <v>0</v>
      </c>
      <c r="O2097" s="1">
        <v>0</v>
      </c>
      <c r="P2097" s="1">
        <v>0</v>
      </c>
      <c r="Q2097" s="1">
        <v>100</v>
      </c>
    </row>
    <row r="2098" spans="1:17" ht="12.75">
      <c r="A2098" s="4">
        <v>45550</v>
      </c>
      <c r="B2098" s="18">
        <f>IF(AND(ISNUMBER(--LEFT(A2098,10)), ISNUMBER(--LEFT(C2098,10))), --LEFT(C2098,10) - --LEFT(A2098,10), "")</f>
        <v>37.931900000003225</v>
      </c>
      <c r="C2098" s="4">
        <v>45587.931944444441</v>
      </c>
      <c r="D2098" s="16">
        <f>YEAR(C2098)</f>
        <v>2024</v>
      </c>
      <c r="E2098" s="1" t="str">
        <f t="shared" si="32"/>
        <v>October 2024</v>
      </c>
      <c r="F2098" s="3" t="str">
        <f ca="1">IF(C2098&gt;=TODAY()-365, "Last 12 Months", "After 12 Months")</f>
        <v>Last 12 Months</v>
      </c>
      <c r="G2098" s="1" t="s">
        <v>3985</v>
      </c>
      <c r="H2098" s="1" t="s">
        <v>3508</v>
      </c>
      <c r="I2098" s="1" t="s">
        <v>3742</v>
      </c>
      <c r="J2098" s="8">
        <f>EOMONTH(C2098, 0)</f>
        <v>45596</v>
      </c>
      <c r="K2098" s="1" t="s">
        <v>233</v>
      </c>
      <c r="L2098" s="1" t="str">
        <f>IF(ISNUMBER(SEARCH("Social subscription",I2098)),"Social Sub",IF(OR(ISNUMBER(SEARCH("Mens",I2098)),ISNUMBER(SEARCH("Ladies",I2098))),"Match Fees",IF(OR(ISNUMBER(SEARCH("Badgers",I2098)),ISNUMBER(SEARCH("Match Fee",I2098))),"Match Fees",IF(OR(ISNUMBER(SEARCH("Training",I2098)),ISNUMBER(SEARCH("Aspirations",I2098))),"Training Fee",""))))</f>
        <v>Match Fees</v>
      </c>
      <c r="M2098" s="1">
        <v>150</v>
      </c>
      <c r="N2098" s="1">
        <v>0</v>
      </c>
      <c r="O2098" s="1">
        <v>0</v>
      </c>
      <c r="P2098" s="1">
        <v>0</v>
      </c>
      <c r="Q2098" s="1">
        <v>150</v>
      </c>
    </row>
    <row r="2099" spans="1:17" ht="12.75">
      <c r="A2099" s="4">
        <v>45550</v>
      </c>
      <c r="B2099" s="18">
        <f>IF(AND(ISNUMBER(--LEFT(A2099,10)), ISNUMBER(--LEFT(C2099,10))), --LEFT(C2099,10) - --LEFT(A2099,10), "")</f>
        <v>37.942300000002433</v>
      </c>
      <c r="C2099" s="4">
        <v>45587.942361111112</v>
      </c>
      <c r="D2099" s="16">
        <f>YEAR(C2099)</f>
        <v>2024</v>
      </c>
      <c r="E2099" s="1" t="str">
        <f t="shared" si="32"/>
        <v>October 2024</v>
      </c>
      <c r="F2099" s="3" t="str">
        <f ca="1">IF(C2099&gt;=TODAY()-365, "Last 12 Months", "After 12 Months")</f>
        <v>Last 12 Months</v>
      </c>
      <c r="G2099" s="1" t="s">
        <v>3986</v>
      </c>
      <c r="H2099" s="1" t="s">
        <v>2565</v>
      </c>
      <c r="I2099" s="1" t="s">
        <v>3742</v>
      </c>
      <c r="J2099" s="8">
        <f>EOMONTH(C2099, 0)</f>
        <v>45596</v>
      </c>
      <c r="K2099" s="1" t="s">
        <v>233</v>
      </c>
      <c r="L2099" s="1" t="str">
        <f>IF(ISNUMBER(SEARCH("Social subscription",I2099)),"Social Sub",IF(OR(ISNUMBER(SEARCH("Mens",I2099)),ISNUMBER(SEARCH("Ladies",I2099))),"Match Fees",IF(OR(ISNUMBER(SEARCH("Badgers",I2099)),ISNUMBER(SEARCH("Match Fee",I2099))),"Match Fees",IF(OR(ISNUMBER(SEARCH("Training",I2099)),ISNUMBER(SEARCH("Aspirations",I2099))),"Training Fee",""))))</f>
        <v>Match Fees</v>
      </c>
      <c r="M2099" s="1">
        <v>150</v>
      </c>
      <c r="N2099" s="1">
        <v>0</v>
      </c>
      <c r="O2099" s="1">
        <v>0</v>
      </c>
      <c r="P2099" s="1">
        <v>0</v>
      </c>
      <c r="Q2099" s="1">
        <v>150</v>
      </c>
    </row>
    <row r="2100" spans="1:17" ht="12.75">
      <c r="A2100" s="4">
        <v>45542</v>
      </c>
      <c r="B2100" s="18">
        <f>IF(AND(ISNUMBER(--LEFT(A2100,10)), ISNUMBER(--LEFT(C2100,10))), --LEFT(C2100,10) - --LEFT(A2100,10), "")</f>
        <v>46.336100000000442</v>
      </c>
      <c r="C2100" s="4">
        <v>45588.336111111108</v>
      </c>
      <c r="D2100" s="16">
        <f>YEAR(C2100)</f>
        <v>2024</v>
      </c>
      <c r="E2100" s="1" t="str">
        <f t="shared" si="32"/>
        <v>October 2024</v>
      </c>
      <c r="F2100" s="3" t="str">
        <f ca="1">IF(C2100&gt;=TODAY()-365, "Last 12 Months", "After 12 Months")</f>
        <v>Last 12 Months</v>
      </c>
      <c r="G2100" s="1" t="s">
        <v>3987</v>
      </c>
      <c r="H2100" s="1" t="s">
        <v>463</v>
      </c>
      <c r="I2100" s="1" t="s">
        <v>2828</v>
      </c>
      <c r="J2100" s="8">
        <f>EOMONTH(C2100, 0)</f>
        <v>45596</v>
      </c>
      <c r="K2100" s="1" t="s">
        <v>233</v>
      </c>
      <c r="L2100" s="1" t="str">
        <f>IF(ISNUMBER(SEARCH("Social subscription",I2100)),"Social Sub",IF(OR(ISNUMBER(SEARCH("Mens",I2100)),ISNUMBER(SEARCH("Ladies",I2100))),"Match Fees",IF(OR(ISNUMBER(SEARCH("Badgers",I2100)),ISNUMBER(SEARCH("Match Fee",I2100))),"Match Fees",IF(OR(ISNUMBER(SEARCH("Training",I2100)),ISNUMBER(SEARCH("Aspirations",I2100))),"Training Fee",""))))</f>
        <v>Match Fees</v>
      </c>
      <c r="M2100" s="1">
        <v>30</v>
      </c>
      <c r="N2100" s="1">
        <v>0</v>
      </c>
      <c r="O2100" s="1">
        <v>0</v>
      </c>
      <c r="P2100" s="1">
        <v>0</v>
      </c>
      <c r="Q2100" s="1">
        <v>30</v>
      </c>
    </row>
    <row r="2101" spans="1:17" ht="12.75">
      <c r="A2101" s="4">
        <v>45579</v>
      </c>
      <c r="B2101" s="18">
        <f>IF(AND(ISNUMBER(--LEFT(A2101,10)), ISNUMBER(--LEFT(C2101,10))), --LEFT(C2101,10) - --LEFT(A2101,10), "")</f>
        <v>9.3361000000004424</v>
      </c>
      <c r="C2101" s="4">
        <v>45588.336111111108</v>
      </c>
      <c r="D2101" s="16">
        <f>YEAR(C2101)</f>
        <v>2024</v>
      </c>
      <c r="E2101" s="1" t="str">
        <f t="shared" si="32"/>
        <v>October 2024</v>
      </c>
      <c r="F2101" s="3" t="str">
        <f ca="1">IF(C2101&gt;=TODAY()-365, "Last 12 Months", "After 12 Months")</f>
        <v>Last 12 Months</v>
      </c>
      <c r="G2101" s="1" t="s">
        <v>3988</v>
      </c>
      <c r="H2101" s="1" t="s">
        <v>642</v>
      </c>
      <c r="I2101" s="1" t="s">
        <v>2828</v>
      </c>
      <c r="J2101" s="8">
        <f>EOMONTH(C2101, 0)</f>
        <v>45596</v>
      </c>
      <c r="K2101" s="1" t="s">
        <v>233</v>
      </c>
      <c r="L2101" s="1" t="str">
        <f>IF(ISNUMBER(SEARCH("Social subscription",I2101)),"Social Sub",IF(OR(ISNUMBER(SEARCH("Mens",I2101)),ISNUMBER(SEARCH("Ladies",I2101))),"Match Fees",IF(OR(ISNUMBER(SEARCH("Badgers",I2101)),ISNUMBER(SEARCH("Match Fee",I2101))),"Match Fees",IF(OR(ISNUMBER(SEARCH("Training",I2101)),ISNUMBER(SEARCH("Aspirations",I2101))),"Training Fee",""))))</f>
        <v>Match Fees</v>
      </c>
      <c r="M2101" s="1">
        <v>30</v>
      </c>
      <c r="N2101" s="1">
        <v>0</v>
      </c>
      <c r="O2101" s="1">
        <v>0</v>
      </c>
      <c r="P2101" s="1">
        <v>0</v>
      </c>
      <c r="Q2101" s="1">
        <v>30</v>
      </c>
    </row>
    <row r="2102" spans="1:17" ht="12.75">
      <c r="A2102" s="4">
        <v>45550</v>
      </c>
      <c r="B2102" s="18">
        <f>IF(AND(ISNUMBER(--LEFT(A2102,10)), ISNUMBER(--LEFT(C2102,10))), --LEFT(C2102,10) - --LEFT(A2102,10), "")</f>
        <v>38.336799999997311</v>
      </c>
      <c r="C2102" s="4">
        <v>45588.336805555555</v>
      </c>
      <c r="D2102" s="16">
        <f>YEAR(C2102)</f>
        <v>2024</v>
      </c>
      <c r="E2102" s="1" t="str">
        <f t="shared" si="32"/>
        <v>October 2024</v>
      </c>
      <c r="F2102" s="3" t="str">
        <f ca="1">IF(C2102&gt;=TODAY()-365, "Last 12 Months", "After 12 Months")</f>
        <v>Last 12 Months</v>
      </c>
      <c r="G2102" s="1" t="s">
        <v>3989</v>
      </c>
      <c r="H2102" s="1" t="s">
        <v>473</v>
      </c>
      <c r="I2102" s="1" t="s">
        <v>3106</v>
      </c>
      <c r="J2102" s="8">
        <f>EOMONTH(C2102, 0)</f>
        <v>45596</v>
      </c>
      <c r="K2102" s="1" t="s">
        <v>233</v>
      </c>
      <c r="L2102" s="1" t="str">
        <f>IF(ISNUMBER(SEARCH("Social subscription",I2102)),"Social Sub",IF(OR(ISNUMBER(SEARCH("Mens",I2102)),ISNUMBER(SEARCH("Ladies",I2102))),"Match Fees",IF(OR(ISNUMBER(SEARCH("Badgers",I2102)),ISNUMBER(SEARCH("Match Fee",I2102))),"Match Fees",IF(OR(ISNUMBER(SEARCH("Training",I2102)),ISNUMBER(SEARCH("Aspirations",I2102))),"Training Fee",""))))</f>
        <v>Match Fees</v>
      </c>
      <c r="M2102" s="1">
        <v>30</v>
      </c>
      <c r="N2102" s="1">
        <v>0</v>
      </c>
      <c r="O2102" s="1">
        <v>0</v>
      </c>
      <c r="P2102" s="1">
        <v>0</v>
      </c>
      <c r="Q2102" s="1">
        <v>30</v>
      </c>
    </row>
    <row r="2103" spans="1:17" ht="12.75">
      <c r="A2103" s="4">
        <v>45555</v>
      </c>
      <c r="B2103" s="18">
        <f>IF(AND(ISNUMBER(--LEFT(A2103,10)), ISNUMBER(--LEFT(C2103,10))), --LEFT(C2103,10) - --LEFT(A2103,10), "")</f>
        <v>33.354099999996834</v>
      </c>
      <c r="C2103" s="4">
        <v>45588.354166666664</v>
      </c>
      <c r="D2103" s="16">
        <f>YEAR(C2103)</f>
        <v>2024</v>
      </c>
      <c r="E2103" s="1" t="str">
        <f t="shared" si="32"/>
        <v>October 2024</v>
      </c>
      <c r="F2103" s="3" t="str">
        <f ca="1">IF(C2103&gt;=TODAY()-365, "Last 12 Months", "After 12 Months")</f>
        <v>Last 12 Months</v>
      </c>
      <c r="G2103" s="1" t="s">
        <v>3990</v>
      </c>
      <c r="H2103" s="1" t="s">
        <v>774</v>
      </c>
      <c r="I2103" s="1" t="s">
        <v>3455</v>
      </c>
      <c r="J2103" s="8">
        <f>EOMONTH(C2103, 0)</f>
        <v>45596</v>
      </c>
      <c r="K2103" s="1" t="s">
        <v>373</v>
      </c>
      <c r="L2103" s="1" t="str">
        <f>IF(ISNUMBER(SEARCH("Social subscription",I2103)),"Social Sub",IF(OR(ISNUMBER(SEARCH("Mens",I2103)),ISNUMBER(SEARCH("Ladies",I2103))),"Match Fees",IF(OR(ISNUMBER(SEARCH("Badgers",I2103)),ISNUMBER(SEARCH("Match Fee",I2103))),"Match Fees",IF(OR(ISNUMBER(SEARCH("Training",I2103)),ISNUMBER(SEARCH("Aspirations",I2103))),"Training Fee",""))))</f>
        <v>Match Fees</v>
      </c>
      <c r="M2103" s="1">
        <v>10</v>
      </c>
      <c r="N2103" s="1">
        <v>0.22</v>
      </c>
      <c r="O2103" s="1">
        <v>0.1</v>
      </c>
      <c r="P2103" s="1">
        <v>0</v>
      </c>
      <c r="Q2103" s="1">
        <v>9.68</v>
      </c>
    </row>
    <row r="2104" spans="1:17" ht="12.75">
      <c r="A2104" s="4">
        <v>45577</v>
      </c>
      <c r="B2104" s="18">
        <f>IF(AND(ISNUMBER(--LEFT(A2104,10)), ISNUMBER(--LEFT(C2104,10))), --LEFT(C2104,10) - --LEFT(A2104,10), "")</f>
        <v>11.354099999996834</v>
      </c>
      <c r="C2104" s="4">
        <v>45588.354166666664</v>
      </c>
      <c r="D2104" s="16">
        <f>YEAR(C2104)</f>
        <v>2024</v>
      </c>
      <c r="E2104" s="1" t="str">
        <f t="shared" si="32"/>
        <v>October 2024</v>
      </c>
      <c r="F2104" s="3" t="str">
        <f ca="1">IF(C2104&gt;=TODAY()-365, "Last 12 Months", "After 12 Months")</f>
        <v>Last 12 Months</v>
      </c>
      <c r="G2104" s="1" t="s">
        <v>3991</v>
      </c>
      <c r="H2104" s="1" t="s">
        <v>774</v>
      </c>
      <c r="I2104" s="1" t="s">
        <v>3992</v>
      </c>
      <c r="J2104" s="8">
        <f>EOMONTH(C2104, 0)</f>
        <v>45596</v>
      </c>
      <c r="K2104" s="1" t="s">
        <v>373</v>
      </c>
      <c r="L2104" s="1" t="str">
        <f>IF(ISNUMBER(SEARCH("Social subscription",I2104)),"Social Sub",IF(OR(ISNUMBER(SEARCH("Mens",I2104)),ISNUMBER(SEARCH("Ladies",I2104))),"Match Fees",IF(OR(ISNUMBER(SEARCH("Badgers",I2104)),ISNUMBER(SEARCH("Match Fee",I2104))),"Match Fees",IF(OR(ISNUMBER(SEARCH("Training",I2104)),ISNUMBER(SEARCH("Aspirations",I2104))),"Training Fee",""))))</f>
        <v>Match Fees</v>
      </c>
      <c r="M2104" s="1">
        <v>10</v>
      </c>
      <c r="N2104" s="1">
        <v>0.22</v>
      </c>
      <c r="O2104" s="1">
        <v>0.1</v>
      </c>
      <c r="P2104" s="1">
        <v>0</v>
      </c>
      <c r="Q2104" s="1">
        <v>9.68</v>
      </c>
    </row>
    <row r="2105" spans="1:17" ht="12.75">
      <c r="A2105" s="4">
        <v>45583</v>
      </c>
      <c r="B2105" s="18">
        <f>IF(AND(ISNUMBER(--LEFT(A2105,10)), ISNUMBER(--LEFT(C2105,10))), --LEFT(C2105,10) - --LEFT(A2105,10), "")</f>
        <v>5.3540999999968335</v>
      </c>
      <c r="C2105" s="4">
        <v>45588.354166666664</v>
      </c>
      <c r="D2105" s="16">
        <f>YEAR(C2105)</f>
        <v>2024</v>
      </c>
      <c r="E2105" s="1" t="str">
        <f t="shared" si="32"/>
        <v>October 2024</v>
      </c>
      <c r="F2105" s="3" t="str">
        <f ca="1">IF(C2105&gt;=TODAY()-365, "Last 12 Months", "After 12 Months")</f>
        <v>Last 12 Months</v>
      </c>
      <c r="G2105" s="1" t="s">
        <v>3993</v>
      </c>
      <c r="H2105" s="1" t="s">
        <v>774</v>
      </c>
      <c r="I2105" s="1" t="s">
        <v>3994</v>
      </c>
      <c r="J2105" s="8">
        <f>EOMONTH(C2105, 0)</f>
        <v>45596</v>
      </c>
      <c r="K2105" s="1" t="s">
        <v>373</v>
      </c>
      <c r="L2105" s="1" t="str">
        <f>IF(ISNUMBER(SEARCH("Social subscription",I2105)),"Social Sub",IF(OR(ISNUMBER(SEARCH("Mens",I2105)),ISNUMBER(SEARCH("Ladies",I2105))),"Match Fees",IF(OR(ISNUMBER(SEARCH("Badgers",I2105)),ISNUMBER(SEARCH("Match Fee",I2105))),"Match Fees",IF(OR(ISNUMBER(SEARCH("Training",I2105)),ISNUMBER(SEARCH("Aspirations",I2105))),"Training Fee",""))))</f>
        <v>Match Fees</v>
      </c>
      <c r="M2105" s="1">
        <v>10</v>
      </c>
      <c r="N2105" s="1">
        <v>0.21</v>
      </c>
      <c r="O2105" s="1">
        <v>0.1</v>
      </c>
      <c r="P2105" s="1">
        <v>0</v>
      </c>
      <c r="Q2105" s="1">
        <v>9.69</v>
      </c>
    </row>
    <row r="2106" spans="1:17" ht="12.75">
      <c r="A2106" s="4">
        <v>45555</v>
      </c>
      <c r="B2106" s="18">
        <f>IF(AND(ISNUMBER(--LEFT(A2106,10)), ISNUMBER(--LEFT(C2106,10))), --LEFT(C2106,10) - --LEFT(A2106,10), "")</f>
        <v>33.354099999996834</v>
      </c>
      <c r="C2106" s="4">
        <v>45588.354166666664</v>
      </c>
      <c r="D2106" s="16">
        <f>YEAR(C2106)</f>
        <v>2024</v>
      </c>
      <c r="E2106" s="1" t="str">
        <f t="shared" si="32"/>
        <v>October 2024</v>
      </c>
      <c r="F2106" s="3" t="str">
        <f ca="1">IF(C2106&gt;=TODAY()-365, "Last 12 Months", "After 12 Months")</f>
        <v>Last 12 Months</v>
      </c>
      <c r="G2106" s="1" t="s">
        <v>3995</v>
      </c>
      <c r="H2106" s="1" t="s">
        <v>849</v>
      </c>
      <c r="I2106" s="1" t="s">
        <v>3996</v>
      </c>
      <c r="J2106" s="8">
        <f>EOMONTH(C2106, 0)</f>
        <v>45596</v>
      </c>
      <c r="K2106" s="1" t="s">
        <v>373</v>
      </c>
      <c r="L2106" s="1" t="str">
        <f>IF(ISNUMBER(SEARCH("Social subscription",I2106)),"Social Sub",IF(OR(ISNUMBER(SEARCH("Mens",I2106)),ISNUMBER(SEARCH("Ladies",I2106))),"Match Fees",IF(OR(ISNUMBER(SEARCH("Badgers",I2106)),ISNUMBER(SEARCH("Match Fee",I2106))),"Match Fees",IF(OR(ISNUMBER(SEARCH("Training",I2106)),ISNUMBER(SEARCH("Aspirations",I2106))),"Training Fee",""))))</f>
        <v>Match Fees</v>
      </c>
      <c r="M2106" s="1">
        <v>5</v>
      </c>
      <c r="N2106" s="1">
        <v>0.17</v>
      </c>
      <c r="O2106" s="1">
        <v>0.05</v>
      </c>
      <c r="P2106" s="1">
        <v>0</v>
      </c>
      <c r="Q2106" s="1">
        <v>4.78</v>
      </c>
    </row>
    <row r="2107" spans="1:17" ht="12.75">
      <c r="A2107" s="4">
        <v>45562</v>
      </c>
      <c r="B2107" s="18">
        <f>IF(AND(ISNUMBER(--LEFT(A2107,10)), ISNUMBER(--LEFT(C2107,10))), --LEFT(C2107,10) - --LEFT(A2107,10), "")</f>
        <v>26.354099999996834</v>
      </c>
      <c r="C2107" s="4">
        <v>45588.354166666664</v>
      </c>
      <c r="D2107" s="16">
        <f>YEAR(C2107)</f>
        <v>2024</v>
      </c>
      <c r="E2107" s="1" t="str">
        <f t="shared" si="32"/>
        <v>October 2024</v>
      </c>
      <c r="F2107" s="3" t="str">
        <f ca="1">IF(C2107&gt;=TODAY()-365, "Last 12 Months", "After 12 Months")</f>
        <v>Last 12 Months</v>
      </c>
      <c r="G2107" s="1" t="s">
        <v>3997</v>
      </c>
      <c r="H2107" s="1" t="s">
        <v>849</v>
      </c>
      <c r="I2107" s="1" t="s">
        <v>3998</v>
      </c>
      <c r="J2107" s="8">
        <f>EOMONTH(C2107, 0)</f>
        <v>45596</v>
      </c>
      <c r="K2107" s="1" t="s">
        <v>373</v>
      </c>
      <c r="L2107" s="1" t="str">
        <f>IF(ISNUMBER(SEARCH("Social subscription",I2107)),"Social Sub",IF(OR(ISNUMBER(SEARCH("Mens",I2107)),ISNUMBER(SEARCH("Ladies",I2107))),"Match Fees",IF(OR(ISNUMBER(SEARCH("Badgers",I2107)),ISNUMBER(SEARCH("Match Fee",I2107))),"Match Fees",IF(OR(ISNUMBER(SEARCH("Training",I2107)),ISNUMBER(SEARCH("Aspirations",I2107))),"Training Fee",""))))</f>
        <v>Match Fees</v>
      </c>
      <c r="M2107" s="1">
        <v>5</v>
      </c>
      <c r="N2107" s="1">
        <v>0.18</v>
      </c>
      <c r="O2107" s="1">
        <v>0.05</v>
      </c>
      <c r="P2107" s="1">
        <v>0</v>
      </c>
      <c r="Q2107" s="1">
        <v>4.7699999999999996</v>
      </c>
    </row>
    <row r="2108" spans="1:17" ht="12.75">
      <c r="A2108" s="4">
        <v>45556</v>
      </c>
      <c r="B2108" s="18">
        <f>IF(AND(ISNUMBER(--LEFT(A2108,10)), ISNUMBER(--LEFT(C2108,10))), --LEFT(C2108,10) - --LEFT(A2108,10), "")</f>
        <v>32.354800000000978</v>
      </c>
      <c r="C2108" s="4">
        <v>45588.354861111111</v>
      </c>
      <c r="D2108" s="16">
        <f>YEAR(C2108)</f>
        <v>2024</v>
      </c>
      <c r="E2108" s="1" t="str">
        <f t="shared" si="32"/>
        <v>October 2024</v>
      </c>
      <c r="F2108" s="3" t="str">
        <f ca="1">IF(C2108&gt;=TODAY()-365, "Last 12 Months", "After 12 Months")</f>
        <v>Last 12 Months</v>
      </c>
      <c r="G2108" s="1" t="s">
        <v>3999</v>
      </c>
      <c r="H2108" s="1" t="s">
        <v>4000</v>
      </c>
      <c r="I2108" s="1" t="s">
        <v>4001</v>
      </c>
      <c r="J2108" s="8">
        <f>EOMONTH(C2108, 0)</f>
        <v>45596</v>
      </c>
      <c r="K2108" s="1" t="s">
        <v>373</v>
      </c>
      <c r="L2108" s="1" t="str">
        <f>IF(ISNUMBER(SEARCH("Social subscription",I2108)),"Social Sub",IF(OR(ISNUMBER(SEARCH("Mens",I2108)),ISNUMBER(SEARCH("Ladies",I2108))),"Match Fees",IF(OR(ISNUMBER(SEARCH("Badgers",I2108)),ISNUMBER(SEARCH("Match Fee",I2108))),"Match Fees",IF(OR(ISNUMBER(SEARCH("Training",I2108)),ISNUMBER(SEARCH("Aspirations",I2108))),"Training Fee",""))))</f>
        <v>Match Fees</v>
      </c>
      <c r="M2108" s="1">
        <v>5</v>
      </c>
      <c r="N2108" s="1">
        <v>0.17</v>
      </c>
      <c r="O2108" s="1">
        <v>0.05</v>
      </c>
      <c r="P2108" s="1">
        <v>0</v>
      </c>
      <c r="Q2108" s="1">
        <v>4.78</v>
      </c>
    </row>
    <row r="2109" spans="1:17" ht="12.75">
      <c r="A2109" s="4">
        <v>45569</v>
      </c>
      <c r="B2109" s="18">
        <f>IF(AND(ISNUMBER(--LEFT(A2109,10)), ISNUMBER(--LEFT(C2109,10))), --LEFT(C2109,10) - --LEFT(A2109,10), "")</f>
        <v>19.354800000000978</v>
      </c>
      <c r="C2109" s="4">
        <v>45588.354861111111</v>
      </c>
      <c r="D2109" s="16">
        <f>YEAR(C2109)</f>
        <v>2024</v>
      </c>
      <c r="E2109" s="1" t="str">
        <f t="shared" si="32"/>
        <v>October 2024</v>
      </c>
      <c r="F2109" s="3" t="str">
        <f ca="1">IF(C2109&gt;=TODAY()-365, "Last 12 Months", "After 12 Months")</f>
        <v>Last 12 Months</v>
      </c>
      <c r="G2109" s="1" t="s">
        <v>4002</v>
      </c>
      <c r="H2109" s="1" t="s">
        <v>4000</v>
      </c>
      <c r="I2109" s="1" t="s">
        <v>4003</v>
      </c>
      <c r="J2109" s="8">
        <f>EOMONTH(C2109, 0)</f>
        <v>45596</v>
      </c>
      <c r="K2109" s="1" t="s">
        <v>373</v>
      </c>
      <c r="L2109" s="1" t="str">
        <f>IF(ISNUMBER(SEARCH("Social subscription",I2109)),"Social Sub",IF(OR(ISNUMBER(SEARCH("Mens",I2109)),ISNUMBER(SEARCH("Ladies",I2109))),"Match Fees",IF(OR(ISNUMBER(SEARCH("Badgers",I2109)),ISNUMBER(SEARCH("Match Fee",I2109))),"Match Fees",IF(OR(ISNUMBER(SEARCH("Training",I2109)),ISNUMBER(SEARCH("Aspirations",I2109))),"Training Fee",""))))</f>
        <v>Match Fees</v>
      </c>
      <c r="M2109" s="1">
        <v>5</v>
      </c>
      <c r="N2109" s="1">
        <v>0.18</v>
      </c>
      <c r="O2109" s="1">
        <v>0.05</v>
      </c>
      <c r="P2109" s="1">
        <v>0</v>
      </c>
      <c r="Q2109" s="1">
        <v>4.7699999999999996</v>
      </c>
    </row>
    <row r="2110" spans="1:17" ht="12.75">
      <c r="A2110" s="4">
        <v>45588</v>
      </c>
      <c r="B2110" s="18">
        <f>IF(AND(ISNUMBER(--LEFT(A2110,10)), ISNUMBER(--LEFT(C2110,10))), --LEFT(C2110,10) - --LEFT(A2110,10), "")</f>
        <v>0.67079999999987194</v>
      </c>
      <c r="C2110" s="4">
        <v>45588.67083333333</v>
      </c>
      <c r="D2110" s="16">
        <f>YEAR(C2110)</f>
        <v>2024</v>
      </c>
      <c r="E2110" s="1" t="str">
        <f t="shared" si="32"/>
        <v>October 2024</v>
      </c>
      <c r="F2110" s="3" t="str">
        <f ca="1">IF(C2110&gt;=TODAY()-365, "Last 12 Months", "After 12 Months")</f>
        <v>Last 12 Months</v>
      </c>
      <c r="G2110" s="1" t="s">
        <v>4004</v>
      </c>
      <c r="H2110" s="1" t="s">
        <v>2922</v>
      </c>
      <c r="I2110" s="1" t="s">
        <v>3852</v>
      </c>
      <c r="J2110" s="8">
        <f>EOMONTH(C2110, 0)</f>
        <v>45596</v>
      </c>
      <c r="K2110" s="1" t="s">
        <v>241</v>
      </c>
      <c r="L2110" s="1" t="str">
        <f>IF(ISNUMBER(SEARCH("Social subscription",I2110)),"Social Sub",IF(OR(ISNUMBER(SEARCH("Mens",I2110)),ISNUMBER(SEARCH("Ladies",I2110))),"Match Fees",IF(OR(ISNUMBER(SEARCH("Badgers",I2110)),ISNUMBER(SEARCH("Match Fee",I2110))),"Match Fees",IF(OR(ISNUMBER(SEARCH("Training",I2110)),ISNUMBER(SEARCH("Aspirations",I2110))),"Training Fee",""))))</f>
        <v>Match Fees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</row>
    <row r="2111" spans="1:17" ht="12.75">
      <c r="A2111" s="4">
        <v>45564</v>
      </c>
      <c r="B2111" s="18">
        <f>IF(AND(ISNUMBER(--LEFT(A2111,10)), ISNUMBER(--LEFT(C2111,10))), --LEFT(C2111,10) - --LEFT(A2111,10), "")</f>
        <v>25.354099999996834</v>
      </c>
      <c r="C2111" s="4">
        <v>45589.354166666664</v>
      </c>
      <c r="D2111" s="16">
        <f>YEAR(C2111)</f>
        <v>2024</v>
      </c>
      <c r="E2111" s="1" t="str">
        <f t="shared" si="32"/>
        <v>October 2024</v>
      </c>
      <c r="F2111" s="3" t="str">
        <f ca="1">IF(C2111&gt;=TODAY()-365, "Last 12 Months", "After 12 Months")</f>
        <v>Last 12 Months</v>
      </c>
      <c r="G2111" s="1" t="s">
        <v>4005</v>
      </c>
      <c r="H2111" s="1" t="s">
        <v>815</v>
      </c>
      <c r="I2111" s="1" t="s">
        <v>4006</v>
      </c>
      <c r="J2111" s="8">
        <f>EOMONTH(C2111, 0)</f>
        <v>45596</v>
      </c>
      <c r="K2111" s="1" t="s">
        <v>373</v>
      </c>
      <c r="L2111" s="1" t="str">
        <f>IF(ISNUMBER(SEARCH("Social subscription",I2111)),"Social Sub",IF(OR(ISNUMBER(SEARCH("Mens",I2111)),ISNUMBER(SEARCH("Ladies",I2111))),"Match Fees",IF(OR(ISNUMBER(SEARCH("Badgers",I2111)),ISNUMBER(SEARCH("Match Fee",I2111))),"Match Fees",IF(OR(ISNUMBER(SEARCH("Training",I2111)),ISNUMBER(SEARCH("Aspirations",I2111))),"Training Fee",""))))</f>
        <v>Training Fee</v>
      </c>
      <c r="M2111" s="1">
        <v>6</v>
      </c>
      <c r="N2111" s="1">
        <v>0.23</v>
      </c>
      <c r="O2111" s="1">
        <v>0.06</v>
      </c>
      <c r="P2111" s="1">
        <v>0</v>
      </c>
      <c r="Q2111" s="1">
        <v>5.71</v>
      </c>
    </row>
    <row r="2112" spans="1:17" ht="12.75">
      <c r="A2112" s="4">
        <v>45543</v>
      </c>
      <c r="B2112" s="18">
        <f>IF(AND(ISNUMBER(--LEFT(A2112,10)), ISNUMBER(--LEFT(C2112,10))), --LEFT(C2112,10) - --LEFT(A2112,10), "")</f>
        <v>46.354099999996834</v>
      </c>
      <c r="C2112" s="4">
        <v>45589.354166666664</v>
      </c>
      <c r="D2112" s="16">
        <f>YEAR(C2112)</f>
        <v>2024</v>
      </c>
      <c r="E2112" s="1" t="str">
        <f t="shared" si="32"/>
        <v>October 2024</v>
      </c>
      <c r="F2112" s="3" t="str">
        <f ca="1">IF(C2112&gt;=TODAY()-365, "Last 12 Months", "After 12 Months")</f>
        <v>Last 12 Months</v>
      </c>
      <c r="G2112" s="1" t="s">
        <v>4007</v>
      </c>
      <c r="H2112" s="1" t="s">
        <v>791</v>
      </c>
      <c r="I2112" s="1" t="s">
        <v>4008</v>
      </c>
      <c r="J2112" s="8">
        <f>EOMONTH(C2112, 0)</f>
        <v>45596</v>
      </c>
      <c r="K2112" s="1" t="s">
        <v>373</v>
      </c>
      <c r="L2112" s="1" t="str">
        <f>IF(ISNUMBER(SEARCH("Social subscription",I2112)),"Social Sub",IF(OR(ISNUMBER(SEARCH("Mens",I2112)),ISNUMBER(SEARCH("Ladies",I2112))),"Match Fees",IF(OR(ISNUMBER(SEARCH("Badgers",I2112)),ISNUMBER(SEARCH("Match Fee",I2112))),"Match Fees",IF(OR(ISNUMBER(SEARCH("Training",I2112)),ISNUMBER(SEARCH("Aspirations",I2112))),"Training Fee",""))))</f>
        <v>Training Fee</v>
      </c>
      <c r="M2112" s="1">
        <v>3</v>
      </c>
      <c r="N2112" s="1">
        <v>0.11</v>
      </c>
      <c r="O2112" s="1">
        <v>0.05</v>
      </c>
      <c r="P2112" s="1">
        <v>0</v>
      </c>
      <c r="Q2112" s="1">
        <v>2.84</v>
      </c>
    </row>
    <row r="2113" spans="1:17" ht="12.75">
      <c r="A2113" s="4">
        <v>45584</v>
      </c>
      <c r="B2113" s="18">
        <f>IF(AND(ISNUMBER(--LEFT(A2113,10)), ISNUMBER(--LEFT(C2113,10))), --LEFT(C2113,10) - --LEFT(A2113,10), "")</f>
        <v>5.7583000000013271</v>
      </c>
      <c r="C2113" s="4">
        <v>45589.758333333331</v>
      </c>
      <c r="D2113" s="16">
        <f>YEAR(C2113)</f>
        <v>2024</v>
      </c>
      <c r="E2113" s="1" t="str">
        <f t="shared" si="32"/>
        <v>October 2024</v>
      </c>
      <c r="F2113" s="3" t="str">
        <f ca="1">IF(C2113&gt;=TODAY()-365, "Last 12 Months", "After 12 Months")</f>
        <v>Last 12 Months</v>
      </c>
      <c r="G2113" s="1" t="s">
        <v>4009</v>
      </c>
      <c r="H2113" s="1" t="s">
        <v>1363</v>
      </c>
      <c r="I2113" s="1" t="s">
        <v>4010</v>
      </c>
      <c r="J2113" s="8">
        <f>EOMONTH(C2113, 0)</f>
        <v>45596</v>
      </c>
      <c r="K2113" s="1" t="s">
        <v>233</v>
      </c>
      <c r="L2113" s="1" t="str">
        <f>IF(ISNUMBER(SEARCH("Social subscription",I2113)),"Social Sub",IF(OR(ISNUMBER(SEARCH("Mens",I2113)),ISNUMBER(SEARCH("Ladies",I2113))),"Match Fees",IF(OR(ISNUMBER(SEARCH("Badgers",I2113)),ISNUMBER(SEARCH("Match Fee",I2113))),"Match Fees",IF(OR(ISNUMBER(SEARCH("Training",I2113)),ISNUMBER(SEARCH("Aspirations",I2113))),"Training Fee",""))))</f>
        <v>Match Fees</v>
      </c>
      <c r="M2113" s="1">
        <v>3</v>
      </c>
      <c r="N2113" s="1">
        <v>0</v>
      </c>
      <c r="O2113" s="1">
        <v>0</v>
      </c>
      <c r="P2113" s="1">
        <v>0</v>
      </c>
      <c r="Q2113" s="1">
        <v>3</v>
      </c>
    </row>
    <row r="2114" spans="1:17" ht="12.75">
      <c r="A2114" s="4">
        <v>45556</v>
      </c>
      <c r="B2114" s="18">
        <f>IF(AND(ISNUMBER(--LEFT(A2114,10)), ISNUMBER(--LEFT(C2114,10))), --LEFT(C2114,10) - --LEFT(A2114,10), "")</f>
        <v>34.354099999996834</v>
      </c>
      <c r="C2114" s="4">
        <v>45590.354166666664</v>
      </c>
      <c r="D2114" s="16">
        <f>YEAR(C2114)</f>
        <v>2024</v>
      </c>
      <c r="E2114" s="1" t="str">
        <f t="shared" si="32"/>
        <v>October 2024</v>
      </c>
      <c r="F2114" s="3" t="str">
        <f ca="1">IF(C2114&gt;=TODAY()-365, "Last 12 Months", "After 12 Months")</f>
        <v>Last 12 Months</v>
      </c>
      <c r="G2114" s="1" t="s">
        <v>4011</v>
      </c>
      <c r="H2114" s="1" t="s">
        <v>717</v>
      </c>
      <c r="I2114" s="1" t="s">
        <v>3118</v>
      </c>
      <c r="J2114" s="8">
        <f>EOMONTH(C2114, 0)</f>
        <v>45596</v>
      </c>
      <c r="K2114" s="1" t="s">
        <v>373</v>
      </c>
      <c r="L2114" s="1" t="str">
        <f>IF(ISNUMBER(SEARCH("Social subscription",I2114)),"Social Sub",IF(OR(ISNUMBER(SEARCH("Mens",I2114)),ISNUMBER(SEARCH("Ladies",I2114))),"Match Fees",IF(OR(ISNUMBER(SEARCH("Badgers",I2114)),ISNUMBER(SEARCH("Match Fee",I2114))),"Match Fees",IF(OR(ISNUMBER(SEARCH("Training",I2114)),ISNUMBER(SEARCH("Aspirations",I2114))),"Training Fee",""))))</f>
        <v>Match Fees</v>
      </c>
      <c r="M2114" s="1">
        <v>5</v>
      </c>
      <c r="N2114" s="1">
        <v>0.14000000000000001</v>
      </c>
      <c r="O2114" s="1">
        <v>0.05</v>
      </c>
      <c r="P2114" s="1">
        <v>0</v>
      </c>
      <c r="Q2114" s="1">
        <v>4.8099999999999996</v>
      </c>
    </row>
    <row r="2115" spans="1:17" ht="12.75">
      <c r="A2115" s="4">
        <v>45564</v>
      </c>
      <c r="B2115" s="18">
        <f>IF(AND(ISNUMBER(--LEFT(A2115,10)), ISNUMBER(--LEFT(C2115,10))), --LEFT(C2115,10) - --LEFT(A2115,10), "")</f>
        <v>26.354099999996834</v>
      </c>
      <c r="C2115" s="4">
        <v>45590.354166666664</v>
      </c>
      <c r="D2115" s="16">
        <f>YEAR(C2115)</f>
        <v>2024</v>
      </c>
      <c r="E2115" s="1" t="str">
        <f t="shared" ref="E2115:E2178" si="33">TEXT(C2115, "mmmm yyyy")</f>
        <v>October 2024</v>
      </c>
      <c r="F2115" s="3" t="str">
        <f ca="1">IF(C2115&gt;=TODAY()-365, "Last 12 Months", "After 12 Months")</f>
        <v>Last 12 Months</v>
      </c>
      <c r="G2115" s="1" t="s">
        <v>4012</v>
      </c>
      <c r="H2115" s="1" t="s">
        <v>717</v>
      </c>
      <c r="I2115" s="1" t="s">
        <v>4013</v>
      </c>
      <c r="J2115" s="8">
        <f>EOMONTH(C2115, 0)</f>
        <v>45596</v>
      </c>
      <c r="K2115" s="1" t="s">
        <v>373</v>
      </c>
      <c r="L2115" s="1" t="str">
        <f>IF(ISNUMBER(SEARCH("Social subscription",I2115)),"Social Sub",IF(OR(ISNUMBER(SEARCH("Mens",I2115)),ISNUMBER(SEARCH("Ladies",I2115))),"Match Fees",IF(OR(ISNUMBER(SEARCH("Badgers",I2115)),ISNUMBER(SEARCH("Match Fee",I2115))),"Match Fees",IF(OR(ISNUMBER(SEARCH("Training",I2115)),ISNUMBER(SEARCH("Aspirations",I2115))),"Training Fee",""))))</f>
        <v>Match Fees</v>
      </c>
      <c r="M2115" s="1">
        <v>5</v>
      </c>
      <c r="N2115" s="1">
        <v>0.14000000000000001</v>
      </c>
      <c r="O2115" s="1">
        <v>0.05</v>
      </c>
      <c r="P2115" s="1">
        <v>0</v>
      </c>
      <c r="Q2115" s="1">
        <v>4.8099999999999996</v>
      </c>
    </row>
    <row r="2116" spans="1:17" ht="12.75">
      <c r="A2116" s="4">
        <v>45573</v>
      </c>
      <c r="B2116" s="18">
        <f>IF(AND(ISNUMBER(--LEFT(A2116,10)), ISNUMBER(--LEFT(C2116,10))), --LEFT(C2116,10) - --LEFT(A2116,10), "")</f>
        <v>17.354099999996834</v>
      </c>
      <c r="C2116" s="4">
        <v>45590.354166666664</v>
      </c>
      <c r="D2116" s="16">
        <f>YEAR(C2116)</f>
        <v>2024</v>
      </c>
      <c r="E2116" s="1" t="str">
        <f t="shared" si="33"/>
        <v>October 2024</v>
      </c>
      <c r="F2116" s="3" t="str">
        <f ca="1">IF(C2116&gt;=TODAY()-365, "Last 12 Months", "After 12 Months")</f>
        <v>Last 12 Months</v>
      </c>
      <c r="G2116" s="1" t="s">
        <v>4014</v>
      </c>
      <c r="H2116" s="1" t="s">
        <v>717</v>
      </c>
      <c r="I2116" s="1" t="s">
        <v>3907</v>
      </c>
      <c r="J2116" s="8">
        <f>EOMONTH(C2116, 0)</f>
        <v>45596</v>
      </c>
      <c r="K2116" s="1" t="s">
        <v>373</v>
      </c>
      <c r="L2116" s="1" t="str">
        <f>IF(ISNUMBER(SEARCH("Social subscription",I2116)),"Social Sub",IF(OR(ISNUMBER(SEARCH("Mens",I2116)),ISNUMBER(SEARCH("Ladies",I2116))),"Match Fees",IF(OR(ISNUMBER(SEARCH("Badgers",I2116)),ISNUMBER(SEARCH("Match Fee",I2116))),"Match Fees",IF(OR(ISNUMBER(SEARCH("Training",I2116)),ISNUMBER(SEARCH("Aspirations",I2116))),"Training Fee",""))))</f>
        <v>Match Fees</v>
      </c>
      <c r="M2116" s="1">
        <v>5</v>
      </c>
      <c r="N2116" s="1">
        <v>0.15</v>
      </c>
      <c r="O2116" s="1">
        <v>0.05</v>
      </c>
      <c r="P2116" s="1">
        <v>0</v>
      </c>
      <c r="Q2116" s="1">
        <v>4.8</v>
      </c>
    </row>
    <row r="2117" spans="1:17" ht="12.75">
      <c r="A2117" s="4">
        <v>45551</v>
      </c>
      <c r="B2117" s="18">
        <f>IF(AND(ISNUMBER(--LEFT(A2117,10)), ISNUMBER(--LEFT(C2117,10))), --LEFT(C2117,10) - --LEFT(A2117,10), "")</f>
        <v>39.735399999997753</v>
      </c>
      <c r="C2117" s="4">
        <v>45590.73541666667</v>
      </c>
      <c r="D2117" s="16">
        <f>YEAR(C2117)</f>
        <v>2024</v>
      </c>
      <c r="E2117" s="1" t="str">
        <f t="shared" si="33"/>
        <v>October 2024</v>
      </c>
      <c r="F2117" s="3" t="str">
        <f ca="1">IF(C2117&gt;=TODAY()-365, "Last 12 Months", "After 12 Months")</f>
        <v>Last 12 Months</v>
      </c>
      <c r="G2117" s="1" t="s">
        <v>4015</v>
      </c>
      <c r="H2117" s="1" t="s">
        <v>2510</v>
      </c>
      <c r="I2117" s="1" t="s">
        <v>3212</v>
      </c>
      <c r="J2117" s="8">
        <f>EOMONTH(C2117, 0)</f>
        <v>45596</v>
      </c>
      <c r="K2117" s="1" t="s">
        <v>233</v>
      </c>
      <c r="L2117" s="1" t="str">
        <f>IF(ISNUMBER(SEARCH("Social subscription",I2117)),"Social Sub",IF(OR(ISNUMBER(SEARCH("Mens",I2117)),ISNUMBER(SEARCH("Ladies",I2117))),"Match Fees",IF(OR(ISNUMBER(SEARCH("Badgers",I2117)),ISNUMBER(SEARCH("Match Fee",I2117))),"Match Fees",IF(OR(ISNUMBER(SEARCH("Training",I2117)),ISNUMBER(SEARCH("Aspirations",I2117))),"Training Fee",""))))</f>
        <v>Match Fees</v>
      </c>
      <c r="M2117" s="1">
        <v>60</v>
      </c>
      <c r="N2117" s="1">
        <v>0</v>
      </c>
      <c r="O2117" s="1">
        <v>0</v>
      </c>
      <c r="P2117" s="1">
        <v>0</v>
      </c>
      <c r="Q2117" s="1">
        <v>60</v>
      </c>
    </row>
    <row r="2118" spans="1:17" ht="12.75">
      <c r="A2118" s="4">
        <v>45549</v>
      </c>
      <c r="B2118" s="18">
        <f>IF(AND(ISNUMBER(--LEFT(A2118,10)), ISNUMBER(--LEFT(C2118,10))), --LEFT(C2118,10) - --LEFT(A2118,10), "")</f>
        <v>42.354099999996834</v>
      </c>
      <c r="C2118" s="4">
        <v>45591.354166666664</v>
      </c>
      <c r="D2118" s="16">
        <f>YEAR(C2118)</f>
        <v>2024</v>
      </c>
      <c r="E2118" s="1" t="str">
        <f t="shared" si="33"/>
        <v>October 2024</v>
      </c>
      <c r="F2118" s="3" t="str">
        <f ca="1">IF(C2118&gt;=TODAY()-365, "Last 12 Months", "After 12 Months")</f>
        <v>Last 12 Months</v>
      </c>
      <c r="G2118" s="1" t="s">
        <v>4016</v>
      </c>
      <c r="H2118" s="1" t="s">
        <v>2413</v>
      </c>
      <c r="I2118" s="1" t="s">
        <v>3564</v>
      </c>
      <c r="J2118" s="8">
        <f>EOMONTH(C2118, 0)</f>
        <v>45596</v>
      </c>
      <c r="K2118" s="1" t="s">
        <v>373</v>
      </c>
      <c r="L2118" s="1" t="str">
        <f>IF(ISNUMBER(SEARCH("Social subscription",I2118)),"Social Sub",IF(OR(ISNUMBER(SEARCH("Mens",I2118)),ISNUMBER(SEARCH("Ladies",I2118))),"Match Fees",IF(OR(ISNUMBER(SEARCH("Badgers",I2118)),ISNUMBER(SEARCH("Match Fee",I2118))),"Match Fees",IF(OR(ISNUMBER(SEARCH("Training",I2118)),ISNUMBER(SEARCH("Aspirations",I2118))),"Training Fee",""))))</f>
        <v>Match Fees</v>
      </c>
      <c r="M2118" s="1">
        <v>10</v>
      </c>
      <c r="N2118" s="1">
        <v>0.22</v>
      </c>
      <c r="O2118" s="1">
        <v>0.1</v>
      </c>
      <c r="P2118" s="1">
        <v>0</v>
      </c>
      <c r="Q2118" s="1">
        <v>9.68</v>
      </c>
    </row>
    <row r="2119" spans="1:17" ht="12.75">
      <c r="A2119" s="4">
        <v>45556</v>
      </c>
      <c r="B2119" s="18">
        <f>IF(AND(ISNUMBER(--LEFT(A2119,10)), ISNUMBER(--LEFT(C2119,10))), --LEFT(C2119,10) - --LEFT(A2119,10), "")</f>
        <v>35.354099999996834</v>
      </c>
      <c r="C2119" s="4">
        <v>45591.354166666664</v>
      </c>
      <c r="D2119" s="16">
        <f>YEAR(C2119)</f>
        <v>2024</v>
      </c>
      <c r="E2119" s="1" t="str">
        <f t="shared" si="33"/>
        <v>October 2024</v>
      </c>
      <c r="F2119" s="3" t="str">
        <f ca="1">IF(C2119&gt;=TODAY()-365, "Last 12 Months", "After 12 Months")</f>
        <v>Last 12 Months</v>
      </c>
      <c r="G2119" s="1" t="s">
        <v>4017</v>
      </c>
      <c r="H2119" s="1" t="s">
        <v>2413</v>
      </c>
      <c r="I2119" s="1" t="s">
        <v>3313</v>
      </c>
      <c r="J2119" s="8">
        <f>EOMONTH(C2119, 0)</f>
        <v>45596</v>
      </c>
      <c r="K2119" s="1" t="s">
        <v>373</v>
      </c>
      <c r="L2119" s="1" t="str">
        <f>IF(ISNUMBER(SEARCH("Social subscription",I2119)),"Social Sub",IF(OR(ISNUMBER(SEARCH("Mens",I2119)),ISNUMBER(SEARCH("Ladies",I2119))),"Match Fees",IF(OR(ISNUMBER(SEARCH("Badgers",I2119)),ISNUMBER(SEARCH("Match Fee",I2119))),"Match Fees",IF(OR(ISNUMBER(SEARCH("Training",I2119)),ISNUMBER(SEARCH("Aspirations",I2119))),"Training Fee",""))))</f>
        <v>Match Fees</v>
      </c>
      <c r="M2119" s="1">
        <v>10</v>
      </c>
      <c r="N2119" s="1">
        <v>0.22</v>
      </c>
      <c r="O2119" s="1">
        <v>0.1</v>
      </c>
      <c r="P2119" s="1">
        <v>0</v>
      </c>
      <c r="Q2119" s="1">
        <v>9.68</v>
      </c>
    </row>
    <row r="2120" spans="1:17" ht="12.75">
      <c r="A2120" s="4">
        <v>45584</v>
      </c>
      <c r="B2120" s="18">
        <f>IF(AND(ISNUMBER(--LEFT(A2120,10)), ISNUMBER(--LEFT(C2120,10))), --LEFT(C2120,10) - --LEFT(A2120,10), "")</f>
        <v>7.3540999999968335</v>
      </c>
      <c r="C2120" s="4">
        <v>45591.354166666664</v>
      </c>
      <c r="D2120" s="16">
        <f>YEAR(C2120)</f>
        <v>2024</v>
      </c>
      <c r="E2120" s="1" t="str">
        <f t="shared" si="33"/>
        <v>October 2024</v>
      </c>
      <c r="F2120" s="3" t="str">
        <f ca="1">IF(C2120&gt;=TODAY()-365, "Last 12 Months", "After 12 Months")</f>
        <v>Last 12 Months</v>
      </c>
      <c r="G2120" s="1" t="s">
        <v>4018</v>
      </c>
      <c r="H2120" s="1" t="s">
        <v>2413</v>
      </c>
      <c r="I2120" s="1" t="s">
        <v>4019</v>
      </c>
      <c r="J2120" s="8">
        <f>EOMONTH(C2120, 0)</f>
        <v>45596</v>
      </c>
      <c r="K2120" s="1" t="s">
        <v>373</v>
      </c>
      <c r="L2120" s="1" t="str">
        <f>IF(ISNUMBER(SEARCH("Social subscription",I2120)),"Social Sub",IF(OR(ISNUMBER(SEARCH("Mens",I2120)),ISNUMBER(SEARCH("Ladies",I2120))),"Match Fees",IF(OR(ISNUMBER(SEARCH("Badgers",I2120)),ISNUMBER(SEARCH("Match Fee",I2120))),"Match Fees",IF(OR(ISNUMBER(SEARCH("Training",I2120)),ISNUMBER(SEARCH("Aspirations",I2120))),"Training Fee",""))))</f>
        <v>Match Fees</v>
      </c>
      <c r="M2120" s="1">
        <v>10</v>
      </c>
      <c r="N2120" s="1">
        <v>0.21</v>
      </c>
      <c r="O2120" s="1">
        <v>0.1</v>
      </c>
      <c r="P2120" s="1">
        <v>0</v>
      </c>
      <c r="Q2120" s="1">
        <v>9.69</v>
      </c>
    </row>
    <row r="2121" spans="1:17" ht="12.75">
      <c r="A2121" s="4">
        <v>45592</v>
      </c>
      <c r="B2121" s="18">
        <f>IF(AND(ISNUMBER(--LEFT(A2121,10)), ISNUMBER(--LEFT(C2121,10))), --LEFT(C2121,10) - --LEFT(A2121,10), "")</f>
        <v>0.44649999999819556</v>
      </c>
      <c r="C2121" s="4">
        <v>45592.446527777778</v>
      </c>
      <c r="D2121" s="16">
        <f>YEAR(C2121)</f>
        <v>2024</v>
      </c>
      <c r="E2121" s="1" t="str">
        <f t="shared" si="33"/>
        <v>October 2024</v>
      </c>
      <c r="F2121" s="3" t="str">
        <f ca="1">IF(C2121&gt;=TODAY()-365, "Last 12 Months", "After 12 Months")</f>
        <v>Last 12 Months</v>
      </c>
      <c r="G2121" s="1" t="s">
        <v>4020</v>
      </c>
      <c r="H2121" s="1" t="s">
        <v>610</v>
      </c>
      <c r="I2121" s="1" t="s">
        <v>4021</v>
      </c>
      <c r="J2121" s="8">
        <f>EOMONTH(C2121, 0)</f>
        <v>45596</v>
      </c>
      <c r="K2121" s="1" t="s">
        <v>241</v>
      </c>
      <c r="L2121" s="1" t="str">
        <f>IF(ISNUMBER(SEARCH("Social subscription",I2121)),"Social Sub",IF(OR(ISNUMBER(SEARCH("Mens",I2121)),ISNUMBER(SEARCH("Ladies",I2121))),"Match Fees",IF(OR(ISNUMBER(SEARCH("Badgers",I2121)),ISNUMBER(SEARCH("Match Fee",I2121))),"Match Fees",IF(OR(ISNUMBER(SEARCH("Training",I2121)),ISNUMBER(SEARCH("Aspirations",I2121))),"Training Fee",""))))</f>
        <v>Training Fee</v>
      </c>
      <c r="M2121" s="1">
        <v>3</v>
      </c>
      <c r="N2121" s="1">
        <v>0</v>
      </c>
      <c r="O2121" s="1">
        <v>0</v>
      </c>
      <c r="P2121" s="1">
        <v>0</v>
      </c>
      <c r="Q2121" s="1">
        <v>3</v>
      </c>
    </row>
    <row r="2122" spans="1:17" ht="12.75">
      <c r="A2122" s="4">
        <v>45592</v>
      </c>
      <c r="B2122" s="18">
        <f>IF(AND(ISNUMBER(--LEFT(A2122,10)), ISNUMBER(--LEFT(C2122,10))), --LEFT(C2122,10) - --LEFT(A2122,10), "")</f>
        <v>0.44720000000233995</v>
      </c>
      <c r="C2122" s="4">
        <v>45592.447222222225</v>
      </c>
      <c r="D2122" s="16">
        <f>YEAR(C2122)</f>
        <v>2024</v>
      </c>
      <c r="E2122" s="1" t="str">
        <f t="shared" si="33"/>
        <v>October 2024</v>
      </c>
      <c r="F2122" s="3" t="str">
        <f ca="1">IF(C2122&gt;=TODAY()-365, "Last 12 Months", "After 12 Months")</f>
        <v>Last 12 Months</v>
      </c>
      <c r="G2122" s="1" t="s">
        <v>4022</v>
      </c>
      <c r="H2122" s="1" t="s">
        <v>613</v>
      </c>
      <c r="I2122" s="1" t="s">
        <v>4021</v>
      </c>
      <c r="J2122" s="8">
        <f>EOMONTH(C2122, 0)</f>
        <v>45596</v>
      </c>
      <c r="K2122" s="1" t="s">
        <v>241</v>
      </c>
      <c r="L2122" s="1" t="str">
        <f>IF(ISNUMBER(SEARCH("Social subscription",I2122)),"Social Sub",IF(OR(ISNUMBER(SEARCH("Mens",I2122)),ISNUMBER(SEARCH("Ladies",I2122))),"Match Fees",IF(OR(ISNUMBER(SEARCH("Badgers",I2122)),ISNUMBER(SEARCH("Match Fee",I2122))),"Match Fees",IF(OR(ISNUMBER(SEARCH("Training",I2122)),ISNUMBER(SEARCH("Aspirations",I2122))),"Training Fee",""))))</f>
        <v>Training Fee</v>
      </c>
      <c r="M2122" s="1">
        <v>3</v>
      </c>
      <c r="N2122" s="1">
        <v>0</v>
      </c>
      <c r="O2122" s="1">
        <v>0</v>
      </c>
      <c r="P2122" s="1">
        <v>0</v>
      </c>
      <c r="Q2122" s="1">
        <v>3</v>
      </c>
    </row>
    <row r="2123" spans="1:17" ht="12.75">
      <c r="A2123" s="4">
        <v>45592</v>
      </c>
      <c r="B2123" s="18">
        <f>IF(AND(ISNUMBER(--LEFT(A2123,10)), ISNUMBER(--LEFT(C2123,10))), --LEFT(C2123,10) - --LEFT(A2123,10), "")</f>
        <v>0.44720000000233995</v>
      </c>
      <c r="C2123" s="4">
        <v>45592.447222222225</v>
      </c>
      <c r="D2123" s="16">
        <f>YEAR(C2123)</f>
        <v>2024</v>
      </c>
      <c r="E2123" s="1" t="str">
        <f t="shared" si="33"/>
        <v>October 2024</v>
      </c>
      <c r="F2123" s="3" t="str">
        <f ca="1">IF(C2123&gt;=TODAY()-365, "Last 12 Months", "After 12 Months")</f>
        <v>Last 12 Months</v>
      </c>
      <c r="G2123" s="1" t="s">
        <v>4023</v>
      </c>
      <c r="H2123" s="1" t="s">
        <v>1153</v>
      </c>
      <c r="I2123" s="1" t="s">
        <v>4021</v>
      </c>
      <c r="J2123" s="8">
        <f>EOMONTH(C2123, 0)</f>
        <v>45596</v>
      </c>
      <c r="K2123" s="1" t="s">
        <v>241</v>
      </c>
      <c r="L2123" s="1" t="str">
        <f>IF(ISNUMBER(SEARCH("Social subscription",I2123)),"Social Sub",IF(OR(ISNUMBER(SEARCH("Mens",I2123)),ISNUMBER(SEARCH("Ladies",I2123))),"Match Fees",IF(OR(ISNUMBER(SEARCH("Badgers",I2123)),ISNUMBER(SEARCH("Match Fee",I2123))),"Match Fees",IF(OR(ISNUMBER(SEARCH("Training",I2123)),ISNUMBER(SEARCH("Aspirations",I2123))),"Training Fee",""))))</f>
        <v>Training Fee</v>
      </c>
      <c r="M2123" s="1">
        <v>3</v>
      </c>
      <c r="N2123" s="1">
        <v>0</v>
      </c>
      <c r="O2123" s="1">
        <v>0</v>
      </c>
      <c r="P2123" s="1">
        <v>0</v>
      </c>
      <c r="Q2123" s="1">
        <v>3</v>
      </c>
    </row>
    <row r="2124" spans="1:17" ht="12.75">
      <c r="A2124" s="4">
        <v>45592</v>
      </c>
      <c r="B2124" s="18">
        <f>IF(AND(ISNUMBER(--LEFT(A2124,10)), ISNUMBER(--LEFT(C2124,10))), --LEFT(C2124,10) - --LEFT(A2124,10), "")</f>
        <v>0.44720000000233995</v>
      </c>
      <c r="C2124" s="4">
        <v>45592.447222222225</v>
      </c>
      <c r="D2124" s="16">
        <f>YEAR(C2124)</f>
        <v>2024</v>
      </c>
      <c r="E2124" s="1" t="str">
        <f t="shared" si="33"/>
        <v>October 2024</v>
      </c>
      <c r="F2124" s="3" t="str">
        <f ca="1">IF(C2124&gt;=TODAY()-365, "Last 12 Months", "After 12 Months")</f>
        <v>Last 12 Months</v>
      </c>
      <c r="G2124" s="1" t="s">
        <v>4024</v>
      </c>
      <c r="H2124" s="1" t="s">
        <v>1156</v>
      </c>
      <c r="I2124" s="1" t="s">
        <v>4021</v>
      </c>
      <c r="J2124" s="8">
        <f>EOMONTH(C2124, 0)</f>
        <v>45596</v>
      </c>
      <c r="K2124" s="1" t="s">
        <v>241</v>
      </c>
      <c r="L2124" s="1" t="str">
        <f>IF(ISNUMBER(SEARCH("Social subscription",I2124)),"Social Sub",IF(OR(ISNUMBER(SEARCH("Mens",I2124)),ISNUMBER(SEARCH("Ladies",I2124))),"Match Fees",IF(OR(ISNUMBER(SEARCH("Badgers",I2124)),ISNUMBER(SEARCH("Match Fee",I2124))),"Match Fees",IF(OR(ISNUMBER(SEARCH("Training",I2124)),ISNUMBER(SEARCH("Aspirations",I2124))),"Training Fee",""))))</f>
        <v>Training Fee</v>
      </c>
      <c r="M2124" s="1">
        <v>3</v>
      </c>
      <c r="N2124" s="1">
        <v>0</v>
      </c>
      <c r="O2124" s="1">
        <v>0</v>
      </c>
      <c r="P2124" s="1">
        <v>0</v>
      </c>
      <c r="Q2124" s="1">
        <v>3</v>
      </c>
    </row>
    <row r="2125" spans="1:17" ht="12.75">
      <c r="A2125" s="4">
        <v>45584</v>
      </c>
      <c r="B2125" s="18">
        <f>IF(AND(ISNUMBER(--LEFT(A2125,10)), ISNUMBER(--LEFT(C2125,10))), --LEFT(C2125,10) - --LEFT(A2125,10), "")</f>
        <v>8.5679999999993015</v>
      </c>
      <c r="C2125" s="4">
        <v>45592.568055555559</v>
      </c>
      <c r="D2125" s="16">
        <f>YEAR(C2125)</f>
        <v>2024</v>
      </c>
      <c r="E2125" s="1" t="str">
        <f t="shared" si="33"/>
        <v>October 2024</v>
      </c>
      <c r="F2125" s="3" t="str">
        <f ca="1">IF(C2125&gt;=TODAY()-365, "Last 12 Months", "After 12 Months")</f>
        <v>Last 12 Months</v>
      </c>
      <c r="G2125" s="1" t="s">
        <v>4025</v>
      </c>
      <c r="H2125" s="1" t="s">
        <v>1429</v>
      </c>
      <c r="I2125" s="1" t="s">
        <v>4026</v>
      </c>
      <c r="J2125" s="8">
        <f>EOMONTH(C2125, 0)</f>
        <v>45596</v>
      </c>
      <c r="K2125" s="1" t="s">
        <v>241</v>
      </c>
      <c r="L2125" s="1" t="str">
        <f>IF(ISNUMBER(SEARCH("Social subscription",I2125)),"Social Sub",IF(OR(ISNUMBER(SEARCH("Mens",I2125)),ISNUMBER(SEARCH("Ladies",I2125))),"Match Fees",IF(OR(ISNUMBER(SEARCH("Badgers",I2125)),ISNUMBER(SEARCH("Match Fee",I2125))),"Match Fees",IF(OR(ISNUMBER(SEARCH("Training",I2125)),ISNUMBER(SEARCH("Aspirations",I2125))),"Training Fee",""))))</f>
        <v>Match Fees</v>
      </c>
      <c r="M2125" s="1">
        <v>3</v>
      </c>
      <c r="N2125" s="1">
        <v>0</v>
      </c>
      <c r="O2125" s="1">
        <v>0</v>
      </c>
      <c r="P2125" s="1">
        <v>0</v>
      </c>
      <c r="Q2125" s="1">
        <v>3</v>
      </c>
    </row>
    <row r="2126" spans="1:17" ht="12.75">
      <c r="A2126" s="4">
        <v>45563</v>
      </c>
      <c r="B2126" s="18">
        <f>IF(AND(ISNUMBER(--LEFT(A2126,10)), ISNUMBER(--LEFT(C2126,10))), --LEFT(C2126,10) - --LEFT(A2126,10), "")</f>
        <v>29.741600000001199</v>
      </c>
      <c r="C2126" s="4">
        <v>45592.741666666669</v>
      </c>
      <c r="D2126" s="16">
        <f>YEAR(C2126)</f>
        <v>2024</v>
      </c>
      <c r="E2126" s="1" t="str">
        <f t="shared" si="33"/>
        <v>October 2024</v>
      </c>
      <c r="F2126" s="3" t="str">
        <f ca="1">IF(C2126&gt;=TODAY()-365, "Last 12 Months", "After 12 Months")</f>
        <v>Last 12 Months</v>
      </c>
      <c r="G2126" s="1" t="s">
        <v>4027</v>
      </c>
      <c r="H2126" s="1" t="s">
        <v>613</v>
      </c>
      <c r="I2126" s="1" t="s">
        <v>4028</v>
      </c>
      <c r="J2126" s="8">
        <f>EOMONTH(C2126, 0)</f>
        <v>45596</v>
      </c>
      <c r="K2126" s="1" t="s">
        <v>241</v>
      </c>
      <c r="L2126" s="1" t="str">
        <f>IF(ISNUMBER(SEARCH("Social subscription",I2126)),"Social Sub",IF(OR(ISNUMBER(SEARCH("Mens",I2126)),ISNUMBER(SEARCH("Ladies",I2126))),"Match Fees",IF(OR(ISNUMBER(SEARCH("Badgers",I2126)),ISNUMBER(SEARCH("Match Fee",I2126))),"Match Fees",IF(OR(ISNUMBER(SEARCH("Training",I2126)),ISNUMBER(SEARCH("Aspirations",I2126))),"Training Fee",""))))</f>
        <v>Match Fees</v>
      </c>
      <c r="M2126" s="1">
        <v>3</v>
      </c>
      <c r="N2126" s="1">
        <v>0</v>
      </c>
      <c r="O2126" s="1">
        <v>0</v>
      </c>
      <c r="P2126" s="1">
        <v>0</v>
      </c>
      <c r="Q2126" s="1">
        <v>3</v>
      </c>
    </row>
    <row r="2127" spans="1:17" ht="12.75">
      <c r="A2127" s="4">
        <v>45563</v>
      </c>
      <c r="B2127" s="18">
        <f>IF(AND(ISNUMBER(--LEFT(A2127,10)), ISNUMBER(--LEFT(C2127,10))), --LEFT(C2127,10) - --LEFT(A2127,10), "")</f>
        <v>30.354099999996834</v>
      </c>
      <c r="C2127" s="4">
        <v>45593.354166666664</v>
      </c>
      <c r="D2127" s="16">
        <f>YEAR(C2127)</f>
        <v>2024</v>
      </c>
      <c r="E2127" s="1" t="str">
        <f t="shared" si="33"/>
        <v>October 2024</v>
      </c>
      <c r="F2127" s="3" t="str">
        <f ca="1">IF(C2127&gt;=TODAY()-365, "Last 12 Months", "After 12 Months")</f>
        <v>Last 12 Months</v>
      </c>
      <c r="G2127" s="1" t="s">
        <v>4029</v>
      </c>
      <c r="H2127" s="1" t="s">
        <v>836</v>
      </c>
      <c r="I2127" s="1" t="s">
        <v>3414</v>
      </c>
      <c r="J2127" s="8">
        <f>EOMONTH(C2127, 0)</f>
        <v>45596</v>
      </c>
      <c r="K2127" s="1" t="s">
        <v>373</v>
      </c>
      <c r="L2127" s="1" t="str">
        <f>IF(ISNUMBER(SEARCH("Social subscription",I2127)),"Social Sub",IF(OR(ISNUMBER(SEARCH("Mens",I2127)),ISNUMBER(SEARCH("Ladies",I2127))),"Match Fees",IF(OR(ISNUMBER(SEARCH("Badgers",I2127)),ISNUMBER(SEARCH("Match Fee",I2127))),"Match Fees",IF(OR(ISNUMBER(SEARCH("Training",I2127)),ISNUMBER(SEARCH("Aspirations",I2127))),"Training Fee",""))))</f>
        <v>Match Fees</v>
      </c>
      <c r="M2127" s="1">
        <v>10</v>
      </c>
      <c r="N2127" s="1">
        <v>0.25</v>
      </c>
      <c r="O2127" s="1">
        <v>0.1</v>
      </c>
      <c r="P2127" s="1">
        <v>0</v>
      </c>
      <c r="Q2127" s="1">
        <v>9.65</v>
      </c>
    </row>
    <row r="2128" spans="1:17" ht="12.75">
      <c r="A2128" s="4">
        <v>45572</v>
      </c>
      <c r="B2128" s="18">
        <f>IF(AND(ISNUMBER(--LEFT(A2128,10)), ISNUMBER(--LEFT(C2128,10))), --LEFT(C2128,10) - --LEFT(A2128,10), "")</f>
        <v>21.354099999996834</v>
      </c>
      <c r="C2128" s="4">
        <v>45593.354166666664</v>
      </c>
      <c r="D2128" s="16">
        <f>YEAR(C2128)</f>
        <v>2024</v>
      </c>
      <c r="E2128" s="1" t="str">
        <f t="shared" si="33"/>
        <v>October 2024</v>
      </c>
      <c r="F2128" s="3" t="str">
        <f ca="1">IF(C2128&gt;=TODAY()-365, "Last 12 Months", "After 12 Months")</f>
        <v>Last 12 Months</v>
      </c>
      <c r="G2128" s="1" t="s">
        <v>4030</v>
      </c>
      <c r="H2128" s="1" t="s">
        <v>836</v>
      </c>
      <c r="I2128" s="1" t="s">
        <v>3959</v>
      </c>
      <c r="J2128" s="8">
        <f>EOMONTH(C2128, 0)</f>
        <v>45596</v>
      </c>
      <c r="K2128" s="1" t="s">
        <v>373</v>
      </c>
      <c r="L2128" s="1" t="str">
        <f>IF(ISNUMBER(SEARCH("Social subscription",I2128)),"Social Sub",IF(OR(ISNUMBER(SEARCH("Mens",I2128)),ISNUMBER(SEARCH("Ladies",I2128))),"Match Fees",IF(OR(ISNUMBER(SEARCH("Badgers",I2128)),ISNUMBER(SEARCH("Match Fee",I2128))),"Match Fees",IF(OR(ISNUMBER(SEARCH("Training",I2128)),ISNUMBER(SEARCH("Aspirations",I2128))),"Training Fee",""))))</f>
        <v>Match Fees</v>
      </c>
      <c r="M2128" s="1">
        <v>10</v>
      </c>
      <c r="N2128" s="1">
        <v>0.25</v>
      </c>
      <c r="O2128" s="1">
        <v>0.1</v>
      </c>
      <c r="P2128" s="1">
        <v>0</v>
      </c>
      <c r="Q2128" s="1">
        <v>9.65</v>
      </c>
    </row>
    <row r="2129" spans="1:17" ht="12.75">
      <c r="A2129" s="4">
        <v>45556</v>
      </c>
      <c r="B2129" s="18">
        <f>IF(AND(ISNUMBER(--LEFT(A2129,10)), ISNUMBER(--LEFT(C2129,10))), --LEFT(C2129,10) - --LEFT(A2129,10), "")</f>
        <v>37.392999999996391</v>
      </c>
      <c r="C2129" s="4">
        <v>45593.393055555556</v>
      </c>
      <c r="D2129" s="16">
        <f>YEAR(C2129)</f>
        <v>2024</v>
      </c>
      <c r="E2129" s="1" t="str">
        <f t="shared" si="33"/>
        <v>October 2024</v>
      </c>
      <c r="F2129" s="3" t="str">
        <f ca="1">IF(C2129&gt;=TODAY()-365, "Last 12 Months", "After 12 Months")</f>
        <v>Last 12 Months</v>
      </c>
      <c r="G2129" s="1" t="s">
        <v>4031</v>
      </c>
      <c r="H2129" s="1" t="s">
        <v>2565</v>
      </c>
      <c r="I2129" s="1" t="s">
        <v>4032</v>
      </c>
      <c r="J2129" s="8">
        <f>EOMONTH(C2129, 0)</f>
        <v>45596</v>
      </c>
      <c r="K2129" s="1" t="s">
        <v>233</v>
      </c>
      <c r="L2129" s="1" t="str">
        <f>IF(ISNUMBER(SEARCH("Social subscription",I2129)),"Social Sub",IF(OR(ISNUMBER(SEARCH("Mens",I2129)),ISNUMBER(SEARCH("Ladies",I2129))),"Match Fees",IF(OR(ISNUMBER(SEARCH("Badgers",I2129)),ISNUMBER(SEARCH("Match Fee",I2129))),"Match Fees",IF(OR(ISNUMBER(SEARCH("Training",I2129)),ISNUMBER(SEARCH("Aspirations",I2129))),"Training Fee",""))))</f>
        <v>Match Fees</v>
      </c>
      <c r="M2129" s="1">
        <v>10</v>
      </c>
      <c r="N2129" s="1">
        <v>0</v>
      </c>
      <c r="O2129" s="1">
        <v>0</v>
      </c>
      <c r="P2129" s="1">
        <v>0</v>
      </c>
      <c r="Q2129" s="1">
        <v>10</v>
      </c>
    </row>
    <row r="2130" spans="1:17" ht="12.75">
      <c r="A2130" s="4">
        <v>45570</v>
      </c>
      <c r="B2130" s="18">
        <f>IF(AND(ISNUMBER(--LEFT(A2130,10)), ISNUMBER(--LEFT(C2130,10))), --LEFT(C2130,10) - --LEFT(A2130,10), "")</f>
        <v>23.393700000000536</v>
      </c>
      <c r="C2130" s="4">
        <v>45593.393750000003</v>
      </c>
      <c r="D2130" s="16">
        <f>YEAR(C2130)</f>
        <v>2024</v>
      </c>
      <c r="E2130" s="1" t="str">
        <f t="shared" si="33"/>
        <v>October 2024</v>
      </c>
      <c r="F2130" s="3" t="str">
        <f ca="1">IF(C2130&gt;=TODAY()-365, "Last 12 Months", "After 12 Months")</f>
        <v>Last 12 Months</v>
      </c>
      <c r="G2130" s="1" t="s">
        <v>4033</v>
      </c>
      <c r="H2130" s="1" t="s">
        <v>2565</v>
      </c>
      <c r="I2130" s="1" t="s">
        <v>4034</v>
      </c>
      <c r="J2130" s="8">
        <f>EOMONTH(C2130, 0)</f>
        <v>45596</v>
      </c>
      <c r="K2130" s="1" t="s">
        <v>233</v>
      </c>
      <c r="L2130" s="1" t="str">
        <f>IF(ISNUMBER(SEARCH("Social subscription",I2130)),"Social Sub",IF(OR(ISNUMBER(SEARCH("Mens",I2130)),ISNUMBER(SEARCH("Ladies",I2130))),"Match Fees",IF(OR(ISNUMBER(SEARCH("Badgers",I2130)),ISNUMBER(SEARCH("Match Fee",I2130))),"Match Fees",IF(OR(ISNUMBER(SEARCH("Training",I2130)),ISNUMBER(SEARCH("Aspirations",I2130))),"Training Fee",""))))</f>
        <v>Match Fees</v>
      </c>
      <c r="M2130" s="1">
        <v>10</v>
      </c>
      <c r="N2130" s="1">
        <v>0</v>
      </c>
      <c r="O2130" s="1">
        <v>0</v>
      </c>
      <c r="P2130" s="1">
        <v>0</v>
      </c>
      <c r="Q2130" s="1">
        <v>10</v>
      </c>
    </row>
    <row r="2131" spans="1:17" ht="12.75">
      <c r="A2131" s="4">
        <v>45584</v>
      </c>
      <c r="B2131" s="18">
        <f>IF(AND(ISNUMBER(--LEFT(A2131,10)), ISNUMBER(--LEFT(C2131,10))), --LEFT(C2131,10) - --LEFT(A2131,10), "")</f>
        <v>9.3937000000005355</v>
      </c>
      <c r="C2131" s="4">
        <v>45593.393750000003</v>
      </c>
      <c r="D2131" s="16">
        <f>YEAR(C2131)</f>
        <v>2024</v>
      </c>
      <c r="E2131" s="1" t="str">
        <f t="shared" si="33"/>
        <v>October 2024</v>
      </c>
      <c r="F2131" s="3" t="str">
        <f ca="1">IF(C2131&gt;=TODAY()-365, "Last 12 Months", "After 12 Months")</f>
        <v>Last 12 Months</v>
      </c>
      <c r="G2131" s="1" t="s">
        <v>4035</v>
      </c>
      <c r="H2131" s="1" t="s">
        <v>2565</v>
      </c>
      <c r="I2131" s="1" t="s">
        <v>4036</v>
      </c>
      <c r="J2131" s="8">
        <f>EOMONTH(C2131, 0)</f>
        <v>45596</v>
      </c>
      <c r="K2131" s="1" t="s">
        <v>233</v>
      </c>
      <c r="L2131" s="1" t="str">
        <f>IF(ISNUMBER(SEARCH("Social subscription",I2131)),"Social Sub",IF(OR(ISNUMBER(SEARCH("Mens",I2131)),ISNUMBER(SEARCH("Ladies",I2131))),"Match Fees",IF(OR(ISNUMBER(SEARCH("Badgers",I2131)),ISNUMBER(SEARCH("Match Fee",I2131))),"Match Fees",IF(OR(ISNUMBER(SEARCH("Training",I2131)),ISNUMBER(SEARCH("Aspirations",I2131))),"Training Fee",""))))</f>
        <v>Match Fees</v>
      </c>
      <c r="M2131" s="1">
        <v>10</v>
      </c>
      <c r="N2131" s="1">
        <v>0</v>
      </c>
      <c r="O2131" s="1">
        <v>0</v>
      </c>
      <c r="P2131" s="1">
        <v>0</v>
      </c>
      <c r="Q2131" s="1">
        <v>10</v>
      </c>
    </row>
    <row r="2132" spans="1:17" ht="12.75">
      <c r="A2132" s="4">
        <v>45551</v>
      </c>
      <c r="B2132" s="18">
        <f>IF(AND(ISNUMBER(--LEFT(A2132,10)), ISNUMBER(--LEFT(C2132,10))), --LEFT(C2132,10) - --LEFT(A2132,10), "")</f>
        <v>42.553399999997055</v>
      </c>
      <c r="C2132" s="4">
        <v>45593.553472222222</v>
      </c>
      <c r="D2132" s="16">
        <f>YEAR(C2132)</f>
        <v>2024</v>
      </c>
      <c r="E2132" s="1" t="str">
        <f t="shared" si="33"/>
        <v>October 2024</v>
      </c>
      <c r="F2132" s="3" t="str">
        <f ca="1">IF(C2132&gt;=TODAY()-365, "Last 12 Months", "After 12 Months")</f>
        <v>Last 12 Months</v>
      </c>
      <c r="G2132" s="1" t="s">
        <v>4037</v>
      </c>
      <c r="H2132" s="1" t="s">
        <v>4038</v>
      </c>
      <c r="I2132" s="1" t="s">
        <v>3112</v>
      </c>
      <c r="J2132" s="8">
        <f>EOMONTH(C2132, 0)</f>
        <v>45596</v>
      </c>
      <c r="K2132" s="1" t="s">
        <v>233</v>
      </c>
      <c r="L2132" s="1" t="str">
        <f>IF(ISNUMBER(SEARCH("Social subscription",I2132)),"Social Sub",IF(OR(ISNUMBER(SEARCH("Mens",I2132)),ISNUMBER(SEARCH("Ladies",I2132))),"Match Fees",IF(OR(ISNUMBER(SEARCH("Badgers",I2132)),ISNUMBER(SEARCH("Match Fee",I2132))),"Match Fees",IF(OR(ISNUMBER(SEARCH("Training",I2132)),ISNUMBER(SEARCH("Aspirations",I2132))),"Training Fee",""))))</f>
        <v>Match Fees</v>
      </c>
      <c r="M2132" s="1">
        <v>100</v>
      </c>
      <c r="N2132" s="1">
        <v>0</v>
      </c>
      <c r="O2132" s="1">
        <v>0</v>
      </c>
      <c r="P2132" s="1">
        <v>0</v>
      </c>
      <c r="Q2132" s="1">
        <v>100</v>
      </c>
    </row>
    <row r="2133" spans="1:17" ht="12.75">
      <c r="A2133" s="4">
        <v>45593</v>
      </c>
      <c r="B2133" s="18">
        <f>IF(AND(ISNUMBER(--LEFT(A2133,10)), ISNUMBER(--LEFT(C2133,10))), --LEFT(C2133,10) - --LEFT(A2133,10), "")</f>
        <v>0.55410000000119908</v>
      </c>
      <c r="C2133" s="4">
        <v>45593.554166666669</v>
      </c>
      <c r="D2133" s="16">
        <f>YEAR(C2133)</f>
        <v>2024</v>
      </c>
      <c r="E2133" s="1" t="str">
        <f t="shared" si="33"/>
        <v>October 2024</v>
      </c>
      <c r="F2133" s="3" t="str">
        <f ca="1">IF(C2133&gt;=TODAY()-365, "Last 12 Months", "After 12 Months")</f>
        <v>Last 12 Months</v>
      </c>
      <c r="G2133" s="1" t="s">
        <v>4039</v>
      </c>
      <c r="H2133" s="1" t="s">
        <v>4040</v>
      </c>
      <c r="I2133" s="1" t="s">
        <v>4041</v>
      </c>
      <c r="J2133" s="8">
        <f>EOMONTH(C2133, 0)</f>
        <v>45596</v>
      </c>
      <c r="K2133" s="1" t="s">
        <v>233</v>
      </c>
      <c r="L2133" s="1" t="str">
        <f>IF(ISNUMBER(SEARCH("Social subscription",I2133)),"Social Sub",IF(OR(ISNUMBER(SEARCH("Mens",I2133)),ISNUMBER(SEARCH("Ladies",I2133))),"Match Fees",IF(OR(ISNUMBER(SEARCH("Badgers",I2133)),ISNUMBER(SEARCH("Match Fee",I2133))),"Match Fees",IF(OR(ISNUMBER(SEARCH("Training",I2133)),ISNUMBER(SEARCH("Aspirations",I2133))),"Training Fee",""))))</f>
        <v>Social Sub</v>
      </c>
      <c r="M2133" s="1">
        <v>10</v>
      </c>
      <c r="N2133" s="1">
        <v>0</v>
      </c>
      <c r="O2133" s="1">
        <v>0</v>
      </c>
      <c r="P2133" s="1">
        <v>0</v>
      </c>
      <c r="Q2133" s="1">
        <v>10</v>
      </c>
    </row>
    <row r="2134" spans="1:17" ht="12.75">
      <c r="A2134" s="4">
        <v>45551</v>
      </c>
      <c r="B2134" s="18">
        <f>IF(AND(ISNUMBER(--LEFT(A2134,10)), ISNUMBER(--LEFT(C2134,10))), --LEFT(C2134,10) - --LEFT(A2134,10), "")</f>
        <v>42.55619999999908</v>
      </c>
      <c r="C2134" s="4">
        <v>45593.556250000001</v>
      </c>
      <c r="D2134" s="16">
        <f>YEAR(C2134)</f>
        <v>2024</v>
      </c>
      <c r="E2134" s="1" t="str">
        <f t="shared" si="33"/>
        <v>October 2024</v>
      </c>
      <c r="F2134" s="3" t="str">
        <f ca="1">IF(C2134&gt;=TODAY()-365, "Last 12 Months", "After 12 Months")</f>
        <v>Last 12 Months</v>
      </c>
      <c r="G2134" s="1" t="s">
        <v>4042</v>
      </c>
      <c r="H2134" s="1" t="s">
        <v>812</v>
      </c>
      <c r="I2134" s="1" t="s">
        <v>3112</v>
      </c>
      <c r="J2134" s="8">
        <f>EOMONTH(C2134, 0)</f>
        <v>45596</v>
      </c>
      <c r="K2134" s="1" t="s">
        <v>233</v>
      </c>
      <c r="L2134" s="1" t="str">
        <f>IF(ISNUMBER(SEARCH("Social subscription",I2134)),"Social Sub",IF(OR(ISNUMBER(SEARCH("Mens",I2134)),ISNUMBER(SEARCH("Ladies",I2134))),"Match Fees",IF(OR(ISNUMBER(SEARCH("Badgers",I2134)),ISNUMBER(SEARCH("Match Fee",I2134))),"Match Fees",IF(OR(ISNUMBER(SEARCH("Training",I2134)),ISNUMBER(SEARCH("Aspirations",I2134))),"Training Fee",""))))</f>
        <v>Match Fees</v>
      </c>
      <c r="M2134" s="1">
        <v>100</v>
      </c>
      <c r="N2134" s="1">
        <v>0</v>
      </c>
      <c r="O2134" s="1">
        <v>0</v>
      </c>
      <c r="P2134" s="1">
        <v>0</v>
      </c>
      <c r="Q2134" s="1">
        <v>100</v>
      </c>
    </row>
    <row r="2135" spans="1:17" ht="12.75">
      <c r="A2135" s="4">
        <v>45593</v>
      </c>
      <c r="B2135" s="18">
        <f>IF(AND(ISNUMBER(--LEFT(A2135,10)), ISNUMBER(--LEFT(C2135,10))), --LEFT(C2135,10) - --LEFT(A2135,10), "")</f>
        <v>0.96940000000176951</v>
      </c>
      <c r="C2135" s="4">
        <v>45593.969444444447</v>
      </c>
      <c r="D2135" s="16">
        <f>YEAR(C2135)</f>
        <v>2024</v>
      </c>
      <c r="E2135" s="1" t="str">
        <f t="shared" si="33"/>
        <v>October 2024</v>
      </c>
      <c r="F2135" s="3" t="str">
        <f ca="1">IF(C2135&gt;=TODAY()-365, "Last 12 Months", "After 12 Months")</f>
        <v>Last 12 Months</v>
      </c>
      <c r="G2135" s="1" t="s">
        <v>4043</v>
      </c>
      <c r="H2135" s="1" t="s">
        <v>4044</v>
      </c>
      <c r="I2135" s="1" t="s">
        <v>4041</v>
      </c>
      <c r="J2135" s="8">
        <f>EOMONTH(C2135, 0)</f>
        <v>45596</v>
      </c>
      <c r="K2135" s="1" t="s">
        <v>233</v>
      </c>
      <c r="L2135" s="1" t="str">
        <f>IF(ISNUMBER(SEARCH("Social subscription",I2135)),"Social Sub",IF(OR(ISNUMBER(SEARCH("Mens",I2135)),ISNUMBER(SEARCH("Ladies",I2135))),"Match Fees",IF(OR(ISNUMBER(SEARCH("Badgers",I2135)),ISNUMBER(SEARCH("Match Fee",I2135))),"Match Fees",IF(OR(ISNUMBER(SEARCH("Training",I2135)),ISNUMBER(SEARCH("Aspirations",I2135))),"Training Fee",""))))</f>
        <v>Social Sub</v>
      </c>
      <c r="M2135" s="1">
        <v>10</v>
      </c>
      <c r="N2135" s="1">
        <v>0</v>
      </c>
      <c r="O2135" s="1">
        <v>0</v>
      </c>
      <c r="P2135" s="1">
        <v>0</v>
      </c>
      <c r="Q2135" s="1">
        <v>10</v>
      </c>
    </row>
    <row r="2136" spans="1:17" ht="12.75">
      <c r="A2136" s="4">
        <v>45563</v>
      </c>
      <c r="B2136" s="18">
        <f>IF(AND(ISNUMBER(--LEFT(A2136,10)), ISNUMBER(--LEFT(C2136,10))), --LEFT(C2136,10) - --LEFT(A2136,10), "")</f>
        <v>31.354099999996834</v>
      </c>
      <c r="C2136" s="4">
        <v>45594.354166666664</v>
      </c>
      <c r="D2136" s="16">
        <f>YEAR(C2136)</f>
        <v>2024</v>
      </c>
      <c r="E2136" s="1" t="str">
        <f t="shared" si="33"/>
        <v>October 2024</v>
      </c>
      <c r="F2136" s="3" t="str">
        <f ca="1">IF(C2136&gt;=TODAY()-365, "Last 12 Months", "After 12 Months")</f>
        <v>Last 12 Months</v>
      </c>
      <c r="G2136" s="1" t="s">
        <v>4045</v>
      </c>
      <c r="H2136" s="1" t="s">
        <v>963</v>
      </c>
      <c r="I2136" s="1" t="s">
        <v>3414</v>
      </c>
      <c r="J2136" s="8">
        <f>EOMONTH(C2136, 0)</f>
        <v>45596</v>
      </c>
      <c r="K2136" s="1" t="s">
        <v>373</v>
      </c>
      <c r="L2136" s="1" t="str">
        <f>IF(ISNUMBER(SEARCH("Social subscription",I2136)),"Social Sub",IF(OR(ISNUMBER(SEARCH("Mens",I2136)),ISNUMBER(SEARCH("Ladies",I2136))),"Match Fees",IF(OR(ISNUMBER(SEARCH("Badgers",I2136)),ISNUMBER(SEARCH("Match Fee",I2136))),"Match Fees",IF(OR(ISNUMBER(SEARCH("Training",I2136)),ISNUMBER(SEARCH("Aspirations",I2136))),"Training Fee",""))))</f>
        <v>Match Fees</v>
      </c>
      <c r="M2136" s="1">
        <v>10</v>
      </c>
      <c r="N2136" s="1">
        <v>0.25</v>
      </c>
      <c r="O2136" s="1">
        <v>0.1</v>
      </c>
      <c r="P2136" s="1">
        <v>0</v>
      </c>
      <c r="Q2136" s="1">
        <v>9.65</v>
      </c>
    </row>
    <row r="2137" spans="1:17" ht="12.75">
      <c r="A2137" s="4">
        <v>45577</v>
      </c>
      <c r="B2137" s="18">
        <f>IF(AND(ISNUMBER(--LEFT(A2137,10)), ISNUMBER(--LEFT(C2137,10))), --LEFT(C2137,10) - --LEFT(A2137,10), "")</f>
        <v>17.354099999996834</v>
      </c>
      <c r="C2137" s="4">
        <v>45594.354166666664</v>
      </c>
      <c r="D2137" s="16">
        <f>YEAR(C2137)</f>
        <v>2024</v>
      </c>
      <c r="E2137" s="1" t="str">
        <f t="shared" si="33"/>
        <v>October 2024</v>
      </c>
      <c r="F2137" s="3" t="str">
        <f ca="1">IF(C2137&gt;=TODAY()-365, "Last 12 Months", "After 12 Months")</f>
        <v>Last 12 Months</v>
      </c>
      <c r="G2137" s="1" t="s">
        <v>4046</v>
      </c>
      <c r="H2137" s="1" t="s">
        <v>963</v>
      </c>
      <c r="I2137" s="1" t="s">
        <v>4047</v>
      </c>
      <c r="J2137" s="8">
        <f>EOMONTH(C2137, 0)</f>
        <v>45596</v>
      </c>
      <c r="K2137" s="1" t="s">
        <v>373</v>
      </c>
      <c r="L2137" s="1" t="str">
        <f>IF(ISNUMBER(SEARCH("Social subscription",I2137)),"Social Sub",IF(OR(ISNUMBER(SEARCH("Mens",I2137)),ISNUMBER(SEARCH("Ladies",I2137))),"Match Fees",IF(OR(ISNUMBER(SEARCH("Badgers",I2137)),ISNUMBER(SEARCH("Match Fee",I2137))),"Match Fees",IF(OR(ISNUMBER(SEARCH("Training",I2137)),ISNUMBER(SEARCH("Aspirations",I2137))),"Training Fee",""))))</f>
        <v>Match Fees</v>
      </c>
      <c r="M2137" s="1">
        <v>10</v>
      </c>
      <c r="N2137" s="1">
        <v>0.25</v>
      </c>
      <c r="O2137" s="1">
        <v>0.1</v>
      </c>
      <c r="P2137" s="1">
        <v>0</v>
      </c>
      <c r="Q2137" s="1">
        <v>9.65</v>
      </c>
    </row>
    <row r="2138" spans="1:17" ht="12.75">
      <c r="A2138" s="4">
        <v>45555</v>
      </c>
      <c r="B2138" s="18">
        <f>IF(AND(ISNUMBER(--LEFT(A2138,10)), ISNUMBER(--LEFT(C2138,10))), --LEFT(C2138,10) - --LEFT(A2138,10), "")</f>
        <v>39.354099999996834</v>
      </c>
      <c r="C2138" s="4">
        <v>45594.354166666664</v>
      </c>
      <c r="D2138" s="16">
        <f>YEAR(C2138)</f>
        <v>2024</v>
      </c>
      <c r="E2138" s="1" t="str">
        <f t="shared" si="33"/>
        <v>October 2024</v>
      </c>
      <c r="F2138" s="3" t="str">
        <f ca="1">IF(C2138&gt;=TODAY()-365, "Last 12 Months", "After 12 Months")</f>
        <v>Last 12 Months</v>
      </c>
      <c r="G2138" s="1" t="s">
        <v>4048</v>
      </c>
      <c r="H2138" s="1" t="s">
        <v>869</v>
      </c>
      <c r="I2138" s="1" t="s">
        <v>4049</v>
      </c>
      <c r="J2138" s="8">
        <f>EOMONTH(C2138, 0)</f>
        <v>45596</v>
      </c>
      <c r="K2138" s="1" t="s">
        <v>373</v>
      </c>
      <c r="L2138" s="1" t="str">
        <f>IF(ISNUMBER(SEARCH("Social subscription",I2138)),"Social Sub",IF(OR(ISNUMBER(SEARCH("Mens",I2138)),ISNUMBER(SEARCH("Ladies",I2138))),"Match Fees",IF(OR(ISNUMBER(SEARCH("Badgers",I2138)),ISNUMBER(SEARCH("Match Fee",I2138))),"Match Fees",IF(OR(ISNUMBER(SEARCH("Training",I2138)),ISNUMBER(SEARCH("Aspirations",I2138))),"Training Fee",""))))</f>
        <v>Match Fees</v>
      </c>
      <c r="M2138" s="1">
        <v>3</v>
      </c>
      <c r="N2138" s="1">
        <v>0.06</v>
      </c>
      <c r="O2138" s="1">
        <v>0.05</v>
      </c>
      <c r="P2138" s="1">
        <v>0</v>
      </c>
      <c r="Q2138" s="1">
        <v>2.89</v>
      </c>
    </row>
    <row r="2139" spans="1:17" ht="12.75">
      <c r="A2139" s="4">
        <v>45555</v>
      </c>
      <c r="B2139" s="18">
        <f>IF(AND(ISNUMBER(--LEFT(A2139,10)), ISNUMBER(--LEFT(C2139,10))), --LEFT(C2139,10) - --LEFT(A2139,10), "")</f>
        <v>39.354099999996834</v>
      </c>
      <c r="C2139" s="4">
        <v>45594.354166666664</v>
      </c>
      <c r="D2139" s="16">
        <f>YEAR(C2139)</f>
        <v>2024</v>
      </c>
      <c r="E2139" s="1" t="str">
        <f t="shared" si="33"/>
        <v>October 2024</v>
      </c>
      <c r="F2139" s="3" t="str">
        <f ca="1">IF(C2139&gt;=TODAY()-365, "Last 12 Months", "After 12 Months")</f>
        <v>Last 12 Months</v>
      </c>
      <c r="G2139" s="1" t="s">
        <v>4050</v>
      </c>
      <c r="H2139" s="1" t="s">
        <v>872</v>
      </c>
      <c r="I2139" s="1" t="s">
        <v>3899</v>
      </c>
      <c r="J2139" s="8">
        <f>EOMONTH(C2139, 0)</f>
        <v>45596</v>
      </c>
      <c r="K2139" s="1" t="s">
        <v>373</v>
      </c>
      <c r="L2139" s="1" t="str">
        <f>IF(ISNUMBER(SEARCH("Social subscription",I2139)),"Social Sub",IF(OR(ISNUMBER(SEARCH("Mens",I2139)),ISNUMBER(SEARCH("Ladies",I2139))),"Match Fees",IF(OR(ISNUMBER(SEARCH("Badgers",I2139)),ISNUMBER(SEARCH("Match Fee",I2139))),"Match Fees",IF(OR(ISNUMBER(SEARCH("Training",I2139)),ISNUMBER(SEARCH("Aspirations",I2139))),"Training Fee",""))))</f>
        <v>Match Fees</v>
      </c>
      <c r="M2139" s="1">
        <v>10</v>
      </c>
      <c r="N2139" s="1">
        <v>0.2</v>
      </c>
      <c r="O2139" s="1">
        <v>0.1</v>
      </c>
      <c r="P2139" s="1">
        <v>0</v>
      </c>
      <c r="Q2139" s="1">
        <v>9.6999999999999993</v>
      </c>
    </row>
    <row r="2140" spans="1:17" ht="12.75">
      <c r="A2140" s="4">
        <v>45557</v>
      </c>
      <c r="B2140" s="18">
        <f>IF(AND(ISNUMBER(--LEFT(A2140,10)), ISNUMBER(--LEFT(C2140,10))), --LEFT(C2140,10) - --LEFT(A2140,10), "")</f>
        <v>37.354099999996834</v>
      </c>
      <c r="C2140" s="4">
        <v>45594.354166666664</v>
      </c>
      <c r="D2140" s="16">
        <f>YEAR(C2140)</f>
        <v>2024</v>
      </c>
      <c r="E2140" s="1" t="str">
        <f t="shared" si="33"/>
        <v>October 2024</v>
      </c>
      <c r="F2140" s="3" t="str">
        <f ca="1">IF(C2140&gt;=TODAY()-365, "Last 12 Months", "After 12 Months")</f>
        <v>Last 12 Months</v>
      </c>
      <c r="G2140" s="1" t="s">
        <v>4051</v>
      </c>
      <c r="H2140" s="1" t="s">
        <v>1481</v>
      </c>
      <c r="I2140" s="1" t="s">
        <v>4052</v>
      </c>
      <c r="J2140" s="8">
        <f>EOMONTH(C2140, 0)</f>
        <v>45596</v>
      </c>
      <c r="K2140" s="1" t="s">
        <v>373</v>
      </c>
      <c r="L2140" s="1" t="str">
        <f>IF(ISNUMBER(SEARCH("Social subscription",I2140)),"Social Sub",IF(OR(ISNUMBER(SEARCH("Mens",I2140)),ISNUMBER(SEARCH("Ladies",I2140))),"Match Fees",IF(OR(ISNUMBER(SEARCH("Badgers",I2140)),ISNUMBER(SEARCH("Match Fee",I2140))),"Match Fees",IF(OR(ISNUMBER(SEARCH("Training",I2140)),ISNUMBER(SEARCH("Aspirations",I2140))),"Training Fee",""))))</f>
        <v>Training Fee</v>
      </c>
      <c r="M2140" s="1">
        <v>3</v>
      </c>
      <c r="N2140" s="1">
        <v>0.06</v>
      </c>
      <c r="O2140" s="1">
        <v>0.05</v>
      </c>
      <c r="P2140" s="1">
        <v>0</v>
      </c>
      <c r="Q2140" s="1">
        <v>2.89</v>
      </c>
    </row>
    <row r="2141" spans="1:17" ht="12.75">
      <c r="A2141" s="4">
        <v>45568</v>
      </c>
      <c r="B2141" s="18">
        <f>IF(AND(ISNUMBER(--LEFT(A2141,10)), ISNUMBER(--LEFT(C2141,10))), --LEFT(C2141,10) - --LEFT(A2141,10), "")</f>
        <v>26.354099999996834</v>
      </c>
      <c r="C2141" s="4">
        <v>45594.354166666664</v>
      </c>
      <c r="D2141" s="16">
        <f>YEAR(C2141)</f>
        <v>2024</v>
      </c>
      <c r="E2141" s="1" t="str">
        <f t="shared" si="33"/>
        <v>October 2024</v>
      </c>
      <c r="F2141" s="3" t="str">
        <f ca="1">IF(C2141&gt;=TODAY()-365, "Last 12 Months", "After 12 Months")</f>
        <v>Last 12 Months</v>
      </c>
      <c r="G2141" s="1" t="s">
        <v>4053</v>
      </c>
      <c r="H2141" s="1" t="s">
        <v>1481</v>
      </c>
      <c r="I2141" s="1" t="s">
        <v>4054</v>
      </c>
      <c r="J2141" s="8">
        <f>EOMONTH(C2141, 0)</f>
        <v>45596</v>
      </c>
      <c r="K2141" s="1" t="s">
        <v>373</v>
      </c>
      <c r="L2141" s="1" t="str">
        <f>IF(ISNUMBER(SEARCH("Social subscription",I2141)),"Social Sub",IF(OR(ISNUMBER(SEARCH("Mens",I2141)),ISNUMBER(SEARCH("Ladies",I2141))),"Match Fees",IF(OR(ISNUMBER(SEARCH("Badgers",I2141)),ISNUMBER(SEARCH("Match Fee",I2141))),"Match Fees",IF(OR(ISNUMBER(SEARCH("Training",I2141)),ISNUMBER(SEARCH("Aspirations",I2141))),"Training Fee",""))))</f>
        <v>Training Fee</v>
      </c>
      <c r="M2141" s="1">
        <v>3</v>
      </c>
      <c r="N2141" s="1">
        <v>0.06</v>
      </c>
      <c r="O2141" s="1">
        <v>0.05</v>
      </c>
      <c r="P2141" s="1">
        <v>0</v>
      </c>
      <c r="Q2141" s="1">
        <v>2.89</v>
      </c>
    </row>
    <row r="2142" spans="1:17" ht="12.75">
      <c r="A2142" s="4">
        <v>45577</v>
      </c>
      <c r="B2142" s="18">
        <f>IF(AND(ISNUMBER(--LEFT(A2142,10)), ISNUMBER(--LEFT(C2142,10))), --LEFT(C2142,10) - --LEFT(A2142,10), "")</f>
        <v>17.354099999996834</v>
      </c>
      <c r="C2142" s="4">
        <v>45594.354166666664</v>
      </c>
      <c r="D2142" s="16">
        <f>YEAR(C2142)</f>
        <v>2024</v>
      </c>
      <c r="E2142" s="1" t="str">
        <f t="shared" si="33"/>
        <v>October 2024</v>
      </c>
      <c r="F2142" s="3" t="str">
        <f ca="1">IF(C2142&gt;=TODAY()-365, "Last 12 Months", "After 12 Months")</f>
        <v>Last 12 Months</v>
      </c>
      <c r="G2142" s="1" t="s">
        <v>4055</v>
      </c>
      <c r="H2142" s="1" t="s">
        <v>869</v>
      </c>
      <c r="I2142" s="1" t="s">
        <v>4056</v>
      </c>
      <c r="J2142" s="8">
        <f>EOMONTH(C2142, 0)</f>
        <v>45596</v>
      </c>
      <c r="K2142" s="1" t="s">
        <v>373</v>
      </c>
      <c r="L2142" s="1" t="str">
        <f>IF(ISNUMBER(SEARCH("Social subscription",I2142)),"Social Sub",IF(OR(ISNUMBER(SEARCH("Mens",I2142)),ISNUMBER(SEARCH("Ladies",I2142))),"Match Fees",IF(OR(ISNUMBER(SEARCH("Badgers",I2142)),ISNUMBER(SEARCH("Match Fee",I2142))),"Match Fees",IF(OR(ISNUMBER(SEARCH("Training",I2142)),ISNUMBER(SEARCH("Aspirations",I2142))),"Training Fee",""))))</f>
        <v>Match Fees</v>
      </c>
      <c r="M2142" s="1">
        <v>3</v>
      </c>
      <c r="N2142" s="1">
        <v>0.06</v>
      </c>
      <c r="O2142" s="1">
        <v>0.05</v>
      </c>
      <c r="P2142" s="1">
        <v>0</v>
      </c>
      <c r="Q2142" s="1">
        <v>2.89</v>
      </c>
    </row>
    <row r="2143" spans="1:17" ht="12.75">
      <c r="A2143" s="4">
        <v>45577</v>
      </c>
      <c r="B2143" s="18">
        <f>IF(AND(ISNUMBER(--LEFT(A2143,10)), ISNUMBER(--LEFT(C2143,10))), --LEFT(C2143,10) - --LEFT(A2143,10), "")</f>
        <v>17.354099999996834</v>
      </c>
      <c r="C2143" s="4">
        <v>45594.354166666664</v>
      </c>
      <c r="D2143" s="16">
        <f>YEAR(C2143)</f>
        <v>2024</v>
      </c>
      <c r="E2143" s="1" t="str">
        <f t="shared" si="33"/>
        <v>October 2024</v>
      </c>
      <c r="F2143" s="3" t="str">
        <f ca="1">IF(C2143&gt;=TODAY()-365, "Last 12 Months", "After 12 Months")</f>
        <v>Last 12 Months</v>
      </c>
      <c r="G2143" s="1" t="s">
        <v>4057</v>
      </c>
      <c r="H2143" s="1" t="s">
        <v>872</v>
      </c>
      <c r="I2143" s="1" t="s">
        <v>3901</v>
      </c>
      <c r="J2143" s="8">
        <f>EOMONTH(C2143, 0)</f>
        <v>45596</v>
      </c>
      <c r="K2143" s="1" t="s">
        <v>373</v>
      </c>
      <c r="L2143" s="1" t="str">
        <f>IF(ISNUMBER(SEARCH("Social subscription",I2143)),"Social Sub",IF(OR(ISNUMBER(SEARCH("Mens",I2143)),ISNUMBER(SEARCH("Ladies",I2143))),"Match Fees",IF(OR(ISNUMBER(SEARCH("Badgers",I2143)),ISNUMBER(SEARCH("Match Fee",I2143))),"Match Fees",IF(OR(ISNUMBER(SEARCH("Training",I2143)),ISNUMBER(SEARCH("Aspirations",I2143))),"Training Fee",""))))</f>
        <v>Match Fees</v>
      </c>
      <c r="M2143" s="1">
        <v>10</v>
      </c>
      <c r="N2143" s="1">
        <v>0.2</v>
      </c>
      <c r="O2143" s="1">
        <v>0.1</v>
      </c>
      <c r="P2143" s="1">
        <v>0</v>
      </c>
      <c r="Q2143" s="1">
        <v>9.6999999999999993</v>
      </c>
    </row>
    <row r="2144" spans="1:17" ht="12.75">
      <c r="A2144" s="4">
        <v>45583</v>
      </c>
      <c r="B2144" s="18">
        <f>IF(AND(ISNUMBER(--LEFT(A2144,10)), ISNUMBER(--LEFT(C2144,10))), --LEFT(C2144,10) - --LEFT(A2144,10), "")</f>
        <v>11.354099999996834</v>
      </c>
      <c r="C2144" s="4">
        <v>45594.354166666664</v>
      </c>
      <c r="D2144" s="16">
        <f>YEAR(C2144)</f>
        <v>2024</v>
      </c>
      <c r="E2144" s="1" t="str">
        <f t="shared" si="33"/>
        <v>October 2024</v>
      </c>
      <c r="F2144" s="3" t="str">
        <f ca="1">IF(C2144&gt;=TODAY()-365, "Last 12 Months", "After 12 Months")</f>
        <v>Last 12 Months</v>
      </c>
      <c r="G2144" s="1" t="s">
        <v>4058</v>
      </c>
      <c r="H2144" s="1" t="s">
        <v>869</v>
      </c>
      <c r="I2144" s="1" t="s">
        <v>4059</v>
      </c>
      <c r="J2144" s="8">
        <f>EOMONTH(C2144, 0)</f>
        <v>45596</v>
      </c>
      <c r="K2144" s="1" t="s">
        <v>373</v>
      </c>
      <c r="L2144" s="1" t="str">
        <f>IF(ISNUMBER(SEARCH("Social subscription",I2144)),"Social Sub",IF(OR(ISNUMBER(SEARCH("Mens",I2144)),ISNUMBER(SEARCH("Ladies",I2144))),"Match Fees",IF(OR(ISNUMBER(SEARCH("Badgers",I2144)),ISNUMBER(SEARCH("Match Fee",I2144))),"Match Fees",IF(OR(ISNUMBER(SEARCH("Training",I2144)),ISNUMBER(SEARCH("Aspirations",I2144))),"Training Fee",""))))</f>
        <v>Match Fees</v>
      </c>
      <c r="M2144" s="1">
        <v>3</v>
      </c>
      <c r="N2144" s="1">
        <v>0.06</v>
      </c>
      <c r="O2144" s="1">
        <v>0.05</v>
      </c>
      <c r="P2144" s="1">
        <v>0</v>
      </c>
      <c r="Q2144" s="1">
        <v>2.89</v>
      </c>
    </row>
    <row r="2145" spans="1:17" ht="12.75">
      <c r="A2145" s="4">
        <v>45584</v>
      </c>
      <c r="B2145" s="18">
        <f>IF(AND(ISNUMBER(--LEFT(A2145,10)), ISNUMBER(--LEFT(C2145,10))), --LEFT(C2145,10) - --LEFT(A2145,10), "")</f>
        <v>10.354099999996834</v>
      </c>
      <c r="C2145" s="4">
        <v>45594.354166666664</v>
      </c>
      <c r="D2145" s="16">
        <f>YEAR(C2145)</f>
        <v>2024</v>
      </c>
      <c r="E2145" s="1" t="str">
        <f t="shared" si="33"/>
        <v>October 2024</v>
      </c>
      <c r="F2145" s="3" t="str">
        <f ca="1">IF(C2145&gt;=TODAY()-365, "Last 12 Months", "After 12 Months")</f>
        <v>Last 12 Months</v>
      </c>
      <c r="G2145" s="1" t="s">
        <v>4060</v>
      </c>
      <c r="H2145" s="1" t="s">
        <v>1481</v>
      </c>
      <c r="I2145" s="1" t="s">
        <v>4061</v>
      </c>
      <c r="J2145" s="8">
        <f>EOMONTH(C2145, 0)</f>
        <v>45596</v>
      </c>
      <c r="K2145" s="1" t="s">
        <v>373</v>
      </c>
      <c r="L2145" s="1" t="str">
        <f>IF(ISNUMBER(SEARCH("Social subscription",I2145)),"Social Sub",IF(OR(ISNUMBER(SEARCH("Mens",I2145)),ISNUMBER(SEARCH("Ladies",I2145))),"Match Fees",IF(OR(ISNUMBER(SEARCH("Badgers",I2145)),ISNUMBER(SEARCH("Match Fee",I2145))),"Match Fees",IF(OR(ISNUMBER(SEARCH("Training",I2145)),ISNUMBER(SEARCH("Aspirations",I2145))),"Training Fee",""))))</f>
        <v>Match Fees</v>
      </c>
      <c r="M2145" s="1">
        <v>3</v>
      </c>
      <c r="N2145" s="1">
        <v>7.0000000000000007E-2</v>
      </c>
      <c r="O2145" s="1">
        <v>0.05</v>
      </c>
      <c r="P2145" s="1">
        <v>0</v>
      </c>
      <c r="Q2145" s="1">
        <v>2.88</v>
      </c>
    </row>
    <row r="2146" spans="1:17" ht="12.75">
      <c r="A2146" s="4">
        <v>45592</v>
      </c>
      <c r="B2146" s="18">
        <f>IF(AND(ISNUMBER(--LEFT(A2146,10)), ISNUMBER(--LEFT(C2146,10))), --LEFT(C2146,10) - --LEFT(A2146,10), "")</f>
        <v>2.5179999999963911</v>
      </c>
      <c r="C2146" s="4">
        <v>45594.518055555556</v>
      </c>
      <c r="D2146" s="16">
        <f>YEAR(C2146)</f>
        <v>2024</v>
      </c>
      <c r="E2146" s="1" t="str">
        <f t="shared" si="33"/>
        <v>October 2024</v>
      </c>
      <c r="F2146" s="3" t="str">
        <f ca="1">IF(C2146&gt;=TODAY()-365, "Last 12 Months", "After 12 Months")</f>
        <v>Last 12 Months</v>
      </c>
      <c r="G2146" s="1" t="s">
        <v>4062</v>
      </c>
      <c r="H2146" s="1" t="s">
        <v>1429</v>
      </c>
      <c r="I2146" s="1" t="s">
        <v>4021</v>
      </c>
      <c r="J2146" s="8">
        <f>EOMONTH(C2146, 0)</f>
        <v>45596</v>
      </c>
      <c r="K2146" s="1" t="s">
        <v>241</v>
      </c>
      <c r="L2146" s="1" t="str">
        <f>IF(ISNUMBER(SEARCH("Social subscription",I2146)),"Social Sub",IF(OR(ISNUMBER(SEARCH("Mens",I2146)),ISNUMBER(SEARCH("Ladies",I2146))),"Match Fees",IF(OR(ISNUMBER(SEARCH("Badgers",I2146)),ISNUMBER(SEARCH("Match Fee",I2146))),"Match Fees",IF(OR(ISNUMBER(SEARCH("Training",I2146)),ISNUMBER(SEARCH("Aspirations",I2146))),"Training Fee",""))))</f>
        <v>Training Fee</v>
      </c>
      <c r="M2146" s="1">
        <v>3</v>
      </c>
      <c r="N2146" s="1">
        <v>0</v>
      </c>
      <c r="O2146" s="1">
        <v>0</v>
      </c>
      <c r="P2146" s="1">
        <v>0</v>
      </c>
      <c r="Q2146" s="1">
        <v>3</v>
      </c>
    </row>
    <row r="2147" spans="1:17" ht="12.75">
      <c r="A2147" s="4">
        <v>45592</v>
      </c>
      <c r="B2147" s="18">
        <f>IF(AND(ISNUMBER(--LEFT(A2147,10)), ISNUMBER(--LEFT(C2147,10))), --LEFT(C2147,10) - --LEFT(A2147,10), "")</f>
        <v>2.5187000000005355</v>
      </c>
      <c r="C2147" s="4">
        <v>45594.518750000003</v>
      </c>
      <c r="D2147" s="16">
        <f>YEAR(C2147)</f>
        <v>2024</v>
      </c>
      <c r="E2147" s="1" t="str">
        <f t="shared" si="33"/>
        <v>October 2024</v>
      </c>
      <c r="F2147" s="3" t="str">
        <f ca="1">IF(C2147&gt;=TODAY()-365, "Last 12 Months", "After 12 Months")</f>
        <v>Last 12 Months</v>
      </c>
      <c r="G2147" s="1" t="s">
        <v>4063</v>
      </c>
      <c r="H2147" s="1" t="s">
        <v>1270</v>
      </c>
      <c r="I2147" s="1" t="s">
        <v>4021</v>
      </c>
      <c r="J2147" s="8">
        <f>EOMONTH(C2147, 0)</f>
        <v>45596</v>
      </c>
      <c r="K2147" s="1" t="s">
        <v>241</v>
      </c>
      <c r="L2147" s="1" t="str">
        <f>IF(ISNUMBER(SEARCH("Social subscription",I2147)),"Social Sub",IF(OR(ISNUMBER(SEARCH("Mens",I2147)),ISNUMBER(SEARCH("Ladies",I2147))),"Match Fees",IF(OR(ISNUMBER(SEARCH("Badgers",I2147)),ISNUMBER(SEARCH("Match Fee",I2147))),"Match Fees",IF(OR(ISNUMBER(SEARCH("Training",I2147)),ISNUMBER(SEARCH("Aspirations",I2147))),"Training Fee",""))))</f>
        <v>Training Fee</v>
      </c>
      <c r="M2147" s="1">
        <v>3</v>
      </c>
      <c r="N2147" s="1">
        <v>0</v>
      </c>
      <c r="O2147" s="1">
        <v>0</v>
      </c>
      <c r="P2147" s="1">
        <v>0</v>
      </c>
      <c r="Q2147" s="1">
        <v>3</v>
      </c>
    </row>
    <row r="2148" spans="1:17" ht="12.75">
      <c r="A2148" s="4">
        <v>45570</v>
      </c>
      <c r="B2148" s="18">
        <f>IF(AND(ISNUMBER(--LEFT(A2148,10)), ISNUMBER(--LEFT(C2148,10))), --LEFT(C2148,10) - --LEFT(A2148,10), "")</f>
        <v>24.913800000002084</v>
      </c>
      <c r="C2148" s="4">
        <v>45594.913888888892</v>
      </c>
      <c r="D2148" s="16">
        <f>YEAR(C2148)</f>
        <v>2024</v>
      </c>
      <c r="E2148" s="1" t="str">
        <f t="shared" si="33"/>
        <v>October 2024</v>
      </c>
      <c r="F2148" s="3" t="str">
        <f ca="1">IF(C2148&gt;=TODAY()-365, "Last 12 Months", "After 12 Months")</f>
        <v>Last 12 Months</v>
      </c>
      <c r="G2148" s="1" t="s">
        <v>4064</v>
      </c>
      <c r="H2148" s="1" t="s">
        <v>2902</v>
      </c>
      <c r="I2148" s="1" t="s">
        <v>4065</v>
      </c>
      <c r="J2148" s="8">
        <f>EOMONTH(C2148, 0)</f>
        <v>45596</v>
      </c>
      <c r="K2148" s="1" t="s">
        <v>241</v>
      </c>
      <c r="L2148" s="1" t="str">
        <f>IF(ISNUMBER(SEARCH("Social subscription",I2148)),"Social Sub",IF(OR(ISNUMBER(SEARCH("Mens",I2148)),ISNUMBER(SEARCH("Ladies",I2148))),"Match Fees",IF(OR(ISNUMBER(SEARCH("Badgers",I2148)),ISNUMBER(SEARCH("Match Fee",I2148))),"Match Fees",IF(OR(ISNUMBER(SEARCH("Training",I2148)),ISNUMBER(SEARCH("Aspirations",I2148))),"Training Fee",""))))</f>
        <v>Match Fees</v>
      </c>
      <c r="M2148" s="1">
        <v>5</v>
      </c>
      <c r="N2148" s="1">
        <v>0</v>
      </c>
      <c r="O2148" s="1">
        <v>0</v>
      </c>
      <c r="P2148" s="1">
        <v>0</v>
      </c>
      <c r="Q2148" s="1">
        <v>5</v>
      </c>
    </row>
    <row r="2149" spans="1:17" ht="12.75">
      <c r="A2149" s="4">
        <v>45577</v>
      </c>
      <c r="B2149" s="18">
        <f>IF(AND(ISNUMBER(--LEFT(A2149,10)), ISNUMBER(--LEFT(C2149,10))), --LEFT(C2149,10) - --LEFT(A2149,10), "")</f>
        <v>17.913800000002084</v>
      </c>
      <c r="C2149" s="4">
        <v>45594.913888888892</v>
      </c>
      <c r="D2149" s="16">
        <f>YEAR(C2149)</f>
        <v>2024</v>
      </c>
      <c r="E2149" s="1" t="str">
        <f t="shared" si="33"/>
        <v>October 2024</v>
      </c>
      <c r="F2149" s="3" t="str">
        <f ca="1">IF(C2149&gt;=TODAY()-365, "Last 12 Months", "After 12 Months")</f>
        <v>Last 12 Months</v>
      </c>
      <c r="G2149" s="1" t="s">
        <v>4066</v>
      </c>
      <c r="H2149" s="1" t="s">
        <v>2902</v>
      </c>
      <c r="I2149" s="1" t="s">
        <v>4067</v>
      </c>
      <c r="J2149" s="8">
        <f>EOMONTH(C2149, 0)</f>
        <v>45596</v>
      </c>
      <c r="K2149" s="1" t="s">
        <v>241</v>
      </c>
      <c r="L2149" s="1" t="str">
        <f>IF(ISNUMBER(SEARCH("Social subscription",I2149)),"Social Sub",IF(OR(ISNUMBER(SEARCH("Mens",I2149)),ISNUMBER(SEARCH("Ladies",I2149))),"Match Fees",IF(OR(ISNUMBER(SEARCH("Badgers",I2149)),ISNUMBER(SEARCH("Match Fee",I2149))),"Match Fees",IF(OR(ISNUMBER(SEARCH("Training",I2149)),ISNUMBER(SEARCH("Aspirations",I2149))),"Training Fee",""))))</f>
        <v>Match Fees</v>
      </c>
      <c r="M2149" s="1">
        <v>5</v>
      </c>
      <c r="N2149" s="1">
        <v>0</v>
      </c>
      <c r="O2149" s="1">
        <v>0</v>
      </c>
      <c r="P2149" s="1">
        <v>0</v>
      </c>
      <c r="Q2149" s="1">
        <v>5</v>
      </c>
    </row>
    <row r="2150" spans="1:17" ht="12.75">
      <c r="A2150" s="4">
        <v>45556</v>
      </c>
      <c r="B2150" s="18">
        <f>IF(AND(ISNUMBER(--LEFT(A2150,10)), ISNUMBER(--LEFT(C2150,10))), --LEFT(C2150,10) - --LEFT(A2150,10), "")</f>
        <v>40.354099999996834</v>
      </c>
      <c r="C2150" s="4">
        <v>45596.354166666664</v>
      </c>
      <c r="D2150" s="16">
        <f>YEAR(C2150)</f>
        <v>2024</v>
      </c>
      <c r="E2150" s="1" t="str">
        <f t="shared" si="33"/>
        <v>October 2024</v>
      </c>
      <c r="F2150" s="3" t="str">
        <f ca="1">IF(C2150&gt;=TODAY()-365, "Last 12 Months", "After 12 Months")</f>
        <v>Last 12 Months</v>
      </c>
      <c r="G2150" s="1" t="s">
        <v>4068</v>
      </c>
      <c r="H2150" s="1" t="s">
        <v>862</v>
      </c>
      <c r="I2150" s="1" t="s">
        <v>3118</v>
      </c>
      <c r="J2150" s="8">
        <f>EOMONTH(C2150, 0)</f>
        <v>45596</v>
      </c>
      <c r="K2150" s="1" t="s">
        <v>373</v>
      </c>
      <c r="L2150" s="1" t="str">
        <f>IF(ISNUMBER(SEARCH("Social subscription",I2150)),"Social Sub",IF(OR(ISNUMBER(SEARCH("Mens",I2150)),ISNUMBER(SEARCH("Ladies",I2150))),"Match Fees",IF(OR(ISNUMBER(SEARCH("Badgers",I2150)),ISNUMBER(SEARCH("Match Fee",I2150))),"Match Fees",IF(OR(ISNUMBER(SEARCH("Training",I2150)),ISNUMBER(SEARCH("Aspirations",I2150))),"Training Fee",""))))</f>
        <v>Match Fees</v>
      </c>
      <c r="M2150" s="1">
        <v>5</v>
      </c>
      <c r="N2150" s="1">
        <v>0.17</v>
      </c>
      <c r="O2150" s="1">
        <v>0.05</v>
      </c>
      <c r="P2150" s="1">
        <v>0</v>
      </c>
      <c r="Q2150" s="1">
        <v>4.78</v>
      </c>
    </row>
    <row r="2151" spans="1:17" ht="12.75">
      <c r="A2151" s="4">
        <v>45564</v>
      </c>
      <c r="B2151" s="18">
        <f>IF(AND(ISNUMBER(--LEFT(A2151,10)), ISNUMBER(--LEFT(C2151,10))), --LEFT(C2151,10) - --LEFT(A2151,10), "")</f>
        <v>32.354099999996834</v>
      </c>
      <c r="C2151" s="4">
        <v>45596.354166666664</v>
      </c>
      <c r="D2151" s="16">
        <f>YEAR(C2151)</f>
        <v>2024</v>
      </c>
      <c r="E2151" s="1" t="str">
        <f t="shared" si="33"/>
        <v>October 2024</v>
      </c>
      <c r="F2151" s="3" t="str">
        <f ca="1">IF(C2151&gt;=TODAY()-365, "Last 12 Months", "After 12 Months")</f>
        <v>Last 12 Months</v>
      </c>
      <c r="G2151" s="1" t="s">
        <v>4069</v>
      </c>
      <c r="H2151" s="1" t="s">
        <v>862</v>
      </c>
      <c r="I2151" s="1" t="s">
        <v>4013</v>
      </c>
      <c r="J2151" s="8">
        <f>EOMONTH(C2151, 0)</f>
        <v>45596</v>
      </c>
      <c r="K2151" s="1" t="s">
        <v>373</v>
      </c>
      <c r="L2151" s="1" t="str">
        <f>IF(ISNUMBER(SEARCH("Social subscription",I2151)),"Social Sub",IF(OR(ISNUMBER(SEARCH("Mens",I2151)),ISNUMBER(SEARCH("Ladies",I2151))),"Match Fees",IF(OR(ISNUMBER(SEARCH("Badgers",I2151)),ISNUMBER(SEARCH("Match Fee",I2151))),"Match Fees",IF(OR(ISNUMBER(SEARCH("Training",I2151)),ISNUMBER(SEARCH("Aspirations",I2151))),"Training Fee",""))))</f>
        <v>Match Fees</v>
      </c>
      <c r="M2151" s="1">
        <v>5</v>
      </c>
      <c r="N2151" s="1">
        <v>0.18</v>
      </c>
      <c r="O2151" s="1">
        <v>0.05</v>
      </c>
      <c r="P2151" s="1">
        <v>0</v>
      </c>
      <c r="Q2151" s="1">
        <v>4.7699999999999996</v>
      </c>
    </row>
    <row r="2152" spans="1:17" ht="12.75">
      <c r="A2152" s="4">
        <v>45551</v>
      </c>
      <c r="B2152" s="18">
        <f>IF(AND(ISNUMBER(--LEFT(A2152,10)), ISNUMBER(--LEFT(C2152,10))), --LEFT(C2152,10) - --LEFT(A2152,10), "")</f>
        <v>45.873599999998987</v>
      </c>
      <c r="C2152" s="4">
        <v>45596.873611111114</v>
      </c>
      <c r="D2152" s="16">
        <f>YEAR(C2152)</f>
        <v>2024</v>
      </c>
      <c r="E2152" s="1" t="str">
        <f t="shared" si="33"/>
        <v>October 2024</v>
      </c>
      <c r="F2152" s="3" t="str">
        <f ca="1">IF(C2152&gt;=TODAY()-365, "Last 12 Months", "After 12 Months")</f>
        <v>Last 12 Months</v>
      </c>
      <c r="G2152" s="1" t="s">
        <v>4070</v>
      </c>
      <c r="H2152" s="1" t="s">
        <v>3766</v>
      </c>
      <c r="I2152" s="1" t="s">
        <v>3112</v>
      </c>
      <c r="J2152" s="8">
        <f>EOMONTH(C2152, 0)</f>
        <v>45596</v>
      </c>
      <c r="K2152" s="1" t="s">
        <v>233</v>
      </c>
      <c r="L2152" s="1" t="str">
        <f>IF(ISNUMBER(SEARCH("Social subscription",I2152)),"Social Sub",IF(OR(ISNUMBER(SEARCH("Mens",I2152)),ISNUMBER(SEARCH("Ladies",I2152))),"Match Fees",IF(OR(ISNUMBER(SEARCH("Badgers",I2152)),ISNUMBER(SEARCH("Match Fee",I2152))),"Match Fees",IF(OR(ISNUMBER(SEARCH("Training",I2152)),ISNUMBER(SEARCH("Aspirations",I2152))),"Training Fee",""))))</f>
        <v>Match Fees</v>
      </c>
      <c r="M2152" s="1">
        <v>100</v>
      </c>
      <c r="N2152" s="1">
        <v>0</v>
      </c>
      <c r="O2152" s="1">
        <v>0</v>
      </c>
      <c r="P2152" s="1">
        <v>0</v>
      </c>
      <c r="Q2152" s="1">
        <v>100</v>
      </c>
    </row>
    <row r="2153" spans="1:17" ht="12.75">
      <c r="A2153" s="4">
        <v>45555</v>
      </c>
      <c r="B2153" s="18">
        <f>IF(AND(ISNUMBER(--LEFT(A2153,10)), ISNUMBER(--LEFT(C2153,10))), --LEFT(C2153,10) - --LEFT(A2153,10), "")</f>
        <v>42.354099999996834</v>
      </c>
      <c r="C2153" s="4">
        <v>45597.354166666664</v>
      </c>
      <c r="D2153" s="16">
        <f>YEAR(C2153)</f>
        <v>2024</v>
      </c>
      <c r="E2153" s="1" t="str">
        <f t="shared" si="33"/>
        <v>November 2024</v>
      </c>
      <c r="F2153" s="3" t="str">
        <f ca="1">IF(C2153&gt;=TODAY()-365, "Last 12 Months", "After 12 Months")</f>
        <v>Last 12 Months</v>
      </c>
      <c r="G2153" s="1" t="s">
        <v>4071</v>
      </c>
      <c r="H2153" s="1" t="s">
        <v>864</v>
      </c>
      <c r="I2153" s="1" t="s">
        <v>3903</v>
      </c>
      <c r="J2153" s="8">
        <f>EOMONTH(C2153, 0)</f>
        <v>45626</v>
      </c>
      <c r="K2153" s="1" t="s">
        <v>373</v>
      </c>
      <c r="L2153" s="1" t="str">
        <f>IF(ISNUMBER(SEARCH("Social subscription",I2153)),"Social Sub",IF(OR(ISNUMBER(SEARCH("Mens",I2153)),ISNUMBER(SEARCH("Ladies",I2153))),"Match Fees",IF(OR(ISNUMBER(SEARCH("Badgers",I2153)),ISNUMBER(SEARCH("Match Fee",I2153))),"Match Fees",IF(OR(ISNUMBER(SEARCH("Training",I2153)),ISNUMBER(SEARCH("Aspirations",I2153))),"Training Fee",""))))</f>
        <v>Match Fees</v>
      </c>
      <c r="M2153" s="1">
        <v>5</v>
      </c>
      <c r="N2153" s="1">
        <v>0.17</v>
      </c>
      <c r="O2153" s="1">
        <v>0.05</v>
      </c>
      <c r="P2153" s="1">
        <v>0</v>
      </c>
      <c r="Q2153" s="1">
        <v>4.78</v>
      </c>
    </row>
    <row r="2154" spans="1:17" ht="12.75">
      <c r="A2154" s="4">
        <v>45562</v>
      </c>
      <c r="B2154" s="18">
        <f>IF(AND(ISNUMBER(--LEFT(A2154,10)), ISNUMBER(--LEFT(C2154,10))), --LEFT(C2154,10) - --LEFT(A2154,10), "")</f>
        <v>35.354099999996834</v>
      </c>
      <c r="C2154" s="4">
        <v>45597.354166666664</v>
      </c>
      <c r="D2154" s="16">
        <f>YEAR(C2154)</f>
        <v>2024</v>
      </c>
      <c r="E2154" s="1" t="str">
        <f t="shared" si="33"/>
        <v>November 2024</v>
      </c>
      <c r="F2154" s="3" t="str">
        <f ca="1">IF(C2154&gt;=TODAY()-365, "Last 12 Months", "After 12 Months")</f>
        <v>Last 12 Months</v>
      </c>
      <c r="G2154" s="1" t="s">
        <v>4072</v>
      </c>
      <c r="H2154" s="1" t="s">
        <v>864</v>
      </c>
      <c r="I2154" s="1" t="s">
        <v>3905</v>
      </c>
      <c r="J2154" s="8">
        <f>EOMONTH(C2154, 0)</f>
        <v>45626</v>
      </c>
      <c r="K2154" s="1" t="s">
        <v>373</v>
      </c>
      <c r="L2154" s="1" t="str">
        <f>IF(ISNUMBER(SEARCH("Social subscription",I2154)),"Social Sub",IF(OR(ISNUMBER(SEARCH("Mens",I2154)),ISNUMBER(SEARCH("Ladies",I2154))),"Match Fees",IF(OR(ISNUMBER(SEARCH("Badgers",I2154)),ISNUMBER(SEARCH("Match Fee",I2154))),"Match Fees",IF(OR(ISNUMBER(SEARCH("Training",I2154)),ISNUMBER(SEARCH("Aspirations",I2154))),"Training Fee",""))))</f>
        <v>Match Fees</v>
      </c>
      <c r="M2154" s="1">
        <v>5</v>
      </c>
      <c r="N2154" s="1">
        <v>0.18</v>
      </c>
      <c r="O2154" s="1">
        <v>0.05</v>
      </c>
      <c r="P2154" s="1">
        <v>0</v>
      </c>
      <c r="Q2154" s="1">
        <v>4.7699999999999996</v>
      </c>
    </row>
    <row r="2155" spans="1:17" ht="12.75">
      <c r="A2155" s="4">
        <v>45563</v>
      </c>
      <c r="B2155" s="18">
        <f>IF(AND(ISNUMBER(--LEFT(A2155,10)), ISNUMBER(--LEFT(C2155,10))), --LEFT(C2155,10) - --LEFT(A2155,10), "")</f>
        <v>34.354099999996834</v>
      </c>
      <c r="C2155" s="4">
        <v>45597.354166666664</v>
      </c>
      <c r="D2155" s="16">
        <f>YEAR(C2155)</f>
        <v>2024</v>
      </c>
      <c r="E2155" s="1" t="str">
        <f t="shared" si="33"/>
        <v>November 2024</v>
      </c>
      <c r="F2155" s="3" t="str">
        <f ca="1">IF(C2155&gt;=TODAY()-365, "Last 12 Months", "After 12 Months")</f>
        <v>Last 12 Months</v>
      </c>
      <c r="G2155" s="1" t="s">
        <v>4073</v>
      </c>
      <c r="H2155" s="1" t="s">
        <v>3103</v>
      </c>
      <c r="I2155" s="1" t="s">
        <v>4074</v>
      </c>
      <c r="J2155" s="8">
        <f>EOMONTH(C2155, 0)</f>
        <v>45626</v>
      </c>
      <c r="K2155" s="1" t="s">
        <v>373</v>
      </c>
      <c r="L2155" s="1" t="str">
        <f>IF(ISNUMBER(SEARCH("Social subscription",I2155)),"Social Sub",IF(OR(ISNUMBER(SEARCH("Mens",I2155)),ISNUMBER(SEARCH("Ladies",I2155))),"Match Fees",IF(OR(ISNUMBER(SEARCH("Badgers",I2155)),ISNUMBER(SEARCH("Match Fee",I2155))),"Match Fees",IF(OR(ISNUMBER(SEARCH("Training",I2155)),ISNUMBER(SEARCH("Aspirations",I2155))),"Training Fee",""))))</f>
        <v>Match Fees</v>
      </c>
      <c r="M2155" s="1">
        <v>3</v>
      </c>
      <c r="N2155" s="1">
        <v>0.06</v>
      </c>
      <c r="O2155" s="1">
        <v>0.05</v>
      </c>
      <c r="P2155" s="1">
        <v>0</v>
      </c>
      <c r="Q2155" s="1">
        <v>2.89</v>
      </c>
    </row>
    <row r="2156" spans="1:17" ht="12.75">
      <c r="A2156" s="4">
        <v>45570</v>
      </c>
      <c r="B2156" s="18">
        <f>IF(AND(ISNUMBER(--LEFT(A2156,10)), ISNUMBER(--LEFT(C2156,10))), --LEFT(C2156,10) - --LEFT(A2156,10), "")</f>
        <v>27.354099999996834</v>
      </c>
      <c r="C2156" s="4">
        <v>45597.354166666664</v>
      </c>
      <c r="D2156" s="16">
        <f>YEAR(C2156)</f>
        <v>2024</v>
      </c>
      <c r="E2156" s="1" t="str">
        <f t="shared" si="33"/>
        <v>November 2024</v>
      </c>
      <c r="F2156" s="3" t="str">
        <f ca="1">IF(C2156&gt;=TODAY()-365, "Last 12 Months", "After 12 Months")</f>
        <v>Last 12 Months</v>
      </c>
      <c r="G2156" s="1" t="s">
        <v>4075</v>
      </c>
      <c r="H2156" s="1" t="s">
        <v>3301</v>
      </c>
      <c r="I2156" s="1" t="s">
        <v>3688</v>
      </c>
      <c r="J2156" s="8">
        <f>EOMONTH(C2156, 0)</f>
        <v>45626</v>
      </c>
      <c r="K2156" s="1" t="s">
        <v>373</v>
      </c>
      <c r="L2156" s="1" t="str">
        <f>IF(ISNUMBER(SEARCH("Social subscription",I2156)),"Social Sub",IF(OR(ISNUMBER(SEARCH("Mens",I2156)),ISNUMBER(SEARCH("Ladies",I2156))),"Match Fees",IF(OR(ISNUMBER(SEARCH("Badgers",I2156)),ISNUMBER(SEARCH("Match Fee",I2156))),"Match Fees",IF(OR(ISNUMBER(SEARCH("Training",I2156)),ISNUMBER(SEARCH("Aspirations",I2156))),"Training Fee",""))))</f>
        <v>Match Fees</v>
      </c>
      <c r="M2156" s="1">
        <v>10</v>
      </c>
      <c r="N2156" s="1">
        <v>0.21</v>
      </c>
      <c r="O2156" s="1">
        <v>0.1</v>
      </c>
      <c r="P2156" s="1">
        <v>0</v>
      </c>
      <c r="Q2156" s="1">
        <v>9.69</v>
      </c>
    </row>
    <row r="2157" spans="1:17" ht="12.75">
      <c r="A2157" s="4">
        <v>45570</v>
      </c>
      <c r="B2157" s="18">
        <f>IF(AND(ISNUMBER(--LEFT(A2157,10)), ISNUMBER(--LEFT(C2157,10))), --LEFT(C2157,10) - --LEFT(A2157,10), "")</f>
        <v>27.354099999996834</v>
      </c>
      <c r="C2157" s="4">
        <v>45597.354166666664</v>
      </c>
      <c r="D2157" s="16">
        <f>YEAR(C2157)</f>
        <v>2024</v>
      </c>
      <c r="E2157" s="1" t="str">
        <f t="shared" si="33"/>
        <v>November 2024</v>
      </c>
      <c r="F2157" s="3" t="str">
        <f ca="1">IF(C2157&gt;=TODAY()-365, "Last 12 Months", "After 12 Months")</f>
        <v>Last 12 Months</v>
      </c>
      <c r="G2157" s="1" t="s">
        <v>4076</v>
      </c>
      <c r="H2157" s="1" t="s">
        <v>3103</v>
      </c>
      <c r="I2157" s="1" t="s">
        <v>4077</v>
      </c>
      <c r="J2157" s="8">
        <f>EOMONTH(C2157, 0)</f>
        <v>45626</v>
      </c>
      <c r="K2157" s="1" t="s">
        <v>373</v>
      </c>
      <c r="L2157" s="1" t="str">
        <f>IF(ISNUMBER(SEARCH("Social subscription",I2157)),"Social Sub",IF(OR(ISNUMBER(SEARCH("Mens",I2157)),ISNUMBER(SEARCH("Ladies",I2157))),"Match Fees",IF(OR(ISNUMBER(SEARCH("Badgers",I2157)),ISNUMBER(SEARCH("Match Fee",I2157))),"Match Fees",IF(OR(ISNUMBER(SEARCH("Training",I2157)),ISNUMBER(SEARCH("Aspirations",I2157))),"Training Fee",""))))</f>
        <v>Match Fees</v>
      </c>
      <c r="M2157" s="1">
        <v>3</v>
      </c>
      <c r="N2157" s="1">
        <v>0.06</v>
      </c>
      <c r="O2157" s="1">
        <v>0.05</v>
      </c>
      <c r="P2157" s="1">
        <v>0</v>
      </c>
      <c r="Q2157" s="1">
        <v>2.89</v>
      </c>
    </row>
    <row r="2158" spans="1:17" ht="12.75">
      <c r="A2158" s="4">
        <v>45577</v>
      </c>
      <c r="B2158" s="18">
        <f>IF(AND(ISNUMBER(--LEFT(A2158,10)), ISNUMBER(--LEFT(C2158,10))), --LEFT(C2158,10) - --LEFT(A2158,10), "")</f>
        <v>20.354099999996834</v>
      </c>
      <c r="C2158" s="4">
        <v>45597.354166666664</v>
      </c>
      <c r="D2158" s="16">
        <f>YEAR(C2158)</f>
        <v>2024</v>
      </c>
      <c r="E2158" s="1" t="str">
        <f t="shared" si="33"/>
        <v>November 2024</v>
      </c>
      <c r="F2158" s="3" t="str">
        <f ca="1">IF(C2158&gt;=TODAY()-365, "Last 12 Months", "After 12 Months")</f>
        <v>Last 12 Months</v>
      </c>
      <c r="G2158" s="1" t="s">
        <v>4078</v>
      </c>
      <c r="H2158" s="1" t="s">
        <v>3301</v>
      </c>
      <c r="I2158" s="1" t="s">
        <v>3690</v>
      </c>
      <c r="J2158" s="8">
        <f>EOMONTH(C2158, 0)</f>
        <v>45626</v>
      </c>
      <c r="K2158" s="1" t="s">
        <v>373</v>
      </c>
      <c r="L2158" s="1" t="str">
        <f>IF(ISNUMBER(SEARCH("Social subscription",I2158)),"Social Sub",IF(OR(ISNUMBER(SEARCH("Mens",I2158)),ISNUMBER(SEARCH("Ladies",I2158))),"Match Fees",IF(OR(ISNUMBER(SEARCH("Badgers",I2158)),ISNUMBER(SEARCH("Match Fee",I2158))),"Match Fees",IF(OR(ISNUMBER(SEARCH("Training",I2158)),ISNUMBER(SEARCH("Aspirations",I2158))),"Training Fee",""))))</f>
        <v>Match Fees</v>
      </c>
      <c r="M2158" s="1">
        <v>10</v>
      </c>
      <c r="N2158" s="1">
        <v>0.21</v>
      </c>
      <c r="O2158" s="1">
        <v>0.1</v>
      </c>
      <c r="P2158" s="1">
        <v>0</v>
      </c>
      <c r="Q2158" s="1">
        <v>9.69</v>
      </c>
    </row>
    <row r="2159" spans="1:17" ht="12.75">
      <c r="A2159" s="4">
        <v>45577</v>
      </c>
      <c r="B2159" s="18">
        <f>IF(AND(ISNUMBER(--LEFT(A2159,10)), ISNUMBER(--LEFT(C2159,10))), --LEFT(C2159,10) - --LEFT(A2159,10), "")</f>
        <v>20.354099999996834</v>
      </c>
      <c r="C2159" s="4">
        <v>45597.354166666664</v>
      </c>
      <c r="D2159" s="16">
        <f>YEAR(C2159)</f>
        <v>2024</v>
      </c>
      <c r="E2159" s="1" t="str">
        <f t="shared" si="33"/>
        <v>November 2024</v>
      </c>
      <c r="F2159" s="3" t="str">
        <f ca="1">IF(C2159&gt;=TODAY()-365, "Last 12 Months", "After 12 Months")</f>
        <v>Last 12 Months</v>
      </c>
      <c r="G2159" s="1" t="s">
        <v>4079</v>
      </c>
      <c r="H2159" s="1" t="s">
        <v>3103</v>
      </c>
      <c r="I2159" s="1" t="s">
        <v>4080</v>
      </c>
      <c r="J2159" s="8">
        <f>EOMONTH(C2159, 0)</f>
        <v>45626</v>
      </c>
      <c r="K2159" s="1" t="s">
        <v>373</v>
      </c>
      <c r="L2159" s="1" t="str">
        <f>IF(ISNUMBER(SEARCH("Social subscription",I2159)),"Social Sub",IF(OR(ISNUMBER(SEARCH("Mens",I2159)),ISNUMBER(SEARCH("Ladies",I2159))),"Match Fees",IF(OR(ISNUMBER(SEARCH("Badgers",I2159)),ISNUMBER(SEARCH("Match Fee",I2159))),"Match Fees",IF(OR(ISNUMBER(SEARCH("Training",I2159)),ISNUMBER(SEARCH("Aspirations",I2159))),"Training Fee",""))))</f>
        <v>Match Fees</v>
      </c>
      <c r="M2159" s="1">
        <v>3</v>
      </c>
      <c r="N2159" s="1">
        <v>0.06</v>
      </c>
      <c r="O2159" s="1">
        <v>0.05</v>
      </c>
      <c r="P2159" s="1">
        <v>0</v>
      </c>
      <c r="Q2159" s="1">
        <v>2.89</v>
      </c>
    </row>
    <row r="2160" spans="1:17" ht="12.75">
      <c r="A2160" s="4">
        <v>45584</v>
      </c>
      <c r="B2160" s="18">
        <f>IF(AND(ISNUMBER(--LEFT(A2160,10)), ISNUMBER(--LEFT(C2160,10))), --LEFT(C2160,10) - --LEFT(A2160,10), "")</f>
        <v>13.354099999996834</v>
      </c>
      <c r="C2160" s="4">
        <v>45597.354166666664</v>
      </c>
      <c r="D2160" s="16">
        <f>YEAR(C2160)</f>
        <v>2024</v>
      </c>
      <c r="E2160" s="1" t="str">
        <f t="shared" si="33"/>
        <v>November 2024</v>
      </c>
      <c r="F2160" s="3" t="str">
        <f ca="1">IF(C2160&gt;=TODAY()-365, "Last 12 Months", "After 12 Months")</f>
        <v>Last 12 Months</v>
      </c>
      <c r="G2160" s="1" t="s">
        <v>4081</v>
      </c>
      <c r="H2160" s="1" t="s">
        <v>3103</v>
      </c>
      <c r="I2160" s="1" t="s">
        <v>4082</v>
      </c>
      <c r="J2160" s="8">
        <f>EOMONTH(C2160, 0)</f>
        <v>45626</v>
      </c>
      <c r="K2160" s="1" t="s">
        <v>373</v>
      </c>
      <c r="L2160" s="1" t="str">
        <f>IF(ISNUMBER(SEARCH("Social subscription",I2160)),"Social Sub",IF(OR(ISNUMBER(SEARCH("Mens",I2160)),ISNUMBER(SEARCH("Ladies",I2160))),"Match Fees",IF(OR(ISNUMBER(SEARCH("Badgers",I2160)),ISNUMBER(SEARCH("Match Fee",I2160))),"Match Fees",IF(OR(ISNUMBER(SEARCH("Training",I2160)),ISNUMBER(SEARCH("Aspirations",I2160))),"Training Fee",""))))</f>
        <v>Match Fees</v>
      </c>
      <c r="M2160" s="1">
        <v>3</v>
      </c>
      <c r="N2160" s="1">
        <v>0.08</v>
      </c>
      <c r="O2160" s="1">
        <v>0.05</v>
      </c>
      <c r="P2160" s="1">
        <v>0</v>
      </c>
      <c r="Q2160" s="1">
        <v>2.87</v>
      </c>
    </row>
    <row r="2161" spans="1:17" ht="12.75">
      <c r="A2161" s="4">
        <v>45597</v>
      </c>
      <c r="B2161" s="18">
        <f>IF(AND(ISNUMBER(--LEFT(A2161,10)), ISNUMBER(--LEFT(C2161,10))), --LEFT(C2161,10) - --LEFT(A2161,10), "")</f>
        <v>0.74160000000119908</v>
      </c>
      <c r="C2161" s="4">
        <v>45597.741666666669</v>
      </c>
      <c r="D2161" s="16">
        <f>YEAR(C2161)</f>
        <v>2024</v>
      </c>
      <c r="E2161" s="1" t="str">
        <f t="shared" si="33"/>
        <v>November 2024</v>
      </c>
      <c r="F2161" s="3" t="str">
        <f ca="1">IF(C2161&gt;=TODAY()-365, "Last 12 Months", "After 12 Months")</f>
        <v>Last 12 Months</v>
      </c>
      <c r="G2161" s="1" t="s">
        <v>4083</v>
      </c>
      <c r="H2161" s="1" t="s">
        <v>2939</v>
      </c>
      <c r="I2161" s="1" t="s">
        <v>4084</v>
      </c>
      <c r="J2161" s="8">
        <f>EOMONTH(C2161, 0)</f>
        <v>45626</v>
      </c>
      <c r="K2161" s="1" t="s">
        <v>241</v>
      </c>
      <c r="L2161" s="1" t="str">
        <f>IF(ISNUMBER(SEARCH("Social subscription",I2161)),"Social Sub",IF(OR(ISNUMBER(SEARCH("Mens",I2161)),ISNUMBER(SEARCH("Ladies",I2161))),"Match Fees",IF(OR(ISNUMBER(SEARCH("Badgers",I2161)),ISNUMBER(SEARCH("Match Fee",I2161))),"Match Fees",IF(OR(ISNUMBER(SEARCH("Training",I2161)),ISNUMBER(SEARCH("Aspirations",I2161))),"Training Fee",""))))</f>
        <v>Match Fees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</row>
    <row r="2162" spans="1:17" ht="12.75">
      <c r="A2162" s="4">
        <v>45551</v>
      </c>
      <c r="B2162" s="18">
        <f>IF(AND(ISNUMBER(--LEFT(A2162,10)), ISNUMBER(--LEFT(C2162,10))), --LEFT(C2162,10) - --LEFT(A2162,10), "")</f>
        <v>46.879099999998289</v>
      </c>
      <c r="C2162" s="4">
        <v>45597.879166666666</v>
      </c>
      <c r="D2162" s="16">
        <f>YEAR(C2162)</f>
        <v>2024</v>
      </c>
      <c r="E2162" s="1" t="str">
        <f t="shared" si="33"/>
        <v>November 2024</v>
      </c>
      <c r="F2162" s="3" t="str">
        <f ca="1">IF(C2162&gt;=TODAY()-365, "Last 12 Months", "After 12 Months")</f>
        <v>Last 12 Months</v>
      </c>
      <c r="G2162" s="1" t="s">
        <v>4085</v>
      </c>
      <c r="H2162" s="1" t="s">
        <v>4086</v>
      </c>
      <c r="I2162" s="1" t="s">
        <v>2997</v>
      </c>
      <c r="J2162" s="8">
        <f>EOMONTH(C2162, 0)</f>
        <v>45626</v>
      </c>
      <c r="K2162" s="1" t="s">
        <v>233</v>
      </c>
      <c r="L2162" s="1" t="str">
        <f>IF(ISNUMBER(SEARCH("Social subscription",I2162)),"Social Sub",IF(OR(ISNUMBER(SEARCH("Mens",I2162)),ISNUMBER(SEARCH("Ladies",I2162))),"Match Fees",IF(OR(ISNUMBER(SEARCH("Badgers",I2162)),ISNUMBER(SEARCH("Match Fee",I2162))),"Match Fees",IF(OR(ISNUMBER(SEARCH("Training",I2162)),ISNUMBER(SEARCH("Aspirations",I2162))),"Training Fee",""))))</f>
        <v>Match Fees</v>
      </c>
      <c r="M2162" s="1">
        <v>75</v>
      </c>
      <c r="N2162" s="1">
        <v>0</v>
      </c>
      <c r="O2162" s="1">
        <v>0</v>
      </c>
      <c r="P2162" s="1">
        <v>0</v>
      </c>
      <c r="Q2162" s="1">
        <v>75</v>
      </c>
    </row>
    <row r="2163" spans="1:17" ht="12.75">
      <c r="A2163" s="4">
        <v>45598</v>
      </c>
      <c r="B2163" s="18">
        <f>IF(AND(ISNUMBER(--LEFT(A2163,10)), ISNUMBER(--LEFT(C2163,10))), --LEFT(C2163,10) - --LEFT(A2163,10), "")</f>
        <v>0.33540000000357395</v>
      </c>
      <c r="C2163" s="4">
        <v>45598.335416666669</v>
      </c>
      <c r="D2163" s="16">
        <f>YEAR(C2163)</f>
        <v>2024</v>
      </c>
      <c r="E2163" s="1" t="str">
        <f t="shared" si="33"/>
        <v>November 2024</v>
      </c>
      <c r="F2163" s="3" t="str">
        <f ca="1">IF(C2163&gt;=TODAY()-365, "Last 12 Months", "After 12 Months")</f>
        <v>Last 12 Months</v>
      </c>
      <c r="G2163" s="1" t="s">
        <v>4087</v>
      </c>
      <c r="H2163" s="1" t="s">
        <v>371</v>
      </c>
      <c r="I2163" s="1" t="s">
        <v>4088</v>
      </c>
      <c r="J2163" s="8">
        <f>EOMONTH(C2163, 0)</f>
        <v>45626</v>
      </c>
      <c r="K2163" s="1" t="s">
        <v>241</v>
      </c>
      <c r="L2163" s="1" t="str">
        <f>IF(ISNUMBER(SEARCH("Social subscription",I2163)),"Social Sub",IF(OR(ISNUMBER(SEARCH("Mens",I2163)),ISNUMBER(SEARCH("Ladies",I2163))),"Match Fees",IF(OR(ISNUMBER(SEARCH("Badgers",I2163)),ISNUMBER(SEARCH("Match Fee",I2163))),"Match Fees",IF(OR(ISNUMBER(SEARCH("Training",I2163)),ISNUMBER(SEARCH("Aspirations",I2163))),"Training Fee",""))))</f>
        <v>Match Fees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</row>
    <row r="2164" spans="1:17" ht="12.75">
      <c r="A2164" s="4">
        <v>45568</v>
      </c>
      <c r="B2164" s="18">
        <f>IF(AND(ISNUMBER(--LEFT(A2164,10)), ISNUMBER(--LEFT(C2164,10))), --LEFT(C2164,10) - --LEFT(A2164,10), "")</f>
        <v>30.354099999996834</v>
      </c>
      <c r="C2164" s="4">
        <v>45598.354166666664</v>
      </c>
      <c r="D2164" s="16">
        <f>YEAR(C2164)</f>
        <v>2024</v>
      </c>
      <c r="E2164" s="1" t="str">
        <f t="shared" si="33"/>
        <v>November 2024</v>
      </c>
      <c r="F2164" s="3" t="str">
        <f ca="1">IF(C2164&gt;=TODAY()-365, "Last 12 Months", "After 12 Months")</f>
        <v>Last 12 Months</v>
      </c>
      <c r="G2164" s="1" t="s">
        <v>4089</v>
      </c>
      <c r="H2164" s="1" t="s">
        <v>918</v>
      </c>
      <c r="I2164" s="1" t="s">
        <v>4090</v>
      </c>
      <c r="J2164" s="8">
        <f>EOMONTH(C2164, 0)</f>
        <v>45626</v>
      </c>
      <c r="K2164" s="1" t="s">
        <v>373</v>
      </c>
      <c r="L2164" s="1" t="str">
        <f>IF(ISNUMBER(SEARCH("Social subscription",I2164)),"Social Sub",IF(OR(ISNUMBER(SEARCH("Mens",I2164)),ISNUMBER(SEARCH("Ladies",I2164))),"Match Fees",IF(OR(ISNUMBER(SEARCH("Badgers",I2164)),ISNUMBER(SEARCH("Match Fee",I2164))),"Match Fees",IF(OR(ISNUMBER(SEARCH("Training",I2164)),ISNUMBER(SEARCH("Aspirations",I2164))),"Training Fee",""))))</f>
        <v>Training Fee</v>
      </c>
      <c r="M2164" s="1">
        <v>3</v>
      </c>
      <c r="N2164" s="1">
        <v>7.0000000000000007E-2</v>
      </c>
      <c r="O2164" s="1">
        <v>0.05</v>
      </c>
      <c r="P2164" s="1">
        <v>0</v>
      </c>
      <c r="Q2164" s="1">
        <v>2.88</v>
      </c>
    </row>
    <row r="2165" spans="1:17" ht="12.75">
      <c r="A2165" s="4">
        <v>45568</v>
      </c>
      <c r="B2165" s="18">
        <f>IF(AND(ISNUMBER(--LEFT(A2165,10)), ISNUMBER(--LEFT(C2165,10))), --LEFT(C2165,10) - --LEFT(A2165,10), "")</f>
        <v>30.354099999996834</v>
      </c>
      <c r="C2165" s="4">
        <v>45598.354166666664</v>
      </c>
      <c r="D2165" s="16">
        <f>YEAR(C2165)</f>
        <v>2024</v>
      </c>
      <c r="E2165" s="1" t="str">
        <f t="shared" si="33"/>
        <v>November 2024</v>
      </c>
      <c r="F2165" s="3" t="str">
        <f ca="1">IF(C2165&gt;=TODAY()-365, "Last 12 Months", "After 12 Months")</f>
        <v>Last 12 Months</v>
      </c>
      <c r="G2165" s="1" t="s">
        <v>4091</v>
      </c>
      <c r="H2165" s="1" t="s">
        <v>914</v>
      </c>
      <c r="I2165" s="1" t="s">
        <v>4090</v>
      </c>
      <c r="J2165" s="8">
        <f>EOMONTH(C2165, 0)</f>
        <v>45626</v>
      </c>
      <c r="K2165" s="1" t="s">
        <v>373</v>
      </c>
      <c r="L2165" s="1" t="str">
        <f>IF(ISNUMBER(SEARCH("Social subscription",I2165)),"Social Sub",IF(OR(ISNUMBER(SEARCH("Mens",I2165)),ISNUMBER(SEARCH("Ladies",I2165))),"Match Fees",IF(OR(ISNUMBER(SEARCH("Badgers",I2165)),ISNUMBER(SEARCH("Match Fee",I2165))),"Match Fees",IF(OR(ISNUMBER(SEARCH("Training",I2165)),ISNUMBER(SEARCH("Aspirations",I2165))),"Training Fee",""))))</f>
        <v>Training Fee</v>
      </c>
      <c r="M2165" s="1">
        <v>3</v>
      </c>
      <c r="N2165" s="1">
        <v>7.0000000000000007E-2</v>
      </c>
      <c r="O2165" s="1">
        <v>0.05</v>
      </c>
      <c r="P2165" s="1">
        <v>0</v>
      </c>
      <c r="Q2165" s="1">
        <v>2.88</v>
      </c>
    </row>
    <row r="2166" spans="1:17" ht="12.75">
      <c r="A2166" s="4">
        <v>45577</v>
      </c>
      <c r="B2166" s="18">
        <f>IF(AND(ISNUMBER(--LEFT(A2166,10)), ISNUMBER(--LEFT(C2166,10))), --LEFT(C2166,10) - --LEFT(A2166,10), "")</f>
        <v>21.354099999996834</v>
      </c>
      <c r="C2166" s="4">
        <v>45598.354166666664</v>
      </c>
      <c r="D2166" s="16">
        <f>YEAR(C2166)</f>
        <v>2024</v>
      </c>
      <c r="E2166" s="1" t="str">
        <f t="shared" si="33"/>
        <v>November 2024</v>
      </c>
      <c r="F2166" s="3" t="str">
        <f ca="1">IF(C2166&gt;=TODAY()-365, "Last 12 Months", "After 12 Months")</f>
        <v>Last 12 Months</v>
      </c>
      <c r="G2166" s="1" t="s">
        <v>4092</v>
      </c>
      <c r="H2166" s="1" t="s">
        <v>918</v>
      </c>
      <c r="I2166" s="1" t="s">
        <v>4093</v>
      </c>
      <c r="J2166" s="8">
        <f>EOMONTH(C2166, 0)</f>
        <v>45626</v>
      </c>
      <c r="K2166" s="1" t="s">
        <v>373</v>
      </c>
      <c r="L2166" s="1" t="str">
        <f>IF(ISNUMBER(SEARCH("Social subscription",I2166)),"Social Sub",IF(OR(ISNUMBER(SEARCH("Mens",I2166)),ISNUMBER(SEARCH("Ladies",I2166))),"Match Fees",IF(OR(ISNUMBER(SEARCH("Badgers",I2166)),ISNUMBER(SEARCH("Match Fee",I2166))),"Match Fees",IF(OR(ISNUMBER(SEARCH("Training",I2166)),ISNUMBER(SEARCH("Aspirations",I2166))),"Training Fee",""))))</f>
        <v>Match Fees</v>
      </c>
      <c r="M2166" s="1">
        <v>3</v>
      </c>
      <c r="N2166" s="1">
        <v>7.0000000000000007E-2</v>
      </c>
      <c r="O2166" s="1">
        <v>0.05</v>
      </c>
      <c r="P2166" s="1">
        <v>0</v>
      </c>
      <c r="Q2166" s="1">
        <v>2.88</v>
      </c>
    </row>
    <row r="2167" spans="1:17" ht="12.75">
      <c r="A2167" s="4">
        <v>45579</v>
      </c>
      <c r="B2167" s="18">
        <f>IF(AND(ISNUMBER(--LEFT(A2167,10)), ISNUMBER(--LEFT(C2167,10))), --LEFT(C2167,10) - --LEFT(A2167,10), "")</f>
        <v>19.354099999996834</v>
      </c>
      <c r="C2167" s="4">
        <v>45598.354166666664</v>
      </c>
      <c r="D2167" s="16">
        <f>YEAR(C2167)</f>
        <v>2024</v>
      </c>
      <c r="E2167" s="1" t="str">
        <f t="shared" si="33"/>
        <v>November 2024</v>
      </c>
      <c r="F2167" s="3" t="str">
        <f ca="1">IF(C2167&gt;=TODAY()-365, "Last 12 Months", "After 12 Months")</f>
        <v>Last 12 Months</v>
      </c>
      <c r="G2167" s="1" t="s">
        <v>4094</v>
      </c>
      <c r="H2167" s="1" t="s">
        <v>918</v>
      </c>
      <c r="I2167" s="1" t="s">
        <v>4095</v>
      </c>
      <c r="J2167" s="8">
        <f>EOMONTH(C2167, 0)</f>
        <v>45626</v>
      </c>
      <c r="K2167" s="1" t="s">
        <v>373</v>
      </c>
      <c r="L2167" s="1" t="str">
        <f>IF(ISNUMBER(SEARCH("Social subscription",I2167)),"Social Sub",IF(OR(ISNUMBER(SEARCH("Mens",I2167)),ISNUMBER(SEARCH("Ladies",I2167))),"Match Fees",IF(OR(ISNUMBER(SEARCH("Badgers",I2167)),ISNUMBER(SEARCH("Match Fee",I2167))),"Match Fees",IF(OR(ISNUMBER(SEARCH("Training",I2167)),ISNUMBER(SEARCH("Aspirations",I2167))),"Training Fee",""))))</f>
        <v>Training Fee</v>
      </c>
      <c r="M2167" s="1">
        <v>3</v>
      </c>
      <c r="N2167" s="1">
        <v>7.0000000000000007E-2</v>
      </c>
      <c r="O2167" s="1">
        <v>0.05</v>
      </c>
      <c r="P2167" s="1">
        <v>0</v>
      </c>
      <c r="Q2167" s="1">
        <v>2.88</v>
      </c>
    </row>
    <row r="2168" spans="1:17" ht="12.75">
      <c r="A2168" s="4">
        <v>45579</v>
      </c>
      <c r="B2168" s="18">
        <f>IF(AND(ISNUMBER(--LEFT(A2168,10)), ISNUMBER(--LEFT(C2168,10))), --LEFT(C2168,10) - --LEFT(A2168,10), "")</f>
        <v>19.354099999996834</v>
      </c>
      <c r="C2168" s="4">
        <v>45598.354166666664</v>
      </c>
      <c r="D2168" s="16">
        <f>YEAR(C2168)</f>
        <v>2024</v>
      </c>
      <c r="E2168" s="1" t="str">
        <f t="shared" si="33"/>
        <v>November 2024</v>
      </c>
      <c r="F2168" s="3" t="str">
        <f ca="1">IF(C2168&gt;=TODAY()-365, "Last 12 Months", "After 12 Months")</f>
        <v>Last 12 Months</v>
      </c>
      <c r="G2168" s="1" t="s">
        <v>4096</v>
      </c>
      <c r="H2168" s="1" t="s">
        <v>914</v>
      </c>
      <c r="I2168" s="1" t="s">
        <v>4095</v>
      </c>
      <c r="J2168" s="8">
        <f>EOMONTH(C2168, 0)</f>
        <v>45626</v>
      </c>
      <c r="K2168" s="1" t="s">
        <v>373</v>
      </c>
      <c r="L2168" s="1" t="str">
        <f>IF(ISNUMBER(SEARCH("Social subscription",I2168)),"Social Sub",IF(OR(ISNUMBER(SEARCH("Mens",I2168)),ISNUMBER(SEARCH("Ladies",I2168))),"Match Fees",IF(OR(ISNUMBER(SEARCH("Badgers",I2168)),ISNUMBER(SEARCH("Match Fee",I2168))),"Match Fees",IF(OR(ISNUMBER(SEARCH("Training",I2168)),ISNUMBER(SEARCH("Aspirations",I2168))),"Training Fee",""))))</f>
        <v>Training Fee</v>
      </c>
      <c r="M2168" s="1">
        <v>3</v>
      </c>
      <c r="N2168" s="1">
        <v>7.0000000000000007E-2</v>
      </c>
      <c r="O2168" s="1">
        <v>0.05</v>
      </c>
      <c r="P2168" s="1">
        <v>0</v>
      </c>
      <c r="Q2168" s="1">
        <v>2.88</v>
      </c>
    </row>
    <row r="2169" spans="1:17" ht="12.75">
      <c r="A2169" s="4">
        <v>45584</v>
      </c>
      <c r="B2169" s="18">
        <f>IF(AND(ISNUMBER(--LEFT(A2169,10)), ISNUMBER(--LEFT(C2169,10))), --LEFT(C2169,10) - --LEFT(A2169,10), "")</f>
        <v>14.354099999996834</v>
      </c>
      <c r="C2169" s="4">
        <v>45598.354166666664</v>
      </c>
      <c r="D2169" s="16">
        <f>YEAR(C2169)</f>
        <v>2024</v>
      </c>
      <c r="E2169" s="1" t="str">
        <f t="shared" si="33"/>
        <v>November 2024</v>
      </c>
      <c r="F2169" s="3" t="str">
        <f ca="1">IF(C2169&gt;=TODAY()-365, "Last 12 Months", "After 12 Months")</f>
        <v>Last 12 Months</v>
      </c>
      <c r="G2169" s="1" t="s">
        <v>4097</v>
      </c>
      <c r="H2169" s="1" t="s">
        <v>918</v>
      </c>
      <c r="I2169" s="1" t="s">
        <v>4098</v>
      </c>
      <c r="J2169" s="8">
        <f>EOMONTH(C2169, 0)</f>
        <v>45626</v>
      </c>
      <c r="K2169" s="1" t="s">
        <v>373</v>
      </c>
      <c r="L2169" s="1" t="str">
        <f>IF(ISNUMBER(SEARCH("Social subscription",I2169)),"Social Sub",IF(OR(ISNUMBER(SEARCH("Mens",I2169)),ISNUMBER(SEARCH("Ladies",I2169))),"Match Fees",IF(OR(ISNUMBER(SEARCH("Badgers",I2169)),ISNUMBER(SEARCH("Match Fee",I2169))),"Match Fees",IF(OR(ISNUMBER(SEARCH("Training",I2169)),ISNUMBER(SEARCH("Aspirations",I2169))),"Training Fee",""))))</f>
        <v>Match Fees</v>
      </c>
      <c r="M2169" s="1">
        <v>3</v>
      </c>
      <c r="N2169" s="1">
        <v>7.0000000000000007E-2</v>
      </c>
      <c r="O2169" s="1">
        <v>0.05</v>
      </c>
      <c r="P2169" s="1">
        <v>0</v>
      </c>
      <c r="Q2169" s="1">
        <v>2.88</v>
      </c>
    </row>
    <row r="2170" spans="1:17" ht="12.75">
      <c r="A2170" s="4">
        <v>45592</v>
      </c>
      <c r="B2170" s="18">
        <f>IF(AND(ISNUMBER(--LEFT(A2170,10)), ISNUMBER(--LEFT(C2170,10))), --LEFT(C2170,10) - --LEFT(A2170,10), "")</f>
        <v>6.3540999999968335</v>
      </c>
      <c r="C2170" s="4">
        <v>45598.354166666664</v>
      </c>
      <c r="D2170" s="16">
        <f>YEAR(C2170)</f>
        <v>2024</v>
      </c>
      <c r="E2170" s="1" t="str">
        <f t="shared" si="33"/>
        <v>November 2024</v>
      </c>
      <c r="F2170" s="3" t="str">
        <f ca="1">IF(C2170&gt;=TODAY()-365, "Last 12 Months", "After 12 Months")</f>
        <v>Last 12 Months</v>
      </c>
      <c r="G2170" s="1" t="s">
        <v>4099</v>
      </c>
      <c r="H2170" s="1" t="s">
        <v>918</v>
      </c>
      <c r="I2170" s="1" t="s">
        <v>4100</v>
      </c>
      <c r="J2170" s="8">
        <f>EOMONTH(C2170, 0)</f>
        <v>45626</v>
      </c>
      <c r="K2170" s="1" t="s">
        <v>373</v>
      </c>
      <c r="L2170" s="1" t="str">
        <f>IF(ISNUMBER(SEARCH("Social subscription",I2170)),"Social Sub",IF(OR(ISNUMBER(SEARCH("Mens",I2170)),ISNUMBER(SEARCH("Ladies",I2170))),"Match Fees",IF(OR(ISNUMBER(SEARCH("Badgers",I2170)),ISNUMBER(SEARCH("Match Fee",I2170))),"Match Fees",IF(OR(ISNUMBER(SEARCH("Training",I2170)),ISNUMBER(SEARCH("Aspirations",I2170))),"Training Fee",""))))</f>
        <v>Training Fee</v>
      </c>
      <c r="M2170" s="1">
        <v>3</v>
      </c>
      <c r="N2170" s="1">
        <v>7.0000000000000007E-2</v>
      </c>
      <c r="O2170" s="1">
        <v>0.05</v>
      </c>
      <c r="P2170" s="1">
        <v>0</v>
      </c>
      <c r="Q2170" s="1">
        <v>2.88</v>
      </c>
    </row>
    <row r="2171" spans="1:17" ht="12.75">
      <c r="A2171" s="4">
        <v>45592</v>
      </c>
      <c r="B2171" s="18">
        <f>IF(AND(ISNUMBER(--LEFT(A2171,10)), ISNUMBER(--LEFT(C2171,10))), --LEFT(C2171,10) - --LEFT(A2171,10), "")</f>
        <v>6.3540999999968335</v>
      </c>
      <c r="C2171" s="4">
        <v>45598.354166666664</v>
      </c>
      <c r="D2171" s="16">
        <f>YEAR(C2171)</f>
        <v>2024</v>
      </c>
      <c r="E2171" s="1" t="str">
        <f t="shared" si="33"/>
        <v>November 2024</v>
      </c>
      <c r="F2171" s="3" t="str">
        <f ca="1">IF(C2171&gt;=TODAY()-365, "Last 12 Months", "After 12 Months")</f>
        <v>Last 12 Months</v>
      </c>
      <c r="G2171" s="1" t="s">
        <v>4101</v>
      </c>
      <c r="H2171" s="1" t="s">
        <v>914</v>
      </c>
      <c r="I2171" s="1" t="s">
        <v>4100</v>
      </c>
      <c r="J2171" s="8">
        <f>EOMONTH(C2171, 0)</f>
        <v>45626</v>
      </c>
      <c r="K2171" s="1" t="s">
        <v>373</v>
      </c>
      <c r="L2171" s="1" t="str">
        <f>IF(ISNUMBER(SEARCH("Social subscription",I2171)),"Social Sub",IF(OR(ISNUMBER(SEARCH("Mens",I2171)),ISNUMBER(SEARCH("Ladies",I2171))),"Match Fees",IF(OR(ISNUMBER(SEARCH("Badgers",I2171)),ISNUMBER(SEARCH("Match Fee",I2171))),"Match Fees",IF(OR(ISNUMBER(SEARCH("Training",I2171)),ISNUMBER(SEARCH("Aspirations",I2171))),"Training Fee",""))))</f>
        <v>Training Fee</v>
      </c>
      <c r="M2171" s="1">
        <v>3</v>
      </c>
      <c r="N2171" s="1">
        <v>7.0000000000000007E-2</v>
      </c>
      <c r="O2171" s="1">
        <v>0.05</v>
      </c>
      <c r="P2171" s="1">
        <v>0</v>
      </c>
      <c r="Q2171" s="1">
        <v>2.88</v>
      </c>
    </row>
    <row r="2172" spans="1:17" ht="12.75">
      <c r="A2172" s="4">
        <v>45563</v>
      </c>
      <c r="B2172" s="18">
        <f>IF(AND(ISNUMBER(--LEFT(A2172,10)), ISNUMBER(--LEFT(C2172,10))), --LEFT(C2172,10) - --LEFT(A2172,10), "")</f>
        <v>35.354099999996834</v>
      </c>
      <c r="C2172" s="4">
        <v>45598.354166666664</v>
      </c>
      <c r="D2172" s="16">
        <f>YEAR(C2172)</f>
        <v>2024</v>
      </c>
      <c r="E2172" s="1" t="str">
        <f t="shared" si="33"/>
        <v>November 2024</v>
      </c>
      <c r="F2172" s="3" t="str">
        <f ca="1">IF(C2172&gt;=TODAY()-365, "Last 12 Months", "After 12 Months")</f>
        <v>Last 12 Months</v>
      </c>
      <c r="G2172" s="1" t="s">
        <v>4102</v>
      </c>
      <c r="H2172" s="1" t="s">
        <v>699</v>
      </c>
      <c r="I2172" s="1" t="s">
        <v>3244</v>
      </c>
      <c r="J2172" s="8">
        <f>EOMONTH(C2172, 0)</f>
        <v>45626</v>
      </c>
      <c r="K2172" s="1" t="s">
        <v>373</v>
      </c>
      <c r="L2172" s="1" t="str">
        <f>IF(ISNUMBER(SEARCH("Social subscription",I2172)),"Social Sub",IF(OR(ISNUMBER(SEARCH("Mens",I2172)),ISNUMBER(SEARCH("Ladies",I2172))),"Match Fees",IF(OR(ISNUMBER(SEARCH("Badgers",I2172)),ISNUMBER(SEARCH("Match Fee",I2172))),"Match Fees",IF(OR(ISNUMBER(SEARCH("Training",I2172)),ISNUMBER(SEARCH("Aspirations",I2172))),"Training Fee",""))))</f>
        <v>Match Fees</v>
      </c>
      <c r="M2172" s="1">
        <v>10</v>
      </c>
      <c r="N2172" s="1">
        <v>0.25</v>
      </c>
      <c r="O2172" s="1">
        <v>0.1</v>
      </c>
      <c r="P2172" s="1">
        <v>0</v>
      </c>
      <c r="Q2172" s="1">
        <v>9.65</v>
      </c>
    </row>
    <row r="2173" spans="1:17" ht="12.75">
      <c r="A2173" s="4">
        <v>45577</v>
      </c>
      <c r="B2173" s="18">
        <f>IF(AND(ISNUMBER(--LEFT(A2173,10)), ISNUMBER(--LEFT(C2173,10))), --LEFT(C2173,10) - --LEFT(A2173,10), "")</f>
        <v>21.354099999996834</v>
      </c>
      <c r="C2173" s="4">
        <v>45598.354166666664</v>
      </c>
      <c r="D2173" s="16">
        <f>YEAR(C2173)</f>
        <v>2024</v>
      </c>
      <c r="E2173" s="1" t="str">
        <f t="shared" si="33"/>
        <v>November 2024</v>
      </c>
      <c r="F2173" s="3" t="str">
        <f ca="1">IF(C2173&gt;=TODAY()-365, "Last 12 Months", "After 12 Months")</f>
        <v>Last 12 Months</v>
      </c>
      <c r="G2173" s="1" t="s">
        <v>4103</v>
      </c>
      <c r="H2173" s="1" t="s">
        <v>699</v>
      </c>
      <c r="I2173" s="1" t="s">
        <v>3690</v>
      </c>
      <c r="J2173" s="8">
        <f>EOMONTH(C2173, 0)</f>
        <v>45626</v>
      </c>
      <c r="K2173" s="1" t="s">
        <v>373</v>
      </c>
      <c r="L2173" s="1" t="str">
        <f>IF(ISNUMBER(SEARCH("Social subscription",I2173)),"Social Sub",IF(OR(ISNUMBER(SEARCH("Mens",I2173)),ISNUMBER(SEARCH("Ladies",I2173))),"Match Fees",IF(OR(ISNUMBER(SEARCH("Badgers",I2173)),ISNUMBER(SEARCH("Match Fee",I2173))),"Match Fees",IF(OR(ISNUMBER(SEARCH("Training",I2173)),ISNUMBER(SEARCH("Aspirations",I2173))),"Training Fee",""))))</f>
        <v>Match Fees</v>
      </c>
      <c r="M2173" s="1">
        <v>10</v>
      </c>
      <c r="N2173" s="1">
        <v>0.25</v>
      </c>
      <c r="O2173" s="1">
        <v>0.1</v>
      </c>
      <c r="P2173" s="1">
        <v>0</v>
      </c>
      <c r="Q2173" s="1">
        <v>9.65</v>
      </c>
    </row>
    <row r="2174" spans="1:17" ht="12.75">
      <c r="A2174" s="4">
        <v>45568</v>
      </c>
      <c r="B2174" s="18">
        <f>IF(AND(ISNUMBER(--LEFT(A2174,10)), ISNUMBER(--LEFT(C2174,10))), --LEFT(C2174,10) - --LEFT(A2174,10), "")</f>
        <v>30.354099999996834</v>
      </c>
      <c r="C2174" s="4">
        <v>45598.354166666664</v>
      </c>
      <c r="D2174" s="16">
        <f>YEAR(C2174)</f>
        <v>2024</v>
      </c>
      <c r="E2174" s="1" t="str">
        <f t="shared" si="33"/>
        <v>November 2024</v>
      </c>
      <c r="F2174" s="3" t="str">
        <f ca="1">IF(C2174&gt;=TODAY()-365, "Last 12 Months", "After 12 Months")</f>
        <v>Last 12 Months</v>
      </c>
      <c r="G2174" s="1" t="s">
        <v>4104</v>
      </c>
      <c r="H2174" s="1" t="s">
        <v>804</v>
      </c>
      <c r="I2174" s="1" t="s">
        <v>4105</v>
      </c>
      <c r="J2174" s="8">
        <f>EOMONTH(C2174, 0)</f>
        <v>45626</v>
      </c>
      <c r="K2174" s="1" t="s">
        <v>373</v>
      </c>
      <c r="L2174" s="1" t="str">
        <f>IF(ISNUMBER(SEARCH("Social subscription",I2174)),"Social Sub",IF(OR(ISNUMBER(SEARCH("Mens",I2174)),ISNUMBER(SEARCH("Ladies",I2174))),"Match Fees",IF(OR(ISNUMBER(SEARCH("Badgers",I2174)),ISNUMBER(SEARCH("Match Fee",I2174))),"Match Fees",IF(OR(ISNUMBER(SEARCH("Training",I2174)),ISNUMBER(SEARCH("Aspirations",I2174))),"Training Fee",""))))</f>
        <v>Training Fee</v>
      </c>
      <c r="M2174" s="1">
        <v>3</v>
      </c>
      <c r="N2174" s="1">
        <v>0.08</v>
      </c>
      <c r="O2174" s="1">
        <v>0.05</v>
      </c>
      <c r="P2174" s="1">
        <v>0</v>
      </c>
      <c r="Q2174" s="1">
        <v>2.87</v>
      </c>
    </row>
    <row r="2175" spans="1:17" ht="12.75">
      <c r="A2175" s="4">
        <v>45568</v>
      </c>
      <c r="B2175" s="18">
        <f>IF(AND(ISNUMBER(--LEFT(A2175,10)), ISNUMBER(--LEFT(C2175,10))), --LEFT(C2175,10) - --LEFT(A2175,10), "")</f>
        <v>30.354099999996834</v>
      </c>
      <c r="C2175" s="4">
        <v>45598.354166666664</v>
      </c>
      <c r="D2175" s="16">
        <f>YEAR(C2175)</f>
        <v>2024</v>
      </c>
      <c r="E2175" s="1" t="str">
        <f t="shared" si="33"/>
        <v>November 2024</v>
      </c>
      <c r="F2175" s="3" t="str">
        <f ca="1">IF(C2175&gt;=TODAY()-365, "Last 12 Months", "After 12 Months")</f>
        <v>Last 12 Months</v>
      </c>
      <c r="G2175" s="1" t="s">
        <v>4106</v>
      </c>
      <c r="H2175" s="1" t="s">
        <v>807</v>
      </c>
      <c r="I2175" s="1" t="s">
        <v>4105</v>
      </c>
      <c r="J2175" s="8">
        <f>EOMONTH(C2175, 0)</f>
        <v>45626</v>
      </c>
      <c r="K2175" s="1" t="s">
        <v>373</v>
      </c>
      <c r="L2175" s="1" t="str">
        <f>IF(ISNUMBER(SEARCH("Social subscription",I2175)),"Social Sub",IF(OR(ISNUMBER(SEARCH("Mens",I2175)),ISNUMBER(SEARCH("Ladies",I2175))),"Match Fees",IF(OR(ISNUMBER(SEARCH("Badgers",I2175)),ISNUMBER(SEARCH("Match Fee",I2175))),"Match Fees",IF(OR(ISNUMBER(SEARCH("Training",I2175)),ISNUMBER(SEARCH("Aspirations",I2175))),"Training Fee",""))))</f>
        <v>Training Fee</v>
      </c>
      <c r="M2175" s="1">
        <v>3</v>
      </c>
      <c r="N2175" s="1">
        <v>0.08</v>
      </c>
      <c r="O2175" s="1">
        <v>0.05</v>
      </c>
      <c r="P2175" s="1">
        <v>0</v>
      </c>
      <c r="Q2175" s="1">
        <v>2.87</v>
      </c>
    </row>
    <row r="2176" spans="1:17" ht="12.75">
      <c r="A2176" s="4">
        <v>45571</v>
      </c>
      <c r="B2176" s="18">
        <f>IF(AND(ISNUMBER(--LEFT(A2176,10)), ISNUMBER(--LEFT(C2176,10))), --LEFT(C2176,10) - --LEFT(A2176,10), "")</f>
        <v>27.354099999996834</v>
      </c>
      <c r="C2176" s="4">
        <v>45598.354166666664</v>
      </c>
      <c r="D2176" s="16">
        <f>YEAR(C2176)</f>
        <v>2024</v>
      </c>
      <c r="E2176" s="1" t="str">
        <f t="shared" si="33"/>
        <v>November 2024</v>
      </c>
      <c r="F2176" s="3" t="str">
        <f ca="1">IF(C2176&gt;=TODAY()-365, "Last 12 Months", "After 12 Months")</f>
        <v>Last 12 Months</v>
      </c>
      <c r="G2176" s="1" t="s">
        <v>4107</v>
      </c>
      <c r="H2176" s="1" t="s">
        <v>804</v>
      </c>
      <c r="I2176" s="1" t="s">
        <v>4108</v>
      </c>
      <c r="J2176" s="8">
        <f>EOMONTH(C2176, 0)</f>
        <v>45626</v>
      </c>
      <c r="K2176" s="1" t="s">
        <v>373</v>
      </c>
      <c r="L2176" s="1" t="str">
        <f>IF(ISNUMBER(SEARCH("Social subscription",I2176)),"Social Sub",IF(OR(ISNUMBER(SEARCH("Mens",I2176)),ISNUMBER(SEARCH("Ladies",I2176))),"Match Fees",IF(OR(ISNUMBER(SEARCH("Badgers",I2176)),ISNUMBER(SEARCH("Match Fee",I2176))),"Match Fees",IF(OR(ISNUMBER(SEARCH("Training",I2176)),ISNUMBER(SEARCH("Aspirations",I2176))),"Training Fee",""))))</f>
        <v>Training Fee</v>
      </c>
      <c r="M2176" s="1">
        <v>3</v>
      </c>
      <c r="N2176" s="1">
        <v>0.08</v>
      </c>
      <c r="O2176" s="1">
        <v>0.05</v>
      </c>
      <c r="P2176" s="1">
        <v>0</v>
      </c>
      <c r="Q2176" s="1">
        <v>2.87</v>
      </c>
    </row>
    <row r="2177" spans="1:17" ht="12.75">
      <c r="A2177" s="4">
        <v>45578</v>
      </c>
      <c r="B2177" s="18">
        <f>IF(AND(ISNUMBER(--LEFT(A2177,10)), ISNUMBER(--LEFT(C2177,10))), --LEFT(C2177,10) - --LEFT(A2177,10), "")</f>
        <v>20.354099999996834</v>
      </c>
      <c r="C2177" s="4">
        <v>45598.354166666664</v>
      </c>
      <c r="D2177" s="16">
        <f>YEAR(C2177)</f>
        <v>2024</v>
      </c>
      <c r="E2177" s="1" t="str">
        <f t="shared" si="33"/>
        <v>November 2024</v>
      </c>
      <c r="F2177" s="3" t="str">
        <f ca="1">IF(C2177&gt;=TODAY()-365, "Last 12 Months", "After 12 Months")</f>
        <v>Last 12 Months</v>
      </c>
      <c r="G2177" s="1" t="s">
        <v>4109</v>
      </c>
      <c r="H2177" s="1" t="s">
        <v>804</v>
      </c>
      <c r="I2177" s="1" t="s">
        <v>4110</v>
      </c>
      <c r="J2177" s="8">
        <f>EOMONTH(C2177, 0)</f>
        <v>45626</v>
      </c>
      <c r="K2177" s="1" t="s">
        <v>373</v>
      </c>
      <c r="L2177" s="1" t="str">
        <f>IF(ISNUMBER(SEARCH("Social subscription",I2177)),"Social Sub",IF(OR(ISNUMBER(SEARCH("Mens",I2177)),ISNUMBER(SEARCH("Ladies",I2177))),"Match Fees",IF(OR(ISNUMBER(SEARCH("Badgers",I2177)),ISNUMBER(SEARCH("Match Fee",I2177))),"Match Fees",IF(OR(ISNUMBER(SEARCH("Training",I2177)),ISNUMBER(SEARCH("Aspirations",I2177))),"Training Fee",""))))</f>
        <v>Match Fees</v>
      </c>
      <c r="M2177" s="1">
        <v>3</v>
      </c>
      <c r="N2177" s="1">
        <v>0.08</v>
      </c>
      <c r="O2177" s="1">
        <v>0.05</v>
      </c>
      <c r="P2177" s="1">
        <v>0</v>
      </c>
      <c r="Q2177" s="1">
        <v>2.87</v>
      </c>
    </row>
    <row r="2178" spans="1:17" ht="12.75">
      <c r="A2178" s="4">
        <v>45579</v>
      </c>
      <c r="B2178" s="18">
        <f>IF(AND(ISNUMBER(--LEFT(A2178,10)), ISNUMBER(--LEFT(C2178,10))), --LEFT(C2178,10) - --LEFT(A2178,10), "")</f>
        <v>19.354099999996834</v>
      </c>
      <c r="C2178" s="4">
        <v>45598.354166666664</v>
      </c>
      <c r="D2178" s="16">
        <f>YEAR(C2178)</f>
        <v>2024</v>
      </c>
      <c r="E2178" s="1" t="str">
        <f t="shared" si="33"/>
        <v>November 2024</v>
      </c>
      <c r="F2178" s="3" t="str">
        <f ca="1">IF(C2178&gt;=TODAY()-365, "Last 12 Months", "After 12 Months")</f>
        <v>Last 12 Months</v>
      </c>
      <c r="G2178" s="1" t="s">
        <v>4111</v>
      </c>
      <c r="H2178" s="1" t="s">
        <v>804</v>
      </c>
      <c r="I2178" s="1" t="s">
        <v>4112</v>
      </c>
      <c r="J2178" s="8">
        <f>EOMONTH(C2178, 0)</f>
        <v>45626</v>
      </c>
      <c r="K2178" s="1" t="s">
        <v>373</v>
      </c>
      <c r="L2178" s="1" t="str">
        <f>IF(ISNUMBER(SEARCH("Social subscription",I2178)),"Social Sub",IF(OR(ISNUMBER(SEARCH("Mens",I2178)),ISNUMBER(SEARCH("Ladies",I2178))),"Match Fees",IF(OR(ISNUMBER(SEARCH("Badgers",I2178)),ISNUMBER(SEARCH("Match Fee",I2178))),"Match Fees",IF(OR(ISNUMBER(SEARCH("Training",I2178)),ISNUMBER(SEARCH("Aspirations",I2178))),"Training Fee",""))))</f>
        <v>Training Fee</v>
      </c>
      <c r="M2178" s="1">
        <v>3</v>
      </c>
      <c r="N2178" s="1">
        <v>0.08</v>
      </c>
      <c r="O2178" s="1">
        <v>0.05</v>
      </c>
      <c r="P2178" s="1">
        <v>0</v>
      </c>
      <c r="Q2178" s="1">
        <v>2.87</v>
      </c>
    </row>
    <row r="2179" spans="1:17" ht="12.75">
      <c r="A2179" s="4">
        <v>45579</v>
      </c>
      <c r="B2179" s="18">
        <f>IF(AND(ISNUMBER(--LEFT(A2179,10)), ISNUMBER(--LEFT(C2179,10))), --LEFT(C2179,10) - --LEFT(A2179,10), "")</f>
        <v>19.354099999996834</v>
      </c>
      <c r="C2179" s="4">
        <v>45598.354166666664</v>
      </c>
      <c r="D2179" s="16">
        <f>YEAR(C2179)</f>
        <v>2024</v>
      </c>
      <c r="E2179" s="1" t="str">
        <f t="shared" ref="E2179:E2242" si="34">TEXT(C2179, "mmmm yyyy")</f>
        <v>November 2024</v>
      </c>
      <c r="F2179" s="3" t="str">
        <f ca="1">IF(C2179&gt;=TODAY()-365, "Last 12 Months", "After 12 Months")</f>
        <v>Last 12 Months</v>
      </c>
      <c r="G2179" s="1" t="s">
        <v>4113</v>
      </c>
      <c r="H2179" s="1" t="s">
        <v>807</v>
      </c>
      <c r="I2179" s="1" t="s">
        <v>4112</v>
      </c>
      <c r="J2179" s="8">
        <f>EOMONTH(C2179, 0)</f>
        <v>45626</v>
      </c>
      <c r="K2179" s="1" t="s">
        <v>373</v>
      </c>
      <c r="L2179" s="1" t="str">
        <f>IF(ISNUMBER(SEARCH("Social subscription",I2179)),"Social Sub",IF(OR(ISNUMBER(SEARCH("Mens",I2179)),ISNUMBER(SEARCH("Ladies",I2179))),"Match Fees",IF(OR(ISNUMBER(SEARCH("Badgers",I2179)),ISNUMBER(SEARCH("Match Fee",I2179))),"Match Fees",IF(OR(ISNUMBER(SEARCH("Training",I2179)),ISNUMBER(SEARCH("Aspirations",I2179))),"Training Fee",""))))</f>
        <v>Training Fee</v>
      </c>
      <c r="M2179" s="1">
        <v>3</v>
      </c>
      <c r="N2179" s="1">
        <v>7.0000000000000007E-2</v>
      </c>
      <c r="O2179" s="1">
        <v>0.05</v>
      </c>
      <c r="P2179" s="1">
        <v>0</v>
      </c>
      <c r="Q2179" s="1">
        <v>2.88</v>
      </c>
    </row>
    <row r="2180" spans="1:17" ht="12.75">
      <c r="A2180" s="4">
        <v>45568</v>
      </c>
      <c r="B2180" s="18">
        <f>IF(AND(ISNUMBER(--LEFT(A2180,10)), ISNUMBER(--LEFT(C2180,10))), --LEFT(C2180,10) - --LEFT(A2180,10), "")</f>
        <v>30.354099999996834</v>
      </c>
      <c r="C2180" s="4">
        <v>45598.354166666664</v>
      </c>
      <c r="D2180" s="16">
        <f>YEAR(C2180)</f>
        <v>2024</v>
      </c>
      <c r="E2180" s="1" t="str">
        <f t="shared" si="34"/>
        <v>November 2024</v>
      </c>
      <c r="F2180" s="3" t="str">
        <f ca="1">IF(C2180&gt;=TODAY()-365, "Last 12 Months", "After 12 Months")</f>
        <v>Last 12 Months</v>
      </c>
      <c r="G2180" s="1" t="s">
        <v>4114</v>
      </c>
      <c r="H2180" s="1" t="s">
        <v>1416</v>
      </c>
      <c r="I2180" s="1" t="s">
        <v>4115</v>
      </c>
      <c r="J2180" s="8">
        <f>EOMONTH(C2180, 0)</f>
        <v>45626</v>
      </c>
      <c r="K2180" s="1" t="s">
        <v>373</v>
      </c>
      <c r="L2180" s="1" t="str">
        <f>IF(ISNUMBER(SEARCH("Social subscription",I2180)),"Social Sub",IF(OR(ISNUMBER(SEARCH("Mens",I2180)),ISNUMBER(SEARCH("Ladies",I2180))),"Match Fees",IF(OR(ISNUMBER(SEARCH("Badgers",I2180)),ISNUMBER(SEARCH("Match Fee",I2180))),"Match Fees",IF(OR(ISNUMBER(SEARCH("Training",I2180)),ISNUMBER(SEARCH("Aspirations",I2180))),"Training Fee",""))))</f>
        <v>Training Fee</v>
      </c>
      <c r="M2180" s="1">
        <v>3</v>
      </c>
      <c r="N2180" s="1">
        <v>7.0000000000000007E-2</v>
      </c>
      <c r="O2180" s="1">
        <v>0.05</v>
      </c>
      <c r="P2180" s="1">
        <v>0</v>
      </c>
      <c r="Q2180" s="1">
        <v>2.88</v>
      </c>
    </row>
    <row r="2181" spans="1:17" ht="12.75">
      <c r="A2181" s="4">
        <v>45568</v>
      </c>
      <c r="B2181" s="18">
        <f>IF(AND(ISNUMBER(--LEFT(A2181,10)), ISNUMBER(--LEFT(C2181,10))), --LEFT(C2181,10) - --LEFT(A2181,10), "")</f>
        <v>30.354099999996834</v>
      </c>
      <c r="C2181" s="4">
        <v>45598.354166666664</v>
      </c>
      <c r="D2181" s="16">
        <f>YEAR(C2181)</f>
        <v>2024</v>
      </c>
      <c r="E2181" s="1" t="str">
        <f t="shared" si="34"/>
        <v>November 2024</v>
      </c>
      <c r="F2181" s="3" t="str">
        <f ca="1">IF(C2181&gt;=TODAY()-365, "Last 12 Months", "After 12 Months")</f>
        <v>Last 12 Months</v>
      </c>
      <c r="G2181" s="1" t="s">
        <v>4116</v>
      </c>
      <c r="H2181" s="1" t="s">
        <v>752</v>
      </c>
      <c r="I2181" s="1" t="s">
        <v>4115</v>
      </c>
      <c r="J2181" s="8">
        <f>EOMONTH(C2181, 0)</f>
        <v>45626</v>
      </c>
      <c r="K2181" s="1" t="s">
        <v>373</v>
      </c>
      <c r="L2181" s="1" t="str">
        <f>IF(ISNUMBER(SEARCH("Social subscription",I2181)),"Social Sub",IF(OR(ISNUMBER(SEARCH("Mens",I2181)),ISNUMBER(SEARCH("Ladies",I2181))),"Match Fees",IF(OR(ISNUMBER(SEARCH("Badgers",I2181)),ISNUMBER(SEARCH("Match Fee",I2181))),"Match Fees",IF(OR(ISNUMBER(SEARCH("Training",I2181)),ISNUMBER(SEARCH("Aspirations",I2181))),"Training Fee",""))))</f>
        <v>Training Fee</v>
      </c>
      <c r="M2181" s="1">
        <v>3</v>
      </c>
      <c r="N2181" s="1">
        <v>7.0000000000000007E-2</v>
      </c>
      <c r="O2181" s="1">
        <v>0.05</v>
      </c>
      <c r="P2181" s="1">
        <v>0</v>
      </c>
      <c r="Q2181" s="1">
        <v>2.88</v>
      </c>
    </row>
    <row r="2182" spans="1:17" ht="12.75">
      <c r="A2182" s="4">
        <v>45571</v>
      </c>
      <c r="B2182" s="18">
        <f>IF(AND(ISNUMBER(--LEFT(A2182,10)), ISNUMBER(--LEFT(C2182,10))), --LEFT(C2182,10) - --LEFT(A2182,10), "")</f>
        <v>27.354099999996834</v>
      </c>
      <c r="C2182" s="4">
        <v>45598.354166666664</v>
      </c>
      <c r="D2182" s="16">
        <f>YEAR(C2182)</f>
        <v>2024</v>
      </c>
      <c r="E2182" s="1" t="str">
        <f t="shared" si="34"/>
        <v>November 2024</v>
      </c>
      <c r="F2182" s="3" t="str">
        <f ca="1">IF(C2182&gt;=TODAY()-365, "Last 12 Months", "After 12 Months")</f>
        <v>Last 12 Months</v>
      </c>
      <c r="G2182" s="1" t="s">
        <v>4117</v>
      </c>
      <c r="H2182" s="1" t="s">
        <v>1416</v>
      </c>
      <c r="I2182" s="1" t="s">
        <v>4118</v>
      </c>
      <c r="J2182" s="8">
        <f>EOMONTH(C2182, 0)</f>
        <v>45626</v>
      </c>
      <c r="K2182" s="1" t="s">
        <v>373</v>
      </c>
      <c r="L2182" s="1" t="str">
        <f>IF(ISNUMBER(SEARCH("Social subscription",I2182)),"Social Sub",IF(OR(ISNUMBER(SEARCH("Mens",I2182)),ISNUMBER(SEARCH("Ladies",I2182))),"Match Fees",IF(OR(ISNUMBER(SEARCH("Badgers",I2182)),ISNUMBER(SEARCH("Match Fee",I2182))),"Match Fees",IF(OR(ISNUMBER(SEARCH("Training",I2182)),ISNUMBER(SEARCH("Aspirations",I2182))),"Training Fee",""))))</f>
        <v>Training Fee</v>
      </c>
      <c r="M2182" s="1">
        <v>3</v>
      </c>
      <c r="N2182" s="1">
        <v>7.0000000000000007E-2</v>
      </c>
      <c r="O2182" s="1">
        <v>0.05</v>
      </c>
      <c r="P2182" s="1">
        <v>0</v>
      </c>
      <c r="Q2182" s="1">
        <v>2.88</v>
      </c>
    </row>
    <row r="2183" spans="1:17" ht="12.75">
      <c r="A2183" s="4">
        <v>45571</v>
      </c>
      <c r="B2183" s="18">
        <f>IF(AND(ISNUMBER(--LEFT(A2183,10)), ISNUMBER(--LEFT(C2183,10))), --LEFT(C2183,10) - --LEFT(A2183,10), "")</f>
        <v>27.354099999996834</v>
      </c>
      <c r="C2183" s="4">
        <v>45598.354166666664</v>
      </c>
      <c r="D2183" s="16">
        <f>YEAR(C2183)</f>
        <v>2024</v>
      </c>
      <c r="E2183" s="1" t="str">
        <f t="shared" si="34"/>
        <v>November 2024</v>
      </c>
      <c r="F2183" s="3" t="str">
        <f ca="1">IF(C2183&gt;=TODAY()-365, "Last 12 Months", "After 12 Months")</f>
        <v>Last 12 Months</v>
      </c>
      <c r="G2183" s="1" t="s">
        <v>4119</v>
      </c>
      <c r="H2183" s="1" t="s">
        <v>752</v>
      </c>
      <c r="I2183" s="1" t="s">
        <v>4118</v>
      </c>
      <c r="J2183" s="8">
        <f>EOMONTH(C2183, 0)</f>
        <v>45626</v>
      </c>
      <c r="K2183" s="1" t="s">
        <v>373</v>
      </c>
      <c r="L2183" s="1" t="str">
        <f>IF(ISNUMBER(SEARCH("Social subscription",I2183)),"Social Sub",IF(OR(ISNUMBER(SEARCH("Mens",I2183)),ISNUMBER(SEARCH("Ladies",I2183))),"Match Fees",IF(OR(ISNUMBER(SEARCH("Badgers",I2183)),ISNUMBER(SEARCH("Match Fee",I2183))),"Match Fees",IF(OR(ISNUMBER(SEARCH("Training",I2183)),ISNUMBER(SEARCH("Aspirations",I2183))),"Training Fee",""))))</f>
        <v>Training Fee</v>
      </c>
      <c r="M2183" s="1">
        <v>3</v>
      </c>
      <c r="N2183" s="1">
        <v>7.0000000000000007E-2</v>
      </c>
      <c r="O2183" s="1">
        <v>0.05</v>
      </c>
      <c r="P2183" s="1">
        <v>0</v>
      </c>
      <c r="Q2183" s="1">
        <v>2.88</v>
      </c>
    </row>
    <row r="2184" spans="1:17" ht="12.75">
      <c r="A2184" s="4">
        <v>45579</v>
      </c>
      <c r="B2184" s="18">
        <f>IF(AND(ISNUMBER(--LEFT(A2184,10)), ISNUMBER(--LEFT(C2184,10))), --LEFT(C2184,10) - --LEFT(A2184,10), "")</f>
        <v>19.354099999996834</v>
      </c>
      <c r="C2184" s="4">
        <v>45598.354166666664</v>
      </c>
      <c r="D2184" s="16">
        <f>YEAR(C2184)</f>
        <v>2024</v>
      </c>
      <c r="E2184" s="1" t="str">
        <f t="shared" si="34"/>
        <v>November 2024</v>
      </c>
      <c r="F2184" s="3" t="str">
        <f ca="1">IF(C2184&gt;=TODAY()-365, "Last 12 Months", "After 12 Months")</f>
        <v>Last 12 Months</v>
      </c>
      <c r="G2184" s="1" t="s">
        <v>4120</v>
      </c>
      <c r="H2184" s="1" t="s">
        <v>1416</v>
      </c>
      <c r="I2184" s="1" t="s">
        <v>4121</v>
      </c>
      <c r="J2184" s="8">
        <f>EOMONTH(C2184, 0)</f>
        <v>45626</v>
      </c>
      <c r="K2184" s="1" t="s">
        <v>373</v>
      </c>
      <c r="L2184" s="1" t="str">
        <f>IF(ISNUMBER(SEARCH("Social subscription",I2184)),"Social Sub",IF(OR(ISNUMBER(SEARCH("Mens",I2184)),ISNUMBER(SEARCH("Ladies",I2184))),"Match Fees",IF(OR(ISNUMBER(SEARCH("Badgers",I2184)),ISNUMBER(SEARCH("Match Fee",I2184))),"Match Fees",IF(OR(ISNUMBER(SEARCH("Training",I2184)),ISNUMBER(SEARCH("Aspirations",I2184))),"Training Fee",""))))</f>
        <v>Training Fee</v>
      </c>
      <c r="M2184" s="1">
        <v>3</v>
      </c>
      <c r="N2184" s="1">
        <v>7.0000000000000007E-2</v>
      </c>
      <c r="O2184" s="1">
        <v>0.05</v>
      </c>
      <c r="P2184" s="1">
        <v>0</v>
      </c>
      <c r="Q2184" s="1">
        <v>2.88</v>
      </c>
    </row>
    <row r="2185" spans="1:17" ht="12.75">
      <c r="A2185" s="4">
        <v>45579</v>
      </c>
      <c r="B2185" s="18">
        <f>IF(AND(ISNUMBER(--LEFT(A2185,10)), ISNUMBER(--LEFT(C2185,10))), --LEFT(C2185,10) - --LEFT(A2185,10), "")</f>
        <v>19.354099999996834</v>
      </c>
      <c r="C2185" s="4">
        <v>45598.354166666664</v>
      </c>
      <c r="D2185" s="16">
        <f>YEAR(C2185)</f>
        <v>2024</v>
      </c>
      <c r="E2185" s="1" t="str">
        <f t="shared" si="34"/>
        <v>November 2024</v>
      </c>
      <c r="F2185" s="3" t="str">
        <f ca="1">IF(C2185&gt;=TODAY()-365, "Last 12 Months", "After 12 Months")</f>
        <v>Last 12 Months</v>
      </c>
      <c r="G2185" s="1" t="s">
        <v>4122</v>
      </c>
      <c r="H2185" s="1" t="s">
        <v>752</v>
      </c>
      <c r="I2185" s="1" t="s">
        <v>4121</v>
      </c>
      <c r="J2185" s="8">
        <f>EOMONTH(C2185, 0)</f>
        <v>45626</v>
      </c>
      <c r="K2185" s="1" t="s">
        <v>373</v>
      </c>
      <c r="L2185" s="1" t="str">
        <f>IF(ISNUMBER(SEARCH("Social subscription",I2185)),"Social Sub",IF(OR(ISNUMBER(SEARCH("Mens",I2185)),ISNUMBER(SEARCH("Ladies",I2185))),"Match Fees",IF(OR(ISNUMBER(SEARCH("Badgers",I2185)),ISNUMBER(SEARCH("Match Fee",I2185))),"Match Fees",IF(OR(ISNUMBER(SEARCH("Training",I2185)),ISNUMBER(SEARCH("Aspirations",I2185))),"Training Fee",""))))</f>
        <v>Training Fee</v>
      </c>
      <c r="M2185" s="1">
        <v>3</v>
      </c>
      <c r="N2185" s="1">
        <v>7.0000000000000007E-2</v>
      </c>
      <c r="O2185" s="1">
        <v>0.05</v>
      </c>
      <c r="P2185" s="1">
        <v>0</v>
      </c>
      <c r="Q2185" s="1">
        <v>2.88</v>
      </c>
    </row>
    <row r="2186" spans="1:17" ht="12.75">
      <c r="A2186" s="4">
        <v>45592</v>
      </c>
      <c r="B2186" s="18">
        <f>IF(AND(ISNUMBER(--LEFT(A2186,10)), ISNUMBER(--LEFT(C2186,10))), --LEFT(C2186,10) - --LEFT(A2186,10), "")</f>
        <v>6.3540999999968335</v>
      </c>
      <c r="C2186" s="4">
        <v>45598.354166666664</v>
      </c>
      <c r="D2186" s="16">
        <f>YEAR(C2186)</f>
        <v>2024</v>
      </c>
      <c r="E2186" s="1" t="str">
        <f t="shared" si="34"/>
        <v>November 2024</v>
      </c>
      <c r="F2186" s="3" t="str">
        <f ca="1">IF(C2186&gt;=TODAY()-365, "Last 12 Months", "After 12 Months")</f>
        <v>Last 12 Months</v>
      </c>
      <c r="G2186" s="1" t="s">
        <v>4123</v>
      </c>
      <c r="H2186" s="1" t="s">
        <v>1416</v>
      </c>
      <c r="I2186" s="1" t="s">
        <v>4124</v>
      </c>
      <c r="J2186" s="8">
        <f>EOMONTH(C2186, 0)</f>
        <v>45626</v>
      </c>
      <c r="K2186" s="1" t="s">
        <v>373</v>
      </c>
      <c r="L2186" s="1" t="str">
        <f>IF(ISNUMBER(SEARCH("Social subscription",I2186)),"Social Sub",IF(OR(ISNUMBER(SEARCH("Mens",I2186)),ISNUMBER(SEARCH("Ladies",I2186))),"Match Fees",IF(OR(ISNUMBER(SEARCH("Badgers",I2186)),ISNUMBER(SEARCH("Match Fee",I2186))),"Match Fees",IF(OR(ISNUMBER(SEARCH("Training",I2186)),ISNUMBER(SEARCH("Aspirations",I2186))),"Training Fee",""))))</f>
        <v>Training Fee</v>
      </c>
      <c r="M2186" s="1">
        <v>3</v>
      </c>
      <c r="N2186" s="1">
        <v>7.0000000000000007E-2</v>
      </c>
      <c r="O2186" s="1">
        <v>0.05</v>
      </c>
      <c r="P2186" s="1">
        <v>0</v>
      </c>
      <c r="Q2186" s="1">
        <v>2.88</v>
      </c>
    </row>
    <row r="2187" spans="1:17" ht="12.75">
      <c r="A2187" s="4">
        <v>45592</v>
      </c>
      <c r="B2187" s="18">
        <f>IF(AND(ISNUMBER(--LEFT(A2187,10)), ISNUMBER(--LEFT(C2187,10))), --LEFT(C2187,10) - --LEFT(A2187,10), "")</f>
        <v>6.3540999999968335</v>
      </c>
      <c r="C2187" s="4">
        <v>45598.354166666664</v>
      </c>
      <c r="D2187" s="16">
        <f>YEAR(C2187)</f>
        <v>2024</v>
      </c>
      <c r="E2187" s="1" t="str">
        <f t="shared" si="34"/>
        <v>November 2024</v>
      </c>
      <c r="F2187" s="3" t="str">
        <f ca="1">IF(C2187&gt;=TODAY()-365, "Last 12 Months", "After 12 Months")</f>
        <v>Last 12 Months</v>
      </c>
      <c r="G2187" s="1" t="s">
        <v>4125</v>
      </c>
      <c r="H2187" s="1" t="s">
        <v>752</v>
      </c>
      <c r="I2187" s="1" t="s">
        <v>4124</v>
      </c>
      <c r="J2187" s="8">
        <f>EOMONTH(C2187, 0)</f>
        <v>45626</v>
      </c>
      <c r="K2187" s="1" t="s">
        <v>373</v>
      </c>
      <c r="L2187" s="1" t="str">
        <f>IF(ISNUMBER(SEARCH("Social subscription",I2187)),"Social Sub",IF(OR(ISNUMBER(SEARCH("Mens",I2187)),ISNUMBER(SEARCH("Ladies",I2187))),"Match Fees",IF(OR(ISNUMBER(SEARCH("Badgers",I2187)),ISNUMBER(SEARCH("Match Fee",I2187))),"Match Fees",IF(OR(ISNUMBER(SEARCH("Training",I2187)),ISNUMBER(SEARCH("Aspirations",I2187))),"Training Fee",""))))</f>
        <v>Training Fee</v>
      </c>
      <c r="M2187" s="1">
        <v>3</v>
      </c>
      <c r="N2187" s="1">
        <v>7.0000000000000007E-2</v>
      </c>
      <c r="O2187" s="1">
        <v>0.05</v>
      </c>
      <c r="P2187" s="1">
        <v>0</v>
      </c>
      <c r="Q2187" s="1">
        <v>2.88</v>
      </c>
    </row>
    <row r="2188" spans="1:17" ht="12.75">
      <c r="A2188" s="4">
        <v>45577</v>
      </c>
      <c r="B2188" s="18">
        <f>IF(AND(ISNUMBER(--LEFT(A2188,10)), ISNUMBER(--LEFT(C2188,10))), --LEFT(C2188,10) - --LEFT(A2188,10), "")</f>
        <v>21.747199999997974</v>
      </c>
      <c r="C2188" s="4">
        <v>45598.74722222222</v>
      </c>
      <c r="D2188" s="16">
        <f>YEAR(C2188)</f>
        <v>2024</v>
      </c>
      <c r="E2188" s="1" t="str">
        <f t="shared" si="34"/>
        <v>November 2024</v>
      </c>
      <c r="F2188" s="3" t="str">
        <f ca="1">IF(C2188&gt;=TODAY()-365, "Last 12 Months", "After 12 Months")</f>
        <v>Last 12 Months</v>
      </c>
      <c r="G2188" s="1" t="s">
        <v>4126</v>
      </c>
      <c r="H2188" s="1" t="s">
        <v>1322</v>
      </c>
      <c r="I2188" s="1" t="s">
        <v>3690</v>
      </c>
      <c r="J2188" s="8">
        <f>EOMONTH(C2188, 0)</f>
        <v>45626</v>
      </c>
      <c r="K2188" s="1" t="s">
        <v>373</v>
      </c>
      <c r="L2188" s="1" t="str">
        <f>IF(ISNUMBER(SEARCH("Social subscription",I2188)),"Social Sub",IF(OR(ISNUMBER(SEARCH("Mens",I2188)),ISNUMBER(SEARCH("Ladies",I2188))),"Match Fees",IF(OR(ISNUMBER(SEARCH("Badgers",I2188)),ISNUMBER(SEARCH("Match Fee",I2188))),"Match Fees",IF(OR(ISNUMBER(SEARCH("Training",I2188)),ISNUMBER(SEARCH("Aspirations",I2188))),"Training Fee",""))))</f>
        <v>Match Fees</v>
      </c>
      <c r="M2188" s="1">
        <v>10</v>
      </c>
      <c r="N2188" s="1">
        <v>0.2</v>
      </c>
      <c r="O2188" s="1">
        <v>0.1</v>
      </c>
      <c r="P2188" s="1">
        <v>0</v>
      </c>
      <c r="Q2188" s="1">
        <v>9.6999999999999993</v>
      </c>
    </row>
    <row r="2189" spans="1:17" ht="12.75">
      <c r="A2189" s="4">
        <v>45577</v>
      </c>
      <c r="B2189" s="18">
        <f>IF(AND(ISNUMBER(--LEFT(A2189,10)), ISNUMBER(--LEFT(C2189,10))), --LEFT(C2189,10) - --LEFT(A2189,10), "")</f>
        <v>21.747199999997974</v>
      </c>
      <c r="C2189" s="4">
        <v>45598.74722222222</v>
      </c>
      <c r="D2189" s="16">
        <f>YEAR(C2189)</f>
        <v>2024</v>
      </c>
      <c r="E2189" s="1" t="str">
        <f t="shared" si="34"/>
        <v>November 2024</v>
      </c>
      <c r="F2189" s="3" t="str">
        <f ca="1">IF(C2189&gt;=TODAY()-365, "Last 12 Months", "After 12 Months")</f>
        <v>Last 12 Months</v>
      </c>
      <c r="G2189" s="1" t="s">
        <v>4127</v>
      </c>
      <c r="H2189" s="1" t="s">
        <v>1319</v>
      </c>
      <c r="I2189" s="1" t="s">
        <v>4128</v>
      </c>
      <c r="J2189" s="8">
        <f>EOMONTH(C2189, 0)</f>
        <v>45626</v>
      </c>
      <c r="K2189" s="1" t="s">
        <v>373</v>
      </c>
      <c r="L2189" s="1" t="str">
        <f>IF(ISNUMBER(SEARCH("Social subscription",I2189)),"Social Sub",IF(OR(ISNUMBER(SEARCH("Mens",I2189)),ISNUMBER(SEARCH("Ladies",I2189))),"Match Fees",IF(OR(ISNUMBER(SEARCH("Badgers",I2189)),ISNUMBER(SEARCH("Match Fee",I2189))),"Match Fees",IF(OR(ISNUMBER(SEARCH("Training",I2189)),ISNUMBER(SEARCH("Aspirations",I2189))),"Training Fee",""))))</f>
        <v>Match Fees</v>
      </c>
      <c r="M2189" s="1">
        <v>3</v>
      </c>
      <c r="N2189" s="1">
        <v>0.06</v>
      </c>
      <c r="O2189" s="1">
        <v>0.05</v>
      </c>
      <c r="P2189" s="1">
        <v>0</v>
      </c>
      <c r="Q2189" s="1">
        <v>2.89</v>
      </c>
    </row>
    <row r="2190" spans="1:17" ht="12.75">
      <c r="A2190" s="4">
        <v>45584</v>
      </c>
      <c r="B2190" s="18">
        <f>IF(AND(ISNUMBER(--LEFT(A2190,10)), ISNUMBER(--LEFT(C2190,10))), --LEFT(C2190,10) - --LEFT(A2190,10), "")</f>
        <v>14.747199999997974</v>
      </c>
      <c r="C2190" s="4">
        <v>45598.74722222222</v>
      </c>
      <c r="D2190" s="16">
        <f>YEAR(C2190)</f>
        <v>2024</v>
      </c>
      <c r="E2190" s="1" t="str">
        <f t="shared" si="34"/>
        <v>November 2024</v>
      </c>
      <c r="F2190" s="3" t="str">
        <f ca="1">IF(C2190&gt;=TODAY()-365, "Last 12 Months", "After 12 Months")</f>
        <v>Last 12 Months</v>
      </c>
      <c r="G2190" s="1" t="s">
        <v>4129</v>
      </c>
      <c r="H2190" s="1" t="s">
        <v>1322</v>
      </c>
      <c r="I2190" s="1" t="s">
        <v>3897</v>
      </c>
      <c r="J2190" s="8">
        <f>EOMONTH(C2190, 0)</f>
        <v>45626</v>
      </c>
      <c r="K2190" s="1" t="s">
        <v>373</v>
      </c>
      <c r="L2190" s="1" t="str">
        <f>IF(ISNUMBER(SEARCH("Social subscription",I2190)),"Social Sub",IF(OR(ISNUMBER(SEARCH("Mens",I2190)),ISNUMBER(SEARCH("Ladies",I2190))),"Match Fees",IF(OR(ISNUMBER(SEARCH("Badgers",I2190)),ISNUMBER(SEARCH("Match Fee",I2190))),"Match Fees",IF(OR(ISNUMBER(SEARCH("Training",I2190)),ISNUMBER(SEARCH("Aspirations",I2190))),"Training Fee",""))))</f>
        <v>Match Fees</v>
      </c>
      <c r="M2190" s="1">
        <v>10</v>
      </c>
      <c r="N2190" s="1">
        <v>0.2</v>
      </c>
      <c r="O2190" s="1">
        <v>0.1</v>
      </c>
      <c r="P2190" s="1">
        <v>0</v>
      </c>
      <c r="Q2190" s="1">
        <v>9.6999999999999993</v>
      </c>
    </row>
    <row r="2191" spans="1:17" ht="12.75">
      <c r="A2191" s="4">
        <v>45584</v>
      </c>
      <c r="B2191" s="18">
        <f>IF(AND(ISNUMBER(--LEFT(A2191,10)), ISNUMBER(--LEFT(C2191,10))), --LEFT(C2191,10) - --LEFT(A2191,10), "")</f>
        <v>14.747199999997974</v>
      </c>
      <c r="C2191" s="4">
        <v>45598.74722222222</v>
      </c>
      <c r="D2191" s="16">
        <f>YEAR(C2191)</f>
        <v>2024</v>
      </c>
      <c r="E2191" s="1" t="str">
        <f t="shared" si="34"/>
        <v>November 2024</v>
      </c>
      <c r="F2191" s="3" t="str">
        <f ca="1">IF(C2191&gt;=TODAY()-365, "Last 12 Months", "After 12 Months")</f>
        <v>Last 12 Months</v>
      </c>
      <c r="G2191" s="1" t="s">
        <v>4130</v>
      </c>
      <c r="H2191" s="1" t="s">
        <v>1319</v>
      </c>
      <c r="I2191" s="1" t="s">
        <v>4131</v>
      </c>
      <c r="J2191" s="8">
        <f>EOMONTH(C2191, 0)</f>
        <v>45626</v>
      </c>
      <c r="K2191" s="1" t="s">
        <v>373</v>
      </c>
      <c r="L2191" s="1" t="str">
        <f>IF(ISNUMBER(SEARCH("Social subscription",I2191)),"Social Sub",IF(OR(ISNUMBER(SEARCH("Mens",I2191)),ISNUMBER(SEARCH("Ladies",I2191))),"Match Fees",IF(OR(ISNUMBER(SEARCH("Badgers",I2191)),ISNUMBER(SEARCH("Match Fee",I2191))),"Match Fees",IF(OR(ISNUMBER(SEARCH("Training",I2191)),ISNUMBER(SEARCH("Aspirations",I2191))),"Training Fee",""))))</f>
        <v>Match Fees</v>
      </c>
      <c r="M2191" s="1">
        <v>3</v>
      </c>
      <c r="N2191" s="1">
        <v>0.05</v>
      </c>
      <c r="O2191" s="1">
        <v>0.05</v>
      </c>
      <c r="P2191" s="1">
        <v>0</v>
      </c>
      <c r="Q2191" s="1">
        <v>2.9</v>
      </c>
    </row>
    <row r="2192" spans="1:17" ht="12.75">
      <c r="A2192" s="4">
        <v>45598</v>
      </c>
      <c r="B2192" s="18">
        <f>IF(AND(ISNUMBER(--LEFT(A2192,10)), ISNUMBER(--LEFT(C2192,10))), --LEFT(C2192,10) - --LEFT(A2192,10), "")</f>
        <v>0.74719999999797437</v>
      </c>
      <c r="C2192" s="4">
        <v>45598.74722222222</v>
      </c>
      <c r="D2192" s="16">
        <f>YEAR(C2192)</f>
        <v>2024</v>
      </c>
      <c r="E2192" s="1" t="str">
        <f t="shared" si="34"/>
        <v>November 2024</v>
      </c>
      <c r="F2192" s="3" t="str">
        <f ca="1">IF(C2192&gt;=TODAY()-365, "Last 12 Months", "After 12 Months")</f>
        <v>Last 12 Months</v>
      </c>
      <c r="G2192" s="1" t="s">
        <v>4132</v>
      </c>
      <c r="H2192" s="1" t="s">
        <v>1322</v>
      </c>
      <c r="I2192" s="1" t="s">
        <v>4133</v>
      </c>
      <c r="J2192" s="8">
        <f>EOMONTH(C2192, 0)</f>
        <v>45626</v>
      </c>
      <c r="K2192" s="1" t="s">
        <v>373</v>
      </c>
      <c r="L2192" s="1" t="str">
        <f>IF(ISNUMBER(SEARCH("Social subscription",I2192)),"Social Sub",IF(OR(ISNUMBER(SEARCH("Mens",I2192)),ISNUMBER(SEARCH("Ladies",I2192))),"Match Fees",IF(OR(ISNUMBER(SEARCH("Badgers",I2192)),ISNUMBER(SEARCH("Match Fee",I2192))),"Match Fees",IF(OR(ISNUMBER(SEARCH("Training",I2192)),ISNUMBER(SEARCH("Aspirations",I2192))),"Training Fee",""))))</f>
        <v>Match Fees</v>
      </c>
      <c r="M2192" s="1">
        <v>10</v>
      </c>
      <c r="N2192" s="1">
        <v>0.2</v>
      </c>
      <c r="O2192" s="1">
        <v>0.1</v>
      </c>
      <c r="P2192" s="1">
        <v>0</v>
      </c>
      <c r="Q2192" s="1">
        <v>9.6999999999999993</v>
      </c>
    </row>
    <row r="2193" spans="1:17" ht="12.75">
      <c r="A2193" s="4">
        <v>45598</v>
      </c>
      <c r="B2193" s="18">
        <f>IF(AND(ISNUMBER(--LEFT(A2193,10)), ISNUMBER(--LEFT(C2193,10))), --LEFT(C2193,10) - --LEFT(A2193,10), "")</f>
        <v>0.74719999999797437</v>
      </c>
      <c r="C2193" s="4">
        <v>45598.74722222222</v>
      </c>
      <c r="D2193" s="16">
        <f>YEAR(C2193)</f>
        <v>2024</v>
      </c>
      <c r="E2193" s="1" t="str">
        <f t="shared" si="34"/>
        <v>November 2024</v>
      </c>
      <c r="F2193" s="3" t="str">
        <f ca="1">IF(C2193&gt;=TODAY()-365, "Last 12 Months", "After 12 Months")</f>
        <v>Last 12 Months</v>
      </c>
      <c r="G2193" s="1" t="s">
        <v>4134</v>
      </c>
      <c r="H2193" s="1" t="s">
        <v>1319</v>
      </c>
      <c r="I2193" s="1" t="s">
        <v>4135</v>
      </c>
      <c r="J2193" s="8">
        <f>EOMONTH(C2193, 0)</f>
        <v>45626</v>
      </c>
      <c r="K2193" s="1" t="s">
        <v>373</v>
      </c>
      <c r="L2193" s="1" t="str">
        <f>IF(ISNUMBER(SEARCH("Social subscription",I2193)),"Social Sub",IF(OR(ISNUMBER(SEARCH("Mens",I2193)),ISNUMBER(SEARCH("Ladies",I2193))),"Match Fees",IF(OR(ISNUMBER(SEARCH("Badgers",I2193)),ISNUMBER(SEARCH("Match Fee",I2193))),"Match Fees",IF(OR(ISNUMBER(SEARCH("Training",I2193)),ISNUMBER(SEARCH("Aspirations",I2193))),"Training Fee",""))))</f>
        <v>Match Fees</v>
      </c>
      <c r="M2193" s="1">
        <v>3</v>
      </c>
      <c r="N2193" s="1">
        <v>0.06</v>
      </c>
      <c r="O2193" s="1">
        <v>0.05</v>
      </c>
      <c r="P2193" s="1">
        <v>0</v>
      </c>
      <c r="Q2193" s="1">
        <v>2.89</v>
      </c>
    </row>
    <row r="2194" spans="1:17" ht="12.75">
      <c r="A2194" s="4">
        <v>45598</v>
      </c>
      <c r="B2194" s="18">
        <f>IF(AND(ISNUMBER(--LEFT(A2194,10)), ISNUMBER(--LEFT(C2194,10))), --LEFT(C2194,10) - --LEFT(A2194,10), "")</f>
        <v>0.74719999999797437</v>
      </c>
      <c r="C2194" s="4">
        <v>45598.74722222222</v>
      </c>
      <c r="D2194" s="16">
        <f>YEAR(C2194)</f>
        <v>2024</v>
      </c>
      <c r="E2194" s="1" t="str">
        <f t="shared" si="34"/>
        <v>November 2024</v>
      </c>
      <c r="F2194" s="3" t="str">
        <f ca="1">IF(C2194&gt;=TODAY()-365, "Last 12 Months", "After 12 Months")</f>
        <v>Last 12 Months</v>
      </c>
      <c r="G2194" s="1" t="s">
        <v>4136</v>
      </c>
      <c r="H2194" s="1" t="s">
        <v>3235</v>
      </c>
      <c r="I2194" s="1" t="s">
        <v>4135</v>
      </c>
      <c r="J2194" s="8">
        <f>EOMONTH(C2194, 0)</f>
        <v>45626</v>
      </c>
      <c r="K2194" s="1" t="s">
        <v>373</v>
      </c>
      <c r="L2194" s="1" t="str">
        <f>IF(ISNUMBER(SEARCH("Social subscription",I2194)),"Social Sub",IF(OR(ISNUMBER(SEARCH("Mens",I2194)),ISNUMBER(SEARCH("Ladies",I2194))),"Match Fees",IF(OR(ISNUMBER(SEARCH("Badgers",I2194)),ISNUMBER(SEARCH("Match Fee",I2194))),"Match Fees",IF(OR(ISNUMBER(SEARCH("Training",I2194)),ISNUMBER(SEARCH("Aspirations",I2194))),"Training Fee",""))))</f>
        <v>Match Fees</v>
      </c>
      <c r="M2194" s="1">
        <v>3</v>
      </c>
      <c r="N2194" s="1">
        <v>0.06</v>
      </c>
      <c r="O2194" s="1">
        <v>0.05</v>
      </c>
      <c r="P2194" s="1">
        <v>0</v>
      </c>
      <c r="Q2194" s="1">
        <v>2.89</v>
      </c>
    </row>
    <row r="2195" spans="1:17" ht="12.75">
      <c r="A2195" s="4">
        <v>45597</v>
      </c>
      <c r="B2195" s="18">
        <f>IF(AND(ISNUMBER(--LEFT(A2195,10)), ISNUMBER(--LEFT(C2195,10))), --LEFT(C2195,10) - --LEFT(A2195,10), "")</f>
        <v>1.75</v>
      </c>
      <c r="C2195" s="4">
        <v>45598.75</v>
      </c>
      <c r="D2195" s="16">
        <f>YEAR(C2195)</f>
        <v>2024</v>
      </c>
      <c r="E2195" s="1" t="str">
        <f t="shared" si="34"/>
        <v>November 2024</v>
      </c>
      <c r="F2195" s="3" t="str">
        <f ca="1">IF(C2195&gt;=TODAY()-365, "Last 12 Months", "After 12 Months")</f>
        <v>Last 12 Months</v>
      </c>
      <c r="G2195" s="1" t="s">
        <v>4137</v>
      </c>
      <c r="H2195" s="1" t="s">
        <v>2640</v>
      </c>
      <c r="I2195" s="1" t="s">
        <v>4138</v>
      </c>
      <c r="J2195" s="8">
        <f>EOMONTH(C2195, 0)</f>
        <v>45626</v>
      </c>
      <c r="K2195" s="1" t="s">
        <v>241</v>
      </c>
      <c r="L2195" s="1" t="str">
        <f>IF(ISNUMBER(SEARCH("Social subscription",I2195)),"Social Sub",IF(OR(ISNUMBER(SEARCH("Mens",I2195)),ISNUMBER(SEARCH("Ladies",I2195))),"Match Fees",IF(OR(ISNUMBER(SEARCH("Badgers",I2195)),ISNUMBER(SEARCH("Match Fee",I2195))),"Match Fees",IF(OR(ISNUMBER(SEARCH("Training",I2195)),ISNUMBER(SEARCH("Aspirations",I2195))),"Training Fee",""))))</f>
        <v>Match Fees</v>
      </c>
      <c r="M2195" s="1">
        <v>5</v>
      </c>
      <c r="N2195" s="1">
        <v>0</v>
      </c>
      <c r="O2195" s="1">
        <v>0</v>
      </c>
      <c r="P2195" s="1">
        <v>0</v>
      </c>
      <c r="Q2195" s="1">
        <v>5</v>
      </c>
    </row>
    <row r="2196" spans="1:17" ht="12.75">
      <c r="A2196" s="4">
        <v>45583</v>
      </c>
      <c r="B2196" s="18">
        <f>IF(AND(ISNUMBER(--LEFT(A2196,10)), ISNUMBER(--LEFT(C2196,10))), --LEFT(C2196,10) - --LEFT(A2196,10), "")</f>
        <v>15.75</v>
      </c>
      <c r="C2196" s="4">
        <v>45598.75</v>
      </c>
      <c r="D2196" s="16">
        <f>YEAR(C2196)</f>
        <v>2024</v>
      </c>
      <c r="E2196" s="1" t="str">
        <f t="shared" si="34"/>
        <v>November 2024</v>
      </c>
      <c r="F2196" s="3" t="str">
        <f ca="1">IF(C2196&gt;=TODAY()-365, "Last 12 Months", "After 12 Months")</f>
        <v>Last 12 Months</v>
      </c>
      <c r="G2196" s="1" t="s">
        <v>4139</v>
      </c>
      <c r="H2196" s="1" t="s">
        <v>2640</v>
      </c>
      <c r="I2196" s="1" t="s">
        <v>4140</v>
      </c>
      <c r="J2196" s="8">
        <f>EOMONTH(C2196, 0)</f>
        <v>45626</v>
      </c>
      <c r="K2196" s="1" t="s">
        <v>241</v>
      </c>
      <c r="L2196" s="1" t="str">
        <f>IF(ISNUMBER(SEARCH("Social subscription",I2196)),"Social Sub",IF(OR(ISNUMBER(SEARCH("Mens",I2196)),ISNUMBER(SEARCH("Ladies",I2196))),"Match Fees",IF(OR(ISNUMBER(SEARCH("Badgers",I2196)),ISNUMBER(SEARCH("Match Fee",I2196))),"Match Fees",IF(OR(ISNUMBER(SEARCH("Training",I2196)),ISNUMBER(SEARCH("Aspirations",I2196))),"Training Fee",""))))</f>
        <v>Match Fees</v>
      </c>
      <c r="M2196" s="1">
        <v>5</v>
      </c>
      <c r="N2196" s="1">
        <v>0</v>
      </c>
      <c r="O2196" s="1">
        <v>0</v>
      </c>
      <c r="P2196" s="1">
        <v>0</v>
      </c>
      <c r="Q2196" s="1">
        <v>5</v>
      </c>
    </row>
    <row r="2197" spans="1:17" ht="12.75">
      <c r="A2197" s="4">
        <v>45550</v>
      </c>
      <c r="B2197" s="18">
        <f>IF(AND(ISNUMBER(--LEFT(A2197,10)), ISNUMBER(--LEFT(C2197,10))), --LEFT(C2197,10) - --LEFT(A2197,10), "")</f>
        <v>48.879099999998289</v>
      </c>
      <c r="C2197" s="4">
        <v>45598.879166666666</v>
      </c>
      <c r="D2197" s="16">
        <f>YEAR(C2197)</f>
        <v>2024</v>
      </c>
      <c r="E2197" s="1" t="str">
        <f t="shared" si="34"/>
        <v>November 2024</v>
      </c>
      <c r="F2197" s="3" t="str">
        <f ca="1">IF(C2197&gt;=TODAY()-365, "Last 12 Months", "After 12 Months")</f>
        <v>Last 12 Months</v>
      </c>
      <c r="G2197" s="1" t="s">
        <v>4141</v>
      </c>
      <c r="H2197" s="1" t="s">
        <v>793</v>
      </c>
      <c r="I2197" s="1" t="s">
        <v>2711</v>
      </c>
      <c r="J2197" s="8">
        <f>EOMONTH(C2197, 0)</f>
        <v>45626</v>
      </c>
      <c r="K2197" s="1" t="s">
        <v>233</v>
      </c>
      <c r="L2197" s="1" t="str">
        <f>IF(ISNUMBER(SEARCH("Social subscription",I2197)),"Social Sub",IF(OR(ISNUMBER(SEARCH("Mens",I2197)),ISNUMBER(SEARCH("Ladies",I2197))),"Match Fees",IF(OR(ISNUMBER(SEARCH("Badgers",I2197)),ISNUMBER(SEARCH("Match Fee",I2197))),"Match Fees",IF(OR(ISNUMBER(SEARCH("Training",I2197)),ISNUMBER(SEARCH("Aspirations",I2197))),"Training Fee",""))))</f>
        <v>Match Fees</v>
      </c>
      <c r="M2197" s="1">
        <v>150</v>
      </c>
      <c r="N2197" s="1">
        <v>0</v>
      </c>
      <c r="O2197" s="1">
        <v>0</v>
      </c>
      <c r="P2197" s="1">
        <v>0</v>
      </c>
      <c r="Q2197" s="1">
        <v>150</v>
      </c>
    </row>
    <row r="2198" spans="1:17" ht="12.75">
      <c r="A2198" s="4">
        <v>45598</v>
      </c>
      <c r="B2198" s="18">
        <f>IF(AND(ISNUMBER(--LEFT(A2198,10)), ISNUMBER(--LEFT(C2198,10))), --LEFT(C2198,10) - --LEFT(A2198,10), "")</f>
        <v>0.88049999999930151</v>
      </c>
      <c r="C2198" s="4">
        <v>45598.880555555559</v>
      </c>
      <c r="D2198" s="16">
        <f>YEAR(C2198)</f>
        <v>2024</v>
      </c>
      <c r="E2198" s="1" t="str">
        <f t="shared" si="34"/>
        <v>November 2024</v>
      </c>
      <c r="F2198" s="3" t="str">
        <f ca="1">IF(C2198&gt;=TODAY()-365, "Last 12 Months", "After 12 Months")</f>
        <v>Last 12 Months</v>
      </c>
      <c r="G2198" s="1" t="s">
        <v>4142</v>
      </c>
      <c r="H2198" s="1" t="s">
        <v>2896</v>
      </c>
      <c r="I2198" s="1" t="s">
        <v>4143</v>
      </c>
      <c r="J2198" s="8">
        <f>EOMONTH(C2198, 0)</f>
        <v>45626</v>
      </c>
      <c r="K2198" s="1" t="s">
        <v>241</v>
      </c>
      <c r="L2198" s="1" t="str">
        <f>IF(ISNUMBER(SEARCH("Social subscription",I2198)),"Social Sub",IF(OR(ISNUMBER(SEARCH("Mens",I2198)),ISNUMBER(SEARCH("Ladies",I2198))),"Match Fees",IF(OR(ISNUMBER(SEARCH("Badgers",I2198)),ISNUMBER(SEARCH("Match Fee",I2198))),"Match Fees",IF(OR(ISNUMBER(SEARCH("Training",I2198)),ISNUMBER(SEARCH("Aspirations",I2198))),"Training Fee",""))))</f>
        <v>Match Fees</v>
      </c>
      <c r="M2198" s="1">
        <v>10</v>
      </c>
      <c r="N2198" s="1">
        <v>0</v>
      </c>
      <c r="O2198" s="1">
        <v>0</v>
      </c>
      <c r="P2198" s="1">
        <v>0</v>
      </c>
      <c r="Q2198" s="1">
        <v>10</v>
      </c>
    </row>
    <row r="2199" spans="1:17" ht="12.75">
      <c r="A2199" s="4">
        <v>45598</v>
      </c>
      <c r="B2199" s="18">
        <f>IF(AND(ISNUMBER(--LEFT(A2199,10)), ISNUMBER(--LEFT(C2199,10))), --LEFT(C2199,10) - --LEFT(A2199,10), "")</f>
        <v>0.88190000000031432</v>
      </c>
      <c r="C2199" s="4">
        <v>45598.881944444445</v>
      </c>
      <c r="D2199" s="16">
        <f>YEAR(C2199)</f>
        <v>2024</v>
      </c>
      <c r="E2199" s="1" t="str">
        <f t="shared" si="34"/>
        <v>November 2024</v>
      </c>
      <c r="F2199" s="3" t="str">
        <f ca="1">IF(C2199&gt;=TODAY()-365, "Last 12 Months", "After 12 Months")</f>
        <v>Last 12 Months</v>
      </c>
      <c r="G2199" s="1" t="s">
        <v>4144</v>
      </c>
      <c r="H2199" s="1" t="s">
        <v>2902</v>
      </c>
      <c r="I2199" s="1" t="s">
        <v>4145</v>
      </c>
      <c r="J2199" s="8">
        <f>EOMONTH(C2199, 0)</f>
        <v>45626</v>
      </c>
      <c r="K2199" s="1" t="s">
        <v>233</v>
      </c>
      <c r="L2199" s="1" t="str">
        <f>IF(ISNUMBER(SEARCH("Social subscription",I2199)),"Social Sub",IF(OR(ISNUMBER(SEARCH("Mens",I2199)),ISNUMBER(SEARCH("Ladies",I2199))),"Match Fees",IF(OR(ISNUMBER(SEARCH("Badgers",I2199)),ISNUMBER(SEARCH("Match Fee",I2199))),"Match Fees",IF(OR(ISNUMBER(SEARCH("Training",I2199)),ISNUMBER(SEARCH("Aspirations",I2199))),"Training Fee",""))))</f>
        <v>Match Fees</v>
      </c>
      <c r="M2199" s="1">
        <v>5</v>
      </c>
      <c r="N2199" s="1">
        <v>0</v>
      </c>
      <c r="O2199" s="1">
        <v>0</v>
      </c>
      <c r="P2199" s="1">
        <v>0</v>
      </c>
      <c r="Q2199" s="1">
        <v>5</v>
      </c>
    </row>
    <row r="2200" spans="1:17" ht="12.75">
      <c r="A2200" s="4">
        <v>45550</v>
      </c>
      <c r="B2200" s="18">
        <f>IF(AND(ISNUMBER(--LEFT(A2200,10)), ISNUMBER(--LEFT(C2200,10))), --LEFT(C2200,10) - --LEFT(A2200,10), "")</f>
        <v>48.881900000000314</v>
      </c>
      <c r="C2200" s="4">
        <v>45598.881944444445</v>
      </c>
      <c r="D2200" s="16">
        <f>YEAR(C2200)</f>
        <v>2024</v>
      </c>
      <c r="E2200" s="1" t="str">
        <f t="shared" si="34"/>
        <v>November 2024</v>
      </c>
      <c r="F2200" s="3" t="str">
        <f ca="1">IF(C2200&gt;=TODAY()-365, "Last 12 Months", "After 12 Months")</f>
        <v>Last 12 Months</v>
      </c>
      <c r="G2200" s="1" t="s">
        <v>4146</v>
      </c>
      <c r="H2200" s="1" t="s">
        <v>2902</v>
      </c>
      <c r="I2200" s="1" t="s">
        <v>2997</v>
      </c>
      <c r="J2200" s="8">
        <f>EOMONTH(C2200, 0)</f>
        <v>45626</v>
      </c>
      <c r="K2200" s="1" t="s">
        <v>233</v>
      </c>
      <c r="L2200" s="1" t="str">
        <f>IF(ISNUMBER(SEARCH("Social subscription",I2200)),"Social Sub",IF(OR(ISNUMBER(SEARCH("Mens",I2200)),ISNUMBER(SEARCH("Ladies",I2200))),"Match Fees",IF(OR(ISNUMBER(SEARCH("Badgers",I2200)),ISNUMBER(SEARCH("Match Fee",I2200))),"Match Fees",IF(OR(ISNUMBER(SEARCH("Training",I2200)),ISNUMBER(SEARCH("Aspirations",I2200))),"Training Fee",""))))</f>
        <v>Match Fees</v>
      </c>
      <c r="M2200" s="1">
        <v>75</v>
      </c>
      <c r="N2200" s="1">
        <v>0</v>
      </c>
      <c r="O2200" s="1">
        <v>0</v>
      </c>
      <c r="P2200" s="1">
        <v>0</v>
      </c>
      <c r="Q2200" s="1">
        <v>75</v>
      </c>
    </row>
    <row r="2201" spans="1:17" ht="12.75">
      <c r="A2201" s="4">
        <v>45563</v>
      </c>
      <c r="B2201" s="18">
        <f>IF(AND(ISNUMBER(--LEFT(A2201,10)), ISNUMBER(--LEFT(C2201,10))), --LEFT(C2201,10) - --LEFT(A2201,10), "")</f>
        <v>36.354099999996834</v>
      </c>
      <c r="C2201" s="4">
        <v>45599.354166666664</v>
      </c>
      <c r="D2201" s="16">
        <f>YEAR(C2201)</f>
        <v>2024</v>
      </c>
      <c r="E2201" s="1" t="str">
        <f t="shared" si="34"/>
        <v>November 2024</v>
      </c>
      <c r="F2201" s="3" t="str">
        <f ca="1">IF(C2201&gt;=TODAY()-365, "Last 12 Months", "After 12 Months")</f>
        <v>Last 12 Months</v>
      </c>
      <c r="G2201" s="1" t="s">
        <v>4147</v>
      </c>
      <c r="H2201" s="1" t="s">
        <v>449</v>
      </c>
      <c r="I2201" s="1" t="s">
        <v>4148</v>
      </c>
      <c r="J2201" s="8">
        <f>EOMONTH(C2201, 0)</f>
        <v>45626</v>
      </c>
      <c r="K2201" s="1" t="s">
        <v>373</v>
      </c>
      <c r="L2201" s="1" t="str">
        <f>IF(ISNUMBER(SEARCH("Social subscription",I2201)),"Social Sub",IF(OR(ISNUMBER(SEARCH("Mens",I2201)),ISNUMBER(SEARCH("Ladies",I2201))),"Match Fees",IF(OR(ISNUMBER(SEARCH("Badgers",I2201)),ISNUMBER(SEARCH("Match Fee",I2201))),"Match Fees",IF(OR(ISNUMBER(SEARCH("Training",I2201)),ISNUMBER(SEARCH("Aspirations",I2201))),"Training Fee",""))))</f>
        <v>Match Fees</v>
      </c>
      <c r="M2201" s="1">
        <v>3</v>
      </c>
      <c r="N2201" s="1">
        <v>7.0000000000000007E-2</v>
      </c>
      <c r="O2201" s="1">
        <v>0.05</v>
      </c>
      <c r="P2201" s="1">
        <v>0</v>
      </c>
      <c r="Q2201" s="1">
        <v>2.88</v>
      </c>
    </row>
    <row r="2202" spans="1:17" ht="12.75">
      <c r="A2202" s="4">
        <v>45570</v>
      </c>
      <c r="B2202" s="18">
        <f>IF(AND(ISNUMBER(--LEFT(A2202,10)), ISNUMBER(--LEFT(C2202,10))), --LEFT(C2202,10) - --LEFT(A2202,10), "")</f>
        <v>29.354099999996834</v>
      </c>
      <c r="C2202" s="4">
        <v>45599.354166666664</v>
      </c>
      <c r="D2202" s="16">
        <f>YEAR(C2202)</f>
        <v>2024</v>
      </c>
      <c r="E2202" s="1" t="str">
        <f t="shared" si="34"/>
        <v>November 2024</v>
      </c>
      <c r="F2202" s="3" t="str">
        <f ca="1">IF(C2202&gt;=TODAY()-365, "Last 12 Months", "After 12 Months")</f>
        <v>Last 12 Months</v>
      </c>
      <c r="G2202" s="1" t="s">
        <v>4149</v>
      </c>
      <c r="H2202" s="1" t="s">
        <v>449</v>
      </c>
      <c r="I2202" s="1" t="s">
        <v>4150</v>
      </c>
      <c r="J2202" s="8">
        <f>EOMONTH(C2202, 0)</f>
        <v>45626</v>
      </c>
      <c r="K2202" s="1" t="s">
        <v>373</v>
      </c>
      <c r="L2202" s="1" t="str">
        <f>IF(ISNUMBER(SEARCH("Social subscription",I2202)),"Social Sub",IF(OR(ISNUMBER(SEARCH("Mens",I2202)),ISNUMBER(SEARCH("Ladies",I2202))),"Match Fees",IF(OR(ISNUMBER(SEARCH("Badgers",I2202)),ISNUMBER(SEARCH("Match Fee",I2202))),"Match Fees",IF(OR(ISNUMBER(SEARCH("Training",I2202)),ISNUMBER(SEARCH("Aspirations",I2202))),"Training Fee",""))))</f>
        <v>Match Fees</v>
      </c>
      <c r="M2202" s="1">
        <v>3</v>
      </c>
      <c r="N2202" s="1">
        <v>7.0000000000000007E-2</v>
      </c>
      <c r="O2202" s="1">
        <v>0.05</v>
      </c>
      <c r="P2202" s="1">
        <v>0</v>
      </c>
      <c r="Q2202" s="1">
        <v>2.88</v>
      </c>
    </row>
    <row r="2203" spans="1:17" ht="12.75">
      <c r="A2203" s="4">
        <v>45571</v>
      </c>
      <c r="B2203" s="18">
        <f>IF(AND(ISNUMBER(--LEFT(A2203,10)), ISNUMBER(--LEFT(C2203,10))), --LEFT(C2203,10) - --LEFT(A2203,10), "")</f>
        <v>28.354099999996834</v>
      </c>
      <c r="C2203" s="4">
        <v>45599.354166666664</v>
      </c>
      <c r="D2203" s="16">
        <f>YEAR(C2203)</f>
        <v>2024</v>
      </c>
      <c r="E2203" s="1" t="str">
        <f t="shared" si="34"/>
        <v>November 2024</v>
      </c>
      <c r="F2203" s="3" t="str">
        <f ca="1">IF(C2203&gt;=TODAY()-365, "Last 12 Months", "After 12 Months")</f>
        <v>Last 12 Months</v>
      </c>
      <c r="G2203" s="1" t="s">
        <v>4151</v>
      </c>
      <c r="H2203" s="1" t="s">
        <v>449</v>
      </c>
      <c r="I2203" s="1" t="s">
        <v>4152</v>
      </c>
      <c r="J2203" s="8">
        <f>EOMONTH(C2203, 0)</f>
        <v>45626</v>
      </c>
      <c r="K2203" s="1" t="s">
        <v>373</v>
      </c>
      <c r="L2203" s="1" t="str">
        <f>IF(ISNUMBER(SEARCH("Social subscription",I2203)),"Social Sub",IF(OR(ISNUMBER(SEARCH("Mens",I2203)),ISNUMBER(SEARCH("Ladies",I2203))),"Match Fees",IF(OR(ISNUMBER(SEARCH("Badgers",I2203)),ISNUMBER(SEARCH("Match Fee",I2203))),"Match Fees",IF(OR(ISNUMBER(SEARCH("Training",I2203)),ISNUMBER(SEARCH("Aspirations",I2203))),"Training Fee",""))))</f>
        <v>Training Fee</v>
      </c>
      <c r="M2203" s="1">
        <v>3</v>
      </c>
      <c r="N2203" s="1">
        <v>7.0000000000000007E-2</v>
      </c>
      <c r="O2203" s="1">
        <v>0.05</v>
      </c>
      <c r="P2203" s="1">
        <v>0</v>
      </c>
      <c r="Q2203" s="1">
        <v>2.88</v>
      </c>
    </row>
    <row r="2204" spans="1:17" ht="12.75">
      <c r="A2204" s="4">
        <v>45577</v>
      </c>
      <c r="B2204" s="18">
        <f>IF(AND(ISNUMBER(--LEFT(A2204,10)), ISNUMBER(--LEFT(C2204,10))), --LEFT(C2204,10) - --LEFT(A2204,10), "")</f>
        <v>22.354099999996834</v>
      </c>
      <c r="C2204" s="4">
        <v>45599.354166666664</v>
      </c>
      <c r="D2204" s="16">
        <f>YEAR(C2204)</f>
        <v>2024</v>
      </c>
      <c r="E2204" s="1" t="str">
        <f t="shared" si="34"/>
        <v>November 2024</v>
      </c>
      <c r="F2204" s="3" t="str">
        <f ca="1">IF(C2204&gt;=TODAY()-365, "Last 12 Months", "After 12 Months")</f>
        <v>Last 12 Months</v>
      </c>
      <c r="G2204" s="1" t="s">
        <v>4153</v>
      </c>
      <c r="H2204" s="1" t="s">
        <v>449</v>
      </c>
      <c r="I2204" s="1" t="s">
        <v>4154</v>
      </c>
      <c r="J2204" s="8">
        <f>EOMONTH(C2204, 0)</f>
        <v>45626</v>
      </c>
      <c r="K2204" s="1" t="s">
        <v>373</v>
      </c>
      <c r="L2204" s="1" t="str">
        <f>IF(ISNUMBER(SEARCH("Social subscription",I2204)),"Social Sub",IF(OR(ISNUMBER(SEARCH("Mens",I2204)),ISNUMBER(SEARCH("Ladies",I2204))),"Match Fees",IF(OR(ISNUMBER(SEARCH("Badgers",I2204)),ISNUMBER(SEARCH("Match Fee",I2204))),"Match Fees",IF(OR(ISNUMBER(SEARCH("Training",I2204)),ISNUMBER(SEARCH("Aspirations",I2204))),"Training Fee",""))))</f>
        <v>Match Fees</v>
      </c>
      <c r="M2204" s="1">
        <v>3</v>
      </c>
      <c r="N2204" s="1">
        <v>7.0000000000000007E-2</v>
      </c>
      <c r="O2204" s="1">
        <v>0.05</v>
      </c>
      <c r="P2204" s="1">
        <v>0</v>
      </c>
      <c r="Q2204" s="1">
        <v>2.88</v>
      </c>
    </row>
    <row r="2205" spans="1:17" ht="12.75">
      <c r="A2205" s="4">
        <v>45579</v>
      </c>
      <c r="B2205" s="18">
        <f>IF(AND(ISNUMBER(--LEFT(A2205,10)), ISNUMBER(--LEFT(C2205,10))), --LEFT(C2205,10) - --LEFT(A2205,10), "")</f>
        <v>20.354099999996834</v>
      </c>
      <c r="C2205" s="4">
        <v>45599.354166666664</v>
      </c>
      <c r="D2205" s="16">
        <f>YEAR(C2205)</f>
        <v>2024</v>
      </c>
      <c r="E2205" s="1" t="str">
        <f t="shared" si="34"/>
        <v>November 2024</v>
      </c>
      <c r="F2205" s="3" t="str">
        <f ca="1">IF(C2205&gt;=TODAY()-365, "Last 12 Months", "After 12 Months")</f>
        <v>Last 12 Months</v>
      </c>
      <c r="G2205" s="1" t="s">
        <v>4155</v>
      </c>
      <c r="H2205" s="1" t="s">
        <v>449</v>
      </c>
      <c r="I2205" s="1" t="s">
        <v>4156</v>
      </c>
      <c r="J2205" s="8">
        <f>EOMONTH(C2205, 0)</f>
        <v>45626</v>
      </c>
      <c r="K2205" s="1" t="s">
        <v>373</v>
      </c>
      <c r="L2205" s="1" t="str">
        <f>IF(ISNUMBER(SEARCH("Social subscription",I2205)),"Social Sub",IF(OR(ISNUMBER(SEARCH("Mens",I2205)),ISNUMBER(SEARCH("Ladies",I2205))),"Match Fees",IF(OR(ISNUMBER(SEARCH("Badgers",I2205)),ISNUMBER(SEARCH("Match Fee",I2205))),"Match Fees",IF(OR(ISNUMBER(SEARCH("Training",I2205)),ISNUMBER(SEARCH("Aspirations",I2205))),"Training Fee",""))))</f>
        <v>Training Fee</v>
      </c>
      <c r="M2205" s="1">
        <v>3</v>
      </c>
      <c r="N2205" s="1">
        <v>7.0000000000000007E-2</v>
      </c>
      <c r="O2205" s="1">
        <v>0.05</v>
      </c>
      <c r="P2205" s="1">
        <v>0</v>
      </c>
      <c r="Q2205" s="1">
        <v>2.88</v>
      </c>
    </row>
    <row r="2206" spans="1:17" ht="12.75">
      <c r="A2206" s="4">
        <v>45584</v>
      </c>
      <c r="B2206" s="18">
        <f>IF(AND(ISNUMBER(--LEFT(A2206,10)), ISNUMBER(--LEFT(C2206,10))), --LEFT(C2206,10) - --LEFT(A2206,10), "")</f>
        <v>15.354099999996834</v>
      </c>
      <c r="C2206" s="4">
        <v>45599.354166666664</v>
      </c>
      <c r="D2206" s="16">
        <f>YEAR(C2206)</f>
        <v>2024</v>
      </c>
      <c r="E2206" s="1" t="str">
        <f t="shared" si="34"/>
        <v>November 2024</v>
      </c>
      <c r="F2206" s="3" t="str">
        <f ca="1">IF(C2206&gt;=TODAY()-365, "Last 12 Months", "After 12 Months")</f>
        <v>Last 12 Months</v>
      </c>
      <c r="G2206" s="1" t="s">
        <v>4157</v>
      </c>
      <c r="H2206" s="1" t="s">
        <v>449</v>
      </c>
      <c r="I2206" s="1" t="s">
        <v>4158</v>
      </c>
      <c r="J2206" s="8">
        <f>EOMONTH(C2206, 0)</f>
        <v>45626</v>
      </c>
      <c r="K2206" s="1" t="s">
        <v>373</v>
      </c>
      <c r="L2206" s="1" t="str">
        <f>IF(ISNUMBER(SEARCH("Social subscription",I2206)),"Social Sub",IF(OR(ISNUMBER(SEARCH("Mens",I2206)),ISNUMBER(SEARCH("Ladies",I2206))),"Match Fees",IF(OR(ISNUMBER(SEARCH("Badgers",I2206)),ISNUMBER(SEARCH("Match Fee",I2206))),"Match Fees",IF(OR(ISNUMBER(SEARCH("Training",I2206)),ISNUMBER(SEARCH("Aspirations",I2206))),"Training Fee",""))))</f>
        <v>Match Fees</v>
      </c>
      <c r="M2206" s="1">
        <v>3</v>
      </c>
      <c r="N2206" s="1">
        <v>7.0000000000000007E-2</v>
      </c>
      <c r="O2206" s="1">
        <v>0.05</v>
      </c>
      <c r="P2206" s="1">
        <v>0</v>
      </c>
      <c r="Q2206" s="1">
        <v>2.88</v>
      </c>
    </row>
    <row r="2207" spans="1:17" ht="12.75">
      <c r="A2207" s="4">
        <v>45592</v>
      </c>
      <c r="B2207" s="18">
        <f>IF(AND(ISNUMBER(--LEFT(A2207,10)), ISNUMBER(--LEFT(C2207,10))), --LEFT(C2207,10) - --LEFT(A2207,10), "")</f>
        <v>7.3540999999968335</v>
      </c>
      <c r="C2207" s="4">
        <v>45599.354166666664</v>
      </c>
      <c r="D2207" s="16">
        <f>YEAR(C2207)</f>
        <v>2024</v>
      </c>
      <c r="E2207" s="1" t="str">
        <f t="shared" si="34"/>
        <v>November 2024</v>
      </c>
      <c r="F2207" s="3" t="str">
        <f ca="1">IF(C2207&gt;=TODAY()-365, "Last 12 Months", "After 12 Months")</f>
        <v>Last 12 Months</v>
      </c>
      <c r="G2207" s="1" t="s">
        <v>4159</v>
      </c>
      <c r="H2207" s="1" t="s">
        <v>449</v>
      </c>
      <c r="I2207" s="1" t="s">
        <v>4160</v>
      </c>
      <c r="J2207" s="8">
        <f>EOMONTH(C2207, 0)</f>
        <v>45626</v>
      </c>
      <c r="K2207" s="1" t="s">
        <v>373</v>
      </c>
      <c r="L2207" s="1" t="str">
        <f>IF(ISNUMBER(SEARCH("Social subscription",I2207)),"Social Sub",IF(OR(ISNUMBER(SEARCH("Mens",I2207)),ISNUMBER(SEARCH("Ladies",I2207))),"Match Fees",IF(OR(ISNUMBER(SEARCH("Badgers",I2207)),ISNUMBER(SEARCH("Match Fee",I2207))),"Match Fees",IF(OR(ISNUMBER(SEARCH("Training",I2207)),ISNUMBER(SEARCH("Aspirations",I2207))),"Training Fee",""))))</f>
        <v>Training Fee</v>
      </c>
      <c r="M2207" s="1">
        <v>3</v>
      </c>
      <c r="N2207" s="1">
        <v>0.1</v>
      </c>
      <c r="O2207" s="1">
        <v>0.05</v>
      </c>
      <c r="P2207" s="1">
        <v>0</v>
      </c>
      <c r="Q2207" s="1">
        <v>2.85</v>
      </c>
    </row>
    <row r="2208" spans="1:17" ht="12.75">
      <c r="A2208" s="4">
        <v>45555</v>
      </c>
      <c r="B2208" s="18">
        <f>IF(AND(ISNUMBER(--LEFT(A2208,10)), ISNUMBER(--LEFT(C2208,10))), --LEFT(C2208,10) - --LEFT(A2208,10), "")</f>
        <v>44.702700000001641</v>
      </c>
      <c r="C2208" s="4">
        <v>45599.702777777777</v>
      </c>
      <c r="D2208" s="16">
        <f>YEAR(C2208)</f>
        <v>2024</v>
      </c>
      <c r="E2208" s="1" t="str">
        <f t="shared" si="34"/>
        <v>November 2024</v>
      </c>
      <c r="F2208" s="3" t="str">
        <f ca="1">IF(C2208&gt;=TODAY()-365, "Last 12 Months", "After 12 Months")</f>
        <v>Last 12 Months</v>
      </c>
      <c r="G2208" s="1" t="s">
        <v>4161</v>
      </c>
      <c r="H2208" s="1" t="s">
        <v>4086</v>
      </c>
      <c r="I2208" s="1" t="s">
        <v>3903</v>
      </c>
      <c r="J2208" s="8">
        <f>EOMONTH(C2208, 0)</f>
        <v>45626</v>
      </c>
      <c r="K2208" s="1" t="s">
        <v>373</v>
      </c>
      <c r="L2208" s="1" t="str">
        <f>IF(ISNUMBER(SEARCH("Social subscription",I2208)),"Social Sub",IF(OR(ISNUMBER(SEARCH("Mens",I2208)),ISNUMBER(SEARCH("Ladies",I2208))),"Match Fees",IF(OR(ISNUMBER(SEARCH("Badgers",I2208)),ISNUMBER(SEARCH("Match Fee",I2208))),"Match Fees",IF(OR(ISNUMBER(SEARCH("Training",I2208)),ISNUMBER(SEARCH("Aspirations",I2208))),"Training Fee",""))))</f>
        <v>Match Fees</v>
      </c>
      <c r="M2208" s="1">
        <v>5</v>
      </c>
      <c r="N2208" s="1">
        <v>0.11</v>
      </c>
      <c r="O2208" s="1">
        <v>0.05</v>
      </c>
      <c r="P2208" s="1">
        <v>0</v>
      </c>
      <c r="Q2208" s="1">
        <v>4.84</v>
      </c>
    </row>
    <row r="2209" spans="1:17" ht="12.75">
      <c r="A2209" s="4">
        <v>45562</v>
      </c>
      <c r="B2209" s="18">
        <f>IF(AND(ISNUMBER(--LEFT(A2209,10)), ISNUMBER(--LEFT(C2209,10))), --LEFT(C2209,10) - --LEFT(A2209,10), "")</f>
        <v>37.702700000001641</v>
      </c>
      <c r="C2209" s="4">
        <v>45599.702777777777</v>
      </c>
      <c r="D2209" s="16">
        <f>YEAR(C2209)</f>
        <v>2024</v>
      </c>
      <c r="E2209" s="1" t="str">
        <f t="shared" si="34"/>
        <v>November 2024</v>
      </c>
      <c r="F2209" s="3" t="str">
        <f ca="1">IF(C2209&gt;=TODAY()-365, "Last 12 Months", "After 12 Months")</f>
        <v>Last 12 Months</v>
      </c>
      <c r="G2209" s="1" t="s">
        <v>4162</v>
      </c>
      <c r="H2209" s="1" t="s">
        <v>4086</v>
      </c>
      <c r="I2209" s="1" t="s">
        <v>3905</v>
      </c>
      <c r="J2209" s="8">
        <f>EOMONTH(C2209, 0)</f>
        <v>45626</v>
      </c>
      <c r="K2209" s="1" t="s">
        <v>373</v>
      </c>
      <c r="L2209" s="1" t="str">
        <f>IF(ISNUMBER(SEARCH("Social subscription",I2209)),"Social Sub",IF(OR(ISNUMBER(SEARCH("Mens",I2209)),ISNUMBER(SEARCH("Ladies",I2209))),"Match Fees",IF(OR(ISNUMBER(SEARCH("Badgers",I2209)),ISNUMBER(SEARCH("Match Fee",I2209))),"Match Fees",IF(OR(ISNUMBER(SEARCH("Training",I2209)),ISNUMBER(SEARCH("Aspirations",I2209))),"Training Fee",""))))</f>
        <v>Match Fees</v>
      </c>
      <c r="M2209" s="1">
        <v>5</v>
      </c>
      <c r="N2209" s="1">
        <v>0.11</v>
      </c>
      <c r="O2209" s="1">
        <v>0.05</v>
      </c>
      <c r="P2209" s="1">
        <v>0</v>
      </c>
      <c r="Q2209" s="1">
        <v>4.84</v>
      </c>
    </row>
    <row r="2210" spans="1:17" ht="12.75">
      <c r="A2210" s="4">
        <v>45569</v>
      </c>
      <c r="B2210" s="18">
        <f>IF(AND(ISNUMBER(--LEFT(A2210,10)), ISNUMBER(--LEFT(C2210,10))), --LEFT(C2210,10) - --LEFT(A2210,10), "")</f>
        <v>30.702700000001641</v>
      </c>
      <c r="C2210" s="4">
        <v>45599.702777777777</v>
      </c>
      <c r="D2210" s="16">
        <f>YEAR(C2210)</f>
        <v>2024</v>
      </c>
      <c r="E2210" s="1" t="str">
        <f t="shared" si="34"/>
        <v>November 2024</v>
      </c>
      <c r="F2210" s="3" t="str">
        <f ca="1">IF(C2210&gt;=TODAY()-365, "Last 12 Months", "After 12 Months")</f>
        <v>Last 12 Months</v>
      </c>
      <c r="G2210" s="1" t="s">
        <v>4163</v>
      </c>
      <c r="H2210" s="1" t="s">
        <v>4086</v>
      </c>
      <c r="I2210" s="1" t="s">
        <v>4164</v>
      </c>
      <c r="J2210" s="8">
        <f>EOMONTH(C2210, 0)</f>
        <v>45626</v>
      </c>
      <c r="K2210" s="1" t="s">
        <v>373</v>
      </c>
      <c r="L2210" s="1" t="str">
        <f>IF(ISNUMBER(SEARCH("Social subscription",I2210)),"Social Sub",IF(OR(ISNUMBER(SEARCH("Mens",I2210)),ISNUMBER(SEARCH("Ladies",I2210))),"Match Fees",IF(OR(ISNUMBER(SEARCH("Badgers",I2210)),ISNUMBER(SEARCH("Match Fee",I2210))),"Match Fees",IF(OR(ISNUMBER(SEARCH("Training",I2210)),ISNUMBER(SEARCH("Aspirations",I2210))),"Training Fee",""))))</f>
        <v>Match Fees</v>
      </c>
      <c r="M2210" s="1">
        <v>5</v>
      </c>
      <c r="N2210" s="1">
        <v>0.11</v>
      </c>
      <c r="O2210" s="1">
        <v>0.05</v>
      </c>
      <c r="P2210" s="1">
        <v>0</v>
      </c>
      <c r="Q2210" s="1">
        <v>4.84</v>
      </c>
    </row>
    <row r="2211" spans="1:17" ht="12.75">
      <c r="A2211" s="4">
        <v>45577</v>
      </c>
      <c r="B2211" s="18">
        <f>IF(AND(ISNUMBER(--LEFT(A2211,10)), ISNUMBER(--LEFT(C2211,10))), --LEFT(C2211,10) - --LEFT(A2211,10), "")</f>
        <v>22.702700000001641</v>
      </c>
      <c r="C2211" s="4">
        <v>45599.702777777777</v>
      </c>
      <c r="D2211" s="16">
        <f>YEAR(C2211)</f>
        <v>2024</v>
      </c>
      <c r="E2211" s="1" t="str">
        <f t="shared" si="34"/>
        <v>November 2024</v>
      </c>
      <c r="F2211" s="3" t="str">
        <f ca="1">IF(C2211&gt;=TODAY()-365, "Last 12 Months", "After 12 Months")</f>
        <v>Last 12 Months</v>
      </c>
      <c r="G2211" s="1" t="s">
        <v>4165</v>
      </c>
      <c r="H2211" s="1" t="s">
        <v>4086</v>
      </c>
      <c r="I2211" s="1" t="s">
        <v>4166</v>
      </c>
      <c r="J2211" s="8">
        <f>EOMONTH(C2211, 0)</f>
        <v>45626</v>
      </c>
      <c r="K2211" s="1" t="s">
        <v>373</v>
      </c>
      <c r="L2211" s="1" t="str">
        <f>IF(ISNUMBER(SEARCH("Social subscription",I2211)),"Social Sub",IF(OR(ISNUMBER(SEARCH("Mens",I2211)),ISNUMBER(SEARCH("Ladies",I2211))),"Match Fees",IF(OR(ISNUMBER(SEARCH("Badgers",I2211)),ISNUMBER(SEARCH("Match Fee",I2211))),"Match Fees",IF(OR(ISNUMBER(SEARCH("Training",I2211)),ISNUMBER(SEARCH("Aspirations",I2211))),"Training Fee",""))))</f>
        <v>Match Fees</v>
      </c>
      <c r="M2211" s="1">
        <v>5</v>
      </c>
      <c r="N2211" s="1">
        <v>0.11</v>
      </c>
      <c r="O2211" s="1">
        <v>0.05</v>
      </c>
      <c r="P2211" s="1">
        <v>0</v>
      </c>
      <c r="Q2211" s="1">
        <v>4.84</v>
      </c>
    </row>
    <row r="2212" spans="1:17" ht="12.75">
      <c r="A2212" s="4">
        <v>45583</v>
      </c>
      <c r="B2212" s="18">
        <f>IF(AND(ISNUMBER(--LEFT(A2212,10)), ISNUMBER(--LEFT(C2212,10))), --LEFT(C2212,10) - --LEFT(A2212,10), "")</f>
        <v>16.702700000001641</v>
      </c>
      <c r="C2212" s="4">
        <v>45599.702777777777</v>
      </c>
      <c r="D2212" s="16">
        <f>YEAR(C2212)</f>
        <v>2024</v>
      </c>
      <c r="E2212" s="1" t="str">
        <f t="shared" si="34"/>
        <v>November 2024</v>
      </c>
      <c r="F2212" s="3" t="str">
        <f ca="1">IF(C2212&gt;=TODAY()-365, "Last 12 Months", "After 12 Months")</f>
        <v>Last 12 Months</v>
      </c>
      <c r="G2212" s="1" t="s">
        <v>4167</v>
      </c>
      <c r="H2212" s="1" t="s">
        <v>4086</v>
      </c>
      <c r="I2212" s="1" t="s">
        <v>4168</v>
      </c>
      <c r="J2212" s="8">
        <f>EOMONTH(C2212, 0)</f>
        <v>45626</v>
      </c>
      <c r="K2212" s="1" t="s">
        <v>373</v>
      </c>
      <c r="L2212" s="1" t="str">
        <f>IF(ISNUMBER(SEARCH("Social subscription",I2212)),"Social Sub",IF(OR(ISNUMBER(SEARCH("Mens",I2212)),ISNUMBER(SEARCH("Ladies",I2212))),"Match Fees",IF(OR(ISNUMBER(SEARCH("Badgers",I2212)),ISNUMBER(SEARCH("Match Fee",I2212))),"Match Fees",IF(OR(ISNUMBER(SEARCH("Training",I2212)),ISNUMBER(SEARCH("Aspirations",I2212))),"Training Fee",""))))</f>
        <v>Match Fees</v>
      </c>
      <c r="M2212" s="1">
        <v>5</v>
      </c>
      <c r="N2212" s="1">
        <v>0.1</v>
      </c>
      <c r="O2212" s="1">
        <v>0.05</v>
      </c>
      <c r="P2212" s="1">
        <v>0</v>
      </c>
      <c r="Q2212" s="1">
        <v>4.8499999999999996</v>
      </c>
    </row>
    <row r="2213" spans="1:17" ht="12.75">
      <c r="A2213" s="4">
        <v>45598</v>
      </c>
      <c r="B2213" s="18">
        <f>IF(AND(ISNUMBER(--LEFT(A2213,10)), ISNUMBER(--LEFT(C2213,10))), --LEFT(C2213,10) - --LEFT(A2213,10), "")</f>
        <v>1.7027000000016415</v>
      </c>
      <c r="C2213" s="4">
        <v>45599.702777777777</v>
      </c>
      <c r="D2213" s="16">
        <f>YEAR(C2213)</f>
        <v>2024</v>
      </c>
      <c r="E2213" s="1" t="str">
        <f t="shared" si="34"/>
        <v>November 2024</v>
      </c>
      <c r="F2213" s="3" t="str">
        <f ca="1">IF(C2213&gt;=TODAY()-365, "Last 12 Months", "After 12 Months")</f>
        <v>Last 12 Months</v>
      </c>
      <c r="G2213" s="1" t="s">
        <v>4169</v>
      </c>
      <c r="H2213" s="1" t="s">
        <v>4086</v>
      </c>
      <c r="I2213" s="1" t="s">
        <v>4170</v>
      </c>
      <c r="J2213" s="8">
        <f>EOMONTH(C2213, 0)</f>
        <v>45626</v>
      </c>
      <c r="K2213" s="1" t="s">
        <v>373</v>
      </c>
      <c r="L2213" s="1" t="str">
        <f>IF(ISNUMBER(SEARCH("Social subscription",I2213)),"Social Sub",IF(OR(ISNUMBER(SEARCH("Mens",I2213)),ISNUMBER(SEARCH("Ladies",I2213))),"Match Fees",IF(OR(ISNUMBER(SEARCH("Badgers",I2213)),ISNUMBER(SEARCH("Match Fee",I2213))),"Match Fees",IF(OR(ISNUMBER(SEARCH("Training",I2213)),ISNUMBER(SEARCH("Aspirations",I2213))),"Training Fee",""))))</f>
        <v>Match Fees</v>
      </c>
      <c r="M2213" s="1">
        <v>5</v>
      </c>
      <c r="N2213" s="1">
        <v>0.11</v>
      </c>
      <c r="O2213" s="1">
        <v>0.05</v>
      </c>
      <c r="P2213" s="1">
        <v>0</v>
      </c>
      <c r="Q2213" s="1">
        <v>4.84</v>
      </c>
    </row>
    <row r="2214" spans="1:17" ht="12.75">
      <c r="A2214" s="4">
        <v>45599</v>
      </c>
      <c r="B2214" s="18">
        <f>IF(AND(ISNUMBER(--LEFT(A2214,10)), ISNUMBER(--LEFT(C2214,10))), --LEFT(C2214,10) - --LEFT(A2214,10), "")</f>
        <v>0.91040000000066357</v>
      </c>
      <c r="C2214" s="4">
        <v>45599.910416666666</v>
      </c>
      <c r="D2214" s="16">
        <f>YEAR(C2214)</f>
        <v>2024</v>
      </c>
      <c r="E2214" s="1" t="str">
        <f t="shared" si="34"/>
        <v>November 2024</v>
      </c>
      <c r="F2214" s="3" t="str">
        <f ca="1">IF(C2214&gt;=TODAY()-365, "Last 12 Months", "After 12 Months")</f>
        <v>Last 12 Months</v>
      </c>
      <c r="G2214" s="1" t="s">
        <v>4171</v>
      </c>
      <c r="H2214" s="1" t="s">
        <v>3319</v>
      </c>
      <c r="I2214" s="1" t="s">
        <v>4172</v>
      </c>
      <c r="J2214" s="8">
        <f>EOMONTH(C2214, 0)</f>
        <v>45626</v>
      </c>
      <c r="K2214" s="1" t="s">
        <v>241</v>
      </c>
      <c r="L2214" s="1" t="str">
        <f>IF(ISNUMBER(SEARCH("Social subscription",I2214)),"Social Sub",IF(OR(ISNUMBER(SEARCH("Mens",I2214)),ISNUMBER(SEARCH("Ladies",I2214))),"Match Fees",IF(OR(ISNUMBER(SEARCH("Badgers",I2214)),ISNUMBER(SEARCH("Match Fee",I2214))),"Match Fees",IF(OR(ISNUMBER(SEARCH("Training",I2214)),ISNUMBER(SEARCH("Aspirations",I2214))),"Training Fee",""))))</f>
        <v>Match Fees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</row>
    <row r="2215" spans="1:17" ht="12.75">
      <c r="A2215" s="4">
        <v>45599</v>
      </c>
      <c r="B2215" s="18">
        <f>IF(AND(ISNUMBER(--LEFT(A2215,10)), ISNUMBER(--LEFT(C2215,10))), --LEFT(C2215,10) - --LEFT(A2215,10), "")</f>
        <v>0.91040000000066357</v>
      </c>
      <c r="C2215" s="4">
        <v>45599.910416666666</v>
      </c>
      <c r="D2215" s="16">
        <f>YEAR(C2215)</f>
        <v>2024</v>
      </c>
      <c r="E2215" s="1" t="str">
        <f t="shared" si="34"/>
        <v>November 2024</v>
      </c>
      <c r="F2215" s="3" t="str">
        <f ca="1">IF(C2215&gt;=TODAY()-365, "Last 12 Months", "After 12 Months")</f>
        <v>Last 12 Months</v>
      </c>
      <c r="G2215" s="1" t="s">
        <v>4173</v>
      </c>
      <c r="H2215" s="1" t="s">
        <v>2771</v>
      </c>
      <c r="I2215" s="1" t="s">
        <v>4172</v>
      </c>
      <c r="J2215" s="8">
        <f>EOMONTH(C2215, 0)</f>
        <v>45626</v>
      </c>
      <c r="K2215" s="1" t="s">
        <v>241</v>
      </c>
      <c r="L2215" s="1" t="str">
        <f>IF(ISNUMBER(SEARCH("Social subscription",I2215)),"Social Sub",IF(OR(ISNUMBER(SEARCH("Mens",I2215)),ISNUMBER(SEARCH("Ladies",I2215))),"Match Fees",IF(OR(ISNUMBER(SEARCH("Badgers",I2215)),ISNUMBER(SEARCH("Match Fee",I2215))),"Match Fees",IF(OR(ISNUMBER(SEARCH("Training",I2215)),ISNUMBER(SEARCH("Aspirations",I2215))),"Training Fee",""))))</f>
        <v>Match Fees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</row>
    <row r="2216" spans="1:17" ht="12.75">
      <c r="A2216" s="4">
        <v>45599</v>
      </c>
      <c r="B2216" s="18">
        <f>IF(AND(ISNUMBER(--LEFT(A2216,10)), ISNUMBER(--LEFT(C2216,10))), --LEFT(C2216,10) - --LEFT(A2216,10), "")</f>
        <v>0.91040000000066357</v>
      </c>
      <c r="C2216" s="4">
        <v>45599.910416666666</v>
      </c>
      <c r="D2216" s="16">
        <f>YEAR(C2216)</f>
        <v>2024</v>
      </c>
      <c r="E2216" s="1" t="str">
        <f t="shared" si="34"/>
        <v>November 2024</v>
      </c>
      <c r="F2216" s="3" t="str">
        <f ca="1">IF(C2216&gt;=TODAY()-365, "Last 12 Months", "After 12 Months")</f>
        <v>Last 12 Months</v>
      </c>
      <c r="G2216" s="1" t="s">
        <v>4174</v>
      </c>
      <c r="H2216" s="1" t="s">
        <v>1470</v>
      </c>
      <c r="I2216" s="1" t="s">
        <v>4175</v>
      </c>
      <c r="J2216" s="8">
        <f>EOMONTH(C2216, 0)</f>
        <v>45626</v>
      </c>
      <c r="K2216" s="1" t="s">
        <v>241</v>
      </c>
      <c r="L2216" s="1" t="str">
        <f>IF(ISNUMBER(SEARCH("Social subscription",I2216)),"Social Sub",IF(OR(ISNUMBER(SEARCH("Mens",I2216)),ISNUMBER(SEARCH("Ladies",I2216))),"Match Fees",IF(OR(ISNUMBER(SEARCH("Badgers",I2216)),ISNUMBER(SEARCH("Match Fee",I2216))),"Match Fees",IF(OR(ISNUMBER(SEARCH("Training",I2216)),ISNUMBER(SEARCH("Aspirations",I2216))),"Training Fee",""))))</f>
        <v>Match Fees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</row>
    <row r="2217" spans="1:17" ht="12.75">
      <c r="A2217" s="4">
        <v>45599</v>
      </c>
      <c r="B2217" s="18">
        <f>IF(AND(ISNUMBER(--LEFT(A2217,10)), ISNUMBER(--LEFT(C2217,10))), --LEFT(C2217,10) - --LEFT(A2217,10), "")</f>
        <v>0.91040000000066357</v>
      </c>
      <c r="C2217" s="4">
        <v>45599.910416666666</v>
      </c>
      <c r="D2217" s="16">
        <f>YEAR(C2217)</f>
        <v>2024</v>
      </c>
      <c r="E2217" s="1" t="str">
        <f t="shared" si="34"/>
        <v>November 2024</v>
      </c>
      <c r="F2217" s="3" t="str">
        <f ca="1">IF(C2217&gt;=TODAY()-365, "Last 12 Months", "After 12 Months")</f>
        <v>Last 12 Months</v>
      </c>
      <c r="G2217" s="1" t="s">
        <v>4176</v>
      </c>
      <c r="H2217" s="1" t="s">
        <v>3190</v>
      </c>
      <c r="I2217" s="1" t="s">
        <v>4172</v>
      </c>
      <c r="J2217" s="8">
        <f>EOMONTH(C2217, 0)</f>
        <v>45626</v>
      </c>
      <c r="K2217" s="1" t="s">
        <v>241</v>
      </c>
      <c r="L2217" s="1" t="str">
        <f>IF(ISNUMBER(SEARCH("Social subscription",I2217)),"Social Sub",IF(OR(ISNUMBER(SEARCH("Mens",I2217)),ISNUMBER(SEARCH("Ladies",I2217))),"Match Fees",IF(OR(ISNUMBER(SEARCH("Badgers",I2217)),ISNUMBER(SEARCH("Match Fee",I2217))),"Match Fees",IF(OR(ISNUMBER(SEARCH("Training",I2217)),ISNUMBER(SEARCH("Aspirations",I2217))),"Training Fee",""))))</f>
        <v>Match Fees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</row>
    <row r="2218" spans="1:17" ht="12.75">
      <c r="A2218" s="4">
        <v>45599</v>
      </c>
      <c r="B2218" s="18">
        <f>IF(AND(ISNUMBER(--LEFT(A2218,10)), ISNUMBER(--LEFT(C2218,10))), --LEFT(C2218,10) - --LEFT(A2218,10), "")</f>
        <v>0.91040000000066357</v>
      </c>
      <c r="C2218" s="4">
        <v>45599.910416666666</v>
      </c>
      <c r="D2218" s="16">
        <f>YEAR(C2218)</f>
        <v>2024</v>
      </c>
      <c r="E2218" s="1" t="str">
        <f t="shared" si="34"/>
        <v>November 2024</v>
      </c>
      <c r="F2218" s="3" t="str">
        <f ca="1">IF(C2218&gt;=TODAY()-365, "Last 12 Months", "After 12 Months")</f>
        <v>Last 12 Months</v>
      </c>
      <c r="G2218" s="1" t="s">
        <v>4177</v>
      </c>
      <c r="H2218" s="1" t="s">
        <v>2776</v>
      </c>
      <c r="I2218" s="1" t="s">
        <v>4175</v>
      </c>
      <c r="J2218" s="8">
        <f>EOMONTH(C2218, 0)</f>
        <v>45626</v>
      </c>
      <c r="K2218" s="1" t="s">
        <v>241</v>
      </c>
      <c r="L2218" s="1" t="str">
        <f>IF(ISNUMBER(SEARCH("Social subscription",I2218)),"Social Sub",IF(OR(ISNUMBER(SEARCH("Mens",I2218)),ISNUMBER(SEARCH("Ladies",I2218))),"Match Fees",IF(OR(ISNUMBER(SEARCH("Badgers",I2218)),ISNUMBER(SEARCH("Match Fee",I2218))),"Match Fees",IF(OR(ISNUMBER(SEARCH("Training",I2218)),ISNUMBER(SEARCH("Aspirations",I2218))),"Training Fee",""))))</f>
        <v>Match Fees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</row>
    <row r="2219" spans="1:17" ht="12.75">
      <c r="A2219" s="4">
        <v>45599</v>
      </c>
      <c r="B2219" s="18">
        <f>IF(AND(ISNUMBER(--LEFT(A2219,10)), ISNUMBER(--LEFT(C2219,10))), --LEFT(C2219,10) - --LEFT(A2219,10), "")</f>
        <v>0.91040000000066357</v>
      </c>
      <c r="C2219" s="4">
        <v>45599.910416666666</v>
      </c>
      <c r="D2219" s="16">
        <f>YEAR(C2219)</f>
        <v>2024</v>
      </c>
      <c r="E2219" s="1" t="str">
        <f t="shared" si="34"/>
        <v>November 2024</v>
      </c>
      <c r="F2219" s="3" t="str">
        <f ca="1">IF(C2219&gt;=TODAY()-365, "Last 12 Months", "After 12 Months")</f>
        <v>Last 12 Months</v>
      </c>
      <c r="G2219" s="1" t="s">
        <v>4178</v>
      </c>
      <c r="H2219" s="1" t="s">
        <v>3193</v>
      </c>
      <c r="I2219" s="1" t="s">
        <v>4175</v>
      </c>
      <c r="J2219" s="8">
        <f>EOMONTH(C2219, 0)</f>
        <v>45626</v>
      </c>
      <c r="K2219" s="1" t="s">
        <v>241</v>
      </c>
      <c r="L2219" s="1" t="str">
        <f>IF(ISNUMBER(SEARCH("Social subscription",I2219)),"Social Sub",IF(OR(ISNUMBER(SEARCH("Mens",I2219)),ISNUMBER(SEARCH("Ladies",I2219))),"Match Fees",IF(OR(ISNUMBER(SEARCH("Badgers",I2219)),ISNUMBER(SEARCH("Match Fee",I2219))),"Match Fees",IF(OR(ISNUMBER(SEARCH("Training",I2219)),ISNUMBER(SEARCH("Aspirations",I2219))),"Training Fee",""))))</f>
        <v>Match Fees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</row>
    <row r="2220" spans="1:17" ht="12.75">
      <c r="A2220" s="4">
        <v>45599</v>
      </c>
      <c r="B2220" s="18">
        <f>IF(AND(ISNUMBER(--LEFT(A2220,10)), ISNUMBER(--LEFT(C2220,10))), --LEFT(C2220,10) - --LEFT(A2220,10), "")</f>
        <v>0.91040000000066357</v>
      </c>
      <c r="C2220" s="4">
        <v>45599.910416666666</v>
      </c>
      <c r="D2220" s="16">
        <f>YEAR(C2220)</f>
        <v>2024</v>
      </c>
      <c r="E2220" s="1" t="str">
        <f t="shared" si="34"/>
        <v>November 2024</v>
      </c>
      <c r="F2220" s="3" t="str">
        <f ca="1">IF(C2220&gt;=TODAY()-365, "Last 12 Months", "After 12 Months")</f>
        <v>Last 12 Months</v>
      </c>
      <c r="G2220" s="1" t="s">
        <v>4179</v>
      </c>
      <c r="H2220" s="1" t="s">
        <v>4180</v>
      </c>
      <c r="I2220" s="1" t="s">
        <v>4172</v>
      </c>
      <c r="J2220" s="8">
        <f>EOMONTH(C2220, 0)</f>
        <v>45626</v>
      </c>
      <c r="K2220" s="1" t="s">
        <v>241</v>
      </c>
      <c r="L2220" s="1" t="str">
        <f>IF(ISNUMBER(SEARCH("Social subscription",I2220)),"Social Sub",IF(OR(ISNUMBER(SEARCH("Mens",I2220)),ISNUMBER(SEARCH("Ladies",I2220))),"Match Fees",IF(OR(ISNUMBER(SEARCH("Badgers",I2220)),ISNUMBER(SEARCH("Match Fee",I2220))),"Match Fees",IF(OR(ISNUMBER(SEARCH("Training",I2220)),ISNUMBER(SEARCH("Aspirations",I2220))),"Training Fee",""))))</f>
        <v>Match Fees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</row>
    <row r="2221" spans="1:17" ht="12.75">
      <c r="A2221" s="4">
        <v>45599</v>
      </c>
      <c r="B2221" s="18">
        <f>IF(AND(ISNUMBER(--LEFT(A2221,10)), ISNUMBER(--LEFT(C2221,10))), --LEFT(C2221,10) - --LEFT(A2221,10), "")</f>
        <v>0.91040000000066357</v>
      </c>
      <c r="C2221" s="4">
        <v>45599.910416666666</v>
      </c>
      <c r="D2221" s="16">
        <f>YEAR(C2221)</f>
        <v>2024</v>
      </c>
      <c r="E2221" s="1" t="str">
        <f t="shared" si="34"/>
        <v>November 2024</v>
      </c>
      <c r="F2221" s="3" t="str">
        <f ca="1">IF(C2221&gt;=TODAY()-365, "Last 12 Months", "After 12 Months")</f>
        <v>Last 12 Months</v>
      </c>
      <c r="G2221" s="1" t="s">
        <v>4181</v>
      </c>
      <c r="H2221" s="1" t="s">
        <v>2477</v>
      </c>
      <c r="I2221" s="1" t="s">
        <v>4175</v>
      </c>
      <c r="J2221" s="8">
        <f>EOMONTH(C2221, 0)</f>
        <v>45626</v>
      </c>
      <c r="K2221" s="1" t="s">
        <v>241</v>
      </c>
      <c r="L2221" s="1" t="str">
        <f>IF(ISNUMBER(SEARCH("Social subscription",I2221)),"Social Sub",IF(OR(ISNUMBER(SEARCH("Mens",I2221)),ISNUMBER(SEARCH("Ladies",I2221))),"Match Fees",IF(OR(ISNUMBER(SEARCH("Badgers",I2221)),ISNUMBER(SEARCH("Match Fee",I2221))),"Match Fees",IF(OR(ISNUMBER(SEARCH("Training",I2221)),ISNUMBER(SEARCH("Aspirations",I2221))),"Training Fee",""))))</f>
        <v>Match Fees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</row>
    <row r="2222" spans="1:17" ht="12.75">
      <c r="A2222" s="4">
        <v>45599</v>
      </c>
      <c r="B2222" s="18">
        <f>IF(AND(ISNUMBER(--LEFT(A2222,10)), ISNUMBER(--LEFT(C2222,10))), --LEFT(C2222,10) - --LEFT(A2222,10), "")</f>
        <v>0.91040000000066357</v>
      </c>
      <c r="C2222" s="4">
        <v>45599.910416666666</v>
      </c>
      <c r="D2222" s="16">
        <f>YEAR(C2222)</f>
        <v>2024</v>
      </c>
      <c r="E2222" s="1" t="str">
        <f t="shared" si="34"/>
        <v>November 2024</v>
      </c>
      <c r="F2222" s="3" t="str">
        <f ca="1">IF(C2222&gt;=TODAY()-365, "Last 12 Months", "After 12 Months")</f>
        <v>Last 12 Months</v>
      </c>
      <c r="G2222" s="1" t="s">
        <v>4182</v>
      </c>
      <c r="H2222" s="1" t="s">
        <v>1354</v>
      </c>
      <c r="I2222" s="1" t="s">
        <v>4175</v>
      </c>
      <c r="J2222" s="8">
        <f>EOMONTH(C2222, 0)</f>
        <v>45626</v>
      </c>
      <c r="K2222" s="1" t="s">
        <v>241</v>
      </c>
      <c r="L2222" s="1" t="str">
        <f>IF(ISNUMBER(SEARCH("Social subscription",I2222)),"Social Sub",IF(OR(ISNUMBER(SEARCH("Mens",I2222)),ISNUMBER(SEARCH("Ladies",I2222))),"Match Fees",IF(OR(ISNUMBER(SEARCH("Badgers",I2222)),ISNUMBER(SEARCH("Match Fee",I2222))),"Match Fees",IF(OR(ISNUMBER(SEARCH("Training",I2222)),ISNUMBER(SEARCH("Aspirations",I2222))),"Training Fee",""))))</f>
        <v>Match Fees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</row>
    <row r="2223" spans="1:17" ht="12.75">
      <c r="A2223" s="4">
        <v>45599</v>
      </c>
      <c r="B2223" s="18">
        <f>IF(AND(ISNUMBER(--LEFT(A2223,10)), ISNUMBER(--LEFT(C2223,10))), --LEFT(C2223,10) - --LEFT(A2223,10), "")</f>
        <v>0.91040000000066357</v>
      </c>
      <c r="C2223" s="4">
        <v>45599.910416666666</v>
      </c>
      <c r="D2223" s="16">
        <f>YEAR(C2223)</f>
        <v>2024</v>
      </c>
      <c r="E2223" s="1" t="str">
        <f t="shared" si="34"/>
        <v>November 2024</v>
      </c>
      <c r="F2223" s="3" t="str">
        <f ca="1">IF(C2223&gt;=TODAY()-365, "Last 12 Months", "After 12 Months")</f>
        <v>Last 12 Months</v>
      </c>
      <c r="G2223" s="1" t="s">
        <v>4183</v>
      </c>
      <c r="H2223" s="1" t="s">
        <v>3198</v>
      </c>
      <c r="I2223" s="1" t="s">
        <v>4172</v>
      </c>
      <c r="J2223" s="8">
        <f>EOMONTH(C2223, 0)</f>
        <v>45626</v>
      </c>
      <c r="K2223" s="1" t="s">
        <v>241</v>
      </c>
      <c r="L2223" s="1" t="str">
        <f>IF(ISNUMBER(SEARCH("Social subscription",I2223)),"Social Sub",IF(OR(ISNUMBER(SEARCH("Mens",I2223)),ISNUMBER(SEARCH("Ladies",I2223))),"Match Fees",IF(OR(ISNUMBER(SEARCH("Badgers",I2223)),ISNUMBER(SEARCH("Match Fee",I2223))),"Match Fees",IF(OR(ISNUMBER(SEARCH("Training",I2223)),ISNUMBER(SEARCH("Aspirations",I2223))),"Training Fee",""))))</f>
        <v>Match Fees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</row>
    <row r="2224" spans="1:17" ht="12.75">
      <c r="A2224" s="4">
        <v>45599</v>
      </c>
      <c r="B2224" s="18">
        <f>IF(AND(ISNUMBER(--LEFT(A2224,10)), ISNUMBER(--LEFT(C2224,10))), --LEFT(C2224,10) - --LEFT(A2224,10), "")</f>
        <v>0.91040000000066357</v>
      </c>
      <c r="C2224" s="4">
        <v>45599.910416666666</v>
      </c>
      <c r="D2224" s="16">
        <f>YEAR(C2224)</f>
        <v>2024</v>
      </c>
      <c r="E2224" s="1" t="str">
        <f t="shared" si="34"/>
        <v>November 2024</v>
      </c>
      <c r="F2224" s="3" t="str">
        <f ca="1">IF(C2224&gt;=TODAY()-365, "Last 12 Months", "After 12 Months")</f>
        <v>Last 12 Months</v>
      </c>
      <c r="G2224" s="1" t="s">
        <v>4184</v>
      </c>
      <c r="H2224" s="1" t="s">
        <v>1692</v>
      </c>
      <c r="I2224" s="1" t="s">
        <v>4175</v>
      </c>
      <c r="J2224" s="8">
        <f>EOMONTH(C2224, 0)</f>
        <v>45626</v>
      </c>
      <c r="K2224" s="1" t="s">
        <v>241</v>
      </c>
      <c r="L2224" s="1" t="str">
        <f>IF(ISNUMBER(SEARCH("Social subscription",I2224)),"Social Sub",IF(OR(ISNUMBER(SEARCH("Mens",I2224)),ISNUMBER(SEARCH("Ladies",I2224))),"Match Fees",IF(OR(ISNUMBER(SEARCH("Badgers",I2224)),ISNUMBER(SEARCH("Match Fee",I2224))),"Match Fees",IF(OR(ISNUMBER(SEARCH("Training",I2224)),ISNUMBER(SEARCH("Aspirations",I2224))),"Training Fee",""))))</f>
        <v>Match Fees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</row>
    <row r="2225" spans="1:17" ht="12.75">
      <c r="A2225" s="4">
        <v>45599</v>
      </c>
      <c r="B2225" s="18">
        <f>IF(AND(ISNUMBER(--LEFT(A2225,10)), ISNUMBER(--LEFT(C2225,10))), --LEFT(C2225,10) - --LEFT(A2225,10), "")</f>
        <v>0.91040000000066357</v>
      </c>
      <c r="C2225" s="4">
        <v>45599.910416666666</v>
      </c>
      <c r="D2225" s="16">
        <f>YEAR(C2225)</f>
        <v>2024</v>
      </c>
      <c r="E2225" s="1" t="str">
        <f t="shared" si="34"/>
        <v>November 2024</v>
      </c>
      <c r="F2225" s="3" t="str">
        <f ca="1">IF(C2225&gt;=TODAY()-365, "Last 12 Months", "After 12 Months")</f>
        <v>Last 12 Months</v>
      </c>
      <c r="G2225" s="1" t="s">
        <v>4185</v>
      </c>
      <c r="H2225" s="1" t="s">
        <v>3200</v>
      </c>
      <c r="I2225" s="1" t="s">
        <v>4172</v>
      </c>
      <c r="J2225" s="8">
        <f>EOMONTH(C2225, 0)</f>
        <v>45626</v>
      </c>
      <c r="K2225" s="1" t="s">
        <v>241</v>
      </c>
      <c r="L2225" s="1" t="str">
        <f>IF(ISNUMBER(SEARCH("Social subscription",I2225)),"Social Sub",IF(OR(ISNUMBER(SEARCH("Mens",I2225)),ISNUMBER(SEARCH("Ladies",I2225))),"Match Fees",IF(OR(ISNUMBER(SEARCH("Badgers",I2225)),ISNUMBER(SEARCH("Match Fee",I2225))),"Match Fees",IF(OR(ISNUMBER(SEARCH("Training",I2225)),ISNUMBER(SEARCH("Aspirations",I2225))),"Training Fee",""))))</f>
        <v>Match Fees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</row>
    <row r="2226" spans="1:17" ht="12.75">
      <c r="A2226" s="4">
        <v>45599</v>
      </c>
      <c r="B2226" s="18">
        <f>IF(AND(ISNUMBER(--LEFT(A2226,10)), ISNUMBER(--LEFT(C2226,10))), --LEFT(C2226,10) - --LEFT(A2226,10), "")</f>
        <v>0.91040000000066357</v>
      </c>
      <c r="C2226" s="4">
        <v>45599.910416666666</v>
      </c>
      <c r="D2226" s="16">
        <f>YEAR(C2226)</f>
        <v>2024</v>
      </c>
      <c r="E2226" s="1" t="str">
        <f t="shared" si="34"/>
        <v>November 2024</v>
      </c>
      <c r="F2226" s="3" t="str">
        <f ca="1">IF(C2226&gt;=TODAY()-365, "Last 12 Months", "After 12 Months")</f>
        <v>Last 12 Months</v>
      </c>
      <c r="G2226" s="1" t="s">
        <v>4186</v>
      </c>
      <c r="H2226" s="1" t="s">
        <v>2784</v>
      </c>
      <c r="I2226" s="1" t="s">
        <v>4175</v>
      </c>
      <c r="J2226" s="8">
        <f>EOMONTH(C2226, 0)</f>
        <v>45626</v>
      </c>
      <c r="K2226" s="1" t="s">
        <v>241</v>
      </c>
      <c r="L2226" s="1" t="str">
        <f>IF(ISNUMBER(SEARCH("Social subscription",I2226)),"Social Sub",IF(OR(ISNUMBER(SEARCH("Mens",I2226)),ISNUMBER(SEARCH("Ladies",I2226))),"Match Fees",IF(OR(ISNUMBER(SEARCH("Badgers",I2226)),ISNUMBER(SEARCH("Match Fee",I2226))),"Match Fees",IF(OR(ISNUMBER(SEARCH("Training",I2226)),ISNUMBER(SEARCH("Aspirations",I2226))),"Training Fee",""))))</f>
        <v>Match Fees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</row>
    <row r="2227" spans="1:17" ht="12.75">
      <c r="A2227" s="4">
        <v>45542</v>
      </c>
      <c r="B2227" s="18">
        <f>IF(AND(ISNUMBER(--LEFT(A2227,10)), ISNUMBER(--LEFT(C2227,10))), --LEFT(C2227,10) - --LEFT(A2227,10), "")</f>
        <v>58.354099999996834</v>
      </c>
      <c r="C2227" s="4">
        <v>45600.354166666664</v>
      </c>
      <c r="D2227" s="16">
        <f>YEAR(C2227)</f>
        <v>2024</v>
      </c>
      <c r="E2227" s="1" t="str">
        <f t="shared" si="34"/>
        <v>November 2024</v>
      </c>
      <c r="F2227" s="3" t="str">
        <f ca="1">IF(C2227&gt;=TODAY()-365, "Last 12 Months", "After 12 Months")</f>
        <v>Last 12 Months</v>
      </c>
      <c r="G2227" s="1" t="s">
        <v>4187</v>
      </c>
      <c r="H2227" s="1" t="s">
        <v>622</v>
      </c>
      <c r="I2227" s="1" t="s">
        <v>3531</v>
      </c>
      <c r="J2227" s="8">
        <f>EOMONTH(C2227, 0)</f>
        <v>45626</v>
      </c>
      <c r="K2227" s="1" t="s">
        <v>373</v>
      </c>
      <c r="L2227" s="1" t="str">
        <f>IF(ISNUMBER(SEARCH("Social subscription",I2227)),"Social Sub",IF(OR(ISNUMBER(SEARCH("Mens",I2227)),ISNUMBER(SEARCH("Ladies",I2227))),"Match Fees",IF(OR(ISNUMBER(SEARCH("Badgers",I2227)),ISNUMBER(SEARCH("Match Fee",I2227))),"Match Fees",IF(OR(ISNUMBER(SEARCH("Training",I2227)),ISNUMBER(SEARCH("Aspirations",I2227))),"Training Fee",""))))</f>
        <v>Match Fees</v>
      </c>
      <c r="M2227" s="1">
        <v>10</v>
      </c>
      <c r="N2227" s="1">
        <v>0.22</v>
      </c>
      <c r="O2227" s="1">
        <v>0.1</v>
      </c>
      <c r="P2227" s="1">
        <v>0</v>
      </c>
      <c r="Q2227" s="1">
        <v>9.68</v>
      </c>
    </row>
    <row r="2228" spans="1:17" ht="12.75">
      <c r="A2228" s="4">
        <v>45555</v>
      </c>
      <c r="B2228" s="18">
        <f>IF(AND(ISNUMBER(--LEFT(A2228,10)), ISNUMBER(--LEFT(C2228,10))), --LEFT(C2228,10) - --LEFT(A2228,10), "")</f>
        <v>45.354099999996834</v>
      </c>
      <c r="C2228" s="4">
        <v>45600.354166666664</v>
      </c>
      <c r="D2228" s="16">
        <f>YEAR(C2228)</f>
        <v>2024</v>
      </c>
      <c r="E2228" s="1" t="str">
        <f t="shared" si="34"/>
        <v>November 2024</v>
      </c>
      <c r="F2228" s="3" t="str">
        <f ca="1">IF(C2228&gt;=TODAY()-365, "Last 12 Months", "After 12 Months")</f>
        <v>Last 12 Months</v>
      </c>
      <c r="G2228" s="1" t="s">
        <v>4188</v>
      </c>
      <c r="H2228" s="1" t="s">
        <v>622</v>
      </c>
      <c r="I2228" s="1" t="s">
        <v>3899</v>
      </c>
      <c r="J2228" s="8">
        <f>EOMONTH(C2228, 0)</f>
        <v>45626</v>
      </c>
      <c r="K2228" s="1" t="s">
        <v>373</v>
      </c>
      <c r="L2228" s="1" t="str">
        <f>IF(ISNUMBER(SEARCH("Social subscription",I2228)),"Social Sub",IF(OR(ISNUMBER(SEARCH("Mens",I2228)),ISNUMBER(SEARCH("Ladies",I2228))),"Match Fees",IF(OR(ISNUMBER(SEARCH("Badgers",I2228)),ISNUMBER(SEARCH("Match Fee",I2228))),"Match Fees",IF(OR(ISNUMBER(SEARCH("Training",I2228)),ISNUMBER(SEARCH("Aspirations",I2228))),"Training Fee",""))))</f>
        <v>Match Fees</v>
      </c>
      <c r="M2228" s="1">
        <v>10</v>
      </c>
      <c r="N2228" s="1">
        <v>0.22</v>
      </c>
      <c r="O2228" s="1">
        <v>0.1</v>
      </c>
      <c r="P2228" s="1">
        <v>0</v>
      </c>
      <c r="Q2228" s="1">
        <v>9.68</v>
      </c>
    </row>
    <row r="2229" spans="1:17" ht="12.75">
      <c r="A2229" s="4">
        <v>45569</v>
      </c>
      <c r="B2229" s="18">
        <f>IF(AND(ISNUMBER(--LEFT(A2229,10)), ISNUMBER(--LEFT(C2229,10))), --LEFT(C2229,10) - --LEFT(A2229,10), "")</f>
        <v>31.354099999996834</v>
      </c>
      <c r="C2229" s="4">
        <v>45600.354166666664</v>
      </c>
      <c r="D2229" s="16">
        <f>YEAR(C2229)</f>
        <v>2024</v>
      </c>
      <c r="E2229" s="1" t="str">
        <f t="shared" si="34"/>
        <v>November 2024</v>
      </c>
      <c r="F2229" s="3" t="str">
        <f ca="1">IF(C2229&gt;=TODAY()-365, "Last 12 Months", "After 12 Months")</f>
        <v>Last 12 Months</v>
      </c>
      <c r="G2229" s="1" t="s">
        <v>4189</v>
      </c>
      <c r="H2229" s="1" t="s">
        <v>622</v>
      </c>
      <c r="I2229" s="1" t="s">
        <v>3660</v>
      </c>
      <c r="J2229" s="8">
        <f>EOMONTH(C2229, 0)</f>
        <v>45626</v>
      </c>
      <c r="K2229" s="1" t="s">
        <v>373</v>
      </c>
      <c r="L2229" s="1" t="str">
        <f>IF(ISNUMBER(SEARCH("Social subscription",I2229)),"Social Sub",IF(OR(ISNUMBER(SEARCH("Mens",I2229)),ISNUMBER(SEARCH("Ladies",I2229))),"Match Fees",IF(OR(ISNUMBER(SEARCH("Badgers",I2229)),ISNUMBER(SEARCH("Match Fee",I2229))),"Match Fees",IF(OR(ISNUMBER(SEARCH("Training",I2229)),ISNUMBER(SEARCH("Aspirations",I2229))),"Training Fee",""))))</f>
        <v>Match Fees</v>
      </c>
      <c r="M2229" s="1">
        <v>10</v>
      </c>
      <c r="N2229" s="1">
        <v>0.21</v>
      </c>
      <c r="O2229" s="1">
        <v>0.1</v>
      </c>
      <c r="P2229" s="1">
        <v>0</v>
      </c>
      <c r="Q2229" s="1">
        <v>9.69</v>
      </c>
    </row>
    <row r="2230" spans="1:17" ht="12.75">
      <c r="A2230" s="4">
        <v>45570</v>
      </c>
      <c r="B2230" s="18">
        <f>IF(AND(ISNUMBER(--LEFT(A2230,10)), ISNUMBER(--LEFT(C2230,10))), --LEFT(C2230,10) - --LEFT(A2230,10), "")</f>
        <v>30.354099999996834</v>
      </c>
      <c r="C2230" s="4">
        <v>45600.354166666664</v>
      </c>
      <c r="D2230" s="16">
        <f>YEAR(C2230)</f>
        <v>2024</v>
      </c>
      <c r="E2230" s="1" t="str">
        <f t="shared" si="34"/>
        <v>November 2024</v>
      </c>
      <c r="F2230" s="3" t="str">
        <f ca="1">IF(C2230&gt;=TODAY()-365, "Last 12 Months", "After 12 Months")</f>
        <v>Last 12 Months</v>
      </c>
      <c r="G2230" s="1" t="s">
        <v>4190</v>
      </c>
      <c r="H2230" s="1" t="s">
        <v>557</v>
      </c>
      <c r="I2230" s="1" t="s">
        <v>4191</v>
      </c>
      <c r="J2230" s="8">
        <f>EOMONTH(C2230, 0)</f>
        <v>45626</v>
      </c>
      <c r="K2230" s="1" t="s">
        <v>373</v>
      </c>
      <c r="L2230" s="1" t="str">
        <f>IF(ISNUMBER(SEARCH("Social subscription",I2230)),"Social Sub",IF(OR(ISNUMBER(SEARCH("Mens",I2230)),ISNUMBER(SEARCH("Ladies",I2230))),"Match Fees",IF(OR(ISNUMBER(SEARCH("Badgers",I2230)),ISNUMBER(SEARCH("Match Fee",I2230))),"Match Fees",IF(OR(ISNUMBER(SEARCH("Training",I2230)),ISNUMBER(SEARCH("Aspirations",I2230))),"Training Fee",""))))</f>
        <v>Match Fees</v>
      </c>
      <c r="M2230" s="1">
        <v>5</v>
      </c>
      <c r="N2230" s="1">
        <v>0.28000000000000003</v>
      </c>
      <c r="O2230" s="1">
        <v>0.05</v>
      </c>
      <c r="P2230" s="1">
        <v>0</v>
      </c>
      <c r="Q2230" s="1">
        <v>4.67</v>
      </c>
    </row>
    <row r="2231" spans="1:17" ht="12.75">
      <c r="A2231" s="4">
        <v>45569</v>
      </c>
      <c r="B2231" s="18">
        <f>IF(AND(ISNUMBER(--LEFT(A2231,10)), ISNUMBER(--LEFT(C2231,10))), --LEFT(C2231,10) - --LEFT(A2231,10), "")</f>
        <v>31.354099999996834</v>
      </c>
      <c r="C2231" s="4">
        <v>45600.354166666664</v>
      </c>
      <c r="D2231" s="16">
        <f>YEAR(C2231)</f>
        <v>2024</v>
      </c>
      <c r="E2231" s="1" t="str">
        <f t="shared" si="34"/>
        <v>November 2024</v>
      </c>
      <c r="F2231" s="3" t="str">
        <f ca="1">IF(C2231&gt;=TODAY()-365, "Last 12 Months", "After 12 Months")</f>
        <v>Last 12 Months</v>
      </c>
      <c r="G2231" s="1" t="s">
        <v>4192</v>
      </c>
      <c r="H2231" s="1" t="s">
        <v>3461</v>
      </c>
      <c r="I2231" s="1" t="s">
        <v>4193</v>
      </c>
      <c r="J2231" s="8">
        <f>EOMONTH(C2231, 0)</f>
        <v>45626</v>
      </c>
      <c r="K2231" s="1" t="s">
        <v>373</v>
      </c>
      <c r="L2231" s="1" t="str">
        <f>IF(ISNUMBER(SEARCH("Social subscription",I2231)),"Social Sub",IF(OR(ISNUMBER(SEARCH("Mens",I2231)),ISNUMBER(SEARCH("Ladies",I2231))),"Match Fees",IF(OR(ISNUMBER(SEARCH("Badgers",I2231)),ISNUMBER(SEARCH("Match Fee",I2231))),"Match Fees",IF(OR(ISNUMBER(SEARCH("Training",I2231)),ISNUMBER(SEARCH("Aspirations",I2231))),"Training Fee",""))))</f>
        <v>Match Fees</v>
      </c>
      <c r="M2231" s="1">
        <v>5</v>
      </c>
      <c r="N2231" s="1">
        <v>0.17</v>
      </c>
      <c r="O2231" s="1">
        <v>0.05</v>
      </c>
      <c r="P2231" s="1">
        <v>0</v>
      </c>
      <c r="Q2231" s="1">
        <v>4.78</v>
      </c>
    </row>
    <row r="2232" spans="1:17" ht="12.75">
      <c r="A2232" s="4">
        <v>45577</v>
      </c>
      <c r="B2232" s="18">
        <f>IF(AND(ISNUMBER(--LEFT(A2232,10)), ISNUMBER(--LEFT(C2232,10))), --LEFT(C2232,10) - --LEFT(A2232,10), "")</f>
        <v>23.354099999996834</v>
      </c>
      <c r="C2232" s="4">
        <v>45600.354166666664</v>
      </c>
      <c r="D2232" s="16">
        <f>YEAR(C2232)</f>
        <v>2024</v>
      </c>
      <c r="E2232" s="1" t="str">
        <f t="shared" si="34"/>
        <v>November 2024</v>
      </c>
      <c r="F2232" s="3" t="str">
        <f ca="1">IF(C2232&gt;=TODAY()-365, "Last 12 Months", "After 12 Months")</f>
        <v>Last 12 Months</v>
      </c>
      <c r="G2232" s="1" t="s">
        <v>4194</v>
      </c>
      <c r="H2232" s="1" t="s">
        <v>3461</v>
      </c>
      <c r="I2232" s="1" t="s">
        <v>4195</v>
      </c>
      <c r="J2232" s="8">
        <f>EOMONTH(C2232, 0)</f>
        <v>45626</v>
      </c>
      <c r="K2232" s="1" t="s">
        <v>373</v>
      </c>
      <c r="L2232" s="1" t="str">
        <f>IF(ISNUMBER(SEARCH("Social subscription",I2232)),"Social Sub",IF(OR(ISNUMBER(SEARCH("Mens",I2232)),ISNUMBER(SEARCH("Ladies",I2232))),"Match Fees",IF(OR(ISNUMBER(SEARCH("Badgers",I2232)),ISNUMBER(SEARCH("Match Fee",I2232))),"Match Fees",IF(OR(ISNUMBER(SEARCH("Training",I2232)),ISNUMBER(SEARCH("Aspirations",I2232))),"Training Fee",""))))</f>
        <v>Match Fees</v>
      </c>
      <c r="M2232" s="1">
        <v>5</v>
      </c>
      <c r="N2232" s="1">
        <v>0.18</v>
      </c>
      <c r="O2232" s="1">
        <v>0.05</v>
      </c>
      <c r="P2232" s="1">
        <v>0</v>
      </c>
      <c r="Q2232" s="1">
        <v>4.7699999999999996</v>
      </c>
    </row>
    <row r="2233" spans="1:17" ht="12.75">
      <c r="A2233" s="4">
        <v>45600</v>
      </c>
      <c r="B2233" s="18">
        <f>IF(AND(ISNUMBER(--LEFT(A2233,10)), ISNUMBER(--LEFT(C2233,10))), --LEFT(C2233,10) - --LEFT(A2233,10), "")</f>
        <v>0.83750000000145519</v>
      </c>
      <c r="C2233" s="4">
        <v>45600.837500000001</v>
      </c>
      <c r="D2233" s="16">
        <f>YEAR(C2233)</f>
        <v>2024</v>
      </c>
      <c r="E2233" s="1" t="str">
        <f t="shared" si="34"/>
        <v>November 2024</v>
      </c>
      <c r="F2233" s="3" t="str">
        <f ca="1">IF(C2233&gt;=TODAY()-365, "Last 12 Months", "After 12 Months")</f>
        <v>Last 12 Months</v>
      </c>
      <c r="G2233" s="1" t="s">
        <v>4196</v>
      </c>
      <c r="H2233" s="1" t="s">
        <v>1463</v>
      </c>
      <c r="I2233" s="1" t="s">
        <v>4197</v>
      </c>
      <c r="J2233" s="8">
        <f>EOMONTH(C2233, 0)</f>
        <v>45626</v>
      </c>
      <c r="K2233" s="1" t="s">
        <v>241</v>
      </c>
      <c r="L2233" s="1" t="str">
        <f>IF(ISNUMBER(SEARCH("Social subscription",I2233)),"Social Sub",IF(OR(ISNUMBER(SEARCH("Mens",I2233)),ISNUMBER(SEARCH("Ladies",I2233))),"Match Fees",IF(OR(ISNUMBER(SEARCH("Badgers",I2233)),ISNUMBER(SEARCH("Match Fee",I2233))),"Match Fees",IF(OR(ISNUMBER(SEARCH("Training",I2233)),ISNUMBER(SEARCH("Aspirations",I2233))),"Training Fee",""))))</f>
        <v>Match Fees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</row>
    <row r="2234" spans="1:17" ht="12.75">
      <c r="A2234" s="4">
        <v>45600</v>
      </c>
      <c r="B2234" s="18">
        <f>IF(AND(ISNUMBER(--LEFT(A2234,10)), ISNUMBER(--LEFT(C2234,10))), --LEFT(C2234,10) - --LEFT(A2234,10), "")</f>
        <v>0.84090000000287546</v>
      </c>
      <c r="C2234" s="4">
        <v>45600.84097222222</v>
      </c>
      <c r="D2234" s="16">
        <f>YEAR(C2234)</f>
        <v>2024</v>
      </c>
      <c r="E2234" s="1" t="str">
        <f t="shared" si="34"/>
        <v>November 2024</v>
      </c>
      <c r="F2234" s="3" t="str">
        <f ca="1">IF(C2234&gt;=TODAY()-365, "Last 12 Months", "After 12 Months")</f>
        <v>Last 12 Months</v>
      </c>
      <c r="G2234" s="1" t="s">
        <v>4198</v>
      </c>
      <c r="H2234" s="1" t="s">
        <v>812</v>
      </c>
      <c r="I2234" s="1" t="s">
        <v>4199</v>
      </c>
      <c r="J2234" s="8">
        <f>EOMONTH(C2234, 0)</f>
        <v>45626</v>
      </c>
      <c r="K2234" s="1" t="s">
        <v>233</v>
      </c>
      <c r="L2234" s="1" t="str">
        <f>IF(ISNUMBER(SEARCH("Social subscription",I2234)),"Social Sub",IF(OR(ISNUMBER(SEARCH("Mens",I2234)),ISNUMBER(SEARCH("Ladies",I2234))),"Match Fees",IF(OR(ISNUMBER(SEARCH("Badgers",I2234)),ISNUMBER(SEARCH("Match Fee",I2234))),"Match Fees",IF(OR(ISNUMBER(SEARCH("Training",I2234)),ISNUMBER(SEARCH("Aspirations",I2234))),"Training Fee",""))))</f>
        <v>Match Fees</v>
      </c>
      <c r="M2234" s="1">
        <v>10</v>
      </c>
      <c r="N2234" s="1">
        <v>0</v>
      </c>
      <c r="O2234" s="1">
        <v>0</v>
      </c>
      <c r="P2234" s="1">
        <v>0</v>
      </c>
      <c r="Q2234" s="1">
        <v>10</v>
      </c>
    </row>
    <row r="2235" spans="1:17" ht="12.75">
      <c r="A2235" s="4">
        <v>45600</v>
      </c>
      <c r="B2235" s="18">
        <f>IF(AND(ISNUMBER(--LEFT(A2235,10)), ISNUMBER(--LEFT(C2235,10))), --LEFT(C2235,10) - --LEFT(A2235,10), "")</f>
        <v>0.8430000000007567</v>
      </c>
      <c r="C2235" s="4">
        <v>45600.843055555553</v>
      </c>
      <c r="D2235" s="16">
        <f>YEAR(C2235)</f>
        <v>2024</v>
      </c>
      <c r="E2235" s="1" t="str">
        <f t="shared" si="34"/>
        <v>November 2024</v>
      </c>
      <c r="F2235" s="3" t="str">
        <f ca="1">IF(C2235&gt;=TODAY()-365, "Last 12 Months", "After 12 Months")</f>
        <v>Last 12 Months</v>
      </c>
      <c r="G2235" s="1" t="s">
        <v>4200</v>
      </c>
      <c r="H2235" s="1" t="s">
        <v>2413</v>
      </c>
      <c r="I2235" s="1" t="s">
        <v>4201</v>
      </c>
      <c r="J2235" s="8">
        <f>EOMONTH(C2235, 0)</f>
        <v>45626</v>
      </c>
      <c r="K2235" s="1" t="s">
        <v>233</v>
      </c>
      <c r="L2235" s="1" t="str">
        <f>IF(ISNUMBER(SEARCH("Social subscription",I2235)),"Social Sub",IF(OR(ISNUMBER(SEARCH("Mens",I2235)),ISNUMBER(SEARCH("Ladies",I2235))),"Match Fees",IF(OR(ISNUMBER(SEARCH("Badgers",I2235)),ISNUMBER(SEARCH("Match Fee",I2235))),"Match Fees",IF(OR(ISNUMBER(SEARCH("Training",I2235)),ISNUMBER(SEARCH("Aspirations",I2235))),"Training Fee",""))))</f>
        <v>Match Fees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</row>
    <row r="2236" spans="1:17" ht="12.75">
      <c r="A2236" s="4">
        <v>45600</v>
      </c>
      <c r="B2236" s="18">
        <f>IF(AND(ISNUMBER(--LEFT(A2236,10)), ISNUMBER(--LEFT(C2236,10))), --LEFT(C2236,10) - --LEFT(A2236,10), "")</f>
        <v>0.88880000000062864</v>
      </c>
      <c r="C2236" s="4">
        <v>45600.888888888891</v>
      </c>
      <c r="D2236" s="16">
        <f>YEAR(C2236)</f>
        <v>2024</v>
      </c>
      <c r="E2236" s="1" t="str">
        <f t="shared" si="34"/>
        <v>November 2024</v>
      </c>
      <c r="F2236" s="3" t="str">
        <f ca="1">IF(C2236&gt;=TODAY()-365, "Last 12 Months", "After 12 Months")</f>
        <v>Last 12 Months</v>
      </c>
      <c r="G2236" s="1" t="s">
        <v>4202</v>
      </c>
      <c r="H2236" s="1" t="s">
        <v>3257</v>
      </c>
      <c r="I2236" s="1" t="s">
        <v>4203</v>
      </c>
      <c r="J2236" s="8">
        <f>EOMONTH(C2236, 0)</f>
        <v>45626</v>
      </c>
      <c r="K2236" s="1" t="s">
        <v>241</v>
      </c>
      <c r="L2236" s="1" t="str">
        <f>IF(ISNUMBER(SEARCH("Social subscription",I2236)),"Social Sub",IF(OR(ISNUMBER(SEARCH("Mens",I2236)),ISNUMBER(SEARCH("Ladies",I2236))),"Match Fees",IF(OR(ISNUMBER(SEARCH("Badgers",I2236)),ISNUMBER(SEARCH("Match Fee",I2236))),"Match Fees",IF(OR(ISNUMBER(SEARCH("Training",I2236)),ISNUMBER(SEARCH("Aspirations",I2236))),"Training Fee",""))))</f>
        <v>Match Fees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</row>
    <row r="2237" spans="1:17" ht="12.75">
      <c r="A2237" s="4">
        <v>45600</v>
      </c>
      <c r="B2237" s="18">
        <f>IF(AND(ISNUMBER(--LEFT(A2237,10)), ISNUMBER(--LEFT(C2237,10))), --LEFT(C2237,10) - --LEFT(A2237,10), "")</f>
        <v>0.88880000000062864</v>
      </c>
      <c r="C2237" s="4">
        <v>45600.888888888891</v>
      </c>
      <c r="D2237" s="16">
        <f>YEAR(C2237)</f>
        <v>2024</v>
      </c>
      <c r="E2237" s="1" t="str">
        <f t="shared" si="34"/>
        <v>November 2024</v>
      </c>
      <c r="F2237" s="3" t="str">
        <f ca="1">IF(C2237&gt;=TODAY()-365, "Last 12 Months", "After 12 Months")</f>
        <v>Last 12 Months</v>
      </c>
      <c r="G2237" s="1" t="s">
        <v>4204</v>
      </c>
      <c r="H2237" s="1" t="s">
        <v>799</v>
      </c>
      <c r="I2237" s="1" t="s">
        <v>4203</v>
      </c>
      <c r="J2237" s="8">
        <f>EOMONTH(C2237, 0)</f>
        <v>45626</v>
      </c>
      <c r="K2237" s="1" t="s">
        <v>241</v>
      </c>
      <c r="L2237" s="1" t="str">
        <f>IF(ISNUMBER(SEARCH("Social subscription",I2237)),"Social Sub",IF(OR(ISNUMBER(SEARCH("Mens",I2237)),ISNUMBER(SEARCH("Ladies",I2237))),"Match Fees",IF(OR(ISNUMBER(SEARCH("Badgers",I2237)),ISNUMBER(SEARCH("Match Fee",I2237))),"Match Fees",IF(OR(ISNUMBER(SEARCH("Training",I2237)),ISNUMBER(SEARCH("Aspirations",I2237))),"Training Fee",""))))</f>
        <v>Match Fees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</row>
    <row r="2238" spans="1:17" ht="12.75">
      <c r="A2238" s="4">
        <v>45600</v>
      </c>
      <c r="B2238" s="18">
        <f>IF(AND(ISNUMBER(--LEFT(A2238,10)), ISNUMBER(--LEFT(C2238,10))), --LEFT(C2238,10) - --LEFT(A2238,10), "")</f>
        <v>0.88880000000062864</v>
      </c>
      <c r="C2238" s="4">
        <v>45600.888888888891</v>
      </c>
      <c r="D2238" s="16">
        <f>YEAR(C2238)</f>
        <v>2024</v>
      </c>
      <c r="E2238" s="1" t="str">
        <f t="shared" si="34"/>
        <v>November 2024</v>
      </c>
      <c r="F2238" s="3" t="str">
        <f ca="1">IF(C2238&gt;=TODAY()-365, "Last 12 Months", "After 12 Months")</f>
        <v>Last 12 Months</v>
      </c>
      <c r="G2238" s="1" t="s">
        <v>4205</v>
      </c>
      <c r="H2238" s="1" t="s">
        <v>2506</v>
      </c>
      <c r="I2238" s="1" t="s">
        <v>4203</v>
      </c>
      <c r="J2238" s="8">
        <f>EOMONTH(C2238, 0)</f>
        <v>45626</v>
      </c>
      <c r="K2238" s="1" t="s">
        <v>241</v>
      </c>
      <c r="L2238" s="1" t="str">
        <f>IF(ISNUMBER(SEARCH("Social subscription",I2238)),"Social Sub",IF(OR(ISNUMBER(SEARCH("Mens",I2238)),ISNUMBER(SEARCH("Ladies",I2238))),"Match Fees",IF(OR(ISNUMBER(SEARCH("Badgers",I2238)),ISNUMBER(SEARCH("Match Fee",I2238))),"Match Fees",IF(OR(ISNUMBER(SEARCH("Training",I2238)),ISNUMBER(SEARCH("Aspirations",I2238))),"Training Fee",""))))</f>
        <v>Match Fees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</row>
    <row r="2239" spans="1:17" ht="12.75">
      <c r="A2239" s="4">
        <v>45543</v>
      </c>
      <c r="B2239" s="18">
        <f>IF(AND(ISNUMBER(--LEFT(A2239,10)), ISNUMBER(--LEFT(C2239,10))), --LEFT(C2239,10) - --LEFT(A2239,10), "")</f>
        <v>58.354800000000978</v>
      </c>
      <c r="C2239" s="4">
        <v>45601.354861111111</v>
      </c>
      <c r="D2239" s="16">
        <f>YEAR(C2239)</f>
        <v>2024</v>
      </c>
      <c r="E2239" s="1" t="str">
        <f t="shared" si="34"/>
        <v>November 2024</v>
      </c>
      <c r="F2239" s="3" t="str">
        <f ca="1">IF(C2239&gt;=TODAY()-365, "Last 12 Months", "After 12 Months")</f>
        <v>Last 12 Months</v>
      </c>
      <c r="G2239" s="1" t="s">
        <v>4206</v>
      </c>
      <c r="H2239" s="1" t="s">
        <v>642</v>
      </c>
      <c r="I2239" s="1" t="s">
        <v>4207</v>
      </c>
      <c r="J2239" s="8">
        <f>EOMONTH(C2239, 0)</f>
        <v>45626</v>
      </c>
      <c r="K2239" s="1" t="s">
        <v>373</v>
      </c>
      <c r="L2239" s="1" t="str">
        <f>IF(ISNUMBER(SEARCH("Social subscription",I2239)),"Social Sub",IF(OR(ISNUMBER(SEARCH("Mens",I2239)),ISNUMBER(SEARCH("Ladies",I2239))),"Match Fees",IF(OR(ISNUMBER(SEARCH("Badgers",I2239)),ISNUMBER(SEARCH("Match Fee",I2239))),"Match Fees",IF(OR(ISNUMBER(SEARCH("Training",I2239)),ISNUMBER(SEARCH("Aspirations",I2239))),"Training Fee",""))))</f>
        <v>Training Fee</v>
      </c>
      <c r="M2239" s="1">
        <v>3</v>
      </c>
      <c r="N2239" s="1">
        <v>0.09</v>
      </c>
      <c r="O2239" s="1">
        <v>0.05</v>
      </c>
      <c r="P2239" s="1">
        <v>0</v>
      </c>
      <c r="Q2239" s="1">
        <v>2.86</v>
      </c>
    </row>
    <row r="2240" spans="1:17" ht="12.75">
      <c r="A2240" s="4">
        <v>45568</v>
      </c>
      <c r="B2240" s="18">
        <f>IF(AND(ISNUMBER(--LEFT(A2240,10)), ISNUMBER(--LEFT(C2240,10))), --LEFT(C2240,10) - --LEFT(A2240,10), "")</f>
        <v>33.354800000000978</v>
      </c>
      <c r="C2240" s="4">
        <v>45601.354861111111</v>
      </c>
      <c r="D2240" s="16">
        <f>YEAR(C2240)</f>
        <v>2024</v>
      </c>
      <c r="E2240" s="1" t="str">
        <f t="shared" si="34"/>
        <v>November 2024</v>
      </c>
      <c r="F2240" s="3" t="str">
        <f ca="1">IF(C2240&gt;=TODAY()-365, "Last 12 Months", "After 12 Months")</f>
        <v>Last 12 Months</v>
      </c>
      <c r="G2240" s="1" t="s">
        <v>4208</v>
      </c>
      <c r="H2240" s="1" t="s">
        <v>642</v>
      </c>
      <c r="I2240" s="1" t="s">
        <v>4209</v>
      </c>
      <c r="J2240" s="8">
        <f>EOMONTH(C2240, 0)</f>
        <v>45626</v>
      </c>
      <c r="K2240" s="1" t="s">
        <v>373</v>
      </c>
      <c r="L2240" s="1" t="str">
        <f>IF(ISNUMBER(SEARCH("Social subscription",I2240)),"Social Sub",IF(OR(ISNUMBER(SEARCH("Mens",I2240)),ISNUMBER(SEARCH("Ladies",I2240))),"Match Fees",IF(OR(ISNUMBER(SEARCH("Badgers",I2240)),ISNUMBER(SEARCH("Match Fee",I2240))),"Match Fees",IF(OR(ISNUMBER(SEARCH("Training",I2240)),ISNUMBER(SEARCH("Aspirations",I2240))),"Training Fee",""))))</f>
        <v>Training Fee</v>
      </c>
      <c r="M2240" s="1">
        <v>3</v>
      </c>
      <c r="N2240" s="1">
        <v>0.09</v>
      </c>
      <c r="O2240" s="1">
        <v>0.05</v>
      </c>
      <c r="P2240" s="1">
        <v>0</v>
      </c>
      <c r="Q2240" s="1">
        <v>2.86</v>
      </c>
    </row>
    <row r="2241" spans="1:17" ht="12.75">
      <c r="A2241" s="4">
        <v>45578</v>
      </c>
      <c r="B2241" s="18">
        <f>IF(AND(ISNUMBER(--LEFT(A2241,10)), ISNUMBER(--LEFT(C2241,10))), --LEFT(C2241,10) - --LEFT(A2241,10), "")</f>
        <v>23.354800000000978</v>
      </c>
      <c r="C2241" s="4">
        <v>45601.354861111111</v>
      </c>
      <c r="D2241" s="16">
        <f>YEAR(C2241)</f>
        <v>2024</v>
      </c>
      <c r="E2241" s="1" t="str">
        <f t="shared" si="34"/>
        <v>November 2024</v>
      </c>
      <c r="F2241" s="3" t="str">
        <f ca="1">IF(C2241&gt;=TODAY()-365, "Last 12 Months", "After 12 Months")</f>
        <v>Last 12 Months</v>
      </c>
      <c r="G2241" s="1" t="s">
        <v>4210</v>
      </c>
      <c r="H2241" s="1" t="s">
        <v>642</v>
      </c>
      <c r="I2241" s="1" t="s">
        <v>4211</v>
      </c>
      <c r="J2241" s="8">
        <f>EOMONTH(C2241, 0)</f>
        <v>45626</v>
      </c>
      <c r="K2241" s="1" t="s">
        <v>373</v>
      </c>
      <c r="L2241" s="1" t="str">
        <f>IF(ISNUMBER(SEARCH("Social subscription",I2241)),"Social Sub",IF(OR(ISNUMBER(SEARCH("Mens",I2241)),ISNUMBER(SEARCH("Ladies",I2241))),"Match Fees",IF(OR(ISNUMBER(SEARCH("Badgers",I2241)),ISNUMBER(SEARCH("Match Fee",I2241))),"Match Fees",IF(OR(ISNUMBER(SEARCH("Training",I2241)),ISNUMBER(SEARCH("Aspirations",I2241))),"Training Fee",""))))</f>
        <v>Match Fees</v>
      </c>
      <c r="M2241" s="1">
        <v>3</v>
      </c>
      <c r="N2241" s="1">
        <v>0.09</v>
      </c>
      <c r="O2241" s="1">
        <v>0.05</v>
      </c>
      <c r="P2241" s="1">
        <v>0</v>
      </c>
      <c r="Q2241" s="1">
        <v>2.86</v>
      </c>
    </row>
    <row r="2242" spans="1:17" ht="12.75">
      <c r="A2242" s="4">
        <v>45584</v>
      </c>
      <c r="B2242" s="18">
        <f>IF(AND(ISNUMBER(--LEFT(A2242,10)), ISNUMBER(--LEFT(C2242,10))), --LEFT(C2242,10) - --LEFT(A2242,10), "")</f>
        <v>17.354800000000978</v>
      </c>
      <c r="C2242" s="4">
        <v>45601.354861111111</v>
      </c>
      <c r="D2242" s="16">
        <f>YEAR(C2242)</f>
        <v>2024</v>
      </c>
      <c r="E2242" s="1" t="str">
        <f t="shared" si="34"/>
        <v>November 2024</v>
      </c>
      <c r="F2242" s="3" t="str">
        <f ca="1">IF(C2242&gt;=TODAY()-365, "Last 12 Months", "After 12 Months")</f>
        <v>Last 12 Months</v>
      </c>
      <c r="G2242" s="1" t="s">
        <v>4212</v>
      </c>
      <c r="H2242" s="1" t="s">
        <v>642</v>
      </c>
      <c r="I2242" s="1" t="s">
        <v>4213</v>
      </c>
      <c r="J2242" s="8">
        <f>EOMONTH(C2242, 0)</f>
        <v>45626</v>
      </c>
      <c r="K2242" s="1" t="s">
        <v>373</v>
      </c>
      <c r="L2242" s="1" t="str">
        <f>IF(ISNUMBER(SEARCH("Social subscription",I2242)),"Social Sub",IF(OR(ISNUMBER(SEARCH("Mens",I2242)),ISNUMBER(SEARCH("Ladies",I2242))),"Match Fees",IF(OR(ISNUMBER(SEARCH("Badgers",I2242)),ISNUMBER(SEARCH("Match Fee",I2242))),"Match Fees",IF(OR(ISNUMBER(SEARCH("Training",I2242)),ISNUMBER(SEARCH("Aspirations",I2242))),"Training Fee",""))))</f>
        <v>Match Fees</v>
      </c>
      <c r="M2242" s="1">
        <v>3</v>
      </c>
      <c r="N2242" s="1">
        <v>0.09</v>
      </c>
      <c r="O2242" s="1">
        <v>0.05</v>
      </c>
      <c r="P2242" s="1">
        <v>0</v>
      </c>
      <c r="Q2242" s="1">
        <v>2.86</v>
      </c>
    </row>
    <row r="2243" spans="1:17" ht="12.75">
      <c r="A2243" s="4">
        <v>45592</v>
      </c>
      <c r="B2243" s="18">
        <f>IF(AND(ISNUMBER(--LEFT(A2243,10)), ISNUMBER(--LEFT(C2243,10))), --LEFT(C2243,10) - --LEFT(A2243,10), "")</f>
        <v>9.3548000000009779</v>
      </c>
      <c r="C2243" s="4">
        <v>45601.354861111111</v>
      </c>
      <c r="D2243" s="16">
        <f>YEAR(C2243)</f>
        <v>2024</v>
      </c>
      <c r="E2243" s="1" t="str">
        <f t="shared" ref="E2243:E2306" si="35">TEXT(C2243, "mmmm yyyy")</f>
        <v>November 2024</v>
      </c>
      <c r="F2243" s="3" t="str">
        <f ca="1">IF(C2243&gt;=TODAY()-365, "Last 12 Months", "After 12 Months")</f>
        <v>Last 12 Months</v>
      </c>
      <c r="G2243" s="1" t="s">
        <v>4214</v>
      </c>
      <c r="H2243" s="1" t="s">
        <v>642</v>
      </c>
      <c r="I2243" s="1" t="s">
        <v>4215</v>
      </c>
      <c r="J2243" s="8">
        <f>EOMONTH(C2243, 0)</f>
        <v>45626</v>
      </c>
      <c r="K2243" s="1" t="s">
        <v>373</v>
      </c>
      <c r="L2243" s="1" t="str">
        <f>IF(ISNUMBER(SEARCH("Social subscription",I2243)),"Social Sub",IF(OR(ISNUMBER(SEARCH("Mens",I2243)),ISNUMBER(SEARCH("Ladies",I2243))),"Match Fees",IF(OR(ISNUMBER(SEARCH("Badgers",I2243)),ISNUMBER(SEARCH("Match Fee",I2243))),"Match Fees",IF(OR(ISNUMBER(SEARCH("Training",I2243)),ISNUMBER(SEARCH("Aspirations",I2243))),"Training Fee",""))))</f>
        <v>Training Fee</v>
      </c>
      <c r="M2243" s="1">
        <v>3</v>
      </c>
      <c r="N2243" s="1">
        <v>7.0000000000000007E-2</v>
      </c>
      <c r="O2243" s="1">
        <v>0.05</v>
      </c>
      <c r="P2243" s="1">
        <v>0</v>
      </c>
      <c r="Q2243" s="1">
        <v>2.88</v>
      </c>
    </row>
    <row r="2244" spans="1:17" ht="12.75">
      <c r="A2244" s="4">
        <v>45570</v>
      </c>
      <c r="B2244" s="18">
        <f>IF(AND(ISNUMBER(--LEFT(A2244,10)), ISNUMBER(--LEFT(C2244,10))), --LEFT(C2244,10) - --LEFT(A2244,10), "")</f>
        <v>31.354800000000978</v>
      </c>
      <c r="C2244" s="4">
        <v>45601.354861111111</v>
      </c>
      <c r="D2244" s="16">
        <f>YEAR(C2244)</f>
        <v>2024</v>
      </c>
      <c r="E2244" s="1" t="str">
        <f t="shared" si="35"/>
        <v>November 2024</v>
      </c>
      <c r="F2244" s="3" t="str">
        <f ca="1">IF(C2244&gt;=TODAY()-365, "Last 12 Months", "After 12 Months")</f>
        <v>Last 12 Months</v>
      </c>
      <c r="G2244" s="1" t="s">
        <v>4216</v>
      </c>
      <c r="H2244" s="1" t="s">
        <v>393</v>
      </c>
      <c r="I2244" s="1" t="s">
        <v>4217</v>
      </c>
      <c r="J2244" s="8">
        <f>EOMONTH(C2244, 0)</f>
        <v>45626</v>
      </c>
      <c r="K2244" s="1" t="s">
        <v>373</v>
      </c>
      <c r="L2244" s="1" t="str">
        <f>IF(ISNUMBER(SEARCH("Social subscription",I2244)),"Social Sub",IF(OR(ISNUMBER(SEARCH("Mens",I2244)),ISNUMBER(SEARCH("Ladies",I2244))),"Match Fees",IF(OR(ISNUMBER(SEARCH("Badgers",I2244)),ISNUMBER(SEARCH("Match Fee",I2244))),"Match Fees",IF(OR(ISNUMBER(SEARCH("Training",I2244)),ISNUMBER(SEARCH("Aspirations",I2244))),"Training Fee",""))))</f>
        <v>Match Fees</v>
      </c>
      <c r="M2244" s="1">
        <v>10</v>
      </c>
      <c r="N2244" s="1">
        <v>0.25</v>
      </c>
      <c r="O2244" s="1">
        <v>0.1</v>
      </c>
      <c r="P2244" s="1">
        <v>0</v>
      </c>
      <c r="Q2244" s="1">
        <v>9.65</v>
      </c>
    </row>
    <row r="2245" spans="1:17" ht="12.75">
      <c r="A2245" s="4">
        <v>45577</v>
      </c>
      <c r="B2245" s="18">
        <f>IF(AND(ISNUMBER(--LEFT(A2245,10)), ISNUMBER(--LEFT(C2245,10))), --LEFT(C2245,10) - --LEFT(A2245,10), "")</f>
        <v>24.354800000000978</v>
      </c>
      <c r="C2245" s="4">
        <v>45601.354861111111</v>
      </c>
      <c r="D2245" s="16">
        <f>YEAR(C2245)</f>
        <v>2024</v>
      </c>
      <c r="E2245" s="1" t="str">
        <f t="shared" si="35"/>
        <v>November 2024</v>
      </c>
      <c r="F2245" s="3" t="str">
        <f ca="1">IF(C2245&gt;=TODAY()-365, "Last 12 Months", "After 12 Months")</f>
        <v>Last 12 Months</v>
      </c>
      <c r="G2245" s="1" t="s">
        <v>4218</v>
      </c>
      <c r="H2245" s="1" t="s">
        <v>393</v>
      </c>
      <c r="I2245" s="1" t="s">
        <v>4047</v>
      </c>
      <c r="J2245" s="8">
        <f>EOMONTH(C2245, 0)</f>
        <v>45626</v>
      </c>
      <c r="K2245" s="1" t="s">
        <v>373</v>
      </c>
      <c r="L2245" s="1" t="str">
        <f>IF(ISNUMBER(SEARCH("Social subscription",I2245)),"Social Sub",IF(OR(ISNUMBER(SEARCH("Mens",I2245)),ISNUMBER(SEARCH("Ladies",I2245))),"Match Fees",IF(OR(ISNUMBER(SEARCH("Badgers",I2245)),ISNUMBER(SEARCH("Match Fee",I2245))),"Match Fees",IF(OR(ISNUMBER(SEARCH("Training",I2245)),ISNUMBER(SEARCH("Aspirations",I2245))),"Training Fee",""))))</f>
        <v>Match Fees</v>
      </c>
      <c r="M2245" s="1">
        <v>10</v>
      </c>
      <c r="N2245" s="1">
        <v>0.25</v>
      </c>
      <c r="O2245" s="1">
        <v>0.1</v>
      </c>
      <c r="P2245" s="1">
        <v>0</v>
      </c>
      <c r="Q2245" s="1">
        <v>9.65</v>
      </c>
    </row>
    <row r="2246" spans="1:17" ht="12.75">
      <c r="A2246" s="4">
        <v>45542</v>
      </c>
      <c r="B2246" s="18">
        <f>IF(AND(ISNUMBER(--LEFT(A2246,10)), ISNUMBER(--LEFT(C2246,10))), --LEFT(C2246,10) - --LEFT(A2246,10), "")</f>
        <v>59.354800000000978</v>
      </c>
      <c r="C2246" s="4">
        <v>45601.354861111111</v>
      </c>
      <c r="D2246" s="16">
        <f>YEAR(C2246)</f>
        <v>2024</v>
      </c>
      <c r="E2246" s="1" t="str">
        <f t="shared" si="35"/>
        <v>November 2024</v>
      </c>
      <c r="F2246" s="3" t="str">
        <f ca="1">IF(C2246&gt;=TODAY()-365, "Last 12 Months", "After 12 Months")</f>
        <v>Last 12 Months</v>
      </c>
      <c r="G2246" s="1" t="s">
        <v>4219</v>
      </c>
      <c r="H2246" s="1" t="s">
        <v>4038</v>
      </c>
      <c r="I2246" s="1" t="s">
        <v>3217</v>
      </c>
      <c r="J2246" s="8">
        <f>EOMONTH(C2246, 0)</f>
        <v>45626</v>
      </c>
      <c r="K2246" s="1" t="s">
        <v>373</v>
      </c>
      <c r="L2246" s="1" t="str">
        <f>IF(ISNUMBER(SEARCH("Social subscription",I2246)),"Social Sub",IF(OR(ISNUMBER(SEARCH("Mens",I2246)),ISNUMBER(SEARCH("Ladies",I2246))),"Match Fees",IF(OR(ISNUMBER(SEARCH("Badgers",I2246)),ISNUMBER(SEARCH("Match Fee",I2246))),"Match Fees",IF(OR(ISNUMBER(SEARCH("Training",I2246)),ISNUMBER(SEARCH("Aspirations",I2246))),"Training Fee",""))))</f>
        <v>Match Fees</v>
      </c>
      <c r="M2246" s="1">
        <v>10</v>
      </c>
      <c r="N2246" s="1">
        <v>0.2</v>
      </c>
      <c r="O2246" s="1">
        <v>0.1</v>
      </c>
      <c r="P2246" s="1">
        <v>0</v>
      </c>
      <c r="Q2246" s="1">
        <v>9.6999999999999993</v>
      </c>
    </row>
    <row r="2247" spans="1:17" ht="12.75">
      <c r="A2247" s="4">
        <v>45549</v>
      </c>
      <c r="B2247" s="18">
        <f>IF(AND(ISNUMBER(--LEFT(A2247,10)), ISNUMBER(--LEFT(C2247,10))), --LEFT(C2247,10) - --LEFT(A2247,10), "")</f>
        <v>52.354800000000978</v>
      </c>
      <c r="C2247" s="4">
        <v>45601.354861111111</v>
      </c>
      <c r="D2247" s="16">
        <f>YEAR(C2247)</f>
        <v>2024</v>
      </c>
      <c r="E2247" s="1" t="str">
        <f t="shared" si="35"/>
        <v>November 2024</v>
      </c>
      <c r="F2247" s="3" t="str">
        <f ca="1">IF(C2247&gt;=TODAY()-365, "Last 12 Months", "After 12 Months")</f>
        <v>Last 12 Months</v>
      </c>
      <c r="G2247" s="1" t="s">
        <v>4220</v>
      </c>
      <c r="H2247" s="1" t="s">
        <v>4038</v>
      </c>
      <c r="I2247" s="1" t="s">
        <v>3219</v>
      </c>
      <c r="J2247" s="8">
        <f>EOMONTH(C2247, 0)</f>
        <v>45626</v>
      </c>
      <c r="K2247" s="1" t="s">
        <v>373</v>
      </c>
      <c r="L2247" s="1" t="str">
        <f>IF(ISNUMBER(SEARCH("Social subscription",I2247)),"Social Sub",IF(OR(ISNUMBER(SEARCH("Mens",I2247)),ISNUMBER(SEARCH("Ladies",I2247))),"Match Fees",IF(OR(ISNUMBER(SEARCH("Badgers",I2247)),ISNUMBER(SEARCH("Match Fee",I2247))),"Match Fees",IF(OR(ISNUMBER(SEARCH("Training",I2247)),ISNUMBER(SEARCH("Aspirations",I2247))),"Training Fee",""))))</f>
        <v>Match Fees</v>
      </c>
      <c r="M2247" s="1">
        <v>10</v>
      </c>
      <c r="N2247" s="1">
        <v>0.2</v>
      </c>
      <c r="O2247" s="1">
        <v>0.1</v>
      </c>
      <c r="P2247" s="1">
        <v>0</v>
      </c>
      <c r="Q2247" s="1">
        <v>9.6999999999999993</v>
      </c>
    </row>
    <row r="2248" spans="1:17" ht="12.75">
      <c r="A2248" s="4">
        <v>45556</v>
      </c>
      <c r="B2248" s="18">
        <f>IF(AND(ISNUMBER(--LEFT(A2248,10)), ISNUMBER(--LEFT(C2248,10))), --LEFT(C2248,10) - --LEFT(A2248,10), "")</f>
        <v>45.354800000000978</v>
      </c>
      <c r="C2248" s="4">
        <v>45601.354861111111</v>
      </c>
      <c r="D2248" s="16">
        <f>YEAR(C2248)</f>
        <v>2024</v>
      </c>
      <c r="E2248" s="1" t="str">
        <f t="shared" si="35"/>
        <v>November 2024</v>
      </c>
      <c r="F2248" s="3" t="str">
        <f ca="1">IF(C2248&gt;=TODAY()-365, "Last 12 Months", "After 12 Months")</f>
        <v>Last 12 Months</v>
      </c>
      <c r="G2248" s="1" t="s">
        <v>4221</v>
      </c>
      <c r="H2248" s="1" t="s">
        <v>4038</v>
      </c>
      <c r="I2248" s="1" t="s">
        <v>3313</v>
      </c>
      <c r="J2248" s="8">
        <f>EOMONTH(C2248, 0)</f>
        <v>45626</v>
      </c>
      <c r="K2248" s="1" t="s">
        <v>373</v>
      </c>
      <c r="L2248" s="1" t="str">
        <f>IF(ISNUMBER(SEARCH("Social subscription",I2248)),"Social Sub",IF(OR(ISNUMBER(SEARCH("Mens",I2248)),ISNUMBER(SEARCH("Ladies",I2248))),"Match Fees",IF(OR(ISNUMBER(SEARCH("Badgers",I2248)),ISNUMBER(SEARCH("Match Fee",I2248))),"Match Fees",IF(OR(ISNUMBER(SEARCH("Training",I2248)),ISNUMBER(SEARCH("Aspirations",I2248))),"Training Fee",""))))</f>
        <v>Match Fees</v>
      </c>
      <c r="M2248" s="1">
        <v>10</v>
      </c>
      <c r="N2248" s="1">
        <v>0.2</v>
      </c>
      <c r="O2248" s="1">
        <v>0.1</v>
      </c>
      <c r="P2248" s="1">
        <v>0</v>
      </c>
      <c r="Q2248" s="1">
        <v>9.6999999999999993</v>
      </c>
    </row>
    <row r="2249" spans="1:17" ht="12.75">
      <c r="A2249" s="4">
        <v>45563</v>
      </c>
      <c r="B2249" s="18">
        <f>IF(AND(ISNUMBER(--LEFT(A2249,10)), ISNUMBER(--LEFT(C2249,10))), --LEFT(C2249,10) - --LEFT(A2249,10), "")</f>
        <v>38.354800000000978</v>
      </c>
      <c r="C2249" s="4">
        <v>45601.354861111111</v>
      </c>
      <c r="D2249" s="16">
        <f>YEAR(C2249)</f>
        <v>2024</v>
      </c>
      <c r="E2249" s="1" t="str">
        <f t="shared" si="35"/>
        <v>November 2024</v>
      </c>
      <c r="F2249" s="3" t="str">
        <f ca="1">IF(C2249&gt;=TODAY()-365, "Last 12 Months", "After 12 Months")</f>
        <v>Last 12 Months</v>
      </c>
      <c r="G2249" s="1" t="s">
        <v>4222</v>
      </c>
      <c r="H2249" s="1" t="s">
        <v>4038</v>
      </c>
      <c r="I2249" s="1" t="s">
        <v>3414</v>
      </c>
      <c r="J2249" s="8">
        <f>EOMONTH(C2249, 0)</f>
        <v>45626</v>
      </c>
      <c r="K2249" s="1" t="s">
        <v>373</v>
      </c>
      <c r="L2249" s="1" t="str">
        <f>IF(ISNUMBER(SEARCH("Social subscription",I2249)),"Social Sub",IF(OR(ISNUMBER(SEARCH("Mens",I2249)),ISNUMBER(SEARCH("Ladies",I2249))),"Match Fees",IF(OR(ISNUMBER(SEARCH("Badgers",I2249)),ISNUMBER(SEARCH("Match Fee",I2249))),"Match Fees",IF(OR(ISNUMBER(SEARCH("Training",I2249)),ISNUMBER(SEARCH("Aspirations",I2249))),"Training Fee",""))))</f>
        <v>Match Fees</v>
      </c>
      <c r="M2249" s="1">
        <v>10</v>
      </c>
      <c r="N2249" s="1">
        <v>0.2</v>
      </c>
      <c r="O2249" s="1">
        <v>0.1</v>
      </c>
      <c r="P2249" s="1">
        <v>0</v>
      </c>
      <c r="Q2249" s="1">
        <v>9.6999999999999993</v>
      </c>
    </row>
    <row r="2250" spans="1:17" ht="12.75">
      <c r="A2250" s="4">
        <v>45571</v>
      </c>
      <c r="B2250" s="18">
        <f>IF(AND(ISNUMBER(--LEFT(A2250,10)), ISNUMBER(--LEFT(C2250,10))), --LEFT(C2250,10) - --LEFT(A2250,10), "")</f>
        <v>30.354800000000978</v>
      </c>
      <c r="C2250" s="4">
        <v>45601.354861111111</v>
      </c>
      <c r="D2250" s="16">
        <f>YEAR(C2250)</f>
        <v>2024</v>
      </c>
      <c r="E2250" s="1" t="str">
        <f t="shared" si="35"/>
        <v>November 2024</v>
      </c>
      <c r="F2250" s="3" t="str">
        <f ca="1">IF(C2250&gt;=TODAY()-365, "Last 12 Months", "After 12 Months")</f>
        <v>Last 12 Months</v>
      </c>
      <c r="G2250" s="1" t="s">
        <v>4223</v>
      </c>
      <c r="H2250" s="1" t="s">
        <v>4224</v>
      </c>
      <c r="I2250" s="1" t="s">
        <v>3760</v>
      </c>
      <c r="J2250" s="8">
        <f>EOMONTH(C2250, 0)</f>
        <v>45626</v>
      </c>
      <c r="K2250" s="1" t="s">
        <v>373</v>
      </c>
      <c r="L2250" s="1" t="str">
        <f>IF(ISNUMBER(SEARCH("Social subscription",I2250)),"Social Sub",IF(OR(ISNUMBER(SEARCH("Mens",I2250)),ISNUMBER(SEARCH("Ladies",I2250))),"Match Fees",IF(OR(ISNUMBER(SEARCH("Badgers",I2250)),ISNUMBER(SEARCH("Match Fee",I2250))),"Match Fees",IF(OR(ISNUMBER(SEARCH("Training",I2250)),ISNUMBER(SEARCH("Aspirations",I2250))),"Training Fee",""))))</f>
        <v>Training Fee</v>
      </c>
      <c r="M2250" s="1">
        <v>3</v>
      </c>
      <c r="N2250" s="1">
        <v>0.11</v>
      </c>
      <c r="O2250" s="1">
        <v>0.05</v>
      </c>
      <c r="P2250" s="1">
        <v>0</v>
      </c>
      <c r="Q2250" s="1">
        <v>2.84</v>
      </c>
    </row>
    <row r="2251" spans="1:17" ht="12.75">
      <c r="A2251" s="4">
        <v>45578</v>
      </c>
      <c r="B2251" s="18">
        <f>IF(AND(ISNUMBER(--LEFT(A2251,10)), ISNUMBER(--LEFT(C2251,10))), --LEFT(C2251,10) - --LEFT(A2251,10), "")</f>
        <v>23.354800000000978</v>
      </c>
      <c r="C2251" s="4">
        <v>45601.354861111111</v>
      </c>
      <c r="D2251" s="16">
        <f>YEAR(C2251)</f>
        <v>2024</v>
      </c>
      <c r="E2251" s="1" t="str">
        <f t="shared" si="35"/>
        <v>November 2024</v>
      </c>
      <c r="F2251" s="3" t="str">
        <f ca="1">IF(C2251&gt;=TODAY()-365, "Last 12 Months", "After 12 Months")</f>
        <v>Last 12 Months</v>
      </c>
      <c r="G2251" s="1" t="s">
        <v>4225</v>
      </c>
      <c r="H2251" s="1" t="s">
        <v>4224</v>
      </c>
      <c r="I2251" s="1" t="s">
        <v>3762</v>
      </c>
      <c r="J2251" s="8">
        <f>EOMONTH(C2251, 0)</f>
        <v>45626</v>
      </c>
      <c r="K2251" s="1" t="s">
        <v>373</v>
      </c>
      <c r="L2251" s="1" t="str">
        <f>IF(ISNUMBER(SEARCH("Social subscription",I2251)),"Social Sub",IF(OR(ISNUMBER(SEARCH("Mens",I2251)),ISNUMBER(SEARCH("Ladies",I2251))),"Match Fees",IF(OR(ISNUMBER(SEARCH("Badgers",I2251)),ISNUMBER(SEARCH("Match Fee",I2251))),"Match Fees",IF(OR(ISNUMBER(SEARCH("Training",I2251)),ISNUMBER(SEARCH("Aspirations",I2251))),"Training Fee",""))))</f>
        <v>Training Fee</v>
      </c>
      <c r="M2251" s="1">
        <v>3</v>
      </c>
      <c r="N2251" s="1">
        <v>0.11</v>
      </c>
      <c r="O2251" s="1">
        <v>0.05</v>
      </c>
      <c r="P2251" s="1">
        <v>0</v>
      </c>
      <c r="Q2251" s="1">
        <v>2.84</v>
      </c>
    </row>
    <row r="2252" spans="1:17" ht="12.75">
      <c r="A2252" s="4">
        <v>45578</v>
      </c>
      <c r="B2252" s="18">
        <f>IF(AND(ISNUMBER(--LEFT(A2252,10)), ISNUMBER(--LEFT(C2252,10))), --LEFT(C2252,10) - --LEFT(A2252,10), "")</f>
        <v>23.354800000000978</v>
      </c>
      <c r="C2252" s="4">
        <v>45601.354861111111</v>
      </c>
      <c r="D2252" s="16">
        <f>YEAR(C2252)</f>
        <v>2024</v>
      </c>
      <c r="E2252" s="1" t="str">
        <f t="shared" si="35"/>
        <v>November 2024</v>
      </c>
      <c r="F2252" s="3" t="str">
        <f ca="1">IF(C2252&gt;=TODAY()-365, "Last 12 Months", "After 12 Months")</f>
        <v>Last 12 Months</v>
      </c>
      <c r="G2252" s="1" t="s">
        <v>4226</v>
      </c>
      <c r="H2252" s="1" t="s">
        <v>4227</v>
      </c>
      <c r="I2252" s="1" t="s">
        <v>4228</v>
      </c>
      <c r="J2252" s="8">
        <f>EOMONTH(C2252, 0)</f>
        <v>45626</v>
      </c>
      <c r="K2252" s="1" t="s">
        <v>373</v>
      </c>
      <c r="L2252" s="1" t="str">
        <f>IF(ISNUMBER(SEARCH("Social subscription",I2252)),"Social Sub",IF(OR(ISNUMBER(SEARCH("Mens",I2252)),ISNUMBER(SEARCH("Ladies",I2252))),"Match Fees",IF(OR(ISNUMBER(SEARCH("Badgers",I2252)),ISNUMBER(SEARCH("Match Fee",I2252))),"Match Fees",IF(OR(ISNUMBER(SEARCH("Training",I2252)),ISNUMBER(SEARCH("Aspirations",I2252))),"Training Fee",""))))</f>
        <v>Match Fees</v>
      </c>
      <c r="M2252" s="1">
        <v>3</v>
      </c>
      <c r="N2252" s="1">
        <v>0.12</v>
      </c>
      <c r="O2252" s="1">
        <v>0.05</v>
      </c>
      <c r="P2252" s="1">
        <v>0</v>
      </c>
      <c r="Q2252" s="1">
        <v>2.83</v>
      </c>
    </row>
    <row r="2253" spans="1:17" ht="12.75">
      <c r="A2253" s="4">
        <v>45572</v>
      </c>
      <c r="B2253" s="18">
        <f>IF(AND(ISNUMBER(--LEFT(A2253,10)), ISNUMBER(--LEFT(C2253,10))), --LEFT(C2253,10) - --LEFT(A2253,10), "")</f>
        <v>30.354099999996834</v>
      </c>
      <c r="C2253" s="4">
        <v>45602.354166666664</v>
      </c>
      <c r="D2253" s="16">
        <f>YEAR(C2253)</f>
        <v>2024</v>
      </c>
      <c r="E2253" s="1" t="str">
        <f t="shared" si="35"/>
        <v>November 2024</v>
      </c>
      <c r="F2253" s="3" t="str">
        <f ca="1">IF(C2253&gt;=TODAY()-365, "Last 12 Months", "After 12 Months")</f>
        <v>Last 12 Months</v>
      </c>
      <c r="G2253" s="1" t="s">
        <v>4229</v>
      </c>
      <c r="H2253" s="1" t="s">
        <v>528</v>
      </c>
      <c r="I2253" s="1" t="s">
        <v>4230</v>
      </c>
      <c r="J2253" s="8">
        <f>EOMONTH(C2253, 0)</f>
        <v>45626</v>
      </c>
      <c r="K2253" s="1" t="s">
        <v>373</v>
      </c>
      <c r="L2253" s="1" t="str">
        <f>IF(ISNUMBER(SEARCH("Social subscription",I2253)),"Social Sub",IF(OR(ISNUMBER(SEARCH("Mens",I2253)),ISNUMBER(SEARCH("Ladies",I2253))),"Match Fees",IF(OR(ISNUMBER(SEARCH("Badgers",I2253)),ISNUMBER(SEARCH("Match Fee",I2253))),"Match Fees",IF(OR(ISNUMBER(SEARCH("Training",I2253)),ISNUMBER(SEARCH("Aspirations",I2253))),"Training Fee",""))))</f>
        <v>Match Fees</v>
      </c>
      <c r="M2253" s="1">
        <v>5</v>
      </c>
      <c r="N2253" s="1">
        <v>0.28000000000000003</v>
      </c>
      <c r="O2253" s="1">
        <v>0.05</v>
      </c>
      <c r="P2253" s="1">
        <v>0</v>
      </c>
      <c r="Q2253" s="1">
        <v>4.67</v>
      </c>
    </row>
    <row r="2254" spans="1:17" ht="12.75">
      <c r="A2254" s="4">
        <v>45555</v>
      </c>
      <c r="B2254" s="18">
        <f>IF(AND(ISNUMBER(--LEFT(A2254,10)), ISNUMBER(--LEFT(C2254,10))), --LEFT(C2254,10) - --LEFT(A2254,10), "")</f>
        <v>48.354099999996834</v>
      </c>
      <c r="C2254" s="4">
        <v>45603.354166666664</v>
      </c>
      <c r="D2254" s="16">
        <f>YEAR(C2254)</f>
        <v>2024</v>
      </c>
      <c r="E2254" s="1" t="str">
        <f t="shared" si="35"/>
        <v>November 2024</v>
      </c>
      <c r="F2254" s="3" t="str">
        <f ca="1">IF(C2254&gt;=TODAY()-365, "Last 12 Months", "After 12 Months")</f>
        <v>Last 12 Months</v>
      </c>
      <c r="G2254" s="1" t="s">
        <v>4231</v>
      </c>
      <c r="H2254" s="1" t="s">
        <v>593</v>
      </c>
      <c r="I2254" s="1" t="s">
        <v>4232</v>
      </c>
      <c r="J2254" s="8">
        <f>EOMONTH(C2254, 0)</f>
        <v>45626</v>
      </c>
      <c r="K2254" s="1" t="s">
        <v>373</v>
      </c>
      <c r="L2254" s="1" t="str">
        <f>IF(ISNUMBER(SEARCH("Social subscription",I2254)),"Social Sub",IF(OR(ISNUMBER(SEARCH("Mens",I2254)),ISNUMBER(SEARCH("Ladies",I2254))),"Match Fees",IF(OR(ISNUMBER(SEARCH("Badgers",I2254)),ISNUMBER(SEARCH("Match Fee",I2254))),"Match Fees",IF(OR(ISNUMBER(SEARCH("Training",I2254)),ISNUMBER(SEARCH("Aspirations",I2254))),"Training Fee",""))))</f>
        <v>Match Fees</v>
      </c>
      <c r="M2254" s="1">
        <v>3</v>
      </c>
      <c r="N2254" s="1">
        <v>7.0000000000000007E-2</v>
      </c>
      <c r="O2254" s="1">
        <v>0.05</v>
      </c>
      <c r="P2254" s="1">
        <v>0</v>
      </c>
      <c r="Q2254" s="1">
        <v>2.88</v>
      </c>
    </row>
    <row r="2255" spans="1:17" ht="12.75">
      <c r="A2255" s="4">
        <v>45569</v>
      </c>
      <c r="B2255" s="18">
        <f>IF(AND(ISNUMBER(--LEFT(A2255,10)), ISNUMBER(--LEFT(C2255,10))), --LEFT(C2255,10) - --LEFT(A2255,10), "")</f>
        <v>34.354099999996834</v>
      </c>
      <c r="C2255" s="4">
        <v>45603.354166666664</v>
      </c>
      <c r="D2255" s="16">
        <f>YEAR(C2255)</f>
        <v>2024</v>
      </c>
      <c r="E2255" s="1" t="str">
        <f t="shared" si="35"/>
        <v>November 2024</v>
      </c>
      <c r="F2255" s="3" t="str">
        <f ca="1">IF(C2255&gt;=TODAY()-365, "Last 12 Months", "After 12 Months")</f>
        <v>Last 12 Months</v>
      </c>
      <c r="G2255" s="1" t="s">
        <v>4233</v>
      </c>
      <c r="H2255" s="1" t="s">
        <v>593</v>
      </c>
      <c r="I2255" s="1" t="s">
        <v>4234</v>
      </c>
      <c r="J2255" s="8">
        <f>EOMONTH(C2255, 0)</f>
        <v>45626</v>
      </c>
      <c r="K2255" s="1" t="s">
        <v>373</v>
      </c>
      <c r="L2255" s="1" t="str">
        <f>IF(ISNUMBER(SEARCH("Social subscription",I2255)),"Social Sub",IF(OR(ISNUMBER(SEARCH("Mens",I2255)),ISNUMBER(SEARCH("Ladies",I2255))),"Match Fees",IF(OR(ISNUMBER(SEARCH("Badgers",I2255)),ISNUMBER(SEARCH("Match Fee",I2255))),"Match Fees",IF(OR(ISNUMBER(SEARCH("Training",I2255)),ISNUMBER(SEARCH("Aspirations",I2255))),"Training Fee",""))))</f>
        <v>Match Fees</v>
      </c>
      <c r="M2255" s="1">
        <v>3</v>
      </c>
      <c r="N2255" s="1">
        <v>7.0000000000000007E-2</v>
      </c>
      <c r="O2255" s="1">
        <v>0.05</v>
      </c>
      <c r="P2255" s="1">
        <v>0</v>
      </c>
      <c r="Q2255" s="1">
        <v>2.88</v>
      </c>
    </row>
    <row r="2256" spans="1:17" ht="12.75">
      <c r="A2256" s="4">
        <v>45577</v>
      </c>
      <c r="B2256" s="18">
        <f>IF(AND(ISNUMBER(--LEFT(A2256,10)), ISNUMBER(--LEFT(C2256,10))), --LEFT(C2256,10) - --LEFT(A2256,10), "")</f>
        <v>26.354099999996834</v>
      </c>
      <c r="C2256" s="4">
        <v>45603.354166666664</v>
      </c>
      <c r="D2256" s="16">
        <f>YEAR(C2256)</f>
        <v>2024</v>
      </c>
      <c r="E2256" s="1" t="str">
        <f t="shared" si="35"/>
        <v>November 2024</v>
      </c>
      <c r="F2256" s="3" t="str">
        <f ca="1">IF(C2256&gt;=TODAY()-365, "Last 12 Months", "After 12 Months")</f>
        <v>Last 12 Months</v>
      </c>
      <c r="G2256" s="1" t="s">
        <v>4235</v>
      </c>
      <c r="H2256" s="1" t="s">
        <v>593</v>
      </c>
      <c r="I2256" s="1" t="s">
        <v>4236</v>
      </c>
      <c r="J2256" s="8">
        <f>EOMONTH(C2256, 0)</f>
        <v>45626</v>
      </c>
      <c r="K2256" s="1" t="s">
        <v>373</v>
      </c>
      <c r="L2256" s="1" t="str">
        <f>IF(ISNUMBER(SEARCH("Social subscription",I2256)),"Social Sub",IF(OR(ISNUMBER(SEARCH("Mens",I2256)),ISNUMBER(SEARCH("Ladies",I2256))),"Match Fees",IF(OR(ISNUMBER(SEARCH("Badgers",I2256)),ISNUMBER(SEARCH("Match Fee",I2256))),"Match Fees",IF(OR(ISNUMBER(SEARCH("Training",I2256)),ISNUMBER(SEARCH("Aspirations",I2256))),"Training Fee",""))))</f>
        <v>Match Fees</v>
      </c>
      <c r="M2256" s="1">
        <v>3</v>
      </c>
      <c r="N2256" s="1">
        <v>7.0000000000000007E-2</v>
      </c>
      <c r="O2256" s="1">
        <v>0.05</v>
      </c>
      <c r="P2256" s="1">
        <v>0</v>
      </c>
      <c r="Q2256" s="1">
        <v>2.88</v>
      </c>
    </row>
    <row r="2257" spans="1:17" ht="12.75">
      <c r="A2257" s="4">
        <v>45579</v>
      </c>
      <c r="B2257" s="18">
        <f>IF(AND(ISNUMBER(--LEFT(A2257,10)), ISNUMBER(--LEFT(C2257,10))), --LEFT(C2257,10) - --LEFT(A2257,10), "")</f>
        <v>24.354099999996834</v>
      </c>
      <c r="C2257" s="4">
        <v>45603.354166666664</v>
      </c>
      <c r="D2257" s="16">
        <f>YEAR(C2257)</f>
        <v>2024</v>
      </c>
      <c r="E2257" s="1" t="str">
        <f t="shared" si="35"/>
        <v>November 2024</v>
      </c>
      <c r="F2257" s="3" t="str">
        <f ca="1">IF(C2257&gt;=TODAY()-365, "Last 12 Months", "After 12 Months")</f>
        <v>Last 12 Months</v>
      </c>
      <c r="G2257" s="1" t="s">
        <v>4237</v>
      </c>
      <c r="H2257" s="1" t="s">
        <v>596</v>
      </c>
      <c r="I2257" s="1" t="s">
        <v>4238</v>
      </c>
      <c r="J2257" s="8">
        <f>EOMONTH(C2257, 0)</f>
        <v>45626</v>
      </c>
      <c r="K2257" s="1" t="s">
        <v>373</v>
      </c>
      <c r="L2257" s="1" t="str">
        <f>IF(ISNUMBER(SEARCH("Social subscription",I2257)),"Social Sub",IF(OR(ISNUMBER(SEARCH("Mens",I2257)),ISNUMBER(SEARCH("Ladies",I2257))),"Match Fees",IF(OR(ISNUMBER(SEARCH("Badgers",I2257)),ISNUMBER(SEARCH("Match Fee",I2257))),"Match Fees",IF(OR(ISNUMBER(SEARCH("Training",I2257)),ISNUMBER(SEARCH("Aspirations",I2257))),"Training Fee",""))))</f>
        <v>Training Fee</v>
      </c>
      <c r="M2257" s="1">
        <v>3</v>
      </c>
      <c r="N2257" s="1">
        <v>7.0000000000000007E-2</v>
      </c>
      <c r="O2257" s="1">
        <v>0.05</v>
      </c>
      <c r="P2257" s="1">
        <v>0</v>
      </c>
      <c r="Q2257" s="1">
        <v>2.88</v>
      </c>
    </row>
    <row r="2258" spans="1:17" ht="12.75">
      <c r="A2258" s="4">
        <v>45579</v>
      </c>
      <c r="B2258" s="18">
        <f>IF(AND(ISNUMBER(--LEFT(A2258,10)), ISNUMBER(--LEFT(C2258,10))), --LEFT(C2258,10) - --LEFT(A2258,10), "")</f>
        <v>24.354099999996834</v>
      </c>
      <c r="C2258" s="4">
        <v>45603.354166666664</v>
      </c>
      <c r="D2258" s="16">
        <f>YEAR(C2258)</f>
        <v>2024</v>
      </c>
      <c r="E2258" s="1" t="str">
        <f t="shared" si="35"/>
        <v>November 2024</v>
      </c>
      <c r="F2258" s="3" t="str">
        <f ca="1">IF(C2258&gt;=TODAY()-365, "Last 12 Months", "After 12 Months")</f>
        <v>Last 12 Months</v>
      </c>
      <c r="G2258" s="1" t="s">
        <v>4239</v>
      </c>
      <c r="H2258" s="1" t="s">
        <v>593</v>
      </c>
      <c r="I2258" s="1" t="s">
        <v>4238</v>
      </c>
      <c r="J2258" s="8">
        <f>EOMONTH(C2258, 0)</f>
        <v>45626</v>
      </c>
      <c r="K2258" s="1" t="s">
        <v>373</v>
      </c>
      <c r="L2258" s="1" t="str">
        <f>IF(ISNUMBER(SEARCH("Social subscription",I2258)),"Social Sub",IF(OR(ISNUMBER(SEARCH("Mens",I2258)),ISNUMBER(SEARCH("Ladies",I2258))),"Match Fees",IF(OR(ISNUMBER(SEARCH("Badgers",I2258)),ISNUMBER(SEARCH("Match Fee",I2258))),"Match Fees",IF(OR(ISNUMBER(SEARCH("Training",I2258)),ISNUMBER(SEARCH("Aspirations",I2258))),"Training Fee",""))))</f>
        <v>Training Fee</v>
      </c>
      <c r="M2258" s="1">
        <v>3</v>
      </c>
      <c r="N2258" s="1">
        <v>7.0000000000000007E-2</v>
      </c>
      <c r="O2258" s="1">
        <v>0.05</v>
      </c>
      <c r="P2258" s="1">
        <v>0</v>
      </c>
      <c r="Q2258" s="1">
        <v>2.88</v>
      </c>
    </row>
    <row r="2259" spans="1:17" ht="12.75">
      <c r="A2259" s="4">
        <v>45583</v>
      </c>
      <c r="B2259" s="18">
        <f>IF(AND(ISNUMBER(--LEFT(A2259,10)), ISNUMBER(--LEFT(C2259,10))), --LEFT(C2259,10) - --LEFT(A2259,10), "")</f>
        <v>20.354099999996834</v>
      </c>
      <c r="C2259" s="4">
        <v>45603.354166666664</v>
      </c>
      <c r="D2259" s="16">
        <f>YEAR(C2259)</f>
        <v>2024</v>
      </c>
      <c r="E2259" s="1" t="str">
        <f t="shared" si="35"/>
        <v>November 2024</v>
      </c>
      <c r="F2259" s="3" t="str">
        <f ca="1">IF(C2259&gt;=TODAY()-365, "Last 12 Months", "After 12 Months")</f>
        <v>Last 12 Months</v>
      </c>
      <c r="G2259" s="1" t="s">
        <v>4240</v>
      </c>
      <c r="H2259" s="1" t="s">
        <v>593</v>
      </c>
      <c r="I2259" s="1" t="s">
        <v>4241</v>
      </c>
      <c r="J2259" s="8">
        <f>EOMONTH(C2259, 0)</f>
        <v>45626</v>
      </c>
      <c r="K2259" s="1" t="s">
        <v>373</v>
      </c>
      <c r="L2259" s="1" t="str">
        <f>IF(ISNUMBER(SEARCH("Social subscription",I2259)),"Social Sub",IF(OR(ISNUMBER(SEARCH("Mens",I2259)),ISNUMBER(SEARCH("Ladies",I2259))),"Match Fees",IF(OR(ISNUMBER(SEARCH("Badgers",I2259)),ISNUMBER(SEARCH("Match Fee",I2259))),"Match Fees",IF(OR(ISNUMBER(SEARCH("Training",I2259)),ISNUMBER(SEARCH("Aspirations",I2259))),"Training Fee",""))))</f>
        <v>Match Fees</v>
      </c>
      <c r="M2259" s="1">
        <v>3</v>
      </c>
      <c r="N2259" s="1">
        <v>7.0000000000000007E-2</v>
      </c>
      <c r="O2259" s="1">
        <v>0.05</v>
      </c>
      <c r="P2259" s="1">
        <v>0</v>
      </c>
      <c r="Q2259" s="1">
        <v>2.88</v>
      </c>
    </row>
    <row r="2260" spans="1:17" ht="12.75">
      <c r="A2260" s="4">
        <v>45585</v>
      </c>
      <c r="B2260" s="18">
        <f>IF(AND(ISNUMBER(--LEFT(A2260,10)), ISNUMBER(--LEFT(C2260,10))), --LEFT(C2260,10) - --LEFT(A2260,10), "")</f>
        <v>18.354099999996834</v>
      </c>
      <c r="C2260" s="4">
        <v>45603.354166666664</v>
      </c>
      <c r="D2260" s="16">
        <f>YEAR(C2260)</f>
        <v>2024</v>
      </c>
      <c r="E2260" s="1" t="str">
        <f t="shared" si="35"/>
        <v>November 2024</v>
      </c>
      <c r="F2260" s="3" t="str">
        <f ca="1">IF(C2260&gt;=TODAY()-365, "Last 12 Months", "After 12 Months")</f>
        <v>Last 12 Months</v>
      </c>
      <c r="G2260" s="1" t="s">
        <v>4242</v>
      </c>
      <c r="H2260" s="1" t="s">
        <v>593</v>
      </c>
      <c r="I2260" s="1" t="s">
        <v>4243</v>
      </c>
      <c r="J2260" s="8">
        <f>EOMONTH(C2260, 0)</f>
        <v>45626</v>
      </c>
      <c r="K2260" s="1" t="s">
        <v>373</v>
      </c>
      <c r="L2260" s="1" t="str">
        <f>IF(ISNUMBER(SEARCH("Social subscription",I2260)),"Social Sub",IF(OR(ISNUMBER(SEARCH("Mens",I2260)),ISNUMBER(SEARCH("Ladies",I2260))),"Match Fees",IF(OR(ISNUMBER(SEARCH("Badgers",I2260)),ISNUMBER(SEARCH("Match Fee",I2260))),"Match Fees",IF(OR(ISNUMBER(SEARCH("Training",I2260)),ISNUMBER(SEARCH("Aspirations",I2260))),"Training Fee",""))))</f>
        <v>Training Fee</v>
      </c>
      <c r="M2260" s="1">
        <v>3</v>
      </c>
      <c r="N2260" s="1">
        <v>7.0000000000000007E-2</v>
      </c>
      <c r="O2260" s="1">
        <v>0.05</v>
      </c>
      <c r="P2260" s="1">
        <v>0</v>
      </c>
      <c r="Q2260" s="1">
        <v>2.88</v>
      </c>
    </row>
    <row r="2261" spans="1:17" ht="12.75">
      <c r="A2261" s="4">
        <v>45597</v>
      </c>
      <c r="B2261" s="18">
        <f>IF(AND(ISNUMBER(--LEFT(A2261,10)), ISNUMBER(--LEFT(C2261,10))), --LEFT(C2261,10) - --LEFT(A2261,10), "")</f>
        <v>6.3540999999968335</v>
      </c>
      <c r="C2261" s="4">
        <v>45603.354166666664</v>
      </c>
      <c r="D2261" s="16">
        <f>YEAR(C2261)</f>
        <v>2024</v>
      </c>
      <c r="E2261" s="1" t="str">
        <f t="shared" si="35"/>
        <v>November 2024</v>
      </c>
      <c r="F2261" s="3" t="str">
        <f ca="1">IF(C2261&gt;=TODAY()-365, "Last 12 Months", "After 12 Months")</f>
        <v>Last 12 Months</v>
      </c>
      <c r="G2261" s="1" t="s">
        <v>4244</v>
      </c>
      <c r="H2261" s="1" t="s">
        <v>593</v>
      </c>
      <c r="I2261" s="1" t="s">
        <v>4245</v>
      </c>
      <c r="J2261" s="8">
        <f>EOMONTH(C2261, 0)</f>
        <v>45626</v>
      </c>
      <c r="K2261" s="1" t="s">
        <v>373</v>
      </c>
      <c r="L2261" s="1" t="str">
        <f>IF(ISNUMBER(SEARCH("Social subscription",I2261)),"Social Sub",IF(OR(ISNUMBER(SEARCH("Mens",I2261)),ISNUMBER(SEARCH("Ladies",I2261))),"Match Fees",IF(OR(ISNUMBER(SEARCH("Badgers",I2261)),ISNUMBER(SEARCH("Match Fee",I2261))),"Match Fees",IF(OR(ISNUMBER(SEARCH("Training",I2261)),ISNUMBER(SEARCH("Aspirations",I2261))),"Training Fee",""))))</f>
        <v>Match Fees</v>
      </c>
      <c r="M2261" s="1">
        <v>3</v>
      </c>
      <c r="N2261" s="1">
        <v>7.0000000000000007E-2</v>
      </c>
      <c r="O2261" s="1">
        <v>0.05</v>
      </c>
      <c r="P2261" s="1">
        <v>0</v>
      </c>
      <c r="Q2261" s="1">
        <v>2.88</v>
      </c>
    </row>
    <row r="2262" spans="1:17" ht="12.75">
      <c r="A2262" s="4">
        <v>45599</v>
      </c>
      <c r="B2262" s="18">
        <f>IF(AND(ISNUMBER(--LEFT(A2262,10)), ISNUMBER(--LEFT(C2262,10))), --LEFT(C2262,10) - --LEFT(A2262,10), "")</f>
        <v>4.3540999999968335</v>
      </c>
      <c r="C2262" s="4">
        <v>45603.354166666664</v>
      </c>
      <c r="D2262" s="16">
        <f>YEAR(C2262)</f>
        <v>2024</v>
      </c>
      <c r="E2262" s="1" t="str">
        <f t="shared" si="35"/>
        <v>November 2024</v>
      </c>
      <c r="F2262" s="3" t="str">
        <f ca="1">IF(C2262&gt;=TODAY()-365, "Last 12 Months", "After 12 Months")</f>
        <v>Last 12 Months</v>
      </c>
      <c r="G2262" s="1" t="s">
        <v>4246</v>
      </c>
      <c r="H2262" s="1" t="s">
        <v>596</v>
      </c>
      <c r="I2262" s="1" t="s">
        <v>4247</v>
      </c>
      <c r="J2262" s="8">
        <f>EOMONTH(C2262, 0)</f>
        <v>45626</v>
      </c>
      <c r="K2262" s="1" t="s">
        <v>373</v>
      </c>
      <c r="L2262" s="1" t="str">
        <f>IF(ISNUMBER(SEARCH("Social subscription",I2262)),"Social Sub",IF(OR(ISNUMBER(SEARCH("Mens",I2262)),ISNUMBER(SEARCH("Ladies",I2262))),"Match Fees",IF(OR(ISNUMBER(SEARCH("Badgers",I2262)),ISNUMBER(SEARCH("Match Fee",I2262))),"Match Fees",IF(OR(ISNUMBER(SEARCH("Training",I2262)),ISNUMBER(SEARCH("Aspirations",I2262))),"Training Fee",""))))</f>
        <v>Training Fee</v>
      </c>
      <c r="M2262" s="1">
        <v>3</v>
      </c>
      <c r="N2262" s="1">
        <v>7.0000000000000007E-2</v>
      </c>
      <c r="O2262" s="1">
        <v>0.05</v>
      </c>
      <c r="P2262" s="1">
        <v>0</v>
      </c>
      <c r="Q2262" s="1">
        <v>2.88</v>
      </c>
    </row>
    <row r="2263" spans="1:17" ht="12.75">
      <c r="A2263" s="4">
        <v>45599</v>
      </c>
      <c r="B2263" s="18">
        <f>IF(AND(ISNUMBER(--LEFT(A2263,10)), ISNUMBER(--LEFT(C2263,10))), --LEFT(C2263,10) - --LEFT(A2263,10), "")</f>
        <v>4.3540999999968335</v>
      </c>
      <c r="C2263" s="4">
        <v>45603.354166666664</v>
      </c>
      <c r="D2263" s="16">
        <f>YEAR(C2263)</f>
        <v>2024</v>
      </c>
      <c r="E2263" s="1" t="str">
        <f t="shared" si="35"/>
        <v>November 2024</v>
      </c>
      <c r="F2263" s="3" t="str">
        <f ca="1">IF(C2263&gt;=TODAY()-365, "Last 12 Months", "After 12 Months")</f>
        <v>Last 12 Months</v>
      </c>
      <c r="G2263" s="1" t="s">
        <v>4248</v>
      </c>
      <c r="H2263" s="1" t="s">
        <v>593</v>
      </c>
      <c r="I2263" s="1" t="s">
        <v>4247</v>
      </c>
      <c r="J2263" s="8">
        <f>EOMONTH(C2263, 0)</f>
        <v>45626</v>
      </c>
      <c r="K2263" s="1" t="s">
        <v>373</v>
      </c>
      <c r="L2263" s="1" t="str">
        <f>IF(ISNUMBER(SEARCH("Social subscription",I2263)),"Social Sub",IF(OR(ISNUMBER(SEARCH("Mens",I2263)),ISNUMBER(SEARCH("Ladies",I2263))),"Match Fees",IF(OR(ISNUMBER(SEARCH("Badgers",I2263)),ISNUMBER(SEARCH("Match Fee",I2263))),"Match Fees",IF(OR(ISNUMBER(SEARCH("Training",I2263)),ISNUMBER(SEARCH("Aspirations",I2263))),"Training Fee",""))))</f>
        <v>Training Fee</v>
      </c>
      <c r="M2263" s="1">
        <v>3</v>
      </c>
      <c r="N2263" s="1">
        <v>0.02</v>
      </c>
      <c r="O2263" s="1">
        <v>0.05</v>
      </c>
      <c r="P2263" s="1">
        <v>0</v>
      </c>
      <c r="Q2263" s="1">
        <v>2.93</v>
      </c>
    </row>
    <row r="2264" spans="1:17" ht="12.75">
      <c r="A2264" s="4">
        <v>45564</v>
      </c>
      <c r="B2264" s="18">
        <f>IF(AND(ISNUMBER(--LEFT(A2264,10)), ISNUMBER(--LEFT(C2264,10))), --LEFT(C2264,10) - --LEFT(A2264,10), "")</f>
        <v>39.354800000000978</v>
      </c>
      <c r="C2264" s="4">
        <v>45603.354861111111</v>
      </c>
      <c r="D2264" s="16">
        <f>YEAR(C2264)</f>
        <v>2024</v>
      </c>
      <c r="E2264" s="1" t="str">
        <f t="shared" si="35"/>
        <v>November 2024</v>
      </c>
      <c r="F2264" s="3" t="str">
        <f ca="1">IF(C2264&gt;=TODAY()-365, "Last 12 Months", "After 12 Months")</f>
        <v>Last 12 Months</v>
      </c>
      <c r="G2264" s="1" t="s">
        <v>4249</v>
      </c>
      <c r="H2264" s="1" t="s">
        <v>4250</v>
      </c>
      <c r="I2264" s="1" t="s">
        <v>4251</v>
      </c>
      <c r="J2264" s="8">
        <f>EOMONTH(C2264, 0)</f>
        <v>45626</v>
      </c>
      <c r="K2264" s="1" t="s">
        <v>373</v>
      </c>
      <c r="L2264" s="1" t="str">
        <f>IF(ISNUMBER(SEARCH("Social subscription",I2264)),"Social Sub",IF(OR(ISNUMBER(SEARCH("Mens",I2264)),ISNUMBER(SEARCH("Ladies",I2264))),"Match Fees",IF(OR(ISNUMBER(SEARCH("Badgers",I2264)),ISNUMBER(SEARCH("Match Fee",I2264))),"Match Fees",IF(OR(ISNUMBER(SEARCH("Training",I2264)),ISNUMBER(SEARCH("Aspirations",I2264))),"Training Fee",""))))</f>
        <v>Match Fees</v>
      </c>
      <c r="M2264" s="1">
        <v>10</v>
      </c>
      <c r="N2264" s="1">
        <v>0.25</v>
      </c>
      <c r="O2264" s="1">
        <v>0.1</v>
      </c>
      <c r="P2264" s="1">
        <v>0</v>
      </c>
      <c r="Q2264" s="1">
        <v>9.65</v>
      </c>
    </row>
    <row r="2265" spans="1:17" ht="12.75">
      <c r="A2265" s="4">
        <v>45572</v>
      </c>
      <c r="B2265" s="18">
        <f>IF(AND(ISNUMBER(--LEFT(A2265,10)), ISNUMBER(--LEFT(C2265,10))), --LEFT(C2265,10) - --LEFT(A2265,10), "")</f>
        <v>31.354800000000978</v>
      </c>
      <c r="C2265" s="4">
        <v>45603.354861111111</v>
      </c>
      <c r="D2265" s="16">
        <f>YEAR(C2265)</f>
        <v>2024</v>
      </c>
      <c r="E2265" s="1" t="str">
        <f t="shared" si="35"/>
        <v>November 2024</v>
      </c>
      <c r="F2265" s="3" t="str">
        <f ca="1">IF(C2265&gt;=TODAY()-365, "Last 12 Months", "After 12 Months")</f>
        <v>Last 12 Months</v>
      </c>
      <c r="G2265" s="1" t="s">
        <v>4252</v>
      </c>
      <c r="H2265" s="1" t="s">
        <v>4250</v>
      </c>
      <c r="I2265" s="1" t="s">
        <v>4253</v>
      </c>
      <c r="J2265" s="8">
        <f>EOMONTH(C2265, 0)</f>
        <v>45626</v>
      </c>
      <c r="K2265" s="1" t="s">
        <v>373</v>
      </c>
      <c r="L2265" s="1" t="str">
        <f>IF(ISNUMBER(SEARCH("Social subscription",I2265)),"Social Sub",IF(OR(ISNUMBER(SEARCH("Mens",I2265)),ISNUMBER(SEARCH("Ladies",I2265))),"Match Fees",IF(OR(ISNUMBER(SEARCH("Badgers",I2265)),ISNUMBER(SEARCH("Match Fee",I2265))),"Match Fees",IF(OR(ISNUMBER(SEARCH("Training",I2265)),ISNUMBER(SEARCH("Aspirations",I2265))),"Training Fee",""))))</f>
        <v>Match Fees</v>
      </c>
      <c r="M2265" s="1">
        <v>10</v>
      </c>
      <c r="N2265" s="1">
        <v>0.25</v>
      </c>
      <c r="O2265" s="1">
        <v>0.1</v>
      </c>
      <c r="P2265" s="1">
        <v>0</v>
      </c>
      <c r="Q2265" s="1">
        <v>9.65</v>
      </c>
    </row>
    <row r="2266" spans="1:17" ht="12.75">
      <c r="A2266" s="4">
        <v>45536</v>
      </c>
      <c r="B2266" s="18">
        <f>IF(AND(ISNUMBER(--LEFT(A2266,10)), ISNUMBER(--LEFT(C2266,10))), --LEFT(C2266,10) - --LEFT(A2266,10), "")</f>
        <v>68.354099999996834</v>
      </c>
      <c r="C2266" s="4">
        <v>45604.354166666664</v>
      </c>
      <c r="D2266" s="16">
        <f>YEAR(C2266)</f>
        <v>2024</v>
      </c>
      <c r="E2266" s="1" t="str">
        <f t="shared" si="35"/>
        <v>November 2024</v>
      </c>
      <c r="F2266" s="3" t="str">
        <f ca="1">IF(C2266&gt;=TODAY()-365, "Last 12 Months", "After 12 Months")</f>
        <v>Last 12 Months</v>
      </c>
      <c r="G2266" s="1" t="s">
        <v>4254</v>
      </c>
      <c r="H2266" s="1" t="s">
        <v>456</v>
      </c>
      <c r="I2266" s="1" t="s">
        <v>4255</v>
      </c>
      <c r="J2266" s="8">
        <f>EOMONTH(C2266, 0)</f>
        <v>45626</v>
      </c>
      <c r="K2266" s="1" t="s">
        <v>373</v>
      </c>
      <c r="L2266" s="1" t="str">
        <f>IF(ISNUMBER(SEARCH("Social subscription",I2266)),"Social Sub",IF(OR(ISNUMBER(SEARCH("Mens",I2266)),ISNUMBER(SEARCH("Ladies",I2266))),"Match Fees",IF(OR(ISNUMBER(SEARCH("Badgers",I2266)),ISNUMBER(SEARCH("Match Fee",I2266))),"Match Fees",IF(OR(ISNUMBER(SEARCH("Training",I2266)),ISNUMBER(SEARCH("Aspirations",I2266))),"Training Fee",""))))</f>
        <v>Training Fee</v>
      </c>
      <c r="M2266" s="1">
        <v>3</v>
      </c>
      <c r="N2266" s="1">
        <v>7.0000000000000007E-2</v>
      </c>
      <c r="O2266" s="1">
        <v>0.05</v>
      </c>
      <c r="P2266" s="1">
        <v>0</v>
      </c>
      <c r="Q2266" s="1">
        <v>2.88</v>
      </c>
    </row>
    <row r="2267" spans="1:17" ht="12.75">
      <c r="A2267" s="4">
        <v>45543</v>
      </c>
      <c r="B2267" s="18">
        <f>IF(AND(ISNUMBER(--LEFT(A2267,10)), ISNUMBER(--LEFT(C2267,10))), --LEFT(C2267,10) - --LEFT(A2267,10), "")</f>
        <v>61.354099999996834</v>
      </c>
      <c r="C2267" s="4">
        <v>45604.354166666664</v>
      </c>
      <c r="D2267" s="16">
        <f>YEAR(C2267)</f>
        <v>2024</v>
      </c>
      <c r="E2267" s="1" t="str">
        <f t="shared" si="35"/>
        <v>November 2024</v>
      </c>
      <c r="F2267" s="3" t="str">
        <f ca="1">IF(C2267&gt;=TODAY()-365, "Last 12 Months", "After 12 Months")</f>
        <v>Last 12 Months</v>
      </c>
      <c r="G2267" s="1" t="s">
        <v>4256</v>
      </c>
      <c r="H2267" s="1" t="s">
        <v>456</v>
      </c>
      <c r="I2267" s="1" t="s">
        <v>4257</v>
      </c>
      <c r="J2267" s="8">
        <f>EOMONTH(C2267, 0)</f>
        <v>45626</v>
      </c>
      <c r="K2267" s="1" t="s">
        <v>373</v>
      </c>
      <c r="L2267" s="1" t="str">
        <f>IF(ISNUMBER(SEARCH("Social subscription",I2267)),"Social Sub",IF(OR(ISNUMBER(SEARCH("Mens",I2267)),ISNUMBER(SEARCH("Ladies",I2267))),"Match Fees",IF(OR(ISNUMBER(SEARCH("Badgers",I2267)),ISNUMBER(SEARCH("Match Fee",I2267))),"Match Fees",IF(OR(ISNUMBER(SEARCH("Training",I2267)),ISNUMBER(SEARCH("Aspirations",I2267))),"Training Fee",""))))</f>
        <v>Training Fee</v>
      </c>
      <c r="M2267" s="1">
        <v>3</v>
      </c>
      <c r="N2267" s="1">
        <v>7.0000000000000007E-2</v>
      </c>
      <c r="O2267" s="1">
        <v>0.05</v>
      </c>
      <c r="P2267" s="1">
        <v>0</v>
      </c>
      <c r="Q2267" s="1">
        <v>2.88</v>
      </c>
    </row>
    <row r="2268" spans="1:17" ht="12.75">
      <c r="A2268" s="4">
        <v>45557</v>
      </c>
      <c r="B2268" s="18">
        <f>IF(AND(ISNUMBER(--LEFT(A2268,10)), ISNUMBER(--LEFT(C2268,10))), --LEFT(C2268,10) - --LEFT(A2268,10), "")</f>
        <v>47.354099999996834</v>
      </c>
      <c r="C2268" s="4">
        <v>45604.354166666664</v>
      </c>
      <c r="D2268" s="16">
        <f>YEAR(C2268)</f>
        <v>2024</v>
      </c>
      <c r="E2268" s="1" t="str">
        <f t="shared" si="35"/>
        <v>November 2024</v>
      </c>
      <c r="F2268" s="3" t="str">
        <f ca="1">IF(C2268&gt;=TODAY()-365, "Last 12 Months", "After 12 Months")</f>
        <v>Last 12 Months</v>
      </c>
      <c r="G2268" s="1" t="s">
        <v>4258</v>
      </c>
      <c r="H2268" s="1" t="s">
        <v>456</v>
      </c>
      <c r="I2268" s="1" t="s">
        <v>4259</v>
      </c>
      <c r="J2268" s="8">
        <f>EOMONTH(C2268, 0)</f>
        <v>45626</v>
      </c>
      <c r="K2268" s="1" t="s">
        <v>373</v>
      </c>
      <c r="L2268" s="1" t="str">
        <f>IF(ISNUMBER(SEARCH("Social subscription",I2268)),"Social Sub",IF(OR(ISNUMBER(SEARCH("Mens",I2268)),ISNUMBER(SEARCH("Ladies",I2268))),"Match Fees",IF(OR(ISNUMBER(SEARCH("Badgers",I2268)),ISNUMBER(SEARCH("Match Fee",I2268))),"Match Fees",IF(OR(ISNUMBER(SEARCH("Training",I2268)),ISNUMBER(SEARCH("Aspirations",I2268))),"Training Fee",""))))</f>
        <v>Training Fee</v>
      </c>
      <c r="M2268" s="1">
        <v>3</v>
      </c>
      <c r="N2268" s="1">
        <v>7.0000000000000007E-2</v>
      </c>
      <c r="O2268" s="1">
        <v>0.05</v>
      </c>
      <c r="P2268" s="1">
        <v>0</v>
      </c>
      <c r="Q2268" s="1">
        <v>2.88</v>
      </c>
    </row>
    <row r="2269" spans="1:17" ht="12.75">
      <c r="A2269" s="4">
        <v>45563</v>
      </c>
      <c r="B2269" s="18">
        <f>IF(AND(ISNUMBER(--LEFT(A2269,10)), ISNUMBER(--LEFT(C2269,10))), --LEFT(C2269,10) - --LEFT(A2269,10), "")</f>
        <v>41.354099999996834</v>
      </c>
      <c r="C2269" s="4">
        <v>45604.354166666664</v>
      </c>
      <c r="D2269" s="16">
        <f>YEAR(C2269)</f>
        <v>2024</v>
      </c>
      <c r="E2269" s="1" t="str">
        <f t="shared" si="35"/>
        <v>November 2024</v>
      </c>
      <c r="F2269" s="3" t="str">
        <f ca="1">IF(C2269&gt;=TODAY()-365, "Last 12 Months", "After 12 Months")</f>
        <v>Last 12 Months</v>
      </c>
      <c r="G2269" s="1" t="s">
        <v>4260</v>
      </c>
      <c r="H2269" s="1" t="s">
        <v>456</v>
      </c>
      <c r="I2269" s="1" t="s">
        <v>4261</v>
      </c>
      <c r="J2269" s="8">
        <f>EOMONTH(C2269, 0)</f>
        <v>45626</v>
      </c>
      <c r="K2269" s="1" t="s">
        <v>373</v>
      </c>
      <c r="L2269" s="1" t="str">
        <f>IF(ISNUMBER(SEARCH("Social subscription",I2269)),"Social Sub",IF(OR(ISNUMBER(SEARCH("Mens",I2269)),ISNUMBER(SEARCH("Ladies",I2269))),"Match Fees",IF(OR(ISNUMBER(SEARCH("Badgers",I2269)),ISNUMBER(SEARCH("Match Fee",I2269))),"Match Fees",IF(OR(ISNUMBER(SEARCH("Training",I2269)),ISNUMBER(SEARCH("Aspirations",I2269))),"Training Fee",""))))</f>
        <v>Match Fees</v>
      </c>
      <c r="M2269" s="1">
        <v>3</v>
      </c>
      <c r="N2269" s="1">
        <v>7.0000000000000007E-2</v>
      </c>
      <c r="O2269" s="1">
        <v>0.05</v>
      </c>
      <c r="P2269" s="1">
        <v>0</v>
      </c>
      <c r="Q2269" s="1">
        <v>2.88</v>
      </c>
    </row>
    <row r="2270" spans="1:17" ht="12.75">
      <c r="A2270" s="4">
        <v>45571</v>
      </c>
      <c r="B2270" s="18">
        <f>IF(AND(ISNUMBER(--LEFT(A2270,10)), ISNUMBER(--LEFT(C2270,10))), --LEFT(C2270,10) - --LEFT(A2270,10), "")</f>
        <v>33.354099999996834</v>
      </c>
      <c r="C2270" s="4">
        <v>45604.354166666664</v>
      </c>
      <c r="D2270" s="16">
        <f>YEAR(C2270)</f>
        <v>2024</v>
      </c>
      <c r="E2270" s="1" t="str">
        <f t="shared" si="35"/>
        <v>November 2024</v>
      </c>
      <c r="F2270" s="3" t="str">
        <f ca="1">IF(C2270&gt;=TODAY()-365, "Last 12 Months", "After 12 Months")</f>
        <v>Last 12 Months</v>
      </c>
      <c r="G2270" s="1" t="s">
        <v>4262</v>
      </c>
      <c r="H2270" s="1" t="s">
        <v>456</v>
      </c>
      <c r="I2270" s="1" t="s">
        <v>4263</v>
      </c>
      <c r="J2270" s="8">
        <f>EOMONTH(C2270, 0)</f>
        <v>45626</v>
      </c>
      <c r="K2270" s="1" t="s">
        <v>373</v>
      </c>
      <c r="L2270" s="1" t="str">
        <f>IF(ISNUMBER(SEARCH("Social subscription",I2270)),"Social Sub",IF(OR(ISNUMBER(SEARCH("Mens",I2270)),ISNUMBER(SEARCH("Ladies",I2270))),"Match Fees",IF(OR(ISNUMBER(SEARCH("Badgers",I2270)),ISNUMBER(SEARCH("Match Fee",I2270))),"Match Fees",IF(OR(ISNUMBER(SEARCH("Training",I2270)),ISNUMBER(SEARCH("Aspirations",I2270))),"Training Fee",""))))</f>
        <v>Training Fee</v>
      </c>
      <c r="M2270" s="1">
        <v>3</v>
      </c>
      <c r="N2270" s="1">
        <v>7.0000000000000007E-2</v>
      </c>
      <c r="O2270" s="1">
        <v>0.05</v>
      </c>
      <c r="P2270" s="1">
        <v>0</v>
      </c>
      <c r="Q2270" s="1">
        <v>2.88</v>
      </c>
    </row>
    <row r="2271" spans="1:17" ht="12.75">
      <c r="A2271" s="4">
        <v>45578</v>
      </c>
      <c r="B2271" s="18">
        <f>IF(AND(ISNUMBER(--LEFT(A2271,10)), ISNUMBER(--LEFT(C2271,10))), --LEFT(C2271,10) - --LEFT(A2271,10), "")</f>
        <v>26.354099999996834</v>
      </c>
      <c r="C2271" s="4">
        <v>45604.354166666664</v>
      </c>
      <c r="D2271" s="16">
        <f>YEAR(C2271)</f>
        <v>2024</v>
      </c>
      <c r="E2271" s="1" t="str">
        <f t="shared" si="35"/>
        <v>November 2024</v>
      </c>
      <c r="F2271" s="3" t="str">
        <f ca="1">IF(C2271&gt;=TODAY()-365, "Last 12 Months", "After 12 Months")</f>
        <v>Last 12 Months</v>
      </c>
      <c r="G2271" s="1" t="s">
        <v>4264</v>
      </c>
      <c r="H2271" s="1" t="s">
        <v>456</v>
      </c>
      <c r="I2271" s="1" t="s">
        <v>4265</v>
      </c>
      <c r="J2271" s="8">
        <f>EOMONTH(C2271, 0)</f>
        <v>45626</v>
      </c>
      <c r="K2271" s="1" t="s">
        <v>373</v>
      </c>
      <c r="L2271" s="1" t="str">
        <f>IF(ISNUMBER(SEARCH("Social subscription",I2271)),"Social Sub",IF(OR(ISNUMBER(SEARCH("Mens",I2271)),ISNUMBER(SEARCH("Ladies",I2271))),"Match Fees",IF(OR(ISNUMBER(SEARCH("Badgers",I2271)),ISNUMBER(SEARCH("Match Fee",I2271))),"Match Fees",IF(OR(ISNUMBER(SEARCH("Training",I2271)),ISNUMBER(SEARCH("Aspirations",I2271))),"Training Fee",""))))</f>
        <v>Match Fees</v>
      </c>
      <c r="M2271" s="1">
        <v>3</v>
      </c>
      <c r="N2271" s="1">
        <v>7.0000000000000007E-2</v>
      </c>
      <c r="O2271" s="1">
        <v>0.05</v>
      </c>
      <c r="P2271" s="1">
        <v>0</v>
      </c>
      <c r="Q2271" s="1">
        <v>2.88</v>
      </c>
    </row>
    <row r="2272" spans="1:17" ht="12.75">
      <c r="A2272" s="4">
        <v>45579</v>
      </c>
      <c r="B2272" s="18">
        <f>IF(AND(ISNUMBER(--LEFT(A2272,10)), ISNUMBER(--LEFT(C2272,10))), --LEFT(C2272,10) - --LEFT(A2272,10), "")</f>
        <v>25.354099999996834</v>
      </c>
      <c r="C2272" s="4">
        <v>45604.354166666664</v>
      </c>
      <c r="D2272" s="16">
        <f>YEAR(C2272)</f>
        <v>2024</v>
      </c>
      <c r="E2272" s="1" t="str">
        <f t="shared" si="35"/>
        <v>November 2024</v>
      </c>
      <c r="F2272" s="3" t="str">
        <f ca="1">IF(C2272&gt;=TODAY()-365, "Last 12 Months", "After 12 Months")</f>
        <v>Last 12 Months</v>
      </c>
      <c r="G2272" s="1" t="s">
        <v>4266</v>
      </c>
      <c r="H2272" s="1" t="s">
        <v>456</v>
      </c>
      <c r="I2272" s="1" t="s">
        <v>4267</v>
      </c>
      <c r="J2272" s="8">
        <f>EOMONTH(C2272, 0)</f>
        <v>45626</v>
      </c>
      <c r="K2272" s="1" t="s">
        <v>373</v>
      </c>
      <c r="L2272" s="1" t="str">
        <f>IF(ISNUMBER(SEARCH("Social subscription",I2272)),"Social Sub",IF(OR(ISNUMBER(SEARCH("Mens",I2272)),ISNUMBER(SEARCH("Ladies",I2272))),"Match Fees",IF(OR(ISNUMBER(SEARCH("Badgers",I2272)),ISNUMBER(SEARCH("Match Fee",I2272))),"Match Fees",IF(OR(ISNUMBER(SEARCH("Training",I2272)),ISNUMBER(SEARCH("Aspirations",I2272))),"Training Fee",""))))</f>
        <v>Training Fee</v>
      </c>
      <c r="M2272" s="1">
        <v>3</v>
      </c>
      <c r="N2272" s="1">
        <v>7.0000000000000007E-2</v>
      </c>
      <c r="O2272" s="1">
        <v>0.05</v>
      </c>
      <c r="P2272" s="1">
        <v>0</v>
      </c>
      <c r="Q2272" s="1">
        <v>2.88</v>
      </c>
    </row>
    <row r="2273" spans="1:17" ht="12.75">
      <c r="A2273" s="4">
        <v>45584</v>
      </c>
      <c r="B2273" s="18">
        <f>IF(AND(ISNUMBER(--LEFT(A2273,10)), ISNUMBER(--LEFT(C2273,10))), --LEFT(C2273,10) - --LEFT(A2273,10), "")</f>
        <v>20.354099999996834</v>
      </c>
      <c r="C2273" s="4">
        <v>45604.354166666664</v>
      </c>
      <c r="D2273" s="16">
        <f>YEAR(C2273)</f>
        <v>2024</v>
      </c>
      <c r="E2273" s="1" t="str">
        <f t="shared" si="35"/>
        <v>November 2024</v>
      </c>
      <c r="F2273" s="3" t="str">
        <f ca="1">IF(C2273&gt;=TODAY()-365, "Last 12 Months", "After 12 Months")</f>
        <v>Last 12 Months</v>
      </c>
      <c r="G2273" s="1" t="s">
        <v>4268</v>
      </c>
      <c r="H2273" s="1" t="s">
        <v>456</v>
      </c>
      <c r="I2273" s="1" t="s">
        <v>4269</v>
      </c>
      <c r="J2273" s="8">
        <f>EOMONTH(C2273, 0)</f>
        <v>45626</v>
      </c>
      <c r="K2273" s="1" t="s">
        <v>373</v>
      </c>
      <c r="L2273" s="1" t="str">
        <f>IF(ISNUMBER(SEARCH("Social subscription",I2273)),"Social Sub",IF(OR(ISNUMBER(SEARCH("Mens",I2273)),ISNUMBER(SEARCH("Ladies",I2273))),"Match Fees",IF(OR(ISNUMBER(SEARCH("Badgers",I2273)),ISNUMBER(SEARCH("Match Fee",I2273))),"Match Fees",IF(OR(ISNUMBER(SEARCH("Training",I2273)),ISNUMBER(SEARCH("Aspirations",I2273))),"Training Fee",""))))</f>
        <v>Match Fees</v>
      </c>
      <c r="M2273" s="1">
        <v>3</v>
      </c>
      <c r="N2273" s="1">
        <v>7.0000000000000007E-2</v>
      </c>
      <c r="O2273" s="1">
        <v>0.05</v>
      </c>
      <c r="P2273" s="1">
        <v>0</v>
      </c>
      <c r="Q2273" s="1">
        <v>2.88</v>
      </c>
    </row>
    <row r="2274" spans="1:17" ht="12.75">
      <c r="A2274" s="4">
        <v>45592</v>
      </c>
      <c r="B2274" s="18">
        <f>IF(AND(ISNUMBER(--LEFT(A2274,10)), ISNUMBER(--LEFT(C2274,10))), --LEFT(C2274,10) - --LEFT(A2274,10), "")</f>
        <v>12.354099999996834</v>
      </c>
      <c r="C2274" s="4">
        <v>45604.354166666664</v>
      </c>
      <c r="D2274" s="16">
        <f>YEAR(C2274)</f>
        <v>2024</v>
      </c>
      <c r="E2274" s="1" t="str">
        <f t="shared" si="35"/>
        <v>November 2024</v>
      </c>
      <c r="F2274" s="3" t="str">
        <f ca="1">IF(C2274&gt;=TODAY()-365, "Last 12 Months", "After 12 Months")</f>
        <v>Last 12 Months</v>
      </c>
      <c r="G2274" s="1" t="s">
        <v>4270</v>
      </c>
      <c r="H2274" s="1" t="s">
        <v>456</v>
      </c>
      <c r="I2274" s="1" t="s">
        <v>4271</v>
      </c>
      <c r="J2274" s="8">
        <f>EOMONTH(C2274, 0)</f>
        <v>45626</v>
      </c>
      <c r="K2274" s="1" t="s">
        <v>373</v>
      </c>
      <c r="L2274" s="1" t="str">
        <f>IF(ISNUMBER(SEARCH("Social subscription",I2274)),"Social Sub",IF(OR(ISNUMBER(SEARCH("Mens",I2274)),ISNUMBER(SEARCH("Ladies",I2274))),"Match Fees",IF(OR(ISNUMBER(SEARCH("Badgers",I2274)),ISNUMBER(SEARCH("Match Fee",I2274))),"Match Fees",IF(OR(ISNUMBER(SEARCH("Training",I2274)),ISNUMBER(SEARCH("Aspirations",I2274))),"Training Fee",""))))</f>
        <v>Training Fee</v>
      </c>
      <c r="M2274" s="1">
        <v>3</v>
      </c>
      <c r="N2274" s="1">
        <v>0.05</v>
      </c>
      <c r="O2274" s="1">
        <v>0.05</v>
      </c>
      <c r="P2274" s="1">
        <v>0</v>
      </c>
      <c r="Q2274" s="1">
        <v>2.9</v>
      </c>
    </row>
    <row r="2275" spans="1:17" ht="12.75">
      <c r="A2275" s="4">
        <v>45573</v>
      </c>
      <c r="B2275" s="18">
        <f>IF(AND(ISNUMBER(--LEFT(A2275,10)), ISNUMBER(--LEFT(C2275,10))), --LEFT(C2275,10) - --LEFT(A2275,10), "")</f>
        <v>31.354099999996834</v>
      </c>
      <c r="C2275" s="4">
        <v>45604.354166666664</v>
      </c>
      <c r="D2275" s="16">
        <f>YEAR(C2275)</f>
        <v>2024</v>
      </c>
      <c r="E2275" s="1" t="str">
        <f t="shared" si="35"/>
        <v>November 2024</v>
      </c>
      <c r="F2275" s="3" t="str">
        <f ca="1">IF(C2275&gt;=TODAY()-365, "Last 12 Months", "After 12 Months")</f>
        <v>Last 12 Months</v>
      </c>
      <c r="G2275" s="1" t="s">
        <v>4272</v>
      </c>
      <c r="H2275" s="1" t="s">
        <v>1249</v>
      </c>
      <c r="I2275" s="1" t="s">
        <v>4273</v>
      </c>
      <c r="J2275" s="8">
        <f>EOMONTH(C2275, 0)</f>
        <v>45626</v>
      </c>
      <c r="K2275" s="1" t="s">
        <v>373</v>
      </c>
      <c r="L2275" s="1" t="str">
        <f>IF(ISNUMBER(SEARCH("Social subscription",I2275)),"Social Sub",IF(OR(ISNUMBER(SEARCH("Mens",I2275)),ISNUMBER(SEARCH("Ladies",I2275))),"Match Fees",IF(OR(ISNUMBER(SEARCH("Badgers",I2275)),ISNUMBER(SEARCH("Match Fee",I2275))),"Match Fees",IF(OR(ISNUMBER(SEARCH("Training",I2275)),ISNUMBER(SEARCH("Aspirations",I2275))),"Training Fee",""))))</f>
        <v>Match Fees</v>
      </c>
      <c r="M2275" s="1">
        <v>10</v>
      </c>
      <c r="N2275" s="1">
        <v>0.25</v>
      </c>
      <c r="O2275" s="1">
        <v>0.1</v>
      </c>
      <c r="P2275" s="1">
        <v>0</v>
      </c>
      <c r="Q2275" s="1">
        <v>9.65</v>
      </c>
    </row>
    <row r="2276" spans="1:17" ht="12.75">
      <c r="A2276" s="4">
        <v>45582</v>
      </c>
      <c r="B2276" s="18">
        <f>IF(AND(ISNUMBER(--LEFT(A2276,10)), ISNUMBER(--LEFT(C2276,10))), --LEFT(C2276,10) - --LEFT(A2276,10), "")</f>
        <v>22.354099999996834</v>
      </c>
      <c r="C2276" s="4">
        <v>45604.354166666664</v>
      </c>
      <c r="D2276" s="16">
        <f>YEAR(C2276)</f>
        <v>2024</v>
      </c>
      <c r="E2276" s="1" t="str">
        <f t="shared" si="35"/>
        <v>November 2024</v>
      </c>
      <c r="F2276" s="3" t="str">
        <f ca="1">IF(C2276&gt;=TODAY()-365, "Last 12 Months", "After 12 Months")</f>
        <v>Last 12 Months</v>
      </c>
      <c r="G2276" s="1" t="s">
        <v>4274</v>
      </c>
      <c r="H2276" s="1" t="s">
        <v>1249</v>
      </c>
      <c r="I2276" s="1" t="s">
        <v>4275</v>
      </c>
      <c r="J2276" s="8">
        <f>EOMONTH(C2276, 0)</f>
        <v>45626</v>
      </c>
      <c r="K2276" s="1" t="s">
        <v>373</v>
      </c>
      <c r="L2276" s="1" t="str">
        <f>IF(ISNUMBER(SEARCH("Social subscription",I2276)),"Social Sub",IF(OR(ISNUMBER(SEARCH("Mens",I2276)),ISNUMBER(SEARCH("Ladies",I2276))),"Match Fees",IF(OR(ISNUMBER(SEARCH("Badgers",I2276)),ISNUMBER(SEARCH("Match Fee",I2276))),"Match Fees",IF(OR(ISNUMBER(SEARCH("Training",I2276)),ISNUMBER(SEARCH("Aspirations",I2276))),"Training Fee",""))))</f>
        <v>Match Fees</v>
      </c>
      <c r="M2276" s="1">
        <v>10</v>
      </c>
      <c r="N2276" s="1">
        <v>0.25</v>
      </c>
      <c r="O2276" s="1">
        <v>0.1</v>
      </c>
      <c r="P2276" s="1">
        <v>0</v>
      </c>
      <c r="Q2276" s="1">
        <v>9.65</v>
      </c>
    </row>
    <row r="2277" spans="1:17" ht="12.75">
      <c r="A2277" s="4">
        <v>45604</v>
      </c>
      <c r="B2277" s="18">
        <f>IF(AND(ISNUMBER(--LEFT(A2277,10)), ISNUMBER(--LEFT(C2277,10))), --LEFT(C2277,10) - --LEFT(A2277,10), "")</f>
        <v>0.67289999999775318</v>
      </c>
      <c r="C2277" s="4">
        <v>45604.67291666667</v>
      </c>
      <c r="D2277" s="16">
        <f>YEAR(C2277)</f>
        <v>2024</v>
      </c>
      <c r="E2277" s="1" t="str">
        <f t="shared" si="35"/>
        <v>November 2024</v>
      </c>
      <c r="F2277" s="3" t="str">
        <f ca="1">IF(C2277&gt;=TODAY()-365, "Last 12 Months", "After 12 Months")</f>
        <v>Last 12 Months</v>
      </c>
      <c r="G2277" s="1" t="s">
        <v>4276</v>
      </c>
      <c r="H2277" s="1" t="s">
        <v>2939</v>
      </c>
      <c r="I2277" s="1" t="s">
        <v>4277</v>
      </c>
      <c r="J2277" s="8">
        <f>EOMONTH(C2277, 0)</f>
        <v>45626</v>
      </c>
      <c r="K2277" s="1" t="s">
        <v>241</v>
      </c>
      <c r="L2277" s="1" t="str">
        <f>IF(ISNUMBER(SEARCH("Social subscription",I2277)),"Social Sub",IF(OR(ISNUMBER(SEARCH("Mens",I2277)),ISNUMBER(SEARCH("Ladies",I2277))),"Match Fees",IF(OR(ISNUMBER(SEARCH("Badgers",I2277)),ISNUMBER(SEARCH("Match Fee",I2277))),"Match Fees",IF(OR(ISNUMBER(SEARCH("Training",I2277)),ISNUMBER(SEARCH("Aspirations",I2277))),"Training Fee",""))))</f>
        <v>Match Fees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</row>
    <row r="2278" spans="1:17" ht="12.75">
      <c r="A2278" s="4">
        <v>45604</v>
      </c>
      <c r="B2278" s="18">
        <f>IF(AND(ISNUMBER(--LEFT(A2278,10)), ISNUMBER(--LEFT(C2278,10))), --LEFT(C2278,10) - --LEFT(A2278,10), "")</f>
        <v>0.67289999999775318</v>
      </c>
      <c r="C2278" s="4">
        <v>45604.67291666667</v>
      </c>
      <c r="D2278" s="16">
        <f>YEAR(C2278)</f>
        <v>2024</v>
      </c>
      <c r="E2278" s="1" t="str">
        <f t="shared" si="35"/>
        <v>November 2024</v>
      </c>
      <c r="F2278" s="3" t="str">
        <f ca="1">IF(C2278&gt;=TODAY()-365, "Last 12 Months", "After 12 Months")</f>
        <v>Last 12 Months</v>
      </c>
      <c r="G2278" s="1" t="s">
        <v>4278</v>
      </c>
      <c r="H2278" s="1" t="s">
        <v>371</v>
      </c>
      <c r="I2278" s="1" t="s">
        <v>4279</v>
      </c>
      <c r="J2278" s="8">
        <f>EOMONTH(C2278, 0)</f>
        <v>45626</v>
      </c>
      <c r="K2278" s="1" t="s">
        <v>241</v>
      </c>
      <c r="L2278" s="1" t="str">
        <f>IF(ISNUMBER(SEARCH("Social subscription",I2278)),"Social Sub",IF(OR(ISNUMBER(SEARCH("Mens",I2278)),ISNUMBER(SEARCH("Ladies",I2278))),"Match Fees",IF(OR(ISNUMBER(SEARCH("Badgers",I2278)),ISNUMBER(SEARCH("Match Fee",I2278))),"Match Fees",IF(OR(ISNUMBER(SEARCH("Training",I2278)),ISNUMBER(SEARCH("Aspirations",I2278))),"Training Fee",""))))</f>
        <v>Match Fees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</row>
    <row r="2279" spans="1:17" ht="12.75">
      <c r="A2279" s="4">
        <v>45604</v>
      </c>
      <c r="B2279" s="18">
        <f>IF(AND(ISNUMBER(--LEFT(A2279,10)), ISNUMBER(--LEFT(C2279,10))), --LEFT(C2279,10) - --LEFT(A2279,10), "")</f>
        <v>0.80200000000331784</v>
      </c>
      <c r="C2279" s="4">
        <v>45604.802083333336</v>
      </c>
      <c r="D2279" s="16">
        <f>YEAR(C2279)</f>
        <v>2024</v>
      </c>
      <c r="E2279" s="1" t="str">
        <f t="shared" si="35"/>
        <v>November 2024</v>
      </c>
      <c r="F2279" s="3" t="str">
        <f ca="1">IF(C2279&gt;=TODAY()-365, "Last 12 Months", "After 12 Months")</f>
        <v>Last 12 Months</v>
      </c>
      <c r="G2279" s="1" t="s">
        <v>4280</v>
      </c>
      <c r="H2279" s="1" t="s">
        <v>371</v>
      </c>
      <c r="I2279" s="1" t="s">
        <v>4281</v>
      </c>
      <c r="J2279" s="8">
        <f>EOMONTH(C2279, 0)</f>
        <v>45626</v>
      </c>
      <c r="K2279" s="1" t="s">
        <v>241</v>
      </c>
      <c r="L2279" s="1" t="str">
        <f>IF(ISNUMBER(SEARCH("Social subscription",I2279)),"Social Sub",IF(OR(ISNUMBER(SEARCH("Mens",I2279)),ISNUMBER(SEARCH("Ladies",I2279))),"Match Fees",IF(OR(ISNUMBER(SEARCH("Badgers",I2279)),ISNUMBER(SEARCH("Match Fee",I2279))),"Match Fees",IF(OR(ISNUMBER(SEARCH("Training",I2279)),ISNUMBER(SEARCH("Aspirations",I2279))),"Training Fee",""))))</f>
        <v>Match Fees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</row>
    <row r="2280" spans="1:17" ht="12.75">
      <c r="A2280" s="4">
        <v>45562</v>
      </c>
      <c r="B2280" s="18">
        <f>IF(AND(ISNUMBER(--LEFT(A2280,10)), ISNUMBER(--LEFT(C2280,10))), --LEFT(C2280,10) - --LEFT(A2280,10), "")</f>
        <v>43.354800000000978</v>
      </c>
      <c r="C2280" s="4">
        <v>45605.354861111111</v>
      </c>
      <c r="D2280" s="16">
        <f>YEAR(C2280)</f>
        <v>2024</v>
      </c>
      <c r="E2280" s="1" t="str">
        <f t="shared" si="35"/>
        <v>November 2024</v>
      </c>
      <c r="F2280" s="3" t="str">
        <f ca="1">IF(C2280&gt;=TODAY()-365, "Last 12 Months", "After 12 Months")</f>
        <v>Last 12 Months</v>
      </c>
      <c r="G2280" s="1" t="s">
        <v>4282</v>
      </c>
      <c r="H2280" s="1" t="s">
        <v>4283</v>
      </c>
      <c r="I2280" s="1" t="s">
        <v>4284</v>
      </c>
      <c r="J2280" s="8">
        <f>EOMONTH(C2280, 0)</f>
        <v>45626</v>
      </c>
      <c r="K2280" s="1" t="s">
        <v>373</v>
      </c>
      <c r="L2280" s="1" t="str">
        <f>IF(ISNUMBER(SEARCH("Social subscription",I2280)),"Social Sub",IF(OR(ISNUMBER(SEARCH("Mens",I2280)),ISNUMBER(SEARCH("Ladies",I2280))),"Match Fees",IF(OR(ISNUMBER(SEARCH("Badgers",I2280)),ISNUMBER(SEARCH("Match Fee",I2280))),"Match Fees",IF(OR(ISNUMBER(SEARCH("Training",I2280)),ISNUMBER(SEARCH("Aspirations",I2280))),"Training Fee",""))))</f>
        <v>Match Fees</v>
      </c>
      <c r="M2280" s="1">
        <v>5</v>
      </c>
      <c r="N2280" s="1">
        <v>0.14000000000000001</v>
      </c>
      <c r="O2280" s="1">
        <v>0.05</v>
      </c>
      <c r="P2280" s="1">
        <v>0</v>
      </c>
      <c r="Q2280" s="1">
        <v>4.8099999999999996</v>
      </c>
    </row>
    <row r="2281" spans="1:17" ht="12.75">
      <c r="A2281" s="4">
        <v>45569</v>
      </c>
      <c r="B2281" s="18">
        <f>IF(AND(ISNUMBER(--LEFT(A2281,10)), ISNUMBER(--LEFT(C2281,10))), --LEFT(C2281,10) - --LEFT(A2281,10), "")</f>
        <v>36.354800000000978</v>
      </c>
      <c r="C2281" s="4">
        <v>45605.354861111111</v>
      </c>
      <c r="D2281" s="16">
        <f>YEAR(C2281)</f>
        <v>2024</v>
      </c>
      <c r="E2281" s="1" t="str">
        <f t="shared" si="35"/>
        <v>November 2024</v>
      </c>
      <c r="F2281" s="3" t="str">
        <f ca="1">IF(C2281&gt;=TODAY()-365, "Last 12 Months", "After 12 Months")</f>
        <v>Last 12 Months</v>
      </c>
      <c r="G2281" s="1" t="s">
        <v>4285</v>
      </c>
      <c r="H2281" s="1" t="s">
        <v>4283</v>
      </c>
      <c r="I2281" s="1" t="s">
        <v>4003</v>
      </c>
      <c r="J2281" s="8">
        <f>EOMONTH(C2281, 0)</f>
        <v>45626</v>
      </c>
      <c r="K2281" s="1" t="s">
        <v>373</v>
      </c>
      <c r="L2281" s="1" t="str">
        <f>IF(ISNUMBER(SEARCH("Social subscription",I2281)),"Social Sub",IF(OR(ISNUMBER(SEARCH("Mens",I2281)),ISNUMBER(SEARCH("Ladies",I2281))),"Match Fees",IF(OR(ISNUMBER(SEARCH("Badgers",I2281)),ISNUMBER(SEARCH("Match Fee",I2281))),"Match Fees",IF(OR(ISNUMBER(SEARCH("Training",I2281)),ISNUMBER(SEARCH("Aspirations",I2281))),"Training Fee",""))))</f>
        <v>Match Fees</v>
      </c>
      <c r="M2281" s="1">
        <v>5</v>
      </c>
      <c r="N2281" s="1">
        <v>0.14000000000000001</v>
      </c>
      <c r="O2281" s="1">
        <v>0.05</v>
      </c>
      <c r="P2281" s="1">
        <v>0</v>
      </c>
      <c r="Q2281" s="1">
        <v>4.8099999999999996</v>
      </c>
    </row>
    <row r="2282" spans="1:17" ht="12.75">
      <c r="A2282" s="4">
        <v>45598</v>
      </c>
      <c r="B2282" s="18">
        <f>IF(AND(ISNUMBER(--LEFT(A2282,10)), ISNUMBER(--LEFT(C2282,10))), --LEFT(C2282,10) - --LEFT(A2282,10), "")</f>
        <v>7.3548000000009779</v>
      </c>
      <c r="C2282" s="4">
        <v>45605.354861111111</v>
      </c>
      <c r="D2282" s="16">
        <f>YEAR(C2282)</f>
        <v>2024</v>
      </c>
      <c r="E2282" s="1" t="str">
        <f t="shared" si="35"/>
        <v>November 2024</v>
      </c>
      <c r="F2282" s="3" t="str">
        <f ca="1">IF(C2282&gt;=TODAY()-365, "Last 12 Months", "After 12 Months")</f>
        <v>Last 12 Months</v>
      </c>
      <c r="G2282" s="1" t="s">
        <v>4286</v>
      </c>
      <c r="H2282" s="1" t="s">
        <v>4283</v>
      </c>
      <c r="I2282" s="1" t="s">
        <v>4287</v>
      </c>
      <c r="J2282" s="8">
        <f>EOMONTH(C2282, 0)</f>
        <v>45626</v>
      </c>
      <c r="K2282" s="1" t="s">
        <v>373</v>
      </c>
      <c r="L2282" s="1" t="str">
        <f>IF(ISNUMBER(SEARCH("Social subscription",I2282)),"Social Sub",IF(OR(ISNUMBER(SEARCH("Mens",I2282)),ISNUMBER(SEARCH("Ladies",I2282))),"Match Fees",IF(OR(ISNUMBER(SEARCH("Badgers",I2282)),ISNUMBER(SEARCH("Match Fee",I2282))),"Match Fees",IF(OR(ISNUMBER(SEARCH("Training",I2282)),ISNUMBER(SEARCH("Aspirations",I2282))),"Training Fee",""))))</f>
        <v>Match Fees</v>
      </c>
      <c r="M2282" s="1">
        <v>5</v>
      </c>
      <c r="N2282" s="1">
        <v>0.15</v>
      </c>
      <c r="O2282" s="1">
        <v>0.05</v>
      </c>
      <c r="P2282" s="1">
        <v>0</v>
      </c>
      <c r="Q2282" s="1">
        <v>4.8</v>
      </c>
    </row>
    <row r="2283" spans="1:17" ht="12.75">
      <c r="A2283" s="4">
        <v>45605</v>
      </c>
      <c r="B2283" s="18">
        <f>IF(AND(ISNUMBER(--LEFT(A2283,10)), ISNUMBER(--LEFT(C2283,10))), --LEFT(C2283,10) - --LEFT(A2283,10), "")</f>
        <v>0.60199999999895226</v>
      </c>
      <c r="C2283" s="4">
        <v>45605.602083333331</v>
      </c>
      <c r="D2283" s="16">
        <f>YEAR(C2283)</f>
        <v>2024</v>
      </c>
      <c r="E2283" s="1" t="str">
        <f t="shared" si="35"/>
        <v>November 2024</v>
      </c>
      <c r="F2283" s="3" t="str">
        <f ca="1">IF(C2283&gt;=TODAY()-365, "Last 12 Months", "After 12 Months")</f>
        <v>Last 12 Months</v>
      </c>
      <c r="G2283" s="1" t="s">
        <v>4288</v>
      </c>
      <c r="H2283" s="1" t="s">
        <v>3733</v>
      </c>
      <c r="I2283" s="1" t="s">
        <v>4289</v>
      </c>
      <c r="J2283" s="8">
        <f>EOMONTH(C2283, 0)</f>
        <v>45626</v>
      </c>
      <c r="K2283" s="1" t="s">
        <v>241</v>
      </c>
      <c r="L2283" s="1" t="str">
        <f>IF(ISNUMBER(SEARCH("Social subscription",I2283)),"Social Sub",IF(OR(ISNUMBER(SEARCH("Mens",I2283)),ISNUMBER(SEARCH("Ladies",I2283))),"Match Fees",IF(OR(ISNUMBER(SEARCH("Badgers",I2283)),ISNUMBER(SEARCH("Match Fee",I2283))),"Match Fees",IF(OR(ISNUMBER(SEARCH("Training",I2283)),ISNUMBER(SEARCH("Aspirations",I2283))),"Training Fee",""))))</f>
        <v>Match Fees</v>
      </c>
      <c r="M2283" s="1">
        <v>10</v>
      </c>
      <c r="N2283" s="1">
        <v>0</v>
      </c>
      <c r="O2283" s="1">
        <v>0</v>
      </c>
      <c r="P2283" s="1">
        <v>0</v>
      </c>
      <c r="Q2283" s="1">
        <v>10</v>
      </c>
    </row>
    <row r="2284" spans="1:17" ht="12.75">
      <c r="A2284" s="4">
        <v>45584</v>
      </c>
      <c r="B2284" s="18">
        <f>IF(AND(ISNUMBER(--LEFT(A2284,10)), ISNUMBER(--LEFT(C2284,10))), --LEFT(C2284,10) - --LEFT(A2284,10), "")</f>
        <v>21.728399999999965</v>
      </c>
      <c r="C2284" s="4">
        <v>45605.728472222225</v>
      </c>
      <c r="D2284" s="16">
        <f>YEAR(C2284)</f>
        <v>2024</v>
      </c>
      <c r="E2284" s="1" t="str">
        <f t="shared" si="35"/>
        <v>November 2024</v>
      </c>
      <c r="F2284" s="3" t="str">
        <f ca="1">IF(C2284&gt;=TODAY()-365, "Last 12 Months", "After 12 Months")</f>
        <v>Last 12 Months</v>
      </c>
      <c r="G2284" s="1" t="s">
        <v>4290</v>
      </c>
      <c r="H2284" s="1" t="s">
        <v>898</v>
      </c>
      <c r="I2284" s="1" t="s">
        <v>4291</v>
      </c>
      <c r="J2284" s="8">
        <f>EOMONTH(C2284, 0)</f>
        <v>45626</v>
      </c>
      <c r="K2284" s="1" t="s">
        <v>373</v>
      </c>
      <c r="L2284" s="1" t="str">
        <f>IF(ISNUMBER(SEARCH("Social subscription",I2284)),"Social Sub",IF(OR(ISNUMBER(SEARCH("Mens",I2284)),ISNUMBER(SEARCH("Ladies",I2284))),"Match Fees",IF(OR(ISNUMBER(SEARCH("Badgers",I2284)),ISNUMBER(SEARCH("Match Fee",I2284))),"Match Fees",IF(OR(ISNUMBER(SEARCH("Training",I2284)),ISNUMBER(SEARCH("Aspirations",I2284))),"Training Fee",""))))</f>
        <v>Match Fees</v>
      </c>
      <c r="M2284" s="1">
        <v>3</v>
      </c>
      <c r="N2284" s="1">
        <v>0.06</v>
      </c>
      <c r="O2284" s="1">
        <v>0.05</v>
      </c>
      <c r="P2284" s="1">
        <v>0</v>
      </c>
      <c r="Q2284" s="1">
        <v>2.89</v>
      </c>
    </row>
    <row r="2285" spans="1:17" ht="12.75">
      <c r="A2285" s="4">
        <v>45584</v>
      </c>
      <c r="B2285" s="18">
        <f>IF(AND(ISNUMBER(--LEFT(A2285,10)), ISNUMBER(--LEFT(C2285,10))), --LEFT(C2285,10) - --LEFT(A2285,10), "")</f>
        <v>21.728399999999965</v>
      </c>
      <c r="C2285" s="4">
        <v>45605.728472222225</v>
      </c>
      <c r="D2285" s="16">
        <f>YEAR(C2285)</f>
        <v>2024</v>
      </c>
      <c r="E2285" s="1" t="str">
        <f t="shared" si="35"/>
        <v>November 2024</v>
      </c>
      <c r="F2285" s="3" t="str">
        <f ca="1">IF(C2285&gt;=TODAY()-365, "Last 12 Months", "After 12 Months")</f>
        <v>Last 12 Months</v>
      </c>
      <c r="G2285" s="1" t="s">
        <v>4292</v>
      </c>
      <c r="H2285" s="1" t="s">
        <v>2009</v>
      </c>
      <c r="I2285" s="1" t="s">
        <v>3897</v>
      </c>
      <c r="J2285" s="8">
        <f>EOMONTH(C2285, 0)</f>
        <v>45626</v>
      </c>
      <c r="K2285" s="1" t="s">
        <v>373</v>
      </c>
      <c r="L2285" s="1" t="str">
        <f>IF(ISNUMBER(SEARCH("Social subscription",I2285)),"Social Sub",IF(OR(ISNUMBER(SEARCH("Mens",I2285)),ISNUMBER(SEARCH("Ladies",I2285))),"Match Fees",IF(OR(ISNUMBER(SEARCH("Badgers",I2285)),ISNUMBER(SEARCH("Match Fee",I2285))),"Match Fees",IF(OR(ISNUMBER(SEARCH("Training",I2285)),ISNUMBER(SEARCH("Aspirations",I2285))),"Training Fee",""))))</f>
        <v>Match Fees</v>
      </c>
      <c r="M2285" s="1">
        <v>10</v>
      </c>
      <c r="N2285" s="1">
        <v>0.19</v>
      </c>
      <c r="O2285" s="1">
        <v>0.1</v>
      </c>
      <c r="P2285" s="1">
        <v>0</v>
      </c>
      <c r="Q2285" s="1">
        <v>9.7100000000000009</v>
      </c>
    </row>
    <row r="2286" spans="1:17" ht="12.75">
      <c r="A2286" s="4">
        <v>45585</v>
      </c>
      <c r="B2286" s="18">
        <f>IF(AND(ISNUMBER(--LEFT(A2286,10)), ISNUMBER(--LEFT(C2286,10))), --LEFT(C2286,10) - --LEFT(A2286,10), "")</f>
        <v>20.728399999999965</v>
      </c>
      <c r="C2286" s="4">
        <v>45605.728472222225</v>
      </c>
      <c r="D2286" s="16">
        <f>YEAR(C2286)</f>
        <v>2024</v>
      </c>
      <c r="E2286" s="1" t="str">
        <f t="shared" si="35"/>
        <v>November 2024</v>
      </c>
      <c r="F2286" s="3" t="str">
        <f ca="1">IF(C2286&gt;=TODAY()-365, "Last 12 Months", "After 12 Months")</f>
        <v>Last 12 Months</v>
      </c>
      <c r="G2286" s="1" t="s">
        <v>4293</v>
      </c>
      <c r="H2286" s="1" t="s">
        <v>898</v>
      </c>
      <c r="I2286" s="1" t="s">
        <v>4294</v>
      </c>
      <c r="J2286" s="8">
        <f>EOMONTH(C2286, 0)</f>
        <v>45626</v>
      </c>
      <c r="K2286" s="1" t="s">
        <v>373</v>
      </c>
      <c r="L2286" s="1" t="str">
        <f>IF(ISNUMBER(SEARCH("Social subscription",I2286)),"Social Sub",IF(OR(ISNUMBER(SEARCH("Mens",I2286)),ISNUMBER(SEARCH("Ladies",I2286))),"Match Fees",IF(OR(ISNUMBER(SEARCH("Badgers",I2286)),ISNUMBER(SEARCH("Match Fee",I2286))),"Match Fees",IF(OR(ISNUMBER(SEARCH("Training",I2286)),ISNUMBER(SEARCH("Aspirations",I2286))),"Training Fee",""))))</f>
        <v>Training Fee</v>
      </c>
      <c r="M2286" s="1">
        <v>3</v>
      </c>
      <c r="N2286" s="1">
        <v>0.06</v>
      </c>
      <c r="O2286" s="1">
        <v>0.05</v>
      </c>
      <c r="P2286" s="1">
        <v>0</v>
      </c>
      <c r="Q2286" s="1">
        <v>2.89</v>
      </c>
    </row>
    <row r="2287" spans="1:17" ht="12.75">
      <c r="A2287" s="4">
        <v>45592</v>
      </c>
      <c r="B2287" s="18">
        <f>IF(AND(ISNUMBER(--LEFT(A2287,10)), ISNUMBER(--LEFT(C2287,10))), --LEFT(C2287,10) - --LEFT(A2287,10), "")</f>
        <v>13.728399999999965</v>
      </c>
      <c r="C2287" s="4">
        <v>45605.728472222225</v>
      </c>
      <c r="D2287" s="16">
        <f>YEAR(C2287)</f>
        <v>2024</v>
      </c>
      <c r="E2287" s="1" t="str">
        <f t="shared" si="35"/>
        <v>November 2024</v>
      </c>
      <c r="F2287" s="3" t="str">
        <f ca="1">IF(C2287&gt;=TODAY()-365, "Last 12 Months", "After 12 Months")</f>
        <v>Last 12 Months</v>
      </c>
      <c r="G2287" s="1" t="s">
        <v>4295</v>
      </c>
      <c r="H2287" s="1" t="s">
        <v>898</v>
      </c>
      <c r="I2287" s="1" t="s">
        <v>4296</v>
      </c>
      <c r="J2287" s="8">
        <f>EOMONTH(C2287, 0)</f>
        <v>45626</v>
      </c>
      <c r="K2287" s="1" t="s">
        <v>373</v>
      </c>
      <c r="L2287" s="1" t="str">
        <f>IF(ISNUMBER(SEARCH("Social subscription",I2287)),"Social Sub",IF(OR(ISNUMBER(SEARCH("Mens",I2287)),ISNUMBER(SEARCH("Ladies",I2287))),"Match Fees",IF(OR(ISNUMBER(SEARCH("Badgers",I2287)),ISNUMBER(SEARCH("Match Fee",I2287))),"Match Fees",IF(OR(ISNUMBER(SEARCH("Training",I2287)),ISNUMBER(SEARCH("Aspirations",I2287))),"Training Fee",""))))</f>
        <v>Training Fee</v>
      </c>
      <c r="M2287" s="1">
        <v>3</v>
      </c>
      <c r="N2287" s="1">
        <v>0.06</v>
      </c>
      <c r="O2287" s="1">
        <v>0.05</v>
      </c>
      <c r="P2287" s="1">
        <v>0</v>
      </c>
      <c r="Q2287" s="1">
        <v>2.89</v>
      </c>
    </row>
    <row r="2288" spans="1:17" ht="12.75">
      <c r="A2288" s="4">
        <v>45598</v>
      </c>
      <c r="B2288" s="18">
        <f>IF(AND(ISNUMBER(--LEFT(A2288,10)), ISNUMBER(--LEFT(C2288,10))), --LEFT(C2288,10) - --LEFT(A2288,10), "")</f>
        <v>7.7283999999999651</v>
      </c>
      <c r="C2288" s="4">
        <v>45605.728472222225</v>
      </c>
      <c r="D2288" s="16">
        <f>YEAR(C2288)</f>
        <v>2024</v>
      </c>
      <c r="E2288" s="1" t="str">
        <f t="shared" si="35"/>
        <v>November 2024</v>
      </c>
      <c r="F2288" s="3" t="str">
        <f ca="1">IF(C2288&gt;=TODAY()-365, "Last 12 Months", "After 12 Months")</f>
        <v>Last 12 Months</v>
      </c>
      <c r="G2288" s="1" t="s">
        <v>4297</v>
      </c>
      <c r="H2288" s="1" t="s">
        <v>2009</v>
      </c>
      <c r="I2288" s="1" t="s">
        <v>4133</v>
      </c>
      <c r="J2288" s="8">
        <f>EOMONTH(C2288, 0)</f>
        <v>45626</v>
      </c>
      <c r="K2288" s="1" t="s">
        <v>373</v>
      </c>
      <c r="L2288" s="1" t="str">
        <f>IF(ISNUMBER(SEARCH("Social subscription",I2288)),"Social Sub",IF(OR(ISNUMBER(SEARCH("Mens",I2288)),ISNUMBER(SEARCH("Ladies",I2288))),"Match Fees",IF(OR(ISNUMBER(SEARCH("Badgers",I2288)),ISNUMBER(SEARCH("Match Fee",I2288))),"Match Fees",IF(OR(ISNUMBER(SEARCH("Training",I2288)),ISNUMBER(SEARCH("Aspirations",I2288))),"Training Fee",""))))</f>
        <v>Match Fees</v>
      </c>
      <c r="M2288" s="1">
        <v>10</v>
      </c>
      <c r="N2288" s="1">
        <v>0.19</v>
      </c>
      <c r="O2288" s="1">
        <v>0.1</v>
      </c>
      <c r="P2288" s="1">
        <v>0</v>
      </c>
      <c r="Q2288" s="1">
        <v>9.7100000000000009</v>
      </c>
    </row>
    <row r="2289" spans="1:17" ht="12.75">
      <c r="A2289" s="4">
        <v>45599</v>
      </c>
      <c r="B2289" s="18">
        <f>IF(AND(ISNUMBER(--LEFT(A2289,10)), ISNUMBER(--LEFT(C2289,10))), --LEFT(C2289,10) - --LEFT(A2289,10), "")</f>
        <v>6.7283999999999651</v>
      </c>
      <c r="C2289" s="4">
        <v>45605.728472222225</v>
      </c>
      <c r="D2289" s="16">
        <f>YEAR(C2289)</f>
        <v>2024</v>
      </c>
      <c r="E2289" s="1" t="str">
        <f t="shared" si="35"/>
        <v>November 2024</v>
      </c>
      <c r="F2289" s="3" t="str">
        <f ca="1">IF(C2289&gt;=TODAY()-365, "Last 12 Months", "After 12 Months")</f>
        <v>Last 12 Months</v>
      </c>
      <c r="G2289" s="1" t="s">
        <v>4298</v>
      </c>
      <c r="H2289" s="1" t="s">
        <v>898</v>
      </c>
      <c r="I2289" s="1" t="s">
        <v>4299</v>
      </c>
      <c r="J2289" s="8">
        <f>EOMONTH(C2289, 0)</f>
        <v>45626</v>
      </c>
      <c r="K2289" s="1" t="s">
        <v>373</v>
      </c>
      <c r="L2289" s="1" t="str">
        <f>IF(ISNUMBER(SEARCH("Social subscription",I2289)),"Social Sub",IF(OR(ISNUMBER(SEARCH("Mens",I2289)),ISNUMBER(SEARCH("Ladies",I2289))),"Match Fees",IF(OR(ISNUMBER(SEARCH("Badgers",I2289)),ISNUMBER(SEARCH("Match Fee",I2289))),"Match Fees",IF(OR(ISNUMBER(SEARCH("Training",I2289)),ISNUMBER(SEARCH("Aspirations",I2289))),"Training Fee",""))))</f>
        <v>Training Fee</v>
      </c>
      <c r="M2289" s="1">
        <v>3</v>
      </c>
      <c r="N2289" s="1">
        <v>0.06</v>
      </c>
      <c r="O2289" s="1">
        <v>0.05</v>
      </c>
      <c r="P2289" s="1">
        <v>0</v>
      </c>
      <c r="Q2289" s="1">
        <v>2.89</v>
      </c>
    </row>
    <row r="2290" spans="1:17" ht="12.75">
      <c r="A2290" s="4">
        <v>45599</v>
      </c>
      <c r="B2290" s="18">
        <f>IF(AND(ISNUMBER(--LEFT(A2290,10)), ISNUMBER(--LEFT(C2290,10))), --LEFT(C2290,10) - --LEFT(A2290,10), "")</f>
        <v>6.7283999999999651</v>
      </c>
      <c r="C2290" s="4">
        <v>45605.728472222225</v>
      </c>
      <c r="D2290" s="16">
        <f>YEAR(C2290)</f>
        <v>2024</v>
      </c>
      <c r="E2290" s="1" t="str">
        <f t="shared" si="35"/>
        <v>November 2024</v>
      </c>
      <c r="F2290" s="3" t="str">
        <f ca="1">IF(C2290&gt;=TODAY()-365, "Last 12 Months", "After 12 Months")</f>
        <v>Last 12 Months</v>
      </c>
      <c r="G2290" s="1" t="s">
        <v>4300</v>
      </c>
      <c r="H2290" s="1" t="s">
        <v>901</v>
      </c>
      <c r="I2290" s="1" t="s">
        <v>4299</v>
      </c>
      <c r="J2290" s="8">
        <f>EOMONTH(C2290, 0)</f>
        <v>45626</v>
      </c>
      <c r="K2290" s="1" t="s">
        <v>373</v>
      </c>
      <c r="L2290" s="1" t="str">
        <f>IF(ISNUMBER(SEARCH("Social subscription",I2290)),"Social Sub",IF(OR(ISNUMBER(SEARCH("Mens",I2290)),ISNUMBER(SEARCH("Ladies",I2290))),"Match Fees",IF(OR(ISNUMBER(SEARCH("Badgers",I2290)),ISNUMBER(SEARCH("Match Fee",I2290))),"Match Fees",IF(OR(ISNUMBER(SEARCH("Training",I2290)),ISNUMBER(SEARCH("Aspirations",I2290))),"Training Fee",""))))</f>
        <v>Training Fee</v>
      </c>
      <c r="M2290" s="1">
        <v>3</v>
      </c>
      <c r="N2290" s="1">
        <v>0.06</v>
      </c>
      <c r="O2290" s="1">
        <v>0.05</v>
      </c>
      <c r="P2290" s="1">
        <v>0</v>
      </c>
      <c r="Q2290" s="1">
        <v>2.89</v>
      </c>
    </row>
    <row r="2291" spans="1:17" ht="12.75">
      <c r="A2291" s="4">
        <v>45605</v>
      </c>
      <c r="B2291" s="18">
        <f>IF(AND(ISNUMBER(--LEFT(A2291,10)), ISNUMBER(--LEFT(C2291,10))), --LEFT(C2291,10) - --LEFT(A2291,10), "")</f>
        <v>0.72839999999996508</v>
      </c>
      <c r="C2291" s="4">
        <v>45605.728472222225</v>
      </c>
      <c r="D2291" s="16">
        <f>YEAR(C2291)</f>
        <v>2024</v>
      </c>
      <c r="E2291" s="1" t="str">
        <f t="shared" si="35"/>
        <v>November 2024</v>
      </c>
      <c r="F2291" s="3" t="str">
        <f ca="1">IF(C2291&gt;=TODAY()-365, "Last 12 Months", "After 12 Months")</f>
        <v>Last 12 Months</v>
      </c>
      <c r="G2291" s="1" t="s">
        <v>4301</v>
      </c>
      <c r="H2291" s="1" t="s">
        <v>898</v>
      </c>
      <c r="I2291" s="1" t="s">
        <v>4302</v>
      </c>
      <c r="J2291" s="8">
        <f>EOMONTH(C2291, 0)</f>
        <v>45626</v>
      </c>
      <c r="K2291" s="1" t="s">
        <v>373</v>
      </c>
      <c r="L2291" s="1" t="str">
        <f>IF(ISNUMBER(SEARCH("Social subscription",I2291)),"Social Sub",IF(OR(ISNUMBER(SEARCH("Mens",I2291)),ISNUMBER(SEARCH("Ladies",I2291))),"Match Fees",IF(OR(ISNUMBER(SEARCH("Badgers",I2291)),ISNUMBER(SEARCH("Match Fee",I2291))),"Match Fees",IF(OR(ISNUMBER(SEARCH("Training",I2291)),ISNUMBER(SEARCH("Aspirations",I2291))),"Training Fee",""))))</f>
        <v>Match Fees</v>
      </c>
      <c r="M2291" s="1">
        <v>3</v>
      </c>
      <c r="N2291" s="1">
        <v>0.05</v>
      </c>
      <c r="O2291" s="1">
        <v>0.05</v>
      </c>
      <c r="P2291" s="1">
        <v>0</v>
      </c>
      <c r="Q2291" s="1">
        <v>2.9</v>
      </c>
    </row>
    <row r="2292" spans="1:17" ht="12.75">
      <c r="A2292" s="4">
        <v>45605</v>
      </c>
      <c r="B2292" s="18">
        <f>IF(AND(ISNUMBER(--LEFT(A2292,10)), ISNUMBER(--LEFT(C2292,10))), --LEFT(C2292,10) - --LEFT(A2292,10), "")</f>
        <v>0.72839999999996508</v>
      </c>
      <c r="C2292" s="4">
        <v>45605.728472222225</v>
      </c>
      <c r="D2292" s="16">
        <f>YEAR(C2292)</f>
        <v>2024</v>
      </c>
      <c r="E2292" s="1" t="str">
        <f t="shared" si="35"/>
        <v>November 2024</v>
      </c>
      <c r="F2292" s="3" t="str">
        <f ca="1">IF(C2292&gt;=TODAY()-365, "Last 12 Months", "After 12 Months")</f>
        <v>Last 12 Months</v>
      </c>
      <c r="G2292" s="1" t="s">
        <v>4303</v>
      </c>
      <c r="H2292" s="1" t="s">
        <v>2009</v>
      </c>
      <c r="I2292" s="1" t="s">
        <v>4304</v>
      </c>
      <c r="J2292" s="8">
        <f>EOMONTH(C2292, 0)</f>
        <v>45626</v>
      </c>
      <c r="K2292" s="1" t="s">
        <v>373</v>
      </c>
      <c r="L2292" s="1" t="str">
        <f>IF(ISNUMBER(SEARCH("Social subscription",I2292)),"Social Sub",IF(OR(ISNUMBER(SEARCH("Mens",I2292)),ISNUMBER(SEARCH("Ladies",I2292))),"Match Fees",IF(OR(ISNUMBER(SEARCH("Badgers",I2292)),ISNUMBER(SEARCH("Match Fee",I2292))),"Match Fees",IF(OR(ISNUMBER(SEARCH("Training",I2292)),ISNUMBER(SEARCH("Aspirations",I2292))),"Training Fee",""))))</f>
        <v>Match Fees</v>
      </c>
      <c r="M2292" s="1">
        <v>10</v>
      </c>
      <c r="N2292" s="1">
        <v>0.19</v>
      </c>
      <c r="O2292" s="1">
        <v>0.1</v>
      </c>
      <c r="P2292" s="1">
        <v>0</v>
      </c>
      <c r="Q2292" s="1">
        <v>9.7100000000000009</v>
      </c>
    </row>
    <row r="2293" spans="1:17" ht="12.75">
      <c r="A2293" s="4">
        <v>45569</v>
      </c>
      <c r="B2293" s="18">
        <f>IF(AND(ISNUMBER(--LEFT(A2293,10)), ISNUMBER(--LEFT(C2293,10))), --LEFT(C2293,10) - --LEFT(A2293,10), "")</f>
        <v>37.354099999996834</v>
      </c>
      <c r="C2293" s="4">
        <v>45606.354166666664</v>
      </c>
      <c r="D2293" s="16">
        <f>YEAR(C2293)</f>
        <v>2024</v>
      </c>
      <c r="E2293" s="1" t="str">
        <f t="shared" si="35"/>
        <v>November 2024</v>
      </c>
      <c r="F2293" s="3" t="str">
        <f ca="1">IF(C2293&gt;=TODAY()-365, "Last 12 Months", "After 12 Months")</f>
        <v>Last 12 Months</v>
      </c>
      <c r="G2293" s="1" t="s">
        <v>4305</v>
      </c>
      <c r="H2293" s="1" t="s">
        <v>1010</v>
      </c>
      <c r="I2293" s="1" t="s">
        <v>4306</v>
      </c>
      <c r="J2293" s="8">
        <f>EOMONTH(C2293, 0)</f>
        <v>45626</v>
      </c>
      <c r="K2293" s="1" t="s">
        <v>373</v>
      </c>
      <c r="L2293" s="1" t="str">
        <f>IF(ISNUMBER(SEARCH("Social subscription",I2293)),"Social Sub",IF(OR(ISNUMBER(SEARCH("Mens",I2293)),ISNUMBER(SEARCH("Ladies",I2293))),"Match Fees",IF(OR(ISNUMBER(SEARCH("Badgers",I2293)),ISNUMBER(SEARCH("Match Fee",I2293))),"Match Fees",IF(OR(ISNUMBER(SEARCH("Training",I2293)),ISNUMBER(SEARCH("Aspirations",I2293))),"Training Fee",""))))</f>
        <v>Match Fees</v>
      </c>
      <c r="M2293" s="1">
        <v>3</v>
      </c>
      <c r="N2293" s="1">
        <v>0.09</v>
      </c>
      <c r="O2293" s="1">
        <v>0.05</v>
      </c>
      <c r="P2293" s="1">
        <v>0</v>
      </c>
      <c r="Q2293" s="1">
        <v>2.86</v>
      </c>
    </row>
    <row r="2294" spans="1:17" ht="12.75">
      <c r="A2294" s="4">
        <v>45577</v>
      </c>
      <c r="B2294" s="18">
        <f>IF(AND(ISNUMBER(--LEFT(A2294,10)), ISNUMBER(--LEFT(C2294,10))), --LEFT(C2294,10) - --LEFT(A2294,10), "")</f>
        <v>29.354099999996834</v>
      </c>
      <c r="C2294" s="4">
        <v>45606.354166666664</v>
      </c>
      <c r="D2294" s="16">
        <f>YEAR(C2294)</f>
        <v>2024</v>
      </c>
      <c r="E2294" s="1" t="str">
        <f t="shared" si="35"/>
        <v>November 2024</v>
      </c>
      <c r="F2294" s="3" t="str">
        <f ca="1">IF(C2294&gt;=TODAY()-365, "Last 12 Months", "After 12 Months")</f>
        <v>Last 12 Months</v>
      </c>
      <c r="G2294" s="1" t="s">
        <v>4307</v>
      </c>
      <c r="H2294" s="1" t="s">
        <v>1010</v>
      </c>
      <c r="I2294" s="1" t="s">
        <v>4308</v>
      </c>
      <c r="J2294" s="8">
        <f>EOMONTH(C2294, 0)</f>
        <v>45626</v>
      </c>
      <c r="K2294" s="1" t="s">
        <v>373</v>
      </c>
      <c r="L2294" s="1" t="str">
        <f>IF(ISNUMBER(SEARCH("Social subscription",I2294)),"Social Sub",IF(OR(ISNUMBER(SEARCH("Mens",I2294)),ISNUMBER(SEARCH("Ladies",I2294))),"Match Fees",IF(OR(ISNUMBER(SEARCH("Badgers",I2294)),ISNUMBER(SEARCH("Match Fee",I2294))),"Match Fees",IF(OR(ISNUMBER(SEARCH("Training",I2294)),ISNUMBER(SEARCH("Aspirations",I2294))),"Training Fee",""))))</f>
        <v>Match Fees</v>
      </c>
      <c r="M2294" s="1">
        <v>3</v>
      </c>
      <c r="N2294" s="1">
        <v>0.09</v>
      </c>
      <c r="O2294" s="1">
        <v>0.05</v>
      </c>
      <c r="P2294" s="1">
        <v>0</v>
      </c>
      <c r="Q2294" s="1">
        <v>2.86</v>
      </c>
    </row>
    <row r="2295" spans="1:17" ht="12.75">
      <c r="A2295" s="4">
        <v>45583</v>
      </c>
      <c r="B2295" s="18">
        <f>IF(AND(ISNUMBER(--LEFT(A2295,10)), ISNUMBER(--LEFT(C2295,10))), --LEFT(C2295,10) - --LEFT(A2295,10), "")</f>
        <v>23.354099999996834</v>
      </c>
      <c r="C2295" s="4">
        <v>45606.354166666664</v>
      </c>
      <c r="D2295" s="16">
        <f>YEAR(C2295)</f>
        <v>2024</v>
      </c>
      <c r="E2295" s="1" t="str">
        <f t="shared" si="35"/>
        <v>November 2024</v>
      </c>
      <c r="F2295" s="3" t="str">
        <f ca="1">IF(C2295&gt;=TODAY()-365, "Last 12 Months", "After 12 Months")</f>
        <v>Last 12 Months</v>
      </c>
      <c r="G2295" s="1" t="s">
        <v>4309</v>
      </c>
      <c r="H2295" s="1" t="s">
        <v>1010</v>
      </c>
      <c r="I2295" s="1" t="s">
        <v>4310</v>
      </c>
      <c r="J2295" s="8">
        <f>EOMONTH(C2295, 0)</f>
        <v>45626</v>
      </c>
      <c r="K2295" s="1" t="s">
        <v>373</v>
      </c>
      <c r="L2295" s="1" t="str">
        <f>IF(ISNUMBER(SEARCH("Social subscription",I2295)),"Social Sub",IF(OR(ISNUMBER(SEARCH("Mens",I2295)),ISNUMBER(SEARCH("Ladies",I2295))),"Match Fees",IF(OR(ISNUMBER(SEARCH("Badgers",I2295)),ISNUMBER(SEARCH("Match Fee",I2295))),"Match Fees",IF(OR(ISNUMBER(SEARCH("Training",I2295)),ISNUMBER(SEARCH("Aspirations",I2295))),"Training Fee",""))))</f>
        <v>Match Fees</v>
      </c>
      <c r="M2295" s="1">
        <v>3</v>
      </c>
      <c r="N2295" s="1">
        <v>0.09</v>
      </c>
      <c r="O2295" s="1">
        <v>0.05</v>
      </c>
      <c r="P2295" s="1">
        <v>0</v>
      </c>
      <c r="Q2295" s="1">
        <v>2.86</v>
      </c>
    </row>
    <row r="2296" spans="1:17" ht="12.75">
      <c r="A2296" s="4">
        <v>45598</v>
      </c>
      <c r="B2296" s="18">
        <f>IF(AND(ISNUMBER(--LEFT(A2296,10)), ISNUMBER(--LEFT(C2296,10))), --LEFT(C2296,10) - --LEFT(A2296,10), "")</f>
        <v>8.3540999999968335</v>
      </c>
      <c r="C2296" s="4">
        <v>45606.354166666664</v>
      </c>
      <c r="D2296" s="16">
        <f>YEAR(C2296)</f>
        <v>2024</v>
      </c>
      <c r="E2296" s="1" t="str">
        <f t="shared" si="35"/>
        <v>November 2024</v>
      </c>
      <c r="F2296" s="3" t="str">
        <f ca="1">IF(C2296&gt;=TODAY()-365, "Last 12 Months", "After 12 Months")</f>
        <v>Last 12 Months</v>
      </c>
      <c r="G2296" s="1" t="s">
        <v>4311</v>
      </c>
      <c r="H2296" s="1" t="s">
        <v>1010</v>
      </c>
      <c r="I2296" s="1" t="s">
        <v>4312</v>
      </c>
      <c r="J2296" s="8">
        <f>EOMONTH(C2296, 0)</f>
        <v>45626</v>
      </c>
      <c r="K2296" s="1" t="s">
        <v>373</v>
      </c>
      <c r="L2296" s="1" t="str">
        <f>IF(ISNUMBER(SEARCH("Social subscription",I2296)),"Social Sub",IF(OR(ISNUMBER(SEARCH("Mens",I2296)),ISNUMBER(SEARCH("Ladies",I2296))),"Match Fees",IF(OR(ISNUMBER(SEARCH("Badgers",I2296)),ISNUMBER(SEARCH("Match Fee",I2296))),"Match Fees",IF(OR(ISNUMBER(SEARCH("Training",I2296)),ISNUMBER(SEARCH("Aspirations",I2296))),"Training Fee",""))))</f>
        <v>Match Fees</v>
      </c>
      <c r="M2296" s="1">
        <v>3</v>
      </c>
      <c r="N2296" s="1">
        <v>0.09</v>
      </c>
      <c r="O2296" s="1">
        <v>0.05</v>
      </c>
      <c r="P2296" s="1">
        <v>0</v>
      </c>
      <c r="Q2296" s="1">
        <v>2.86</v>
      </c>
    </row>
    <row r="2297" spans="1:17" ht="12.75">
      <c r="A2297" s="4">
        <v>45604</v>
      </c>
      <c r="B2297" s="18">
        <f>IF(AND(ISNUMBER(--LEFT(A2297,10)), ISNUMBER(--LEFT(C2297,10))), --LEFT(C2297,10) - --LEFT(A2297,10), "")</f>
        <v>2.3540999999968335</v>
      </c>
      <c r="C2297" s="4">
        <v>45606.354166666664</v>
      </c>
      <c r="D2297" s="16">
        <f>YEAR(C2297)</f>
        <v>2024</v>
      </c>
      <c r="E2297" s="1" t="str">
        <f t="shared" si="35"/>
        <v>November 2024</v>
      </c>
      <c r="F2297" s="3" t="str">
        <f ca="1">IF(C2297&gt;=TODAY()-365, "Last 12 Months", "After 12 Months")</f>
        <v>Last 12 Months</v>
      </c>
      <c r="G2297" s="1" t="s">
        <v>4313</v>
      </c>
      <c r="H2297" s="1" t="s">
        <v>1010</v>
      </c>
      <c r="I2297" s="1" t="s">
        <v>4314</v>
      </c>
      <c r="J2297" s="8">
        <f>EOMONTH(C2297, 0)</f>
        <v>45626</v>
      </c>
      <c r="K2297" s="1" t="s">
        <v>373</v>
      </c>
      <c r="L2297" s="1" t="str">
        <f>IF(ISNUMBER(SEARCH("Social subscription",I2297)),"Social Sub",IF(OR(ISNUMBER(SEARCH("Mens",I2297)),ISNUMBER(SEARCH("Ladies",I2297))),"Match Fees",IF(OR(ISNUMBER(SEARCH("Badgers",I2297)),ISNUMBER(SEARCH("Match Fee",I2297))),"Match Fees",IF(OR(ISNUMBER(SEARCH("Training",I2297)),ISNUMBER(SEARCH("Aspirations",I2297))),"Training Fee",""))))</f>
        <v>Match Fees</v>
      </c>
      <c r="M2297" s="1">
        <v>3</v>
      </c>
      <c r="N2297" s="1">
        <v>7.0000000000000007E-2</v>
      </c>
      <c r="O2297" s="1">
        <v>0.05</v>
      </c>
      <c r="P2297" s="1">
        <v>0</v>
      </c>
      <c r="Q2297" s="1">
        <v>2.88</v>
      </c>
    </row>
    <row r="2298" spans="1:17" ht="12.75">
      <c r="A2298" s="4">
        <v>45555</v>
      </c>
      <c r="B2298" s="18">
        <f>IF(AND(ISNUMBER(--LEFT(A2298,10)), ISNUMBER(--LEFT(C2298,10))), --LEFT(C2298,10) - --LEFT(A2298,10), "")</f>
        <v>52.354099999996834</v>
      </c>
      <c r="C2298" s="4">
        <v>45607.354166666664</v>
      </c>
      <c r="D2298" s="16">
        <f>YEAR(C2298)</f>
        <v>2024</v>
      </c>
      <c r="E2298" s="1" t="str">
        <f t="shared" si="35"/>
        <v>November 2024</v>
      </c>
      <c r="F2298" s="3" t="str">
        <f ca="1">IF(C2298&gt;=TODAY()-365, "Last 12 Months", "After 12 Months")</f>
        <v>Last 12 Months</v>
      </c>
      <c r="G2298" s="1" t="s">
        <v>4315</v>
      </c>
      <c r="H2298" s="1" t="s">
        <v>223</v>
      </c>
      <c r="I2298" s="1" t="s">
        <v>3899</v>
      </c>
      <c r="J2298" s="8">
        <f>EOMONTH(C2298, 0)</f>
        <v>45626</v>
      </c>
      <c r="K2298" s="1" t="s">
        <v>373</v>
      </c>
      <c r="L2298" s="1" t="str">
        <f>IF(ISNUMBER(SEARCH("Social subscription",I2298)),"Social Sub",IF(OR(ISNUMBER(SEARCH("Mens",I2298)),ISNUMBER(SEARCH("Ladies",I2298))),"Match Fees",IF(OR(ISNUMBER(SEARCH("Badgers",I2298)),ISNUMBER(SEARCH("Match Fee",I2298))),"Match Fees",IF(OR(ISNUMBER(SEARCH("Training",I2298)),ISNUMBER(SEARCH("Aspirations",I2298))),"Training Fee",""))))</f>
        <v>Match Fees</v>
      </c>
      <c r="M2298" s="1">
        <v>10</v>
      </c>
      <c r="N2298" s="1">
        <v>0.28999999999999998</v>
      </c>
      <c r="O2298" s="1">
        <v>0.1</v>
      </c>
      <c r="P2298" s="1">
        <v>0</v>
      </c>
      <c r="Q2298" s="1">
        <v>9.61</v>
      </c>
    </row>
    <row r="2299" spans="1:17" ht="12.75">
      <c r="A2299" s="4">
        <v>45577</v>
      </c>
      <c r="B2299" s="18">
        <f>IF(AND(ISNUMBER(--LEFT(A2299,10)), ISNUMBER(--LEFT(C2299,10))), --LEFT(C2299,10) - --LEFT(A2299,10), "")</f>
        <v>30.354099999996834</v>
      </c>
      <c r="C2299" s="4">
        <v>45607.354166666664</v>
      </c>
      <c r="D2299" s="16">
        <f>YEAR(C2299)</f>
        <v>2024</v>
      </c>
      <c r="E2299" s="1" t="str">
        <f t="shared" si="35"/>
        <v>November 2024</v>
      </c>
      <c r="F2299" s="3" t="str">
        <f ca="1">IF(C2299&gt;=TODAY()-365, "Last 12 Months", "After 12 Months")</f>
        <v>Last 12 Months</v>
      </c>
      <c r="G2299" s="1" t="s">
        <v>4316</v>
      </c>
      <c r="H2299" s="1" t="s">
        <v>223</v>
      </c>
      <c r="I2299" s="1" t="s">
        <v>4317</v>
      </c>
      <c r="J2299" s="8">
        <f>EOMONTH(C2299, 0)</f>
        <v>45626</v>
      </c>
      <c r="K2299" s="1" t="s">
        <v>373</v>
      </c>
      <c r="L2299" s="1" t="str">
        <f>IF(ISNUMBER(SEARCH("Social subscription",I2299)),"Social Sub",IF(OR(ISNUMBER(SEARCH("Mens",I2299)),ISNUMBER(SEARCH("Ladies",I2299))),"Match Fees",IF(OR(ISNUMBER(SEARCH("Badgers",I2299)),ISNUMBER(SEARCH("Match Fee",I2299))),"Match Fees",IF(OR(ISNUMBER(SEARCH("Training",I2299)),ISNUMBER(SEARCH("Aspirations",I2299))),"Training Fee",""))))</f>
        <v>Match Fees</v>
      </c>
      <c r="M2299" s="1">
        <v>5</v>
      </c>
      <c r="N2299" s="1">
        <v>0.14000000000000001</v>
      </c>
      <c r="O2299" s="1">
        <v>0.05</v>
      </c>
      <c r="P2299" s="1">
        <v>0</v>
      </c>
      <c r="Q2299" s="1">
        <v>4.8099999999999996</v>
      </c>
    </row>
    <row r="2300" spans="1:17" ht="12.75">
      <c r="A2300" s="4">
        <v>45577</v>
      </c>
      <c r="B2300" s="18">
        <f>IF(AND(ISNUMBER(--LEFT(A2300,10)), ISNUMBER(--LEFT(C2300,10))), --LEFT(C2300,10) - --LEFT(A2300,10), "")</f>
        <v>30.354099999996834</v>
      </c>
      <c r="C2300" s="4">
        <v>45607.354166666664</v>
      </c>
      <c r="D2300" s="16">
        <f>YEAR(C2300)</f>
        <v>2024</v>
      </c>
      <c r="E2300" s="1" t="str">
        <f t="shared" si="35"/>
        <v>November 2024</v>
      </c>
      <c r="F2300" s="3" t="str">
        <f ca="1">IF(C2300&gt;=TODAY()-365, "Last 12 Months", "After 12 Months")</f>
        <v>Last 12 Months</v>
      </c>
      <c r="G2300" s="1" t="s">
        <v>4318</v>
      </c>
      <c r="H2300" s="1" t="s">
        <v>377</v>
      </c>
      <c r="I2300" s="1" t="s">
        <v>3992</v>
      </c>
      <c r="J2300" s="8">
        <f>EOMONTH(C2300, 0)</f>
        <v>45626</v>
      </c>
      <c r="K2300" s="1" t="s">
        <v>373</v>
      </c>
      <c r="L2300" s="1" t="str">
        <f>IF(ISNUMBER(SEARCH("Social subscription",I2300)),"Social Sub",IF(OR(ISNUMBER(SEARCH("Mens",I2300)),ISNUMBER(SEARCH("Ladies",I2300))),"Match Fees",IF(OR(ISNUMBER(SEARCH("Badgers",I2300)),ISNUMBER(SEARCH("Match Fee",I2300))),"Match Fees",IF(OR(ISNUMBER(SEARCH("Training",I2300)),ISNUMBER(SEARCH("Aspirations",I2300))),"Training Fee",""))))</f>
        <v>Match Fees</v>
      </c>
      <c r="M2300" s="1">
        <v>10</v>
      </c>
      <c r="N2300" s="1">
        <v>0.2</v>
      </c>
      <c r="O2300" s="1">
        <v>0.1</v>
      </c>
      <c r="P2300" s="1">
        <v>0</v>
      </c>
      <c r="Q2300" s="1">
        <v>9.6999999999999993</v>
      </c>
    </row>
    <row r="2301" spans="1:17" ht="12.75">
      <c r="A2301" s="4">
        <v>45583</v>
      </c>
      <c r="B2301" s="18">
        <f>IF(AND(ISNUMBER(--LEFT(A2301,10)), ISNUMBER(--LEFT(C2301,10))), --LEFT(C2301,10) - --LEFT(A2301,10), "")</f>
        <v>24.354099999996834</v>
      </c>
      <c r="C2301" s="4">
        <v>45607.354166666664</v>
      </c>
      <c r="D2301" s="16">
        <f>YEAR(C2301)</f>
        <v>2024</v>
      </c>
      <c r="E2301" s="1" t="str">
        <f t="shared" si="35"/>
        <v>November 2024</v>
      </c>
      <c r="F2301" s="3" t="str">
        <f ca="1">IF(C2301&gt;=TODAY()-365, "Last 12 Months", "After 12 Months")</f>
        <v>Last 12 Months</v>
      </c>
      <c r="G2301" s="1" t="s">
        <v>4319</v>
      </c>
      <c r="H2301" s="1" t="s">
        <v>377</v>
      </c>
      <c r="I2301" s="1" t="s">
        <v>3994</v>
      </c>
      <c r="J2301" s="8">
        <f>EOMONTH(C2301, 0)</f>
        <v>45626</v>
      </c>
      <c r="K2301" s="1" t="s">
        <v>373</v>
      </c>
      <c r="L2301" s="1" t="str">
        <f>IF(ISNUMBER(SEARCH("Social subscription",I2301)),"Social Sub",IF(OR(ISNUMBER(SEARCH("Mens",I2301)),ISNUMBER(SEARCH("Ladies",I2301))),"Match Fees",IF(OR(ISNUMBER(SEARCH("Badgers",I2301)),ISNUMBER(SEARCH("Match Fee",I2301))),"Match Fees",IF(OR(ISNUMBER(SEARCH("Training",I2301)),ISNUMBER(SEARCH("Aspirations",I2301))),"Training Fee",""))))</f>
        <v>Match Fees</v>
      </c>
      <c r="M2301" s="1">
        <v>10</v>
      </c>
      <c r="N2301" s="1">
        <v>0.2</v>
      </c>
      <c r="O2301" s="1">
        <v>0.1</v>
      </c>
      <c r="P2301" s="1">
        <v>0</v>
      </c>
      <c r="Q2301" s="1">
        <v>9.6999999999999993</v>
      </c>
    </row>
    <row r="2302" spans="1:17" ht="12.75">
      <c r="A2302" s="4">
        <v>45597</v>
      </c>
      <c r="B2302" s="18">
        <f>IF(AND(ISNUMBER(--LEFT(A2302,10)), ISNUMBER(--LEFT(C2302,10))), --LEFT(C2302,10) - --LEFT(A2302,10), "")</f>
        <v>10.354099999996834</v>
      </c>
      <c r="C2302" s="4">
        <v>45607.354166666664</v>
      </c>
      <c r="D2302" s="16">
        <f>YEAR(C2302)</f>
        <v>2024</v>
      </c>
      <c r="E2302" s="1" t="str">
        <f t="shared" si="35"/>
        <v>November 2024</v>
      </c>
      <c r="F2302" s="3" t="str">
        <f ca="1">IF(C2302&gt;=TODAY()-365, "Last 12 Months", "After 12 Months")</f>
        <v>Last 12 Months</v>
      </c>
      <c r="G2302" s="1" t="s">
        <v>4320</v>
      </c>
      <c r="H2302" s="1" t="s">
        <v>377</v>
      </c>
      <c r="I2302" s="1" t="s">
        <v>4321</v>
      </c>
      <c r="J2302" s="8">
        <f>EOMONTH(C2302, 0)</f>
        <v>45626</v>
      </c>
      <c r="K2302" s="1" t="s">
        <v>373</v>
      </c>
      <c r="L2302" s="1" t="str">
        <f>IF(ISNUMBER(SEARCH("Social subscription",I2302)),"Social Sub",IF(OR(ISNUMBER(SEARCH("Mens",I2302)),ISNUMBER(SEARCH("Ladies",I2302))),"Match Fees",IF(OR(ISNUMBER(SEARCH("Badgers",I2302)),ISNUMBER(SEARCH("Match Fee",I2302))),"Match Fees",IF(OR(ISNUMBER(SEARCH("Training",I2302)),ISNUMBER(SEARCH("Aspirations",I2302))),"Training Fee",""))))</f>
        <v>Match Fees</v>
      </c>
      <c r="M2302" s="1">
        <v>10</v>
      </c>
      <c r="N2302" s="1">
        <v>0.2</v>
      </c>
      <c r="O2302" s="1">
        <v>0.1</v>
      </c>
      <c r="P2302" s="1">
        <v>0</v>
      </c>
      <c r="Q2302" s="1">
        <v>9.6999999999999993</v>
      </c>
    </row>
    <row r="2303" spans="1:17" ht="12.75">
      <c r="A2303" s="4">
        <v>45604</v>
      </c>
      <c r="B2303" s="18">
        <f>IF(AND(ISNUMBER(--LEFT(A2303,10)), ISNUMBER(--LEFT(C2303,10))), --LEFT(C2303,10) - --LEFT(A2303,10), "")</f>
        <v>3.3540999999968335</v>
      </c>
      <c r="C2303" s="4">
        <v>45607.354166666664</v>
      </c>
      <c r="D2303" s="16">
        <f>YEAR(C2303)</f>
        <v>2024</v>
      </c>
      <c r="E2303" s="1" t="str">
        <f t="shared" si="35"/>
        <v>November 2024</v>
      </c>
      <c r="F2303" s="3" t="str">
        <f ca="1">IF(C2303&gt;=TODAY()-365, "Last 12 Months", "After 12 Months")</f>
        <v>Last 12 Months</v>
      </c>
      <c r="G2303" s="1" t="s">
        <v>4322</v>
      </c>
      <c r="H2303" s="1" t="s">
        <v>377</v>
      </c>
      <c r="I2303" s="1" t="s">
        <v>4323</v>
      </c>
      <c r="J2303" s="8">
        <f>EOMONTH(C2303, 0)</f>
        <v>45626</v>
      </c>
      <c r="K2303" s="1" t="s">
        <v>373</v>
      </c>
      <c r="L2303" s="1" t="str">
        <f>IF(ISNUMBER(SEARCH("Social subscription",I2303)),"Social Sub",IF(OR(ISNUMBER(SEARCH("Mens",I2303)),ISNUMBER(SEARCH("Ladies",I2303))),"Match Fees",IF(OR(ISNUMBER(SEARCH("Badgers",I2303)),ISNUMBER(SEARCH("Match Fee",I2303))),"Match Fees",IF(OR(ISNUMBER(SEARCH("Training",I2303)),ISNUMBER(SEARCH("Aspirations",I2303))),"Training Fee",""))))</f>
        <v>Match Fees</v>
      </c>
      <c r="M2303" s="1">
        <v>10</v>
      </c>
      <c r="N2303" s="1">
        <v>0.2</v>
      </c>
      <c r="O2303" s="1">
        <v>0.1</v>
      </c>
      <c r="P2303" s="1">
        <v>0</v>
      </c>
      <c r="Q2303" s="1">
        <v>9.6999999999999993</v>
      </c>
    </row>
    <row r="2304" spans="1:17" ht="12.75">
      <c r="A2304" s="4">
        <v>45577</v>
      </c>
      <c r="B2304" s="18">
        <f>IF(AND(ISNUMBER(--LEFT(A2304,10)), ISNUMBER(--LEFT(C2304,10))), --LEFT(C2304,10) - --LEFT(A2304,10), "")</f>
        <v>30.354099999996834</v>
      </c>
      <c r="C2304" s="4">
        <v>45607.354166666664</v>
      </c>
      <c r="D2304" s="16">
        <f>YEAR(C2304)</f>
        <v>2024</v>
      </c>
      <c r="E2304" s="1" t="str">
        <f t="shared" si="35"/>
        <v>November 2024</v>
      </c>
      <c r="F2304" s="3" t="str">
        <f ca="1">IF(C2304&gt;=TODAY()-365, "Last 12 Months", "After 12 Months")</f>
        <v>Last 12 Months</v>
      </c>
      <c r="G2304" s="1" t="s">
        <v>4324</v>
      </c>
      <c r="H2304" s="1" t="s">
        <v>1561</v>
      </c>
      <c r="I2304" s="1" t="s">
        <v>4325</v>
      </c>
      <c r="J2304" s="8">
        <f>EOMONTH(C2304, 0)</f>
        <v>45626</v>
      </c>
      <c r="K2304" s="1" t="s">
        <v>373</v>
      </c>
      <c r="L2304" s="1" t="str">
        <f>IF(ISNUMBER(SEARCH("Social subscription",I2304)),"Social Sub",IF(OR(ISNUMBER(SEARCH("Mens",I2304)),ISNUMBER(SEARCH("Ladies",I2304))),"Match Fees",IF(OR(ISNUMBER(SEARCH("Badgers",I2304)),ISNUMBER(SEARCH("Match Fee",I2304))),"Match Fees",IF(OR(ISNUMBER(SEARCH("Training",I2304)),ISNUMBER(SEARCH("Aspirations",I2304))),"Training Fee",""))))</f>
        <v>Match Fees</v>
      </c>
      <c r="M2304" s="1">
        <v>5</v>
      </c>
      <c r="N2304" s="1">
        <v>0.12</v>
      </c>
      <c r="O2304" s="1">
        <v>0.05</v>
      </c>
      <c r="P2304" s="1">
        <v>0</v>
      </c>
      <c r="Q2304" s="1">
        <v>4.83</v>
      </c>
    </row>
    <row r="2305" spans="1:17" ht="12.75">
      <c r="A2305" s="4">
        <v>45583</v>
      </c>
      <c r="B2305" s="18">
        <f>IF(AND(ISNUMBER(--LEFT(A2305,10)), ISNUMBER(--LEFT(C2305,10))), --LEFT(C2305,10) - --LEFT(A2305,10), "")</f>
        <v>24.354099999996834</v>
      </c>
      <c r="C2305" s="4">
        <v>45607.354166666664</v>
      </c>
      <c r="D2305" s="16">
        <f>YEAR(C2305)</f>
        <v>2024</v>
      </c>
      <c r="E2305" s="1" t="str">
        <f t="shared" si="35"/>
        <v>November 2024</v>
      </c>
      <c r="F2305" s="3" t="str">
        <f ca="1">IF(C2305&gt;=TODAY()-365, "Last 12 Months", "After 12 Months")</f>
        <v>Last 12 Months</v>
      </c>
      <c r="G2305" s="1" t="s">
        <v>4326</v>
      </c>
      <c r="H2305" s="1" t="s">
        <v>1561</v>
      </c>
      <c r="I2305" s="1" t="s">
        <v>4327</v>
      </c>
      <c r="J2305" s="8">
        <f>EOMONTH(C2305, 0)</f>
        <v>45626</v>
      </c>
      <c r="K2305" s="1" t="s">
        <v>373</v>
      </c>
      <c r="L2305" s="1" t="str">
        <f>IF(ISNUMBER(SEARCH("Social subscription",I2305)),"Social Sub",IF(OR(ISNUMBER(SEARCH("Mens",I2305)),ISNUMBER(SEARCH("Ladies",I2305))),"Match Fees",IF(OR(ISNUMBER(SEARCH("Badgers",I2305)),ISNUMBER(SEARCH("Match Fee",I2305))),"Match Fees",IF(OR(ISNUMBER(SEARCH("Training",I2305)),ISNUMBER(SEARCH("Aspirations",I2305))),"Training Fee",""))))</f>
        <v>Match Fees</v>
      </c>
      <c r="M2305" s="1">
        <v>5</v>
      </c>
      <c r="N2305" s="1">
        <v>0.12</v>
      </c>
      <c r="O2305" s="1">
        <v>0.05</v>
      </c>
      <c r="P2305" s="1">
        <v>0</v>
      </c>
      <c r="Q2305" s="1">
        <v>4.83</v>
      </c>
    </row>
    <row r="2306" spans="1:17" ht="12.75">
      <c r="A2306" s="4">
        <v>45597</v>
      </c>
      <c r="B2306" s="18">
        <f>IF(AND(ISNUMBER(--LEFT(A2306,10)), ISNUMBER(--LEFT(C2306,10))), --LEFT(C2306,10) - --LEFT(A2306,10), "")</f>
        <v>10.354099999996834</v>
      </c>
      <c r="C2306" s="4">
        <v>45607.354166666664</v>
      </c>
      <c r="D2306" s="16">
        <f>YEAR(C2306)</f>
        <v>2024</v>
      </c>
      <c r="E2306" s="1" t="str">
        <f t="shared" si="35"/>
        <v>November 2024</v>
      </c>
      <c r="F2306" s="3" t="str">
        <f ca="1">IF(C2306&gt;=TODAY()-365, "Last 12 Months", "After 12 Months")</f>
        <v>Last 12 Months</v>
      </c>
      <c r="G2306" s="1" t="s">
        <v>4328</v>
      </c>
      <c r="H2306" s="1" t="s">
        <v>1561</v>
      </c>
      <c r="I2306" s="1" t="s">
        <v>4329</v>
      </c>
      <c r="J2306" s="8">
        <f>EOMONTH(C2306, 0)</f>
        <v>45626</v>
      </c>
      <c r="K2306" s="1" t="s">
        <v>373</v>
      </c>
      <c r="L2306" s="1" t="str">
        <f>IF(ISNUMBER(SEARCH("Social subscription",I2306)),"Social Sub",IF(OR(ISNUMBER(SEARCH("Mens",I2306)),ISNUMBER(SEARCH("Ladies",I2306))),"Match Fees",IF(OR(ISNUMBER(SEARCH("Badgers",I2306)),ISNUMBER(SEARCH("Match Fee",I2306))),"Match Fees",IF(OR(ISNUMBER(SEARCH("Training",I2306)),ISNUMBER(SEARCH("Aspirations",I2306))),"Training Fee",""))))</f>
        <v>Match Fees</v>
      </c>
      <c r="M2306" s="1">
        <v>5</v>
      </c>
      <c r="N2306" s="1">
        <v>0.12</v>
      </c>
      <c r="O2306" s="1">
        <v>0.05</v>
      </c>
      <c r="P2306" s="1">
        <v>0</v>
      </c>
      <c r="Q2306" s="1">
        <v>4.83</v>
      </c>
    </row>
    <row r="2307" spans="1:17" ht="12.75">
      <c r="A2307" s="4">
        <v>45604</v>
      </c>
      <c r="B2307" s="18">
        <f>IF(AND(ISNUMBER(--LEFT(A2307,10)), ISNUMBER(--LEFT(C2307,10))), --LEFT(C2307,10) - --LEFT(A2307,10), "")</f>
        <v>3.3540999999968335</v>
      </c>
      <c r="C2307" s="4">
        <v>45607.354166666664</v>
      </c>
      <c r="D2307" s="16">
        <f>YEAR(C2307)</f>
        <v>2024</v>
      </c>
      <c r="E2307" s="1" t="str">
        <f t="shared" ref="E2307:E2370" si="36">TEXT(C2307, "mmmm yyyy")</f>
        <v>November 2024</v>
      </c>
      <c r="F2307" s="3" t="str">
        <f ca="1">IF(C2307&gt;=TODAY()-365, "Last 12 Months", "After 12 Months")</f>
        <v>Last 12 Months</v>
      </c>
      <c r="G2307" s="1" t="s">
        <v>4330</v>
      </c>
      <c r="H2307" s="1" t="s">
        <v>1561</v>
      </c>
      <c r="I2307" s="1" t="s">
        <v>4331</v>
      </c>
      <c r="J2307" s="8">
        <f>EOMONTH(C2307, 0)</f>
        <v>45626</v>
      </c>
      <c r="K2307" s="1" t="s">
        <v>373</v>
      </c>
      <c r="L2307" s="1" t="str">
        <f>IF(ISNUMBER(SEARCH("Social subscription",I2307)),"Social Sub",IF(OR(ISNUMBER(SEARCH("Mens",I2307)),ISNUMBER(SEARCH("Ladies",I2307))),"Match Fees",IF(OR(ISNUMBER(SEARCH("Badgers",I2307)),ISNUMBER(SEARCH("Match Fee",I2307))),"Match Fees",IF(OR(ISNUMBER(SEARCH("Training",I2307)),ISNUMBER(SEARCH("Aspirations",I2307))),"Training Fee",""))))</f>
        <v>Match Fees</v>
      </c>
      <c r="M2307" s="1">
        <v>5</v>
      </c>
      <c r="N2307" s="1">
        <v>0.14000000000000001</v>
      </c>
      <c r="O2307" s="1">
        <v>0.05</v>
      </c>
      <c r="P2307" s="1">
        <v>0</v>
      </c>
      <c r="Q2307" s="1">
        <v>4.8099999999999996</v>
      </c>
    </row>
    <row r="2308" spans="1:17" ht="12.75">
      <c r="A2308" s="4">
        <v>45577</v>
      </c>
      <c r="B2308" s="18">
        <f>IF(AND(ISNUMBER(--LEFT(A2308,10)), ISNUMBER(--LEFT(C2308,10))), --LEFT(C2308,10) - --LEFT(A2308,10), "")</f>
        <v>30.354099999996834</v>
      </c>
      <c r="C2308" s="4">
        <v>45607.354166666664</v>
      </c>
      <c r="D2308" s="16">
        <f>YEAR(C2308)</f>
        <v>2024</v>
      </c>
      <c r="E2308" s="1" t="str">
        <f t="shared" si="36"/>
        <v>November 2024</v>
      </c>
      <c r="F2308" s="3" t="str">
        <f ca="1">IF(C2308&gt;=TODAY()-365, "Last 12 Months", "After 12 Months")</f>
        <v>Last 12 Months</v>
      </c>
      <c r="G2308" s="1" t="s">
        <v>4332</v>
      </c>
      <c r="H2308" s="1" t="s">
        <v>398</v>
      </c>
      <c r="I2308" s="1" t="s">
        <v>4333</v>
      </c>
      <c r="J2308" s="8">
        <f>EOMONTH(C2308, 0)</f>
        <v>45626</v>
      </c>
      <c r="K2308" s="1" t="s">
        <v>373</v>
      </c>
      <c r="L2308" s="1" t="str">
        <f>IF(ISNUMBER(SEARCH("Social subscription",I2308)),"Social Sub",IF(OR(ISNUMBER(SEARCH("Mens",I2308)),ISNUMBER(SEARCH("Ladies",I2308))),"Match Fees",IF(OR(ISNUMBER(SEARCH("Badgers",I2308)),ISNUMBER(SEARCH("Match Fee",I2308))),"Match Fees",IF(OR(ISNUMBER(SEARCH("Training",I2308)),ISNUMBER(SEARCH("Aspirations",I2308))),"Training Fee",""))))</f>
        <v>Match Fees</v>
      </c>
      <c r="M2308" s="1">
        <v>5</v>
      </c>
      <c r="N2308" s="1">
        <v>0.14000000000000001</v>
      </c>
      <c r="O2308" s="1">
        <v>0.05</v>
      </c>
      <c r="P2308" s="1">
        <v>0</v>
      </c>
      <c r="Q2308" s="1">
        <v>4.8099999999999996</v>
      </c>
    </row>
    <row r="2309" spans="1:17" ht="12.75">
      <c r="A2309" s="4">
        <v>45598</v>
      </c>
      <c r="B2309" s="18">
        <f>IF(AND(ISNUMBER(--LEFT(A2309,10)), ISNUMBER(--LEFT(C2309,10))), --LEFT(C2309,10) - --LEFT(A2309,10), "")</f>
        <v>9.3540999999968335</v>
      </c>
      <c r="C2309" s="4">
        <v>45607.354166666664</v>
      </c>
      <c r="D2309" s="16">
        <f>YEAR(C2309)</f>
        <v>2024</v>
      </c>
      <c r="E2309" s="1" t="str">
        <f t="shared" si="36"/>
        <v>November 2024</v>
      </c>
      <c r="F2309" s="3" t="str">
        <f ca="1">IF(C2309&gt;=TODAY()-365, "Last 12 Months", "After 12 Months")</f>
        <v>Last 12 Months</v>
      </c>
      <c r="G2309" s="1" t="s">
        <v>4334</v>
      </c>
      <c r="H2309" s="1" t="s">
        <v>398</v>
      </c>
      <c r="I2309" s="1" t="s">
        <v>4335</v>
      </c>
      <c r="J2309" s="8">
        <f>EOMONTH(C2309, 0)</f>
        <v>45626</v>
      </c>
      <c r="K2309" s="1" t="s">
        <v>373</v>
      </c>
      <c r="L2309" s="1" t="str">
        <f>IF(ISNUMBER(SEARCH("Social subscription",I2309)),"Social Sub",IF(OR(ISNUMBER(SEARCH("Mens",I2309)),ISNUMBER(SEARCH("Ladies",I2309))),"Match Fees",IF(OR(ISNUMBER(SEARCH("Badgers",I2309)),ISNUMBER(SEARCH("Match Fee",I2309))),"Match Fees",IF(OR(ISNUMBER(SEARCH("Training",I2309)),ISNUMBER(SEARCH("Aspirations",I2309))),"Training Fee",""))))</f>
        <v>Match Fees</v>
      </c>
      <c r="M2309" s="1">
        <v>5</v>
      </c>
      <c r="N2309" s="1">
        <v>0.14000000000000001</v>
      </c>
      <c r="O2309" s="1">
        <v>0.05</v>
      </c>
      <c r="P2309" s="1">
        <v>0</v>
      </c>
      <c r="Q2309" s="1">
        <v>4.8099999999999996</v>
      </c>
    </row>
    <row r="2310" spans="1:17" ht="12.75">
      <c r="A2310" s="4">
        <v>45604</v>
      </c>
      <c r="B2310" s="18">
        <f>IF(AND(ISNUMBER(--LEFT(A2310,10)), ISNUMBER(--LEFT(C2310,10))), --LEFT(C2310,10) - --LEFT(A2310,10), "")</f>
        <v>3.3540999999968335</v>
      </c>
      <c r="C2310" s="4">
        <v>45607.354166666664</v>
      </c>
      <c r="D2310" s="16">
        <f>YEAR(C2310)</f>
        <v>2024</v>
      </c>
      <c r="E2310" s="1" t="str">
        <f t="shared" si="36"/>
        <v>November 2024</v>
      </c>
      <c r="F2310" s="3" t="str">
        <f ca="1">IF(C2310&gt;=TODAY()-365, "Last 12 Months", "After 12 Months")</f>
        <v>Last 12 Months</v>
      </c>
      <c r="G2310" s="1" t="s">
        <v>4336</v>
      </c>
      <c r="H2310" s="1" t="s">
        <v>398</v>
      </c>
      <c r="I2310" s="1" t="s">
        <v>4337</v>
      </c>
      <c r="J2310" s="8">
        <f>EOMONTH(C2310, 0)</f>
        <v>45626</v>
      </c>
      <c r="K2310" s="1" t="s">
        <v>373</v>
      </c>
      <c r="L2310" s="1" t="str">
        <f>IF(ISNUMBER(SEARCH("Social subscription",I2310)),"Social Sub",IF(OR(ISNUMBER(SEARCH("Mens",I2310)),ISNUMBER(SEARCH("Ladies",I2310))),"Match Fees",IF(OR(ISNUMBER(SEARCH("Badgers",I2310)),ISNUMBER(SEARCH("Match Fee",I2310))),"Match Fees",IF(OR(ISNUMBER(SEARCH("Training",I2310)),ISNUMBER(SEARCH("Aspirations",I2310))),"Training Fee",""))))</f>
        <v>Match Fees</v>
      </c>
      <c r="M2310" s="1">
        <v>5</v>
      </c>
      <c r="N2310" s="1">
        <v>0.15</v>
      </c>
      <c r="O2310" s="1">
        <v>0.05</v>
      </c>
      <c r="P2310" s="1">
        <v>0</v>
      </c>
      <c r="Q2310" s="1">
        <v>4.8</v>
      </c>
    </row>
    <row r="2311" spans="1:17" ht="12.75">
      <c r="A2311" s="4">
        <v>45607</v>
      </c>
      <c r="B2311" s="18">
        <f>IF(AND(ISNUMBER(--LEFT(A2311,10)), ISNUMBER(--LEFT(C2311,10))), --LEFT(C2311,10) - --LEFT(A2311,10), "")</f>
        <v>0.68809999999939464</v>
      </c>
      <c r="C2311" s="4">
        <v>45607.688194444447</v>
      </c>
      <c r="D2311" s="16">
        <f>YEAR(C2311)</f>
        <v>2024</v>
      </c>
      <c r="E2311" s="1" t="str">
        <f t="shared" si="36"/>
        <v>November 2024</v>
      </c>
      <c r="F2311" s="3" t="str">
        <f ca="1">IF(C2311&gt;=TODAY()-365, "Last 12 Months", "After 12 Months")</f>
        <v>Last 12 Months</v>
      </c>
      <c r="G2311" s="1" t="s">
        <v>4338</v>
      </c>
      <c r="H2311" s="1" t="s">
        <v>1463</v>
      </c>
      <c r="I2311" s="1" t="s">
        <v>4339</v>
      </c>
      <c r="J2311" s="8">
        <f>EOMONTH(C2311, 0)</f>
        <v>45626</v>
      </c>
      <c r="K2311" s="1" t="s">
        <v>241</v>
      </c>
      <c r="L2311" s="1" t="str">
        <f>IF(ISNUMBER(SEARCH("Social subscription",I2311)),"Social Sub",IF(OR(ISNUMBER(SEARCH("Mens",I2311)),ISNUMBER(SEARCH("Ladies",I2311))),"Match Fees",IF(OR(ISNUMBER(SEARCH("Badgers",I2311)),ISNUMBER(SEARCH("Match Fee",I2311))),"Match Fees",IF(OR(ISNUMBER(SEARCH("Training",I2311)),ISNUMBER(SEARCH("Aspirations",I2311))),"Training Fee",""))))</f>
        <v>Match Fees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</row>
    <row r="2312" spans="1:17" ht="12.75">
      <c r="A2312" s="4">
        <v>45607</v>
      </c>
      <c r="B2312" s="18">
        <f>IF(AND(ISNUMBER(--LEFT(A2312,10)), ISNUMBER(--LEFT(C2312,10))), --LEFT(C2312,10) - --LEFT(A2312,10), "")</f>
        <v>0.69440000000031432</v>
      </c>
      <c r="C2312" s="4">
        <v>45607.694444444445</v>
      </c>
      <c r="D2312" s="16">
        <f>YEAR(C2312)</f>
        <v>2024</v>
      </c>
      <c r="E2312" s="1" t="str">
        <f t="shared" si="36"/>
        <v>November 2024</v>
      </c>
      <c r="F2312" s="3" t="str">
        <f ca="1">IF(C2312&gt;=TODAY()-365, "Last 12 Months", "After 12 Months")</f>
        <v>Last 12 Months</v>
      </c>
      <c r="G2312" s="1" t="s">
        <v>4340</v>
      </c>
      <c r="H2312" s="1" t="s">
        <v>812</v>
      </c>
      <c r="I2312" s="1" t="s">
        <v>4341</v>
      </c>
      <c r="J2312" s="8">
        <f>EOMONTH(C2312, 0)</f>
        <v>45626</v>
      </c>
      <c r="K2312" s="1" t="s">
        <v>233</v>
      </c>
      <c r="L2312" s="1" t="str">
        <f>IF(ISNUMBER(SEARCH("Social subscription",I2312)),"Social Sub",IF(OR(ISNUMBER(SEARCH("Mens",I2312)),ISNUMBER(SEARCH("Ladies",I2312))),"Match Fees",IF(OR(ISNUMBER(SEARCH("Badgers",I2312)),ISNUMBER(SEARCH("Match Fee",I2312))),"Match Fees",IF(OR(ISNUMBER(SEARCH("Training",I2312)),ISNUMBER(SEARCH("Aspirations",I2312))),"Training Fee",""))))</f>
        <v>Match Fees</v>
      </c>
      <c r="M2312" s="1">
        <v>10</v>
      </c>
      <c r="N2312" s="1">
        <v>0</v>
      </c>
      <c r="O2312" s="1">
        <v>0</v>
      </c>
      <c r="P2312" s="1">
        <v>0</v>
      </c>
      <c r="Q2312" s="1">
        <v>10</v>
      </c>
    </row>
    <row r="2313" spans="1:17" ht="12.75">
      <c r="A2313" s="4">
        <v>45607</v>
      </c>
      <c r="B2313" s="18">
        <f>IF(AND(ISNUMBER(--LEFT(A2313,10)), ISNUMBER(--LEFT(C2313,10))), --LEFT(C2313,10) - --LEFT(A2313,10), "")</f>
        <v>0.69440000000031432</v>
      </c>
      <c r="C2313" s="4">
        <v>45607.694444444445</v>
      </c>
      <c r="D2313" s="16">
        <f>YEAR(C2313)</f>
        <v>2024</v>
      </c>
      <c r="E2313" s="1" t="str">
        <f t="shared" si="36"/>
        <v>November 2024</v>
      </c>
      <c r="F2313" s="3" t="str">
        <f ca="1">IF(C2313&gt;=TODAY()-365, "Last 12 Months", "After 12 Months")</f>
        <v>Last 12 Months</v>
      </c>
      <c r="G2313" s="1" t="s">
        <v>4342</v>
      </c>
      <c r="H2313" s="1" t="s">
        <v>3257</v>
      </c>
      <c r="I2313" s="1" t="s">
        <v>4343</v>
      </c>
      <c r="J2313" s="8">
        <f>EOMONTH(C2313, 0)</f>
        <v>45626</v>
      </c>
      <c r="K2313" s="1" t="s">
        <v>241</v>
      </c>
      <c r="L2313" s="1" t="str">
        <f>IF(ISNUMBER(SEARCH("Social subscription",I2313)),"Social Sub",IF(OR(ISNUMBER(SEARCH("Mens",I2313)),ISNUMBER(SEARCH("Ladies",I2313))),"Match Fees",IF(OR(ISNUMBER(SEARCH("Badgers",I2313)),ISNUMBER(SEARCH("Match Fee",I2313))),"Match Fees",IF(OR(ISNUMBER(SEARCH("Training",I2313)),ISNUMBER(SEARCH("Aspirations",I2313))),"Training Fee",""))))</f>
        <v>Match Fees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</row>
    <row r="2314" spans="1:17" ht="12.75">
      <c r="A2314" s="4">
        <v>45607</v>
      </c>
      <c r="B2314" s="18">
        <f>IF(AND(ISNUMBER(--LEFT(A2314,10)), ISNUMBER(--LEFT(C2314,10))), --LEFT(C2314,10) - --LEFT(A2314,10), "")</f>
        <v>0.69440000000031432</v>
      </c>
      <c r="C2314" s="4">
        <v>45607.694444444445</v>
      </c>
      <c r="D2314" s="16">
        <f>YEAR(C2314)</f>
        <v>2024</v>
      </c>
      <c r="E2314" s="1" t="str">
        <f t="shared" si="36"/>
        <v>November 2024</v>
      </c>
      <c r="F2314" s="3" t="str">
        <f ca="1">IF(C2314&gt;=TODAY()-365, "Last 12 Months", "After 12 Months")</f>
        <v>Last 12 Months</v>
      </c>
      <c r="G2314" s="1" t="s">
        <v>4344</v>
      </c>
      <c r="H2314" s="1" t="s">
        <v>799</v>
      </c>
      <c r="I2314" s="1" t="s">
        <v>4343</v>
      </c>
      <c r="J2314" s="8">
        <f>EOMONTH(C2314, 0)</f>
        <v>45626</v>
      </c>
      <c r="K2314" s="1" t="s">
        <v>241</v>
      </c>
      <c r="L2314" s="1" t="str">
        <f>IF(ISNUMBER(SEARCH("Social subscription",I2314)),"Social Sub",IF(OR(ISNUMBER(SEARCH("Mens",I2314)),ISNUMBER(SEARCH("Ladies",I2314))),"Match Fees",IF(OR(ISNUMBER(SEARCH("Badgers",I2314)),ISNUMBER(SEARCH("Match Fee",I2314))),"Match Fees",IF(OR(ISNUMBER(SEARCH("Training",I2314)),ISNUMBER(SEARCH("Aspirations",I2314))),"Training Fee",""))))</f>
        <v>Match Fees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</row>
    <row r="2315" spans="1:17" ht="12.75">
      <c r="A2315" s="4">
        <v>45607</v>
      </c>
      <c r="B2315" s="18">
        <f>IF(AND(ISNUMBER(--LEFT(A2315,10)), ISNUMBER(--LEFT(C2315,10))), --LEFT(C2315,10) - --LEFT(A2315,10), "")</f>
        <v>0.69440000000031432</v>
      </c>
      <c r="C2315" s="4">
        <v>45607.694444444445</v>
      </c>
      <c r="D2315" s="16">
        <f>YEAR(C2315)</f>
        <v>2024</v>
      </c>
      <c r="E2315" s="1" t="str">
        <f t="shared" si="36"/>
        <v>November 2024</v>
      </c>
      <c r="F2315" s="3" t="str">
        <f ca="1">IF(C2315&gt;=TODAY()-365, "Last 12 Months", "After 12 Months")</f>
        <v>Last 12 Months</v>
      </c>
      <c r="G2315" s="1" t="s">
        <v>4345</v>
      </c>
      <c r="H2315" s="1" t="s">
        <v>2506</v>
      </c>
      <c r="I2315" s="1" t="s">
        <v>4343</v>
      </c>
      <c r="J2315" s="8">
        <f>EOMONTH(C2315, 0)</f>
        <v>45626</v>
      </c>
      <c r="K2315" s="1" t="s">
        <v>241</v>
      </c>
      <c r="L2315" s="1" t="str">
        <f>IF(ISNUMBER(SEARCH("Social subscription",I2315)),"Social Sub",IF(OR(ISNUMBER(SEARCH("Mens",I2315)),ISNUMBER(SEARCH("Ladies",I2315))),"Match Fees",IF(OR(ISNUMBER(SEARCH("Badgers",I2315)),ISNUMBER(SEARCH("Match Fee",I2315))),"Match Fees",IF(OR(ISNUMBER(SEARCH("Training",I2315)),ISNUMBER(SEARCH("Aspirations",I2315))),"Training Fee",""))))</f>
        <v>Match Fees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</row>
    <row r="2316" spans="1:17" ht="12.75">
      <c r="A2316" s="4">
        <v>45607</v>
      </c>
      <c r="B2316" s="18">
        <f>IF(AND(ISNUMBER(--LEFT(A2316,10)), ISNUMBER(--LEFT(C2316,10))), --LEFT(C2316,10) - --LEFT(A2316,10), "")</f>
        <v>0.86310000000230502</v>
      </c>
      <c r="C2316" s="4">
        <v>45607.863194444442</v>
      </c>
      <c r="D2316" s="16">
        <f>YEAR(C2316)</f>
        <v>2024</v>
      </c>
      <c r="E2316" s="1" t="str">
        <f t="shared" si="36"/>
        <v>November 2024</v>
      </c>
      <c r="F2316" s="3" t="str">
        <f ca="1">IF(C2316&gt;=TODAY()-365, "Last 12 Months", "After 12 Months")</f>
        <v>Last 12 Months</v>
      </c>
      <c r="G2316" s="1" t="s">
        <v>4346</v>
      </c>
      <c r="H2316" s="1" t="s">
        <v>2287</v>
      </c>
      <c r="I2316" s="1" t="s">
        <v>4347</v>
      </c>
      <c r="J2316" s="8">
        <f>EOMONTH(C2316, 0)</f>
        <v>45626</v>
      </c>
      <c r="K2316" s="1" t="s">
        <v>233</v>
      </c>
      <c r="L2316" s="1" t="str">
        <f>IF(ISNUMBER(SEARCH("Social subscription",I2316)),"Social Sub",IF(OR(ISNUMBER(SEARCH("Mens",I2316)),ISNUMBER(SEARCH("Ladies",I2316))),"Match Fees",IF(OR(ISNUMBER(SEARCH("Badgers",I2316)),ISNUMBER(SEARCH("Match Fee",I2316))),"Match Fees",IF(OR(ISNUMBER(SEARCH("Training",I2316)),ISNUMBER(SEARCH("Aspirations",I2316))),"Training Fee",""))))</f>
        <v>Match Fees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</row>
    <row r="2317" spans="1:17" ht="12.75">
      <c r="A2317" s="4">
        <v>45607</v>
      </c>
      <c r="B2317" s="18">
        <f>IF(AND(ISNUMBER(--LEFT(A2317,10)), ISNUMBER(--LEFT(C2317,10))), --LEFT(C2317,10) - --LEFT(A2317,10), "")</f>
        <v>0.87290000000211876</v>
      </c>
      <c r="C2317" s="4">
        <v>45607.872916666667</v>
      </c>
      <c r="D2317" s="16">
        <f>YEAR(C2317)</f>
        <v>2024</v>
      </c>
      <c r="E2317" s="1" t="str">
        <f t="shared" si="36"/>
        <v>November 2024</v>
      </c>
      <c r="F2317" s="3" t="str">
        <f ca="1">IF(C2317&gt;=TODAY()-365, "Last 12 Months", "After 12 Months")</f>
        <v>Last 12 Months</v>
      </c>
      <c r="G2317" s="1" t="s">
        <v>4348</v>
      </c>
      <c r="H2317" s="1" t="s">
        <v>1871</v>
      </c>
      <c r="I2317" s="1" t="s">
        <v>4349</v>
      </c>
      <c r="J2317" s="8">
        <f>EOMONTH(C2317, 0)</f>
        <v>45626</v>
      </c>
      <c r="K2317" s="1" t="s">
        <v>241</v>
      </c>
      <c r="L2317" s="1" t="str">
        <f>IF(ISNUMBER(SEARCH("Social subscription",I2317)),"Social Sub",IF(OR(ISNUMBER(SEARCH("Mens",I2317)),ISNUMBER(SEARCH("Ladies",I2317))),"Match Fees",IF(OR(ISNUMBER(SEARCH("Badgers",I2317)),ISNUMBER(SEARCH("Match Fee",I2317))),"Match Fees",IF(OR(ISNUMBER(SEARCH("Training",I2317)),ISNUMBER(SEARCH("Aspirations",I2317))),"Training Fee",""))))</f>
        <v>Match Fees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</row>
    <row r="2318" spans="1:17" ht="12.75">
      <c r="A2318" s="4">
        <v>45607</v>
      </c>
      <c r="B2318" s="18">
        <f>IF(AND(ISNUMBER(--LEFT(A2318,10)), ISNUMBER(--LEFT(C2318,10))), --LEFT(C2318,10) - --LEFT(A2318,10), "")</f>
        <v>0.87290000000211876</v>
      </c>
      <c r="C2318" s="4">
        <v>45607.872916666667</v>
      </c>
      <c r="D2318" s="16">
        <f>YEAR(C2318)</f>
        <v>2024</v>
      </c>
      <c r="E2318" s="1" t="str">
        <f t="shared" si="36"/>
        <v>November 2024</v>
      </c>
      <c r="F2318" s="3" t="str">
        <f ca="1">IF(C2318&gt;=TODAY()-365, "Last 12 Months", "After 12 Months")</f>
        <v>Last 12 Months</v>
      </c>
      <c r="G2318" s="1" t="s">
        <v>4350</v>
      </c>
      <c r="H2318" s="1" t="s">
        <v>2786</v>
      </c>
      <c r="I2318" s="1" t="s">
        <v>4349</v>
      </c>
      <c r="J2318" s="8">
        <f>EOMONTH(C2318, 0)</f>
        <v>45626</v>
      </c>
      <c r="K2318" s="1" t="s">
        <v>241</v>
      </c>
      <c r="L2318" s="1" t="str">
        <f>IF(ISNUMBER(SEARCH("Social subscription",I2318)),"Social Sub",IF(OR(ISNUMBER(SEARCH("Mens",I2318)),ISNUMBER(SEARCH("Ladies",I2318))),"Match Fees",IF(OR(ISNUMBER(SEARCH("Badgers",I2318)),ISNUMBER(SEARCH("Match Fee",I2318))),"Match Fees",IF(OR(ISNUMBER(SEARCH("Training",I2318)),ISNUMBER(SEARCH("Aspirations",I2318))),"Training Fee",""))))</f>
        <v>Match Fees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</row>
    <row r="2319" spans="1:17" ht="12.75">
      <c r="A2319" s="4">
        <v>45607</v>
      </c>
      <c r="B2319" s="18">
        <f>IF(AND(ISNUMBER(--LEFT(A2319,10)), ISNUMBER(--LEFT(C2319,10))), --LEFT(C2319,10) - --LEFT(A2319,10), "")</f>
        <v>0.87290000000211876</v>
      </c>
      <c r="C2319" s="4">
        <v>45607.872916666667</v>
      </c>
      <c r="D2319" s="16">
        <f>YEAR(C2319)</f>
        <v>2024</v>
      </c>
      <c r="E2319" s="1" t="str">
        <f t="shared" si="36"/>
        <v>November 2024</v>
      </c>
      <c r="F2319" s="3" t="str">
        <f ca="1">IF(C2319&gt;=TODAY()-365, "Last 12 Months", "After 12 Months")</f>
        <v>Last 12 Months</v>
      </c>
      <c r="G2319" s="1" t="s">
        <v>4351</v>
      </c>
      <c r="H2319" s="1" t="s">
        <v>996</v>
      </c>
      <c r="I2319" s="1" t="s">
        <v>4352</v>
      </c>
      <c r="J2319" s="8">
        <f>EOMONTH(C2319, 0)</f>
        <v>45626</v>
      </c>
      <c r="K2319" s="1" t="s">
        <v>241</v>
      </c>
      <c r="L2319" s="1" t="str">
        <f>IF(ISNUMBER(SEARCH("Social subscription",I2319)),"Social Sub",IF(OR(ISNUMBER(SEARCH("Mens",I2319)),ISNUMBER(SEARCH("Ladies",I2319))),"Match Fees",IF(OR(ISNUMBER(SEARCH("Badgers",I2319)),ISNUMBER(SEARCH("Match Fee",I2319))),"Match Fees",IF(OR(ISNUMBER(SEARCH("Training",I2319)),ISNUMBER(SEARCH("Aspirations",I2319))),"Training Fee",""))))</f>
        <v>Match Fees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</row>
    <row r="2320" spans="1:17" ht="12.75">
      <c r="A2320" s="4">
        <v>45607</v>
      </c>
      <c r="B2320" s="18">
        <f>IF(AND(ISNUMBER(--LEFT(A2320,10)), ISNUMBER(--LEFT(C2320,10))), --LEFT(C2320,10) - --LEFT(A2320,10), "")</f>
        <v>0.93540000000211876</v>
      </c>
      <c r="C2320" s="4">
        <v>45607.935416666667</v>
      </c>
      <c r="D2320" s="16">
        <f>YEAR(C2320)</f>
        <v>2024</v>
      </c>
      <c r="E2320" s="1" t="str">
        <f t="shared" si="36"/>
        <v>November 2024</v>
      </c>
      <c r="F2320" s="3" t="str">
        <f ca="1">IF(C2320&gt;=TODAY()-365, "Last 12 Months", "After 12 Months")</f>
        <v>Last 12 Months</v>
      </c>
      <c r="G2320" s="1" t="s">
        <v>4353</v>
      </c>
      <c r="H2320" s="1" t="s">
        <v>3319</v>
      </c>
      <c r="I2320" s="1" t="s">
        <v>25</v>
      </c>
      <c r="J2320" s="8">
        <f>EOMONTH(C2320, 0)</f>
        <v>45626</v>
      </c>
      <c r="K2320" s="1" t="s">
        <v>241</v>
      </c>
      <c r="L2320" s="1" t="str">
        <f>IF(ISNUMBER(SEARCH("Social subscription",I2320)),"Social Sub",IF(OR(ISNUMBER(SEARCH("Mens",I2320)),ISNUMBER(SEARCH("Ladies",I2320))),"Match Fees",IF(OR(ISNUMBER(SEARCH("Badgers",I2320)),ISNUMBER(SEARCH("Match Fee",I2320))),"Match Fees",IF(OR(ISNUMBER(SEARCH("Training",I2320)),ISNUMBER(SEARCH("Aspirations",I2320))),"Training Fee",""))))</f>
        <v>Match Fees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</row>
    <row r="2321" spans="1:17" ht="12.75">
      <c r="A2321" s="4">
        <v>45607</v>
      </c>
      <c r="B2321" s="18">
        <f>IF(AND(ISNUMBER(--LEFT(A2321,10)), ISNUMBER(--LEFT(C2321,10))), --LEFT(C2321,10) - --LEFT(A2321,10), "")</f>
        <v>0.93540000000211876</v>
      </c>
      <c r="C2321" s="4">
        <v>45607.935416666667</v>
      </c>
      <c r="D2321" s="16">
        <f>YEAR(C2321)</f>
        <v>2024</v>
      </c>
      <c r="E2321" s="1" t="str">
        <f t="shared" si="36"/>
        <v>November 2024</v>
      </c>
      <c r="F2321" s="3" t="str">
        <f ca="1">IF(C2321&gt;=TODAY()-365, "Last 12 Months", "After 12 Months")</f>
        <v>Last 12 Months</v>
      </c>
      <c r="G2321" s="1" t="s">
        <v>4354</v>
      </c>
      <c r="H2321" s="1" t="s">
        <v>996</v>
      </c>
      <c r="I2321" s="1" t="s">
        <v>25</v>
      </c>
      <c r="J2321" s="8">
        <f>EOMONTH(C2321, 0)</f>
        <v>45626</v>
      </c>
      <c r="K2321" s="1" t="s">
        <v>241</v>
      </c>
      <c r="L2321" s="1" t="str">
        <f>IF(ISNUMBER(SEARCH("Social subscription",I2321)),"Social Sub",IF(OR(ISNUMBER(SEARCH("Mens",I2321)),ISNUMBER(SEARCH("Ladies",I2321))),"Match Fees",IF(OR(ISNUMBER(SEARCH("Badgers",I2321)),ISNUMBER(SEARCH("Match Fee",I2321))),"Match Fees",IF(OR(ISNUMBER(SEARCH("Training",I2321)),ISNUMBER(SEARCH("Aspirations",I2321))),"Training Fee",""))))</f>
        <v>Match Fees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</row>
    <row r="2322" spans="1:17" ht="12.75">
      <c r="A2322" s="4">
        <v>45607</v>
      </c>
      <c r="B2322" s="18">
        <f>IF(AND(ISNUMBER(--LEFT(A2322,10)), ISNUMBER(--LEFT(C2322,10))), --LEFT(C2322,10) - --LEFT(A2322,10), "")</f>
        <v>0.93540000000211876</v>
      </c>
      <c r="C2322" s="4">
        <v>45607.935416666667</v>
      </c>
      <c r="D2322" s="16">
        <f>YEAR(C2322)</f>
        <v>2024</v>
      </c>
      <c r="E2322" s="1" t="str">
        <f t="shared" si="36"/>
        <v>November 2024</v>
      </c>
      <c r="F2322" s="3" t="str">
        <f ca="1">IF(C2322&gt;=TODAY()-365, "Last 12 Months", "After 12 Months")</f>
        <v>Last 12 Months</v>
      </c>
      <c r="G2322" s="1" t="s">
        <v>4355</v>
      </c>
      <c r="H2322" s="1" t="s">
        <v>2477</v>
      </c>
      <c r="I2322" s="1" t="s">
        <v>25</v>
      </c>
      <c r="J2322" s="8">
        <f>EOMONTH(C2322, 0)</f>
        <v>45626</v>
      </c>
      <c r="K2322" s="1" t="s">
        <v>241</v>
      </c>
      <c r="L2322" s="1" t="str">
        <f>IF(ISNUMBER(SEARCH("Social subscription",I2322)),"Social Sub",IF(OR(ISNUMBER(SEARCH("Mens",I2322)),ISNUMBER(SEARCH("Ladies",I2322))),"Match Fees",IF(OR(ISNUMBER(SEARCH("Badgers",I2322)),ISNUMBER(SEARCH("Match Fee",I2322))),"Match Fees",IF(OR(ISNUMBER(SEARCH("Training",I2322)),ISNUMBER(SEARCH("Aspirations",I2322))),"Training Fee",""))))</f>
        <v>Match Fees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</row>
    <row r="2323" spans="1:17" ht="12.75">
      <c r="A2323" s="4">
        <v>45607</v>
      </c>
      <c r="B2323" s="18">
        <f>IF(AND(ISNUMBER(--LEFT(A2323,10)), ISNUMBER(--LEFT(C2323,10))), --LEFT(C2323,10) - --LEFT(A2323,10), "")</f>
        <v>0.93609999999898719</v>
      </c>
      <c r="C2323" s="4">
        <v>45607.936111111114</v>
      </c>
      <c r="D2323" s="16">
        <f>YEAR(C2323)</f>
        <v>2024</v>
      </c>
      <c r="E2323" s="1" t="str">
        <f t="shared" si="36"/>
        <v>November 2024</v>
      </c>
      <c r="F2323" s="3" t="str">
        <f ca="1">IF(C2323&gt;=TODAY()-365, "Last 12 Months", "After 12 Months")</f>
        <v>Last 12 Months</v>
      </c>
      <c r="G2323" s="1" t="s">
        <v>4356</v>
      </c>
      <c r="H2323" s="1" t="s">
        <v>1470</v>
      </c>
      <c r="I2323" s="1" t="s">
        <v>25</v>
      </c>
      <c r="J2323" s="8">
        <f>EOMONTH(C2323, 0)</f>
        <v>45626</v>
      </c>
      <c r="K2323" s="1" t="s">
        <v>241</v>
      </c>
      <c r="L2323" s="1" t="str">
        <f>IF(ISNUMBER(SEARCH("Social subscription",I2323)),"Social Sub",IF(OR(ISNUMBER(SEARCH("Mens",I2323)),ISNUMBER(SEARCH("Ladies",I2323))),"Match Fees",IF(OR(ISNUMBER(SEARCH("Badgers",I2323)),ISNUMBER(SEARCH("Match Fee",I2323))),"Match Fees",IF(OR(ISNUMBER(SEARCH("Training",I2323)),ISNUMBER(SEARCH("Aspirations",I2323))),"Training Fee",""))))</f>
        <v>Match Fees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</row>
    <row r="2324" spans="1:17" ht="12.75">
      <c r="A2324" s="4">
        <v>45607</v>
      </c>
      <c r="B2324" s="18">
        <f>IF(AND(ISNUMBER(--LEFT(A2324,10)), ISNUMBER(--LEFT(C2324,10))), --LEFT(C2324,10) - --LEFT(A2324,10), "")</f>
        <v>0.93609999999898719</v>
      </c>
      <c r="C2324" s="4">
        <v>45607.936111111114</v>
      </c>
      <c r="D2324" s="16">
        <f>YEAR(C2324)</f>
        <v>2024</v>
      </c>
      <c r="E2324" s="1" t="str">
        <f t="shared" si="36"/>
        <v>November 2024</v>
      </c>
      <c r="F2324" s="3" t="str">
        <f ca="1">IF(C2324&gt;=TODAY()-365, "Last 12 Months", "After 12 Months")</f>
        <v>Last 12 Months</v>
      </c>
      <c r="G2324" s="1" t="s">
        <v>4357</v>
      </c>
      <c r="H2324" s="1" t="s">
        <v>1354</v>
      </c>
      <c r="I2324" s="1" t="s">
        <v>25</v>
      </c>
      <c r="J2324" s="8">
        <f>EOMONTH(C2324, 0)</f>
        <v>45626</v>
      </c>
      <c r="K2324" s="1" t="s">
        <v>241</v>
      </c>
      <c r="L2324" s="1" t="str">
        <f>IF(ISNUMBER(SEARCH("Social subscription",I2324)),"Social Sub",IF(OR(ISNUMBER(SEARCH("Mens",I2324)),ISNUMBER(SEARCH("Ladies",I2324))),"Match Fees",IF(OR(ISNUMBER(SEARCH("Badgers",I2324)),ISNUMBER(SEARCH("Match Fee",I2324))),"Match Fees",IF(OR(ISNUMBER(SEARCH("Training",I2324)),ISNUMBER(SEARCH("Aspirations",I2324))),"Training Fee",""))))</f>
        <v>Match Fees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</row>
    <row r="2325" spans="1:17" ht="12.75">
      <c r="A2325" s="4">
        <v>45607</v>
      </c>
      <c r="B2325" s="18">
        <f>IF(AND(ISNUMBER(--LEFT(A2325,10)), ISNUMBER(--LEFT(C2325,10))), --LEFT(C2325,10) - --LEFT(A2325,10), "")</f>
        <v>0.93609999999898719</v>
      </c>
      <c r="C2325" s="4">
        <v>45607.936111111114</v>
      </c>
      <c r="D2325" s="16">
        <f>YEAR(C2325)</f>
        <v>2024</v>
      </c>
      <c r="E2325" s="1" t="str">
        <f t="shared" si="36"/>
        <v>November 2024</v>
      </c>
      <c r="F2325" s="3" t="str">
        <f ca="1">IF(C2325&gt;=TODAY()-365, "Last 12 Months", "After 12 Months")</f>
        <v>Last 12 Months</v>
      </c>
      <c r="G2325" s="1" t="s">
        <v>4358</v>
      </c>
      <c r="H2325" s="1" t="s">
        <v>3200</v>
      </c>
      <c r="I2325" s="1" t="s">
        <v>25</v>
      </c>
      <c r="J2325" s="8">
        <f>EOMONTH(C2325, 0)</f>
        <v>45626</v>
      </c>
      <c r="K2325" s="1" t="s">
        <v>241</v>
      </c>
      <c r="L2325" s="1" t="str">
        <f>IF(ISNUMBER(SEARCH("Social subscription",I2325)),"Social Sub",IF(OR(ISNUMBER(SEARCH("Mens",I2325)),ISNUMBER(SEARCH("Ladies",I2325))),"Match Fees",IF(OR(ISNUMBER(SEARCH("Badgers",I2325)),ISNUMBER(SEARCH("Match Fee",I2325))),"Match Fees",IF(OR(ISNUMBER(SEARCH("Training",I2325)),ISNUMBER(SEARCH("Aspirations",I2325))),"Training Fee",""))))</f>
        <v>Match Fees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</row>
    <row r="2326" spans="1:17" ht="12.75">
      <c r="A2326" s="4">
        <v>45607</v>
      </c>
      <c r="B2326" s="18">
        <f>IF(AND(ISNUMBER(--LEFT(A2326,10)), ISNUMBER(--LEFT(C2326,10))), --LEFT(C2326,10) - --LEFT(A2326,10), "")</f>
        <v>0.93609999999898719</v>
      </c>
      <c r="C2326" s="4">
        <v>45607.936111111114</v>
      </c>
      <c r="D2326" s="16">
        <f>YEAR(C2326)</f>
        <v>2024</v>
      </c>
      <c r="E2326" s="1" t="str">
        <f t="shared" si="36"/>
        <v>November 2024</v>
      </c>
      <c r="F2326" s="3" t="str">
        <f ca="1">IF(C2326&gt;=TODAY()-365, "Last 12 Months", "After 12 Months")</f>
        <v>Last 12 Months</v>
      </c>
      <c r="G2326" s="1" t="s">
        <v>4359</v>
      </c>
      <c r="H2326" s="1" t="s">
        <v>4360</v>
      </c>
      <c r="I2326" s="1" t="s">
        <v>25</v>
      </c>
      <c r="J2326" s="8">
        <f>EOMONTH(C2326, 0)</f>
        <v>45626</v>
      </c>
      <c r="K2326" s="1" t="s">
        <v>241</v>
      </c>
      <c r="L2326" s="1" t="str">
        <f>IF(ISNUMBER(SEARCH("Social subscription",I2326)),"Social Sub",IF(OR(ISNUMBER(SEARCH("Mens",I2326)),ISNUMBER(SEARCH("Ladies",I2326))),"Match Fees",IF(OR(ISNUMBER(SEARCH("Badgers",I2326)),ISNUMBER(SEARCH("Match Fee",I2326))),"Match Fees",IF(OR(ISNUMBER(SEARCH("Training",I2326)),ISNUMBER(SEARCH("Aspirations",I2326))),"Training Fee",""))))</f>
        <v>Match Fees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</row>
    <row r="2327" spans="1:17" ht="12.75">
      <c r="A2327" s="4">
        <v>45607</v>
      </c>
      <c r="B2327" s="18">
        <f>IF(AND(ISNUMBER(--LEFT(A2327,10)), ISNUMBER(--LEFT(C2327,10))), --LEFT(C2327,10) - --LEFT(A2327,10), "")</f>
        <v>0.93609999999898719</v>
      </c>
      <c r="C2327" s="4">
        <v>45607.936111111114</v>
      </c>
      <c r="D2327" s="16">
        <f>YEAR(C2327)</f>
        <v>2024</v>
      </c>
      <c r="E2327" s="1" t="str">
        <f t="shared" si="36"/>
        <v>November 2024</v>
      </c>
      <c r="F2327" s="3" t="str">
        <f ca="1">IF(C2327&gt;=TODAY()-365, "Last 12 Months", "After 12 Months")</f>
        <v>Last 12 Months</v>
      </c>
      <c r="G2327" s="1" t="s">
        <v>4361</v>
      </c>
      <c r="H2327" s="1" t="s">
        <v>3190</v>
      </c>
      <c r="I2327" s="1" t="s">
        <v>25</v>
      </c>
      <c r="J2327" s="8">
        <f>EOMONTH(C2327, 0)</f>
        <v>45626</v>
      </c>
      <c r="K2327" s="1" t="s">
        <v>241</v>
      </c>
      <c r="L2327" s="1" t="str">
        <f>IF(ISNUMBER(SEARCH("Social subscription",I2327)),"Social Sub",IF(OR(ISNUMBER(SEARCH("Mens",I2327)),ISNUMBER(SEARCH("Ladies",I2327))),"Match Fees",IF(OR(ISNUMBER(SEARCH("Badgers",I2327)),ISNUMBER(SEARCH("Match Fee",I2327))),"Match Fees",IF(OR(ISNUMBER(SEARCH("Training",I2327)),ISNUMBER(SEARCH("Aspirations",I2327))),"Training Fee",""))))</f>
        <v>Match Fees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</row>
    <row r="2328" spans="1:17" ht="12.75">
      <c r="A2328" s="4">
        <v>45607</v>
      </c>
      <c r="B2328" s="18">
        <f>IF(AND(ISNUMBER(--LEFT(A2328,10)), ISNUMBER(--LEFT(C2328,10))), --LEFT(C2328,10) - --LEFT(A2328,10), "")</f>
        <v>0.93609999999898719</v>
      </c>
      <c r="C2328" s="4">
        <v>45607.936111111114</v>
      </c>
      <c r="D2328" s="16">
        <f>YEAR(C2328)</f>
        <v>2024</v>
      </c>
      <c r="E2328" s="1" t="str">
        <f t="shared" si="36"/>
        <v>November 2024</v>
      </c>
      <c r="F2328" s="3" t="str">
        <f ca="1">IF(C2328&gt;=TODAY()-365, "Last 12 Months", "After 12 Months")</f>
        <v>Last 12 Months</v>
      </c>
      <c r="G2328" s="1" t="s">
        <v>4362</v>
      </c>
      <c r="H2328" s="1" t="s">
        <v>3193</v>
      </c>
      <c r="I2328" s="1" t="s">
        <v>25</v>
      </c>
      <c r="J2328" s="8">
        <f>EOMONTH(C2328, 0)</f>
        <v>45626</v>
      </c>
      <c r="K2328" s="1" t="s">
        <v>241</v>
      </c>
      <c r="L2328" s="1" t="str">
        <f>IF(ISNUMBER(SEARCH("Social subscription",I2328)),"Social Sub",IF(OR(ISNUMBER(SEARCH("Mens",I2328)),ISNUMBER(SEARCH("Ladies",I2328))),"Match Fees",IF(OR(ISNUMBER(SEARCH("Badgers",I2328)),ISNUMBER(SEARCH("Match Fee",I2328))),"Match Fees",IF(OR(ISNUMBER(SEARCH("Training",I2328)),ISNUMBER(SEARCH("Aspirations",I2328))),"Training Fee",""))))</f>
        <v>Match Fees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</row>
    <row r="2329" spans="1:17" ht="12.75">
      <c r="A2329" s="4">
        <v>45607</v>
      </c>
      <c r="B2329" s="18">
        <f>IF(AND(ISNUMBER(--LEFT(A2329,10)), ISNUMBER(--LEFT(C2329,10))), --LEFT(C2329,10) - --LEFT(A2329,10), "")</f>
        <v>0.93680000000313157</v>
      </c>
      <c r="C2329" s="4">
        <v>45607.936805555553</v>
      </c>
      <c r="D2329" s="16">
        <f>YEAR(C2329)</f>
        <v>2024</v>
      </c>
      <c r="E2329" s="1" t="str">
        <f t="shared" si="36"/>
        <v>November 2024</v>
      </c>
      <c r="F2329" s="3" t="str">
        <f ca="1">IF(C2329&gt;=TODAY()-365, "Last 12 Months", "After 12 Months")</f>
        <v>Last 12 Months</v>
      </c>
      <c r="G2329" s="1" t="s">
        <v>4363</v>
      </c>
      <c r="H2329" s="1" t="s">
        <v>3198</v>
      </c>
      <c r="I2329" s="1" t="s">
        <v>25</v>
      </c>
      <c r="J2329" s="8">
        <f>EOMONTH(C2329, 0)</f>
        <v>45626</v>
      </c>
      <c r="K2329" s="1" t="s">
        <v>241</v>
      </c>
      <c r="L2329" s="1" t="str">
        <f>IF(ISNUMBER(SEARCH("Social subscription",I2329)),"Social Sub",IF(OR(ISNUMBER(SEARCH("Mens",I2329)),ISNUMBER(SEARCH("Ladies",I2329))),"Match Fees",IF(OR(ISNUMBER(SEARCH("Badgers",I2329)),ISNUMBER(SEARCH("Match Fee",I2329))),"Match Fees",IF(OR(ISNUMBER(SEARCH("Training",I2329)),ISNUMBER(SEARCH("Aspirations",I2329))),"Training Fee",""))))</f>
        <v>Match Fees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</row>
    <row r="2330" spans="1:17" ht="12.75">
      <c r="A2330" s="4">
        <v>45607</v>
      </c>
      <c r="B2330" s="18">
        <f>IF(AND(ISNUMBER(--LEFT(A2330,10)), ISNUMBER(--LEFT(C2330,10))), --LEFT(C2330,10) - --LEFT(A2330,10), "")</f>
        <v>0.93680000000313157</v>
      </c>
      <c r="C2330" s="4">
        <v>45607.936805555553</v>
      </c>
      <c r="D2330" s="16">
        <f>YEAR(C2330)</f>
        <v>2024</v>
      </c>
      <c r="E2330" s="1" t="str">
        <f t="shared" si="36"/>
        <v>November 2024</v>
      </c>
      <c r="F2330" s="3" t="str">
        <f ca="1">IF(C2330&gt;=TODAY()-365, "Last 12 Months", "After 12 Months")</f>
        <v>Last 12 Months</v>
      </c>
      <c r="G2330" s="1" t="s">
        <v>4364</v>
      </c>
      <c r="H2330" s="1" t="s">
        <v>2776</v>
      </c>
      <c r="I2330" s="1" t="s">
        <v>25</v>
      </c>
      <c r="J2330" s="8">
        <f>EOMONTH(C2330, 0)</f>
        <v>45626</v>
      </c>
      <c r="K2330" s="1" t="s">
        <v>241</v>
      </c>
      <c r="L2330" s="1" t="str">
        <f>IF(ISNUMBER(SEARCH("Social subscription",I2330)),"Social Sub",IF(OR(ISNUMBER(SEARCH("Mens",I2330)),ISNUMBER(SEARCH("Ladies",I2330))),"Match Fees",IF(OR(ISNUMBER(SEARCH("Badgers",I2330)),ISNUMBER(SEARCH("Match Fee",I2330))),"Match Fees",IF(OR(ISNUMBER(SEARCH("Training",I2330)),ISNUMBER(SEARCH("Aspirations",I2330))),"Training Fee",""))))</f>
        <v>Match Fees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</row>
    <row r="2331" spans="1:17" ht="12.75">
      <c r="A2331" s="4">
        <v>45607</v>
      </c>
      <c r="B2331" s="18">
        <f>IF(AND(ISNUMBER(--LEFT(A2331,10)), ISNUMBER(--LEFT(C2331,10))), --LEFT(C2331,10) - --LEFT(A2331,10), "")</f>
        <v>0.93680000000313157</v>
      </c>
      <c r="C2331" s="4">
        <v>45607.936805555553</v>
      </c>
      <c r="D2331" s="16">
        <f>YEAR(C2331)</f>
        <v>2024</v>
      </c>
      <c r="E2331" s="1" t="str">
        <f t="shared" si="36"/>
        <v>November 2024</v>
      </c>
      <c r="F2331" s="3" t="str">
        <f ca="1">IF(C2331&gt;=TODAY()-365, "Last 12 Months", "After 12 Months")</f>
        <v>Last 12 Months</v>
      </c>
      <c r="G2331" s="1" t="s">
        <v>4365</v>
      </c>
      <c r="H2331" s="1" t="s">
        <v>2771</v>
      </c>
      <c r="I2331" s="1" t="s">
        <v>25</v>
      </c>
      <c r="J2331" s="8">
        <f>EOMONTH(C2331, 0)</f>
        <v>45626</v>
      </c>
      <c r="K2331" s="1" t="s">
        <v>241</v>
      </c>
      <c r="L2331" s="1" t="str">
        <f>IF(ISNUMBER(SEARCH("Social subscription",I2331)),"Social Sub",IF(OR(ISNUMBER(SEARCH("Mens",I2331)),ISNUMBER(SEARCH("Ladies",I2331))),"Match Fees",IF(OR(ISNUMBER(SEARCH("Badgers",I2331)),ISNUMBER(SEARCH("Match Fee",I2331))),"Match Fees",IF(OR(ISNUMBER(SEARCH("Training",I2331)),ISNUMBER(SEARCH("Aspirations",I2331))),"Training Fee",""))))</f>
        <v>Match Fees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</row>
    <row r="2332" spans="1:17" ht="12.75">
      <c r="A2332" s="4">
        <v>45607</v>
      </c>
      <c r="B2332" s="18">
        <f>IF(AND(ISNUMBER(--LEFT(A2332,10)), ISNUMBER(--LEFT(C2332,10))), --LEFT(C2332,10) - --LEFT(A2332,10), "")</f>
        <v>0.93680000000313157</v>
      </c>
      <c r="C2332" s="4">
        <v>45607.936805555553</v>
      </c>
      <c r="D2332" s="16">
        <f>YEAR(C2332)</f>
        <v>2024</v>
      </c>
      <c r="E2332" s="1" t="str">
        <f t="shared" si="36"/>
        <v>November 2024</v>
      </c>
      <c r="F2332" s="3" t="str">
        <f ca="1">IF(C2332&gt;=TODAY()-365, "Last 12 Months", "After 12 Months")</f>
        <v>Last 12 Months</v>
      </c>
      <c r="G2332" s="1" t="s">
        <v>4366</v>
      </c>
      <c r="H2332" s="1" t="s">
        <v>2784</v>
      </c>
      <c r="I2332" s="1" t="s">
        <v>25</v>
      </c>
      <c r="J2332" s="8">
        <f>EOMONTH(C2332, 0)</f>
        <v>45626</v>
      </c>
      <c r="K2332" s="1" t="s">
        <v>241</v>
      </c>
      <c r="L2332" s="1" t="str">
        <f>IF(ISNUMBER(SEARCH("Social subscription",I2332)),"Social Sub",IF(OR(ISNUMBER(SEARCH("Mens",I2332)),ISNUMBER(SEARCH("Ladies",I2332))),"Match Fees",IF(OR(ISNUMBER(SEARCH("Badgers",I2332)),ISNUMBER(SEARCH("Match Fee",I2332))),"Match Fees",IF(OR(ISNUMBER(SEARCH("Training",I2332)),ISNUMBER(SEARCH("Aspirations",I2332))),"Training Fee",""))))</f>
        <v>Match Fees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</row>
    <row r="2333" spans="1:17" ht="12.75">
      <c r="A2333" s="4">
        <v>45607</v>
      </c>
      <c r="B2333" s="18">
        <f>IF(AND(ISNUMBER(--LEFT(A2333,10)), ISNUMBER(--LEFT(C2333,10))), --LEFT(C2333,10) - --LEFT(A2333,10), "")</f>
        <v>0.93680000000313157</v>
      </c>
      <c r="C2333" s="4">
        <v>45607.936805555553</v>
      </c>
      <c r="D2333" s="16">
        <f>YEAR(C2333)</f>
        <v>2024</v>
      </c>
      <c r="E2333" s="1" t="str">
        <f t="shared" si="36"/>
        <v>November 2024</v>
      </c>
      <c r="F2333" s="3" t="str">
        <f ca="1">IF(C2333&gt;=TODAY()-365, "Last 12 Months", "After 12 Months")</f>
        <v>Last 12 Months</v>
      </c>
      <c r="G2333" s="1" t="s">
        <v>4367</v>
      </c>
      <c r="H2333" s="1" t="s">
        <v>2786</v>
      </c>
      <c r="I2333" s="1" t="s">
        <v>25</v>
      </c>
      <c r="J2333" s="8">
        <f>EOMONTH(C2333, 0)</f>
        <v>45626</v>
      </c>
      <c r="K2333" s="1" t="s">
        <v>241</v>
      </c>
      <c r="L2333" s="1" t="str">
        <f>IF(ISNUMBER(SEARCH("Social subscription",I2333)),"Social Sub",IF(OR(ISNUMBER(SEARCH("Mens",I2333)),ISNUMBER(SEARCH("Ladies",I2333))),"Match Fees",IF(OR(ISNUMBER(SEARCH("Badgers",I2333)),ISNUMBER(SEARCH("Match Fee",I2333))),"Match Fees",IF(OR(ISNUMBER(SEARCH("Training",I2333)),ISNUMBER(SEARCH("Aspirations",I2333))),"Training Fee",""))))</f>
        <v>Match Fees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</row>
    <row r="2334" spans="1:17" ht="12.75">
      <c r="A2334" s="4">
        <v>45577</v>
      </c>
      <c r="B2334" s="18">
        <f>IF(AND(ISNUMBER(--LEFT(A2334,10)), ISNUMBER(--LEFT(C2334,10))), --LEFT(C2334,10) - --LEFT(A2334,10), "")</f>
        <v>31.354099999996834</v>
      </c>
      <c r="C2334" s="4">
        <v>45608.354166666664</v>
      </c>
      <c r="D2334" s="16">
        <f>YEAR(C2334)</f>
        <v>2024</v>
      </c>
      <c r="E2334" s="1" t="str">
        <f t="shared" si="36"/>
        <v>November 2024</v>
      </c>
      <c r="F2334" s="3" t="str">
        <f ca="1">IF(C2334&gt;=TODAY()-365, "Last 12 Months", "After 12 Months")</f>
        <v>Last 12 Months</v>
      </c>
      <c r="G2334" s="1" t="s">
        <v>4368</v>
      </c>
      <c r="H2334" s="1" t="s">
        <v>371</v>
      </c>
      <c r="I2334" s="1" t="s">
        <v>4325</v>
      </c>
      <c r="J2334" s="8">
        <f>EOMONTH(C2334, 0)</f>
        <v>45626</v>
      </c>
      <c r="K2334" s="1" t="s">
        <v>373</v>
      </c>
      <c r="L2334" s="1" t="str">
        <f>IF(ISNUMBER(SEARCH("Social subscription",I2334)),"Social Sub",IF(OR(ISNUMBER(SEARCH("Mens",I2334)),ISNUMBER(SEARCH("Ladies",I2334))),"Match Fees",IF(OR(ISNUMBER(SEARCH("Badgers",I2334)),ISNUMBER(SEARCH("Match Fee",I2334))),"Match Fees",IF(OR(ISNUMBER(SEARCH("Training",I2334)),ISNUMBER(SEARCH("Aspirations",I2334))),"Training Fee",""))))</f>
        <v>Match Fees</v>
      </c>
      <c r="M2334" s="1">
        <v>5</v>
      </c>
      <c r="N2334" s="1">
        <v>0.14000000000000001</v>
      </c>
      <c r="O2334" s="1">
        <v>0.05</v>
      </c>
      <c r="P2334" s="1">
        <v>0</v>
      </c>
      <c r="Q2334" s="1">
        <v>4.8099999999999996</v>
      </c>
    </row>
    <row r="2335" spans="1:17" ht="12.75">
      <c r="A2335" s="4">
        <v>45583</v>
      </c>
      <c r="B2335" s="18">
        <f>IF(AND(ISNUMBER(--LEFT(A2335,10)), ISNUMBER(--LEFT(C2335,10))), --LEFT(C2335,10) - --LEFT(A2335,10), "")</f>
        <v>25.354099999996834</v>
      </c>
      <c r="C2335" s="4">
        <v>45608.354166666664</v>
      </c>
      <c r="D2335" s="16">
        <f>YEAR(C2335)</f>
        <v>2024</v>
      </c>
      <c r="E2335" s="1" t="str">
        <f t="shared" si="36"/>
        <v>November 2024</v>
      </c>
      <c r="F2335" s="3" t="str">
        <f ca="1">IF(C2335&gt;=TODAY()-365, "Last 12 Months", "After 12 Months")</f>
        <v>Last 12 Months</v>
      </c>
      <c r="G2335" s="1" t="s">
        <v>4369</v>
      </c>
      <c r="H2335" s="1" t="s">
        <v>371</v>
      </c>
      <c r="I2335" s="1" t="s">
        <v>4327</v>
      </c>
      <c r="J2335" s="8">
        <f>EOMONTH(C2335, 0)</f>
        <v>45626</v>
      </c>
      <c r="K2335" s="1" t="s">
        <v>373</v>
      </c>
      <c r="L2335" s="1" t="str">
        <f>IF(ISNUMBER(SEARCH("Social subscription",I2335)),"Social Sub",IF(OR(ISNUMBER(SEARCH("Mens",I2335)),ISNUMBER(SEARCH("Ladies",I2335))),"Match Fees",IF(OR(ISNUMBER(SEARCH("Badgers",I2335)),ISNUMBER(SEARCH("Match Fee",I2335))),"Match Fees",IF(OR(ISNUMBER(SEARCH("Training",I2335)),ISNUMBER(SEARCH("Aspirations",I2335))),"Training Fee",""))))</f>
        <v>Match Fees</v>
      </c>
      <c r="M2335" s="1">
        <v>5</v>
      </c>
      <c r="N2335" s="1">
        <v>0.14000000000000001</v>
      </c>
      <c r="O2335" s="1">
        <v>0.05</v>
      </c>
      <c r="P2335" s="1">
        <v>0</v>
      </c>
      <c r="Q2335" s="1">
        <v>4.8099999999999996</v>
      </c>
    </row>
    <row r="2336" spans="1:17" ht="12.75">
      <c r="A2336" s="4">
        <v>45597</v>
      </c>
      <c r="B2336" s="18">
        <f>IF(AND(ISNUMBER(--LEFT(A2336,10)), ISNUMBER(--LEFT(C2336,10))), --LEFT(C2336,10) - --LEFT(A2336,10), "")</f>
        <v>11.354099999996834</v>
      </c>
      <c r="C2336" s="4">
        <v>45608.354166666664</v>
      </c>
      <c r="D2336" s="16">
        <f>YEAR(C2336)</f>
        <v>2024</v>
      </c>
      <c r="E2336" s="1" t="str">
        <f t="shared" si="36"/>
        <v>November 2024</v>
      </c>
      <c r="F2336" s="3" t="str">
        <f ca="1">IF(C2336&gt;=TODAY()-365, "Last 12 Months", "After 12 Months")</f>
        <v>Last 12 Months</v>
      </c>
      <c r="G2336" s="1" t="s">
        <v>4370</v>
      </c>
      <c r="H2336" s="1" t="s">
        <v>371</v>
      </c>
      <c r="I2336" s="1" t="s">
        <v>4329</v>
      </c>
      <c r="J2336" s="8">
        <f>EOMONTH(C2336, 0)</f>
        <v>45626</v>
      </c>
      <c r="K2336" s="1" t="s">
        <v>373</v>
      </c>
      <c r="L2336" s="1" t="str">
        <f>IF(ISNUMBER(SEARCH("Social subscription",I2336)),"Social Sub",IF(OR(ISNUMBER(SEARCH("Mens",I2336)),ISNUMBER(SEARCH("Ladies",I2336))),"Match Fees",IF(OR(ISNUMBER(SEARCH("Badgers",I2336)),ISNUMBER(SEARCH("Match Fee",I2336))),"Match Fees",IF(OR(ISNUMBER(SEARCH("Training",I2336)),ISNUMBER(SEARCH("Aspirations",I2336))),"Training Fee",""))))</f>
        <v>Match Fees</v>
      </c>
      <c r="M2336" s="1">
        <v>5</v>
      </c>
      <c r="N2336" s="1">
        <v>0.15</v>
      </c>
      <c r="O2336" s="1">
        <v>0.05</v>
      </c>
      <c r="P2336" s="1">
        <v>0</v>
      </c>
      <c r="Q2336" s="1">
        <v>4.8</v>
      </c>
    </row>
    <row r="2337" spans="1:17" ht="12.75">
      <c r="A2337" s="4">
        <v>45577</v>
      </c>
      <c r="B2337" s="18">
        <f>IF(AND(ISNUMBER(--LEFT(A2337,10)), ISNUMBER(--LEFT(C2337,10))), --LEFT(C2337,10) - --LEFT(A2337,10), "")</f>
        <v>31.354099999996834</v>
      </c>
      <c r="C2337" s="4">
        <v>45608.354166666664</v>
      </c>
      <c r="D2337" s="16">
        <f>YEAR(C2337)</f>
        <v>2024</v>
      </c>
      <c r="E2337" s="1" t="str">
        <f t="shared" si="36"/>
        <v>November 2024</v>
      </c>
      <c r="F2337" s="3" t="str">
        <f ca="1">IF(C2337&gt;=TODAY()-365, "Last 12 Months", "After 12 Months")</f>
        <v>Last 12 Months</v>
      </c>
      <c r="G2337" s="1" t="s">
        <v>4371</v>
      </c>
      <c r="H2337" s="1" t="s">
        <v>445</v>
      </c>
      <c r="I2337" s="1" t="s">
        <v>3992</v>
      </c>
      <c r="J2337" s="8">
        <f>EOMONTH(C2337, 0)</f>
        <v>45626</v>
      </c>
      <c r="K2337" s="1" t="s">
        <v>373</v>
      </c>
      <c r="L2337" s="1" t="str">
        <f>IF(ISNUMBER(SEARCH("Social subscription",I2337)),"Social Sub",IF(OR(ISNUMBER(SEARCH("Mens",I2337)),ISNUMBER(SEARCH("Ladies",I2337))),"Match Fees",IF(OR(ISNUMBER(SEARCH("Badgers",I2337)),ISNUMBER(SEARCH("Match Fee",I2337))),"Match Fees",IF(OR(ISNUMBER(SEARCH("Training",I2337)),ISNUMBER(SEARCH("Aspirations",I2337))),"Training Fee",""))))</f>
        <v>Match Fees</v>
      </c>
      <c r="M2337" s="1">
        <v>10</v>
      </c>
      <c r="N2337" s="1">
        <v>0.22</v>
      </c>
      <c r="O2337" s="1">
        <v>0.1</v>
      </c>
      <c r="P2337" s="1">
        <v>0</v>
      </c>
      <c r="Q2337" s="1">
        <v>9.68</v>
      </c>
    </row>
    <row r="2338" spans="1:17" ht="12.75">
      <c r="A2338" s="4">
        <v>45583</v>
      </c>
      <c r="B2338" s="18">
        <f>IF(AND(ISNUMBER(--LEFT(A2338,10)), ISNUMBER(--LEFT(C2338,10))), --LEFT(C2338,10) - --LEFT(A2338,10), "")</f>
        <v>25.354099999996834</v>
      </c>
      <c r="C2338" s="4">
        <v>45608.354166666664</v>
      </c>
      <c r="D2338" s="16">
        <f>YEAR(C2338)</f>
        <v>2024</v>
      </c>
      <c r="E2338" s="1" t="str">
        <f t="shared" si="36"/>
        <v>November 2024</v>
      </c>
      <c r="F2338" s="3" t="str">
        <f ca="1">IF(C2338&gt;=TODAY()-365, "Last 12 Months", "After 12 Months")</f>
        <v>Last 12 Months</v>
      </c>
      <c r="G2338" s="1" t="s">
        <v>4372</v>
      </c>
      <c r="H2338" s="1" t="s">
        <v>445</v>
      </c>
      <c r="I2338" s="1" t="s">
        <v>3994</v>
      </c>
      <c r="J2338" s="8">
        <f>EOMONTH(C2338, 0)</f>
        <v>45626</v>
      </c>
      <c r="K2338" s="1" t="s">
        <v>373</v>
      </c>
      <c r="L2338" s="1" t="str">
        <f>IF(ISNUMBER(SEARCH("Social subscription",I2338)),"Social Sub",IF(OR(ISNUMBER(SEARCH("Mens",I2338)),ISNUMBER(SEARCH("Ladies",I2338))),"Match Fees",IF(OR(ISNUMBER(SEARCH("Badgers",I2338)),ISNUMBER(SEARCH("Match Fee",I2338))),"Match Fees",IF(OR(ISNUMBER(SEARCH("Training",I2338)),ISNUMBER(SEARCH("Aspirations",I2338))),"Training Fee",""))))</f>
        <v>Match Fees</v>
      </c>
      <c r="M2338" s="1">
        <v>10</v>
      </c>
      <c r="N2338" s="1">
        <v>0.22</v>
      </c>
      <c r="O2338" s="1">
        <v>0.1</v>
      </c>
      <c r="P2338" s="1">
        <v>0</v>
      </c>
      <c r="Q2338" s="1">
        <v>9.68</v>
      </c>
    </row>
    <row r="2339" spans="1:17" ht="12.75">
      <c r="A2339" s="4">
        <v>45604</v>
      </c>
      <c r="B2339" s="18">
        <f>IF(AND(ISNUMBER(--LEFT(A2339,10)), ISNUMBER(--LEFT(C2339,10))), --LEFT(C2339,10) - --LEFT(A2339,10), "")</f>
        <v>4.3540999999968335</v>
      </c>
      <c r="C2339" s="4">
        <v>45608.354166666664</v>
      </c>
      <c r="D2339" s="16">
        <f>YEAR(C2339)</f>
        <v>2024</v>
      </c>
      <c r="E2339" s="1" t="str">
        <f t="shared" si="36"/>
        <v>November 2024</v>
      </c>
      <c r="F2339" s="3" t="str">
        <f ca="1">IF(C2339&gt;=TODAY()-365, "Last 12 Months", "After 12 Months")</f>
        <v>Last 12 Months</v>
      </c>
      <c r="G2339" s="1" t="s">
        <v>4373</v>
      </c>
      <c r="H2339" s="1" t="s">
        <v>445</v>
      </c>
      <c r="I2339" s="1" t="s">
        <v>4323</v>
      </c>
      <c r="J2339" s="8">
        <f>EOMONTH(C2339, 0)</f>
        <v>45626</v>
      </c>
      <c r="K2339" s="1" t="s">
        <v>373</v>
      </c>
      <c r="L2339" s="1" t="str">
        <f>IF(ISNUMBER(SEARCH("Social subscription",I2339)),"Social Sub",IF(OR(ISNUMBER(SEARCH("Mens",I2339)),ISNUMBER(SEARCH("Ladies",I2339))),"Match Fees",IF(OR(ISNUMBER(SEARCH("Badgers",I2339)),ISNUMBER(SEARCH("Match Fee",I2339))),"Match Fees",IF(OR(ISNUMBER(SEARCH("Training",I2339)),ISNUMBER(SEARCH("Aspirations",I2339))),"Training Fee",""))))</f>
        <v>Match Fees</v>
      </c>
      <c r="M2339" s="1">
        <v>10</v>
      </c>
      <c r="N2339" s="1">
        <v>0.21</v>
      </c>
      <c r="O2339" s="1">
        <v>0.1</v>
      </c>
      <c r="P2339" s="1">
        <v>0</v>
      </c>
      <c r="Q2339" s="1">
        <v>9.69</v>
      </c>
    </row>
    <row r="2340" spans="1:17" ht="12.75">
      <c r="A2340" s="4">
        <v>45577</v>
      </c>
      <c r="B2340" s="18">
        <f>IF(AND(ISNUMBER(--LEFT(A2340,10)), ISNUMBER(--LEFT(C2340,10))), --LEFT(C2340,10) - --LEFT(A2340,10), "")</f>
        <v>31.354099999996834</v>
      </c>
      <c r="C2340" s="4">
        <v>45608.354166666664</v>
      </c>
      <c r="D2340" s="16">
        <f>YEAR(C2340)</f>
        <v>2024</v>
      </c>
      <c r="E2340" s="1" t="str">
        <f t="shared" si="36"/>
        <v>November 2024</v>
      </c>
      <c r="F2340" s="3" t="str">
        <f ca="1">IF(C2340&gt;=TODAY()-365, "Last 12 Months", "After 12 Months")</f>
        <v>Last 12 Months</v>
      </c>
      <c r="G2340" s="1" t="s">
        <v>4374</v>
      </c>
      <c r="H2340" s="1" t="s">
        <v>384</v>
      </c>
      <c r="I2340" s="1" t="s">
        <v>3901</v>
      </c>
      <c r="J2340" s="8">
        <f>EOMONTH(C2340, 0)</f>
        <v>45626</v>
      </c>
      <c r="K2340" s="1" t="s">
        <v>373</v>
      </c>
      <c r="L2340" s="1" t="str">
        <f>IF(ISNUMBER(SEARCH("Social subscription",I2340)),"Social Sub",IF(OR(ISNUMBER(SEARCH("Mens",I2340)),ISNUMBER(SEARCH("Ladies",I2340))),"Match Fees",IF(OR(ISNUMBER(SEARCH("Badgers",I2340)),ISNUMBER(SEARCH("Match Fee",I2340))),"Match Fees",IF(OR(ISNUMBER(SEARCH("Training",I2340)),ISNUMBER(SEARCH("Aspirations",I2340))),"Training Fee",""))))</f>
        <v>Match Fees</v>
      </c>
      <c r="M2340" s="1">
        <v>10</v>
      </c>
      <c r="N2340" s="1">
        <v>0.22</v>
      </c>
      <c r="O2340" s="1">
        <v>0.1</v>
      </c>
      <c r="P2340" s="1">
        <v>0</v>
      </c>
      <c r="Q2340" s="1">
        <v>9.68</v>
      </c>
    </row>
    <row r="2341" spans="1:17" ht="12.75">
      <c r="A2341" s="4">
        <v>45583</v>
      </c>
      <c r="B2341" s="18">
        <f>IF(AND(ISNUMBER(--LEFT(A2341,10)), ISNUMBER(--LEFT(C2341,10))), --LEFT(C2341,10) - --LEFT(A2341,10), "")</f>
        <v>25.354099999996834</v>
      </c>
      <c r="C2341" s="4">
        <v>45608.354166666664</v>
      </c>
      <c r="D2341" s="16">
        <f>YEAR(C2341)</f>
        <v>2024</v>
      </c>
      <c r="E2341" s="1" t="str">
        <f t="shared" si="36"/>
        <v>November 2024</v>
      </c>
      <c r="F2341" s="3" t="str">
        <f ca="1">IF(C2341&gt;=TODAY()-365, "Last 12 Months", "After 12 Months")</f>
        <v>Last 12 Months</v>
      </c>
      <c r="G2341" s="1" t="s">
        <v>4375</v>
      </c>
      <c r="H2341" s="1" t="s">
        <v>384</v>
      </c>
      <c r="I2341" s="1" t="s">
        <v>4376</v>
      </c>
      <c r="J2341" s="8">
        <f>EOMONTH(C2341, 0)</f>
        <v>45626</v>
      </c>
      <c r="K2341" s="1" t="s">
        <v>373</v>
      </c>
      <c r="L2341" s="1" t="str">
        <f>IF(ISNUMBER(SEARCH("Social subscription",I2341)),"Social Sub",IF(OR(ISNUMBER(SEARCH("Mens",I2341)),ISNUMBER(SEARCH("Ladies",I2341))),"Match Fees",IF(OR(ISNUMBER(SEARCH("Badgers",I2341)),ISNUMBER(SEARCH("Match Fee",I2341))),"Match Fees",IF(OR(ISNUMBER(SEARCH("Training",I2341)),ISNUMBER(SEARCH("Aspirations",I2341))),"Training Fee",""))))</f>
        <v>Match Fees</v>
      </c>
      <c r="M2341" s="1">
        <v>10</v>
      </c>
      <c r="N2341" s="1">
        <v>0.22</v>
      </c>
      <c r="O2341" s="1">
        <v>0.1</v>
      </c>
      <c r="P2341" s="1">
        <v>0</v>
      </c>
      <c r="Q2341" s="1">
        <v>9.68</v>
      </c>
    </row>
    <row r="2342" spans="1:17" ht="12.75">
      <c r="A2342" s="4">
        <v>45604</v>
      </c>
      <c r="B2342" s="18">
        <f>IF(AND(ISNUMBER(--LEFT(A2342,10)), ISNUMBER(--LEFT(C2342,10))), --LEFT(C2342,10) - --LEFT(A2342,10), "")</f>
        <v>4.3540999999968335</v>
      </c>
      <c r="C2342" s="4">
        <v>45608.354166666664</v>
      </c>
      <c r="D2342" s="16">
        <f>YEAR(C2342)</f>
        <v>2024</v>
      </c>
      <c r="E2342" s="1" t="str">
        <f t="shared" si="36"/>
        <v>November 2024</v>
      </c>
      <c r="F2342" s="3" t="str">
        <f ca="1">IF(C2342&gt;=TODAY()-365, "Last 12 Months", "After 12 Months")</f>
        <v>Last 12 Months</v>
      </c>
      <c r="G2342" s="1" t="s">
        <v>4377</v>
      </c>
      <c r="H2342" s="1" t="s">
        <v>384</v>
      </c>
      <c r="I2342" s="1" t="s">
        <v>4378</v>
      </c>
      <c r="J2342" s="8">
        <f>EOMONTH(C2342, 0)</f>
        <v>45626</v>
      </c>
      <c r="K2342" s="1" t="s">
        <v>373</v>
      </c>
      <c r="L2342" s="1" t="str">
        <f>IF(ISNUMBER(SEARCH("Social subscription",I2342)),"Social Sub",IF(OR(ISNUMBER(SEARCH("Mens",I2342)),ISNUMBER(SEARCH("Ladies",I2342))),"Match Fees",IF(OR(ISNUMBER(SEARCH("Badgers",I2342)),ISNUMBER(SEARCH("Match Fee",I2342))),"Match Fees",IF(OR(ISNUMBER(SEARCH("Training",I2342)),ISNUMBER(SEARCH("Aspirations",I2342))),"Training Fee",""))))</f>
        <v>Match Fees</v>
      </c>
      <c r="M2342" s="1">
        <v>10</v>
      </c>
      <c r="N2342" s="1">
        <v>0.21</v>
      </c>
      <c r="O2342" s="1">
        <v>0.1</v>
      </c>
      <c r="P2342" s="1">
        <v>0</v>
      </c>
      <c r="Q2342" s="1">
        <v>9.69</v>
      </c>
    </row>
    <row r="2343" spans="1:17" ht="12.75">
      <c r="A2343" s="4">
        <v>45577</v>
      </c>
      <c r="B2343" s="18">
        <f>IF(AND(ISNUMBER(--LEFT(A2343,10)), ISNUMBER(--LEFT(C2343,10))), --LEFT(C2343,10) - --LEFT(A2343,10), "")</f>
        <v>31.354099999996834</v>
      </c>
      <c r="C2343" s="4">
        <v>45608.354166666664</v>
      </c>
      <c r="D2343" s="16">
        <f>YEAR(C2343)</f>
        <v>2024</v>
      </c>
      <c r="E2343" s="1" t="str">
        <f t="shared" si="36"/>
        <v>November 2024</v>
      </c>
      <c r="F2343" s="3" t="str">
        <f ca="1">IF(C2343&gt;=TODAY()-365, "Last 12 Months", "After 12 Months")</f>
        <v>Last 12 Months</v>
      </c>
      <c r="G2343" s="1" t="s">
        <v>4379</v>
      </c>
      <c r="H2343" s="1" t="s">
        <v>2910</v>
      </c>
      <c r="I2343" s="1" t="s">
        <v>4380</v>
      </c>
      <c r="J2343" s="8">
        <f>EOMONTH(C2343, 0)</f>
        <v>45626</v>
      </c>
      <c r="K2343" s="1" t="s">
        <v>373</v>
      </c>
      <c r="L2343" s="1" t="str">
        <f>IF(ISNUMBER(SEARCH("Social subscription",I2343)),"Social Sub",IF(OR(ISNUMBER(SEARCH("Mens",I2343)),ISNUMBER(SEARCH("Ladies",I2343))),"Match Fees",IF(OR(ISNUMBER(SEARCH("Badgers",I2343)),ISNUMBER(SEARCH("Match Fee",I2343))),"Match Fees",IF(OR(ISNUMBER(SEARCH("Training",I2343)),ISNUMBER(SEARCH("Aspirations",I2343))),"Training Fee",""))))</f>
        <v>Match Fees</v>
      </c>
      <c r="M2343" s="1">
        <v>10</v>
      </c>
      <c r="N2343" s="1">
        <v>0.22</v>
      </c>
      <c r="O2343" s="1">
        <v>0.1</v>
      </c>
      <c r="P2343" s="1">
        <v>0</v>
      </c>
      <c r="Q2343" s="1">
        <v>9.68</v>
      </c>
    </row>
    <row r="2344" spans="1:17" ht="12.75">
      <c r="A2344" s="4">
        <v>45584</v>
      </c>
      <c r="B2344" s="18">
        <f>IF(AND(ISNUMBER(--LEFT(A2344,10)), ISNUMBER(--LEFT(C2344,10))), --LEFT(C2344,10) - --LEFT(A2344,10), "")</f>
        <v>24.354099999996834</v>
      </c>
      <c r="C2344" s="4">
        <v>45608.354166666664</v>
      </c>
      <c r="D2344" s="16">
        <f>YEAR(C2344)</f>
        <v>2024</v>
      </c>
      <c r="E2344" s="1" t="str">
        <f t="shared" si="36"/>
        <v>November 2024</v>
      </c>
      <c r="F2344" s="3" t="str">
        <f ca="1">IF(C2344&gt;=TODAY()-365, "Last 12 Months", "After 12 Months")</f>
        <v>Last 12 Months</v>
      </c>
      <c r="G2344" s="1" t="s">
        <v>4381</v>
      </c>
      <c r="H2344" s="1" t="s">
        <v>2910</v>
      </c>
      <c r="I2344" s="1" t="s">
        <v>4019</v>
      </c>
      <c r="J2344" s="8">
        <f>EOMONTH(C2344, 0)</f>
        <v>45626</v>
      </c>
      <c r="K2344" s="1" t="s">
        <v>373</v>
      </c>
      <c r="L2344" s="1" t="str">
        <f>IF(ISNUMBER(SEARCH("Social subscription",I2344)),"Social Sub",IF(OR(ISNUMBER(SEARCH("Mens",I2344)),ISNUMBER(SEARCH("Ladies",I2344))),"Match Fees",IF(OR(ISNUMBER(SEARCH("Badgers",I2344)),ISNUMBER(SEARCH("Match Fee",I2344))),"Match Fees",IF(OR(ISNUMBER(SEARCH("Training",I2344)),ISNUMBER(SEARCH("Aspirations",I2344))),"Training Fee",""))))</f>
        <v>Match Fees</v>
      </c>
      <c r="M2344" s="1">
        <v>10</v>
      </c>
      <c r="N2344" s="1">
        <v>0.22</v>
      </c>
      <c r="O2344" s="1">
        <v>0.1</v>
      </c>
      <c r="P2344" s="1">
        <v>0</v>
      </c>
      <c r="Q2344" s="1">
        <v>9.68</v>
      </c>
    </row>
    <row r="2345" spans="1:17" ht="12.75">
      <c r="A2345" s="4">
        <v>45600</v>
      </c>
      <c r="B2345" s="18">
        <f>IF(AND(ISNUMBER(--LEFT(A2345,10)), ISNUMBER(--LEFT(C2345,10))), --LEFT(C2345,10) - --LEFT(A2345,10), "")</f>
        <v>8.3540999999968335</v>
      </c>
      <c r="C2345" s="4">
        <v>45608.354166666664</v>
      </c>
      <c r="D2345" s="16">
        <f>YEAR(C2345)</f>
        <v>2024</v>
      </c>
      <c r="E2345" s="1" t="str">
        <f t="shared" si="36"/>
        <v>November 2024</v>
      </c>
      <c r="F2345" s="3" t="str">
        <f ca="1">IF(C2345&gt;=TODAY()-365, "Last 12 Months", "After 12 Months")</f>
        <v>Last 12 Months</v>
      </c>
      <c r="G2345" s="1" t="s">
        <v>4382</v>
      </c>
      <c r="H2345" s="1" t="s">
        <v>2910</v>
      </c>
      <c r="I2345" s="1" t="s">
        <v>4383</v>
      </c>
      <c r="J2345" s="8">
        <f>EOMONTH(C2345, 0)</f>
        <v>45626</v>
      </c>
      <c r="K2345" s="1" t="s">
        <v>373</v>
      </c>
      <c r="L2345" s="1" t="str">
        <f>IF(ISNUMBER(SEARCH("Social subscription",I2345)),"Social Sub",IF(OR(ISNUMBER(SEARCH("Mens",I2345)),ISNUMBER(SEARCH("Ladies",I2345))),"Match Fees",IF(OR(ISNUMBER(SEARCH("Badgers",I2345)),ISNUMBER(SEARCH("Match Fee",I2345))),"Match Fees",IF(OR(ISNUMBER(SEARCH("Training",I2345)),ISNUMBER(SEARCH("Aspirations",I2345))),"Training Fee",""))))</f>
        <v>Match Fees</v>
      </c>
      <c r="M2345" s="1">
        <v>10</v>
      </c>
      <c r="N2345" s="1">
        <v>0.21</v>
      </c>
      <c r="O2345" s="1">
        <v>0.1</v>
      </c>
      <c r="P2345" s="1">
        <v>0</v>
      </c>
      <c r="Q2345" s="1">
        <v>9.69</v>
      </c>
    </row>
    <row r="2346" spans="1:17" ht="12.75">
      <c r="A2346" s="4">
        <v>45577</v>
      </c>
      <c r="B2346" s="18">
        <f>IF(AND(ISNUMBER(--LEFT(A2346,10)), ISNUMBER(--LEFT(C2346,10))), --LEFT(C2346,10) - --LEFT(A2346,10), "")</f>
        <v>31.354099999996834</v>
      </c>
      <c r="C2346" s="4">
        <v>45608.354166666664</v>
      </c>
      <c r="D2346" s="16">
        <f>YEAR(C2346)</f>
        <v>2024</v>
      </c>
      <c r="E2346" s="1" t="str">
        <f t="shared" si="36"/>
        <v>November 2024</v>
      </c>
      <c r="F2346" s="3" t="str">
        <f ca="1">IF(C2346&gt;=TODAY()-365, "Last 12 Months", "After 12 Months")</f>
        <v>Last 12 Months</v>
      </c>
      <c r="G2346" s="1" t="s">
        <v>4384</v>
      </c>
      <c r="H2346" s="1" t="s">
        <v>661</v>
      </c>
      <c r="I2346" s="1" t="s">
        <v>4385</v>
      </c>
      <c r="J2346" s="8">
        <f>EOMONTH(C2346, 0)</f>
        <v>45626</v>
      </c>
      <c r="K2346" s="1" t="s">
        <v>373</v>
      </c>
      <c r="L2346" s="1" t="str">
        <f>IF(ISNUMBER(SEARCH("Social subscription",I2346)),"Social Sub",IF(OR(ISNUMBER(SEARCH("Mens",I2346)),ISNUMBER(SEARCH("Ladies",I2346))),"Match Fees",IF(OR(ISNUMBER(SEARCH("Badgers",I2346)),ISNUMBER(SEARCH("Match Fee",I2346))),"Match Fees",IF(OR(ISNUMBER(SEARCH("Training",I2346)),ISNUMBER(SEARCH("Aspirations",I2346))),"Training Fee",""))))</f>
        <v>Match Fees</v>
      </c>
      <c r="M2346" s="1">
        <v>3</v>
      </c>
      <c r="N2346" s="1">
        <v>7.0000000000000007E-2</v>
      </c>
      <c r="O2346" s="1">
        <v>0.05</v>
      </c>
      <c r="P2346" s="1">
        <v>0</v>
      </c>
      <c r="Q2346" s="1">
        <v>2.88</v>
      </c>
    </row>
    <row r="2347" spans="1:17" ht="12.75">
      <c r="A2347" s="4">
        <v>45579</v>
      </c>
      <c r="B2347" s="18">
        <f>IF(AND(ISNUMBER(--LEFT(A2347,10)), ISNUMBER(--LEFT(C2347,10))), --LEFT(C2347,10) - --LEFT(A2347,10), "")</f>
        <v>29.354099999996834</v>
      </c>
      <c r="C2347" s="4">
        <v>45608.354166666664</v>
      </c>
      <c r="D2347" s="16">
        <f>YEAR(C2347)</f>
        <v>2024</v>
      </c>
      <c r="E2347" s="1" t="str">
        <f t="shared" si="36"/>
        <v>November 2024</v>
      </c>
      <c r="F2347" s="3" t="str">
        <f ca="1">IF(C2347&gt;=TODAY()-365, "Last 12 Months", "After 12 Months")</f>
        <v>Last 12 Months</v>
      </c>
      <c r="G2347" s="1" t="s">
        <v>4386</v>
      </c>
      <c r="H2347" s="1" t="s">
        <v>661</v>
      </c>
      <c r="I2347" s="1" t="s">
        <v>4387</v>
      </c>
      <c r="J2347" s="8">
        <f>EOMONTH(C2347, 0)</f>
        <v>45626</v>
      </c>
      <c r="K2347" s="1" t="s">
        <v>373</v>
      </c>
      <c r="L2347" s="1" t="str">
        <f>IF(ISNUMBER(SEARCH("Social subscription",I2347)),"Social Sub",IF(OR(ISNUMBER(SEARCH("Mens",I2347)),ISNUMBER(SEARCH("Ladies",I2347))),"Match Fees",IF(OR(ISNUMBER(SEARCH("Badgers",I2347)),ISNUMBER(SEARCH("Match Fee",I2347))),"Match Fees",IF(OR(ISNUMBER(SEARCH("Training",I2347)),ISNUMBER(SEARCH("Aspirations",I2347))),"Training Fee",""))))</f>
        <v>Training Fee</v>
      </c>
      <c r="M2347" s="1">
        <v>3</v>
      </c>
      <c r="N2347" s="1">
        <v>7.0000000000000007E-2</v>
      </c>
      <c r="O2347" s="1">
        <v>0.05</v>
      </c>
      <c r="P2347" s="1">
        <v>0</v>
      </c>
      <c r="Q2347" s="1">
        <v>2.88</v>
      </c>
    </row>
    <row r="2348" spans="1:17" ht="12.75">
      <c r="A2348" s="4">
        <v>45583</v>
      </c>
      <c r="B2348" s="18">
        <f>IF(AND(ISNUMBER(--LEFT(A2348,10)), ISNUMBER(--LEFT(C2348,10))), --LEFT(C2348,10) - --LEFT(A2348,10), "")</f>
        <v>25.354099999996834</v>
      </c>
      <c r="C2348" s="4">
        <v>45608.354166666664</v>
      </c>
      <c r="D2348" s="16">
        <f>YEAR(C2348)</f>
        <v>2024</v>
      </c>
      <c r="E2348" s="1" t="str">
        <f t="shared" si="36"/>
        <v>November 2024</v>
      </c>
      <c r="F2348" s="3" t="str">
        <f ca="1">IF(C2348&gt;=TODAY()-365, "Last 12 Months", "After 12 Months")</f>
        <v>Last 12 Months</v>
      </c>
      <c r="G2348" s="1" t="s">
        <v>4388</v>
      </c>
      <c r="H2348" s="1" t="s">
        <v>661</v>
      </c>
      <c r="I2348" s="1" t="s">
        <v>4389</v>
      </c>
      <c r="J2348" s="8">
        <f>EOMONTH(C2348, 0)</f>
        <v>45626</v>
      </c>
      <c r="K2348" s="1" t="s">
        <v>373</v>
      </c>
      <c r="L2348" s="1" t="str">
        <f>IF(ISNUMBER(SEARCH("Social subscription",I2348)),"Social Sub",IF(OR(ISNUMBER(SEARCH("Mens",I2348)),ISNUMBER(SEARCH("Ladies",I2348))),"Match Fees",IF(OR(ISNUMBER(SEARCH("Badgers",I2348)),ISNUMBER(SEARCH("Match Fee",I2348))),"Match Fees",IF(OR(ISNUMBER(SEARCH("Training",I2348)),ISNUMBER(SEARCH("Aspirations",I2348))),"Training Fee",""))))</f>
        <v>Match Fees</v>
      </c>
      <c r="M2348" s="1">
        <v>3</v>
      </c>
      <c r="N2348" s="1">
        <v>7.0000000000000007E-2</v>
      </c>
      <c r="O2348" s="1">
        <v>0.05</v>
      </c>
      <c r="P2348" s="1">
        <v>0</v>
      </c>
      <c r="Q2348" s="1">
        <v>2.88</v>
      </c>
    </row>
    <row r="2349" spans="1:17" ht="12.75">
      <c r="A2349" s="4">
        <v>45585</v>
      </c>
      <c r="B2349" s="18">
        <f>IF(AND(ISNUMBER(--LEFT(A2349,10)), ISNUMBER(--LEFT(C2349,10))), --LEFT(C2349,10) - --LEFT(A2349,10), "")</f>
        <v>23.354099999996834</v>
      </c>
      <c r="C2349" s="4">
        <v>45608.354166666664</v>
      </c>
      <c r="D2349" s="16">
        <f>YEAR(C2349)</f>
        <v>2024</v>
      </c>
      <c r="E2349" s="1" t="str">
        <f t="shared" si="36"/>
        <v>November 2024</v>
      </c>
      <c r="F2349" s="3" t="str">
        <f ca="1">IF(C2349&gt;=TODAY()-365, "Last 12 Months", "After 12 Months")</f>
        <v>Last 12 Months</v>
      </c>
      <c r="G2349" s="1" t="s">
        <v>4390</v>
      </c>
      <c r="H2349" s="1" t="s">
        <v>661</v>
      </c>
      <c r="I2349" s="1" t="s">
        <v>4391</v>
      </c>
      <c r="J2349" s="8">
        <f>EOMONTH(C2349, 0)</f>
        <v>45626</v>
      </c>
      <c r="K2349" s="1" t="s">
        <v>373</v>
      </c>
      <c r="L2349" s="1" t="str">
        <f>IF(ISNUMBER(SEARCH("Social subscription",I2349)),"Social Sub",IF(OR(ISNUMBER(SEARCH("Mens",I2349)),ISNUMBER(SEARCH("Ladies",I2349))),"Match Fees",IF(OR(ISNUMBER(SEARCH("Badgers",I2349)),ISNUMBER(SEARCH("Match Fee",I2349))),"Match Fees",IF(OR(ISNUMBER(SEARCH("Training",I2349)),ISNUMBER(SEARCH("Aspirations",I2349))),"Training Fee",""))))</f>
        <v>Training Fee</v>
      </c>
      <c r="M2349" s="1">
        <v>3</v>
      </c>
      <c r="N2349" s="1">
        <v>7.0000000000000007E-2</v>
      </c>
      <c r="O2349" s="1">
        <v>0.05</v>
      </c>
      <c r="P2349" s="1">
        <v>0</v>
      </c>
      <c r="Q2349" s="1">
        <v>2.88</v>
      </c>
    </row>
    <row r="2350" spans="1:17" ht="12.75">
      <c r="A2350" s="4">
        <v>45592</v>
      </c>
      <c r="B2350" s="18">
        <f>IF(AND(ISNUMBER(--LEFT(A2350,10)), ISNUMBER(--LEFT(C2350,10))), --LEFT(C2350,10) - --LEFT(A2350,10), "")</f>
        <v>16.354099999996834</v>
      </c>
      <c r="C2350" s="4">
        <v>45608.354166666664</v>
      </c>
      <c r="D2350" s="16">
        <f>YEAR(C2350)</f>
        <v>2024</v>
      </c>
      <c r="E2350" s="1" t="str">
        <f t="shared" si="36"/>
        <v>November 2024</v>
      </c>
      <c r="F2350" s="3" t="str">
        <f ca="1">IF(C2350&gt;=TODAY()-365, "Last 12 Months", "After 12 Months")</f>
        <v>Last 12 Months</v>
      </c>
      <c r="G2350" s="1" t="s">
        <v>4392</v>
      </c>
      <c r="H2350" s="1" t="s">
        <v>661</v>
      </c>
      <c r="I2350" s="1" t="s">
        <v>4393</v>
      </c>
      <c r="J2350" s="8">
        <f>EOMONTH(C2350, 0)</f>
        <v>45626</v>
      </c>
      <c r="K2350" s="1" t="s">
        <v>373</v>
      </c>
      <c r="L2350" s="1" t="str">
        <f>IF(ISNUMBER(SEARCH("Social subscription",I2350)),"Social Sub",IF(OR(ISNUMBER(SEARCH("Mens",I2350)),ISNUMBER(SEARCH("Ladies",I2350))),"Match Fees",IF(OR(ISNUMBER(SEARCH("Badgers",I2350)),ISNUMBER(SEARCH("Match Fee",I2350))),"Match Fees",IF(OR(ISNUMBER(SEARCH("Training",I2350)),ISNUMBER(SEARCH("Aspirations",I2350))),"Training Fee",""))))</f>
        <v>Training Fee</v>
      </c>
      <c r="M2350" s="1">
        <v>3</v>
      </c>
      <c r="N2350" s="1">
        <v>7.0000000000000007E-2</v>
      </c>
      <c r="O2350" s="1">
        <v>0.05</v>
      </c>
      <c r="P2350" s="1">
        <v>0</v>
      </c>
      <c r="Q2350" s="1">
        <v>2.88</v>
      </c>
    </row>
    <row r="2351" spans="1:17" ht="12.75">
      <c r="A2351" s="4">
        <v>45597</v>
      </c>
      <c r="B2351" s="18">
        <f>IF(AND(ISNUMBER(--LEFT(A2351,10)), ISNUMBER(--LEFT(C2351,10))), --LEFT(C2351,10) - --LEFT(A2351,10), "")</f>
        <v>11.354099999996834</v>
      </c>
      <c r="C2351" s="4">
        <v>45608.354166666664</v>
      </c>
      <c r="D2351" s="16">
        <f>YEAR(C2351)</f>
        <v>2024</v>
      </c>
      <c r="E2351" s="1" t="str">
        <f t="shared" si="36"/>
        <v>November 2024</v>
      </c>
      <c r="F2351" s="3" t="str">
        <f ca="1">IF(C2351&gt;=TODAY()-365, "Last 12 Months", "After 12 Months")</f>
        <v>Last 12 Months</v>
      </c>
      <c r="G2351" s="1" t="s">
        <v>4394</v>
      </c>
      <c r="H2351" s="1" t="s">
        <v>661</v>
      </c>
      <c r="I2351" s="1" t="s">
        <v>4395</v>
      </c>
      <c r="J2351" s="8">
        <f>EOMONTH(C2351, 0)</f>
        <v>45626</v>
      </c>
      <c r="K2351" s="1" t="s">
        <v>373</v>
      </c>
      <c r="L2351" s="1" t="str">
        <f>IF(ISNUMBER(SEARCH("Social subscription",I2351)),"Social Sub",IF(OR(ISNUMBER(SEARCH("Mens",I2351)),ISNUMBER(SEARCH("Ladies",I2351))),"Match Fees",IF(OR(ISNUMBER(SEARCH("Badgers",I2351)),ISNUMBER(SEARCH("Match Fee",I2351))),"Match Fees",IF(OR(ISNUMBER(SEARCH("Training",I2351)),ISNUMBER(SEARCH("Aspirations",I2351))),"Training Fee",""))))</f>
        <v>Match Fees</v>
      </c>
      <c r="M2351" s="1">
        <v>3</v>
      </c>
      <c r="N2351" s="1">
        <v>7.0000000000000007E-2</v>
      </c>
      <c r="O2351" s="1">
        <v>0.05</v>
      </c>
      <c r="P2351" s="1">
        <v>0</v>
      </c>
      <c r="Q2351" s="1">
        <v>2.88</v>
      </c>
    </row>
    <row r="2352" spans="1:17" ht="12.75">
      <c r="A2352" s="4">
        <v>45599</v>
      </c>
      <c r="B2352" s="18">
        <f>IF(AND(ISNUMBER(--LEFT(A2352,10)), ISNUMBER(--LEFT(C2352,10))), --LEFT(C2352,10) - --LEFT(A2352,10), "")</f>
        <v>9.3540999999968335</v>
      </c>
      <c r="C2352" s="4">
        <v>45608.354166666664</v>
      </c>
      <c r="D2352" s="16">
        <f>YEAR(C2352)</f>
        <v>2024</v>
      </c>
      <c r="E2352" s="1" t="str">
        <f t="shared" si="36"/>
        <v>November 2024</v>
      </c>
      <c r="F2352" s="3" t="str">
        <f ca="1">IF(C2352&gt;=TODAY()-365, "Last 12 Months", "After 12 Months")</f>
        <v>Last 12 Months</v>
      </c>
      <c r="G2352" s="1" t="s">
        <v>4396</v>
      </c>
      <c r="H2352" s="1" t="s">
        <v>661</v>
      </c>
      <c r="I2352" s="1" t="s">
        <v>4397</v>
      </c>
      <c r="J2352" s="8">
        <f>EOMONTH(C2352, 0)</f>
        <v>45626</v>
      </c>
      <c r="K2352" s="1" t="s">
        <v>373</v>
      </c>
      <c r="L2352" s="1" t="str">
        <f>IF(ISNUMBER(SEARCH("Social subscription",I2352)),"Social Sub",IF(OR(ISNUMBER(SEARCH("Mens",I2352)),ISNUMBER(SEARCH("Ladies",I2352))),"Match Fees",IF(OR(ISNUMBER(SEARCH("Badgers",I2352)),ISNUMBER(SEARCH("Match Fee",I2352))),"Match Fees",IF(OR(ISNUMBER(SEARCH("Training",I2352)),ISNUMBER(SEARCH("Aspirations",I2352))),"Training Fee",""))))</f>
        <v>Training Fee</v>
      </c>
      <c r="M2352" s="1">
        <v>3</v>
      </c>
      <c r="N2352" s="1">
        <v>0.1</v>
      </c>
      <c r="O2352" s="1">
        <v>0.05</v>
      </c>
      <c r="P2352" s="1">
        <v>0</v>
      </c>
      <c r="Q2352" s="1">
        <v>2.85</v>
      </c>
    </row>
    <row r="2353" spans="1:17" ht="12.75">
      <c r="A2353" s="4">
        <v>45577</v>
      </c>
      <c r="B2353" s="18">
        <f>IF(AND(ISNUMBER(--LEFT(A2353,10)), ISNUMBER(--LEFT(C2353,10))), --LEFT(C2353,10) - --LEFT(A2353,10), "")</f>
        <v>31.354099999996834</v>
      </c>
      <c r="C2353" s="4">
        <v>45608.354166666664</v>
      </c>
      <c r="D2353" s="16">
        <f>YEAR(C2353)</f>
        <v>2024</v>
      </c>
      <c r="E2353" s="1" t="str">
        <f t="shared" si="36"/>
        <v>November 2024</v>
      </c>
      <c r="F2353" s="3" t="str">
        <f ca="1">IF(C2353&gt;=TODAY()-365, "Last 12 Months", "After 12 Months")</f>
        <v>Last 12 Months</v>
      </c>
      <c r="G2353" s="1" t="s">
        <v>4398</v>
      </c>
      <c r="H2353" s="1" t="s">
        <v>668</v>
      </c>
      <c r="I2353" s="1" t="s">
        <v>3690</v>
      </c>
      <c r="J2353" s="8">
        <f>EOMONTH(C2353, 0)</f>
        <v>45626</v>
      </c>
      <c r="K2353" s="1" t="s">
        <v>373</v>
      </c>
      <c r="L2353" s="1" t="str">
        <f>IF(ISNUMBER(SEARCH("Social subscription",I2353)),"Social Sub",IF(OR(ISNUMBER(SEARCH("Mens",I2353)),ISNUMBER(SEARCH("Ladies",I2353))),"Match Fees",IF(OR(ISNUMBER(SEARCH("Badgers",I2353)),ISNUMBER(SEARCH("Match Fee",I2353))),"Match Fees",IF(OR(ISNUMBER(SEARCH("Training",I2353)),ISNUMBER(SEARCH("Aspirations",I2353))),"Training Fee",""))))</f>
        <v>Match Fees</v>
      </c>
      <c r="M2353" s="1">
        <v>10</v>
      </c>
      <c r="N2353" s="1">
        <v>0.35</v>
      </c>
      <c r="O2353" s="1">
        <v>0.1</v>
      </c>
      <c r="P2353" s="1">
        <v>0</v>
      </c>
      <c r="Q2353" s="1">
        <v>9.5500000000000007</v>
      </c>
    </row>
    <row r="2354" spans="1:17" ht="12.75">
      <c r="A2354" s="4">
        <v>45578</v>
      </c>
      <c r="B2354" s="18">
        <f>IF(AND(ISNUMBER(--LEFT(A2354,10)), ISNUMBER(--LEFT(C2354,10))), --LEFT(C2354,10) - --LEFT(A2354,10), "")</f>
        <v>30.354800000000978</v>
      </c>
      <c r="C2354" s="4">
        <v>45608.354861111111</v>
      </c>
      <c r="D2354" s="16">
        <f>YEAR(C2354)</f>
        <v>2024</v>
      </c>
      <c r="E2354" s="1" t="str">
        <f t="shared" si="36"/>
        <v>November 2024</v>
      </c>
      <c r="F2354" s="3" t="str">
        <f ca="1">IF(C2354&gt;=TODAY()-365, "Last 12 Months", "After 12 Months")</f>
        <v>Last 12 Months</v>
      </c>
      <c r="G2354" s="1" t="s">
        <v>4399</v>
      </c>
      <c r="H2354" s="1" t="s">
        <v>1110</v>
      </c>
      <c r="I2354" s="1" t="s">
        <v>4400</v>
      </c>
      <c r="J2354" s="8">
        <f>EOMONTH(C2354, 0)</f>
        <v>45626</v>
      </c>
      <c r="K2354" s="1" t="s">
        <v>373</v>
      </c>
      <c r="L2354" s="1" t="str">
        <f>IF(ISNUMBER(SEARCH("Social subscription",I2354)),"Social Sub",IF(OR(ISNUMBER(SEARCH("Mens",I2354)),ISNUMBER(SEARCH("Ladies",I2354))),"Match Fees",IF(OR(ISNUMBER(SEARCH("Badgers",I2354)),ISNUMBER(SEARCH("Match Fee",I2354))),"Match Fees",IF(OR(ISNUMBER(SEARCH("Training",I2354)),ISNUMBER(SEARCH("Aspirations",I2354))),"Training Fee",""))))</f>
        <v>Training Fee</v>
      </c>
      <c r="M2354" s="1">
        <v>6</v>
      </c>
      <c r="N2354" s="1">
        <v>0.16</v>
      </c>
      <c r="O2354" s="1">
        <v>0.06</v>
      </c>
      <c r="P2354" s="1">
        <v>0</v>
      </c>
      <c r="Q2354" s="1">
        <v>5.78</v>
      </c>
    </row>
    <row r="2355" spans="1:17" ht="12.75">
      <c r="A2355" s="4">
        <v>45592</v>
      </c>
      <c r="B2355" s="18">
        <f>IF(AND(ISNUMBER(--LEFT(A2355,10)), ISNUMBER(--LEFT(C2355,10))), --LEFT(C2355,10) - --LEFT(A2355,10), "")</f>
        <v>16.354800000000978</v>
      </c>
      <c r="C2355" s="4">
        <v>45608.354861111111</v>
      </c>
      <c r="D2355" s="16">
        <f>YEAR(C2355)</f>
        <v>2024</v>
      </c>
      <c r="E2355" s="1" t="str">
        <f t="shared" si="36"/>
        <v>November 2024</v>
      </c>
      <c r="F2355" s="3" t="str">
        <f ca="1">IF(C2355&gt;=TODAY()-365, "Last 12 Months", "After 12 Months")</f>
        <v>Last 12 Months</v>
      </c>
      <c r="G2355" s="1" t="s">
        <v>4401</v>
      </c>
      <c r="H2355" s="1" t="s">
        <v>1110</v>
      </c>
      <c r="I2355" s="1" t="s">
        <v>4402</v>
      </c>
      <c r="J2355" s="8">
        <f>EOMONTH(C2355, 0)</f>
        <v>45626</v>
      </c>
      <c r="K2355" s="1" t="s">
        <v>373</v>
      </c>
      <c r="L2355" s="1" t="str">
        <f>IF(ISNUMBER(SEARCH("Social subscription",I2355)),"Social Sub",IF(OR(ISNUMBER(SEARCH("Mens",I2355)),ISNUMBER(SEARCH("Ladies",I2355))),"Match Fees",IF(OR(ISNUMBER(SEARCH("Badgers",I2355)),ISNUMBER(SEARCH("Match Fee",I2355))),"Match Fees",IF(OR(ISNUMBER(SEARCH("Training",I2355)),ISNUMBER(SEARCH("Aspirations",I2355))),"Training Fee",""))))</f>
        <v>Training Fee</v>
      </c>
      <c r="M2355" s="1">
        <v>6</v>
      </c>
      <c r="N2355" s="1">
        <v>0.16</v>
      </c>
      <c r="O2355" s="1">
        <v>0.06</v>
      </c>
      <c r="P2355" s="1">
        <v>0</v>
      </c>
      <c r="Q2355" s="1">
        <v>5.78</v>
      </c>
    </row>
    <row r="2356" spans="1:17" ht="12.75">
      <c r="A2356" s="4">
        <v>45592</v>
      </c>
      <c r="B2356" s="18">
        <f>IF(AND(ISNUMBER(--LEFT(A2356,10)), ISNUMBER(--LEFT(C2356,10))), --LEFT(C2356,10) - --LEFT(A2356,10), "")</f>
        <v>16.354800000000978</v>
      </c>
      <c r="C2356" s="4">
        <v>45608.354861111111</v>
      </c>
      <c r="D2356" s="16">
        <f>YEAR(C2356)</f>
        <v>2024</v>
      </c>
      <c r="E2356" s="1" t="str">
        <f t="shared" si="36"/>
        <v>November 2024</v>
      </c>
      <c r="F2356" s="3" t="str">
        <f ca="1">IF(C2356&gt;=TODAY()-365, "Last 12 Months", "After 12 Months")</f>
        <v>Last 12 Months</v>
      </c>
      <c r="G2356" s="1" t="s">
        <v>4403</v>
      </c>
      <c r="H2356" s="1" t="s">
        <v>1110</v>
      </c>
      <c r="I2356" s="1" t="s">
        <v>4402</v>
      </c>
      <c r="J2356" s="8">
        <f>EOMONTH(C2356, 0)</f>
        <v>45626</v>
      </c>
      <c r="K2356" s="1" t="s">
        <v>373</v>
      </c>
      <c r="L2356" s="1" t="str">
        <f>IF(ISNUMBER(SEARCH("Social subscription",I2356)),"Social Sub",IF(OR(ISNUMBER(SEARCH("Mens",I2356)),ISNUMBER(SEARCH("Ladies",I2356))),"Match Fees",IF(OR(ISNUMBER(SEARCH("Badgers",I2356)),ISNUMBER(SEARCH("Match Fee",I2356))),"Match Fees",IF(OR(ISNUMBER(SEARCH("Training",I2356)),ISNUMBER(SEARCH("Aspirations",I2356))),"Training Fee",""))))</f>
        <v>Training Fee</v>
      </c>
      <c r="M2356" s="1">
        <v>6</v>
      </c>
      <c r="N2356" s="1">
        <v>0.15</v>
      </c>
      <c r="O2356" s="1">
        <v>0.06</v>
      </c>
      <c r="P2356" s="1">
        <v>0</v>
      </c>
      <c r="Q2356" s="1">
        <v>5.79</v>
      </c>
    </row>
    <row r="2357" spans="1:17" ht="12.75">
      <c r="A2357" s="4">
        <v>45609</v>
      </c>
      <c r="B2357" s="18">
        <f>IF(AND(ISNUMBER(--LEFT(A2357,10)), ISNUMBER(--LEFT(C2357,10))), --LEFT(C2357,10) - --LEFT(A2357,10), "")</f>
        <v>0.27010000000154832</v>
      </c>
      <c r="C2357" s="4">
        <v>45609.270138888889</v>
      </c>
      <c r="D2357" s="16">
        <f>YEAR(C2357)</f>
        <v>2024</v>
      </c>
      <c r="E2357" s="1" t="str">
        <f t="shared" si="36"/>
        <v>November 2024</v>
      </c>
      <c r="F2357" s="3" t="str">
        <f ca="1">IF(C2357&gt;=TODAY()-365, "Last 12 Months", "After 12 Months")</f>
        <v>Last 12 Months</v>
      </c>
      <c r="G2357" s="1" t="s">
        <v>4404</v>
      </c>
      <c r="H2357" s="1" t="s">
        <v>3319</v>
      </c>
      <c r="I2357" s="1" t="s">
        <v>4405</v>
      </c>
      <c r="J2357" s="8">
        <f>EOMONTH(C2357, 0)</f>
        <v>45626</v>
      </c>
      <c r="K2357" s="1" t="s">
        <v>241</v>
      </c>
      <c r="L2357" s="1" t="str">
        <f>IF(ISNUMBER(SEARCH("Social subscription",I2357)),"Social Sub",IF(OR(ISNUMBER(SEARCH("Mens",I2357)),ISNUMBER(SEARCH("Ladies",I2357))),"Match Fees",IF(OR(ISNUMBER(SEARCH("Badgers",I2357)),ISNUMBER(SEARCH("Match Fee",I2357))),"Match Fees",IF(OR(ISNUMBER(SEARCH("Training",I2357)),ISNUMBER(SEARCH("Aspirations",I2357))),"Training Fee",""))))</f>
        <v>Match Fees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</row>
    <row r="2358" spans="1:17" ht="12.75">
      <c r="A2358" s="4">
        <v>45609</v>
      </c>
      <c r="B2358" s="18">
        <f>IF(AND(ISNUMBER(--LEFT(A2358,10)), ISNUMBER(--LEFT(C2358,10))), --LEFT(C2358,10) - --LEFT(A2358,10), "")</f>
        <v>0.27010000000154832</v>
      </c>
      <c r="C2358" s="4">
        <v>45609.270138888889</v>
      </c>
      <c r="D2358" s="16">
        <f>YEAR(C2358)</f>
        <v>2024</v>
      </c>
      <c r="E2358" s="1" t="str">
        <f t="shared" si="36"/>
        <v>November 2024</v>
      </c>
      <c r="F2358" s="3" t="str">
        <f ca="1">IF(C2358&gt;=TODAY()-365, "Last 12 Months", "After 12 Months")</f>
        <v>Last 12 Months</v>
      </c>
      <c r="G2358" s="1" t="s">
        <v>4406</v>
      </c>
      <c r="H2358" s="1" t="s">
        <v>2771</v>
      </c>
      <c r="I2358" s="1" t="s">
        <v>4405</v>
      </c>
      <c r="J2358" s="8">
        <f>EOMONTH(C2358, 0)</f>
        <v>45626</v>
      </c>
      <c r="K2358" s="1" t="s">
        <v>241</v>
      </c>
      <c r="L2358" s="1" t="str">
        <f>IF(ISNUMBER(SEARCH("Social subscription",I2358)),"Social Sub",IF(OR(ISNUMBER(SEARCH("Mens",I2358)),ISNUMBER(SEARCH("Ladies",I2358))),"Match Fees",IF(OR(ISNUMBER(SEARCH("Badgers",I2358)),ISNUMBER(SEARCH("Match Fee",I2358))),"Match Fees",IF(OR(ISNUMBER(SEARCH("Training",I2358)),ISNUMBER(SEARCH("Aspirations",I2358))),"Training Fee",""))))</f>
        <v>Match Fees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</row>
    <row r="2359" spans="1:17" ht="12.75">
      <c r="A2359" s="4">
        <v>45609</v>
      </c>
      <c r="B2359" s="18">
        <f>IF(AND(ISNUMBER(--LEFT(A2359,10)), ISNUMBER(--LEFT(C2359,10))), --LEFT(C2359,10) - --LEFT(A2359,10), "")</f>
        <v>0.27010000000154832</v>
      </c>
      <c r="C2359" s="4">
        <v>45609.270138888889</v>
      </c>
      <c r="D2359" s="16">
        <f>YEAR(C2359)</f>
        <v>2024</v>
      </c>
      <c r="E2359" s="1" t="str">
        <f t="shared" si="36"/>
        <v>November 2024</v>
      </c>
      <c r="F2359" s="3" t="str">
        <f ca="1">IF(C2359&gt;=TODAY()-365, "Last 12 Months", "After 12 Months")</f>
        <v>Last 12 Months</v>
      </c>
      <c r="G2359" s="1" t="s">
        <v>4407</v>
      </c>
      <c r="H2359" s="1" t="s">
        <v>1470</v>
      </c>
      <c r="I2359" s="1" t="s">
        <v>4408</v>
      </c>
      <c r="J2359" s="8">
        <f>EOMONTH(C2359, 0)</f>
        <v>45626</v>
      </c>
      <c r="K2359" s="1" t="s">
        <v>241</v>
      </c>
      <c r="L2359" s="1" t="str">
        <f>IF(ISNUMBER(SEARCH("Social subscription",I2359)),"Social Sub",IF(OR(ISNUMBER(SEARCH("Mens",I2359)),ISNUMBER(SEARCH("Ladies",I2359))),"Match Fees",IF(OR(ISNUMBER(SEARCH("Badgers",I2359)),ISNUMBER(SEARCH("Match Fee",I2359))),"Match Fees",IF(OR(ISNUMBER(SEARCH("Training",I2359)),ISNUMBER(SEARCH("Aspirations",I2359))),"Training Fee",""))))</f>
        <v>Match Fees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</row>
    <row r="2360" spans="1:17" ht="12.75">
      <c r="A2360" s="4">
        <v>45609</v>
      </c>
      <c r="B2360" s="18">
        <f>IF(AND(ISNUMBER(--LEFT(A2360,10)), ISNUMBER(--LEFT(C2360,10))), --LEFT(C2360,10) - --LEFT(A2360,10), "")</f>
        <v>0.27010000000154832</v>
      </c>
      <c r="C2360" s="4">
        <v>45609.270138888889</v>
      </c>
      <c r="D2360" s="16">
        <f>YEAR(C2360)</f>
        <v>2024</v>
      </c>
      <c r="E2360" s="1" t="str">
        <f t="shared" si="36"/>
        <v>November 2024</v>
      </c>
      <c r="F2360" s="3" t="str">
        <f ca="1">IF(C2360&gt;=TODAY()-365, "Last 12 Months", "After 12 Months")</f>
        <v>Last 12 Months</v>
      </c>
      <c r="G2360" s="1" t="s">
        <v>4409</v>
      </c>
      <c r="H2360" s="1" t="s">
        <v>3190</v>
      </c>
      <c r="I2360" s="1" t="s">
        <v>4405</v>
      </c>
      <c r="J2360" s="8">
        <f>EOMONTH(C2360, 0)</f>
        <v>45626</v>
      </c>
      <c r="K2360" s="1" t="s">
        <v>241</v>
      </c>
      <c r="L2360" s="1" t="str">
        <f>IF(ISNUMBER(SEARCH("Social subscription",I2360)),"Social Sub",IF(OR(ISNUMBER(SEARCH("Mens",I2360)),ISNUMBER(SEARCH("Ladies",I2360))),"Match Fees",IF(OR(ISNUMBER(SEARCH("Badgers",I2360)),ISNUMBER(SEARCH("Match Fee",I2360))),"Match Fees",IF(OR(ISNUMBER(SEARCH("Training",I2360)),ISNUMBER(SEARCH("Aspirations",I2360))),"Training Fee",""))))</f>
        <v>Match Fees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</row>
    <row r="2361" spans="1:17" ht="12.75">
      <c r="A2361" s="4">
        <v>45609</v>
      </c>
      <c r="B2361" s="18">
        <f>IF(AND(ISNUMBER(--LEFT(A2361,10)), ISNUMBER(--LEFT(C2361,10))), --LEFT(C2361,10) - --LEFT(A2361,10), "")</f>
        <v>0.27010000000154832</v>
      </c>
      <c r="C2361" s="4">
        <v>45609.270138888889</v>
      </c>
      <c r="D2361" s="16">
        <f>YEAR(C2361)</f>
        <v>2024</v>
      </c>
      <c r="E2361" s="1" t="str">
        <f t="shared" si="36"/>
        <v>November 2024</v>
      </c>
      <c r="F2361" s="3" t="str">
        <f ca="1">IF(C2361&gt;=TODAY()-365, "Last 12 Months", "After 12 Months")</f>
        <v>Last 12 Months</v>
      </c>
      <c r="G2361" s="1" t="s">
        <v>4410</v>
      </c>
      <c r="H2361" s="1" t="s">
        <v>2776</v>
      </c>
      <c r="I2361" s="1" t="s">
        <v>4408</v>
      </c>
      <c r="J2361" s="8">
        <f>EOMONTH(C2361, 0)</f>
        <v>45626</v>
      </c>
      <c r="K2361" s="1" t="s">
        <v>241</v>
      </c>
      <c r="L2361" s="1" t="str">
        <f>IF(ISNUMBER(SEARCH("Social subscription",I2361)),"Social Sub",IF(OR(ISNUMBER(SEARCH("Mens",I2361)),ISNUMBER(SEARCH("Ladies",I2361))),"Match Fees",IF(OR(ISNUMBER(SEARCH("Badgers",I2361)),ISNUMBER(SEARCH("Match Fee",I2361))),"Match Fees",IF(OR(ISNUMBER(SEARCH("Training",I2361)),ISNUMBER(SEARCH("Aspirations",I2361))),"Training Fee",""))))</f>
        <v>Match Fees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</row>
    <row r="2362" spans="1:17" ht="12.75">
      <c r="A2362" s="4">
        <v>45609</v>
      </c>
      <c r="B2362" s="18">
        <f>IF(AND(ISNUMBER(--LEFT(A2362,10)), ISNUMBER(--LEFT(C2362,10))), --LEFT(C2362,10) - --LEFT(A2362,10), "")</f>
        <v>0.27010000000154832</v>
      </c>
      <c r="C2362" s="4">
        <v>45609.270138888889</v>
      </c>
      <c r="D2362" s="16">
        <f>YEAR(C2362)</f>
        <v>2024</v>
      </c>
      <c r="E2362" s="1" t="str">
        <f t="shared" si="36"/>
        <v>November 2024</v>
      </c>
      <c r="F2362" s="3" t="str">
        <f ca="1">IF(C2362&gt;=TODAY()-365, "Last 12 Months", "After 12 Months")</f>
        <v>Last 12 Months</v>
      </c>
      <c r="G2362" s="1" t="s">
        <v>4411</v>
      </c>
      <c r="H2362" s="1" t="s">
        <v>3193</v>
      </c>
      <c r="I2362" s="1" t="s">
        <v>4408</v>
      </c>
      <c r="J2362" s="8">
        <f>EOMONTH(C2362, 0)</f>
        <v>45626</v>
      </c>
      <c r="K2362" s="1" t="s">
        <v>241</v>
      </c>
      <c r="L2362" s="1" t="str">
        <f>IF(ISNUMBER(SEARCH("Social subscription",I2362)),"Social Sub",IF(OR(ISNUMBER(SEARCH("Mens",I2362)),ISNUMBER(SEARCH("Ladies",I2362))),"Match Fees",IF(OR(ISNUMBER(SEARCH("Badgers",I2362)),ISNUMBER(SEARCH("Match Fee",I2362))),"Match Fees",IF(OR(ISNUMBER(SEARCH("Training",I2362)),ISNUMBER(SEARCH("Aspirations",I2362))),"Training Fee",""))))</f>
        <v>Match Fees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</row>
    <row r="2363" spans="1:17" ht="12.75">
      <c r="A2363" s="4">
        <v>45609</v>
      </c>
      <c r="B2363" s="18">
        <f>IF(AND(ISNUMBER(--LEFT(A2363,10)), ISNUMBER(--LEFT(C2363,10))), --LEFT(C2363,10) - --LEFT(A2363,10), "")</f>
        <v>0.27010000000154832</v>
      </c>
      <c r="C2363" s="4">
        <v>45609.270138888889</v>
      </c>
      <c r="D2363" s="16">
        <f>YEAR(C2363)</f>
        <v>2024</v>
      </c>
      <c r="E2363" s="1" t="str">
        <f t="shared" si="36"/>
        <v>November 2024</v>
      </c>
      <c r="F2363" s="3" t="str">
        <f ca="1">IF(C2363&gt;=TODAY()-365, "Last 12 Months", "After 12 Months")</f>
        <v>Last 12 Months</v>
      </c>
      <c r="G2363" s="1" t="s">
        <v>4412</v>
      </c>
      <c r="H2363" s="1" t="s">
        <v>4180</v>
      </c>
      <c r="I2363" s="1" t="s">
        <v>4405</v>
      </c>
      <c r="J2363" s="8">
        <f>EOMONTH(C2363, 0)</f>
        <v>45626</v>
      </c>
      <c r="K2363" s="1" t="s">
        <v>241</v>
      </c>
      <c r="L2363" s="1" t="str">
        <f>IF(ISNUMBER(SEARCH("Social subscription",I2363)),"Social Sub",IF(OR(ISNUMBER(SEARCH("Mens",I2363)),ISNUMBER(SEARCH("Ladies",I2363))),"Match Fees",IF(OR(ISNUMBER(SEARCH("Badgers",I2363)),ISNUMBER(SEARCH("Match Fee",I2363))),"Match Fees",IF(OR(ISNUMBER(SEARCH("Training",I2363)),ISNUMBER(SEARCH("Aspirations",I2363))),"Training Fee",""))))</f>
        <v>Match Fees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</row>
    <row r="2364" spans="1:17" ht="12.75">
      <c r="A2364" s="4">
        <v>45609</v>
      </c>
      <c r="B2364" s="18">
        <f>IF(AND(ISNUMBER(--LEFT(A2364,10)), ISNUMBER(--LEFT(C2364,10))), --LEFT(C2364,10) - --LEFT(A2364,10), "")</f>
        <v>0.27010000000154832</v>
      </c>
      <c r="C2364" s="4">
        <v>45609.270138888889</v>
      </c>
      <c r="D2364" s="16">
        <f>YEAR(C2364)</f>
        <v>2024</v>
      </c>
      <c r="E2364" s="1" t="str">
        <f t="shared" si="36"/>
        <v>November 2024</v>
      </c>
      <c r="F2364" s="3" t="str">
        <f ca="1">IF(C2364&gt;=TODAY()-365, "Last 12 Months", "After 12 Months")</f>
        <v>Last 12 Months</v>
      </c>
      <c r="G2364" s="1" t="s">
        <v>4413</v>
      </c>
      <c r="H2364" s="1" t="s">
        <v>2477</v>
      </c>
      <c r="I2364" s="1" t="s">
        <v>4408</v>
      </c>
      <c r="J2364" s="8">
        <f>EOMONTH(C2364, 0)</f>
        <v>45626</v>
      </c>
      <c r="K2364" s="1" t="s">
        <v>241</v>
      </c>
      <c r="L2364" s="1" t="str">
        <f>IF(ISNUMBER(SEARCH("Social subscription",I2364)),"Social Sub",IF(OR(ISNUMBER(SEARCH("Mens",I2364)),ISNUMBER(SEARCH("Ladies",I2364))),"Match Fees",IF(OR(ISNUMBER(SEARCH("Badgers",I2364)),ISNUMBER(SEARCH("Match Fee",I2364))),"Match Fees",IF(OR(ISNUMBER(SEARCH("Training",I2364)),ISNUMBER(SEARCH("Aspirations",I2364))),"Training Fee",""))))</f>
        <v>Match Fees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</row>
    <row r="2365" spans="1:17" ht="12.75">
      <c r="A2365" s="4">
        <v>45609</v>
      </c>
      <c r="B2365" s="18">
        <f>IF(AND(ISNUMBER(--LEFT(A2365,10)), ISNUMBER(--LEFT(C2365,10))), --LEFT(C2365,10) - --LEFT(A2365,10), "")</f>
        <v>0.27010000000154832</v>
      </c>
      <c r="C2365" s="4">
        <v>45609.270138888889</v>
      </c>
      <c r="D2365" s="16">
        <f>YEAR(C2365)</f>
        <v>2024</v>
      </c>
      <c r="E2365" s="1" t="str">
        <f t="shared" si="36"/>
        <v>November 2024</v>
      </c>
      <c r="F2365" s="3" t="str">
        <f ca="1">IF(C2365&gt;=TODAY()-365, "Last 12 Months", "After 12 Months")</f>
        <v>Last 12 Months</v>
      </c>
      <c r="G2365" s="1" t="s">
        <v>4414</v>
      </c>
      <c r="H2365" s="1" t="s">
        <v>1354</v>
      </c>
      <c r="I2365" s="1" t="s">
        <v>4408</v>
      </c>
      <c r="J2365" s="8">
        <f>EOMONTH(C2365, 0)</f>
        <v>45626</v>
      </c>
      <c r="K2365" s="1" t="s">
        <v>241</v>
      </c>
      <c r="L2365" s="1" t="str">
        <f>IF(ISNUMBER(SEARCH("Social subscription",I2365)),"Social Sub",IF(OR(ISNUMBER(SEARCH("Mens",I2365)),ISNUMBER(SEARCH("Ladies",I2365))),"Match Fees",IF(OR(ISNUMBER(SEARCH("Badgers",I2365)),ISNUMBER(SEARCH("Match Fee",I2365))),"Match Fees",IF(OR(ISNUMBER(SEARCH("Training",I2365)),ISNUMBER(SEARCH("Aspirations",I2365))),"Training Fee",""))))</f>
        <v>Match Fees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</row>
    <row r="2366" spans="1:17" ht="12.75">
      <c r="A2366" s="4">
        <v>45609</v>
      </c>
      <c r="B2366" s="18">
        <f>IF(AND(ISNUMBER(--LEFT(A2366,10)), ISNUMBER(--LEFT(C2366,10))), --LEFT(C2366,10) - --LEFT(A2366,10), "")</f>
        <v>0.27010000000154832</v>
      </c>
      <c r="C2366" s="4">
        <v>45609.270138888889</v>
      </c>
      <c r="D2366" s="16">
        <f>YEAR(C2366)</f>
        <v>2024</v>
      </c>
      <c r="E2366" s="1" t="str">
        <f t="shared" si="36"/>
        <v>November 2024</v>
      </c>
      <c r="F2366" s="3" t="str">
        <f ca="1">IF(C2366&gt;=TODAY()-365, "Last 12 Months", "After 12 Months")</f>
        <v>Last 12 Months</v>
      </c>
      <c r="G2366" s="1" t="s">
        <v>4415</v>
      </c>
      <c r="H2366" s="1" t="s">
        <v>3198</v>
      </c>
      <c r="I2366" s="1" t="s">
        <v>4405</v>
      </c>
      <c r="J2366" s="8">
        <f>EOMONTH(C2366, 0)</f>
        <v>45626</v>
      </c>
      <c r="K2366" s="1" t="s">
        <v>241</v>
      </c>
      <c r="L2366" s="1" t="str">
        <f>IF(ISNUMBER(SEARCH("Social subscription",I2366)),"Social Sub",IF(OR(ISNUMBER(SEARCH("Mens",I2366)),ISNUMBER(SEARCH("Ladies",I2366))),"Match Fees",IF(OR(ISNUMBER(SEARCH("Badgers",I2366)),ISNUMBER(SEARCH("Match Fee",I2366))),"Match Fees",IF(OR(ISNUMBER(SEARCH("Training",I2366)),ISNUMBER(SEARCH("Aspirations",I2366))),"Training Fee",""))))</f>
        <v>Match Fees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</row>
    <row r="2367" spans="1:17" ht="12.75">
      <c r="A2367" s="4">
        <v>45609</v>
      </c>
      <c r="B2367" s="18">
        <f>IF(AND(ISNUMBER(--LEFT(A2367,10)), ISNUMBER(--LEFT(C2367,10))), --LEFT(C2367,10) - --LEFT(A2367,10), "")</f>
        <v>0.27010000000154832</v>
      </c>
      <c r="C2367" s="4">
        <v>45609.270138888889</v>
      </c>
      <c r="D2367" s="16">
        <f>YEAR(C2367)</f>
        <v>2024</v>
      </c>
      <c r="E2367" s="1" t="str">
        <f t="shared" si="36"/>
        <v>November 2024</v>
      </c>
      <c r="F2367" s="3" t="str">
        <f ca="1">IF(C2367&gt;=TODAY()-365, "Last 12 Months", "After 12 Months")</f>
        <v>Last 12 Months</v>
      </c>
      <c r="G2367" s="1" t="s">
        <v>4416</v>
      </c>
      <c r="H2367" s="1" t="s">
        <v>1692</v>
      </c>
      <c r="I2367" s="1" t="s">
        <v>4408</v>
      </c>
      <c r="J2367" s="8">
        <f>EOMONTH(C2367, 0)</f>
        <v>45626</v>
      </c>
      <c r="K2367" s="1" t="s">
        <v>241</v>
      </c>
      <c r="L2367" s="1" t="str">
        <f>IF(ISNUMBER(SEARCH("Social subscription",I2367)),"Social Sub",IF(OR(ISNUMBER(SEARCH("Mens",I2367)),ISNUMBER(SEARCH("Ladies",I2367))),"Match Fees",IF(OR(ISNUMBER(SEARCH("Badgers",I2367)),ISNUMBER(SEARCH("Match Fee",I2367))),"Match Fees",IF(OR(ISNUMBER(SEARCH("Training",I2367)),ISNUMBER(SEARCH("Aspirations",I2367))),"Training Fee",""))))</f>
        <v>Match Fees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</row>
    <row r="2368" spans="1:17" ht="12.75">
      <c r="A2368" s="4">
        <v>45609</v>
      </c>
      <c r="B2368" s="18">
        <f>IF(AND(ISNUMBER(--LEFT(A2368,10)), ISNUMBER(--LEFT(C2368,10))), --LEFT(C2368,10) - --LEFT(A2368,10), "")</f>
        <v>0.27010000000154832</v>
      </c>
      <c r="C2368" s="4">
        <v>45609.270138888889</v>
      </c>
      <c r="D2368" s="16">
        <f>YEAR(C2368)</f>
        <v>2024</v>
      </c>
      <c r="E2368" s="1" t="str">
        <f t="shared" si="36"/>
        <v>November 2024</v>
      </c>
      <c r="F2368" s="3" t="str">
        <f ca="1">IF(C2368&gt;=TODAY()-365, "Last 12 Months", "After 12 Months")</f>
        <v>Last 12 Months</v>
      </c>
      <c r="G2368" s="1" t="s">
        <v>4417</v>
      </c>
      <c r="H2368" s="1" t="s">
        <v>3200</v>
      </c>
      <c r="I2368" s="1" t="s">
        <v>4405</v>
      </c>
      <c r="J2368" s="8">
        <f>EOMONTH(C2368, 0)</f>
        <v>45626</v>
      </c>
      <c r="K2368" s="1" t="s">
        <v>241</v>
      </c>
      <c r="L2368" s="1" t="str">
        <f>IF(ISNUMBER(SEARCH("Social subscription",I2368)),"Social Sub",IF(OR(ISNUMBER(SEARCH("Mens",I2368)),ISNUMBER(SEARCH("Ladies",I2368))),"Match Fees",IF(OR(ISNUMBER(SEARCH("Badgers",I2368)),ISNUMBER(SEARCH("Match Fee",I2368))),"Match Fees",IF(OR(ISNUMBER(SEARCH("Training",I2368)),ISNUMBER(SEARCH("Aspirations",I2368))),"Training Fee",""))))</f>
        <v>Match Fees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</row>
    <row r="2369" spans="1:17" ht="12.75">
      <c r="A2369" s="4">
        <v>45609</v>
      </c>
      <c r="B2369" s="18">
        <f>IF(AND(ISNUMBER(--LEFT(A2369,10)), ISNUMBER(--LEFT(C2369,10))), --LEFT(C2369,10) - --LEFT(A2369,10), "")</f>
        <v>0.27010000000154832</v>
      </c>
      <c r="C2369" s="4">
        <v>45609.270138888889</v>
      </c>
      <c r="D2369" s="16">
        <f>YEAR(C2369)</f>
        <v>2024</v>
      </c>
      <c r="E2369" s="1" t="str">
        <f t="shared" si="36"/>
        <v>November 2024</v>
      </c>
      <c r="F2369" s="3" t="str">
        <f ca="1">IF(C2369&gt;=TODAY()-365, "Last 12 Months", "After 12 Months")</f>
        <v>Last 12 Months</v>
      </c>
      <c r="G2369" s="1" t="s">
        <v>4418</v>
      </c>
      <c r="H2369" s="1" t="s">
        <v>2784</v>
      </c>
      <c r="I2369" s="1" t="s">
        <v>4408</v>
      </c>
      <c r="J2369" s="8">
        <f>EOMONTH(C2369, 0)</f>
        <v>45626</v>
      </c>
      <c r="K2369" s="1" t="s">
        <v>241</v>
      </c>
      <c r="L2369" s="1" t="str">
        <f>IF(ISNUMBER(SEARCH("Social subscription",I2369)),"Social Sub",IF(OR(ISNUMBER(SEARCH("Mens",I2369)),ISNUMBER(SEARCH("Ladies",I2369))),"Match Fees",IF(OR(ISNUMBER(SEARCH("Badgers",I2369)),ISNUMBER(SEARCH("Match Fee",I2369))),"Match Fees",IF(OR(ISNUMBER(SEARCH("Training",I2369)),ISNUMBER(SEARCH("Aspirations",I2369))),"Training Fee",""))))</f>
        <v>Match Fees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</row>
    <row r="2370" spans="1:17" ht="12.75">
      <c r="A2370" s="4">
        <v>45577</v>
      </c>
      <c r="B2370" s="18">
        <f>IF(AND(ISNUMBER(--LEFT(A2370,10)), ISNUMBER(--LEFT(C2370,10))), --LEFT(C2370,10) - --LEFT(A2370,10), "")</f>
        <v>32.354099999996834</v>
      </c>
      <c r="C2370" s="4">
        <v>45609.354166666664</v>
      </c>
      <c r="D2370" s="16">
        <f>YEAR(C2370)</f>
        <v>2024</v>
      </c>
      <c r="E2370" s="1" t="str">
        <f t="shared" si="36"/>
        <v>November 2024</v>
      </c>
      <c r="F2370" s="3" t="str">
        <f ca="1">IF(C2370&gt;=TODAY()-365, "Last 12 Months", "After 12 Months")</f>
        <v>Last 12 Months</v>
      </c>
      <c r="G2370" s="1" t="s">
        <v>4419</v>
      </c>
      <c r="H2370" s="1" t="s">
        <v>3508</v>
      </c>
      <c r="I2370" s="1" t="s">
        <v>3992</v>
      </c>
      <c r="J2370" s="8">
        <f>EOMONTH(C2370, 0)</f>
        <v>45626</v>
      </c>
      <c r="K2370" s="1" t="s">
        <v>373</v>
      </c>
      <c r="L2370" s="1" t="str">
        <f>IF(ISNUMBER(SEARCH("Social subscription",I2370)),"Social Sub",IF(OR(ISNUMBER(SEARCH("Mens",I2370)),ISNUMBER(SEARCH("Ladies",I2370))),"Match Fees",IF(OR(ISNUMBER(SEARCH("Badgers",I2370)),ISNUMBER(SEARCH("Match Fee",I2370))),"Match Fees",IF(OR(ISNUMBER(SEARCH("Training",I2370)),ISNUMBER(SEARCH("Aspirations",I2370))),"Training Fee",""))))</f>
        <v>Match Fees</v>
      </c>
      <c r="M2370" s="1">
        <v>10</v>
      </c>
      <c r="N2370" s="1">
        <v>0.2</v>
      </c>
      <c r="O2370" s="1">
        <v>0.1</v>
      </c>
      <c r="P2370" s="1">
        <v>0</v>
      </c>
      <c r="Q2370" s="1">
        <v>9.6999999999999993</v>
      </c>
    </row>
    <row r="2371" spans="1:17" ht="12.75">
      <c r="A2371" s="4">
        <v>45583</v>
      </c>
      <c r="B2371" s="18">
        <f>IF(AND(ISNUMBER(--LEFT(A2371,10)), ISNUMBER(--LEFT(C2371,10))), --LEFT(C2371,10) - --LEFT(A2371,10), "")</f>
        <v>26.354099999996834</v>
      </c>
      <c r="C2371" s="4">
        <v>45609.354166666664</v>
      </c>
      <c r="D2371" s="16">
        <f>YEAR(C2371)</f>
        <v>2024</v>
      </c>
      <c r="E2371" s="1" t="str">
        <f t="shared" ref="E2371:E2434" si="37">TEXT(C2371, "mmmm yyyy")</f>
        <v>November 2024</v>
      </c>
      <c r="F2371" s="3" t="str">
        <f ca="1">IF(C2371&gt;=TODAY()-365, "Last 12 Months", "After 12 Months")</f>
        <v>Last 12 Months</v>
      </c>
      <c r="G2371" s="1" t="s">
        <v>4420</v>
      </c>
      <c r="H2371" s="1" t="s">
        <v>3508</v>
      </c>
      <c r="I2371" s="1" t="s">
        <v>3994</v>
      </c>
      <c r="J2371" s="8">
        <f>EOMONTH(C2371, 0)</f>
        <v>45626</v>
      </c>
      <c r="K2371" s="1" t="s">
        <v>373</v>
      </c>
      <c r="L2371" s="1" t="str">
        <f>IF(ISNUMBER(SEARCH("Social subscription",I2371)),"Social Sub",IF(OR(ISNUMBER(SEARCH("Mens",I2371)),ISNUMBER(SEARCH("Ladies",I2371))),"Match Fees",IF(OR(ISNUMBER(SEARCH("Badgers",I2371)),ISNUMBER(SEARCH("Match Fee",I2371))),"Match Fees",IF(OR(ISNUMBER(SEARCH("Training",I2371)),ISNUMBER(SEARCH("Aspirations",I2371))),"Training Fee",""))))</f>
        <v>Match Fees</v>
      </c>
      <c r="M2371" s="1">
        <v>10</v>
      </c>
      <c r="N2371" s="1">
        <v>0.2</v>
      </c>
      <c r="O2371" s="1">
        <v>0.1</v>
      </c>
      <c r="P2371" s="1">
        <v>0</v>
      </c>
      <c r="Q2371" s="1">
        <v>9.6999999999999993</v>
      </c>
    </row>
    <row r="2372" spans="1:17" ht="12.75">
      <c r="A2372" s="4">
        <v>45597</v>
      </c>
      <c r="B2372" s="18">
        <f>IF(AND(ISNUMBER(--LEFT(A2372,10)), ISNUMBER(--LEFT(C2372,10))), --LEFT(C2372,10) - --LEFT(A2372,10), "")</f>
        <v>12.354099999996834</v>
      </c>
      <c r="C2372" s="4">
        <v>45609.354166666664</v>
      </c>
      <c r="D2372" s="16">
        <f>YEAR(C2372)</f>
        <v>2024</v>
      </c>
      <c r="E2372" s="1" t="str">
        <f t="shared" si="37"/>
        <v>November 2024</v>
      </c>
      <c r="F2372" s="3" t="str">
        <f ca="1">IF(C2372&gt;=TODAY()-365, "Last 12 Months", "After 12 Months")</f>
        <v>Last 12 Months</v>
      </c>
      <c r="G2372" s="1" t="s">
        <v>4421</v>
      </c>
      <c r="H2372" s="1" t="s">
        <v>3508</v>
      </c>
      <c r="I2372" s="1" t="s">
        <v>4321</v>
      </c>
      <c r="J2372" s="8">
        <f>EOMONTH(C2372, 0)</f>
        <v>45626</v>
      </c>
      <c r="K2372" s="1" t="s">
        <v>373</v>
      </c>
      <c r="L2372" s="1" t="str">
        <f>IF(ISNUMBER(SEARCH("Social subscription",I2372)),"Social Sub",IF(OR(ISNUMBER(SEARCH("Mens",I2372)),ISNUMBER(SEARCH("Ladies",I2372))),"Match Fees",IF(OR(ISNUMBER(SEARCH("Badgers",I2372)),ISNUMBER(SEARCH("Match Fee",I2372))),"Match Fees",IF(OR(ISNUMBER(SEARCH("Training",I2372)),ISNUMBER(SEARCH("Aspirations",I2372))),"Training Fee",""))))</f>
        <v>Match Fees</v>
      </c>
      <c r="M2372" s="1">
        <v>10</v>
      </c>
      <c r="N2372" s="1">
        <v>0.2</v>
      </c>
      <c r="O2372" s="1">
        <v>0.1</v>
      </c>
      <c r="P2372" s="1">
        <v>0</v>
      </c>
      <c r="Q2372" s="1">
        <v>9.6999999999999993</v>
      </c>
    </row>
    <row r="2373" spans="1:17" ht="12.75">
      <c r="A2373" s="4">
        <v>45604</v>
      </c>
      <c r="B2373" s="18">
        <f>IF(AND(ISNUMBER(--LEFT(A2373,10)), ISNUMBER(--LEFT(C2373,10))), --LEFT(C2373,10) - --LEFT(A2373,10), "")</f>
        <v>5.3540999999968335</v>
      </c>
      <c r="C2373" s="4">
        <v>45609.354166666664</v>
      </c>
      <c r="D2373" s="16">
        <f>YEAR(C2373)</f>
        <v>2024</v>
      </c>
      <c r="E2373" s="1" t="str">
        <f t="shared" si="37"/>
        <v>November 2024</v>
      </c>
      <c r="F2373" s="3" t="str">
        <f ca="1">IF(C2373&gt;=TODAY()-365, "Last 12 Months", "After 12 Months")</f>
        <v>Last 12 Months</v>
      </c>
      <c r="G2373" s="1" t="s">
        <v>4422</v>
      </c>
      <c r="H2373" s="1" t="s">
        <v>3508</v>
      </c>
      <c r="I2373" s="1" t="s">
        <v>4323</v>
      </c>
      <c r="J2373" s="8">
        <f>EOMONTH(C2373, 0)</f>
        <v>45626</v>
      </c>
      <c r="K2373" s="1" t="s">
        <v>373</v>
      </c>
      <c r="L2373" s="1" t="str">
        <f>IF(ISNUMBER(SEARCH("Social subscription",I2373)),"Social Sub",IF(OR(ISNUMBER(SEARCH("Mens",I2373)),ISNUMBER(SEARCH("Ladies",I2373))),"Match Fees",IF(OR(ISNUMBER(SEARCH("Badgers",I2373)),ISNUMBER(SEARCH("Match Fee",I2373))),"Match Fees",IF(OR(ISNUMBER(SEARCH("Training",I2373)),ISNUMBER(SEARCH("Aspirations",I2373))),"Training Fee",""))))</f>
        <v>Match Fees</v>
      </c>
      <c r="M2373" s="1">
        <v>10</v>
      </c>
      <c r="N2373" s="1">
        <v>0.2</v>
      </c>
      <c r="O2373" s="1">
        <v>0.1</v>
      </c>
      <c r="P2373" s="1">
        <v>0</v>
      </c>
      <c r="Q2373" s="1">
        <v>9.6999999999999993</v>
      </c>
    </row>
    <row r="2374" spans="1:17" ht="12.75">
      <c r="A2374" s="4">
        <v>45577</v>
      </c>
      <c r="B2374" s="18">
        <f>IF(AND(ISNUMBER(--LEFT(A2374,10)), ISNUMBER(--LEFT(C2374,10))), --LEFT(C2374,10) - --LEFT(A2374,10), "")</f>
        <v>32.354099999996834</v>
      </c>
      <c r="C2374" s="4">
        <v>45609.354166666664</v>
      </c>
      <c r="D2374" s="16">
        <f>YEAR(C2374)</f>
        <v>2024</v>
      </c>
      <c r="E2374" s="1" t="str">
        <f t="shared" si="37"/>
        <v>November 2024</v>
      </c>
      <c r="F2374" s="3" t="str">
        <f ca="1">IF(C2374&gt;=TODAY()-365, "Last 12 Months", "After 12 Months")</f>
        <v>Last 12 Months</v>
      </c>
      <c r="G2374" s="1" t="s">
        <v>4423</v>
      </c>
      <c r="H2374" s="1" t="s">
        <v>1276</v>
      </c>
      <c r="I2374" s="1" t="s">
        <v>4424</v>
      </c>
      <c r="J2374" s="8">
        <f>EOMONTH(C2374, 0)</f>
        <v>45626</v>
      </c>
      <c r="K2374" s="1" t="s">
        <v>373</v>
      </c>
      <c r="L2374" s="1" t="str">
        <f>IF(ISNUMBER(SEARCH("Social subscription",I2374)),"Social Sub",IF(OR(ISNUMBER(SEARCH("Mens",I2374)),ISNUMBER(SEARCH("Ladies",I2374))),"Match Fees",IF(OR(ISNUMBER(SEARCH("Badgers",I2374)),ISNUMBER(SEARCH("Match Fee",I2374))),"Match Fees",IF(OR(ISNUMBER(SEARCH("Training",I2374)),ISNUMBER(SEARCH("Aspirations",I2374))),"Training Fee",""))))</f>
        <v>Match Fees</v>
      </c>
      <c r="M2374" s="1">
        <v>5</v>
      </c>
      <c r="N2374" s="1">
        <v>0.12</v>
      </c>
      <c r="O2374" s="1">
        <v>0.05</v>
      </c>
      <c r="P2374" s="1">
        <v>0</v>
      </c>
      <c r="Q2374" s="1">
        <v>4.83</v>
      </c>
    </row>
    <row r="2375" spans="1:17" ht="12.75">
      <c r="A2375" s="4">
        <v>45583</v>
      </c>
      <c r="B2375" s="18">
        <f>IF(AND(ISNUMBER(--LEFT(A2375,10)), ISNUMBER(--LEFT(C2375,10))), --LEFT(C2375,10) - --LEFT(A2375,10), "")</f>
        <v>26.354099999996834</v>
      </c>
      <c r="C2375" s="4">
        <v>45609.354166666664</v>
      </c>
      <c r="D2375" s="16">
        <f>YEAR(C2375)</f>
        <v>2024</v>
      </c>
      <c r="E2375" s="1" t="str">
        <f t="shared" si="37"/>
        <v>November 2024</v>
      </c>
      <c r="F2375" s="3" t="str">
        <f ca="1">IF(C2375&gt;=TODAY()-365, "Last 12 Months", "After 12 Months")</f>
        <v>Last 12 Months</v>
      </c>
      <c r="G2375" s="1" t="s">
        <v>4425</v>
      </c>
      <c r="H2375" s="1" t="s">
        <v>1276</v>
      </c>
      <c r="I2375" s="1" t="s">
        <v>4426</v>
      </c>
      <c r="J2375" s="8">
        <f>EOMONTH(C2375, 0)</f>
        <v>45626</v>
      </c>
      <c r="K2375" s="1" t="s">
        <v>373</v>
      </c>
      <c r="L2375" s="1" t="str">
        <f>IF(ISNUMBER(SEARCH("Social subscription",I2375)),"Social Sub",IF(OR(ISNUMBER(SEARCH("Mens",I2375)),ISNUMBER(SEARCH("Ladies",I2375))),"Match Fees",IF(OR(ISNUMBER(SEARCH("Badgers",I2375)),ISNUMBER(SEARCH("Match Fee",I2375))),"Match Fees",IF(OR(ISNUMBER(SEARCH("Training",I2375)),ISNUMBER(SEARCH("Aspirations",I2375))),"Training Fee",""))))</f>
        <v>Match Fees</v>
      </c>
      <c r="M2375" s="1">
        <v>5</v>
      </c>
      <c r="N2375" s="1">
        <v>0.12</v>
      </c>
      <c r="O2375" s="1">
        <v>0.05</v>
      </c>
      <c r="P2375" s="1">
        <v>0</v>
      </c>
      <c r="Q2375" s="1">
        <v>4.83</v>
      </c>
    </row>
    <row r="2376" spans="1:17" ht="12.75">
      <c r="A2376" s="4">
        <v>45598</v>
      </c>
      <c r="B2376" s="18">
        <f>IF(AND(ISNUMBER(--LEFT(A2376,10)), ISNUMBER(--LEFT(C2376,10))), --LEFT(C2376,10) - --LEFT(A2376,10), "")</f>
        <v>11.354099999996834</v>
      </c>
      <c r="C2376" s="4">
        <v>45609.354166666664</v>
      </c>
      <c r="D2376" s="16">
        <f>YEAR(C2376)</f>
        <v>2024</v>
      </c>
      <c r="E2376" s="1" t="str">
        <f t="shared" si="37"/>
        <v>November 2024</v>
      </c>
      <c r="F2376" s="3" t="str">
        <f ca="1">IF(C2376&gt;=TODAY()-365, "Last 12 Months", "After 12 Months")</f>
        <v>Last 12 Months</v>
      </c>
      <c r="G2376" s="1" t="s">
        <v>4427</v>
      </c>
      <c r="H2376" s="1" t="s">
        <v>1276</v>
      </c>
      <c r="I2376" s="1" t="s">
        <v>4428</v>
      </c>
      <c r="J2376" s="8">
        <f>EOMONTH(C2376, 0)</f>
        <v>45626</v>
      </c>
      <c r="K2376" s="1" t="s">
        <v>373</v>
      </c>
      <c r="L2376" s="1" t="str">
        <f>IF(ISNUMBER(SEARCH("Social subscription",I2376)),"Social Sub",IF(OR(ISNUMBER(SEARCH("Mens",I2376)),ISNUMBER(SEARCH("Ladies",I2376))),"Match Fees",IF(OR(ISNUMBER(SEARCH("Badgers",I2376)),ISNUMBER(SEARCH("Match Fee",I2376))),"Match Fees",IF(OR(ISNUMBER(SEARCH("Training",I2376)),ISNUMBER(SEARCH("Aspirations",I2376))),"Training Fee",""))))</f>
        <v>Match Fees</v>
      </c>
      <c r="M2376" s="1">
        <v>5</v>
      </c>
      <c r="N2376" s="1">
        <v>0.12</v>
      </c>
      <c r="O2376" s="1">
        <v>0.05</v>
      </c>
      <c r="P2376" s="1">
        <v>0</v>
      </c>
      <c r="Q2376" s="1">
        <v>4.83</v>
      </c>
    </row>
    <row r="2377" spans="1:17" ht="12.75">
      <c r="A2377" s="4">
        <v>45604</v>
      </c>
      <c r="B2377" s="18">
        <f>IF(AND(ISNUMBER(--LEFT(A2377,10)), ISNUMBER(--LEFT(C2377,10))), --LEFT(C2377,10) - --LEFT(A2377,10), "")</f>
        <v>5.3540999999968335</v>
      </c>
      <c r="C2377" s="4">
        <v>45609.354166666664</v>
      </c>
      <c r="D2377" s="16">
        <f>YEAR(C2377)</f>
        <v>2024</v>
      </c>
      <c r="E2377" s="1" t="str">
        <f t="shared" si="37"/>
        <v>November 2024</v>
      </c>
      <c r="F2377" s="3" t="str">
        <f ca="1">IF(C2377&gt;=TODAY()-365, "Last 12 Months", "After 12 Months")</f>
        <v>Last 12 Months</v>
      </c>
      <c r="G2377" s="1" t="s">
        <v>4429</v>
      </c>
      <c r="H2377" s="1" t="s">
        <v>1276</v>
      </c>
      <c r="I2377" s="1" t="s">
        <v>4430</v>
      </c>
      <c r="J2377" s="8">
        <f>EOMONTH(C2377, 0)</f>
        <v>45626</v>
      </c>
      <c r="K2377" s="1" t="s">
        <v>373</v>
      </c>
      <c r="L2377" s="1" t="str">
        <f>IF(ISNUMBER(SEARCH("Social subscription",I2377)),"Social Sub",IF(OR(ISNUMBER(SEARCH("Mens",I2377)),ISNUMBER(SEARCH("Ladies",I2377))),"Match Fees",IF(OR(ISNUMBER(SEARCH("Badgers",I2377)),ISNUMBER(SEARCH("Match Fee",I2377))),"Match Fees",IF(OR(ISNUMBER(SEARCH("Training",I2377)),ISNUMBER(SEARCH("Aspirations",I2377))),"Training Fee",""))))</f>
        <v>Match Fees</v>
      </c>
      <c r="M2377" s="1">
        <v>5</v>
      </c>
      <c r="N2377" s="1">
        <v>0.14000000000000001</v>
      </c>
      <c r="O2377" s="1">
        <v>0.05</v>
      </c>
      <c r="P2377" s="1">
        <v>0</v>
      </c>
      <c r="Q2377" s="1">
        <v>4.8099999999999996</v>
      </c>
    </row>
    <row r="2378" spans="1:17" ht="12.75">
      <c r="A2378" s="4">
        <v>45563</v>
      </c>
      <c r="B2378" s="18">
        <f>IF(AND(ISNUMBER(--LEFT(A2378,10)), ISNUMBER(--LEFT(C2378,10))), --LEFT(C2378,10) - --LEFT(A2378,10), "")</f>
        <v>46.354099999996834</v>
      </c>
      <c r="C2378" s="4">
        <v>45609.354166666664</v>
      </c>
      <c r="D2378" s="16">
        <f>YEAR(C2378)</f>
        <v>2024</v>
      </c>
      <c r="E2378" s="1" t="str">
        <f t="shared" si="37"/>
        <v>November 2024</v>
      </c>
      <c r="F2378" s="3" t="str">
        <f ca="1">IF(C2378&gt;=TODAY()-365, "Last 12 Months", "After 12 Months")</f>
        <v>Last 12 Months</v>
      </c>
      <c r="G2378" s="1" t="s">
        <v>4431</v>
      </c>
      <c r="H2378" s="1" t="s">
        <v>968</v>
      </c>
      <c r="I2378" s="1" t="s">
        <v>4432</v>
      </c>
      <c r="J2378" s="8">
        <f>EOMONTH(C2378, 0)</f>
        <v>45626</v>
      </c>
      <c r="K2378" s="1" t="s">
        <v>373</v>
      </c>
      <c r="L2378" s="1" t="str">
        <f>IF(ISNUMBER(SEARCH("Social subscription",I2378)),"Social Sub",IF(OR(ISNUMBER(SEARCH("Mens",I2378)),ISNUMBER(SEARCH("Ladies",I2378))),"Match Fees",IF(OR(ISNUMBER(SEARCH("Badgers",I2378)),ISNUMBER(SEARCH("Match Fee",I2378))),"Match Fees",IF(OR(ISNUMBER(SEARCH("Training",I2378)),ISNUMBER(SEARCH("Aspirations",I2378))),"Training Fee",""))))</f>
        <v>Match Fees</v>
      </c>
      <c r="M2378" s="1">
        <v>3</v>
      </c>
      <c r="N2378" s="1">
        <v>7.0000000000000007E-2</v>
      </c>
      <c r="O2378" s="1">
        <v>0.05</v>
      </c>
      <c r="P2378" s="1">
        <v>0</v>
      </c>
      <c r="Q2378" s="1">
        <v>2.88</v>
      </c>
    </row>
    <row r="2379" spans="1:17" ht="12.75">
      <c r="A2379" s="4">
        <v>45563</v>
      </c>
      <c r="B2379" s="18">
        <f>IF(AND(ISNUMBER(--LEFT(A2379,10)), ISNUMBER(--LEFT(C2379,10))), --LEFT(C2379,10) - --LEFT(A2379,10), "")</f>
        <v>46.354099999996834</v>
      </c>
      <c r="C2379" s="4">
        <v>45609.354166666664</v>
      </c>
      <c r="D2379" s="16">
        <f>YEAR(C2379)</f>
        <v>2024</v>
      </c>
      <c r="E2379" s="1" t="str">
        <f t="shared" si="37"/>
        <v>November 2024</v>
      </c>
      <c r="F2379" s="3" t="str">
        <f ca="1">IF(C2379&gt;=TODAY()-365, "Last 12 Months", "After 12 Months")</f>
        <v>Last 12 Months</v>
      </c>
      <c r="G2379" s="1" t="s">
        <v>4433</v>
      </c>
      <c r="H2379" s="1" t="s">
        <v>1602</v>
      </c>
      <c r="I2379" s="1" t="s">
        <v>4432</v>
      </c>
      <c r="J2379" s="8">
        <f>EOMONTH(C2379, 0)</f>
        <v>45626</v>
      </c>
      <c r="K2379" s="1" t="s">
        <v>373</v>
      </c>
      <c r="L2379" s="1" t="str">
        <f>IF(ISNUMBER(SEARCH("Social subscription",I2379)),"Social Sub",IF(OR(ISNUMBER(SEARCH("Mens",I2379)),ISNUMBER(SEARCH("Ladies",I2379))),"Match Fees",IF(OR(ISNUMBER(SEARCH("Badgers",I2379)),ISNUMBER(SEARCH("Match Fee",I2379))),"Match Fees",IF(OR(ISNUMBER(SEARCH("Training",I2379)),ISNUMBER(SEARCH("Aspirations",I2379))),"Training Fee",""))))</f>
        <v>Match Fees</v>
      </c>
      <c r="M2379" s="1">
        <v>3</v>
      </c>
      <c r="N2379" s="1">
        <v>7.0000000000000007E-2</v>
      </c>
      <c r="O2379" s="1">
        <v>0.05</v>
      </c>
      <c r="P2379" s="1">
        <v>0</v>
      </c>
      <c r="Q2379" s="1">
        <v>2.88</v>
      </c>
    </row>
    <row r="2380" spans="1:17" ht="12.75">
      <c r="A2380" s="4">
        <v>45578</v>
      </c>
      <c r="B2380" s="18">
        <f>IF(AND(ISNUMBER(--LEFT(A2380,10)), ISNUMBER(--LEFT(C2380,10))), --LEFT(C2380,10) - --LEFT(A2380,10), "")</f>
        <v>31.354099999996834</v>
      </c>
      <c r="C2380" s="4">
        <v>45609.354166666664</v>
      </c>
      <c r="D2380" s="16">
        <f>YEAR(C2380)</f>
        <v>2024</v>
      </c>
      <c r="E2380" s="1" t="str">
        <f t="shared" si="37"/>
        <v>November 2024</v>
      </c>
      <c r="F2380" s="3" t="str">
        <f ca="1">IF(C2380&gt;=TODAY()-365, "Last 12 Months", "After 12 Months")</f>
        <v>Last 12 Months</v>
      </c>
      <c r="G2380" s="1" t="s">
        <v>4434</v>
      </c>
      <c r="H2380" s="1" t="s">
        <v>968</v>
      </c>
      <c r="I2380" s="1" t="s">
        <v>4435</v>
      </c>
      <c r="J2380" s="8">
        <f>EOMONTH(C2380, 0)</f>
        <v>45626</v>
      </c>
      <c r="K2380" s="1" t="s">
        <v>373</v>
      </c>
      <c r="L2380" s="1" t="str">
        <f>IF(ISNUMBER(SEARCH("Social subscription",I2380)),"Social Sub",IF(OR(ISNUMBER(SEARCH("Mens",I2380)),ISNUMBER(SEARCH("Ladies",I2380))),"Match Fees",IF(OR(ISNUMBER(SEARCH("Badgers",I2380)),ISNUMBER(SEARCH("Match Fee",I2380))),"Match Fees",IF(OR(ISNUMBER(SEARCH("Training",I2380)),ISNUMBER(SEARCH("Aspirations",I2380))),"Training Fee",""))))</f>
        <v>Match Fees</v>
      </c>
      <c r="M2380" s="1">
        <v>3</v>
      </c>
      <c r="N2380" s="1">
        <v>7.0000000000000007E-2</v>
      </c>
      <c r="O2380" s="1">
        <v>0.05</v>
      </c>
      <c r="P2380" s="1">
        <v>0</v>
      </c>
      <c r="Q2380" s="1">
        <v>2.88</v>
      </c>
    </row>
    <row r="2381" spans="1:17" ht="12.75">
      <c r="A2381" s="4">
        <v>45578</v>
      </c>
      <c r="B2381" s="18">
        <f>IF(AND(ISNUMBER(--LEFT(A2381,10)), ISNUMBER(--LEFT(C2381,10))), --LEFT(C2381,10) - --LEFT(A2381,10), "")</f>
        <v>31.354099999996834</v>
      </c>
      <c r="C2381" s="4">
        <v>45609.354166666664</v>
      </c>
      <c r="D2381" s="16">
        <f>YEAR(C2381)</f>
        <v>2024</v>
      </c>
      <c r="E2381" s="1" t="str">
        <f t="shared" si="37"/>
        <v>November 2024</v>
      </c>
      <c r="F2381" s="3" t="str">
        <f ca="1">IF(C2381&gt;=TODAY()-365, "Last 12 Months", "After 12 Months")</f>
        <v>Last 12 Months</v>
      </c>
      <c r="G2381" s="1" t="s">
        <v>4436</v>
      </c>
      <c r="H2381" s="1" t="s">
        <v>1600</v>
      </c>
      <c r="I2381" s="1" t="s">
        <v>4435</v>
      </c>
      <c r="J2381" s="8">
        <f>EOMONTH(C2381, 0)</f>
        <v>45626</v>
      </c>
      <c r="K2381" s="1" t="s">
        <v>373</v>
      </c>
      <c r="L2381" s="1" t="str">
        <f>IF(ISNUMBER(SEARCH("Social subscription",I2381)),"Social Sub",IF(OR(ISNUMBER(SEARCH("Mens",I2381)),ISNUMBER(SEARCH("Ladies",I2381))),"Match Fees",IF(OR(ISNUMBER(SEARCH("Badgers",I2381)),ISNUMBER(SEARCH("Match Fee",I2381))),"Match Fees",IF(OR(ISNUMBER(SEARCH("Training",I2381)),ISNUMBER(SEARCH("Aspirations",I2381))),"Training Fee",""))))</f>
        <v>Match Fees</v>
      </c>
      <c r="M2381" s="1">
        <v>3</v>
      </c>
      <c r="N2381" s="1">
        <v>7.0000000000000007E-2</v>
      </c>
      <c r="O2381" s="1">
        <v>0.05</v>
      </c>
      <c r="P2381" s="1">
        <v>0</v>
      </c>
      <c r="Q2381" s="1">
        <v>2.88</v>
      </c>
    </row>
    <row r="2382" spans="1:17" ht="12.75">
      <c r="A2382" s="4">
        <v>45578</v>
      </c>
      <c r="B2382" s="18">
        <f>IF(AND(ISNUMBER(--LEFT(A2382,10)), ISNUMBER(--LEFT(C2382,10))), --LEFT(C2382,10) - --LEFT(A2382,10), "")</f>
        <v>31.354099999996834</v>
      </c>
      <c r="C2382" s="4">
        <v>45609.354166666664</v>
      </c>
      <c r="D2382" s="16">
        <f>YEAR(C2382)</f>
        <v>2024</v>
      </c>
      <c r="E2382" s="1" t="str">
        <f t="shared" si="37"/>
        <v>November 2024</v>
      </c>
      <c r="F2382" s="3" t="str">
        <f ca="1">IF(C2382&gt;=TODAY()-365, "Last 12 Months", "After 12 Months")</f>
        <v>Last 12 Months</v>
      </c>
      <c r="G2382" s="1" t="s">
        <v>4437</v>
      </c>
      <c r="H2382" s="1" t="s">
        <v>1602</v>
      </c>
      <c r="I2382" s="1" t="s">
        <v>4435</v>
      </c>
      <c r="J2382" s="8">
        <f>EOMONTH(C2382, 0)</f>
        <v>45626</v>
      </c>
      <c r="K2382" s="1" t="s">
        <v>373</v>
      </c>
      <c r="L2382" s="1" t="str">
        <f>IF(ISNUMBER(SEARCH("Social subscription",I2382)),"Social Sub",IF(OR(ISNUMBER(SEARCH("Mens",I2382)),ISNUMBER(SEARCH("Ladies",I2382))),"Match Fees",IF(OR(ISNUMBER(SEARCH("Badgers",I2382)),ISNUMBER(SEARCH("Match Fee",I2382))),"Match Fees",IF(OR(ISNUMBER(SEARCH("Training",I2382)),ISNUMBER(SEARCH("Aspirations",I2382))),"Training Fee",""))))</f>
        <v>Match Fees</v>
      </c>
      <c r="M2382" s="1">
        <v>3</v>
      </c>
      <c r="N2382" s="1">
        <v>7.0000000000000007E-2</v>
      </c>
      <c r="O2382" s="1">
        <v>0.05</v>
      </c>
      <c r="P2382" s="1">
        <v>0</v>
      </c>
      <c r="Q2382" s="1">
        <v>2.88</v>
      </c>
    </row>
    <row r="2383" spans="1:17" ht="12.75">
      <c r="A2383" s="4">
        <v>45584</v>
      </c>
      <c r="B2383" s="18">
        <f>IF(AND(ISNUMBER(--LEFT(A2383,10)), ISNUMBER(--LEFT(C2383,10))), --LEFT(C2383,10) - --LEFT(A2383,10), "")</f>
        <v>25.354099999996834</v>
      </c>
      <c r="C2383" s="4">
        <v>45609.354166666664</v>
      </c>
      <c r="D2383" s="16">
        <f>YEAR(C2383)</f>
        <v>2024</v>
      </c>
      <c r="E2383" s="1" t="str">
        <f t="shared" si="37"/>
        <v>November 2024</v>
      </c>
      <c r="F2383" s="3" t="str">
        <f ca="1">IF(C2383&gt;=TODAY()-365, "Last 12 Months", "After 12 Months")</f>
        <v>Last 12 Months</v>
      </c>
      <c r="G2383" s="1" t="s">
        <v>4438</v>
      </c>
      <c r="H2383" s="1" t="s">
        <v>968</v>
      </c>
      <c r="I2383" s="1" t="s">
        <v>4439</v>
      </c>
      <c r="J2383" s="8">
        <f>EOMONTH(C2383, 0)</f>
        <v>45626</v>
      </c>
      <c r="K2383" s="1" t="s">
        <v>373</v>
      </c>
      <c r="L2383" s="1" t="str">
        <f>IF(ISNUMBER(SEARCH("Social subscription",I2383)),"Social Sub",IF(OR(ISNUMBER(SEARCH("Mens",I2383)),ISNUMBER(SEARCH("Ladies",I2383))),"Match Fees",IF(OR(ISNUMBER(SEARCH("Badgers",I2383)),ISNUMBER(SEARCH("Match Fee",I2383))),"Match Fees",IF(OR(ISNUMBER(SEARCH("Training",I2383)),ISNUMBER(SEARCH("Aspirations",I2383))),"Training Fee",""))))</f>
        <v>Match Fees</v>
      </c>
      <c r="M2383" s="1">
        <v>3</v>
      </c>
      <c r="N2383" s="1">
        <v>7.0000000000000007E-2</v>
      </c>
      <c r="O2383" s="1">
        <v>0.05</v>
      </c>
      <c r="P2383" s="1">
        <v>0</v>
      </c>
      <c r="Q2383" s="1">
        <v>2.88</v>
      </c>
    </row>
    <row r="2384" spans="1:17" ht="12.75">
      <c r="A2384" s="4">
        <v>45584</v>
      </c>
      <c r="B2384" s="18">
        <f>IF(AND(ISNUMBER(--LEFT(A2384,10)), ISNUMBER(--LEFT(C2384,10))), --LEFT(C2384,10) - --LEFT(A2384,10), "")</f>
        <v>25.354099999996834</v>
      </c>
      <c r="C2384" s="4">
        <v>45609.354166666664</v>
      </c>
      <c r="D2384" s="16">
        <f>YEAR(C2384)</f>
        <v>2024</v>
      </c>
      <c r="E2384" s="1" t="str">
        <f t="shared" si="37"/>
        <v>November 2024</v>
      </c>
      <c r="F2384" s="3" t="str">
        <f ca="1">IF(C2384&gt;=TODAY()-365, "Last 12 Months", "After 12 Months")</f>
        <v>Last 12 Months</v>
      </c>
      <c r="G2384" s="1" t="s">
        <v>4440</v>
      </c>
      <c r="H2384" s="1" t="s">
        <v>1600</v>
      </c>
      <c r="I2384" s="1" t="s">
        <v>4439</v>
      </c>
      <c r="J2384" s="8">
        <f>EOMONTH(C2384, 0)</f>
        <v>45626</v>
      </c>
      <c r="K2384" s="1" t="s">
        <v>373</v>
      </c>
      <c r="L2384" s="1" t="str">
        <f>IF(ISNUMBER(SEARCH("Social subscription",I2384)),"Social Sub",IF(OR(ISNUMBER(SEARCH("Mens",I2384)),ISNUMBER(SEARCH("Ladies",I2384))),"Match Fees",IF(OR(ISNUMBER(SEARCH("Badgers",I2384)),ISNUMBER(SEARCH("Match Fee",I2384))),"Match Fees",IF(OR(ISNUMBER(SEARCH("Training",I2384)),ISNUMBER(SEARCH("Aspirations",I2384))),"Training Fee",""))))</f>
        <v>Match Fees</v>
      </c>
      <c r="M2384" s="1">
        <v>3</v>
      </c>
      <c r="N2384" s="1">
        <v>7.0000000000000007E-2</v>
      </c>
      <c r="O2384" s="1">
        <v>0.05</v>
      </c>
      <c r="P2384" s="1">
        <v>0</v>
      </c>
      <c r="Q2384" s="1">
        <v>2.88</v>
      </c>
    </row>
    <row r="2385" spans="1:17" ht="12.75">
      <c r="A2385" s="4">
        <v>45584</v>
      </c>
      <c r="B2385" s="18">
        <f>IF(AND(ISNUMBER(--LEFT(A2385,10)), ISNUMBER(--LEFT(C2385,10))), --LEFT(C2385,10) - --LEFT(A2385,10), "")</f>
        <v>25.354099999996834</v>
      </c>
      <c r="C2385" s="4">
        <v>45609.354166666664</v>
      </c>
      <c r="D2385" s="16">
        <f>YEAR(C2385)</f>
        <v>2024</v>
      </c>
      <c r="E2385" s="1" t="str">
        <f t="shared" si="37"/>
        <v>November 2024</v>
      </c>
      <c r="F2385" s="3" t="str">
        <f ca="1">IF(C2385&gt;=TODAY()-365, "Last 12 Months", "After 12 Months")</f>
        <v>Last 12 Months</v>
      </c>
      <c r="G2385" s="1" t="s">
        <v>4441</v>
      </c>
      <c r="H2385" s="1" t="s">
        <v>1602</v>
      </c>
      <c r="I2385" s="1" t="s">
        <v>4439</v>
      </c>
      <c r="J2385" s="8">
        <f>EOMONTH(C2385, 0)</f>
        <v>45626</v>
      </c>
      <c r="K2385" s="1" t="s">
        <v>373</v>
      </c>
      <c r="L2385" s="1" t="str">
        <f>IF(ISNUMBER(SEARCH("Social subscription",I2385)),"Social Sub",IF(OR(ISNUMBER(SEARCH("Mens",I2385)),ISNUMBER(SEARCH("Ladies",I2385))),"Match Fees",IF(OR(ISNUMBER(SEARCH("Badgers",I2385)),ISNUMBER(SEARCH("Match Fee",I2385))),"Match Fees",IF(OR(ISNUMBER(SEARCH("Training",I2385)),ISNUMBER(SEARCH("Aspirations",I2385))),"Training Fee",""))))</f>
        <v>Match Fees</v>
      </c>
      <c r="M2385" s="1">
        <v>3</v>
      </c>
      <c r="N2385" s="1">
        <v>7.0000000000000007E-2</v>
      </c>
      <c r="O2385" s="1">
        <v>0.05</v>
      </c>
      <c r="P2385" s="1">
        <v>0</v>
      </c>
      <c r="Q2385" s="1">
        <v>2.88</v>
      </c>
    </row>
    <row r="2386" spans="1:17" ht="12.75">
      <c r="A2386" s="4">
        <v>45605</v>
      </c>
      <c r="B2386" s="18">
        <f>IF(AND(ISNUMBER(--LEFT(A2386,10)), ISNUMBER(--LEFT(C2386,10))), --LEFT(C2386,10) - --LEFT(A2386,10), "")</f>
        <v>4.7701000000015483</v>
      </c>
      <c r="C2386" s="4">
        <v>45609.770138888889</v>
      </c>
      <c r="D2386" s="16">
        <f>YEAR(C2386)</f>
        <v>2024</v>
      </c>
      <c r="E2386" s="1" t="str">
        <f t="shared" si="37"/>
        <v>November 2024</v>
      </c>
      <c r="F2386" s="3" t="str">
        <f ca="1">IF(C2386&gt;=TODAY()-365, "Last 12 Months", "After 12 Months")</f>
        <v>Last 12 Months</v>
      </c>
      <c r="G2386" s="1" t="s">
        <v>4442</v>
      </c>
      <c r="H2386" s="1" t="s">
        <v>1429</v>
      </c>
      <c r="I2386" s="1" t="s">
        <v>4443</v>
      </c>
      <c r="J2386" s="8">
        <f>EOMONTH(C2386, 0)</f>
        <v>45626</v>
      </c>
      <c r="K2386" s="1" t="s">
        <v>241</v>
      </c>
      <c r="L2386" s="1" t="str">
        <f>IF(ISNUMBER(SEARCH("Social subscription",I2386)),"Social Sub",IF(OR(ISNUMBER(SEARCH("Mens",I2386)),ISNUMBER(SEARCH("Ladies",I2386))),"Match Fees",IF(OR(ISNUMBER(SEARCH("Badgers",I2386)),ISNUMBER(SEARCH("Match Fee",I2386))),"Match Fees",IF(OR(ISNUMBER(SEARCH("Training",I2386)),ISNUMBER(SEARCH("Aspirations",I2386))),"Training Fee",""))))</f>
        <v>Match Fees</v>
      </c>
      <c r="M2386" s="1">
        <v>3</v>
      </c>
      <c r="N2386" s="1">
        <v>0</v>
      </c>
      <c r="O2386" s="1">
        <v>0</v>
      </c>
      <c r="P2386" s="1">
        <v>0</v>
      </c>
      <c r="Q2386" s="1">
        <v>3</v>
      </c>
    </row>
    <row r="2387" spans="1:17" ht="12.75">
      <c r="A2387" s="4">
        <v>45563</v>
      </c>
      <c r="B2387" s="18">
        <f>IF(AND(ISNUMBER(--LEFT(A2387,10)), ISNUMBER(--LEFT(C2387,10))), --LEFT(C2387,10) - --LEFT(A2387,10), "")</f>
        <v>47.354099999996834</v>
      </c>
      <c r="C2387" s="4">
        <v>45610.354166666664</v>
      </c>
      <c r="D2387" s="16">
        <f>YEAR(C2387)</f>
        <v>2024</v>
      </c>
      <c r="E2387" s="1" t="str">
        <f t="shared" si="37"/>
        <v>November 2024</v>
      </c>
      <c r="F2387" s="3" t="str">
        <f ca="1">IF(C2387&gt;=TODAY()-365, "Last 12 Months", "After 12 Months")</f>
        <v>Last 12 Months</v>
      </c>
      <c r="G2387" s="1" t="s">
        <v>4444</v>
      </c>
      <c r="H2387" s="1" t="s">
        <v>1211</v>
      </c>
      <c r="I2387" s="1" t="s">
        <v>3566</v>
      </c>
      <c r="J2387" s="8">
        <f>EOMONTH(C2387, 0)</f>
        <v>45626</v>
      </c>
      <c r="K2387" s="1" t="s">
        <v>373</v>
      </c>
      <c r="L2387" s="1" t="str">
        <f>IF(ISNUMBER(SEARCH("Social subscription",I2387)),"Social Sub",IF(OR(ISNUMBER(SEARCH("Mens",I2387)),ISNUMBER(SEARCH("Ladies",I2387))),"Match Fees",IF(OR(ISNUMBER(SEARCH("Badgers",I2387)),ISNUMBER(SEARCH("Match Fee",I2387))),"Match Fees",IF(OR(ISNUMBER(SEARCH("Training",I2387)),ISNUMBER(SEARCH("Aspirations",I2387))),"Training Fee",""))))</f>
        <v>Match Fees</v>
      </c>
      <c r="M2387" s="1">
        <v>10</v>
      </c>
      <c r="N2387" s="1">
        <v>0.35</v>
      </c>
      <c r="O2387" s="1">
        <v>0.1</v>
      </c>
      <c r="P2387" s="1">
        <v>0</v>
      </c>
      <c r="Q2387" s="1">
        <v>9.5500000000000007</v>
      </c>
    </row>
    <row r="2388" spans="1:17" ht="12.75">
      <c r="A2388" s="4">
        <v>45573</v>
      </c>
      <c r="B2388" s="18">
        <f>IF(AND(ISNUMBER(--LEFT(A2388,10)), ISNUMBER(--LEFT(C2388,10))), --LEFT(C2388,10) - --LEFT(A2388,10), "")</f>
        <v>37.354099999996834</v>
      </c>
      <c r="C2388" s="4">
        <v>45610.354166666664</v>
      </c>
      <c r="D2388" s="16">
        <f>YEAR(C2388)</f>
        <v>2024</v>
      </c>
      <c r="E2388" s="1" t="str">
        <f t="shared" si="37"/>
        <v>November 2024</v>
      </c>
      <c r="F2388" s="3" t="str">
        <f ca="1">IF(C2388&gt;=TODAY()-365, "Last 12 Months", "After 12 Months")</f>
        <v>Last 12 Months</v>
      </c>
      <c r="G2388" s="1" t="s">
        <v>4445</v>
      </c>
      <c r="H2388" s="1" t="s">
        <v>1328</v>
      </c>
      <c r="I2388" s="1" t="s">
        <v>4273</v>
      </c>
      <c r="J2388" s="8">
        <f>EOMONTH(C2388, 0)</f>
        <v>45626</v>
      </c>
      <c r="K2388" s="1" t="s">
        <v>373</v>
      </c>
      <c r="L2388" s="1" t="str">
        <f>IF(ISNUMBER(SEARCH("Social subscription",I2388)),"Social Sub",IF(OR(ISNUMBER(SEARCH("Mens",I2388)),ISNUMBER(SEARCH("Ladies",I2388))),"Match Fees",IF(OR(ISNUMBER(SEARCH("Badgers",I2388)),ISNUMBER(SEARCH("Match Fee",I2388))),"Match Fees",IF(OR(ISNUMBER(SEARCH("Training",I2388)),ISNUMBER(SEARCH("Aspirations",I2388))),"Training Fee",""))))</f>
        <v>Match Fees</v>
      </c>
      <c r="M2388" s="1">
        <v>10</v>
      </c>
      <c r="N2388" s="1">
        <v>0.22</v>
      </c>
      <c r="O2388" s="1">
        <v>0.1</v>
      </c>
      <c r="P2388" s="1">
        <v>0</v>
      </c>
      <c r="Q2388" s="1">
        <v>9.68</v>
      </c>
    </row>
    <row r="2389" spans="1:17" ht="12.75">
      <c r="A2389" s="4">
        <v>45582</v>
      </c>
      <c r="B2389" s="18">
        <f>IF(AND(ISNUMBER(--LEFT(A2389,10)), ISNUMBER(--LEFT(C2389,10))), --LEFT(C2389,10) - --LEFT(A2389,10), "")</f>
        <v>28.354099999996834</v>
      </c>
      <c r="C2389" s="4">
        <v>45610.354166666664</v>
      </c>
      <c r="D2389" s="16">
        <f>YEAR(C2389)</f>
        <v>2024</v>
      </c>
      <c r="E2389" s="1" t="str">
        <f t="shared" si="37"/>
        <v>November 2024</v>
      </c>
      <c r="F2389" s="3" t="str">
        <f ca="1">IF(C2389&gt;=TODAY()-365, "Last 12 Months", "After 12 Months")</f>
        <v>Last 12 Months</v>
      </c>
      <c r="G2389" s="1" t="s">
        <v>4446</v>
      </c>
      <c r="H2389" s="1" t="s">
        <v>1328</v>
      </c>
      <c r="I2389" s="1" t="s">
        <v>4275</v>
      </c>
      <c r="J2389" s="8">
        <f>EOMONTH(C2389, 0)</f>
        <v>45626</v>
      </c>
      <c r="K2389" s="1" t="s">
        <v>373</v>
      </c>
      <c r="L2389" s="1" t="str">
        <f>IF(ISNUMBER(SEARCH("Social subscription",I2389)),"Social Sub",IF(OR(ISNUMBER(SEARCH("Mens",I2389)),ISNUMBER(SEARCH("Ladies",I2389))),"Match Fees",IF(OR(ISNUMBER(SEARCH("Badgers",I2389)),ISNUMBER(SEARCH("Match Fee",I2389))),"Match Fees",IF(OR(ISNUMBER(SEARCH("Training",I2389)),ISNUMBER(SEARCH("Aspirations",I2389))),"Training Fee",""))))</f>
        <v>Match Fees</v>
      </c>
      <c r="M2389" s="1">
        <v>10</v>
      </c>
      <c r="N2389" s="1">
        <v>0.22</v>
      </c>
      <c r="O2389" s="1">
        <v>0.1</v>
      </c>
      <c r="P2389" s="1">
        <v>0</v>
      </c>
      <c r="Q2389" s="1">
        <v>9.68</v>
      </c>
    </row>
    <row r="2390" spans="1:17" ht="12.75">
      <c r="A2390" s="4">
        <v>45607</v>
      </c>
      <c r="B2390" s="18">
        <f>IF(AND(ISNUMBER(--LEFT(A2390,10)), ISNUMBER(--LEFT(C2390,10))), --LEFT(C2390,10) - --LEFT(A2390,10), "")</f>
        <v>3.3540999999968335</v>
      </c>
      <c r="C2390" s="4">
        <v>45610.354166666664</v>
      </c>
      <c r="D2390" s="16">
        <f>YEAR(C2390)</f>
        <v>2024</v>
      </c>
      <c r="E2390" s="1" t="str">
        <f t="shared" si="37"/>
        <v>November 2024</v>
      </c>
      <c r="F2390" s="3" t="str">
        <f ca="1">IF(C2390&gt;=TODAY()-365, "Last 12 Months", "After 12 Months")</f>
        <v>Last 12 Months</v>
      </c>
      <c r="G2390" s="1" t="s">
        <v>4447</v>
      </c>
      <c r="H2390" s="1" t="s">
        <v>1328</v>
      </c>
      <c r="I2390" s="1" t="s">
        <v>4448</v>
      </c>
      <c r="J2390" s="8">
        <f>EOMONTH(C2390, 0)</f>
        <v>45626</v>
      </c>
      <c r="K2390" s="1" t="s">
        <v>373</v>
      </c>
      <c r="L2390" s="1" t="str">
        <f>IF(ISNUMBER(SEARCH("Social subscription",I2390)),"Social Sub",IF(OR(ISNUMBER(SEARCH("Mens",I2390)),ISNUMBER(SEARCH("Ladies",I2390))),"Match Fees",IF(OR(ISNUMBER(SEARCH("Badgers",I2390)),ISNUMBER(SEARCH("Match Fee",I2390))),"Match Fees",IF(OR(ISNUMBER(SEARCH("Training",I2390)),ISNUMBER(SEARCH("Aspirations",I2390))),"Training Fee",""))))</f>
        <v>Match Fees</v>
      </c>
      <c r="M2390" s="1">
        <v>10</v>
      </c>
      <c r="N2390" s="1">
        <v>0.21</v>
      </c>
      <c r="O2390" s="1">
        <v>0.1</v>
      </c>
      <c r="P2390" s="1">
        <v>0</v>
      </c>
      <c r="Q2390" s="1">
        <v>9.69</v>
      </c>
    </row>
    <row r="2391" spans="1:17" ht="12.75">
      <c r="A2391" s="4">
        <v>45577</v>
      </c>
      <c r="B2391" s="18">
        <f>IF(AND(ISNUMBER(--LEFT(A2391,10)), ISNUMBER(--LEFT(C2391,10))), --LEFT(C2391,10) - --LEFT(A2391,10), "")</f>
        <v>33.354099999996834</v>
      </c>
      <c r="C2391" s="4">
        <v>45610.354166666664</v>
      </c>
      <c r="D2391" s="16">
        <f>YEAR(C2391)</f>
        <v>2024</v>
      </c>
      <c r="E2391" s="1" t="str">
        <f t="shared" si="37"/>
        <v>November 2024</v>
      </c>
      <c r="F2391" s="3" t="str">
        <f ca="1">IF(C2391&gt;=TODAY()-365, "Last 12 Months", "After 12 Months")</f>
        <v>Last 12 Months</v>
      </c>
      <c r="G2391" s="1" t="s">
        <v>4449</v>
      </c>
      <c r="H2391" s="1" t="s">
        <v>4450</v>
      </c>
      <c r="I2391" s="1" t="s">
        <v>4451</v>
      </c>
      <c r="J2391" s="8">
        <f>EOMONTH(C2391, 0)</f>
        <v>45626</v>
      </c>
      <c r="K2391" s="1" t="s">
        <v>373</v>
      </c>
      <c r="L2391" s="1" t="str">
        <f>IF(ISNUMBER(SEARCH("Social subscription",I2391)),"Social Sub",IF(OR(ISNUMBER(SEARCH("Mens",I2391)),ISNUMBER(SEARCH("Ladies",I2391))),"Match Fees",IF(OR(ISNUMBER(SEARCH("Badgers",I2391)),ISNUMBER(SEARCH("Match Fee",I2391))),"Match Fees",IF(OR(ISNUMBER(SEARCH("Training",I2391)),ISNUMBER(SEARCH("Aspirations",I2391))),"Training Fee",""))))</f>
        <v>Match Fees</v>
      </c>
      <c r="M2391" s="1">
        <v>5</v>
      </c>
      <c r="N2391" s="1">
        <v>0.17</v>
      </c>
      <c r="O2391" s="1">
        <v>0.05</v>
      </c>
      <c r="P2391" s="1">
        <v>0</v>
      </c>
      <c r="Q2391" s="1">
        <v>4.78</v>
      </c>
    </row>
    <row r="2392" spans="1:17" ht="12.75">
      <c r="A2392" s="4">
        <v>45584</v>
      </c>
      <c r="B2392" s="18">
        <f>IF(AND(ISNUMBER(--LEFT(A2392,10)), ISNUMBER(--LEFT(C2392,10))), --LEFT(C2392,10) - --LEFT(A2392,10), "")</f>
        <v>26.354099999996834</v>
      </c>
      <c r="C2392" s="4">
        <v>45610.354166666664</v>
      </c>
      <c r="D2392" s="16">
        <f>YEAR(C2392)</f>
        <v>2024</v>
      </c>
      <c r="E2392" s="1" t="str">
        <f t="shared" si="37"/>
        <v>November 2024</v>
      </c>
      <c r="F2392" s="3" t="str">
        <f ca="1">IF(C2392&gt;=TODAY()-365, "Last 12 Months", "After 12 Months")</f>
        <v>Last 12 Months</v>
      </c>
      <c r="G2392" s="1" t="s">
        <v>4452</v>
      </c>
      <c r="H2392" s="1" t="s">
        <v>4450</v>
      </c>
      <c r="I2392" s="1" t="s">
        <v>4453</v>
      </c>
      <c r="J2392" s="8">
        <f>EOMONTH(C2392, 0)</f>
        <v>45626</v>
      </c>
      <c r="K2392" s="1" t="s">
        <v>373</v>
      </c>
      <c r="L2392" s="1" t="str">
        <f>IF(ISNUMBER(SEARCH("Social subscription",I2392)),"Social Sub",IF(OR(ISNUMBER(SEARCH("Mens",I2392)),ISNUMBER(SEARCH("Ladies",I2392))),"Match Fees",IF(OR(ISNUMBER(SEARCH("Badgers",I2392)),ISNUMBER(SEARCH("Match Fee",I2392))),"Match Fees",IF(OR(ISNUMBER(SEARCH("Training",I2392)),ISNUMBER(SEARCH("Aspirations",I2392))),"Training Fee",""))))</f>
        <v>Match Fees</v>
      </c>
      <c r="M2392" s="1">
        <v>5</v>
      </c>
      <c r="N2392" s="1">
        <v>0.18</v>
      </c>
      <c r="O2392" s="1">
        <v>0.05</v>
      </c>
      <c r="P2392" s="1">
        <v>0</v>
      </c>
      <c r="Q2392" s="1">
        <v>4.7699999999999996</v>
      </c>
    </row>
    <row r="2393" spans="1:17" ht="12.75">
      <c r="A2393" s="4">
        <v>45611</v>
      </c>
      <c r="B2393" s="18">
        <f>IF(AND(ISNUMBER(--LEFT(A2393,10)), ISNUMBER(--LEFT(C2393,10))), --LEFT(C2393,10) - --LEFT(A2393,10), "")</f>
        <v>0.77219999999942956</v>
      </c>
      <c r="C2393" s="4">
        <v>45611.772222222222</v>
      </c>
      <c r="D2393" s="16">
        <f>YEAR(C2393)</f>
        <v>2024</v>
      </c>
      <c r="E2393" s="1" t="str">
        <f t="shared" si="37"/>
        <v>November 2024</v>
      </c>
      <c r="F2393" s="3" t="str">
        <f ca="1">IF(C2393&gt;=TODAY()-365, "Last 12 Months", "After 12 Months")</f>
        <v>Last 12 Months</v>
      </c>
      <c r="G2393" s="1" t="s">
        <v>4454</v>
      </c>
      <c r="H2393" s="1" t="s">
        <v>371</v>
      </c>
      <c r="I2393" s="1" t="s">
        <v>4455</v>
      </c>
      <c r="J2393" s="8">
        <f>EOMONTH(C2393, 0)</f>
        <v>45626</v>
      </c>
      <c r="K2393" s="1" t="s">
        <v>241</v>
      </c>
      <c r="L2393" s="1" t="str">
        <f>IF(ISNUMBER(SEARCH("Social subscription",I2393)),"Social Sub",IF(OR(ISNUMBER(SEARCH("Mens",I2393)),ISNUMBER(SEARCH("Ladies",I2393))),"Match Fees",IF(OR(ISNUMBER(SEARCH("Badgers",I2393)),ISNUMBER(SEARCH("Match Fee",I2393))),"Match Fees",IF(OR(ISNUMBER(SEARCH("Training",I2393)),ISNUMBER(SEARCH("Aspirations",I2393))),"Training Fee",""))))</f>
        <v>Match Fees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</row>
    <row r="2394" spans="1:17" ht="12.75">
      <c r="A2394" s="4">
        <v>45577</v>
      </c>
      <c r="B2394" s="18">
        <f>IF(AND(ISNUMBER(--LEFT(A2394,10)), ISNUMBER(--LEFT(C2394,10))), --LEFT(C2394,10) - --LEFT(A2394,10), "")</f>
        <v>34.861799999998766</v>
      </c>
      <c r="C2394" s="4">
        <v>45611.861805555556</v>
      </c>
      <c r="D2394" s="16">
        <f>YEAR(C2394)</f>
        <v>2024</v>
      </c>
      <c r="E2394" s="1" t="str">
        <f t="shared" si="37"/>
        <v>November 2024</v>
      </c>
      <c r="F2394" s="3" t="str">
        <f ca="1">IF(C2394&gt;=TODAY()-365, "Last 12 Months", "After 12 Months")</f>
        <v>Last 12 Months</v>
      </c>
      <c r="G2394" s="1" t="s">
        <v>4456</v>
      </c>
      <c r="H2394" s="1" t="s">
        <v>434</v>
      </c>
      <c r="I2394" s="1" t="s">
        <v>4457</v>
      </c>
      <c r="J2394" s="8">
        <f>EOMONTH(C2394, 0)</f>
        <v>45626</v>
      </c>
      <c r="K2394" s="1" t="s">
        <v>233</v>
      </c>
      <c r="L2394" s="1" t="str">
        <f>IF(ISNUMBER(SEARCH("Social subscription",I2394)),"Social Sub",IF(OR(ISNUMBER(SEARCH("Mens",I2394)),ISNUMBER(SEARCH("Ladies",I2394))),"Match Fees",IF(OR(ISNUMBER(SEARCH("Badgers",I2394)),ISNUMBER(SEARCH("Match Fee",I2394))),"Match Fees",IF(OR(ISNUMBER(SEARCH("Training",I2394)),ISNUMBER(SEARCH("Aspirations",I2394))),"Training Fee",""))))</f>
        <v>Match Fees</v>
      </c>
      <c r="M2394" s="1">
        <v>10</v>
      </c>
      <c r="N2394" s="1">
        <v>0</v>
      </c>
      <c r="O2394" s="1">
        <v>0</v>
      </c>
      <c r="P2394" s="1">
        <v>0</v>
      </c>
      <c r="Q2394" s="1">
        <v>10</v>
      </c>
    </row>
    <row r="2395" spans="1:17" ht="12.75">
      <c r="A2395" s="4">
        <v>45584</v>
      </c>
      <c r="B2395" s="18">
        <f>IF(AND(ISNUMBER(--LEFT(A2395,10)), ISNUMBER(--LEFT(C2395,10))), --LEFT(C2395,10) - --LEFT(A2395,10), "")</f>
        <v>27.861799999998766</v>
      </c>
      <c r="C2395" s="4">
        <v>45611.861805555556</v>
      </c>
      <c r="D2395" s="16">
        <f>YEAR(C2395)</f>
        <v>2024</v>
      </c>
      <c r="E2395" s="1" t="str">
        <f t="shared" si="37"/>
        <v>November 2024</v>
      </c>
      <c r="F2395" s="3" t="str">
        <f ca="1">IF(C2395&gt;=TODAY()-365, "Last 12 Months", "After 12 Months")</f>
        <v>Last 12 Months</v>
      </c>
      <c r="G2395" s="1" t="s">
        <v>4458</v>
      </c>
      <c r="H2395" s="1" t="s">
        <v>434</v>
      </c>
      <c r="I2395" s="1" t="s">
        <v>4459</v>
      </c>
      <c r="J2395" s="8">
        <f>EOMONTH(C2395, 0)</f>
        <v>45626</v>
      </c>
      <c r="K2395" s="1" t="s">
        <v>233</v>
      </c>
      <c r="L2395" s="1" t="str">
        <f>IF(ISNUMBER(SEARCH("Social subscription",I2395)),"Social Sub",IF(OR(ISNUMBER(SEARCH("Mens",I2395)),ISNUMBER(SEARCH("Ladies",I2395))),"Match Fees",IF(OR(ISNUMBER(SEARCH("Badgers",I2395)),ISNUMBER(SEARCH("Match Fee",I2395))),"Match Fees",IF(OR(ISNUMBER(SEARCH("Training",I2395)),ISNUMBER(SEARCH("Aspirations",I2395))),"Training Fee",""))))</f>
        <v>Match Fees</v>
      </c>
      <c r="M2395" s="1">
        <v>10</v>
      </c>
      <c r="N2395" s="1">
        <v>0</v>
      </c>
      <c r="O2395" s="1">
        <v>0</v>
      </c>
      <c r="P2395" s="1">
        <v>0</v>
      </c>
      <c r="Q2395" s="1">
        <v>10</v>
      </c>
    </row>
    <row r="2396" spans="1:17" ht="12.75">
      <c r="A2396" s="4">
        <v>45600</v>
      </c>
      <c r="B2396" s="18">
        <f>IF(AND(ISNUMBER(--LEFT(A2396,10)), ISNUMBER(--LEFT(C2396,10))), --LEFT(C2396,10) - --LEFT(A2396,10), "")</f>
        <v>11.861799999998766</v>
      </c>
      <c r="C2396" s="4">
        <v>45611.861805555556</v>
      </c>
      <c r="D2396" s="16">
        <f>YEAR(C2396)</f>
        <v>2024</v>
      </c>
      <c r="E2396" s="1" t="str">
        <f t="shared" si="37"/>
        <v>November 2024</v>
      </c>
      <c r="F2396" s="3" t="str">
        <f ca="1">IF(C2396&gt;=TODAY()-365, "Last 12 Months", "After 12 Months")</f>
        <v>Last 12 Months</v>
      </c>
      <c r="G2396" s="1" t="s">
        <v>4460</v>
      </c>
      <c r="H2396" s="1" t="s">
        <v>434</v>
      </c>
      <c r="I2396" s="1" t="s">
        <v>4461</v>
      </c>
      <c r="J2396" s="8">
        <f>EOMONTH(C2396, 0)</f>
        <v>45626</v>
      </c>
      <c r="K2396" s="1" t="s">
        <v>233</v>
      </c>
      <c r="L2396" s="1" t="str">
        <f>IF(ISNUMBER(SEARCH("Social subscription",I2396)),"Social Sub",IF(OR(ISNUMBER(SEARCH("Mens",I2396)),ISNUMBER(SEARCH("Ladies",I2396))),"Match Fees",IF(OR(ISNUMBER(SEARCH("Badgers",I2396)),ISNUMBER(SEARCH("Match Fee",I2396))),"Match Fees",IF(OR(ISNUMBER(SEARCH("Training",I2396)),ISNUMBER(SEARCH("Aspirations",I2396))),"Training Fee",""))))</f>
        <v>Match Fees</v>
      </c>
      <c r="M2396" s="1">
        <v>10</v>
      </c>
      <c r="N2396" s="1">
        <v>0</v>
      </c>
      <c r="O2396" s="1">
        <v>0</v>
      </c>
      <c r="P2396" s="1">
        <v>0</v>
      </c>
      <c r="Q2396" s="1">
        <v>10</v>
      </c>
    </row>
    <row r="2397" spans="1:17" ht="12.75">
      <c r="A2397" s="4">
        <v>45582</v>
      </c>
      <c r="B2397" s="18">
        <f>IF(AND(ISNUMBER(--LEFT(A2397,10)), ISNUMBER(--LEFT(C2397,10))), --LEFT(C2397,10) - --LEFT(A2397,10), "")</f>
        <v>30.354099999996834</v>
      </c>
      <c r="C2397" s="4">
        <v>45612.354166666664</v>
      </c>
      <c r="D2397" s="16">
        <f>YEAR(C2397)</f>
        <v>2024</v>
      </c>
      <c r="E2397" s="1" t="str">
        <f t="shared" si="37"/>
        <v>November 2024</v>
      </c>
      <c r="F2397" s="3" t="str">
        <f ca="1">IF(C2397&gt;=TODAY()-365, "Last 12 Months", "After 12 Months")</f>
        <v>Last 12 Months</v>
      </c>
      <c r="G2397" s="1" t="s">
        <v>4462</v>
      </c>
      <c r="H2397" s="1" t="s">
        <v>2780</v>
      </c>
      <c r="I2397" s="1" t="s">
        <v>4463</v>
      </c>
      <c r="J2397" s="8">
        <f>EOMONTH(C2397, 0)</f>
        <v>45626</v>
      </c>
      <c r="K2397" s="1" t="s">
        <v>373</v>
      </c>
      <c r="L2397" s="1" t="str">
        <f>IF(ISNUMBER(SEARCH("Social subscription",I2397)),"Social Sub",IF(OR(ISNUMBER(SEARCH("Mens",I2397)),ISNUMBER(SEARCH("Ladies",I2397))),"Match Fees",IF(OR(ISNUMBER(SEARCH("Badgers",I2397)),ISNUMBER(SEARCH("Match Fee",I2397))),"Match Fees",IF(OR(ISNUMBER(SEARCH("Training",I2397)),ISNUMBER(SEARCH("Aspirations",I2397))),"Training Fee",""))))</f>
        <v>Match Fees</v>
      </c>
      <c r="M2397" s="1">
        <v>3</v>
      </c>
      <c r="N2397" s="1">
        <v>0.11</v>
      </c>
      <c r="O2397" s="1">
        <v>0.05</v>
      </c>
      <c r="P2397" s="1">
        <v>0</v>
      </c>
      <c r="Q2397" s="1">
        <v>2.84</v>
      </c>
    </row>
    <row r="2398" spans="1:17" ht="12.75">
      <c r="A2398" s="4">
        <v>45586</v>
      </c>
      <c r="B2398" s="18">
        <f>IF(AND(ISNUMBER(--LEFT(A2398,10)), ISNUMBER(--LEFT(C2398,10))), --LEFT(C2398,10) - --LEFT(A2398,10), "")</f>
        <v>26.354099999996834</v>
      </c>
      <c r="C2398" s="4">
        <v>45612.354166666664</v>
      </c>
      <c r="D2398" s="16">
        <f>YEAR(C2398)</f>
        <v>2024</v>
      </c>
      <c r="E2398" s="1" t="str">
        <f t="shared" si="37"/>
        <v>November 2024</v>
      </c>
      <c r="F2398" s="3" t="str">
        <f ca="1">IF(C2398&gt;=TODAY()-365, "Last 12 Months", "After 12 Months")</f>
        <v>Last 12 Months</v>
      </c>
      <c r="G2398" s="1" t="s">
        <v>4464</v>
      </c>
      <c r="H2398" s="1" t="s">
        <v>2780</v>
      </c>
      <c r="I2398" s="1" t="s">
        <v>4465</v>
      </c>
      <c r="J2398" s="8">
        <f>EOMONTH(C2398, 0)</f>
        <v>45626</v>
      </c>
      <c r="K2398" s="1" t="s">
        <v>373</v>
      </c>
      <c r="L2398" s="1" t="str">
        <f>IF(ISNUMBER(SEARCH("Social subscription",I2398)),"Social Sub",IF(OR(ISNUMBER(SEARCH("Mens",I2398)),ISNUMBER(SEARCH("Ladies",I2398))),"Match Fees",IF(OR(ISNUMBER(SEARCH("Badgers",I2398)),ISNUMBER(SEARCH("Match Fee",I2398))),"Match Fees",IF(OR(ISNUMBER(SEARCH("Training",I2398)),ISNUMBER(SEARCH("Aspirations",I2398))),"Training Fee",""))))</f>
        <v>Match Fees</v>
      </c>
      <c r="M2398" s="1">
        <v>3</v>
      </c>
      <c r="N2398" s="1">
        <v>0.11</v>
      </c>
      <c r="O2398" s="1">
        <v>0.05</v>
      </c>
      <c r="P2398" s="1">
        <v>0</v>
      </c>
      <c r="Q2398" s="1">
        <v>2.84</v>
      </c>
    </row>
    <row r="2399" spans="1:17" ht="12.75">
      <c r="A2399" s="4">
        <v>45607</v>
      </c>
      <c r="B2399" s="18">
        <f>IF(AND(ISNUMBER(--LEFT(A2399,10)), ISNUMBER(--LEFT(C2399,10))), --LEFT(C2399,10) - --LEFT(A2399,10), "")</f>
        <v>5.3540999999968335</v>
      </c>
      <c r="C2399" s="4">
        <v>45612.354166666664</v>
      </c>
      <c r="D2399" s="16">
        <f>YEAR(C2399)</f>
        <v>2024</v>
      </c>
      <c r="E2399" s="1" t="str">
        <f t="shared" si="37"/>
        <v>November 2024</v>
      </c>
      <c r="F2399" s="3" t="str">
        <f ca="1">IF(C2399&gt;=TODAY()-365, "Last 12 Months", "After 12 Months")</f>
        <v>Last 12 Months</v>
      </c>
      <c r="G2399" s="1" t="s">
        <v>4466</v>
      </c>
      <c r="H2399" s="1" t="s">
        <v>2780</v>
      </c>
      <c r="I2399" s="1" t="s">
        <v>4467</v>
      </c>
      <c r="J2399" s="8">
        <f>EOMONTH(C2399, 0)</f>
        <v>45626</v>
      </c>
      <c r="K2399" s="1" t="s">
        <v>373</v>
      </c>
      <c r="L2399" s="1" t="str">
        <f>IF(ISNUMBER(SEARCH("Social subscription",I2399)),"Social Sub",IF(OR(ISNUMBER(SEARCH("Mens",I2399)),ISNUMBER(SEARCH("Ladies",I2399))),"Match Fees",IF(OR(ISNUMBER(SEARCH("Badgers",I2399)),ISNUMBER(SEARCH("Match Fee",I2399))),"Match Fees",IF(OR(ISNUMBER(SEARCH("Training",I2399)),ISNUMBER(SEARCH("Aspirations",I2399))),"Training Fee",""))))</f>
        <v>Match Fees</v>
      </c>
      <c r="M2399" s="1">
        <v>3</v>
      </c>
      <c r="N2399" s="1">
        <v>0.12</v>
      </c>
      <c r="O2399" s="1">
        <v>0.05</v>
      </c>
      <c r="P2399" s="1">
        <v>0</v>
      </c>
      <c r="Q2399" s="1">
        <v>2.83</v>
      </c>
    </row>
    <row r="2400" spans="1:17" ht="12.75">
      <c r="A2400" s="4">
        <v>45612</v>
      </c>
      <c r="B2400" s="18">
        <f>IF(AND(ISNUMBER(--LEFT(A2400,10)), ISNUMBER(--LEFT(C2400,10))), --LEFT(C2400,10) - --LEFT(A2400,10), "")</f>
        <v>0.66040000000066357</v>
      </c>
      <c r="C2400" s="4">
        <v>45612.660416666666</v>
      </c>
      <c r="D2400" s="16">
        <f>YEAR(C2400)</f>
        <v>2024</v>
      </c>
      <c r="E2400" s="1" t="str">
        <f t="shared" si="37"/>
        <v>November 2024</v>
      </c>
      <c r="F2400" s="3" t="str">
        <f ca="1">IF(C2400&gt;=TODAY()-365, "Last 12 Months", "After 12 Months")</f>
        <v>Last 12 Months</v>
      </c>
      <c r="G2400" s="1" t="s">
        <v>4468</v>
      </c>
      <c r="H2400" s="1" t="s">
        <v>2705</v>
      </c>
      <c r="I2400" s="1" t="s">
        <v>4469</v>
      </c>
      <c r="J2400" s="8">
        <f>EOMONTH(C2400, 0)</f>
        <v>45626</v>
      </c>
      <c r="K2400" s="1" t="s">
        <v>241</v>
      </c>
      <c r="L2400" s="1" t="str">
        <f>IF(ISNUMBER(SEARCH("Social subscription",I2400)),"Social Sub",IF(OR(ISNUMBER(SEARCH("Mens",I2400)),ISNUMBER(SEARCH("Ladies",I2400))),"Match Fees",IF(OR(ISNUMBER(SEARCH("Badgers",I2400)),ISNUMBER(SEARCH("Match Fee",I2400))),"Match Fees",IF(OR(ISNUMBER(SEARCH("Training",I2400)),ISNUMBER(SEARCH("Aspirations",I2400))),"Training Fee",""))))</f>
        <v>Match Fees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</row>
    <row r="2401" spans="1:17" ht="12.75">
      <c r="A2401" s="4">
        <v>45549</v>
      </c>
      <c r="B2401" s="18">
        <f>IF(AND(ISNUMBER(--LEFT(A2401,10)), ISNUMBER(--LEFT(C2401,10))), --LEFT(C2401,10) - --LEFT(A2401,10), "")</f>
        <v>63.742299999998068</v>
      </c>
      <c r="C2401" s="4">
        <v>45612.742361111108</v>
      </c>
      <c r="D2401" s="16">
        <f>YEAR(C2401)</f>
        <v>2024</v>
      </c>
      <c r="E2401" s="1" t="str">
        <f t="shared" si="37"/>
        <v>November 2024</v>
      </c>
      <c r="F2401" s="3" t="str">
        <f ca="1">IF(C2401&gt;=TODAY()-365, "Last 12 Months", "After 12 Months")</f>
        <v>Last 12 Months</v>
      </c>
      <c r="G2401" s="1" t="s">
        <v>4470</v>
      </c>
      <c r="H2401" s="1" t="s">
        <v>2527</v>
      </c>
      <c r="I2401" s="1" t="s">
        <v>3038</v>
      </c>
      <c r="J2401" s="8">
        <f>EOMONTH(C2401, 0)</f>
        <v>45626</v>
      </c>
      <c r="K2401" s="1" t="s">
        <v>233</v>
      </c>
      <c r="L2401" s="1" t="str">
        <f>IF(ISNUMBER(SEARCH("Social subscription",I2401)),"Social Sub",IF(OR(ISNUMBER(SEARCH("Mens",I2401)),ISNUMBER(SEARCH("Ladies",I2401))),"Match Fees",IF(OR(ISNUMBER(SEARCH("Badgers",I2401)),ISNUMBER(SEARCH("Match Fee",I2401))),"Match Fees",IF(OR(ISNUMBER(SEARCH("Training",I2401)),ISNUMBER(SEARCH("Aspirations",I2401))),"Training Fee",""))))</f>
        <v>Match Fees</v>
      </c>
      <c r="M2401" s="1">
        <v>5</v>
      </c>
      <c r="N2401" s="1">
        <v>0</v>
      </c>
      <c r="O2401" s="1">
        <v>0</v>
      </c>
      <c r="P2401" s="1">
        <v>0</v>
      </c>
      <c r="Q2401" s="1">
        <v>5</v>
      </c>
    </row>
    <row r="2402" spans="1:17" ht="12.75">
      <c r="A2402" s="4">
        <v>45551</v>
      </c>
      <c r="B2402" s="18">
        <f>IF(AND(ISNUMBER(--LEFT(A2402,10)), ISNUMBER(--LEFT(C2402,10))), --LEFT(C2402,10) - --LEFT(A2402,10), "")</f>
        <v>61.742299999998068</v>
      </c>
      <c r="C2402" s="4">
        <v>45612.742361111108</v>
      </c>
      <c r="D2402" s="16">
        <f>YEAR(C2402)</f>
        <v>2024</v>
      </c>
      <c r="E2402" s="1" t="str">
        <f t="shared" si="37"/>
        <v>November 2024</v>
      </c>
      <c r="F2402" s="3" t="str">
        <f ca="1">IF(C2402&gt;=TODAY()-365, "Last 12 Months", "After 12 Months")</f>
        <v>Last 12 Months</v>
      </c>
      <c r="G2402" s="1" t="s">
        <v>4471</v>
      </c>
      <c r="H2402" s="1" t="s">
        <v>2527</v>
      </c>
      <c r="I2402" s="1" t="s">
        <v>3212</v>
      </c>
      <c r="J2402" s="8">
        <f>EOMONTH(C2402, 0)</f>
        <v>45626</v>
      </c>
      <c r="K2402" s="1" t="s">
        <v>233</v>
      </c>
      <c r="L2402" s="1" t="str">
        <f>IF(ISNUMBER(SEARCH("Social subscription",I2402)),"Social Sub",IF(OR(ISNUMBER(SEARCH("Mens",I2402)),ISNUMBER(SEARCH("Ladies",I2402))),"Match Fees",IF(OR(ISNUMBER(SEARCH("Badgers",I2402)),ISNUMBER(SEARCH("Match Fee",I2402))),"Match Fees",IF(OR(ISNUMBER(SEARCH("Training",I2402)),ISNUMBER(SEARCH("Aspirations",I2402))),"Training Fee",""))))</f>
        <v>Match Fees</v>
      </c>
      <c r="M2402" s="1">
        <v>60</v>
      </c>
      <c r="N2402" s="1">
        <v>0</v>
      </c>
      <c r="O2402" s="1">
        <v>0</v>
      </c>
      <c r="P2402" s="1">
        <v>0</v>
      </c>
      <c r="Q2402" s="1">
        <v>60</v>
      </c>
    </row>
    <row r="2403" spans="1:17" ht="12.75">
      <c r="A2403" s="4">
        <v>45556</v>
      </c>
      <c r="B2403" s="18">
        <f>IF(AND(ISNUMBER(--LEFT(A2403,10)), ISNUMBER(--LEFT(C2403,10))), --LEFT(C2403,10) - --LEFT(A2403,10), "")</f>
        <v>56.742299999998068</v>
      </c>
      <c r="C2403" s="4">
        <v>45612.742361111108</v>
      </c>
      <c r="D2403" s="16">
        <f>YEAR(C2403)</f>
        <v>2024</v>
      </c>
      <c r="E2403" s="1" t="str">
        <f t="shared" si="37"/>
        <v>November 2024</v>
      </c>
      <c r="F2403" s="3" t="str">
        <f ca="1">IF(C2403&gt;=TODAY()-365, "Last 12 Months", "After 12 Months")</f>
        <v>Last 12 Months</v>
      </c>
      <c r="G2403" s="1" t="s">
        <v>4472</v>
      </c>
      <c r="H2403" s="1" t="s">
        <v>2527</v>
      </c>
      <c r="I2403" s="1" t="s">
        <v>3150</v>
      </c>
      <c r="J2403" s="8">
        <f>EOMONTH(C2403, 0)</f>
        <v>45626</v>
      </c>
      <c r="K2403" s="1" t="s">
        <v>233</v>
      </c>
      <c r="L2403" s="1" t="str">
        <f>IF(ISNUMBER(SEARCH("Social subscription",I2403)),"Social Sub",IF(OR(ISNUMBER(SEARCH("Mens",I2403)),ISNUMBER(SEARCH("Ladies",I2403))),"Match Fees",IF(OR(ISNUMBER(SEARCH("Badgers",I2403)),ISNUMBER(SEARCH("Match Fee",I2403))),"Match Fees",IF(OR(ISNUMBER(SEARCH("Training",I2403)),ISNUMBER(SEARCH("Aspirations",I2403))),"Training Fee",""))))</f>
        <v>Match Fees</v>
      </c>
      <c r="M2403" s="1">
        <v>5</v>
      </c>
      <c r="N2403" s="1">
        <v>0</v>
      </c>
      <c r="O2403" s="1">
        <v>0</v>
      </c>
      <c r="P2403" s="1">
        <v>0</v>
      </c>
      <c r="Q2403" s="1">
        <v>5</v>
      </c>
    </row>
    <row r="2404" spans="1:17" ht="12.75">
      <c r="A2404" s="4">
        <v>45563</v>
      </c>
      <c r="B2404" s="18">
        <f>IF(AND(ISNUMBER(--LEFT(A2404,10)), ISNUMBER(--LEFT(C2404,10))), --LEFT(C2404,10) - --LEFT(A2404,10), "")</f>
        <v>49.742299999998068</v>
      </c>
      <c r="C2404" s="4">
        <v>45612.742361111108</v>
      </c>
      <c r="D2404" s="16">
        <f>YEAR(C2404)</f>
        <v>2024</v>
      </c>
      <c r="E2404" s="1" t="str">
        <f t="shared" si="37"/>
        <v>November 2024</v>
      </c>
      <c r="F2404" s="3" t="str">
        <f ca="1">IF(C2404&gt;=TODAY()-365, "Last 12 Months", "After 12 Months")</f>
        <v>Last 12 Months</v>
      </c>
      <c r="G2404" s="1" t="s">
        <v>4473</v>
      </c>
      <c r="H2404" s="1" t="s">
        <v>2527</v>
      </c>
      <c r="I2404" s="1" t="s">
        <v>4474</v>
      </c>
      <c r="J2404" s="8">
        <f>EOMONTH(C2404, 0)</f>
        <v>45626</v>
      </c>
      <c r="K2404" s="1" t="s">
        <v>233</v>
      </c>
      <c r="L2404" s="1" t="str">
        <f>IF(ISNUMBER(SEARCH("Social subscription",I2404)),"Social Sub",IF(OR(ISNUMBER(SEARCH("Mens",I2404)),ISNUMBER(SEARCH("Ladies",I2404))),"Match Fees",IF(OR(ISNUMBER(SEARCH("Badgers",I2404)),ISNUMBER(SEARCH("Match Fee",I2404))),"Match Fees",IF(OR(ISNUMBER(SEARCH("Training",I2404)),ISNUMBER(SEARCH("Aspirations",I2404))),"Training Fee",""))))</f>
        <v>Match Fees</v>
      </c>
      <c r="M2404" s="1">
        <v>5</v>
      </c>
      <c r="N2404" s="1">
        <v>0</v>
      </c>
      <c r="O2404" s="1">
        <v>0</v>
      </c>
      <c r="P2404" s="1">
        <v>0</v>
      </c>
      <c r="Q2404" s="1">
        <v>5</v>
      </c>
    </row>
    <row r="2405" spans="1:17" ht="12.75">
      <c r="A2405" s="4">
        <v>45572</v>
      </c>
      <c r="B2405" s="18">
        <f>IF(AND(ISNUMBER(--LEFT(A2405,10)), ISNUMBER(--LEFT(C2405,10))), --LEFT(C2405,10) - --LEFT(A2405,10), "")</f>
        <v>40.742299999998068</v>
      </c>
      <c r="C2405" s="4">
        <v>45612.742361111108</v>
      </c>
      <c r="D2405" s="16">
        <f>YEAR(C2405)</f>
        <v>2024</v>
      </c>
      <c r="E2405" s="1" t="str">
        <f t="shared" si="37"/>
        <v>November 2024</v>
      </c>
      <c r="F2405" s="3" t="str">
        <f ca="1">IF(C2405&gt;=TODAY()-365, "Last 12 Months", "After 12 Months")</f>
        <v>Last 12 Months</v>
      </c>
      <c r="G2405" s="1" t="s">
        <v>4475</v>
      </c>
      <c r="H2405" s="1" t="s">
        <v>2527</v>
      </c>
      <c r="I2405" s="1" t="s">
        <v>4476</v>
      </c>
      <c r="J2405" s="8">
        <f>EOMONTH(C2405, 0)</f>
        <v>45626</v>
      </c>
      <c r="K2405" s="1" t="s">
        <v>233</v>
      </c>
      <c r="L2405" s="1" t="str">
        <f>IF(ISNUMBER(SEARCH("Social subscription",I2405)),"Social Sub",IF(OR(ISNUMBER(SEARCH("Mens",I2405)),ISNUMBER(SEARCH("Ladies",I2405))),"Match Fees",IF(OR(ISNUMBER(SEARCH("Badgers",I2405)),ISNUMBER(SEARCH("Match Fee",I2405))),"Match Fees",IF(OR(ISNUMBER(SEARCH("Training",I2405)),ISNUMBER(SEARCH("Aspirations",I2405))),"Training Fee",""))))</f>
        <v>Match Fees</v>
      </c>
      <c r="M2405" s="1">
        <v>5</v>
      </c>
      <c r="N2405" s="1">
        <v>0</v>
      </c>
      <c r="O2405" s="1">
        <v>0</v>
      </c>
      <c r="P2405" s="1">
        <v>0</v>
      </c>
      <c r="Q2405" s="1">
        <v>5</v>
      </c>
    </row>
    <row r="2406" spans="1:17" ht="12.75">
      <c r="A2406" s="4">
        <v>45584</v>
      </c>
      <c r="B2406" s="18">
        <f>IF(AND(ISNUMBER(--LEFT(A2406,10)), ISNUMBER(--LEFT(C2406,10))), --LEFT(C2406,10) - --LEFT(A2406,10), "")</f>
        <v>28.742299999998068</v>
      </c>
      <c r="C2406" s="4">
        <v>45612.742361111108</v>
      </c>
      <c r="D2406" s="16">
        <f>YEAR(C2406)</f>
        <v>2024</v>
      </c>
      <c r="E2406" s="1" t="str">
        <f t="shared" si="37"/>
        <v>November 2024</v>
      </c>
      <c r="F2406" s="3" t="str">
        <f ca="1">IF(C2406&gt;=TODAY()-365, "Last 12 Months", "After 12 Months")</f>
        <v>Last 12 Months</v>
      </c>
      <c r="G2406" s="1" t="s">
        <v>4477</v>
      </c>
      <c r="H2406" s="1" t="s">
        <v>2527</v>
      </c>
      <c r="I2406" s="1" t="s">
        <v>3858</v>
      </c>
      <c r="J2406" s="8">
        <f>EOMONTH(C2406, 0)</f>
        <v>45626</v>
      </c>
      <c r="K2406" s="1" t="s">
        <v>233</v>
      </c>
      <c r="L2406" s="1" t="str">
        <f>IF(ISNUMBER(SEARCH("Social subscription",I2406)),"Social Sub",IF(OR(ISNUMBER(SEARCH("Mens",I2406)),ISNUMBER(SEARCH("Ladies",I2406))),"Match Fees",IF(OR(ISNUMBER(SEARCH("Badgers",I2406)),ISNUMBER(SEARCH("Match Fee",I2406))),"Match Fees",IF(OR(ISNUMBER(SEARCH("Training",I2406)),ISNUMBER(SEARCH("Aspirations",I2406))),"Training Fee",""))))</f>
        <v>Match Fees</v>
      </c>
      <c r="M2406" s="1">
        <v>5</v>
      </c>
      <c r="N2406" s="1">
        <v>0</v>
      </c>
      <c r="O2406" s="1">
        <v>0</v>
      </c>
      <c r="P2406" s="1">
        <v>0</v>
      </c>
      <c r="Q2406" s="1">
        <v>5</v>
      </c>
    </row>
    <row r="2407" spans="1:17" ht="12.75">
      <c r="A2407" s="4">
        <v>45600</v>
      </c>
      <c r="B2407" s="18">
        <f>IF(AND(ISNUMBER(--LEFT(A2407,10)), ISNUMBER(--LEFT(C2407,10))), --LEFT(C2407,10) - --LEFT(A2407,10), "")</f>
        <v>12.742299999998068</v>
      </c>
      <c r="C2407" s="4">
        <v>45612.742361111108</v>
      </c>
      <c r="D2407" s="16">
        <f>YEAR(C2407)</f>
        <v>2024</v>
      </c>
      <c r="E2407" s="1" t="str">
        <f t="shared" si="37"/>
        <v>November 2024</v>
      </c>
      <c r="F2407" s="3" t="str">
        <f ca="1">IF(C2407&gt;=TODAY()-365, "Last 12 Months", "After 12 Months")</f>
        <v>Last 12 Months</v>
      </c>
      <c r="G2407" s="1" t="s">
        <v>4478</v>
      </c>
      <c r="H2407" s="1" t="s">
        <v>2527</v>
      </c>
      <c r="I2407" s="1" t="s">
        <v>4479</v>
      </c>
      <c r="J2407" s="8">
        <f>EOMONTH(C2407, 0)</f>
        <v>45626</v>
      </c>
      <c r="K2407" s="1" t="s">
        <v>233</v>
      </c>
      <c r="L2407" s="1" t="str">
        <f>IF(ISNUMBER(SEARCH("Social subscription",I2407)),"Social Sub",IF(OR(ISNUMBER(SEARCH("Mens",I2407)),ISNUMBER(SEARCH("Ladies",I2407))),"Match Fees",IF(OR(ISNUMBER(SEARCH("Badgers",I2407)),ISNUMBER(SEARCH("Match Fee",I2407))),"Match Fees",IF(OR(ISNUMBER(SEARCH("Training",I2407)),ISNUMBER(SEARCH("Aspirations",I2407))),"Training Fee",""))))</f>
        <v>Match Fees</v>
      </c>
      <c r="M2407" s="1">
        <v>5</v>
      </c>
      <c r="N2407" s="1">
        <v>0</v>
      </c>
      <c r="O2407" s="1">
        <v>0</v>
      </c>
      <c r="P2407" s="1">
        <v>0</v>
      </c>
      <c r="Q2407" s="1">
        <v>5</v>
      </c>
    </row>
    <row r="2408" spans="1:17" ht="12.75">
      <c r="A2408" s="4">
        <v>45607</v>
      </c>
      <c r="B2408" s="18">
        <f>IF(AND(ISNUMBER(--LEFT(A2408,10)), ISNUMBER(--LEFT(C2408,10))), --LEFT(C2408,10) - --LEFT(A2408,10), "")</f>
        <v>5.7422999999980675</v>
      </c>
      <c r="C2408" s="4">
        <v>45612.742361111108</v>
      </c>
      <c r="D2408" s="16">
        <f>YEAR(C2408)</f>
        <v>2024</v>
      </c>
      <c r="E2408" s="1" t="str">
        <f t="shared" si="37"/>
        <v>November 2024</v>
      </c>
      <c r="F2408" s="3" t="str">
        <f ca="1">IF(C2408&gt;=TODAY()-365, "Last 12 Months", "After 12 Months")</f>
        <v>Last 12 Months</v>
      </c>
      <c r="G2408" s="1" t="s">
        <v>4480</v>
      </c>
      <c r="H2408" s="1" t="s">
        <v>2527</v>
      </c>
      <c r="I2408" s="1" t="s">
        <v>4481</v>
      </c>
      <c r="J2408" s="8">
        <f>EOMONTH(C2408, 0)</f>
        <v>45626</v>
      </c>
      <c r="K2408" s="1" t="s">
        <v>233</v>
      </c>
      <c r="L2408" s="1" t="str">
        <f>IF(ISNUMBER(SEARCH("Social subscription",I2408)),"Social Sub",IF(OR(ISNUMBER(SEARCH("Mens",I2408)),ISNUMBER(SEARCH("Ladies",I2408))),"Match Fees",IF(OR(ISNUMBER(SEARCH("Badgers",I2408)),ISNUMBER(SEARCH("Match Fee",I2408))),"Match Fees",IF(OR(ISNUMBER(SEARCH("Training",I2408)),ISNUMBER(SEARCH("Aspirations",I2408))),"Training Fee",""))))</f>
        <v>Match Fees</v>
      </c>
      <c r="M2408" s="1">
        <v>5</v>
      </c>
      <c r="N2408" s="1">
        <v>0</v>
      </c>
      <c r="O2408" s="1">
        <v>0</v>
      </c>
      <c r="P2408" s="1">
        <v>0</v>
      </c>
      <c r="Q2408" s="1">
        <v>5</v>
      </c>
    </row>
    <row r="2409" spans="1:17" ht="12.75">
      <c r="A2409" s="4">
        <v>45600</v>
      </c>
      <c r="B2409" s="18">
        <f>IF(AND(ISNUMBER(--LEFT(A2409,10)), ISNUMBER(--LEFT(C2409,10))), --LEFT(C2409,10) - --LEFT(A2409,10), "")</f>
        <v>12.75</v>
      </c>
      <c r="C2409" s="4">
        <v>45612.75</v>
      </c>
      <c r="D2409" s="16">
        <f>YEAR(C2409)</f>
        <v>2024</v>
      </c>
      <c r="E2409" s="1" t="str">
        <f t="shared" si="37"/>
        <v>November 2024</v>
      </c>
      <c r="F2409" s="3" t="str">
        <f ca="1">IF(C2409&gt;=TODAY()-365, "Last 12 Months", "After 12 Months")</f>
        <v>Last 12 Months</v>
      </c>
      <c r="G2409" s="1" t="s">
        <v>4482</v>
      </c>
      <c r="H2409" s="1" t="s">
        <v>2510</v>
      </c>
      <c r="I2409" s="1" t="s">
        <v>4483</v>
      </c>
      <c r="J2409" s="8">
        <f>EOMONTH(C2409, 0)</f>
        <v>45626</v>
      </c>
      <c r="K2409" s="1" t="s">
        <v>233</v>
      </c>
      <c r="L2409" s="1" t="str">
        <f>IF(ISNUMBER(SEARCH("Social subscription",I2409)),"Social Sub",IF(OR(ISNUMBER(SEARCH("Mens",I2409)),ISNUMBER(SEARCH("Ladies",I2409))),"Match Fees",IF(OR(ISNUMBER(SEARCH("Badgers",I2409)),ISNUMBER(SEARCH("Match Fee",I2409))),"Match Fees",IF(OR(ISNUMBER(SEARCH("Training",I2409)),ISNUMBER(SEARCH("Aspirations",I2409))),"Training Fee",""))))</f>
        <v>Match Fees</v>
      </c>
      <c r="M2409" s="1">
        <v>5</v>
      </c>
      <c r="N2409" s="1">
        <v>0</v>
      </c>
      <c r="O2409" s="1">
        <v>0</v>
      </c>
      <c r="P2409" s="1">
        <v>0</v>
      </c>
      <c r="Q2409" s="1">
        <v>5</v>
      </c>
    </row>
    <row r="2410" spans="1:17" ht="12.75">
      <c r="A2410" s="4">
        <v>45607</v>
      </c>
      <c r="B2410" s="18">
        <f>IF(AND(ISNUMBER(--LEFT(A2410,10)), ISNUMBER(--LEFT(C2410,10))), --LEFT(C2410,10) - --LEFT(A2410,10), "")</f>
        <v>5.75</v>
      </c>
      <c r="C2410" s="4">
        <v>45612.75</v>
      </c>
      <c r="D2410" s="16">
        <f>YEAR(C2410)</f>
        <v>2024</v>
      </c>
      <c r="E2410" s="1" t="str">
        <f t="shared" si="37"/>
        <v>November 2024</v>
      </c>
      <c r="F2410" s="3" t="str">
        <f ca="1">IF(C2410&gt;=TODAY()-365, "Last 12 Months", "After 12 Months")</f>
        <v>Last 12 Months</v>
      </c>
      <c r="G2410" s="1" t="s">
        <v>4484</v>
      </c>
      <c r="H2410" s="1" t="s">
        <v>2510</v>
      </c>
      <c r="I2410" s="1" t="s">
        <v>4485</v>
      </c>
      <c r="J2410" s="8">
        <f>EOMONTH(C2410, 0)</f>
        <v>45626</v>
      </c>
      <c r="K2410" s="1" t="s">
        <v>233</v>
      </c>
      <c r="L2410" s="1" t="str">
        <f>IF(ISNUMBER(SEARCH("Social subscription",I2410)),"Social Sub",IF(OR(ISNUMBER(SEARCH("Mens",I2410)),ISNUMBER(SEARCH("Ladies",I2410))),"Match Fees",IF(OR(ISNUMBER(SEARCH("Badgers",I2410)),ISNUMBER(SEARCH("Match Fee",I2410))),"Match Fees",IF(OR(ISNUMBER(SEARCH("Training",I2410)),ISNUMBER(SEARCH("Aspirations",I2410))),"Training Fee",""))))</f>
        <v>Match Fees</v>
      </c>
      <c r="M2410" s="1">
        <v>5</v>
      </c>
      <c r="N2410" s="1">
        <v>0</v>
      </c>
      <c r="O2410" s="1">
        <v>0</v>
      </c>
      <c r="P2410" s="1">
        <v>0</v>
      </c>
      <c r="Q2410" s="1">
        <v>5</v>
      </c>
    </row>
    <row r="2411" spans="1:17" ht="12.75">
      <c r="A2411" s="4">
        <v>45564</v>
      </c>
      <c r="B2411" s="18">
        <f>IF(AND(ISNUMBER(--LEFT(A2411,10)), ISNUMBER(--LEFT(C2411,10))), --LEFT(C2411,10) - --LEFT(A2411,10), "")</f>
        <v>49.354099999996834</v>
      </c>
      <c r="C2411" s="4">
        <v>45613.354166666664</v>
      </c>
      <c r="D2411" s="16">
        <f>YEAR(C2411)</f>
        <v>2024</v>
      </c>
      <c r="E2411" s="1" t="str">
        <f t="shared" si="37"/>
        <v>November 2024</v>
      </c>
      <c r="F2411" s="3" t="str">
        <f ca="1">IF(C2411&gt;=TODAY()-365, "Last 12 Months", "After 12 Months")</f>
        <v>Last 12 Months</v>
      </c>
      <c r="G2411" s="1" t="s">
        <v>4486</v>
      </c>
      <c r="H2411" s="1" t="s">
        <v>2361</v>
      </c>
      <c r="I2411" s="1" t="s">
        <v>4013</v>
      </c>
      <c r="J2411" s="8">
        <f>EOMONTH(C2411, 0)</f>
        <v>45626</v>
      </c>
      <c r="K2411" s="1" t="s">
        <v>373</v>
      </c>
      <c r="L2411" s="1" t="str">
        <f>IF(ISNUMBER(SEARCH("Social subscription",I2411)),"Social Sub",IF(OR(ISNUMBER(SEARCH("Mens",I2411)),ISNUMBER(SEARCH("Ladies",I2411))),"Match Fees",IF(OR(ISNUMBER(SEARCH("Badgers",I2411)),ISNUMBER(SEARCH("Match Fee",I2411))),"Match Fees",IF(OR(ISNUMBER(SEARCH("Training",I2411)),ISNUMBER(SEARCH("Aspirations",I2411))),"Training Fee",""))))</f>
        <v>Match Fees</v>
      </c>
      <c r="M2411" s="1">
        <v>5</v>
      </c>
      <c r="N2411" s="1">
        <v>0.17</v>
      </c>
      <c r="O2411" s="1">
        <v>0.05</v>
      </c>
      <c r="P2411" s="1">
        <v>0</v>
      </c>
      <c r="Q2411" s="1">
        <v>4.78</v>
      </c>
    </row>
    <row r="2412" spans="1:17" ht="12.75">
      <c r="A2412" s="4">
        <v>45582</v>
      </c>
      <c r="B2412" s="18">
        <f>IF(AND(ISNUMBER(--LEFT(A2412,10)), ISNUMBER(--LEFT(C2412,10))), --LEFT(C2412,10) - --LEFT(A2412,10), "")</f>
        <v>31.354099999996834</v>
      </c>
      <c r="C2412" s="4">
        <v>45613.354166666664</v>
      </c>
      <c r="D2412" s="16">
        <f>YEAR(C2412)</f>
        <v>2024</v>
      </c>
      <c r="E2412" s="1" t="str">
        <f t="shared" si="37"/>
        <v>November 2024</v>
      </c>
      <c r="F2412" s="3" t="str">
        <f ca="1">IF(C2412&gt;=TODAY()-365, "Last 12 Months", "After 12 Months")</f>
        <v>Last 12 Months</v>
      </c>
      <c r="G2412" s="1" t="s">
        <v>4487</v>
      </c>
      <c r="H2412" s="1" t="s">
        <v>2361</v>
      </c>
      <c r="I2412" s="1" t="s">
        <v>3909</v>
      </c>
      <c r="J2412" s="8">
        <f>EOMONTH(C2412, 0)</f>
        <v>45626</v>
      </c>
      <c r="K2412" s="1" t="s">
        <v>373</v>
      </c>
      <c r="L2412" s="1" t="str">
        <f>IF(ISNUMBER(SEARCH("Social subscription",I2412)),"Social Sub",IF(OR(ISNUMBER(SEARCH("Mens",I2412)),ISNUMBER(SEARCH("Ladies",I2412))),"Match Fees",IF(OR(ISNUMBER(SEARCH("Badgers",I2412)),ISNUMBER(SEARCH("Match Fee",I2412))),"Match Fees",IF(OR(ISNUMBER(SEARCH("Training",I2412)),ISNUMBER(SEARCH("Aspirations",I2412))),"Training Fee",""))))</f>
        <v>Match Fees</v>
      </c>
      <c r="M2412" s="1">
        <v>5</v>
      </c>
      <c r="N2412" s="1">
        <v>0.18</v>
      </c>
      <c r="O2412" s="1">
        <v>0.05</v>
      </c>
      <c r="P2412" s="1">
        <v>0</v>
      </c>
      <c r="Q2412" s="1">
        <v>4.7699999999999996</v>
      </c>
    </row>
    <row r="2413" spans="1:17" ht="12.75">
      <c r="A2413" s="4">
        <v>45584</v>
      </c>
      <c r="B2413" s="18">
        <f>IF(AND(ISNUMBER(--LEFT(A2413,10)), ISNUMBER(--LEFT(C2413,10))), --LEFT(C2413,10) - --LEFT(A2413,10), "")</f>
        <v>29.363100000002305</v>
      </c>
      <c r="C2413" s="4">
        <v>45613.363194444442</v>
      </c>
      <c r="D2413" s="16">
        <f>YEAR(C2413)</f>
        <v>2024</v>
      </c>
      <c r="E2413" s="1" t="str">
        <f t="shared" si="37"/>
        <v>November 2024</v>
      </c>
      <c r="F2413" s="3" t="str">
        <f ca="1">IF(C2413&gt;=TODAY()-365, "Last 12 Months", "After 12 Months")</f>
        <v>Last 12 Months</v>
      </c>
      <c r="G2413" s="1" t="s">
        <v>4488</v>
      </c>
      <c r="H2413" s="1" t="s">
        <v>3301</v>
      </c>
      <c r="I2413" s="1" t="s">
        <v>3897</v>
      </c>
      <c r="J2413" s="8">
        <f>EOMONTH(C2413, 0)</f>
        <v>45626</v>
      </c>
      <c r="K2413" s="1" t="s">
        <v>373</v>
      </c>
      <c r="L2413" s="1" t="str">
        <f>IF(ISNUMBER(SEARCH("Social subscription",I2413)),"Social Sub",IF(OR(ISNUMBER(SEARCH("Mens",I2413)),ISNUMBER(SEARCH("Ladies",I2413))),"Match Fees",IF(OR(ISNUMBER(SEARCH("Badgers",I2413)),ISNUMBER(SEARCH("Match Fee",I2413))),"Match Fees",IF(OR(ISNUMBER(SEARCH("Training",I2413)),ISNUMBER(SEARCH("Aspirations",I2413))),"Training Fee",""))))</f>
        <v>Match Fees</v>
      </c>
      <c r="M2413" s="1">
        <v>10</v>
      </c>
      <c r="N2413" s="1">
        <v>0.19</v>
      </c>
      <c r="O2413" s="1">
        <v>0.1</v>
      </c>
      <c r="P2413" s="1">
        <v>0</v>
      </c>
      <c r="Q2413" s="1">
        <v>9.7100000000000009</v>
      </c>
    </row>
    <row r="2414" spans="1:17" ht="12.75">
      <c r="A2414" s="4">
        <v>45598</v>
      </c>
      <c r="B2414" s="18">
        <f>IF(AND(ISNUMBER(--LEFT(A2414,10)), ISNUMBER(--LEFT(C2414,10))), --LEFT(C2414,10) - --LEFT(A2414,10), "")</f>
        <v>15.363100000002305</v>
      </c>
      <c r="C2414" s="4">
        <v>45613.363194444442</v>
      </c>
      <c r="D2414" s="16">
        <f>YEAR(C2414)</f>
        <v>2024</v>
      </c>
      <c r="E2414" s="1" t="str">
        <f t="shared" si="37"/>
        <v>November 2024</v>
      </c>
      <c r="F2414" s="3" t="str">
        <f ca="1">IF(C2414&gt;=TODAY()-365, "Last 12 Months", "After 12 Months")</f>
        <v>Last 12 Months</v>
      </c>
      <c r="G2414" s="1" t="s">
        <v>4489</v>
      </c>
      <c r="H2414" s="1" t="s">
        <v>3301</v>
      </c>
      <c r="I2414" s="1" t="s">
        <v>4133</v>
      </c>
      <c r="J2414" s="8">
        <f>EOMONTH(C2414, 0)</f>
        <v>45626</v>
      </c>
      <c r="K2414" s="1" t="s">
        <v>373</v>
      </c>
      <c r="L2414" s="1" t="str">
        <f>IF(ISNUMBER(SEARCH("Social subscription",I2414)),"Social Sub",IF(OR(ISNUMBER(SEARCH("Mens",I2414)),ISNUMBER(SEARCH("Ladies",I2414))),"Match Fees",IF(OR(ISNUMBER(SEARCH("Badgers",I2414)),ISNUMBER(SEARCH("Match Fee",I2414))),"Match Fees",IF(OR(ISNUMBER(SEARCH("Training",I2414)),ISNUMBER(SEARCH("Aspirations",I2414))),"Training Fee",""))))</f>
        <v>Match Fees</v>
      </c>
      <c r="M2414" s="1">
        <v>10</v>
      </c>
      <c r="N2414" s="1">
        <v>0.19</v>
      </c>
      <c r="O2414" s="1">
        <v>0.1</v>
      </c>
      <c r="P2414" s="1">
        <v>0</v>
      </c>
      <c r="Q2414" s="1">
        <v>9.7100000000000009</v>
      </c>
    </row>
    <row r="2415" spans="1:17" ht="12.75">
      <c r="A2415" s="4">
        <v>45598</v>
      </c>
      <c r="B2415" s="18">
        <f>IF(AND(ISNUMBER(--LEFT(A2415,10)), ISNUMBER(--LEFT(C2415,10))), --LEFT(C2415,10) - --LEFT(A2415,10), "")</f>
        <v>15.363100000002305</v>
      </c>
      <c r="C2415" s="4">
        <v>45613.363194444442</v>
      </c>
      <c r="D2415" s="16">
        <f>YEAR(C2415)</f>
        <v>2024</v>
      </c>
      <c r="E2415" s="1" t="str">
        <f t="shared" si="37"/>
        <v>November 2024</v>
      </c>
      <c r="F2415" s="3" t="str">
        <f ca="1">IF(C2415&gt;=TODAY()-365, "Last 12 Months", "After 12 Months")</f>
        <v>Last 12 Months</v>
      </c>
      <c r="G2415" s="1" t="s">
        <v>4490</v>
      </c>
      <c r="H2415" s="1" t="s">
        <v>3103</v>
      </c>
      <c r="I2415" s="1" t="s">
        <v>4491</v>
      </c>
      <c r="J2415" s="8">
        <f>EOMONTH(C2415, 0)</f>
        <v>45626</v>
      </c>
      <c r="K2415" s="1" t="s">
        <v>373</v>
      </c>
      <c r="L2415" s="1" t="str">
        <f>IF(ISNUMBER(SEARCH("Social subscription",I2415)),"Social Sub",IF(OR(ISNUMBER(SEARCH("Mens",I2415)),ISNUMBER(SEARCH("Ladies",I2415))),"Match Fees",IF(OR(ISNUMBER(SEARCH("Badgers",I2415)),ISNUMBER(SEARCH("Match Fee",I2415))),"Match Fees",IF(OR(ISNUMBER(SEARCH("Training",I2415)),ISNUMBER(SEARCH("Aspirations",I2415))),"Training Fee",""))))</f>
        <v>Match Fees</v>
      </c>
      <c r="M2415" s="1">
        <v>3</v>
      </c>
      <c r="N2415" s="1">
        <v>0.06</v>
      </c>
      <c r="O2415" s="1">
        <v>0.05</v>
      </c>
      <c r="P2415" s="1">
        <v>0</v>
      </c>
      <c r="Q2415" s="1">
        <v>2.89</v>
      </c>
    </row>
    <row r="2416" spans="1:17" ht="12.75">
      <c r="A2416" s="4">
        <v>45605</v>
      </c>
      <c r="B2416" s="18">
        <f>IF(AND(ISNUMBER(--LEFT(A2416,10)), ISNUMBER(--LEFT(C2416,10))), --LEFT(C2416,10) - --LEFT(A2416,10), "")</f>
        <v>8.363100000002305</v>
      </c>
      <c r="C2416" s="4">
        <v>45613.363194444442</v>
      </c>
      <c r="D2416" s="16">
        <f>YEAR(C2416)</f>
        <v>2024</v>
      </c>
      <c r="E2416" s="1" t="str">
        <f t="shared" si="37"/>
        <v>November 2024</v>
      </c>
      <c r="F2416" s="3" t="str">
        <f ca="1">IF(C2416&gt;=TODAY()-365, "Last 12 Months", "After 12 Months")</f>
        <v>Last 12 Months</v>
      </c>
      <c r="G2416" s="1" t="s">
        <v>4492</v>
      </c>
      <c r="H2416" s="1" t="s">
        <v>3301</v>
      </c>
      <c r="I2416" s="1" t="s">
        <v>4304</v>
      </c>
      <c r="J2416" s="8">
        <f>EOMONTH(C2416, 0)</f>
        <v>45626</v>
      </c>
      <c r="K2416" s="1" t="s">
        <v>373</v>
      </c>
      <c r="L2416" s="1" t="str">
        <f>IF(ISNUMBER(SEARCH("Social subscription",I2416)),"Social Sub",IF(OR(ISNUMBER(SEARCH("Mens",I2416)),ISNUMBER(SEARCH("Ladies",I2416))),"Match Fees",IF(OR(ISNUMBER(SEARCH("Badgers",I2416)),ISNUMBER(SEARCH("Match Fee",I2416))),"Match Fees",IF(OR(ISNUMBER(SEARCH("Training",I2416)),ISNUMBER(SEARCH("Aspirations",I2416))),"Training Fee",""))))</f>
        <v>Match Fees</v>
      </c>
      <c r="M2416" s="1">
        <v>10</v>
      </c>
      <c r="N2416" s="1">
        <v>0.19</v>
      </c>
      <c r="O2416" s="1">
        <v>0.1</v>
      </c>
      <c r="P2416" s="1">
        <v>0</v>
      </c>
      <c r="Q2416" s="1">
        <v>9.7100000000000009</v>
      </c>
    </row>
    <row r="2417" spans="1:17" ht="12.75">
      <c r="A2417" s="4">
        <v>45605</v>
      </c>
      <c r="B2417" s="18">
        <f>IF(AND(ISNUMBER(--LEFT(A2417,10)), ISNUMBER(--LEFT(C2417,10))), --LEFT(C2417,10) - --LEFT(A2417,10), "")</f>
        <v>8.363100000002305</v>
      </c>
      <c r="C2417" s="4">
        <v>45613.363194444442</v>
      </c>
      <c r="D2417" s="16">
        <f>YEAR(C2417)</f>
        <v>2024</v>
      </c>
      <c r="E2417" s="1" t="str">
        <f t="shared" si="37"/>
        <v>November 2024</v>
      </c>
      <c r="F2417" s="3" t="str">
        <f ca="1">IF(C2417&gt;=TODAY()-365, "Last 12 Months", "After 12 Months")</f>
        <v>Last 12 Months</v>
      </c>
      <c r="G2417" s="1" t="s">
        <v>4493</v>
      </c>
      <c r="H2417" s="1" t="s">
        <v>3103</v>
      </c>
      <c r="I2417" s="1" t="s">
        <v>4494</v>
      </c>
      <c r="J2417" s="8">
        <f>EOMONTH(C2417, 0)</f>
        <v>45626</v>
      </c>
      <c r="K2417" s="1" t="s">
        <v>373</v>
      </c>
      <c r="L2417" s="1" t="str">
        <f>IF(ISNUMBER(SEARCH("Social subscription",I2417)),"Social Sub",IF(OR(ISNUMBER(SEARCH("Mens",I2417)),ISNUMBER(SEARCH("Ladies",I2417))),"Match Fees",IF(OR(ISNUMBER(SEARCH("Badgers",I2417)),ISNUMBER(SEARCH("Match Fee",I2417))),"Match Fees",IF(OR(ISNUMBER(SEARCH("Training",I2417)),ISNUMBER(SEARCH("Aspirations",I2417))),"Training Fee",""))))</f>
        <v>Match Fees</v>
      </c>
      <c r="M2417" s="1">
        <v>3</v>
      </c>
      <c r="N2417" s="1">
        <v>7.0000000000000007E-2</v>
      </c>
      <c r="O2417" s="1">
        <v>0.05</v>
      </c>
      <c r="P2417" s="1">
        <v>0</v>
      </c>
      <c r="Q2417" s="1">
        <v>2.88</v>
      </c>
    </row>
    <row r="2418" spans="1:17" ht="12.75">
      <c r="A2418" s="4">
        <v>45612</v>
      </c>
      <c r="B2418" s="18">
        <f>IF(AND(ISNUMBER(--LEFT(A2418,10)), ISNUMBER(--LEFT(C2418,10))), --LEFT(C2418,10) - --LEFT(A2418,10), "")</f>
        <v>1.363100000002305</v>
      </c>
      <c r="C2418" s="4">
        <v>45613.363194444442</v>
      </c>
      <c r="D2418" s="16">
        <f>YEAR(C2418)</f>
        <v>2024</v>
      </c>
      <c r="E2418" s="1" t="str">
        <f t="shared" si="37"/>
        <v>November 2024</v>
      </c>
      <c r="F2418" s="3" t="str">
        <f ca="1">IF(C2418&gt;=TODAY()-365, "Last 12 Months", "After 12 Months")</f>
        <v>Last 12 Months</v>
      </c>
      <c r="G2418" s="1" t="s">
        <v>4495</v>
      </c>
      <c r="H2418" s="1" t="s">
        <v>3301</v>
      </c>
      <c r="I2418" s="1" t="s">
        <v>4496</v>
      </c>
      <c r="J2418" s="8">
        <f>EOMONTH(C2418, 0)</f>
        <v>45626</v>
      </c>
      <c r="K2418" s="1" t="s">
        <v>373</v>
      </c>
      <c r="L2418" s="1" t="str">
        <f>IF(ISNUMBER(SEARCH("Social subscription",I2418)),"Social Sub",IF(OR(ISNUMBER(SEARCH("Mens",I2418)),ISNUMBER(SEARCH("Ladies",I2418))),"Match Fees",IF(OR(ISNUMBER(SEARCH("Badgers",I2418)),ISNUMBER(SEARCH("Match Fee",I2418))),"Match Fees",IF(OR(ISNUMBER(SEARCH("Training",I2418)),ISNUMBER(SEARCH("Aspirations",I2418))),"Training Fee",""))))</f>
        <v>Match Fees</v>
      </c>
      <c r="M2418" s="1">
        <v>10</v>
      </c>
      <c r="N2418" s="1">
        <v>0.19</v>
      </c>
      <c r="O2418" s="1">
        <v>0.1</v>
      </c>
      <c r="P2418" s="1">
        <v>0</v>
      </c>
      <c r="Q2418" s="1">
        <v>9.7100000000000009</v>
      </c>
    </row>
    <row r="2419" spans="1:17" ht="12.75">
      <c r="A2419" s="4">
        <v>45584</v>
      </c>
      <c r="B2419" s="18">
        <f>IF(AND(ISNUMBER(--LEFT(A2419,10)), ISNUMBER(--LEFT(C2419,10))), --LEFT(C2419,10) - --LEFT(A2419,10), "")</f>
        <v>29.575599999996484</v>
      </c>
      <c r="C2419" s="4">
        <v>45613.575694444444</v>
      </c>
      <c r="D2419" s="16">
        <f>YEAR(C2419)</f>
        <v>2024</v>
      </c>
      <c r="E2419" s="1" t="str">
        <f t="shared" si="37"/>
        <v>November 2024</v>
      </c>
      <c r="F2419" s="3" t="str">
        <f ca="1">IF(C2419&gt;=TODAY()-365, "Last 12 Months", "After 12 Months")</f>
        <v>Last 12 Months</v>
      </c>
      <c r="G2419" s="1" t="s">
        <v>4497</v>
      </c>
      <c r="H2419" s="1" t="s">
        <v>473</v>
      </c>
      <c r="I2419" s="1" t="s">
        <v>4498</v>
      </c>
      <c r="J2419" s="8">
        <f>EOMONTH(C2419, 0)</f>
        <v>45626</v>
      </c>
      <c r="K2419" s="1" t="s">
        <v>373</v>
      </c>
      <c r="L2419" s="1" t="str">
        <f>IF(ISNUMBER(SEARCH("Social subscription",I2419)),"Social Sub",IF(OR(ISNUMBER(SEARCH("Mens",I2419)),ISNUMBER(SEARCH("Ladies",I2419))),"Match Fees",IF(OR(ISNUMBER(SEARCH("Badgers",I2419)),ISNUMBER(SEARCH("Match Fee",I2419))),"Match Fees",IF(OR(ISNUMBER(SEARCH("Training",I2419)),ISNUMBER(SEARCH("Aspirations",I2419))),"Training Fee",""))))</f>
        <v>Match Fees</v>
      </c>
      <c r="M2419" s="1">
        <v>3</v>
      </c>
      <c r="N2419" s="1">
        <v>0.06</v>
      </c>
      <c r="O2419" s="1">
        <v>0.05</v>
      </c>
      <c r="P2419" s="1">
        <v>0</v>
      </c>
      <c r="Q2419" s="1">
        <v>2.89</v>
      </c>
    </row>
    <row r="2420" spans="1:17" ht="12.75">
      <c r="A2420" s="4">
        <v>45585</v>
      </c>
      <c r="B2420" s="18">
        <f>IF(AND(ISNUMBER(--LEFT(A2420,10)), ISNUMBER(--LEFT(C2420,10))), --LEFT(C2420,10) - --LEFT(A2420,10), "")</f>
        <v>28.575599999996484</v>
      </c>
      <c r="C2420" s="4">
        <v>45613.575694444444</v>
      </c>
      <c r="D2420" s="16">
        <f>YEAR(C2420)</f>
        <v>2024</v>
      </c>
      <c r="E2420" s="1" t="str">
        <f t="shared" si="37"/>
        <v>November 2024</v>
      </c>
      <c r="F2420" s="3" t="str">
        <f ca="1">IF(C2420&gt;=TODAY()-365, "Last 12 Months", "After 12 Months")</f>
        <v>Last 12 Months</v>
      </c>
      <c r="G2420" s="1" t="s">
        <v>4499</v>
      </c>
      <c r="H2420" s="1" t="s">
        <v>463</v>
      </c>
      <c r="I2420" s="1" t="s">
        <v>4500</v>
      </c>
      <c r="J2420" s="8">
        <f>EOMONTH(C2420, 0)</f>
        <v>45626</v>
      </c>
      <c r="K2420" s="1" t="s">
        <v>373</v>
      </c>
      <c r="L2420" s="1" t="str">
        <f>IF(ISNUMBER(SEARCH("Social subscription",I2420)),"Social Sub",IF(OR(ISNUMBER(SEARCH("Mens",I2420)),ISNUMBER(SEARCH("Ladies",I2420))),"Match Fees",IF(OR(ISNUMBER(SEARCH("Badgers",I2420)),ISNUMBER(SEARCH("Match Fee",I2420))),"Match Fees",IF(OR(ISNUMBER(SEARCH("Training",I2420)),ISNUMBER(SEARCH("Aspirations",I2420))),"Training Fee",""))))</f>
        <v>Training Fee</v>
      </c>
      <c r="M2420" s="1">
        <v>3</v>
      </c>
      <c r="N2420" s="1">
        <v>0.06</v>
      </c>
      <c r="O2420" s="1">
        <v>0.05</v>
      </c>
      <c r="P2420" s="1">
        <v>0</v>
      </c>
      <c r="Q2420" s="1">
        <v>2.89</v>
      </c>
    </row>
    <row r="2421" spans="1:17" ht="12.75">
      <c r="A2421" s="4">
        <v>45585</v>
      </c>
      <c r="B2421" s="18">
        <f>IF(AND(ISNUMBER(--LEFT(A2421,10)), ISNUMBER(--LEFT(C2421,10))), --LEFT(C2421,10) - --LEFT(A2421,10), "")</f>
        <v>28.575599999996484</v>
      </c>
      <c r="C2421" s="4">
        <v>45613.575694444444</v>
      </c>
      <c r="D2421" s="16">
        <f>YEAR(C2421)</f>
        <v>2024</v>
      </c>
      <c r="E2421" s="1" t="str">
        <f t="shared" si="37"/>
        <v>November 2024</v>
      </c>
      <c r="F2421" s="3" t="str">
        <f ca="1">IF(C2421&gt;=TODAY()-365, "Last 12 Months", "After 12 Months")</f>
        <v>Last 12 Months</v>
      </c>
      <c r="G2421" s="1" t="s">
        <v>4501</v>
      </c>
      <c r="H2421" s="1" t="s">
        <v>473</v>
      </c>
      <c r="I2421" s="1" t="s">
        <v>4500</v>
      </c>
      <c r="J2421" s="8">
        <f>EOMONTH(C2421, 0)</f>
        <v>45626</v>
      </c>
      <c r="K2421" s="1" t="s">
        <v>373</v>
      </c>
      <c r="L2421" s="1" t="str">
        <f>IF(ISNUMBER(SEARCH("Social subscription",I2421)),"Social Sub",IF(OR(ISNUMBER(SEARCH("Mens",I2421)),ISNUMBER(SEARCH("Ladies",I2421))),"Match Fees",IF(OR(ISNUMBER(SEARCH("Badgers",I2421)),ISNUMBER(SEARCH("Match Fee",I2421))),"Match Fees",IF(OR(ISNUMBER(SEARCH("Training",I2421)),ISNUMBER(SEARCH("Aspirations",I2421))),"Training Fee",""))))</f>
        <v>Training Fee</v>
      </c>
      <c r="M2421" s="1">
        <v>3</v>
      </c>
      <c r="N2421" s="1">
        <v>0.06</v>
      </c>
      <c r="O2421" s="1">
        <v>0.05</v>
      </c>
      <c r="P2421" s="1">
        <v>0</v>
      </c>
      <c r="Q2421" s="1">
        <v>2.89</v>
      </c>
    </row>
    <row r="2422" spans="1:17" ht="12.75">
      <c r="A2422" s="4">
        <v>45585</v>
      </c>
      <c r="B2422" s="18">
        <f>IF(AND(ISNUMBER(--LEFT(A2422,10)), ISNUMBER(--LEFT(C2422,10))), --LEFT(C2422,10) - --LEFT(A2422,10), "")</f>
        <v>28.575599999996484</v>
      </c>
      <c r="C2422" s="4">
        <v>45613.575694444444</v>
      </c>
      <c r="D2422" s="16">
        <f>YEAR(C2422)</f>
        <v>2024</v>
      </c>
      <c r="E2422" s="1" t="str">
        <f t="shared" si="37"/>
        <v>November 2024</v>
      </c>
      <c r="F2422" s="3" t="str">
        <f ca="1">IF(C2422&gt;=TODAY()-365, "Last 12 Months", "After 12 Months")</f>
        <v>Last 12 Months</v>
      </c>
      <c r="G2422" s="1" t="s">
        <v>4502</v>
      </c>
      <c r="H2422" s="1" t="s">
        <v>466</v>
      </c>
      <c r="I2422" s="1" t="s">
        <v>4500</v>
      </c>
      <c r="J2422" s="8">
        <f>EOMONTH(C2422, 0)</f>
        <v>45626</v>
      </c>
      <c r="K2422" s="1" t="s">
        <v>373</v>
      </c>
      <c r="L2422" s="1" t="str">
        <f>IF(ISNUMBER(SEARCH("Social subscription",I2422)),"Social Sub",IF(OR(ISNUMBER(SEARCH("Mens",I2422)),ISNUMBER(SEARCH("Ladies",I2422))),"Match Fees",IF(OR(ISNUMBER(SEARCH("Badgers",I2422)),ISNUMBER(SEARCH("Match Fee",I2422))),"Match Fees",IF(OR(ISNUMBER(SEARCH("Training",I2422)),ISNUMBER(SEARCH("Aspirations",I2422))),"Training Fee",""))))</f>
        <v>Training Fee</v>
      </c>
      <c r="M2422" s="1">
        <v>3</v>
      </c>
      <c r="N2422" s="1">
        <v>0.06</v>
      </c>
      <c r="O2422" s="1">
        <v>0.05</v>
      </c>
      <c r="P2422" s="1">
        <v>0</v>
      </c>
      <c r="Q2422" s="1">
        <v>2.89</v>
      </c>
    </row>
    <row r="2423" spans="1:17" ht="12.75">
      <c r="A2423" s="4">
        <v>45592</v>
      </c>
      <c r="B2423" s="18">
        <f>IF(AND(ISNUMBER(--LEFT(A2423,10)), ISNUMBER(--LEFT(C2423,10))), --LEFT(C2423,10) - --LEFT(A2423,10), "")</f>
        <v>21.575599999996484</v>
      </c>
      <c r="C2423" s="4">
        <v>45613.575694444444</v>
      </c>
      <c r="D2423" s="16">
        <f>YEAR(C2423)</f>
        <v>2024</v>
      </c>
      <c r="E2423" s="1" t="str">
        <f t="shared" si="37"/>
        <v>November 2024</v>
      </c>
      <c r="F2423" s="3" t="str">
        <f ca="1">IF(C2423&gt;=TODAY()-365, "Last 12 Months", "After 12 Months")</f>
        <v>Last 12 Months</v>
      </c>
      <c r="G2423" s="1" t="s">
        <v>4503</v>
      </c>
      <c r="H2423" s="1" t="s">
        <v>463</v>
      </c>
      <c r="I2423" s="1" t="s">
        <v>4504</v>
      </c>
      <c r="J2423" s="8">
        <f>EOMONTH(C2423, 0)</f>
        <v>45626</v>
      </c>
      <c r="K2423" s="1" t="s">
        <v>373</v>
      </c>
      <c r="L2423" s="1" t="str">
        <f>IF(ISNUMBER(SEARCH("Social subscription",I2423)),"Social Sub",IF(OR(ISNUMBER(SEARCH("Mens",I2423)),ISNUMBER(SEARCH("Ladies",I2423))),"Match Fees",IF(OR(ISNUMBER(SEARCH("Badgers",I2423)),ISNUMBER(SEARCH("Match Fee",I2423))),"Match Fees",IF(OR(ISNUMBER(SEARCH("Training",I2423)),ISNUMBER(SEARCH("Aspirations",I2423))),"Training Fee",""))))</f>
        <v>Training Fee</v>
      </c>
      <c r="M2423" s="1">
        <v>3</v>
      </c>
      <c r="N2423" s="1">
        <v>0.06</v>
      </c>
      <c r="O2423" s="1">
        <v>0.05</v>
      </c>
      <c r="P2423" s="1">
        <v>0</v>
      </c>
      <c r="Q2423" s="1">
        <v>2.89</v>
      </c>
    </row>
    <row r="2424" spans="1:17" ht="12.75">
      <c r="A2424" s="4">
        <v>45592</v>
      </c>
      <c r="B2424" s="18">
        <f>IF(AND(ISNUMBER(--LEFT(A2424,10)), ISNUMBER(--LEFT(C2424,10))), --LEFT(C2424,10) - --LEFT(A2424,10), "")</f>
        <v>21.575599999996484</v>
      </c>
      <c r="C2424" s="4">
        <v>45613.575694444444</v>
      </c>
      <c r="D2424" s="16">
        <f>YEAR(C2424)</f>
        <v>2024</v>
      </c>
      <c r="E2424" s="1" t="str">
        <f t="shared" si="37"/>
        <v>November 2024</v>
      </c>
      <c r="F2424" s="3" t="str">
        <f ca="1">IF(C2424&gt;=TODAY()-365, "Last 12 Months", "After 12 Months")</f>
        <v>Last 12 Months</v>
      </c>
      <c r="G2424" s="1" t="s">
        <v>4505</v>
      </c>
      <c r="H2424" s="1" t="s">
        <v>466</v>
      </c>
      <c r="I2424" s="1" t="s">
        <v>4504</v>
      </c>
      <c r="J2424" s="8">
        <f>EOMONTH(C2424, 0)</f>
        <v>45626</v>
      </c>
      <c r="K2424" s="1" t="s">
        <v>373</v>
      </c>
      <c r="L2424" s="1" t="str">
        <f>IF(ISNUMBER(SEARCH("Social subscription",I2424)),"Social Sub",IF(OR(ISNUMBER(SEARCH("Mens",I2424)),ISNUMBER(SEARCH("Ladies",I2424))),"Match Fees",IF(OR(ISNUMBER(SEARCH("Badgers",I2424)),ISNUMBER(SEARCH("Match Fee",I2424))),"Match Fees",IF(OR(ISNUMBER(SEARCH("Training",I2424)),ISNUMBER(SEARCH("Aspirations",I2424))),"Training Fee",""))))</f>
        <v>Training Fee</v>
      </c>
      <c r="M2424" s="1">
        <v>3</v>
      </c>
      <c r="N2424" s="1">
        <v>0.06</v>
      </c>
      <c r="O2424" s="1">
        <v>0.05</v>
      </c>
      <c r="P2424" s="1">
        <v>0</v>
      </c>
      <c r="Q2424" s="1">
        <v>2.89</v>
      </c>
    </row>
    <row r="2425" spans="1:17" ht="12.75">
      <c r="A2425" s="4">
        <v>45592</v>
      </c>
      <c r="B2425" s="18">
        <f>IF(AND(ISNUMBER(--LEFT(A2425,10)), ISNUMBER(--LEFT(C2425,10))), --LEFT(C2425,10) - --LEFT(A2425,10), "")</f>
        <v>21.575599999996484</v>
      </c>
      <c r="C2425" s="4">
        <v>45613.575694444444</v>
      </c>
      <c r="D2425" s="16">
        <f>YEAR(C2425)</f>
        <v>2024</v>
      </c>
      <c r="E2425" s="1" t="str">
        <f t="shared" si="37"/>
        <v>November 2024</v>
      </c>
      <c r="F2425" s="3" t="str">
        <f ca="1">IF(C2425&gt;=TODAY()-365, "Last 12 Months", "After 12 Months")</f>
        <v>Last 12 Months</v>
      </c>
      <c r="G2425" s="1" t="s">
        <v>4506</v>
      </c>
      <c r="H2425" s="1" t="s">
        <v>473</v>
      </c>
      <c r="I2425" s="1" t="s">
        <v>4504</v>
      </c>
      <c r="J2425" s="8">
        <f>EOMONTH(C2425, 0)</f>
        <v>45626</v>
      </c>
      <c r="K2425" s="1" t="s">
        <v>373</v>
      </c>
      <c r="L2425" s="1" t="str">
        <f>IF(ISNUMBER(SEARCH("Social subscription",I2425)),"Social Sub",IF(OR(ISNUMBER(SEARCH("Mens",I2425)),ISNUMBER(SEARCH("Ladies",I2425))),"Match Fees",IF(OR(ISNUMBER(SEARCH("Badgers",I2425)),ISNUMBER(SEARCH("Match Fee",I2425))),"Match Fees",IF(OR(ISNUMBER(SEARCH("Training",I2425)),ISNUMBER(SEARCH("Aspirations",I2425))),"Training Fee",""))))</f>
        <v>Training Fee</v>
      </c>
      <c r="M2425" s="1">
        <v>3</v>
      </c>
      <c r="N2425" s="1">
        <v>0.06</v>
      </c>
      <c r="O2425" s="1">
        <v>0.05</v>
      </c>
      <c r="P2425" s="1">
        <v>0</v>
      </c>
      <c r="Q2425" s="1">
        <v>2.89</v>
      </c>
    </row>
    <row r="2426" spans="1:17" ht="12.75">
      <c r="A2426" s="4">
        <v>45605</v>
      </c>
      <c r="B2426" s="18">
        <f>IF(AND(ISNUMBER(--LEFT(A2426,10)), ISNUMBER(--LEFT(C2426,10))), --LEFT(C2426,10) - --LEFT(A2426,10), "")</f>
        <v>8.5755999999964843</v>
      </c>
      <c r="C2426" s="4">
        <v>45613.575694444444</v>
      </c>
      <c r="D2426" s="16">
        <f>YEAR(C2426)</f>
        <v>2024</v>
      </c>
      <c r="E2426" s="1" t="str">
        <f t="shared" si="37"/>
        <v>November 2024</v>
      </c>
      <c r="F2426" s="3" t="str">
        <f ca="1">IF(C2426&gt;=TODAY()-365, "Last 12 Months", "After 12 Months")</f>
        <v>Last 12 Months</v>
      </c>
      <c r="G2426" s="1" t="s">
        <v>4507</v>
      </c>
      <c r="H2426" s="1" t="s">
        <v>463</v>
      </c>
      <c r="I2426" s="1" t="s">
        <v>4508</v>
      </c>
      <c r="J2426" s="8">
        <f>EOMONTH(C2426, 0)</f>
        <v>45626</v>
      </c>
      <c r="K2426" s="1" t="s">
        <v>373</v>
      </c>
      <c r="L2426" s="1" t="str">
        <f>IF(ISNUMBER(SEARCH("Social subscription",I2426)),"Social Sub",IF(OR(ISNUMBER(SEARCH("Mens",I2426)),ISNUMBER(SEARCH("Ladies",I2426))),"Match Fees",IF(OR(ISNUMBER(SEARCH("Badgers",I2426)),ISNUMBER(SEARCH("Match Fee",I2426))),"Match Fees",IF(OR(ISNUMBER(SEARCH("Training",I2426)),ISNUMBER(SEARCH("Aspirations",I2426))),"Training Fee",""))))</f>
        <v>Match Fees</v>
      </c>
      <c r="M2426" s="1">
        <v>3</v>
      </c>
      <c r="N2426" s="1">
        <v>0.06</v>
      </c>
      <c r="O2426" s="1">
        <v>0.05</v>
      </c>
      <c r="P2426" s="1">
        <v>0</v>
      </c>
      <c r="Q2426" s="1">
        <v>2.89</v>
      </c>
    </row>
    <row r="2427" spans="1:17" ht="12.75">
      <c r="A2427" s="4">
        <v>45605</v>
      </c>
      <c r="B2427" s="18">
        <f>IF(AND(ISNUMBER(--LEFT(A2427,10)), ISNUMBER(--LEFT(C2427,10))), --LEFT(C2427,10) - --LEFT(A2427,10), "")</f>
        <v>8.5755999999964843</v>
      </c>
      <c r="C2427" s="4">
        <v>45613.575694444444</v>
      </c>
      <c r="D2427" s="16">
        <f>YEAR(C2427)</f>
        <v>2024</v>
      </c>
      <c r="E2427" s="1" t="str">
        <f t="shared" si="37"/>
        <v>November 2024</v>
      </c>
      <c r="F2427" s="3" t="str">
        <f ca="1">IF(C2427&gt;=TODAY()-365, "Last 12 Months", "After 12 Months")</f>
        <v>Last 12 Months</v>
      </c>
      <c r="G2427" s="1" t="s">
        <v>4509</v>
      </c>
      <c r="H2427" s="1" t="s">
        <v>473</v>
      </c>
      <c r="I2427" s="1" t="s">
        <v>4510</v>
      </c>
      <c r="J2427" s="8">
        <f>EOMONTH(C2427, 0)</f>
        <v>45626</v>
      </c>
      <c r="K2427" s="1" t="s">
        <v>373</v>
      </c>
      <c r="L2427" s="1" t="str">
        <f>IF(ISNUMBER(SEARCH("Social subscription",I2427)),"Social Sub",IF(OR(ISNUMBER(SEARCH("Mens",I2427)),ISNUMBER(SEARCH("Ladies",I2427))),"Match Fees",IF(OR(ISNUMBER(SEARCH("Badgers",I2427)),ISNUMBER(SEARCH("Match Fee",I2427))),"Match Fees",IF(OR(ISNUMBER(SEARCH("Training",I2427)),ISNUMBER(SEARCH("Aspirations",I2427))),"Training Fee",""))))</f>
        <v>Match Fees</v>
      </c>
      <c r="M2427" s="1">
        <v>3</v>
      </c>
      <c r="N2427" s="1">
        <v>0.06</v>
      </c>
      <c r="O2427" s="1">
        <v>0.05</v>
      </c>
      <c r="P2427" s="1">
        <v>0</v>
      </c>
      <c r="Q2427" s="1">
        <v>2.89</v>
      </c>
    </row>
    <row r="2428" spans="1:17" ht="12.75">
      <c r="A2428" s="4">
        <v>45606</v>
      </c>
      <c r="B2428" s="18">
        <f>IF(AND(ISNUMBER(--LEFT(A2428,10)), ISNUMBER(--LEFT(C2428,10))), --LEFT(C2428,10) - --LEFT(A2428,10), "")</f>
        <v>7.5755999999964843</v>
      </c>
      <c r="C2428" s="4">
        <v>45613.575694444444</v>
      </c>
      <c r="D2428" s="16">
        <f>YEAR(C2428)</f>
        <v>2024</v>
      </c>
      <c r="E2428" s="1" t="str">
        <f t="shared" si="37"/>
        <v>November 2024</v>
      </c>
      <c r="F2428" s="3" t="str">
        <f ca="1">IF(C2428&gt;=TODAY()-365, "Last 12 Months", "After 12 Months")</f>
        <v>Last 12 Months</v>
      </c>
      <c r="G2428" s="1" t="s">
        <v>4511</v>
      </c>
      <c r="H2428" s="1" t="s">
        <v>463</v>
      </c>
      <c r="I2428" s="1" t="s">
        <v>4512</v>
      </c>
      <c r="J2428" s="8">
        <f>EOMONTH(C2428, 0)</f>
        <v>45626</v>
      </c>
      <c r="K2428" s="1" t="s">
        <v>373</v>
      </c>
      <c r="L2428" s="1" t="str">
        <f>IF(ISNUMBER(SEARCH("Social subscription",I2428)),"Social Sub",IF(OR(ISNUMBER(SEARCH("Mens",I2428)),ISNUMBER(SEARCH("Ladies",I2428))),"Match Fees",IF(OR(ISNUMBER(SEARCH("Badgers",I2428)),ISNUMBER(SEARCH("Match Fee",I2428))),"Match Fees",IF(OR(ISNUMBER(SEARCH("Training",I2428)),ISNUMBER(SEARCH("Aspirations",I2428))),"Training Fee",""))))</f>
        <v>Training Fee</v>
      </c>
      <c r="M2428" s="1">
        <v>3</v>
      </c>
      <c r="N2428" s="1">
        <v>0.06</v>
      </c>
      <c r="O2428" s="1">
        <v>0.05</v>
      </c>
      <c r="P2428" s="1">
        <v>0</v>
      </c>
      <c r="Q2428" s="1">
        <v>2.89</v>
      </c>
    </row>
    <row r="2429" spans="1:17" ht="12.75">
      <c r="A2429" s="4">
        <v>45606</v>
      </c>
      <c r="B2429" s="18">
        <f>IF(AND(ISNUMBER(--LEFT(A2429,10)), ISNUMBER(--LEFT(C2429,10))), --LEFT(C2429,10) - --LEFT(A2429,10), "")</f>
        <v>7.5755999999964843</v>
      </c>
      <c r="C2429" s="4">
        <v>45613.575694444444</v>
      </c>
      <c r="D2429" s="16">
        <f>YEAR(C2429)</f>
        <v>2024</v>
      </c>
      <c r="E2429" s="1" t="str">
        <f t="shared" si="37"/>
        <v>November 2024</v>
      </c>
      <c r="F2429" s="3" t="str">
        <f ca="1">IF(C2429&gt;=TODAY()-365, "Last 12 Months", "After 12 Months")</f>
        <v>Last 12 Months</v>
      </c>
      <c r="G2429" s="1" t="s">
        <v>4513</v>
      </c>
      <c r="H2429" s="1" t="s">
        <v>473</v>
      </c>
      <c r="I2429" s="1" t="s">
        <v>4512</v>
      </c>
      <c r="J2429" s="8">
        <f>EOMONTH(C2429, 0)</f>
        <v>45626</v>
      </c>
      <c r="K2429" s="1" t="s">
        <v>373</v>
      </c>
      <c r="L2429" s="1" t="str">
        <f>IF(ISNUMBER(SEARCH("Social subscription",I2429)),"Social Sub",IF(OR(ISNUMBER(SEARCH("Mens",I2429)),ISNUMBER(SEARCH("Ladies",I2429))),"Match Fees",IF(OR(ISNUMBER(SEARCH("Badgers",I2429)),ISNUMBER(SEARCH("Match Fee",I2429))),"Match Fees",IF(OR(ISNUMBER(SEARCH("Training",I2429)),ISNUMBER(SEARCH("Aspirations",I2429))),"Training Fee",""))))</f>
        <v>Training Fee</v>
      </c>
      <c r="M2429" s="1">
        <v>3</v>
      </c>
      <c r="N2429" s="1">
        <v>0.06</v>
      </c>
      <c r="O2429" s="1">
        <v>0.05</v>
      </c>
      <c r="P2429" s="1">
        <v>0</v>
      </c>
      <c r="Q2429" s="1">
        <v>2.89</v>
      </c>
    </row>
    <row r="2430" spans="1:17" ht="12.75">
      <c r="A2430" s="4">
        <v>45612</v>
      </c>
      <c r="B2430" s="18">
        <f>IF(AND(ISNUMBER(--LEFT(A2430,10)), ISNUMBER(--LEFT(C2430,10))), --LEFT(C2430,10) - --LEFT(A2430,10), "")</f>
        <v>1.5755999999964843</v>
      </c>
      <c r="C2430" s="4">
        <v>45613.575694444444</v>
      </c>
      <c r="D2430" s="16">
        <f>YEAR(C2430)</f>
        <v>2024</v>
      </c>
      <c r="E2430" s="1" t="str">
        <f t="shared" si="37"/>
        <v>November 2024</v>
      </c>
      <c r="F2430" s="3" t="str">
        <f ca="1">IF(C2430&gt;=TODAY()-365, "Last 12 Months", "After 12 Months")</f>
        <v>Last 12 Months</v>
      </c>
      <c r="G2430" s="1" t="s">
        <v>4514</v>
      </c>
      <c r="H2430" s="1" t="s">
        <v>463</v>
      </c>
      <c r="I2430" s="1" t="s">
        <v>4515</v>
      </c>
      <c r="J2430" s="8">
        <f>EOMONTH(C2430, 0)</f>
        <v>45626</v>
      </c>
      <c r="K2430" s="1" t="s">
        <v>373</v>
      </c>
      <c r="L2430" s="1" t="str">
        <f>IF(ISNUMBER(SEARCH("Social subscription",I2430)),"Social Sub",IF(OR(ISNUMBER(SEARCH("Mens",I2430)),ISNUMBER(SEARCH("Ladies",I2430))),"Match Fees",IF(OR(ISNUMBER(SEARCH("Badgers",I2430)),ISNUMBER(SEARCH("Match Fee",I2430))),"Match Fees",IF(OR(ISNUMBER(SEARCH("Training",I2430)),ISNUMBER(SEARCH("Aspirations",I2430))),"Training Fee",""))))</f>
        <v>Match Fees</v>
      </c>
      <c r="M2430" s="1">
        <v>3</v>
      </c>
      <c r="N2430" s="1">
        <v>0.06</v>
      </c>
      <c r="O2430" s="1">
        <v>0.05</v>
      </c>
      <c r="P2430" s="1">
        <v>0</v>
      </c>
      <c r="Q2430" s="1">
        <v>2.89</v>
      </c>
    </row>
    <row r="2431" spans="1:17" ht="12.75">
      <c r="A2431" s="4">
        <v>45612</v>
      </c>
      <c r="B2431" s="18">
        <f>IF(AND(ISNUMBER(--LEFT(A2431,10)), ISNUMBER(--LEFT(C2431,10))), --LEFT(C2431,10) - --LEFT(A2431,10), "")</f>
        <v>1.5755999999964843</v>
      </c>
      <c r="C2431" s="4">
        <v>45613.575694444444</v>
      </c>
      <c r="D2431" s="16">
        <f>YEAR(C2431)</f>
        <v>2024</v>
      </c>
      <c r="E2431" s="1" t="str">
        <f t="shared" si="37"/>
        <v>November 2024</v>
      </c>
      <c r="F2431" s="3" t="str">
        <f ca="1">IF(C2431&gt;=TODAY()-365, "Last 12 Months", "After 12 Months")</f>
        <v>Last 12 Months</v>
      </c>
      <c r="G2431" s="1" t="s">
        <v>4516</v>
      </c>
      <c r="H2431" s="1" t="s">
        <v>473</v>
      </c>
      <c r="I2431" s="1" t="s">
        <v>4517</v>
      </c>
      <c r="J2431" s="8">
        <f>EOMONTH(C2431, 0)</f>
        <v>45626</v>
      </c>
      <c r="K2431" s="1" t="s">
        <v>373</v>
      </c>
      <c r="L2431" s="1" t="str">
        <f>IF(ISNUMBER(SEARCH("Social subscription",I2431)),"Social Sub",IF(OR(ISNUMBER(SEARCH("Mens",I2431)),ISNUMBER(SEARCH("Ladies",I2431))),"Match Fees",IF(OR(ISNUMBER(SEARCH("Badgers",I2431)),ISNUMBER(SEARCH("Match Fee",I2431))),"Match Fees",IF(OR(ISNUMBER(SEARCH("Training",I2431)),ISNUMBER(SEARCH("Aspirations",I2431))),"Training Fee",""))))</f>
        <v>Match Fees</v>
      </c>
      <c r="M2431" s="1">
        <v>3</v>
      </c>
      <c r="N2431" s="1">
        <v>0.02</v>
      </c>
      <c r="O2431" s="1">
        <v>0.05</v>
      </c>
      <c r="P2431" s="1">
        <v>0</v>
      </c>
      <c r="Q2431" s="1">
        <v>2.93</v>
      </c>
    </row>
    <row r="2432" spans="1:17" ht="12.75">
      <c r="A2432" s="4">
        <v>45613</v>
      </c>
      <c r="B2432" s="18">
        <f>IF(AND(ISNUMBER(--LEFT(A2432,10)), ISNUMBER(--LEFT(C2432,10))), --LEFT(C2432,10) - --LEFT(A2432,10), "")</f>
        <v>0.57559999999648426</v>
      </c>
      <c r="C2432" s="4">
        <v>45613.575694444444</v>
      </c>
      <c r="D2432" s="16">
        <f>YEAR(C2432)</f>
        <v>2024</v>
      </c>
      <c r="E2432" s="1" t="str">
        <f t="shared" si="37"/>
        <v>November 2024</v>
      </c>
      <c r="F2432" s="3" t="str">
        <f ca="1">IF(C2432&gt;=TODAY()-365, "Last 12 Months", "After 12 Months")</f>
        <v>Last 12 Months</v>
      </c>
      <c r="G2432" s="1" t="s">
        <v>4518</v>
      </c>
      <c r="H2432" s="1" t="s">
        <v>463</v>
      </c>
      <c r="I2432" s="1" t="s">
        <v>4519</v>
      </c>
      <c r="J2432" s="8">
        <f>EOMONTH(C2432, 0)</f>
        <v>45626</v>
      </c>
      <c r="K2432" s="1" t="s">
        <v>373</v>
      </c>
      <c r="L2432" s="1" t="str">
        <f>IF(ISNUMBER(SEARCH("Social subscription",I2432)),"Social Sub",IF(OR(ISNUMBER(SEARCH("Mens",I2432)),ISNUMBER(SEARCH("Ladies",I2432))),"Match Fees",IF(OR(ISNUMBER(SEARCH("Badgers",I2432)),ISNUMBER(SEARCH("Match Fee",I2432))),"Match Fees",IF(OR(ISNUMBER(SEARCH("Training",I2432)),ISNUMBER(SEARCH("Aspirations",I2432))),"Training Fee",""))))</f>
        <v>Training Fee</v>
      </c>
      <c r="M2432" s="1">
        <v>3</v>
      </c>
      <c r="N2432" s="1">
        <v>0.06</v>
      </c>
      <c r="O2432" s="1">
        <v>0.05</v>
      </c>
      <c r="P2432" s="1">
        <v>0</v>
      </c>
      <c r="Q2432" s="1">
        <v>2.89</v>
      </c>
    </row>
    <row r="2433" spans="1:17" ht="12.75">
      <c r="A2433" s="4">
        <v>45613</v>
      </c>
      <c r="B2433" s="18">
        <f>IF(AND(ISNUMBER(--LEFT(A2433,10)), ISNUMBER(--LEFT(C2433,10))), --LEFT(C2433,10) - --LEFT(A2433,10), "")</f>
        <v>0.57559999999648426</v>
      </c>
      <c r="C2433" s="4">
        <v>45613.575694444444</v>
      </c>
      <c r="D2433" s="16">
        <f>YEAR(C2433)</f>
        <v>2024</v>
      </c>
      <c r="E2433" s="1" t="str">
        <f t="shared" si="37"/>
        <v>November 2024</v>
      </c>
      <c r="F2433" s="3" t="str">
        <f ca="1">IF(C2433&gt;=TODAY()-365, "Last 12 Months", "After 12 Months")</f>
        <v>Last 12 Months</v>
      </c>
      <c r="G2433" s="1" t="s">
        <v>4520</v>
      </c>
      <c r="H2433" s="1" t="s">
        <v>466</v>
      </c>
      <c r="I2433" s="1" t="s">
        <v>4519</v>
      </c>
      <c r="J2433" s="8">
        <f>EOMONTH(C2433, 0)</f>
        <v>45626</v>
      </c>
      <c r="K2433" s="1" t="s">
        <v>373</v>
      </c>
      <c r="L2433" s="1" t="str">
        <f>IF(ISNUMBER(SEARCH("Social subscription",I2433)),"Social Sub",IF(OR(ISNUMBER(SEARCH("Mens",I2433)),ISNUMBER(SEARCH("Ladies",I2433))),"Match Fees",IF(OR(ISNUMBER(SEARCH("Badgers",I2433)),ISNUMBER(SEARCH("Match Fee",I2433))),"Match Fees",IF(OR(ISNUMBER(SEARCH("Training",I2433)),ISNUMBER(SEARCH("Aspirations",I2433))),"Training Fee",""))))</f>
        <v>Training Fee</v>
      </c>
      <c r="M2433" s="1">
        <v>3</v>
      </c>
      <c r="N2433" s="1">
        <v>0.06</v>
      </c>
      <c r="O2433" s="1">
        <v>0.05</v>
      </c>
      <c r="P2433" s="1">
        <v>0</v>
      </c>
      <c r="Q2433" s="1">
        <v>2.89</v>
      </c>
    </row>
    <row r="2434" spans="1:17" ht="12.75">
      <c r="A2434" s="4">
        <v>45613</v>
      </c>
      <c r="B2434" s="18">
        <f>IF(AND(ISNUMBER(--LEFT(A2434,10)), ISNUMBER(--LEFT(C2434,10))), --LEFT(C2434,10) - --LEFT(A2434,10), "")</f>
        <v>0.57559999999648426</v>
      </c>
      <c r="C2434" s="4">
        <v>45613.575694444444</v>
      </c>
      <c r="D2434" s="16">
        <f>YEAR(C2434)</f>
        <v>2024</v>
      </c>
      <c r="E2434" s="1" t="str">
        <f t="shared" si="37"/>
        <v>November 2024</v>
      </c>
      <c r="F2434" s="3" t="str">
        <f ca="1">IF(C2434&gt;=TODAY()-365, "Last 12 Months", "After 12 Months")</f>
        <v>Last 12 Months</v>
      </c>
      <c r="G2434" s="1" t="s">
        <v>4521</v>
      </c>
      <c r="H2434" s="1" t="s">
        <v>473</v>
      </c>
      <c r="I2434" s="1" t="s">
        <v>4519</v>
      </c>
      <c r="J2434" s="8">
        <f>EOMONTH(C2434, 0)</f>
        <v>45626</v>
      </c>
      <c r="K2434" s="1" t="s">
        <v>373</v>
      </c>
      <c r="L2434" s="1" t="str">
        <f>IF(ISNUMBER(SEARCH("Social subscription",I2434)),"Social Sub",IF(OR(ISNUMBER(SEARCH("Mens",I2434)),ISNUMBER(SEARCH("Ladies",I2434))),"Match Fees",IF(OR(ISNUMBER(SEARCH("Badgers",I2434)),ISNUMBER(SEARCH("Match Fee",I2434))),"Match Fees",IF(OR(ISNUMBER(SEARCH("Training",I2434)),ISNUMBER(SEARCH("Aspirations",I2434))),"Training Fee",""))))</f>
        <v>Training Fee</v>
      </c>
      <c r="M2434" s="1">
        <v>3</v>
      </c>
      <c r="N2434" s="1">
        <v>0.06</v>
      </c>
      <c r="O2434" s="1">
        <v>0.05</v>
      </c>
      <c r="P2434" s="1">
        <v>0</v>
      </c>
      <c r="Q2434" s="1">
        <v>2.89</v>
      </c>
    </row>
    <row r="2435" spans="1:17" ht="12.75">
      <c r="A2435" s="4">
        <v>45550</v>
      </c>
      <c r="B2435" s="18">
        <f>IF(AND(ISNUMBER(--LEFT(A2435,10)), ISNUMBER(--LEFT(C2435,10))), --LEFT(C2435,10) - --LEFT(A2435,10), "")</f>
        <v>63.75</v>
      </c>
      <c r="C2435" s="4">
        <v>45613.75</v>
      </c>
      <c r="D2435" s="16">
        <f>YEAR(C2435)</f>
        <v>2024</v>
      </c>
      <c r="E2435" s="1" t="str">
        <f t="shared" ref="E2435:E2498" si="38">TEXT(C2435, "mmmm yyyy")</f>
        <v>November 2024</v>
      </c>
      <c r="F2435" s="3" t="str">
        <f ca="1">IF(C2435&gt;=TODAY()-365, "Last 12 Months", "After 12 Months")</f>
        <v>Last 12 Months</v>
      </c>
      <c r="G2435" s="1" t="s">
        <v>4522</v>
      </c>
      <c r="H2435" s="1" t="s">
        <v>696</v>
      </c>
      <c r="I2435" s="1" t="s">
        <v>3488</v>
      </c>
      <c r="J2435" s="8">
        <f>EOMONTH(C2435, 0)</f>
        <v>45626</v>
      </c>
      <c r="K2435" s="1" t="s">
        <v>233</v>
      </c>
      <c r="L2435" s="1" t="str">
        <f>IF(ISNUMBER(SEARCH("Social subscription",I2435)),"Social Sub",IF(OR(ISNUMBER(SEARCH("Mens",I2435)),ISNUMBER(SEARCH("Ladies",I2435))),"Match Fees",IF(OR(ISNUMBER(SEARCH("Badgers",I2435)),ISNUMBER(SEARCH("Match Fee",I2435))),"Match Fees",IF(OR(ISNUMBER(SEARCH("Training",I2435)),ISNUMBER(SEARCH("Aspirations",I2435))),"Training Fee",""))))</f>
        <v>Match Fees</v>
      </c>
      <c r="M2435" s="1">
        <v>75</v>
      </c>
      <c r="N2435" s="1">
        <v>0</v>
      </c>
      <c r="O2435" s="1">
        <v>0</v>
      </c>
      <c r="P2435" s="1">
        <v>0</v>
      </c>
      <c r="Q2435" s="1">
        <v>75</v>
      </c>
    </row>
    <row r="2436" spans="1:17" ht="12.75">
      <c r="A2436" s="4">
        <v>45613</v>
      </c>
      <c r="B2436" s="18">
        <f>IF(AND(ISNUMBER(--LEFT(A2436,10)), ISNUMBER(--LEFT(C2436,10))), --LEFT(C2436,10) - --LEFT(A2436,10), "")</f>
        <v>0.79789999999775318</v>
      </c>
      <c r="C2436" s="4">
        <v>45613.79791666667</v>
      </c>
      <c r="D2436" s="16">
        <f>YEAR(C2436)</f>
        <v>2024</v>
      </c>
      <c r="E2436" s="1" t="str">
        <f t="shared" si="38"/>
        <v>November 2024</v>
      </c>
      <c r="F2436" s="3" t="str">
        <f ca="1">IF(C2436&gt;=TODAY()-365, "Last 12 Months", "After 12 Months")</f>
        <v>Last 12 Months</v>
      </c>
      <c r="G2436" s="1" t="s">
        <v>4523</v>
      </c>
      <c r="H2436" s="1" t="s">
        <v>3257</v>
      </c>
      <c r="I2436" s="1" t="s">
        <v>4524</v>
      </c>
      <c r="J2436" s="8">
        <f>EOMONTH(C2436, 0)</f>
        <v>45626</v>
      </c>
      <c r="K2436" s="1" t="s">
        <v>241</v>
      </c>
      <c r="L2436" s="1" t="str">
        <f>IF(ISNUMBER(SEARCH("Social subscription",I2436)),"Social Sub",IF(OR(ISNUMBER(SEARCH("Mens",I2436)),ISNUMBER(SEARCH("Ladies",I2436))),"Match Fees",IF(OR(ISNUMBER(SEARCH("Badgers",I2436)),ISNUMBER(SEARCH("Match Fee",I2436))),"Match Fees",IF(OR(ISNUMBER(SEARCH("Training",I2436)),ISNUMBER(SEARCH("Aspirations",I2436))),"Training Fee",""))))</f>
        <v>Match Fees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</row>
    <row r="2437" spans="1:17" ht="12.75">
      <c r="A2437" s="4">
        <v>45613</v>
      </c>
      <c r="B2437" s="18">
        <f>IF(AND(ISNUMBER(--LEFT(A2437,10)), ISNUMBER(--LEFT(C2437,10))), --LEFT(C2437,10) - --LEFT(A2437,10), "")</f>
        <v>0.79789999999775318</v>
      </c>
      <c r="C2437" s="4">
        <v>45613.79791666667</v>
      </c>
      <c r="D2437" s="16">
        <f>YEAR(C2437)</f>
        <v>2024</v>
      </c>
      <c r="E2437" s="1" t="str">
        <f t="shared" si="38"/>
        <v>November 2024</v>
      </c>
      <c r="F2437" s="3" t="str">
        <f ca="1">IF(C2437&gt;=TODAY()-365, "Last 12 Months", "After 12 Months")</f>
        <v>Last 12 Months</v>
      </c>
      <c r="G2437" s="1" t="s">
        <v>4525</v>
      </c>
      <c r="H2437" s="1" t="s">
        <v>799</v>
      </c>
      <c r="I2437" s="1" t="s">
        <v>4524</v>
      </c>
      <c r="J2437" s="8">
        <f>EOMONTH(C2437, 0)</f>
        <v>45626</v>
      </c>
      <c r="K2437" s="1" t="s">
        <v>241</v>
      </c>
      <c r="L2437" s="1" t="str">
        <f>IF(ISNUMBER(SEARCH("Social subscription",I2437)),"Social Sub",IF(OR(ISNUMBER(SEARCH("Mens",I2437)),ISNUMBER(SEARCH("Ladies",I2437))),"Match Fees",IF(OR(ISNUMBER(SEARCH("Badgers",I2437)),ISNUMBER(SEARCH("Match Fee",I2437))),"Match Fees",IF(OR(ISNUMBER(SEARCH("Training",I2437)),ISNUMBER(SEARCH("Aspirations",I2437))),"Training Fee",""))))</f>
        <v>Match Fees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</row>
    <row r="2438" spans="1:17" ht="12.75">
      <c r="A2438" s="4">
        <v>45613</v>
      </c>
      <c r="B2438" s="18">
        <f>IF(AND(ISNUMBER(--LEFT(A2438,10)), ISNUMBER(--LEFT(C2438,10))), --LEFT(C2438,10) - --LEFT(A2438,10), "")</f>
        <v>0.79789999999775318</v>
      </c>
      <c r="C2438" s="4">
        <v>45613.79791666667</v>
      </c>
      <c r="D2438" s="16">
        <f>YEAR(C2438)</f>
        <v>2024</v>
      </c>
      <c r="E2438" s="1" t="str">
        <f t="shared" si="38"/>
        <v>November 2024</v>
      </c>
      <c r="F2438" s="3" t="str">
        <f ca="1">IF(C2438&gt;=TODAY()-365, "Last 12 Months", "After 12 Months")</f>
        <v>Last 12 Months</v>
      </c>
      <c r="G2438" s="1" t="s">
        <v>4526</v>
      </c>
      <c r="H2438" s="1" t="s">
        <v>2506</v>
      </c>
      <c r="I2438" s="1" t="s">
        <v>4524</v>
      </c>
      <c r="J2438" s="8">
        <f>EOMONTH(C2438, 0)</f>
        <v>45626</v>
      </c>
      <c r="K2438" s="1" t="s">
        <v>241</v>
      </c>
      <c r="L2438" s="1" t="str">
        <f>IF(ISNUMBER(SEARCH("Social subscription",I2438)),"Social Sub",IF(OR(ISNUMBER(SEARCH("Mens",I2438)),ISNUMBER(SEARCH("Ladies",I2438))),"Match Fees",IF(OR(ISNUMBER(SEARCH("Badgers",I2438)),ISNUMBER(SEARCH("Match Fee",I2438))),"Match Fees",IF(OR(ISNUMBER(SEARCH("Training",I2438)),ISNUMBER(SEARCH("Aspirations",I2438))),"Training Fee",""))))</f>
        <v>Match Fees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</row>
    <row r="2439" spans="1:17" ht="12.75">
      <c r="A2439" s="4">
        <v>45537</v>
      </c>
      <c r="B2439" s="18">
        <f>IF(AND(ISNUMBER(--LEFT(A2439,10)), ISNUMBER(--LEFT(C2439,10))), --LEFT(C2439,10) - --LEFT(A2439,10), "")</f>
        <v>76.866600000001199</v>
      </c>
      <c r="C2439" s="4">
        <v>45613.866666666669</v>
      </c>
      <c r="D2439" s="16">
        <f>YEAR(C2439)</f>
        <v>2024</v>
      </c>
      <c r="E2439" s="1" t="str">
        <f t="shared" si="38"/>
        <v>November 2024</v>
      </c>
      <c r="F2439" s="3" t="str">
        <f ca="1">IF(C2439&gt;=TODAY()-365, "Last 12 Months", "After 12 Months")</f>
        <v>Last 12 Months</v>
      </c>
      <c r="G2439" s="1" t="s">
        <v>4527</v>
      </c>
      <c r="H2439" s="1" t="s">
        <v>3259</v>
      </c>
      <c r="I2439" s="1" t="s">
        <v>3309</v>
      </c>
      <c r="J2439" s="8">
        <f>EOMONTH(C2439, 0)</f>
        <v>45626</v>
      </c>
      <c r="K2439" s="1" t="s">
        <v>373</v>
      </c>
      <c r="L2439" s="1" t="str">
        <f>IF(ISNUMBER(SEARCH("Social subscription",I2439)),"Social Sub",IF(OR(ISNUMBER(SEARCH("Mens",I2439)),ISNUMBER(SEARCH("Ladies",I2439))),"Match Fees",IF(OR(ISNUMBER(SEARCH("Badgers",I2439)),ISNUMBER(SEARCH("Match Fee",I2439))),"Match Fees",IF(OR(ISNUMBER(SEARCH("Training",I2439)),ISNUMBER(SEARCH("Aspirations",I2439))),"Training Fee",""))))</f>
        <v>Match Fees</v>
      </c>
      <c r="M2439" s="1">
        <v>10</v>
      </c>
      <c r="N2439" s="1">
        <v>0.19</v>
      </c>
      <c r="O2439" s="1">
        <v>0.1</v>
      </c>
      <c r="P2439" s="1">
        <v>0</v>
      </c>
      <c r="Q2439" s="1">
        <v>9.7100000000000009</v>
      </c>
    </row>
    <row r="2440" spans="1:17" ht="12.75">
      <c r="A2440" s="4">
        <v>45542</v>
      </c>
      <c r="B2440" s="18">
        <f>IF(AND(ISNUMBER(--LEFT(A2440,10)), ISNUMBER(--LEFT(C2440,10))), --LEFT(C2440,10) - --LEFT(A2440,10), "")</f>
        <v>71.866600000001199</v>
      </c>
      <c r="C2440" s="4">
        <v>45613.866666666669</v>
      </c>
      <c r="D2440" s="16">
        <f>YEAR(C2440)</f>
        <v>2024</v>
      </c>
      <c r="E2440" s="1" t="str">
        <f t="shared" si="38"/>
        <v>November 2024</v>
      </c>
      <c r="F2440" s="3" t="str">
        <f ca="1">IF(C2440&gt;=TODAY()-365, "Last 12 Months", "After 12 Months")</f>
        <v>Last 12 Months</v>
      </c>
      <c r="G2440" s="1" t="s">
        <v>4528</v>
      </c>
      <c r="H2440" s="1" t="s">
        <v>3259</v>
      </c>
      <c r="I2440" s="1" t="s">
        <v>3217</v>
      </c>
      <c r="J2440" s="8">
        <f>EOMONTH(C2440, 0)</f>
        <v>45626</v>
      </c>
      <c r="K2440" s="1" t="s">
        <v>373</v>
      </c>
      <c r="L2440" s="1" t="str">
        <f>IF(ISNUMBER(SEARCH("Social subscription",I2440)),"Social Sub",IF(OR(ISNUMBER(SEARCH("Mens",I2440)),ISNUMBER(SEARCH("Ladies",I2440))),"Match Fees",IF(OR(ISNUMBER(SEARCH("Badgers",I2440)),ISNUMBER(SEARCH("Match Fee",I2440))),"Match Fees",IF(OR(ISNUMBER(SEARCH("Training",I2440)),ISNUMBER(SEARCH("Aspirations",I2440))),"Training Fee",""))))</f>
        <v>Match Fees</v>
      </c>
      <c r="M2440" s="1">
        <v>10</v>
      </c>
      <c r="N2440" s="1">
        <v>0.19</v>
      </c>
      <c r="O2440" s="1">
        <v>0.1</v>
      </c>
      <c r="P2440" s="1">
        <v>0</v>
      </c>
      <c r="Q2440" s="1">
        <v>9.7100000000000009</v>
      </c>
    </row>
    <row r="2441" spans="1:17" ht="12.75">
      <c r="A2441" s="4">
        <v>45549</v>
      </c>
      <c r="B2441" s="18">
        <f>IF(AND(ISNUMBER(--LEFT(A2441,10)), ISNUMBER(--LEFT(C2441,10))), --LEFT(C2441,10) - --LEFT(A2441,10), "")</f>
        <v>64.866600000001199</v>
      </c>
      <c r="C2441" s="4">
        <v>45613.866666666669</v>
      </c>
      <c r="D2441" s="16">
        <f>YEAR(C2441)</f>
        <v>2024</v>
      </c>
      <c r="E2441" s="1" t="str">
        <f t="shared" si="38"/>
        <v>November 2024</v>
      </c>
      <c r="F2441" s="3" t="str">
        <f ca="1">IF(C2441&gt;=TODAY()-365, "Last 12 Months", "After 12 Months")</f>
        <v>Last 12 Months</v>
      </c>
      <c r="G2441" s="1" t="s">
        <v>4529</v>
      </c>
      <c r="H2441" s="1" t="s">
        <v>3259</v>
      </c>
      <c r="I2441" s="1" t="s">
        <v>3219</v>
      </c>
      <c r="J2441" s="8">
        <f>EOMONTH(C2441, 0)</f>
        <v>45626</v>
      </c>
      <c r="K2441" s="1" t="s">
        <v>373</v>
      </c>
      <c r="L2441" s="1" t="str">
        <f>IF(ISNUMBER(SEARCH("Social subscription",I2441)),"Social Sub",IF(OR(ISNUMBER(SEARCH("Mens",I2441)),ISNUMBER(SEARCH("Ladies",I2441))),"Match Fees",IF(OR(ISNUMBER(SEARCH("Badgers",I2441)),ISNUMBER(SEARCH("Match Fee",I2441))),"Match Fees",IF(OR(ISNUMBER(SEARCH("Training",I2441)),ISNUMBER(SEARCH("Aspirations",I2441))),"Training Fee",""))))</f>
        <v>Match Fees</v>
      </c>
      <c r="M2441" s="1">
        <v>10</v>
      </c>
      <c r="N2441" s="1">
        <v>0.19</v>
      </c>
      <c r="O2441" s="1">
        <v>0.1</v>
      </c>
      <c r="P2441" s="1">
        <v>0</v>
      </c>
      <c r="Q2441" s="1">
        <v>9.7100000000000009</v>
      </c>
    </row>
    <row r="2442" spans="1:17" ht="12.75">
      <c r="A2442" s="4">
        <v>45556</v>
      </c>
      <c r="B2442" s="18">
        <f>IF(AND(ISNUMBER(--LEFT(A2442,10)), ISNUMBER(--LEFT(C2442,10))), --LEFT(C2442,10) - --LEFT(A2442,10), "")</f>
        <v>57.866600000001199</v>
      </c>
      <c r="C2442" s="4">
        <v>45613.866666666669</v>
      </c>
      <c r="D2442" s="16">
        <f>YEAR(C2442)</f>
        <v>2024</v>
      </c>
      <c r="E2442" s="1" t="str">
        <f t="shared" si="38"/>
        <v>November 2024</v>
      </c>
      <c r="F2442" s="3" t="str">
        <f ca="1">IF(C2442&gt;=TODAY()-365, "Last 12 Months", "After 12 Months")</f>
        <v>Last 12 Months</v>
      </c>
      <c r="G2442" s="1" t="s">
        <v>4530</v>
      </c>
      <c r="H2442" s="1" t="s">
        <v>3259</v>
      </c>
      <c r="I2442" s="1" t="s">
        <v>3313</v>
      </c>
      <c r="J2442" s="8">
        <f>EOMONTH(C2442, 0)</f>
        <v>45626</v>
      </c>
      <c r="K2442" s="1" t="s">
        <v>373</v>
      </c>
      <c r="L2442" s="1" t="str">
        <f>IF(ISNUMBER(SEARCH("Social subscription",I2442)),"Social Sub",IF(OR(ISNUMBER(SEARCH("Mens",I2442)),ISNUMBER(SEARCH("Ladies",I2442))),"Match Fees",IF(OR(ISNUMBER(SEARCH("Badgers",I2442)),ISNUMBER(SEARCH("Match Fee",I2442))),"Match Fees",IF(OR(ISNUMBER(SEARCH("Training",I2442)),ISNUMBER(SEARCH("Aspirations",I2442))),"Training Fee",""))))</f>
        <v>Match Fees</v>
      </c>
      <c r="M2442" s="1">
        <v>10</v>
      </c>
      <c r="N2442" s="1">
        <v>0.19</v>
      </c>
      <c r="O2442" s="1">
        <v>0.1</v>
      </c>
      <c r="P2442" s="1">
        <v>0</v>
      </c>
      <c r="Q2442" s="1">
        <v>9.7100000000000009</v>
      </c>
    </row>
    <row r="2443" spans="1:17" ht="12.75">
      <c r="A2443" s="4">
        <v>45563</v>
      </c>
      <c r="B2443" s="18">
        <f>IF(AND(ISNUMBER(--LEFT(A2443,10)), ISNUMBER(--LEFT(C2443,10))), --LEFT(C2443,10) - --LEFT(A2443,10), "")</f>
        <v>50.866600000001199</v>
      </c>
      <c r="C2443" s="4">
        <v>45613.866666666669</v>
      </c>
      <c r="D2443" s="16">
        <f>YEAR(C2443)</f>
        <v>2024</v>
      </c>
      <c r="E2443" s="1" t="str">
        <f t="shared" si="38"/>
        <v>November 2024</v>
      </c>
      <c r="F2443" s="3" t="str">
        <f ca="1">IF(C2443&gt;=TODAY()-365, "Last 12 Months", "After 12 Months")</f>
        <v>Last 12 Months</v>
      </c>
      <c r="G2443" s="1" t="s">
        <v>4531</v>
      </c>
      <c r="H2443" s="1" t="s">
        <v>3259</v>
      </c>
      <c r="I2443" s="1" t="s">
        <v>3414</v>
      </c>
      <c r="J2443" s="8">
        <f>EOMONTH(C2443, 0)</f>
        <v>45626</v>
      </c>
      <c r="K2443" s="1" t="s">
        <v>373</v>
      </c>
      <c r="L2443" s="1" t="str">
        <f>IF(ISNUMBER(SEARCH("Social subscription",I2443)),"Social Sub",IF(OR(ISNUMBER(SEARCH("Mens",I2443)),ISNUMBER(SEARCH("Ladies",I2443))),"Match Fees",IF(OR(ISNUMBER(SEARCH("Badgers",I2443)),ISNUMBER(SEARCH("Match Fee",I2443))),"Match Fees",IF(OR(ISNUMBER(SEARCH("Training",I2443)),ISNUMBER(SEARCH("Aspirations",I2443))),"Training Fee",""))))</f>
        <v>Match Fees</v>
      </c>
      <c r="M2443" s="1">
        <v>10</v>
      </c>
      <c r="N2443" s="1">
        <v>0.19</v>
      </c>
      <c r="O2443" s="1">
        <v>0.1</v>
      </c>
      <c r="P2443" s="1">
        <v>0</v>
      </c>
      <c r="Q2443" s="1">
        <v>9.7100000000000009</v>
      </c>
    </row>
    <row r="2444" spans="1:17" ht="12.75">
      <c r="A2444" s="4">
        <v>45613</v>
      </c>
      <c r="B2444" s="18">
        <f>IF(AND(ISNUMBER(--LEFT(A2444,10)), ISNUMBER(--LEFT(C2444,10))), --LEFT(C2444,10) - --LEFT(A2444,10), "")</f>
        <v>1.0262999999977183</v>
      </c>
      <c r="C2444" s="4">
        <v>45614.026388888888</v>
      </c>
      <c r="D2444" s="16">
        <f>YEAR(C2444)</f>
        <v>2024</v>
      </c>
      <c r="E2444" s="1" t="str">
        <f t="shared" si="38"/>
        <v>November 2024</v>
      </c>
      <c r="F2444" s="3" t="str">
        <f ca="1">IF(C2444&gt;=TODAY()-365, "Last 12 Months", "After 12 Months")</f>
        <v>Last 12 Months</v>
      </c>
      <c r="G2444" s="1" t="s">
        <v>4532</v>
      </c>
      <c r="H2444" s="1" t="s">
        <v>2527</v>
      </c>
      <c r="I2444" s="1" t="s">
        <v>4533</v>
      </c>
      <c r="J2444" s="8">
        <f>EOMONTH(C2444, 0)</f>
        <v>45626</v>
      </c>
      <c r="K2444" s="1" t="s">
        <v>233</v>
      </c>
      <c r="L2444" s="1" t="str">
        <f>IF(ISNUMBER(SEARCH("Social subscription",I2444)),"Social Sub",IF(OR(ISNUMBER(SEARCH("Mens",I2444)),ISNUMBER(SEARCH("Ladies",I2444))),"Match Fees",IF(OR(ISNUMBER(SEARCH("Badgers",I2444)),ISNUMBER(SEARCH("Match Fee",I2444))),"Match Fees",IF(OR(ISNUMBER(SEARCH("Training",I2444)),ISNUMBER(SEARCH("Aspirations",I2444))),"Training Fee",""))))</f>
        <v>Match Fees</v>
      </c>
      <c r="M2444" s="1">
        <v>5</v>
      </c>
      <c r="N2444" s="1">
        <v>0</v>
      </c>
      <c r="O2444" s="1">
        <v>0</v>
      </c>
      <c r="P2444" s="1">
        <v>0</v>
      </c>
      <c r="Q2444" s="1">
        <v>5</v>
      </c>
    </row>
    <row r="2445" spans="1:17" ht="12.75">
      <c r="A2445" s="4">
        <v>45584</v>
      </c>
      <c r="B2445" s="18">
        <f>IF(AND(ISNUMBER(--LEFT(A2445,10)), ISNUMBER(--LEFT(C2445,10))), --LEFT(C2445,10) - --LEFT(A2445,10), "")</f>
        <v>30.354099999996834</v>
      </c>
      <c r="C2445" s="4">
        <v>45614.354166666664</v>
      </c>
      <c r="D2445" s="16">
        <f>YEAR(C2445)</f>
        <v>2024</v>
      </c>
      <c r="E2445" s="1" t="str">
        <f t="shared" si="38"/>
        <v>November 2024</v>
      </c>
      <c r="F2445" s="3" t="str">
        <f ca="1">IF(C2445&gt;=TODAY()-365, "Last 12 Months", "After 12 Months")</f>
        <v>Last 12 Months</v>
      </c>
      <c r="G2445" s="1" t="s">
        <v>4534</v>
      </c>
      <c r="H2445" s="1" t="s">
        <v>793</v>
      </c>
      <c r="I2445" s="1" t="s">
        <v>3897</v>
      </c>
      <c r="J2445" s="8">
        <f>EOMONTH(C2445, 0)</f>
        <v>45626</v>
      </c>
      <c r="K2445" s="1" t="s">
        <v>373</v>
      </c>
      <c r="L2445" s="1" t="str">
        <f>IF(ISNUMBER(SEARCH("Social subscription",I2445)),"Social Sub",IF(OR(ISNUMBER(SEARCH("Mens",I2445)),ISNUMBER(SEARCH("Ladies",I2445))),"Match Fees",IF(OR(ISNUMBER(SEARCH("Badgers",I2445)),ISNUMBER(SEARCH("Match Fee",I2445))),"Match Fees",IF(OR(ISNUMBER(SEARCH("Training",I2445)),ISNUMBER(SEARCH("Aspirations",I2445))),"Training Fee",""))))</f>
        <v>Match Fees</v>
      </c>
      <c r="M2445" s="1">
        <v>10</v>
      </c>
      <c r="N2445" s="1">
        <v>0.2</v>
      </c>
      <c r="O2445" s="1">
        <v>0.1</v>
      </c>
      <c r="P2445" s="1">
        <v>0</v>
      </c>
      <c r="Q2445" s="1">
        <v>9.6999999999999993</v>
      </c>
    </row>
    <row r="2446" spans="1:17" ht="12.75">
      <c r="A2446" s="4">
        <v>45598</v>
      </c>
      <c r="B2446" s="18">
        <f>IF(AND(ISNUMBER(--LEFT(A2446,10)), ISNUMBER(--LEFT(C2446,10))), --LEFT(C2446,10) - --LEFT(A2446,10), "")</f>
        <v>16.354099999996834</v>
      </c>
      <c r="C2446" s="4">
        <v>45614.354166666664</v>
      </c>
      <c r="D2446" s="16">
        <f>YEAR(C2446)</f>
        <v>2024</v>
      </c>
      <c r="E2446" s="1" t="str">
        <f t="shared" si="38"/>
        <v>November 2024</v>
      </c>
      <c r="F2446" s="3" t="str">
        <f ca="1">IF(C2446&gt;=TODAY()-365, "Last 12 Months", "After 12 Months")</f>
        <v>Last 12 Months</v>
      </c>
      <c r="G2446" s="1" t="s">
        <v>4535</v>
      </c>
      <c r="H2446" s="1" t="s">
        <v>793</v>
      </c>
      <c r="I2446" s="1" t="s">
        <v>4133</v>
      </c>
      <c r="J2446" s="8">
        <f>EOMONTH(C2446, 0)</f>
        <v>45626</v>
      </c>
      <c r="K2446" s="1" t="s">
        <v>373</v>
      </c>
      <c r="L2446" s="1" t="str">
        <f>IF(ISNUMBER(SEARCH("Social subscription",I2446)),"Social Sub",IF(OR(ISNUMBER(SEARCH("Mens",I2446)),ISNUMBER(SEARCH("Ladies",I2446))),"Match Fees",IF(OR(ISNUMBER(SEARCH("Badgers",I2446)),ISNUMBER(SEARCH("Match Fee",I2446))),"Match Fees",IF(OR(ISNUMBER(SEARCH("Training",I2446)),ISNUMBER(SEARCH("Aspirations",I2446))),"Training Fee",""))))</f>
        <v>Match Fees</v>
      </c>
      <c r="M2446" s="1">
        <v>10</v>
      </c>
      <c r="N2446" s="1">
        <v>0.2</v>
      </c>
      <c r="O2446" s="1">
        <v>0.1</v>
      </c>
      <c r="P2446" s="1">
        <v>0</v>
      </c>
      <c r="Q2446" s="1">
        <v>9.6999999999999993</v>
      </c>
    </row>
    <row r="2447" spans="1:17" ht="12.75">
      <c r="A2447" s="4">
        <v>45604</v>
      </c>
      <c r="B2447" s="18">
        <f>IF(AND(ISNUMBER(--LEFT(A2447,10)), ISNUMBER(--LEFT(C2447,10))), --LEFT(C2447,10) - --LEFT(A2447,10), "")</f>
        <v>10.354099999996834</v>
      </c>
      <c r="C2447" s="4">
        <v>45614.354166666664</v>
      </c>
      <c r="D2447" s="16">
        <f>YEAR(C2447)</f>
        <v>2024</v>
      </c>
      <c r="E2447" s="1" t="str">
        <f t="shared" si="38"/>
        <v>November 2024</v>
      </c>
      <c r="F2447" s="3" t="str">
        <f ca="1">IF(C2447&gt;=TODAY()-365, "Last 12 Months", "After 12 Months")</f>
        <v>Last 12 Months</v>
      </c>
      <c r="G2447" s="1" t="s">
        <v>4536</v>
      </c>
      <c r="H2447" s="1" t="s">
        <v>793</v>
      </c>
      <c r="I2447" s="1" t="s">
        <v>4323</v>
      </c>
      <c r="J2447" s="8">
        <f>EOMONTH(C2447, 0)</f>
        <v>45626</v>
      </c>
      <c r="K2447" s="1" t="s">
        <v>373</v>
      </c>
      <c r="L2447" s="1" t="str">
        <f>IF(ISNUMBER(SEARCH("Social subscription",I2447)),"Social Sub",IF(OR(ISNUMBER(SEARCH("Mens",I2447)),ISNUMBER(SEARCH("Ladies",I2447))),"Match Fees",IF(OR(ISNUMBER(SEARCH("Badgers",I2447)),ISNUMBER(SEARCH("Match Fee",I2447))),"Match Fees",IF(OR(ISNUMBER(SEARCH("Training",I2447)),ISNUMBER(SEARCH("Aspirations",I2447))),"Training Fee",""))))</f>
        <v>Match Fees</v>
      </c>
      <c r="M2447" s="1">
        <v>10</v>
      </c>
      <c r="N2447" s="1">
        <v>0.2</v>
      </c>
      <c r="O2447" s="1">
        <v>0.1</v>
      </c>
      <c r="P2447" s="1">
        <v>0</v>
      </c>
      <c r="Q2447" s="1">
        <v>9.6999999999999993</v>
      </c>
    </row>
    <row r="2448" spans="1:17" ht="12.75">
      <c r="A2448" s="4">
        <v>45612</v>
      </c>
      <c r="B2448" s="18">
        <f>IF(AND(ISNUMBER(--LEFT(A2448,10)), ISNUMBER(--LEFT(C2448,10))), --LEFT(C2448,10) - --LEFT(A2448,10), "")</f>
        <v>2.3540999999968335</v>
      </c>
      <c r="C2448" s="4">
        <v>45614.354166666664</v>
      </c>
      <c r="D2448" s="16">
        <f>YEAR(C2448)</f>
        <v>2024</v>
      </c>
      <c r="E2448" s="1" t="str">
        <f t="shared" si="38"/>
        <v>November 2024</v>
      </c>
      <c r="F2448" s="3" t="str">
        <f ca="1">IF(C2448&gt;=TODAY()-365, "Last 12 Months", "After 12 Months")</f>
        <v>Last 12 Months</v>
      </c>
      <c r="G2448" s="1" t="s">
        <v>4537</v>
      </c>
      <c r="H2448" s="1" t="s">
        <v>793</v>
      </c>
      <c r="I2448" s="1" t="s">
        <v>4496</v>
      </c>
      <c r="J2448" s="8">
        <f>EOMONTH(C2448, 0)</f>
        <v>45626</v>
      </c>
      <c r="K2448" s="1" t="s">
        <v>373</v>
      </c>
      <c r="L2448" s="1" t="str">
        <f>IF(ISNUMBER(SEARCH("Social subscription",I2448)),"Social Sub",IF(OR(ISNUMBER(SEARCH("Mens",I2448)),ISNUMBER(SEARCH("Ladies",I2448))),"Match Fees",IF(OR(ISNUMBER(SEARCH("Badgers",I2448)),ISNUMBER(SEARCH("Match Fee",I2448))),"Match Fees",IF(OR(ISNUMBER(SEARCH("Training",I2448)),ISNUMBER(SEARCH("Aspirations",I2448))),"Training Fee",""))))</f>
        <v>Match Fees</v>
      </c>
      <c r="M2448" s="1">
        <v>10</v>
      </c>
      <c r="N2448" s="1">
        <v>0.2</v>
      </c>
      <c r="O2448" s="1">
        <v>0.1</v>
      </c>
      <c r="P2448" s="1">
        <v>0</v>
      </c>
      <c r="Q2448" s="1">
        <v>9.6999999999999993</v>
      </c>
    </row>
    <row r="2449" spans="1:17" ht="12.75">
      <c r="A2449" s="4">
        <v>45584</v>
      </c>
      <c r="B2449" s="18">
        <f>IF(AND(ISNUMBER(--LEFT(A2449,10)), ISNUMBER(--LEFT(C2449,10))), --LEFT(C2449,10) - --LEFT(A2449,10), "")</f>
        <v>30.354099999996834</v>
      </c>
      <c r="C2449" s="4">
        <v>45614.354166666664</v>
      </c>
      <c r="D2449" s="16">
        <f>YEAR(C2449)</f>
        <v>2024</v>
      </c>
      <c r="E2449" s="1" t="str">
        <f t="shared" si="38"/>
        <v>November 2024</v>
      </c>
      <c r="F2449" s="3" t="str">
        <f ca="1">IF(C2449&gt;=TODAY()-365, "Last 12 Months", "After 12 Months")</f>
        <v>Last 12 Months</v>
      </c>
      <c r="G2449" s="1" t="s">
        <v>4538</v>
      </c>
      <c r="H2449" s="1" t="s">
        <v>703</v>
      </c>
      <c r="I2449" s="1" t="s">
        <v>4539</v>
      </c>
      <c r="J2449" s="8">
        <f>EOMONTH(C2449, 0)</f>
        <v>45626</v>
      </c>
      <c r="K2449" s="1" t="s">
        <v>373</v>
      </c>
      <c r="L2449" s="1" t="str">
        <f>IF(ISNUMBER(SEARCH("Social subscription",I2449)),"Social Sub",IF(OR(ISNUMBER(SEARCH("Mens",I2449)),ISNUMBER(SEARCH("Ladies",I2449))),"Match Fees",IF(OR(ISNUMBER(SEARCH("Badgers",I2449)),ISNUMBER(SEARCH("Match Fee",I2449))),"Match Fees",IF(OR(ISNUMBER(SEARCH("Training",I2449)),ISNUMBER(SEARCH("Aspirations",I2449))),"Training Fee",""))))</f>
        <v>Match Fees</v>
      </c>
      <c r="M2449" s="1">
        <v>3</v>
      </c>
      <c r="N2449" s="1">
        <v>0.1</v>
      </c>
      <c r="O2449" s="1">
        <v>0.05</v>
      </c>
      <c r="P2449" s="1">
        <v>0</v>
      </c>
      <c r="Q2449" s="1">
        <v>2.85</v>
      </c>
    </row>
    <row r="2450" spans="1:17" ht="12.75">
      <c r="A2450" s="4">
        <v>45592</v>
      </c>
      <c r="B2450" s="18">
        <f>IF(AND(ISNUMBER(--LEFT(A2450,10)), ISNUMBER(--LEFT(C2450,10))), --LEFT(C2450,10) - --LEFT(A2450,10), "")</f>
        <v>22.354099999996834</v>
      </c>
      <c r="C2450" s="4">
        <v>45614.354166666664</v>
      </c>
      <c r="D2450" s="16">
        <f>YEAR(C2450)</f>
        <v>2024</v>
      </c>
      <c r="E2450" s="1" t="str">
        <f t="shared" si="38"/>
        <v>November 2024</v>
      </c>
      <c r="F2450" s="3" t="str">
        <f ca="1">IF(C2450&gt;=TODAY()-365, "Last 12 Months", "After 12 Months")</f>
        <v>Last 12 Months</v>
      </c>
      <c r="G2450" s="1" t="s">
        <v>4540</v>
      </c>
      <c r="H2450" s="1" t="s">
        <v>703</v>
      </c>
      <c r="I2450" s="1" t="s">
        <v>4541</v>
      </c>
      <c r="J2450" s="8">
        <f>EOMONTH(C2450, 0)</f>
        <v>45626</v>
      </c>
      <c r="K2450" s="1" t="s">
        <v>373</v>
      </c>
      <c r="L2450" s="1" t="str">
        <f>IF(ISNUMBER(SEARCH("Social subscription",I2450)),"Social Sub",IF(OR(ISNUMBER(SEARCH("Mens",I2450)),ISNUMBER(SEARCH("Ladies",I2450))),"Match Fees",IF(OR(ISNUMBER(SEARCH("Badgers",I2450)),ISNUMBER(SEARCH("Match Fee",I2450))),"Match Fees",IF(OR(ISNUMBER(SEARCH("Training",I2450)),ISNUMBER(SEARCH("Aspirations",I2450))),"Training Fee",""))))</f>
        <v>Training Fee</v>
      </c>
      <c r="M2450" s="1">
        <v>3</v>
      </c>
      <c r="N2450" s="1">
        <v>0.1</v>
      </c>
      <c r="O2450" s="1">
        <v>0.05</v>
      </c>
      <c r="P2450" s="1">
        <v>0</v>
      </c>
      <c r="Q2450" s="1">
        <v>2.85</v>
      </c>
    </row>
    <row r="2451" spans="1:17" ht="12.75">
      <c r="A2451" s="4">
        <v>45598</v>
      </c>
      <c r="B2451" s="18">
        <f>IF(AND(ISNUMBER(--LEFT(A2451,10)), ISNUMBER(--LEFT(C2451,10))), --LEFT(C2451,10) - --LEFT(A2451,10), "")</f>
        <v>16.354099999996834</v>
      </c>
      <c r="C2451" s="4">
        <v>45614.354166666664</v>
      </c>
      <c r="D2451" s="16">
        <f>YEAR(C2451)</f>
        <v>2024</v>
      </c>
      <c r="E2451" s="1" t="str">
        <f t="shared" si="38"/>
        <v>November 2024</v>
      </c>
      <c r="F2451" s="3" t="str">
        <f ca="1">IF(C2451&gt;=TODAY()-365, "Last 12 Months", "After 12 Months")</f>
        <v>Last 12 Months</v>
      </c>
      <c r="G2451" s="1" t="s">
        <v>4542</v>
      </c>
      <c r="H2451" s="1" t="s">
        <v>703</v>
      </c>
      <c r="I2451" s="1" t="s">
        <v>4543</v>
      </c>
      <c r="J2451" s="8">
        <f>EOMONTH(C2451, 0)</f>
        <v>45626</v>
      </c>
      <c r="K2451" s="1" t="s">
        <v>373</v>
      </c>
      <c r="L2451" s="1" t="str">
        <f>IF(ISNUMBER(SEARCH("Social subscription",I2451)),"Social Sub",IF(OR(ISNUMBER(SEARCH("Mens",I2451)),ISNUMBER(SEARCH("Ladies",I2451))),"Match Fees",IF(OR(ISNUMBER(SEARCH("Badgers",I2451)),ISNUMBER(SEARCH("Match Fee",I2451))),"Match Fees",IF(OR(ISNUMBER(SEARCH("Training",I2451)),ISNUMBER(SEARCH("Aspirations",I2451))),"Training Fee",""))))</f>
        <v>Match Fees</v>
      </c>
      <c r="M2451" s="1">
        <v>3</v>
      </c>
      <c r="N2451" s="1">
        <v>0.1</v>
      </c>
      <c r="O2451" s="1">
        <v>0.05</v>
      </c>
      <c r="P2451" s="1">
        <v>0</v>
      </c>
      <c r="Q2451" s="1">
        <v>2.85</v>
      </c>
    </row>
    <row r="2452" spans="1:17" ht="12.75">
      <c r="A2452" s="4">
        <v>45605</v>
      </c>
      <c r="B2452" s="18">
        <f>IF(AND(ISNUMBER(--LEFT(A2452,10)), ISNUMBER(--LEFT(C2452,10))), --LEFT(C2452,10) - --LEFT(A2452,10), "")</f>
        <v>9.3540999999968335</v>
      </c>
      <c r="C2452" s="4">
        <v>45614.354166666664</v>
      </c>
      <c r="D2452" s="16">
        <f>YEAR(C2452)</f>
        <v>2024</v>
      </c>
      <c r="E2452" s="1" t="str">
        <f t="shared" si="38"/>
        <v>November 2024</v>
      </c>
      <c r="F2452" s="3" t="str">
        <f ca="1">IF(C2452&gt;=TODAY()-365, "Last 12 Months", "After 12 Months")</f>
        <v>Last 12 Months</v>
      </c>
      <c r="G2452" s="1" t="s">
        <v>4544</v>
      </c>
      <c r="H2452" s="1" t="s">
        <v>703</v>
      </c>
      <c r="I2452" s="1" t="s">
        <v>4545</v>
      </c>
      <c r="J2452" s="8">
        <f>EOMONTH(C2452, 0)</f>
        <v>45626</v>
      </c>
      <c r="K2452" s="1" t="s">
        <v>373</v>
      </c>
      <c r="L2452" s="1" t="str">
        <f>IF(ISNUMBER(SEARCH("Social subscription",I2452)),"Social Sub",IF(OR(ISNUMBER(SEARCH("Mens",I2452)),ISNUMBER(SEARCH("Ladies",I2452))),"Match Fees",IF(OR(ISNUMBER(SEARCH("Badgers",I2452)),ISNUMBER(SEARCH("Match Fee",I2452))),"Match Fees",IF(OR(ISNUMBER(SEARCH("Training",I2452)),ISNUMBER(SEARCH("Aspirations",I2452))),"Training Fee",""))))</f>
        <v>Match Fees</v>
      </c>
      <c r="M2452" s="1">
        <v>3</v>
      </c>
      <c r="N2452" s="1">
        <v>0.08</v>
      </c>
      <c r="O2452" s="1">
        <v>0.05</v>
      </c>
      <c r="P2452" s="1">
        <v>0</v>
      </c>
      <c r="Q2452" s="1">
        <v>2.87</v>
      </c>
    </row>
    <row r="2453" spans="1:17" ht="12.75">
      <c r="A2453" s="4">
        <v>45577</v>
      </c>
      <c r="B2453" s="18">
        <f>IF(AND(ISNUMBER(--LEFT(A2453,10)), ISNUMBER(--LEFT(C2453,10))), --LEFT(C2453,10) - --LEFT(A2453,10), "")</f>
        <v>37.354800000000978</v>
      </c>
      <c r="C2453" s="4">
        <v>45614.354861111111</v>
      </c>
      <c r="D2453" s="16">
        <f>YEAR(C2453)</f>
        <v>2024</v>
      </c>
      <c r="E2453" s="1" t="str">
        <f t="shared" si="38"/>
        <v>November 2024</v>
      </c>
      <c r="F2453" s="3" t="str">
        <f ca="1">IF(C2453&gt;=TODAY()-365, "Last 12 Months", "After 12 Months")</f>
        <v>Last 12 Months</v>
      </c>
      <c r="G2453" s="1" t="s">
        <v>4546</v>
      </c>
      <c r="H2453" s="1" t="s">
        <v>2912</v>
      </c>
      <c r="I2453" s="1" t="s">
        <v>4166</v>
      </c>
      <c r="J2453" s="8">
        <f>EOMONTH(C2453, 0)</f>
        <v>45626</v>
      </c>
      <c r="K2453" s="1" t="s">
        <v>373</v>
      </c>
      <c r="L2453" s="1" t="str">
        <f>IF(ISNUMBER(SEARCH("Social subscription",I2453)),"Social Sub",IF(OR(ISNUMBER(SEARCH("Mens",I2453)),ISNUMBER(SEARCH("Ladies",I2453))),"Match Fees",IF(OR(ISNUMBER(SEARCH("Badgers",I2453)),ISNUMBER(SEARCH("Match Fee",I2453))),"Match Fees",IF(OR(ISNUMBER(SEARCH("Training",I2453)),ISNUMBER(SEARCH("Aspirations",I2453))),"Training Fee",""))))</f>
        <v>Match Fees</v>
      </c>
      <c r="M2453" s="1">
        <v>5</v>
      </c>
      <c r="N2453" s="1">
        <v>0.14000000000000001</v>
      </c>
      <c r="O2453" s="1">
        <v>0.05</v>
      </c>
      <c r="P2453" s="1">
        <v>0</v>
      </c>
      <c r="Q2453" s="1">
        <v>4.8099999999999996</v>
      </c>
    </row>
    <row r="2454" spans="1:17" ht="12.75">
      <c r="A2454" s="4">
        <v>45598</v>
      </c>
      <c r="B2454" s="18">
        <f>IF(AND(ISNUMBER(--LEFT(A2454,10)), ISNUMBER(--LEFT(C2454,10))), --LEFT(C2454,10) - --LEFT(A2454,10), "")</f>
        <v>16.354800000000978</v>
      </c>
      <c r="C2454" s="4">
        <v>45614.354861111111</v>
      </c>
      <c r="D2454" s="16">
        <f>YEAR(C2454)</f>
        <v>2024</v>
      </c>
      <c r="E2454" s="1" t="str">
        <f t="shared" si="38"/>
        <v>November 2024</v>
      </c>
      <c r="F2454" s="3" t="str">
        <f ca="1">IF(C2454&gt;=TODAY()-365, "Last 12 Months", "After 12 Months")</f>
        <v>Last 12 Months</v>
      </c>
      <c r="G2454" s="1" t="s">
        <v>4547</v>
      </c>
      <c r="H2454" s="1" t="s">
        <v>2912</v>
      </c>
      <c r="I2454" s="1" t="s">
        <v>4170</v>
      </c>
      <c r="J2454" s="8">
        <f>EOMONTH(C2454, 0)</f>
        <v>45626</v>
      </c>
      <c r="K2454" s="1" t="s">
        <v>373</v>
      </c>
      <c r="L2454" s="1" t="str">
        <f>IF(ISNUMBER(SEARCH("Social subscription",I2454)),"Social Sub",IF(OR(ISNUMBER(SEARCH("Mens",I2454)),ISNUMBER(SEARCH("Ladies",I2454))),"Match Fees",IF(OR(ISNUMBER(SEARCH("Badgers",I2454)),ISNUMBER(SEARCH("Match Fee",I2454))),"Match Fees",IF(OR(ISNUMBER(SEARCH("Training",I2454)),ISNUMBER(SEARCH("Aspirations",I2454))),"Training Fee",""))))</f>
        <v>Match Fees</v>
      </c>
      <c r="M2454" s="1">
        <v>5</v>
      </c>
      <c r="N2454" s="1">
        <v>0.14000000000000001</v>
      </c>
      <c r="O2454" s="1">
        <v>0.05</v>
      </c>
      <c r="P2454" s="1">
        <v>0</v>
      </c>
      <c r="Q2454" s="1">
        <v>4.8099999999999996</v>
      </c>
    </row>
    <row r="2455" spans="1:17" ht="12.75">
      <c r="A2455" s="4">
        <v>45604</v>
      </c>
      <c r="B2455" s="18">
        <f>IF(AND(ISNUMBER(--LEFT(A2455,10)), ISNUMBER(--LEFT(C2455,10))), --LEFT(C2455,10) - --LEFT(A2455,10), "")</f>
        <v>10.354800000000978</v>
      </c>
      <c r="C2455" s="4">
        <v>45614.354861111111</v>
      </c>
      <c r="D2455" s="16">
        <f>YEAR(C2455)</f>
        <v>2024</v>
      </c>
      <c r="E2455" s="1" t="str">
        <f t="shared" si="38"/>
        <v>November 2024</v>
      </c>
      <c r="F2455" s="3" t="str">
        <f ca="1">IF(C2455&gt;=TODAY()-365, "Last 12 Months", "After 12 Months")</f>
        <v>Last 12 Months</v>
      </c>
      <c r="G2455" s="1" t="s">
        <v>4548</v>
      </c>
      <c r="H2455" s="1" t="s">
        <v>2912</v>
      </c>
      <c r="I2455" s="1" t="s">
        <v>4549</v>
      </c>
      <c r="J2455" s="8">
        <f>EOMONTH(C2455, 0)</f>
        <v>45626</v>
      </c>
      <c r="K2455" s="1" t="s">
        <v>373</v>
      </c>
      <c r="L2455" s="1" t="str">
        <f>IF(ISNUMBER(SEARCH("Social subscription",I2455)),"Social Sub",IF(OR(ISNUMBER(SEARCH("Mens",I2455)),ISNUMBER(SEARCH("Ladies",I2455))),"Match Fees",IF(OR(ISNUMBER(SEARCH("Badgers",I2455)),ISNUMBER(SEARCH("Match Fee",I2455))),"Match Fees",IF(OR(ISNUMBER(SEARCH("Training",I2455)),ISNUMBER(SEARCH("Aspirations",I2455))),"Training Fee",""))))</f>
        <v>Match Fees</v>
      </c>
      <c r="M2455" s="1">
        <v>5</v>
      </c>
      <c r="N2455" s="1">
        <v>0.15</v>
      </c>
      <c r="O2455" s="1">
        <v>0.05</v>
      </c>
      <c r="P2455" s="1">
        <v>0</v>
      </c>
      <c r="Q2455" s="1">
        <v>4.8</v>
      </c>
    </row>
    <row r="2456" spans="1:17" ht="12.75">
      <c r="A2456" s="4">
        <v>45550</v>
      </c>
      <c r="B2456" s="18">
        <f>IF(AND(ISNUMBER(--LEFT(A2456,10)), ISNUMBER(--LEFT(C2456,10))), --LEFT(C2456,10) - --LEFT(A2456,10), "")</f>
        <v>64.354800000000978</v>
      </c>
      <c r="C2456" s="4">
        <v>45614.354861111111</v>
      </c>
      <c r="D2456" s="16">
        <f>YEAR(C2456)</f>
        <v>2024</v>
      </c>
      <c r="E2456" s="1" t="str">
        <f t="shared" si="38"/>
        <v>November 2024</v>
      </c>
      <c r="F2456" s="3" t="str">
        <f ca="1">IF(C2456&gt;=TODAY()-365, "Last 12 Months", "After 12 Months")</f>
        <v>Last 12 Months</v>
      </c>
      <c r="G2456" s="1" t="s">
        <v>4550</v>
      </c>
      <c r="H2456" s="1" t="s">
        <v>497</v>
      </c>
      <c r="I2456" s="1" t="s">
        <v>4551</v>
      </c>
      <c r="J2456" s="8">
        <f>EOMONTH(C2456, 0)</f>
        <v>45626</v>
      </c>
      <c r="K2456" s="1" t="s">
        <v>373</v>
      </c>
      <c r="L2456" s="1" t="str">
        <f>IF(ISNUMBER(SEARCH("Social subscription",I2456)),"Social Sub",IF(OR(ISNUMBER(SEARCH("Mens",I2456)),ISNUMBER(SEARCH("Ladies",I2456))),"Match Fees",IF(OR(ISNUMBER(SEARCH("Badgers",I2456)),ISNUMBER(SEARCH("Match Fee",I2456))),"Match Fees",IF(OR(ISNUMBER(SEARCH("Training",I2456)),ISNUMBER(SEARCH("Aspirations",I2456))),"Training Fee",""))))</f>
        <v>Training Fee</v>
      </c>
      <c r="M2456" s="1">
        <v>3</v>
      </c>
      <c r="N2456" s="1">
        <v>0.06</v>
      </c>
      <c r="O2456" s="1">
        <v>0.05</v>
      </c>
      <c r="P2456" s="1">
        <v>0</v>
      </c>
      <c r="Q2456" s="1">
        <v>2.89</v>
      </c>
    </row>
    <row r="2457" spans="1:17" ht="12.75">
      <c r="A2457" s="4">
        <v>45563</v>
      </c>
      <c r="B2457" s="18">
        <f>IF(AND(ISNUMBER(--LEFT(A2457,10)), ISNUMBER(--LEFT(C2457,10))), --LEFT(C2457,10) - --LEFT(A2457,10), "")</f>
        <v>51.354800000000978</v>
      </c>
      <c r="C2457" s="4">
        <v>45614.354861111111</v>
      </c>
      <c r="D2457" s="16">
        <f>YEAR(C2457)</f>
        <v>2024</v>
      </c>
      <c r="E2457" s="1" t="str">
        <f t="shared" si="38"/>
        <v>November 2024</v>
      </c>
      <c r="F2457" s="3" t="str">
        <f ca="1">IF(C2457&gt;=TODAY()-365, "Last 12 Months", "After 12 Months")</f>
        <v>Last 12 Months</v>
      </c>
      <c r="G2457" s="1" t="s">
        <v>4552</v>
      </c>
      <c r="H2457" s="1" t="s">
        <v>497</v>
      </c>
      <c r="I2457" s="1" t="s">
        <v>4553</v>
      </c>
      <c r="J2457" s="8">
        <f>EOMONTH(C2457, 0)</f>
        <v>45626</v>
      </c>
      <c r="K2457" s="1" t="s">
        <v>373</v>
      </c>
      <c r="L2457" s="1" t="str">
        <f>IF(ISNUMBER(SEARCH("Social subscription",I2457)),"Social Sub",IF(OR(ISNUMBER(SEARCH("Mens",I2457)),ISNUMBER(SEARCH("Ladies",I2457))),"Match Fees",IF(OR(ISNUMBER(SEARCH("Badgers",I2457)),ISNUMBER(SEARCH("Match Fee",I2457))),"Match Fees",IF(OR(ISNUMBER(SEARCH("Training",I2457)),ISNUMBER(SEARCH("Aspirations",I2457))),"Training Fee",""))))</f>
        <v>Match Fees</v>
      </c>
      <c r="M2457" s="1">
        <v>3</v>
      </c>
      <c r="N2457" s="1">
        <v>0.06</v>
      </c>
      <c r="O2457" s="1">
        <v>0.05</v>
      </c>
      <c r="P2457" s="1">
        <v>0</v>
      </c>
      <c r="Q2457" s="1">
        <v>2.89</v>
      </c>
    </row>
    <row r="2458" spans="1:17" ht="12.75">
      <c r="A2458" s="4">
        <v>45568</v>
      </c>
      <c r="B2458" s="18">
        <f>IF(AND(ISNUMBER(--LEFT(A2458,10)), ISNUMBER(--LEFT(C2458,10))), --LEFT(C2458,10) - --LEFT(A2458,10), "")</f>
        <v>46.354800000000978</v>
      </c>
      <c r="C2458" s="4">
        <v>45614.354861111111</v>
      </c>
      <c r="D2458" s="16">
        <f>YEAR(C2458)</f>
        <v>2024</v>
      </c>
      <c r="E2458" s="1" t="str">
        <f t="shared" si="38"/>
        <v>November 2024</v>
      </c>
      <c r="F2458" s="3" t="str">
        <f ca="1">IF(C2458&gt;=TODAY()-365, "Last 12 Months", "After 12 Months")</f>
        <v>Last 12 Months</v>
      </c>
      <c r="G2458" s="1" t="s">
        <v>4554</v>
      </c>
      <c r="H2458" s="1" t="s">
        <v>497</v>
      </c>
      <c r="I2458" s="1" t="s">
        <v>4555</v>
      </c>
      <c r="J2458" s="8">
        <f>EOMONTH(C2458, 0)</f>
        <v>45626</v>
      </c>
      <c r="K2458" s="1" t="s">
        <v>373</v>
      </c>
      <c r="L2458" s="1" t="str">
        <f>IF(ISNUMBER(SEARCH("Social subscription",I2458)),"Social Sub",IF(OR(ISNUMBER(SEARCH("Mens",I2458)),ISNUMBER(SEARCH("Ladies",I2458))),"Match Fees",IF(OR(ISNUMBER(SEARCH("Badgers",I2458)),ISNUMBER(SEARCH("Match Fee",I2458))),"Match Fees",IF(OR(ISNUMBER(SEARCH("Training",I2458)),ISNUMBER(SEARCH("Aspirations",I2458))),"Training Fee",""))))</f>
        <v>Training Fee</v>
      </c>
      <c r="M2458" s="1">
        <v>3</v>
      </c>
      <c r="N2458" s="1">
        <v>0.06</v>
      </c>
      <c r="O2458" s="1">
        <v>0.05</v>
      </c>
      <c r="P2458" s="1">
        <v>0</v>
      </c>
      <c r="Q2458" s="1">
        <v>2.89</v>
      </c>
    </row>
    <row r="2459" spans="1:17" ht="12.75">
      <c r="A2459" s="4">
        <v>45571</v>
      </c>
      <c r="B2459" s="18">
        <f>IF(AND(ISNUMBER(--LEFT(A2459,10)), ISNUMBER(--LEFT(C2459,10))), --LEFT(C2459,10) - --LEFT(A2459,10), "")</f>
        <v>43.354800000000978</v>
      </c>
      <c r="C2459" s="4">
        <v>45614.354861111111</v>
      </c>
      <c r="D2459" s="16">
        <f>YEAR(C2459)</f>
        <v>2024</v>
      </c>
      <c r="E2459" s="1" t="str">
        <f t="shared" si="38"/>
        <v>November 2024</v>
      </c>
      <c r="F2459" s="3" t="str">
        <f ca="1">IF(C2459&gt;=TODAY()-365, "Last 12 Months", "After 12 Months")</f>
        <v>Last 12 Months</v>
      </c>
      <c r="G2459" s="1" t="s">
        <v>4556</v>
      </c>
      <c r="H2459" s="1" t="s">
        <v>497</v>
      </c>
      <c r="I2459" s="1" t="s">
        <v>4557</v>
      </c>
      <c r="J2459" s="8">
        <f>EOMONTH(C2459, 0)</f>
        <v>45626</v>
      </c>
      <c r="K2459" s="1" t="s">
        <v>373</v>
      </c>
      <c r="L2459" s="1" t="str">
        <f>IF(ISNUMBER(SEARCH("Social subscription",I2459)),"Social Sub",IF(OR(ISNUMBER(SEARCH("Mens",I2459)),ISNUMBER(SEARCH("Ladies",I2459))),"Match Fees",IF(OR(ISNUMBER(SEARCH("Badgers",I2459)),ISNUMBER(SEARCH("Match Fee",I2459))),"Match Fees",IF(OR(ISNUMBER(SEARCH("Training",I2459)),ISNUMBER(SEARCH("Aspirations",I2459))),"Training Fee",""))))</f>
        <v>Training Fee</v>
      </c>
      <c r="M2459" s="1">
        <v>3</v>
      </c>
      <c r="N2459" s="1">
        <v>0.06</v>
      </c>
      <c r="O2459" s="1">
        <v>0.05</v>
      </c>
      <c r="P2459" s="1">
        <v>0</v>
      </c>
      <c r="Q2459" s="1">
        <v>2.89</v>
      </c>
    </row>
    <row r="2460" spans="1:17" ht="12.75">
      <c r="A2460" s="4">
        <v>45579</v>
      </c>
      <c r="B2460" s="18">
        <f>IF(AND(ISNUMBER(--LEFT(A2460,10)), ISNUMBER(--LEFT(C2460,10))), --LEFT(C2460,10) - --LEFT(A2460,10), "")</f>
        <v>35.354800000000978</v>
      </c>
      <c r="C2460" s="4">
        <v>45614.354861111111</v>
      </c>
      <c r="D2460" s="16">
        <f>YEAR(C2460)</f>
        <v>2024</v>
      </c>
      <c r="E2460" s="1" t="str">
        <f t="shared" si="38"/>
        <v>November 2024</v>
      </c>
      <c r="F2460" s="3" t="str">
        <f ca="1">IF(C2460&gt;=TODAY()-365, "Last 12 Months", "After 12 Months")</f>
        <v>Last 12 Months</v>
      </c>
      <c r="G2460" s="1" t="s">
        <v>4558</v>
      </c>
      <c r="H2460" s="1" t="s">
        <v>497</v>
      </c>
      <c r="I2460" s="1" t="s">
        <v>4559</v>
      </c>
      <c r="J2460" s="8">
        <f>EOMONTH(C2460, 0)</f>
        <v>45626</v>
      </c>
      <c r="K2460" s="1" t="s">
        <v>373</v>
      </c>
      <c r="L2460" s="1" t="str">
        <f>IF(ISNUMBER(SEARCH("Social subscription",I2460)),"Social Sub",IF(OR(ISNUMBER(SEARCH("Mens",I2460)),ISNUMBER(SEARCH("Ladies",I2460))),"Match Fees",IF(OR(ISNUMBER(SEARCH("Badgers",I2460)),ISNUMBER(SEARCH("Match Fee",I2460))),"Match Fees",IF(OR(ISNUMBER(SEARCH("Training",I2460)),ISNUMBER(SEARCH("Aspirations",I2460))),"Training Fee",""))))</f>
        <v>Training Fee</v>
      </c>
      <c r="M2460" s="1">
        <v>3</v>
      </c>
      <c r="N2460" s="1">
        <v>0.06</v>
      </c>
      <c r="O2460" s="1">
        <v>0.05</v>
      </c>
      <c r="P2460" s="1">
        <v>0</v>
      </c>
      <c r="Q2460" s="1">
        <v>2.89</v>
      </c>
    </row>
    <row r="2461" spans="1:17" ht="12.75">
      <c r="A2461" s="4">
        <v>45584</v>
      </c>
      <c r="B2461" s="18">
        <f>IF(AND(ISNUMBER(--LEFT(A2461,10)), ISNUMBER(--LEFT(C2461,10))), --LEFT(C2461,10) - --LEFT(A2461,10), "")</f>
        <v>30.354800000000978</v>
      </c>
      <c r="C2461" s="4">
        <v>45614.354861111111</v>
      </c>
      <c r="D2461" s="16">
        <f>YEAR(C2461)</f>
        <v>2024</v>
      </c>
      <c r="E2461" s="1" t="str">
        <f t="shared" si="38"/>
        <v>November 2024</v>
      </c>
      <c r="F2461" s="3" t="str">
        <f ca="1">IF(C2461&gt;=TODAY()-365, "Last 12 Months", "After 12 Months")</f>
        <v>Last 12 Months</v>
      </c>
      <c r="G2461" s="1" t="s">
        <v>4560</v>
      </c>
      <c r="H2461" s="1" t="s">
        <v>497</v>
      </c>
      <c r="I2461" s="1" t="s">
        <v>4561</v>
      </c>
      <c r="J2461" s="8">
        <f>EOMONTH(C2461, 0)</f>
        <v>45626</v>
      </c>
      <c r="K2461" s="1" t="s">
        <v>373</v>
      </c>
      <c r="L2461" s="1" t="str">
        <f>IF(ISNUMBER(SEARCH("Social subscription",I2461)),"Social Sub",IF(OR(ISNUMBER(SEARCH("Mens",I2461)),ISNUMBER(SEARCH("Ladies",I2461))),"Match Fees",IF(OR(ISNUMBER(SEARCH("Badgers",I2461)),ISNUMBER(SEARCH("Match Fee",I2461))),"Match Fees",IF(OR(ISNUMBER(SEARCH("Training",I2461)),ISNUMBER(SEARCH("Aspirations",I2461))),"Training Fee",""))))</f>
        <v>Match Fees</v>
      </c>
      <c r="M2461" s="1">
        <v>3</v>
      </c>
      <c r="N2461" s="1">
        <v>0.06</v>
      </c>
      <c r="O2461" s="1">
        <v>0.05</v>
      </c>
      <c r="P2461" s="1">
        <v>0</v>
      </c>
      <c r="Q2461" s="1">
        <v>2.89</v>
      </c>
    </row>
    <row r="2462" spans="1:17" ht="12.75">
      <c r="A2462" s="4">
        <v>45592</v>
      </c>
      <c r="B2462" s="18">
        <f>IF(AND(ISNUMBER(--LEFT(A2462,10)), ISNUMBER(--LEFT(C2462,10))), --LEFT(C2462,10) - --LEFT(A2462,10), "")</f>
        <v>22.354800000000978</v>
      </c>
      <c r="C2462" s="4">
        <v>45614.354861111111</v>
      </c>
      <c r="D2462" s="16">
        <f>YEAR(C2462)</f>
        <v>2024</v>
      </c>
      <c r="E2462" s="1" t="str">
        <f t="shared" si="38"/>
        <v>November 2024</v>
      </c>
      <c r="F2462" s="3" t="str">
        <f ca="1">IF(C2462&gt;=TODAY()-365, "Last 12 Months", "After 12 Months")</f>
        <v>Last 12 Months</v>
      </c>
      <c r="G2462" s="1" t="s">
        <v>4562</v>
      </c>
      <c r="H2462" s="1" t="s">
        <v>497</v>
      </c>
      <c r="I2462" s="1" t="s">
        <v>4563</v>
      </c>
      <c r="J2462" s="8">
        <f>EOMONTH(C2462, 0)</f>
        <v>45626</v>
      </c>
      <c r="K2462" s="1" t="s">
        <v>373</v>
      </c>
      <c r="L2462" s="1" t="str">
        <f>IF(ISNUMBER(SEARCH("Social subscription",I2462)),"Social Sub",IF(OR(ISNUMBER(SEARCH("Mens",I2462)),ISNUMBER(SEARCH("Ladies",I2462))),"Match Fees",IF(OR(ISNUMBER(SEARCH("Badgers",I2462)),ISNUMBER(SEARCH("Match Fee",I2462))),"Match Fees",IF(OR(ISNUMBER(SEARCH("Training",I2462)),ISNUMBER(SEARCH("Aspirations",I2462))),"Training Fee",""))))</f>
        <v>Training Fee</v>
      </c>
      <c r="M2462" s="1">
        <v>3</v>
      </c>
      <c r="N2462" s="1">
        <v>0.06</v>
      </c>
      <c r="O2462" s="1">
        <v>0.05</v>
      </c>
      <c r="P2462" s="1">
        <v>0</v>
      </c>
      <c r="Q2462" s="1">
        <v>2.89</v>
      </c>
    </row>
    <row r="2463" spans="1:17" ht="12.75">
      <c r="A2463" s="4">
        <v>45599</v>
      </c>
      <c r="B2463" s="18">
        <f>IF(AND(ISNUMBER(--LEFT(A2463,10)), ISNUMBER(--LEFT(C2463,10))), --LEFT(C2463,10) - --LEFT(A2463,10), "")</f>
        <v>15.354800000000978</v>
      </c>
      <c r="C2463" s="4">
        <v>45614.354861111111</v>
      </c>
      <c r="D2463" s="16">
        <f>YEAR(C2463)</f>
        <v>2024</v>
      </c>
      <c r="E2463" s="1" t="str">
        <f t="shared" si="38"/>
        <v>November 2024</v>
      </c>
      <c r="F2463" s="3" t="str">
        <f ca="1">IF(C2463&gt;=TODAY()-365, "Last 12 Months", "After 12 Months")</f>
        <v>Last 12 Months</v>
      </c>
      <c r="G2463" s="1" t="s">
        <v>4564</v>
      </c>
      <c r="H2463" s="1" t="s">
        <v>497</v>
      </c>
      <c r="I2463" s="1" t="s">
        <v>4565</v>
      </c>
      <c r="J2463" s="8">
        <f>EOMONTH(C2463, 0)</f>
        <v>45626</v>
      </c>
      <c r="K2463" s="1" t="s">
        <v>373</v>
      </c>
      <c r="L2463" s="1" t="str">
        <f>IF(ISNUMBER(SEARCH("Social subscription",I2463)),"Social Sub",IF(OR(ISNUMBER(SEARCH("Mens",I2463)),ISNUMBER(SEARCH("Ladies",I2463))),"Match Fees",IF(OR(ISNUMBER(SEARCH("Badgers",I2463)),ISNUMBER(SEARCH("Match Fee",I2463))),"Match Fees",IF(OR(ISNUMBER(SEARCH("Training",I2463)),ISNUMBER(SEARCH("Aspirations",I2463))),"Training Fee",""))))</f>
        <v>Training Fee</v>
      </c>
      <c r="M2463" s="1">
        <v>3</v>
      </c>
      <c r="N2463" s="1">
        <v>0.06</v>
      </c>
      <c r="O2463" s="1">
        <v>0.05</v>
      </c>
      <c r="P2463" s="1">
        <v>0</v>
      </c>
      <c r="Q2463" s="1">
        <v>2.89</v>
      </c>
    </row>
    <row r="2464" spans="1:17" ht="12.75">
      <c r="A2464" s="4">
        <v>45605</v>
      </c>
      <c r="B2464" s="18">
        <f>IF(AND(ISNUMBER(--LEFT(A2464,10)), ISNUMBER(--LEFT(C2464,10))), --LEFT(C2464,10) - --LEFT(A2464,10), "")</f>
        <v>9.3548000000009779</v>
      </c>
      <c r="C2464" s="4">
        <v>45614.354861111111</v>
      </c>
      <c r="D2464" s="16">
        <f>YEAR(C2464)</f>
        <v>2024</v>
      </c>
      <c r="E2464" s="1" t="str">
        <f t="shared" si="38"/>
        <v>November 2024</v>
      </c>
      <c r="F2464" s="3" t="str">
        <f ca="1">IF(C2464&gt;=TODAY()-365, "Last 12 Months", "After 12 Months")</f>
        <v>Last 12 Months</v>
      </c>
      <c r="G2464" s="1" t="s">
        <v>4566</v>
      </c>
      <c r="H2464" s="1" t="s">
        <v>497</v>
      </c>
      <c r="I2464" s="1" t="s">
        <v>4567</v>
      </c>
      <c r="J2464" s="8">
        <f>EOMONTH(C2464, 0)</f>
        <v>45626</v>
      </c>
      <c r="K2464" s="1" t="s">
        <v>373</v>
      </c>
      <c r="L2464" s="1" t="str">
        <f>IF(ISNUMBER(SEARCH("Social subscription",I2464)),"Social Sub",IF(OR(ISNUMBER(SEARCH("Mens",I2464)),ISNUMBER(SEARCH("Ladies",I2464))),"Match Fees",IF(OR(ISNUMBER(SEARCH("Badgers",I2464)),ISNUMBER(SEARCH("Match Fee",I2464))),"Match Fees",IF(OR(ISNUMBER(SEARCH("Training",I2464)),ISNUMBER(SEARCH("Aspirations",I2464))),"Training Fee",""))))</f>
        <v>Match Fees</v>
      </c>
      <c r="M2464" s="1">
        <v>3</v>
      </c>
      <c r="N2464" s="1">
        <v>0.06</v>
      </c>
      <c r="O2464" s="1">
        <v>0.05</v>
      </c>
      <c r="P2464" s="1">
        <v>0</v>
      </c>
      <c r="Q2464" s="1">
        <v>2.89</v>
      </c>
    </row>
    <row r="2465" spans="1:17" ht="12.75">
      <c r="A2465" s="4">
        <v>45606</v>
      </c>
      <c r="B2465" s="18">
        <f>IF(AND(ISNUMBER(--LEFT(A2465,10)), ISNUMBER(--LEFT(C2465,10))), --LEFT(C2465,10) - --LEFT(A2465,10), "")</f>
        <v>8.3548000000009779</v>
      </c>
      <c r="C2465" s="4">
        <v>45614.354861111111</v>
      </c>
      <c r="D2465" s="16">
        <f>YEAR(C2465)</f>
        <v>2024</v>
      </c>
      <c r="E2465" s="1" t="str">
        <f t="shared" si="38"/>
        <v>November 2024</v>
      </c>
      <c r="F2465" s="3" t="str">
        <f ca="1">IF(C2465&gt;=TODAY()-365, "Last 12 Months", "After 12 Months")</f>
        <v>Last 12 Months</v>
      </c>
      <c r="G2465" s="1" t="s">
        <v>4568</v>
      </c>
      <c r="H2465" s="1" t="s">
        <v>497</v>
      </c>
      <c r="I2465" s="1" t="s">
        <v>4569</v>
      </c>
      <c r="J2465" s="8">
        <f>EOMONTH(C2465, 0)</f>
        <v>45626</v>
      </c>
      <c r="K2465" s="1" t="s">
        <v>373</v>
      </c>
      <c r="L2465" s="1" t="str">
        <f>IF(ISNUMBER(SEARCH("Social subscription",I2465)),"Social Sub",IF(OR(ISNUMBER(SEARCH("Mens",I2465)),ISNUMBER(SEARCH("Ladies",I2465))),"Match Fees",IF(OR(ISNUMBER(SEARCH("Badgers",I2465)),ISNUMBER(SEARCH("Match Fee",I2465))),"Match Fees",IF(OR(ISNUMBER(SEARCH("Training",I2465)),ISNUMBER(SEARCH("Aspirations",I2465))),"Training Fee",""))))</f>
        <v>Training Fee</v>
      </c>
      <c r="M2465" s="1">
        <v>3</v>
      </c>
      <c r="N2465" s="1">
        <v>0.06</v>
      </c>
      <c r="O2465" s="1">
        <v>0.05</v>
      </c>
      <c r="P2465" s="1">
        <v>0</v>
      </c>
      <c r="Q2465" s="1">
        <v>2.89</v>
      </c>
    </row>
    <row r="2466" spans="1:17" ht="12.75">
      <c r="A2466" s="4">
        <v>45612</v>
      </c>
      <c r="B2466" s="18">
        <f>IF(AND(ISNUMBER(--LEFT(A2466,10)), ISNUMBER(--LEFT(C2466,10))), --LEFT(C2466,10) - --LEFT(A2466,10), "")</f>
        <v>2.3548000000009779</v>
      </c>
      <c r="C2466" s="4">
        <v>45614.354861111111</v>
      </c>
      <c r="D2466" s="16">
        <f>YEAR(C2466)</f>
        <v>2024</v>
      </c>
      <c r="E2466" s="1" t="str">
        <f t="shared" si="38"/>
        <v>November 2024</v>
      </c>
      <c r="F2466" s="3" t="str">
        <f ca="1">IF(C2466&gt;=TODAY()-365, "Last 12 Months", "After 12 Months")</f>
        <v>Last 12 Months</v>
      </c>
      <c r="G2466" s="1" t="s">
        <v>4570</v>
      </c>
      <c r="H2466" s="1" t="s">
        <v>497</v>
      </c>
      <c r="I2466" s="1" t="s">
        <v>4571</v>
      </c>
      <c r="J2466" s="8">
        <f>EOMONTH(C2466, 0)</f>
        <v>45626</v>
      </c>
      <c r="K2466" s="1" t="s">
        <v>373</v>
      </c>
      <c r="L2466" s="1" t="str">
        <f>IF(ISNUMBER(SEARCH("Social subscription",I2466)),"Social Sub",IF(OR(ISNUMBER(SEARCH("Mens",I2466)),ISNUMBER(SEARCH("Ladies",I2466))),"Match Fees",IF(OR(ISNUMBER(SEARCH("Badgers",I2466)),ISNUMBER(SEARCH("Match Fee",I2466))),"Match Fees",IF(OR(ISNUMBER(SEARCH("Training",I2466)),ISNUMBER(SEARCH("Aspirations",I2466))),"Training Fee",""))))</f>
        <v>Match Fees</v>
      </c>
      <c r="M2466" s="1">
        <v>3</v>
      </c>
      <c r="N2466" s="1">
        <v>0.1</v>
      </c>
      <c r="O2466" s="1">
        <v>0.05</v>
      </c>
      <c r="P2466" s="1">
        <v>0</v>
      </c>
      <c r="Q2466" s="1">
        <v>2.85</v>
      </c>
    </row>
    <row r="2467" spans="1:17" ht="12.75">
      <c r="A2467" s="4">
        <v>45585</v>
      </c>
      <c r="B2467" s="18">
        <f>IF(AND(ISNUMBER(--LEFT(A2467,10)), ISNUMBER(--LEFT(C2467,10))), --LEFT(C2467,10) - --LEFT(A2467,10), "")</f>
        <v>29.354800000000978</v>
      </c>
      <c r="C2467" s="4">
        <v>45614.354861111111</v>
      </c>
      <c r="D2467" s="16">
        <f>YEAR(C2467)</f>
        <v>2024</v>
      </c>
      <c r="E2467" s="1" t="str">
        <f t="shared" si="38"/>
        <v>November 2024</v>
      </c>
      <c r="F2467" s="3" t="str">
        <f ca="1">IF(C2467&gt;=TODAY()-365, "Last 12 Months", "After 12 Months")</f>
        <v>Last 12 Months</v>
      </c>
      <c r="G2467" s="1" t="s">
        <v>4572</v>
      </c>
      <c r="H2467" s="1" t="s">
        <v>677</v>
      </c>
      <c r="I2467" s="1" t="s">
        <v>4573</v>
      </c>
      <c r="J2467" s="8">
        <f>EOMONTH(C2467, 0)</f>
        <v>45626</v>
      </c>
      <c r="K2467" s="1" t="s">
        <v>373</v>
      </c>
      <c r="L2467" s="1" t="str">
        <f>IF(ISNUMBER(SEARCH("Social subscription",I2467)),"Social Sub",IF(OR(ISNUMBER(SEARCH("Mens",I2467)),ISNUMBER(SEARCH("Ladies",I2467))),"Match Fees",IF(OR(ISNUMBER(SEARCH("Badgers",I2467)),ISNUMBER(SEARCH("Match Fee",I2467))),"Match Fees",IF(OR(ISNUMBER(SEARCH("Training",I2467)),ISNUMBER(SEARCH("Aspirations",I2467))),"Training Fee",""))))</f>
        <v>Training Fee</v>
      </c>
      <c r="M2467" s="1">
        <v>3</v>
      </c>
      <c r="N2467" s="1">
        <v>0.09</v>
      </c>
      <c r="O2467" s="1">
        <v>0.05</v>
      </c>
      <c r="P2467" s="1">
        <v>0</v>
      </c>
      <c r="Q2467" s="1">
        <v>2.86</v>
      </c>
    </row>
    <row r="2468" spans="1:17" ht="12.75">
      <c r="A2468" s="4">
        <v>45595</v>
      </c>
      <c r="B2468" s="18">
        <f>IF(AND(ISNUMBER(--LEFT(A2468,10)), ISNUMBER(--LEFT(C2468,10))), --LEFT(C2468,10) - --LEFT(A2468,10), "")</f>
        <v>19.354800000000978</v>
      </c>
      <c r="C2468" s="4">
        <v>45614.354861111111</v>
      </c>
      <c r="D2468" s="16">
        <f>YEAR(C2468)</f>
        <v>2024</v>
      </c>
      <c r="E2468" s="1" t="str">
        <f t="shared" si="38"/>
        <v>November 2024</v>
      </c>
      <c r="F2468" s="3" t="str">
        <f ca="1">IF(C2468&gt;=TODAY()-365, "Last 12 Months", "After 12 Months")</f>
        <v>Last 12 Months</v>
      </c>
      <c r="G2468" s="1" t="s">
        <v>4574</v>
      </c>
      <c r="H2468" s="1" t="s">
        <v>677</v>
      </c>
      <c r="I2468" s="1" t="s">
        <v>4575</v>
      </c>
      <c r="J2468" s="8">
        <f>EOMONTH(C2468, 0)</f>
        <v>45626</v>
      </c>
      <c r="K2468" s="1" t="s">
        <v>373</v>
      </c>
      <c r="L2468" s="1" t="str">
        <f>IF(ISNUMBER(SEARCH("Social subscription",I2468)),"Social Sub",IF(OR(ISNUMBER(SEARCH("Mens",I2468)),ISNUMBER(SEARCH("Ladies",I2468))),"Match Fees",IF(OR(ISNUMBER(SEARCH("Badgers",I2468)),ISNUMBER(SEARCH("Match Fee",I2468))),"Match Fees",IF(OR(ISNUMBER(SEARCH("Training",I2468)),ISNUMBER(SEARCH("Aspirations",I2468))),"Training Fee",""))))</f>
        <v>Training Fee</v>
      </c>
      <c r="M2468" s="1">
        <v>3</v>
      </c>
      <c r="N2468" s="1">
        <v>0.09</v>
      </c>
      <c r="O2468" s="1">
        <v>0.05</v>
      </c>
      <c r="P2468" s="1">
        <v>0</v>
      </c>
      <c r="Q2468" s="1">
        <v>2.86</v>
      </c>
    </row>
    <row r="2469" spans="1:17" ht="12.75">
      <c r="A2469" s="4">
        <v>45606</v>
      </c>
      <c r="B2469" s="18">
        <f>IF(AND(ISNUMBER(--LEFT(A2469,10)), ISNUMBER(--LEFT(C2469,10))), --LEFT(C2469,10) - --LEFT(A2469,10), "")</f>
        <v>8.3548000000009779</v>
      </c>
      <c r="C2469" s="4">
        <v>45614.354861111111</v>
      </c>
      <c r="D2469" s="16">
        <f>YEAR(C2469)</f>
        <v>2024</v>
      </c>
      <c r="E2469" s="1" t="str">
        <f t="shared" si="38"/>
        <v>November 2024</v>
      </c>
      <c r="F2469" s="3" t="str">
        <f ca="1">IF(C2469&gt;=TODAY()-365, "Last 12 Months", "After 12 Months")</f>
        <v>Last 12 Months</v>
      </c>
      <c r="G2469" s="1" t="s">
        <v>4576</v>
      </c>
      <c r="H2469" s="1" t="s">
        <v>677</v>
      </c>
      <c r="I2469" s="1" t="s">
        <v>4577</v>
      </c>
      <c r="J2469" s="8">
        <f>EOMONTH(C2469, 0)</f>
        <v>45626</v>
      </c>
      <c r="K2469" s="1" t="s">
        <v>373</v>
      </c>
      <c r="L2469" s="1" t="str">
        <f>IF(ISNUMBER(SEARCH("Social subscription",I2469)),"Social Sub",IF(OR(ISNUMBER(SEARCH("Mens",I2469)),ISNUMBER(SEARCH("Ladies",I2469))),"Match Fees",IF(OR(ISNUMBER(SEARCH("Badgers",I2469)),ISNUMBER(SEARCH("Match Fee",I2469))),"Match Fees",IF(OR(ISNUMBER(SEARCH("Training",I2469)),ISNUMBER(SEARCH("Aspirations",I2469))),"Training Fee",""))))</f>
        <v>Training Fee</v>
      </c>
      <c r="M2469" s="1">
        <v>3</v>
      </c>
      <c r="N2469" s="1">
        <v>0.09</v>
      </c>
      <c r="O2469" s="1">
        <v>0.05</v>
      </c>
      <c r="P2469" s="1">
        <v>0</v>
      </c>
      <c r="Q2469" s="1">
        <v>2.86</v>
      </c>
    </row>
    <row r="2470" spans="1:17" ht="12.75">
      <c r="A2470" s="4">
        <v>45584</v>
      </c>
      <c r="B2470" s="18">
        <f>IF(AND(ISNUMBER(--LEFT(A2470,10)), ISNUMBER(--LEFT(C2470,10))), --LEFT(C2470,10) - --LEFT(A2470,10), "")</f>
        <v>30.354800000000978</v>
      </c>
      <c r="C2470" s="4">
        <v>45614.354861111111</v>
      </c>
      <c r="D2470" s="16">
        <f>YEAR(C2470)</f>
        <v>2024</v>
      </c>
      <c r="E2470" s="1" t="str">
        <f t="shared" si="38"/>
        <v>November 2024</v>
      </c>
      <c r="F2470" s="3" t="str">
        <f ca="1">IF(C2470&gt;=TODAY()-365, "Last 12 Months", "After 12 Months")</f>
        <v>Last 12 Months</v>
      </c>
      <c r="G2470" s="1" t="s">
        <v>4578</v>
      </c>
      <c r="H2470" s="1" t="s">
        <v>684</v>
      </c>
      <c r="I2470" s="1" t="s">
        <v>4579</v>
      </c>
      <c r="J2470" s="8">
        <f>EOMONTH(C2470, 0)</f>
        <v>45626</v>
      </c>
      <c r="K2470" s="1" t="s">
        <v>373</v>
      </c>
      <c r="L2470" s="1" t="str">
        <f>IF(ISNUMBER(SEARCH("Social subscription",I2470)),"Social Sub",IF(OR(ISNUMBER(SEARCH("Mens",I2470)),ISNUMBER(SEARCH("Ladies",I2470))),"Match Fees",IF(OR(ISNUMBER(SEARCH("Badgers",I2470)),ISNUMBER(SEARCH("Match Fee",I2470))),"Match Fees",IF(OR(ISNUMBER(SEARCH("Training",I2470)),ISNUMBER(SEARCH("Aspirations",I2470))),"Training Fee",""))))</f>
        <v>Match Fees</v>
      </c>
      <c r="M2470" s="1">
        <v>3</v>
      </c>
      <c r="N2470" s="1">
        <v>0.09</v>
      </c>
      <c r="O2470" s="1">
        <v>0.05</v>
      </c>
      <c r="P2470" s="1">
        <v>0</v>
      </c>
      <c r="Q2470" s="1">
        <v>2.86</v>
      </c>
    </row>
    <row r="2471" spans="1:17" ht="12.75">
      <c r="A2471" s="4">
        <v>45612</v>
      </c>
      <c r="B2471" s="18">
        <f>IF(AND(ISNUMBER(--LEFT(A2471,10)), ISNUMBER(--LEFT(C2471,10))), --LEFT(C2471,10) - --LEFT(A2471,10), "")</f>
        <v>2.3548000000009779</v>
      </c>
      <c r="C2471" s="4">
        <v>45614.354861111111</v>
      </c>
      <c r="D2471" s="16">
        <f>YEAR(C2471)</f>
        <v>2024</v>
      </c>
      <c r="E2471" s="1" t="str">
        <f t="shared" si="38"/>
        <v>November 2024</v>
      </c>
      <c r="F2471" s="3" t="str">
        <f ca="1">IF(C2471&gt;=TODAY()-365, "Last 12 Months", "After 12 Months")</f>
        <v>Last 12 Months</v>
      </c>
      <c r="G2471" s="1" t="s">
        <v>4580</v>
      </c>
      <c r="H2471" s="1" t="s">
        <v>684</v>
      </c>
      <c r="I2471" s="1" t="s">
        <v>4581</v>
      </c>
      <c r="J2471" s="8">
        <f>EOMONTH(C2471, 0)</f>
        <v>45626</v>
      </c>
      <c r="K2471" s="1" t="s">
        <v>373</v>
      </c>
      <c r="L2471" s="1" t="str">
        <f>IF(ISNUMBER(SEARCH("Social subscription",I2471)),"Social Sub",IF(OR(ISNUMBER(SEARCH("Mens",I2471)),ISNUMBER(SEARCH("Ladies",I2471))),"Match Fees",IF(OR(ISNUMBER(SEARCH("Badgers",I2471)),ISNUMBER(SEARCH("Match Fee",I2471))),"Match Fees",IF(OR(ISNUMBER(SEARCH("Training",I2471)),ISNUMBER(SEARCH("Aspirations",I2471))),"Training Fee",""))))</f>
        <v>Match Fees</v>
      </c>
      <c r="M2471" s="1">
        <v>3</v>
      </c>
      <c r="N2471" s="1">
        <v>7.0000000000000007E-2</v>
      </c>
      <c r="O2471" s="1">
        <v>0.05</v>
      </c>
      <c r="P2471" s="1">
        <v>0</v>
      </c>
      <c r="Q2471" s="1">
        <v>2.88</v>
      </c>
    </row>
    <row r="2472" spans="1:17" ht="12.75">
      <c r="A2472" s="4">
        <v>45615</v>
      </c>
      <c r="B2472" s="18">
        <f>IF(AND(ISNUMBER(--LEFT(A2472,10)), ISNUMBER(--LEFT(C2472,10))), --LEFT(C2472,10) - --LEFT(A2472,10), "")</f>
        <v>0.47290000000066357</v>
      </c>
      <c r="C2472" s="4">
        <v>45615.472916666666</v>
      </c>
      <c r="D2472" s="16">
        <f>YEAR(C2472)</f>
        <v>2024</v>
      </c>
      <c r="E2472" s="1" t="str">
        <f t="shared" si="38"/>
        <v>November 2024</v>
      </c>
      <c r="F2472" s="3" t="str">
        <f ca="1">IF(C2472&gt;=TODAY()-365, "Last 12 Months", "After 12 Months")</f>
        <v>Last 12 Months</v>
      </c>
      <c r="G2472" s="1" t="s">
        <v>4582</v>
      </c>
      <c r="H2472" s="1" t="s">
        <v>3319</v>
      </c>
      <c r="I2472" s="1" t="s">
        <v>4583</v>
      </c>
      <c r="J2472" s="8">
        <f>EOMONTH(C2472, 0)</f>
        <v>45626</v>
      </c>
      <c r="K2472" s="1" t="s">
        <v>241</v>
      </c>
      <c r="L2472" s="1" t="str">
        <f>IF(ISNUMBER(SEARCH("Social subscription",I2472)),"Social Sub",IF(OR(ISNUMBER(SEARCH("Mens",I2472)),ISNUMBER(SEARCH("Ladies",I2472))),"Match Fees",IF(OR(ISNUMBER(SEARCH("Badgers",I2472)),ISNUMBER(SEARCH("Match Fee",I2472))),"Match Fees",IF(OR(ISNUMBER(SEARCH("Training",I2472)),ISNUMBER(SEARCH("Aspirations",I2472))),"Training Fee",""))))</f>
        <v>Match Fees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</row>
    <row r="2473" spans="1:17" ht="12.75">
      <c r="A2473" s="4">
        <v>45615</v>
      </c>
      <c r="B2473" s="18">
        <f>IF(AND(ISNUMBER(--LEFT(A2473,10)), ISNUMBER(--LEFT(C2473,10))), --LEFT(C2473,10) - --LEFT(A2473,10), "")</f>
        <v>0.47290000000066357</v>
      </c>
      <c r="C2473" s="4">
        <v>45615.472916666666</v>
      </c>
      <c r="D2473" s="16">
        <f>YEAR(C2473)</f>
        <v>2024</v>
      </c>
      <c r="E2473" s="1" t="str">
        <f t="shared" si="38"/>
        <v>November 2024</v>
      </c>
      <c r="F2473" s="3" t="str">
        <f ca="1">IF(C2473&gt;=TODAY()-365, "Last 12 Months", "After 12 Months")</f>
        <v>Last 12 Months</v>
      </c>
      <c r="G2473" s="1" t="s">
        <v>4584</v>
      </c>
      <c r="H2473" s="1" t="s">
        <v>2771</v>
      </c>
      <c r="I2473" s="1" t="s">
        <v>4583</v>
      </c>
      <c r="J2473" s="8">
        <f>EOMONTH(C2473, 0)</f>
        <v>45626</v>
      </c>
      <c r="K2473" s="1" t="s">
        <v>241</v>
      </c>
      <c r="L2473" s="1" t="str">
        <f>IF(ISNUMBER(SEARCH("Social subscription",I2473)),"Social Sub",IF(OR(ISNUMBER(SEARCH("Mens",I2473)),ISNUMBER(SEARCH("Ladies",I2473))),"Match Fees",IF(OR(ISNUMBER(SEARCH("Badgers",I2473)),ISNUMBER(SEARCH("Match Fee",I2473))),"Match Fees",IF(OR(ISNUMBER(SEARCH("Training",I2473)),ISNUMBER(SEARCH("Aspirations",I2473))),"Training Fee",""))))</f>
        <v>Match Fees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</row>
    <row r="2474" spans="1:17" ht="12.75">
      <c r="A2474" s="4">
        <v>45615</v>
      </c>
      <c r="B2474" s="18">
        <f>IF(AND(ISNUMBER(--LEFT(A2474,10)), ISNUMBER(--LEFT(C2474,10))), --LEFT(C2474,10) - --LEFT(A2474,10), "")</f>
        <v>0.47290000000066357</v>
      </c>
      <c r="C2474" s="4">
        <v>45615.472916666666</v>
      </c>
      <c r="D2474" s="16">
        <f>YEAR(C2474)</f>
        <v>2024</v>
      </c>
      <c r="E2474" s="1" t="str">
        <f t="shared" si="38"/>
        <v>November 2024</v>
      </c>
      <c r="F2474" s="3" t="str">
        <f ca="1">IF(C2474&gt;=TODAY()-365, "Last 12 Months", "After 12 Months")</f>
        <v>Last 12 Months</v>
      </c>
      <c r="G2474" s="1" t="s">
        <v>4585</v>
      </c>
      <c r="H2474" s="1" t="s">
        <v>1470</v>
      </c>
      <c r="I2474" s="1" t="s">
        <v>4586</v>
      </c>
      <c r="J2474" s="8">
        <f>EOMONTH(C2474, 0)</f>
        <v>45626</v>
      </c>
      <c r="K2474" s="1" t="s">
        <v>241</v>
      </c>
      <c r="L2474" s="1" t="str">
        <f>IF(ISNUMBER(SEARCH("Social subscription",I2474)),"Social Sub",IF(OR(ISNUMBER(SEARCH("Mens",I2474)),ISNUMBER(SEARCH("Ladies",I2474))),"Match Fees",IF(OR(ISNUMBER(SEARCH("Badgers",I2474)),ISNUMBER(SEARCH("Match Fee",I2474))),"Match Fees",IF(OR(ISNUMBER(SEARCH("Training",I2474)),ISNUMBER(SEARCH("Aspirations",I2474))),"Training Fee",""))))</f>
        <v>Match Fees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</row>
    <row r="2475" spans="1:17" ht="12.75">
      <c r="A2475" s="4">
        <v>45615</v>
      </c>
      <c r="B2475" s="18">
        <f>IF(AND(ISNUMBER(--LEFT(A2475,10)), ISNUMBER(--LEFT(C2475,10))), --LEFT(C2475,10) - --LEFT(A2475,10), "")</f>
        <v>0.47290000000066357</v>
      </c>
      <c r="C2475" s="4">
        <v>45615.472916666666</v>
      </c>
      <c r="D2475" s="16">
        <f>YEAR(C2475)</f>
        <v>2024</v>
      </c>
      <c r="E2475" s="1" t="str">
        <f t="shared" si="38"/>
        <v>November 2024</v>
      </c>
      <c r="F2475" s="3" t="str">
        <f ca="1">IF(C2475&gt;=TODAY()-365, "Last 12 Months", "After 12 Months")</f>
        <v>Last 12 Months</v>
      </c>
      <c r="G2475" s="1" t="s">
        <v>4587</v>
      </c>
      <c r="H2475" s="1" t="s">
        <v>3190</v>
      </c>
      <c r="I2475" s="1" t="s">
        <v>4583</v>
      </c>
      <c r="J2475" s="8">
        <f>EOMONTH(C2475, 0)</f>
        <v>45626</v>
      </c>
      <c r="K2475" s="1" t="s">
        <v>241</v>
      </c>
      <c r="L2475" s="1" t="str">
        <f>IF(ISNUMBER(SEARCH("Social subscription",I2475)),"Social Sub",IF(OR(ISNUMBER(SEARCH("Mens",I2475)),ISNUMBER(SEARCH("Ladies",I2475))),"Match Fees",IF(OR(ISNUMBER(SEARCH("Badgers",I2475)),ISNUMBER(SEARCH("Match Fee",I2475))),"Match Fees",IF(OR(ISNUMBER(SEARCH("Training",I2475)),ISNUMBER(SEARCH("Aspirations",I2475))),"Training Fee",""))))</f>
        <v>Match Fees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</row>
    <row r="2476" spans="1:17" ht="12.75">
      <c r="A2476" s="4">
        <v>45615</v>
      </c>
      <c r="B2476" s="18">
        <f>IF(AND(ISNUMBER(--LEFT(A2476,10)), ISNUMBER(--LEFT(C2476,10))), --LEFT(C2476,10) - --LEFT(A2476,10), "")</f>
        <v>0.47290000000066357</v>
      </c>
      <c r="C2476" s="4">
        <v>45615.472916666666</v>
      </c>
      <c r="D2476" s="16">
        <f>YEAR(C2476)</f>
        <v>2024</v>
      </c>
      <c r="E2476" s="1" t="str">
        <f t="shared" si="38"/>
        <v>November 2024</v>
      </c>
      <c r="F2476" s="3" t="str">
        <f ca="1">IF(C2476&gt;=TODAY()-365, "Last 12 Months", "After 12 Months")</f>
        <v>Last 12 Months</v>
      </c>
      <c r="G2476" s="1" t="s">
        <v>4588</v>
      </c>
      <c r="H2476" s="1" t="s">
        <v>2776</v>
      </c>
      <c r="I2476" s="1" t="s">
        <v>4586</v>
      </c>
      <c r="J2476" s="8">
        <f>EOMONTH(C2476, 0)</f>
        <v>45626</v>
      </c>
      <c r="K2476" s="1" t="s">
        <v>241</v>
      </c>
      <c r="L2476" s="1" t="str">
        <f>IF(ISNUMBER(SEARCH("Social subscription",I2476)),"Social Sub",IF(OR(ISNUMBER(SEARCH("Mens",I2476)),ISNUMBER(SEARCH("Ladies",I2476))),"Match Fees",IF(OR(ISNUMBER(SEARCH("Badgers",I2476)),ISNUMBER(SEARCH("Match Fee",I2476))),"Match Fees",IF(OR(ISNUMBER(SEARCH("Training",I2476)),ISNUMBER(SEARCH("Aspirations",I2476))),"Training Fee",""))))</f>
        <v>Match Fees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</row>
    <row r="2477" spans="1:17" ht="12.75">
      <c r="A2477" s="4">
        <v>45615</v>
      </c>
      <c r="B2477" s="18">
        <f>IF(AND(ISNUMBER(--LEFT(A2477,10)), ISNUMBER(--LEFT(C2477,10))), --LEFT(C2477,10) - --LEFT(A2477,10), "")</f>
        <v>0.47290000000066357</v>
      </c>
      <c r="C2477" s="4">
        <v>45615.472916666666</v>
      </c>
      <c r="D2477" s="16">
        <f>YEAR(C2477)</f>
        <v>2024</v>
      </c>
      <c r="E2477" s="1" t="str">
        <f t="shared" si="38"/>
        <v>November 2024</v>
      </c>
      <c r="F2477" s="3" t="str">
        <f ca="1">IF(C2477&gt;=TODAY()-365, "Last 12 Months", "After 12 Months")</f>
        <v>Last 12 Months</v>
      </c>
      <c r="G2477" s="1" t="s">
        <v>4589</v>
      </c>
      <c r="H2477" s="1" t="s">
        <v>3193</v>
      </c>
      <c r="I2477" s="1" t="s">
        <v>4586</v>
      </c>
      <c r="J2477" s="8">
        <f>EOMONTH(C2477, 0)</f>
        <v>45626</v>
      </c>
      <c r="K2477" s="1" t="s">
        <v>241</v>
      </c>
      <c r="L2477" s="1" t="str">
        <f>IF(ISNUMBER(SEARCH("Social subscription",I2477)),"Social Sub",IF(OR(ISNUMBER(SEARCH("Mens",I2477)),ISNUMBER(SEARCH("Ladies",I2477))),"Match Fees",IF(OR(ISNUMBER(SEARCH("Badgers",I2477)),ISNUMBER(SEARCH("Match Fee",I2477))),"Match Fees",IF(OR(ISNUMBER(SEARCH("Training",I2477)),ISNUMBER(SEARCH("Aspirations",I2477))),"Training Fee",""))))</f>
        <v>Match Fees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</row>
    <row r="2478" spans="1:17" ht="12.75">
      <c r="A2478" s="4">
        <v>45615</v>
      </c>
      <c r="B2478" s="18">
        <f>IF(AND(ISNUMBER(--LEFT(A2478,10)), ISNUMBER(--LEFT(C2478,10))), --LEFT(C2478,10) - --LEFT(A2478,10), "")</f>
        <v>0.47290000000066357</v>
      </c>
      <c r="C2478" s="4">
        <v>45615.472916666666</v>
      </c>
      <c r="D2478" s="16">
        <f>YEAR(C2478)</f>
        <v>2024</v>
      </c>
      <c r="E2478" s="1" t="str">
        <f t="shared" si="38"/>
        <v>November 2024</v>
      </c>
      <c r="F2478" s="3" t="str">
        <f ca="1">IF(C2478&gt;=TODAY()-365, "Last 12 Months", "After 12 Months")</f>
        <v>Last 12 Months</v>
      </c>
      <c r="G2478" s="1" t="s">
        <v>4590</v>
      </c>
      <c r="H2478" s="1" t="s">
        <v>4180</v>
      </c>
      <c r="I2478" s="1" t="s">
        <v>4583</v>
      </c>
      <c r="J2478" s="8">
        <f>EOMONTH(C2478, 0)</f>
        <v>45626</v>
      </c>
      <c r="K2478" s="1" t="s">
        <v>241</v>
      </c>
      <c r="L2478" s="1" t="str">
        <f>IF(ISNUMBER(SEARCH("Social subscription",I2478)),"Social Sub",IF(OR(ISNUMBER(SEARCH("Mens",I2478)),ISNUMBER(SEARCH("Ladies",I2478))),"Match Fees",IF(OR(ISNUMBER(SEARCH("Badgers",I2478)),ISNUMBER(SEARCH("Match Fee",I2478))),"Match Fees",IF(OR(ISNUMBER(SEARCH("Training",I2478)),ISNUMBER(SEARCH("Aspirations",I2478))),"Training Fee",""))))</f>
        <v>Match Fees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</row>
    <row r="2479" spans="1:17" ht="12.75">
      <c r="A2479" s="4">
        <v>45615</v>
      </c>
      <c r="B2479" s="18">
        <f>IF(AND(ISNUMBER(--LEFT(A2479,10)), ISNUMBER(--LEFT(C2479,10))), --LEFT(C2479,10) - --LEFT(A2479,10), "")</f>
        <v>0.47290000000066357</v>
      </c>
      <c r="C2479" s="4">
        <v>45615.472916666666</v>
      </c>
      <c r="D2479" s="16">
        <f>YEAR(C2479)</f>
        <v>2024</v>
      </c>
      <c r="E2479" s="1" t="str">
        <f t="shared" si="38"/>
        <v>November 2024</v>
      </c>
      <c r="F2479" s="3" t="str">
        <f ca="1">IF(C2479&gt;=TODAY()-365, "Last 12 Months", "After 12 Months")</f>
        <v>Last 12 Months</v>
      </c>
      <c r="G2479" s="1" t="s">
        <v>4591</v>
      </c>
      <c r="H2479" s="1" t="s">
        <v>2477</v>
      </c>
      <c r="I2479" s="1" t="s">
        <v>4586</v>
      </c>
      <c r="J2479" s="8">
        <f>EOMONTH(C2479, 0)</f>
        <v>45626</v>
      </c>
      <c r="K2479" s="1" t="s">
        <v>241</v>
      </c>
      <c r="L2479" s="1" t="str">
        <f>IF(ISNUMBER(SEARCH("Social subscription",I2479)),"Social Sub",IF(OR(ISNUMBER(SEARCH("Mens",I2479)),ISNUMBER(SEARCH("Ladies",I2479))),"Match Fees",IF(OR(ISNUMBER(SEARCH("Badgers",I2479)),ISNUMBER(SEARCH("Match Fee",I2479))),"Match Fees",IF(OR(ISNUMBER(SEARCH("Training",I2479)),ISNUMBER(SEARCH("Aspirations",I2479))),"Training Fee",""))))</f>
        <v>Match Fees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</row>
    <row r="2480" spans="1:17" ht="12.75">
      <c r="A2480" s="4">
        <v>45615</v>
      </c>
      <c r="B2480" s="18">
        <f>IF(AND(ISNUMBER(--LEFT(A2480,10)), ISNUMBER(--LEFT(C2480,10))), --LEFT(C2480,10) - --LEFT(A2480,10), "")</f>
        <v>0.47290000000066357</v>
      </c>
      <c r="C2480" s="4">
        <v>45615.472916666666</v>
      </c>
      <c r="D2480" s="16">
        <f>YEAR(C2480)</f>
        <v>2024</v>
      </c>
      <c r="E2480" s="1" t="str">
        <f t="shared" si="38"/>
        <v>November 2024</v>
      </c>
      <c r="F2480" s="3" t="str">
        <f ca="1">IF(C2480&gt;=TODAY()-365, "Last 12 Months", "After 12 Months")</f>
        <v>Last 12 Months</v>
      </c>
      <c r="G2480" s="1" t="s">
        <v>4592</v>
      </c>
      <c r="H2480" s="1" t="s">
        <v>1354</v>
      </c>
      <c r="I2480" s="1" t="s">
        <v>4586</v>
      </c>
      <c r="J2480" s="8">
        <f>EOMONTH(C2480, 0)</f>
        <v>45626</v>
      </c>
      <c r="K2480" s="1" t="s">
        <v>241</v>
      </c>
      <c r="L2480" s="1" t="str">
        <f>IF(ISNUMBER(SEARCH("Social subscription",I2480)),"Social Sub",IF(OR(ISNUMBER(SEARCH("Mens",I2480)),ISNUMBER(SEARCH("Ladies",I2480))),"Match Fees",IF(OR(ISNUMBER(SEARCH("Badgers",I2480)),ISNUMBER(SEARCH("Match Fee",I2480))),"Match Fees",IF(OR(ISNUMBER(SEARCH("Training",I2480)),ISNUMBER(SEARCH("Aspirations",I2480))),"Training Fee",""))))</f>
        <v>Match Fees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</row>
    <row r="2481" spans="1:17" ht="12.75">
      <c r="A2481" s="4">
        <v>45615</v>
      </c>
      <c r="B2481" s="18">
        <f>IF(AND(ISNUMBER(--LEFT(A2481,10)), ISNUMBER(--LEFT(C2481,10))), --LEFT(C2481,10) - --LEFT(A2481,10), "")</f>
        <v>0.47290000000066357</v>
      </c>
      <c r="C2481" s="4">
        <v>45615.472916666666</v>
      </c>
      <c r="D2481" s="16">
        <f>YEAR(C2481)</f>
        <v>2024</v>
      </c>
      <c r="E2481" s="1" t="str">
        <f t="shared" si="38"/>
        <v>November 2024</v>
      </c>
      <c r="F2481" s="3" t="str">
        <f ca="1">IF(C2481&gt;=TODAY()-365, "Last 12 Months", "After 12 Months")</f>
        <v>Last 12 Months</v>
      </c>
      <c r="G2481" s="1" t="s">
        <v>4593</v>
      </c>
      <c r="H2481" s="1" t="s">
        <v>3198</v>
      </c>
      <c r="I2481" s="1" t="s">
        <v>4583</v>
      </c>
      <c r="J2481" s="8">
        <f>EOMONTH(C2481, 0)</f>
        <v>45626</v>
      </c>
      <c r="K2481" s="1" t="s">
        <v>241</v>
      </c>
      <c r="L2481" s="1" t="str">
        <f>IF(ISNUMBER(SEARCH("Social subscription",I2481)),"Social Sub",IF(OR(ISNUMBER(SEARCH("Mens",I2481)),ISNUMBER(SEARCH("Ladies",I2481))),"Match Fees",IF(OR(ISNUMBER(SEARCH("Badgers",I2481)),ISNUMBER(SEARCH("Match Fee",I2481))),"Match Fees",IF(OR(ISNUMBER(SEARCH("Training",I2481)),ISNUMBER(SEARCH("Aspirations",I2481))),"Training Fee",""))))</f>
        <v>Match Fees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</row>
    <row r="2482" spans="1:17" ht="12.75">
      <c r="A2482" s="4">
        <v>45615</v>
      </c>
      <c r="B2482" s="18">
        <f>IF(AND(ISNUMBER(--LEFT(A2482,10)), ISNUMBER(--LEFT(C2482,10))), --LEFT(C2482,10) - --LEFT(A2482,10), "")</f>
        <v>0.47290000000066357</v>
      </c>
      <c r="C2482" s="4">
        <v>45615.472916666666</v>
      </c>
      <c r="D2482" s="16">
        <f>YEAR(C2482)</f>
        <v>2024</v>
      </c>
      <c r="E2482" s="1" t="str">
        <f t="shared" si="38"/>
        <v>November 2024</v>
      </c>
      <c r="F2482" s="3" t="str">
        <f ca="1">IF(C2482&gt;=TODAY()-365, "Last 12 Months", "After 12 Months")</f>
        <v>Last 12 Months</v>
      </c>
      <c r="G2482" s="1" t="s">
        <v>4594</v>
      </c>
      <c r="H2482" s="1" t="s">
        <v>1692</v>
      </c>
      <c r="I2482" s="1" t="s">
        <v>4586</v>
      </c>
      <c r="J2482" s="8">
        <f>EOMONTH(C2482, 0)</f>
        <v>45626</v>
      </c>
      <c r="K2482" s="1" t="s">
        <v>241</v>
      </c>
      <c r="L2482" s="1" t="str">
        <f>IF(ISNUMBER(SEARCH("Social subscription",I2482)),"Social Sub",IF(OR(ISNUMBER(SEARCH("Mens",I2482)),ISNUMBER(SEARCH("Ladies",I2482))),"Match Fees",IF(OR(ISNUMBER(SEARCH("Badgers",I2482)),ISNUMBER(SEARCH("Match Fee",I2482))),"Match Fees",IF(OR(ISNUMBER(SEARCH("Training",I2482)),ISNUMBER(SEARCH("Aspirations",I2482))),"Training Fee",""))))</f>
        <v>Match Fees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</row>
    <row r="2483" spans="1:17" ht="12.75">
      <c r="A2483" s="4">
        <v>45615</v>
      </c>
      <c r="B2483" s="18">
        <f>IF(AND(ISNUMBER(--LEFT(A2483,10)), ISNUMBER(--LEFT(C2483,10))), --LEFT(C2483,10) - --LEFT(A2483,10), "")</f>
        <v>0.47290000000066357</v>
      </c>
      <c r="C2483" s="4">
        <v>45615.472916666666</v>
      </c>
      <c r="D2483" s="16">
        <f>YEAR(C2483)</f>
        <v>2024</v>
      </c>
      <c r="E2483" s="1" t="str">
        <f t="shared" si="38"/>
        <v>November 2024</v>
      </c>
      <c r="F2483" s="3" t="str">
        <f ca="1">IF(C2483&gt;=TODAY()-365, "Last 12 Months", "After 12 Months")</f>
        <v>Last 12 Months</v>
      </c>
      <c r="G2483" s="1" t="s">
        <v>4595</v>
      </c>
      <c r="H2483" s="1" t="s">
        <v>3200</v>
      </c>
      <c r="I2483" s="1" t="s">
        <v>4583</v>
      </c>
      <c r="J2483" s="8">
        <f>EOMONTH(C2483, 0)</f>
        <v>45626</v>
      </c>
      <c r="K2483" s="1" t="s">
        <v>241</v>
      </c>
      <c r="L2483" s="1" t="str">
        <f>IF(ISNUMBER(SEARCH("Social subscription",I2483)),"Social Sub",IF(OR(ISNUMBER(SEARCH("Mens",I2483)),ISNUMBER(SEARCH("Ladies",I2483))),"Match Fees",IF(OR(ISNUMBER(SEARCH("Badgers",I2483)),ISNUMBER(SEARCH("Match Fee",I2483))),"Match Fees",IF(OR(ISNUMBER(SEARCH("Training",I2483)),ISNUMBER(SEARCH("Aspirations",I2483))),"Training Fee",""))))</f>
        <v>Match Fees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</row>
    <row r="2484" spans="1:17" ht="12.75">
      <c r="A2484" s="4">
        <v>45615</v>
      </c>
      <c r="B2484" s="18">
        <f>IF(AND(ISNUMBER(--LEFT(A2484,10)), ISNUMBER(--LEFT(C2484,10))), --LEFT(C2484,10) - --LEFT(A2484,10), "")</f>
        <v>0.47290000000066357</v>
      </c>
      <c r="C2484" s="4">
        <v>45615.472916666666</v>
      </c>
      <c r="D2484" s="16">
        <f>YEAR(C2484)</f>
        <v>2024</v>
      </c>
      <c r="E2484" s="1" t="str">
        <f t="shared" si="38"/>
        <v>November 2024</v>
      </c>
      <c r="F2484" s="3" t="str">
        <f ca="1">IF(C2484&gt;=TODAY()-365, "Last 12 Months", "After 12 Months")</f>
        <v>Last 12 Months</v>
      </c>
      <c r="G2484" s="1" t="s">
        <v>4596</v>
      </c>
      <c r="H2484" s="1" t="s">
        <v>2784</v>
      </c>
      <c r="I2484" s="1" t="s">
        <v>4586</v>
      </c>
      <c r="J2484" s="8">
        <f>EOMONTH(C2484, 0)</f>
        <v>45626</v>
      </c>
      <c r="K2484" s="1" t="s">
        <v>241</v>
      </c>
      <c r="L2484" s="1" t="str">
        <f>IF(ISNUMBER(SEARCH("Social subscription",I2484)),"Social Sub",IF(OR(ISNUMBER(SEARCH("Mens",I2484)),ISNUMBER(SEARCH("Ladies",I2484))),"Match Fees",IF(OR(ISNUMBER(SEARCH("Badgers",I2484)),ISNUMBER(SEARCH("Match Fee",I2484))),"Match Fees",IF(OR(ISNUMBER(SEARCH("Training",I2484)),ISNUMBER(SEARCH("Aspirations",I2484))),"Training Fee",""))))</f>
        <v>Match Fees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</row>
    <row r="2485" spans="1:17" ht="12.75">
      <c r="A2485" s="4">
        <v>45616</v>
      </c>
      <c r="B2485" s="18">
        <f>IF(AND(ISNUMBER(--LEFT(A2485,10)), ISNUMBER(--LEFT(C2485,10))), --LEFT(C2485,10) - --LEFT(A2485,10), "")</f>
        <v>0.84369999999762513</v>
      </c>
      <c r="C2485" s="4">
        <v>45616.84375</v>
      </c>
      <c r="D2485" s="16">
        <f>YEAR(C2485)</f>
        <v>2024</v>
      </c>
      <c r="E2485" s="1" t="str">
        <f t="shared" si="38"/>
        <v>November 2024</v>
      </c>
      <c r="F2485" s="3" t="str">
        <f ca="1">IF(C2485&gt;=TODAY()-365, "Last 12 Months", "After 12 Months")</f>
        <v>Last 12 Months</v>
      </c>
      <c r="G2485" s="1" t="s">
        <v>4597</v>
      </c>
      <c r="H2485" s="1" t="s">
        <v>1463</v>
      </c>
      <c r="I2485" s="1" t="s">
        <v>4598</v>
      </c>
      <c r="J2485" s="8">
        <f>EOMONTH(C2485, 0)</f>
        <v>45626</v>
      </c>
      <c r="K2485" s="1" t="s">
        <v>241</v>
      </c>
      <c r="L2485" s="1" t="str">
        <f>IF(ISNUMBER(SEARCH("Social subscription",I2485)),"Social Sub",IF(OR(ISNUMBER(SEARCH("Mens",I2485)),ISNUMBER(SEARCH("Ladies",I2485))),"Match Fees",IF(OR(ISNUMBER(SEARCH("Badgers",I2485)),ISNUMBER(SEARCH("Match Fee",I2485))),"Match Fees",IF(OR(ISNUMBER(SEARCH("Training",I2485)),ISNUMBER(SEARCH("Aspirations",I2485))),"Training Fee",""))))</f>
        <v>Match Fees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</row>
    <row r="2486" spans="1:17" ht="12.75">
      <c r="A2486" s="4">
        <v>45616</v>
      </c>
      <c r="B2486" s="18">
        <f>IF(AND(ISNUMBER(--LEFT(A2486,10)), ISNUMBER(--LEFT(C2486,10))), --LEFT(C2486,10) - --LEFT(A2486,10), "")</f>
        <v>0.85689999999885913</v>
      </c>
      <c r="C2486" s="4">
        <v>45616.856944444444</v>
      </c>
      <c r="D2486" s="16">
        <f>YEAR(C2486)</f>
        <v>2024</v>
      </c>
      <c r="E2486" s="1" t="str">
        <f t="shared" si="38"/>
        <v>November 2024</v>
      </c>
      <c r="F2486" s="3" t="str">
        <f ca="1">IF(C2486&gt;=TODAY()-365, "Last 12 Months", "After 12 Months")</f>
        <v>Last 12 Months</v>
      </c>
      <c r="G2486" s="1" t="s">
        <v>4599</v>
      </c>
      <c r="H2486" s="1" t="s">
        <v>427</v>
      </c>
      <c r="I2486" s="1" t="s">
        <v>4600</v>
      </c>
      <c r="J2486" s="8">
        <f>EOMONTH(C2486, 0)</f>
        <v>45626</v>
      </c>
      <c r="K2486" s="1" t="s">
        <v>241</v>
      </c>
      <c r="L2486" s="1" t="str">
        <f>IF(ISNUMBER(SEARCH("Social subscription",I2486)),"Social Sub",IF(OR(ISNUMBER(SEARCH("Mens",I2486)),ISNUMBER(SEARCH("Ladies",I2486))),"Match Fees",IF(OR(ISNUMBER(SEARCH("Badgers",I2486)),ISNUMBER(SEARCH("Match Fee",I2486))),"Match Fees",IF(OR(ISNUMBER(SEARCH("Training",I2486)),ISNUMBER(SEARCH("Aspirations",I2486))),"Training Fee",""))))</f>
        <v>Match Fees</v>
      </c>
      <c r="M2486" s="1">
        <v>5</v>
      </c>
      <c r="N2486" s="1">
        <v>0</v>
      </c>
      <c r="O2486" s="1">
        <v>0</v>
      </c>
      <c r="P2486" s="1">
        <v>0</v>
      </c>
      <c r="Q2486" s="1">
        <v>5</v>
      </c>
    </row>
    <row r="2487" spans="1:17" ht="12.75">
      <c r="A2487" s="4">
        <v>45577</v>
      </c>
      <c r="B2487" s="18">
        <f>IF(AND(ISNUMBER(--LEFT(A2487,10)), ISNUMBER(--LEFT(C2487,10))), --LEFT(C2487,10) - --LEFT(A2487,10), "")</f>
        <v>39.857600000003004</v>
      </c>
      <c r="C2487" s="4">
        <v>45616.857638888891</v>
      </c>
      <c r="D2487" s="16">
        <f>YEAR(C2487)</f>
        <v>2024</v>
      </c>
      <c r="E2487" s="1" t="str">
        <f t="shared" si="38"/>
        <v>November 2024</v>
      </c>
      <c r="F2487" s="3" t="str">
        <f ca="1">IF(C2487&gt;=TODAY()-365, "Last 12 Months", "After 12 Months")</f>
        <v>Last 12 Months</v>
      </c>
      <c r="G2487" s="1" t="s">
        <v>4601</v>
      </c>
      <c r="H2487" s="1" t="s">
        <v>427</v>
      </c>
      <c r="I2487" s="1" t="s">
        <v>4602</v>
      </c>
      <c r="J2487" s="8">
        <f>EOMONTH(C2487, 0)</f>
        <v>45626</v>
      </c>
      <c r="K2487" s="1" t="s">
        <v>241</v>
      </c>
      <c r="L2487" s="1" t="str">
        <f>IF(ISNUMBER(SEARCH("Social subscription",I2487)),"Social Sub",IF(OR(ISNUMBER(SEARCH("Mens",I2487)),ISNUMBER(SEARCH("Ladies",I2487))),"Match Fees",IF(OR(ISNUMBER(SEARCH("Badgers",I2487)),ISNUMBER(SEARCH("Match Fee",I2487))),"Match Fees",IF(OR(ISNUMBER(SEARCH("Training",I2487)),ISNUMBER(SEARCH("Aspirations",I2487))),"Training Fee",""))))</f>
        <v>Match Fees</v>
      </c>
      <c r="M2487" s="1">
        <v>5</v>
      </c>
      <c r="N2487" s="1">
        <v>0</v>
      </c>
      <c r="O2487" s="1">
        <v>0</v>
      </c>
      <c r="P2487" s="1">
        <v>0</v>
      </c>
      <c r="Q2487" s="1">
        <v>5</v>
      </c>
    </row>
    <row r="2488" spans="1:17" ht="12.75">
      <c r="A2488" s="4">
        <v>45616</v>
      </c>
      <c r="B2488" s="18">
        <f>IF(AND(ISNUMBER(--LEFT(A2488,10)), ISNUMBER(--LEFT(C2488,10))), --LEFT(C2488,10) - --LEFT(A2488,10), "")</f>
        <v>0.861799999998766</v>
      </c>
      <c r="C2488" s="4">
        <v>45616.861805555556</v>
      </c>
      <c r="D2488" s="16">
        <f>YEAR(C2488)</f>
        <v>2024</v>
      </c>
      <c r="E2488" s="1" t="str">
        <f t="shared" si="38"/>
        <v>November 2024</v>
      </c>
      <c r="F2488" s="3" t="str">
        <f ca="1">IF(C2488&gt;=TODAY()-365, "Last 12 Months", "After 12 Months")</f>
        <v>Last 12 Months</v>
      </c>
      <c r="G2488" s="1" t="s">
        <v>4603</v>
      </c>
      <c r="H2488" s="1" t="s">
        <v>1211</v>
      </c>
      <c r="I2488" s="1" t="s">
        <v>4604</v>
      </c>
      <c r="J2488" s="8">
        <f>EOMONTH(C2488, 0)</f>
        <v>45626</v>
      </c>
      <c r="K2488" s="1" t="s">
        <v>241</v>
      </c>
      <c r="L2488" s="1" t="str">
        <f>IF(ISNUMBER(SEARCH("Social subscription",I2488)),"Social Sub",IF(OR(ISNUMBER(SEARCH("Mens",I2488)),ISNUMBER(SEARCH("Ladies",I2488))),"Match Fees",IF(OR(ISNUMBER(SEARCH("Badgers",I2488)),ISNUMBER(SEARCH("Match Fee",I2488))),"Match Fees",IF(OR(ISNUMBER(SEARCH("Training",I2488)),ISNUMBER(SEARCH("Aspirations",I2488))),"Training Fee",""))))</f>
        <v>Match Fees</v>
      </c>
      <c r="M2488" s="1">
        <v>10</v>
      </c>
      <c r="N2488" s="1">
        <v>0</v>
      </c>
      <c r="O2488" s="1">
        <v>0</v>
      </c>
      <c r="P2488" s="1">
        <v>0</v>
      </c>
      <c r="Q2488" s="1">
        <v>10</v>
      </c>
    </row>
    <row r="2489" spans="1:17" ht="12.75">
      <c r="A2489" s="4">
        <v>45607</v>
      </c>
      <c r="B2489" s="18">
        <f>IF(AND(ISNUMBER(--LEFT(A2489,10)), ISNUMBER(--LEFT(C2489,10))), --LEFT(C2489,10) - --LEFT(A2489,10), "")</f>
        <v>9.861799999998766</v>
      </c>
      <c r="C2489" s="4">
        <v>45616.861805555556</v>
      </c>
      <c r="D2489" s="16">
        <f>YEAR(C2489)</f>
        <v>2024</v>
      </c>
      <c r="E2489" s="1" t="str">
        <f t="shared" si="38"/>
        <v>November 2024</v>
      </c>
      <c r="F2489" s="3" t="str">
        <f ca="1">IF(C2489&gt;=TODAY()-365, "Last 12 Months", "After 12 Months")</f>
        <v>Last 12 Months</v>
      </c>
      <c r="G2489" s="1" t="s">
        <v>4605</v>
      </c>
      <c r="H2489" s="1" t="s">
        <v>1211</v>
      </c>
      <c r="I2489" s="1" t="s">
        <v>4606</v>
      </c>
      <c r="J2489" s="8">
        <f>EOMONTH(C2489, 0)</f>
        <v>45626</v>
      </c>
      <c r="K2489" s="1" t="s">
        <v>241</v>
      </c>
      <c r="L2489" s="1" t="str">
        <f>IF(ISNUMBER(SEARCH("Social subscription",I2489)),"Social Sub",IF(OR(ISNUMBER(SEARCH("Mens",I2489)),ISNUMBER(SEARCH("Ladies",I2489))),"Match Fees",IF(OR(ISNUMBER(SEARCH("Badgers",I2489)),ISNUMBER(SEARCH("Match Fee",I2489))),"Match Fees",IF(OR(ISNUMBER(SEARCH("Training",I2489)),ISNUMBER(SEARCH("Aspirations",I2489))),"Training Fee",""))))</f>
        <v>Match Fees</v>
      </c>
      <c r="M2489" s="1">
        <v>10</v>
      </c>
      <c r="N2489" s="1">
        <v>0</v>
      </c>
      <c r="O2489" s="1">
        <v>0</v>
      </c>
      <c r="P2489" s="1">
        <v>0</v>
      </c>
      <c r="Q2489" s="1">
        <v>10</v>
      </c>
    </row>
    <row r="2490" spans="1:17" ht="12.75">
      <c r="A2490" s="4">
        <v>45600</v>
      </c>
      <c r="B2490" s="18">
        <f>IF(AND(ISNUMBER(--LEFT(A2490,10)), ISNUMBER(--LEFT(C2490,10))), --LEFT(C2490,10) - --LEFT(A2490,10), "")</f>
        <v>16.861799999998766</v>
      </c>
      <c r="C2490" s="4">
        <v>45616.861805555556</v>
      </c>
      <c r="D2490" s="16">
        <f>YEAR(C2490)</f>
        <v>2024</v>
      </c>
      <c r="E2490" s="1" t="str">
        <f t="shared" si="38"/>
        <v>November 2024</v>
      </c>
      <c r="F2490" s="3" t="str">
        <f ca="1">IF(C2490&gt;=TODAY()-365, "Last 12 Months", "After 12 Months")</f>
        <v>Last 12 Months</v>
      </c>
      <c r="G2490" s="1" t="s">
        <v>4607</v>
      </c>
      <c r="H2490" s="1" t="s">
        <v>1211</v>
      </c>
      <c r="I2490" s="1" t="s">
        <v>4608</v>
      </c>
      <c r="J2490" s="8">
        <f>EOMONTH(C2490, 0)</f>
        <v>45626</v>
      </c>
      <c r="K2490" s="1" t="s">
        <v>241</v>
      </c>
      <c r="L2490" s="1" t="str">
        <f>IF(ISNUMBER(SEARCH("Social subscription",I2490)),"Social Sub",IF(OR(ISNUMBER(SEARCH("Mens",I2490)),ISNUMBER(SEARCH("Ladies",I2490))),"Match Fees",IF(OR(ISNUMBER(SEARCH("Badgers",I2490)),ISNUMBER(SEARCH("Match Fee",I2490))),"Match Fees",IF(OR(ISNUMBER(SEARCH("Training",I2490)),ISNUMBER(SEARCH("Aspirations",I2490))),"Training Fee",""))))</f>
        <v>Match Fees</v>
      </c>
      <c r="M2490" s="1">
        <v>10</v>
      </c>
      <c r="N2490" s="1">
        <v>0</v>
      </c>
      <c r="O2490" s="1">
        <v>0</v>
      </c>
      <c r="P2490" s="1">
        <v>0</v>
      </c>
      <c r="Q2490" s="1">
        <v>10</v>
      </c>
    </row>
    <row r="2491" spans="1:17" ht="12.75">
      <c r="A2491" s="4">
        <v>45580</v>
      </c>
      <c r="B2491" s="18">
        <f>IF(AND(ISNUMBER(--LEFT(A2491,10)), ISNUMBER(--LEFT(C2491,10))), --LEFT(C2491,10) - --LEFT(A2491,10), "")</f>
        <v>36.86250000000291</v>
      </c>
      <c r="C2491" s="4">
        <v>45616.862500000003</v>
      </c>
      <c r="D2491" s="16">
        <f>YEAR(C2491)</f>
        <v>2024</v>
      </c>
      <c r="E2491" s="1" t="str">
        <f t="shared" si="38"/>
        <v>November 2024</v>
      </c>
      <c r="F2491" s="3" t="str">
        <f ca="1">IF(C2491&gt;=TODAY()-365, "Last 12 Months", "After 12 Months")</f>
        <v>Last 12 Months</v>
      </c>
      <c r="G2491" s="1" t="s">
        <v>4609</v>
      </c>
      <c r="H2491" s="1" t="s">
        <v>1211</v>
      </c>
      <c r="I2491" s="1" t="s">
        <v>4610</v>
      </c>
      <c r="J2491" s="8">
        <f>EOMONTH(C2491, 0)</f>
        <v>45626</v>
      </c>
      <c r="K2491" s="1" t="s">
        <v>241</v>
      </c>
      <c r="L2491" s="1" t="str">
        <f>IF(ISNUMBER(SEARCH("Social subscription",I2491)),"Social Sub",IF(OR(ISNUMBER(SEARCH("Mens",I2491)),ISNUMBER(SEARCH("Ladies",I2491))),"Match Fees",IF(OR(ISNUMBER(SEARCH("Badgers",I2491)),ISNUMBER(SEARCH("Match Fee",I2491))),"Match Fees",IF(OR(ISNUMBER(SEARCH("Training",I2491)),ISNUMBER(SEARCH("Aspirations",I2491))),"Training Fee",""))))</f>
        <v>Match Fees</v>
      </c>
      <c r="M2491" s="1">
        <v>10</v>
      </c>
      <c r="N2491" s="1">
        <v>0</v>
      </c>
      <c r="O2491" s="1">
        <v>0</v>
      </c>
      <c r="P2491" s="1">
        <v>0</v>
      </c>
      <c r="Q2491" s="1">
        <v>10</v>
      </c>
    </row>
    <row r="2492" spans="1:17" ht="12.75">
      <c r="A2492" s="4">
        <v>45584</v>
      </c>
      <c r="B2492" s="18">
        <f>IF(AND(ISNUMBER(--LEFT(A2492,10)), ISNUMBER(--LEFT(C2492,10))), --LEFT(C2492,10) - --LEFT(A2492,10), "")</f>
        <v>33.354099999996834</v>
      </c>
      <c r="C2492" s="4">
        <v>45617.354166666664</v>
      </c>
      <c r="D2492" s="16">
        <f>YEAR(C2492)</f>
        <v>2024</v>
      </c>
      <c r="E2492" s="1" t="str">
        <f t="shared" si="38"/>
        <v>November 2024</v>
      </c>
      <c r="F2492" s="3" t="str">
        <f ca="1">IF(C2492&gt;=TODAY()-365, "Last 12 Months", "After 12 Months")</f>
        <v>Last 12 Months</v>
      </c>
      <c r="G2492" s="1" t="s">
        <v>4611</v>
      </c>
      <c r="H2492" s="1" t="s">
        <v>543</v>
      </c>
      <c r="I2492" s="1" t="s">
        <v>4612</v>
      </c>
      <c r="J2492" s="8">
        <f>EOMONTH(C2492, 0)</f>
        <v>45626</v>
      </c>
      <c r="K2492" s="1" t="s">
        <v>373</v>
      </c>
      <c r="L2492" s="1" t="str">
        <f>IF(ISNUMBER(SEARCH("Social subscription",I2492)),"Social Sub",IF(OR(ISNUMBER(SEARCH("Mens",I2492)),ISNUMBER(SEARCH("Ladies",I2492))),"Match Fees",IF(OR(ISNUMBER(SEARCH("Badgers",I2492)),ISNUMBER(SEARCH("Match Fee",I2492))),"Match Fees",IF(OR(ISNUMBER(SEARCH("Training",I2492)),ISNUMBER(SEARCH("Aspirations",I2492))),"Training Fee",""))))</f>
        <v>Match Fees</v>
      </c>
      <c r="M2492" s="1">
        <v>3</v>
      </c>
      <c r="N2492" s="1">
        <v>0.1</v>
      </c>
      <c r="O2492" s="1">
        <v>0.05</v>
      </c>
      <c r="P2492" s="1">
        <v>0</v>
      </c>
      <c r="Q2492" s="1">
        <v>2.85</v>
      </c>
    </row>
    <row r="2493" spans="1:17" ht="12.75">
      <c r="A2493" s="4">
        <v>45600</v>
      </c>
      <c r="B2493" s="18">
        <f>IF(AND(ISNUMBER(--LEFT(A2493,10)), ISNUMBER(--LEFT(C2493,10))), --LEFT(C2493,10) - --LEFT(A2493,10), "")</f>
        <v>17.354099999996834</v>
      </c>
      <c r="C2493" s="4">
        <v>45617.354166666664</v>
      </c>
      <c r="D2493" s="16">
        <f>YEAR(C2493)</f>
        <v>2024</v>
      </c>
      <c r="E2493" s="1" t="str">
        <f t="shared" si="38"/>
        <v>November 2024</v>
      </c>
      <c r="F2493" s="3" t="str">
        <f ca="1">IF(C2493&gt;=TODAY()-365, "Last 12 Months", "After 12 Months")</f>
        <v>Last 12 Months</v>
      </c>
      <c r="G2493" s="1" t="s">
        <v>4613</v>
      </c>
      <c r="H2493" s="1" t="s">
        <v>543</v>
      </c>
      <c r="I2493" s="1" t="s">
        <v>4614</v>
      </c>
      <c r="J2493" s="8">
        <f>EOMONTH(C2493, 0)</f>
        <v>45626</v>
      </c>
      <c r="K2493" s="1" t="s">
        <v>373</v>
      </c>
      <c r="L2493" s="1" t="str">
        <f>IF(ISNUMBER(SEARCH("Social subscription",I2493)),"Social Sub",IF(OR(ISNUMBER(SEARCH("Mens",I2493)),ISNUMBER(SEARCH("Ladies",I2493))),"Match Fees",IF(OR(ISNUMBER(SEARCH("Badgers",I2493)),ISNUMBER(SEARCH("Match Fee",I2493))),"Match Fees",IF(OR(ISNUMBER(SEARCH("Training",I2493)),ISNUMBER(SEARCH("Aspirations",I2493))),"Training Fee",""))))</f>
        <v>Match Fees</v>
      </c>
      <c r="M2493" s="1">
        <v>3</v>
      </c>
      <c r="N2493" s="1">
        <v>0.1</v>
      </c>
      <c r="O2493" s="1">
        <v>0.05</v>
      </c>
      <c r="P2493" s="1">
        <v>0</v>
      </c>
      <c r="Q2493" s="1">
        <v>2.85</v>
      </c>
    </row>
    <row r="2494" spans="1:17" ht="12.75">
      <c r="A2494" s="4">
        <v>45607</v>
      </c>
      <c r="B2494" s="18">
        <f>IF(AND(ISNUMBER(--LEFT(A2494,10)), ISNUMBER(--LEFT(C2494,10))), --LEFT(C2494,10) - --LEFT(A2494,10), "")</f>
        <v>10.354099999996834</v>
      </c>
      <c r="C2494" s="4">
        <v>45617.354166666664</v>
      </c>
      <c r="D2494" s="16">
        <f>YEAR(C2494)</f>
        <v>2024</v>
      </c>
      <c r="E2494" s="1" t="str">
        <f t="shared" si="38"/>
        <v>November 2024</v>
      </c>
      <c r="F2494" s="3" t="str">
        <f ca="1">IF(C2494&gt;=TODAY()-365, "Last 12 Months", "After 12 Months")</f>
        <v>Last 12 Months</v>
      </c>
      <c r="G2494" s="1" t="s">
        <v>4615</v>
      </c>
      <c r="H2494" s="1" t="s">
        <v>543</v>
      </c>
      <c r="I2494" s="1" t="s">
        <v>4616</v>
      </c>
      <c r="J2494" s="8">
        <f>EOMONTH(C2494, 0)</f>
        <v>45626</v>
      </c>
      <c r="K2494" s="1" t="s">
        <v>373</v>
      </c>
      <c r="L2494" s="1" t="str">
        <f>IF(ISNUMBER(SEARCH("Social subscription",I2494)),"Social Sub",IF(OR(ISNUMBER(SEARCH("Mens",I2494)),ISNUMBER(SEARCH("Ladies",I2494))),"Match Fees",IF(OR(ISNUMBER(SEARCH("Badgers",I2494)),ISNUMBER(SEARCH("Match Fee",I2494))),"Match Fees",IF(OR(ISNUMBER(SEARCH("Training",I2494)),ISNUMBER(SEARCH("Aspirations",I2494))),"Training Fee",""))))</f>
        <v>Match Fees</v>
      </c>
      <c r="M2494" s="1">
        <v>3</v>
      </c>
      <c r="N2494" s="1">
        <v>0.1</v>
      </c>
      <c r="O2494" s="1">
        <v>0.05</v>
      </c>
      <c r="P2494" s="1">
        <v>0</v>
      </c>
      <c r="Q2494" s="1">
        <v>2.85</v>
      </c>
    </row>
    <row r="2495" spans="1:17" ht="12.75">
      <c r="A2495" s="4">
        <v>45616</v>
      </c>
      <c r="B2495" s="18">
        <f>IF(AND(ISNUMBER(--LEFT(A2495,10)), ISNUMBER(--LEFT(C2495,10))), --LEFT(C2495,10) - --LEFT(A2495,10), "")</f>
        <v>1.3540999999968335</v>
      </c>
      <c r="C2495" s="4">
        <v>45617.354166666664</v>
      </c>
      <c r="D2495" s="16">
        <f>YEAR(C2495)</f>
        <v>2024</v>
      </c>
      <c r="E2495" s="1" t="str">
        <f t="shared" si="38"/>
        <v>November 2024</v>
      </c>
      <c r="F2495" s="3" t="str">
        <f ca="1">IF(C2495&gt;=TODAY()-365, "Last 12 Months", "After 12 Months")</f>
        <v>Last 12 Months</v>
      </c>
      <c r="G2495" s="1" t="s">
        <v>4617</v>
      </c>
      <c r="H2495" s="1" t="s">
        <v>543</v>
      </c>
      <c r="I2495" s="1" t="s">
        <v>4618</v>
      </c>
      <c r="J2495" s="8">
        <f>EOMONTH(C2495, 0)</f>
        <v>45626</v>
      </c>
      <c r="K2495" s="1" t="s">
        <v>373</v>
      </c>
      <c r="L2495" s="1" t="str">
        <f>IF(ISNUMBER(SEARCH("Social subscription",I2495)),"Social Sub",IF(OR(ISNUMBER(SEARCH("Mens",I2495)),ISNUMBER(SEARCH("Ladies",I2495))),"Match Fees",IF(OR(ISNUMBER(SEARCH("Badgers",I2495)),ISNUMBER(SEARCH("Match Fee",I2495))),"Match Fees",IF(OR(ISNUMBER(SEARCH("Training",I2495)),ISNUMBER(SEARCH("Aspirations",I2495))),"Training Fee",""))))</f>
        <v>Match Fees</v>
      </c>
      <c r="M2495" s="1">
        <v>3</v>
      </c>
      <c r="N2495" s="1">
        <v>0.08</v>
      </c>
      <c r="O2495" s="1">
        <v>0.05</v>
      </c>
      <c r="P2495" s="1">
        <v>0</v>
      </c>
      <c r="Q2495" s="1">
        <v>2.87</v>
      </c>
    </row>
    <row r="2496" spans="1:17" ht="12.75">
      <c r="A2496" s="4">
        <v>45556</v>
      </c>
      <c r="B2496" s="18">
        <f>IF(AND(ISNUMBER(--LEFT(A2496,10)), ISNUMBER(--LEFT(C2496,10))), --LEFT(C2496,10) - --LEFT(A2496,10), "")</f>
        <v>61.354099999996834</v>
      </c>
      <c r="C2496" s="4">
        <v>45617.354166666664</v>
      </c>
      <c r="D2496" s="16">
        <f>YEAR(C2496)</f>
        <v>2024</v>
      </c>
      <c r="E2496" s="1" t="str">
        <f t="shared" si="38"/>
        <v>November 2024</v>
      </c>
      <c r="F2496" s="3" t="str">
        <f ca="1">IF(C2496&gt;=TODAY()-365, "Last 12 Months", "After 12 Months")</f>
        <v>Last 12 Months</v>
      </c>
      <c r="G2496" s="1" t="s">
        <v>4619</v>
      </c>
      <c r="H2496" s="1" t="s">
        <v>3766</v>
      </c>
      <c r="I2496" s="1" t="s">
        <v>3313</v>
      </c>
      <c r="J2496" s="8">
        <f>EOMONTH(C2496, 0)</f>
        <v>45626</v>
      </c>
      <c r="K2496" s="1" t="s">
        <v>373</v>
      </c>
      <c r="L2496" s="1" t="str">
        <f>IF(ISNUMBER(SEARCH("Social subscription",I2496)),"Social Sub",IF(OR(ISNUMBER(SEARCH("Mens",I2496)),ISNUMBER(SEARCH("Ladies",I2496))),"Match Fees",IF(OR(ISNUMBER(SEARCH("Badgers",I2496)),ISNUMBER(SEARCH("Match Fee",I2496))),"Match Fees",IF(OR(ISNUMBER(SEARCH("Training",I2496)),ISNUMBER(SEARCH("Aspirations",I2496))),"Training Fee",""))))</f>
        <v>Match Fees</v>
      </c>
      <c r="M2496" s="1">
        <v>10</v>
      </c>
      <c r="N2496" s="1">
        <v>0.35</v>
      </c>
      <c r="O2496" s="1">
        <v>0.1</v>
      </c>
      <c r="P2496" s="1">
        <v>0</v>
      </c>
      <c r="Q2496" s="1">
        <v>9.5500000000000007</v>
      </c>
    </row>
    <row r="2497" spans="1:17" ht="12.75">
      <c r="A2497" s="4">
        <v>45616</v>
      </c>
      <c r="B2497" s="18">
        <f>IF(AND(ISNUMBER(--LEFT(A2497,10)), ISNUMBER(--LEFT(C2497,10))), --LEFT(C2497,10) - --LEFT(A2497,10), "")</f>
        <v>2.5512999999991735</v>
      </c>
      <c r="C2497" s="4">
        <v>45618.551388888889</v>
      </c>
      <c r="D2497" s="16">
        <f>YEAR(C2497)</f>
        <v>2024</v>
      </c>
      <c r="E2497" s="1" t="str">
        <f t="shared" si="38"/>
        <v>November 2024</v>
      </c>
      <c r="F2497" s="3" t="str">
        <f ca="1">IF(C2497&gt;=TODAY()-365, "Last 12 Months", "After 12 Months")</f>
        <v>Last 12 Months</v>
      </c>
      <c r="G2497" s="1" t="s">
        <v>4620</v>
      </c>
      <c r="H2497" s="1" t="s">
        <v>533</v>
      </c>
      <c r="I2497" s="1" t="s">
        <v>4621</v>
      </c>
      <c r="J2497" s="8">
        <f>EOMONTH(C2497, 0)</f>
        <v>45626</v>
      </c>
      <c r="K2497" s="1" t="s">
        <v>241</v>
      </c>
      <c r="L2497" s="1" t="str">
        <f>IF(ISNUMBER(SEARCH("Social subscription",I2497)),"Social Sub",IF(OR(ISNUMBER(SEARCH("Mens",I2497)),ISNUMBER(SEARCH("Ladies",I2497))),"Match Fees",IF(OR(ISNUMBER(SEARCH("Badgers",I2497)),ISNUMBER(SEARCH("Match Fee",I2497))),"Match Fees",IF(OR(ISNUMBER(SEARCH("Training",I2497)),ISNUMBER(SEARCH("Aspirations",I2497))),"Training Fee",""))))</f>
        <v>Match Fees</v>
      </c>
      <c r="M2497" s="1">
        <v>5</v>
      </c>
      <c r="N2497" s="1">
        <v>0</v>
      </c>
      <c r="O2497" s="1">
        <v>0</v>
      </c>
      <c r="P2497" s="1">
        <v>0</v>
      </c>
      <c r="Q2497" s="1">
        <v>5</v>
      </c>
    </row>
    <row r="2498" spans="1:17" ht="12.75">
      <c r="A2498" s="4">
        <v>45616</v>
      </c>
      <c r="B2498" s="18">
        <f>IF(AND(ISNUMBER(--LEFT(A2498,10)), ISNUMBER(--LEFT(C2498,10))), --LEFT(C2498,10) - --LEFT(A2498,10), "")</f>
        <v>2.7603999999992084</v>
      </c>
      <c r="C2498" s="4">
        <v>45618.760416666664</v>
      </c>
      <c r="D2498" s="16">
        <f>YEAR(C2498)</f>
        <v>2024</v>
      </c>
      <c r="E2498" s="1" t="str">
        <f t="shared" si="38"/>
        <v>November 2024</v>
      </c>
      <c r="F2498" s="3" t="str">
        <f ca="1">IF(C2498&gt;=TODAY()-365, "Last 12 Months", "After 12 Months")</f>
        <v>Last 12 Months</v>
      </c>
      <c r="G2498" s="1" t="s">
        <v>4622</v>
      </c>
      <c r="H2498" s="1" t="s">
        <v>3561</v>
      </c>
      <c r="I2498" s="1" t="s">
        <v>4623</v>
      </c>
      <c r="J2498" s="8">
        <f>EOMONTH(C2498, 0)</f>
        <v>45626</v>
      </c>
      <c r="K2498" s="1" t="s">
        <v>241</v>
      </c>
      <c r="L2498" s="1" t="str">
        <f>IF(ISNUMBER(SEARCH("Social subscription",I2498)),"Social Sub",IF(OR(ISNUMBER(SEARCH("Mens",I2498)),ISNUMBER(SEARCH("Ladies",I2498))),"Match Fees",IF(OR(ISNUMBER(SEARCH("Badgers",I2498)),ISNUMBER(SEARCH("Match Fee",I2498))),"Match Fees",IF(OR(ISNUMBER(SEARCH("Training",I2498)),ISNUMBER(SEARCH("Aspirations",I2498))),"Training Fee",""))))</f>
        <v>Match Fees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</row>
    <row r="2499" spans="1:17" ht="12.75">
      <c r="A2499" s="4">
        <v>45619</v>
      </c>
      <c r="B2499" s="18">
        <f>IF(AND(ISNUMBER(--LEFT(A2499,10)), ISNUMBER(--LEFT(C2499,10))), --LEFT(C2499,10) - --LEFT(A2499,10), "")</f>
        <v>0.33879999999771826</v>
      </c>
      <c r="C2499" s="4">
        <v>45619.338888888888</v>
      </c>
      <c r="D2499" s="16">
        <f>YEAR(C2499)</f>
        <v>2024</v>
      </c>
      <c r="E2499" s="1" t="str">
        <f t="shared" ref="E2499:E2562" si="39">TEXT(C2499, "mmmm yyyy")</f>
        <v>November 2024</v>
      </c>
      <c r="F2499" s="3" t="str">
        <f ca="1">IF(C2499&gt;=TODAY()-365, "Last 12 Months", "After 12 Months")</f>
        <v>Last 12 Months</v>
      </c>
      <c r="G2499" s="1" t="s">
        <v>4624</v>
      </c>
      <c r="H2499" s="1" t="s">
        <v>371</v>
      </c>
      <c r="I2499" s="1" t="s">
        <v>4625</v>
      </c>
      <c r="J2499" s="8">
        <f>EOMONTH(C2499, 0)</f>
        <v>45626</v>
      </c>
      <c r="K2499" s="1" t="s">
        <v>241</v>
      </c>
      <c r="L2499" s="1" t="str">
        <f>IF(ISNUMBER(SEARCH("Social subscription",I2499)),"Social Sub",IF(OR(ISNUMBER(SEARCH("Mens",I2499)),ISNUMBER(SEARCH("Ladies",I2499))),"Match Fees",IF(OR(ISNUMBER(SEARCH("Badgers",I2499)),ISNUMBER(SEARCH("Match Fee",I2499))),"Match Fees",IF(OR(ISNUMBER(SEARCH("Training",I2499)),ISNUMBER(SEARCH("Aspirations",I2499))),"Training Fee",""))))</f>
        <v>Match Fees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</row>
    <row r="2500" spans="1:17" ht="12.75">
      <c r="A2500" s="4">
        <v>45618</v>
      </c>
      <c r="B2500" s="18">
        <f>IF(AND(ISNUMBER(--LEFT(A2500,10)), ISNUMBER(--LEFT(C2500,10))), --LEFT(C2500,10) - --LEFT(A2500,10), "")</f>
        <v>1.6048000000009779</v>
      </c>
      <c r="C2500" s="4">
        <v>45619.604861111111</v>
      </c>
      <c r="D2500" s="16">
        <f>YEAR(C2500)</f>
        <v>2024</v>
      </c>
      <c r="E2500" s="1" t="str">
        <f t="shared" si="39"/>
        <v>November 2024</v>
      </c>
      <c r="F2500" s="3" t="str">
        <f ca="1">IF(C2500&gt;=TODAY()-365, "Last 12 Months", "After 12 Months")</f>
        <v>Last 12 Months</v>
      </c>
      <c r="G2500" s="1" t="s">
        <v>4626</v>
      </c>
      <c r="H2500" s="1" t="s">
        <v>2640</v>
      </c>
      <c r="I2500" s="1" t="s">
        <v>4627</v>
      </c>
      <c r="J2500" s="8">
        <f>EOMONTH(C2500, 0)</f>
        <v>45626</v>
      </c>
      <c r="K2500" s="1" t="s">
        <v>241</v>
      </c>
      <c r="L2500" s="1" t="str">
        <f>IF(ISNUMBER(SEARCH("Social subscription",I2500)),"Social Sub",IF(OR(ISNUMBER(SEARCH("Mens",I2500)),ISNUMBER(SEARCH("Ladies",I2500))),"Match Fees",IF(OR(ISNUMBER(SEARCH("Badgers",I2500)),ISNUMBER(SEARCH("Match Fee",I2500))),"Match Fees",IF(OR(ISNUMBER(SEARCH("Training",I2500)),ISNUMBER(SEARCH("Aspirations",I2500))),"Training Fee",""))))</f>
        <v>Match Fees</v>
      </c>
      <c r="M2500" s="1">
        <v>5</v>
      </c>
      <c r="N2500" s="1">
        <v>0</v>
      </c>
      <c r="O2500" s="1">
        <v>0</v>
      </c>
      <c r="P2500" s="1">
        <v>0</v>
      </c>
      <c r="Q2500" s="1">
        <v>5</v>
      </c>
    </row>
    <row r="2501" spans="1:17" ht="12.75">
      <c r="A2501" s="4">
        <v>45619</v>
      </c>
      <c r="B2501" s="18">
        <f>IF(AND(ISNUMBER(--LEFT(A2501,10)), ISNUMBER(--LEFT(C2501,10))), --LEFT(C2501,10) - --LEFT(A2501,10), "")</f>
        <v>0.88330000000132713</v>
      </c>
      <c r="C2501" s="4">
        <v>45619.883333333331</v>
      </c>
      <c r="D2501" s="16">
        <f>YEAR(C2501)</f>
        <v>2024</v>
      </c>
      <c r="E2501" s="1" t="str">
        <f t="shared" si="39"/>
        <v>November 2024</v>
      </c>
      <c r="F2501" s="3" t="str">
        <f ca="1">IF(C2501&gt;=TODAY()-365, "Last 12 Months", "After 12 Months")</f>
        <v>Last 12 Months</v>
      </c>
      <c r="G2501" s="1" t="s">
        <v>4628</v>
      </c>
      <c r="H2501" s="1" t="s">
        <v>3319</v>
      </c>
      <c r="I2501" s="1" t="s">
        <v>4629</v>
      </c>
      <c r="J2501" s="8">
        <f>EOMONTH(C2501, 0)</f>
        <v>45626</v>
      </c>
      <c r="K2501" s="1" t="s">
        <v>241</v>
      </c>
      <c r="L2501" s="1" t="str">
        <f>IF(ISNUMBER(SEARCH("Social subscription",I2501)),"Social Sub",IF(OR(ISNUMBER(SEARCH("Mens",I2501)),ISNUMBER(SEARCH("Ladies",I2501))),"Match Fees",IF(OR(ISNUMBER(SEARCH("Badgers",I2501)),ISNUMBER(SEARCH("Match Fee",I2501))),"Match Fees",IF(OR(ISNUMBER(SEARCH("Training",I2501)),ISNUMBER(SEARCH("Aspirations",I2501))),"Training Fee",""))))</f>
        <v>Match Fees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</row>
    <row r="2502" spans="1:17" ht="12.75">
      <c r="A2502" s="4">
        <v>45619</v>
      </c>
      <c r="B2502" s="18">
        <f>IF(AND(ISNUMBER(--LEFT(A2502,10)), ISNUMBER(--LEFT(C2502,10))), --LEFT(C2502,10) - --LEFT(A2502,10), "")</f>
        <v>0.88330000000132713</v>
      </c>
      <c r="C2502" s="4">
        <v>45619.883333333331</v>
      </c>
      <c r="D2502" s="16">
        <f>YEAR(C2502)</f>
        <v>2024</v>
      </c>
      <c r="E2502" s="1" t="str">
        <f t="shared" si="39"/>
        <v>November 2024</v>
      </c>
      <c r="F2502" s="3" t="str">
        <f ca="1">IF(C2502&gt;=TODAY()-365, "Last 12 Months", "After 12 Months")</f>
        <v>Last 12 Months</v>
      </c>
      <c r="G2502" s="1" t="s">
        <v>4630</v>
      </c>
      <c r="H2502" s="1" t="s">
        <v>2771</v>
      </c>
      <c r="I2502" s="1" t="s">
        <v>4629</v>
      </c>
      <c r="J2502" s="8">
        <f>EOMONTH(C2502, 0)</f>
        <v>45626</v>
      </c>
      <c r="K2502" s="1" t="s">
        <v>241</v>
      </c>
      <c r="L2502" s="1" t="str">
        <f>IF(ISNUMBER(SEARCH("Social subscription",I2502)),"Social Sub",IF(OR(ISNUMBER(SEARCH("Mens",I2502)),ISNUMBER(SEARCH("Ladies",I2502))),"Match Fees",IF(OR(ISNUMBER(SEARCH("Badgers",I2502)),ISNUMBER(SEARCH("Match Fee",I2502))),"Match Fees",IF(OR(ISNUMBER(SEARCH("Training",I2502)),ISNUMBER(SEARCH("Aspirations",I2502))),"Training Fee",""))))</f>
        <v>Match Fees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</row>
    <row r="2503" spans="1:17" ht="12.75">
      <c r="A2503" s="4">
        <v>45619</v>
      </c>
      <c r="B2503" s="18">
        <f>IF(AND(ISNUMBER(--LEFT(A2503,10)), ISNUMBER(--LEFT(C2503,10))), --LEFT(C2503,10) - --LEFT(A2503,10), "")</f>
        <v>0.88330000000132713</v>
      </c>
      <c r="C2503" s="4">
        <v>45619.883333333331</v>
      </c>
      <c r="D2503" s="16">
        <f>YEAR(C2503)</f>
        <v>2024</v>
      </c>
      <c r="E2503" s="1" t="str">
        <f t="shared" si="39"/>
        <v>November 2024</v>
      </c>
      <c r="F2503" s="3" t="str">
        <f ca="1">IF(C2503&gt;=TODAY()-365, "Last 12 Months", "After 12 Months")</f>
        <v>Last 12 Months</v>
      </c>
      <c r="G2503" s="1" t="s">
        <v>4631</v>
      </c>
      <c r="H2503" s="1" t="s">
        <v>1470</v>
      </c>
      <c r="I2503" s="1" t="s">
        <v>4632</v>
      </c>
      <c r="J2503" s="8">
        <f>EOMONTH(C2503, 0)</f>
        <v>45626</v>
      </c>
      <c r="K2503" s="1" t="s">
        <v>241</v>
      </c>
      <c r="L2503" s="1" t="str">
        <f>IF(ISNUMBER(SEARCH("Social subscription",I2503)),"Social Sub",IF(OR(ISNUMBER(SEARCH("Mens",I2503)),ISNUMBER(SEARCH("Ladies",I2503))),"Match Fees",IF(OR(ISNUMBER(SEARCH("Badgers",I2503)),ISNUMBER(SEARCH("Match Fee",I2503))),"Match Fees",IF(OR(ISNUMBER(SEARCH("Training",I2503)),ISNUMBER(SEARCH("Aspirations",I2503))),"Training Fee",""))))</f>
        <v>Match Fees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</row>
    <row r="2504" spans="1:17" ht="12.75">
      <c r="A2504" s="4">
        <v>45619</v>
      </c>
      <c r="B2504" s="18">
        <f>IF(AND(ISNUMBER(--LEFT(A2504,10)), ISNUMBER(--LEFT(C2504,10))), --LEFT(C2504,10) - --LEFT(A2504,10), "")</f>
        <v>0.88330000000132713</v>
      </c>
      <c r="C2504" s="4">
        <v>45619.883333333331</v>
      </c>
      <c r="D2504" s="16">
        <f>YEAR(C2504)</f>
        <v>2024</v>
      </c>
      <c r="E2504" s="1" t="str">
        <f t="shared" si="39"/>
        <v>November 2024</v>
      </c>
      <c r="F2504" s="3" t="str">
        <f ca="1">IF(C2504&gt;=TODAY()-365, "Last 12 Months", "After 12 Months")</f>
        <v>Last 12 Months</v>
      </c>
      <c r="G2504" s="1" t="s">
        <v>4633</v>
      </c>
      <c r="H2504" s="1" t="s">
        <v>3190</v>
      </c>
      <c r="I2504" s="1" t="s">
        <v>4629</v>
      </c>
      <c r="J2504" s="8">
        <f>EOMONTH(C2504, 0)</f>
        <v>45626</v>
      </c>
      <c r="K2504" s="1" t="s">
        <v>241</v>
      </c>
      <c r="L2504" s="1" t="str">
        <f>IF(ISNUMBER(SEARCH("Social subscription",I2504)),"Social Sub",IF(OR(ISNUMBER(SEARCH("Mens",I2504)),ISNUMBER(SEARCH("Ladies",I2504))),"Match Fees",IF(OR(ISNUMBER(SEARCH("Badgers",I2504)),ISNUMBER(SEARCH("Match Fee",I2504))),"Match Fees",IF(OR(ISNUMBER(SEARCH("Training",I2504)),ISNUMBER(SEARCH("Aspirations",I2504))),"Training Fee",""))))</f>
        <v>Match Fees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</row>
    <row r="2505" spans="1:17" ht="12.75">
      <c r="A2505" s="4">
        <v>45619</v>
      </c>
      <c r="B2505" s="18">
        <f>IF(AND(ISNUMBER(--LEFT(A2505,10)), ISNUMBER(--LEFT(C2505,10))), --LEFT(C2505,10) - --LEFT(A2505,10), "")</f>
        <v>0.88330000000132713</v>
      </c>
      <c r="C2505" s="4">
        <v>45619.883333333331</v>
      </c>
      <c r="D2505" s="16">
        <f>YEAR(C2505)</f>
        <v>2024</v>
      </c>
      <c r="E2505" s="1" t="str">
        <f t="shared" si="39"/>
        <v>November 2024</v>
      </c>
      <c r="F2505" s="3" t="str">
        <f ca="1">IF(C2505&gt;=TODAY()-365, "Last 12 Months", "After 12 Months")</f>
        <v>Last 12 Months</v>
      </c>
      <c r="G2505" s="1" t="s">
        <v>4634</v>
      </c>
      <c r="H2505" s="1" t="s">
        <v>2776</v>
      </c>
      <c r="I2505" s="1" t="s">
        <v>4632</v>
      </c>
      <c r="J2505" s="8">
        <f>EOMONTH(C2505, 0)</f>
        <v>45626</v>
      </c>
      <c r="K2505" s="1" t="s">
        <v>241</v>
      </c>
      <c r="L2505" s="1" t="str">
        <f>IF(ISNUMBER(SEARCH("Social subscription",I2505)),"Social Sub",IF(OR(ISNUMBER(SEARCH("Mens",I2505)),ISNUMBER(SEARCH("Ladies",I2505))),"Match Fees",IF(OR(ISNUMBER(SEARCH("Badgers",I2505)),ISNUMBER(SEARCH("Match Fee",I2505))),"Match Fees",IF(OR(ISNUMBER(SEARCH("Training",I2505)),ISNUMBER(SEARCH("Aspirations",I2505))),"Training Fee",""))))</f>
        <v>Match Fees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</row>
    <row r="2506" spans="1:17" ht="12.75">
      <c r="A2506" s="4">
        <v>45619</v>
      </c>
      <c r="B2506" s="18">
        <f>IF(AND(ISNUMBER(--LEFT(A2506,10)), ISNUMBER(--LEFT(C2506,10))), --LEFT(C2506,10) - --LEFT(A2506,10), "")</f>
        <v>0.88330000000132713</v>
      </c>
      <c r="C2506" s="4">
        <v>45619.883333333331</v>
      </c>
      <c r="D2506" s="16">
        <f>YEAR(C2506)</f>
        <v>2024</v>
      </c>
      <c r="E2506" s="1" t="str">
        <f t="shared" si="39"/>
        <v>November 2024</v>
      </c>
      <c r="F2506" s="3" t="str">
        <f ca="1">IF(C2506&gt;=TODAY()-365, "Last 12 Months", "After 12 Months")</f>
        <v>Last 12 Months</v>
      </c>
      <c r="G2506" s="1" t="s">
        <v>4635</v>
      </c>
      <c r="H2506" s="1" t="s">
        <v>3193</v>
      </c>
      <c r="I2506" s="1" t="s">
        <v>4632</v>
      </c>
      <c r="J2506" s="8">
        <f>EOMONTH(C2506, 0)</f>
        <v>45626</v>
      </c>
      <c r="K2506" s="1" t="s">
        <v>241</v>
      </c>
      <c r="L2506" s="1" t="str">
        <f>IF(ISNUMBER(SEARCH("Social subscription",I2506)),"Social Sub",IF(OR(ISNUMBER(SEARCH("Mens",I2506)),ISNUMBER(SEARCH("Ladies",I2506))),"Match Fees",IF(OR(ISNUMBER(SEARCH("Badgers",I2506)),ISNUMBER(SEARCH("Match Fee",I2506))),"Match Fees",IF(OR(ISNUMBER(SEARCH("Training",I2506)),ISNUMBER(SEARCH("Aspirations",I2506))),"Training Fee",""))))</f>
        <v>Match Fees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</row>
    <row r="2507" spans="1:17" ht="12.75">
      <c r="A2507" s="4">
        <v>45619</v>
      </c>
      <c r="B2507" s="18">
        <f>IF(AND(ISNUMBER(--LEFT(A2507,10)), ISNUMBER(--LEFT(C2507,10))), --LEFT(C2507,10) - --LEFT(A2507,10), "")</f>
        <v>0.88330000000132713</v>
      </c>
      <c r="C2507" s="4">
        <v>45619.883333333331</v>
      </c>
      <c r="D2507" s="16">
        <f>YEAR(C2507)</f>
        <v>2024</v>
      </c>
      <c r="E2507" s="1" t="str">
        <f t="shared" si="39"/>
        <v>November 2024</v>
      </c>
      <c r="F2507" s="3" t="str">
        <f ca="1">IF(C2507&gt;=TODAY()-365, "Last 12 Months", "After 12 Months")</f>
        <v>Last 12 Months</v>
      </c>
      <c r="G2507" s="1" t="s">
        <v>4636</v>
      </c>
      <c r="H2507" s="1" t="s">
        <v>4180</v>
      </c>
      <c r="I2507" s="1" t="s">
        <v>4629</v>
      </c>
      <c r="J2507" s="8">
        <f>EOMONTH(C2507, 0)</f>
        <v>45626</v>
      </c>
      <c r="K2507" s="1" t="s">
        <v>241</v>
      </c>
      <c r="L2507" s="1" t="str">
        <f>IF(ISNUMBER(SEARCH("Social subscription",I2507)),"Social Sub",IF(OR(ISNUMBER(SEARCH("Mens",I2507)),ISNUMBER(SEARCH("Ladies",I2507))),"Match Fees",IF(OR(ISNUMBER(SEARCH("Badgers",I2507)),ISNUMBER(SEARCH("Match Fee",I2507))),"Match Fees",IF(OR(ISNUMBER(SEARCH("Training",I2507)),ISNUMBER(SEARCH("Aspirations",I2507))),"Training Fee",""))))</f>
        <v>Match Fees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</row>
    <row r="2508" spans="1:17" ht="12.75">
      <c r="A2508" s="4">
        <v>45619</v>
      </c>
      <c r="B2508" s="18">
        <f>IF(AND(ISNUMBER(--LEFT(A2508,10)), ISNUMBER(--LEFT(C2508,10))), --LEFT(C2508,10) - --LEFT(A2508,10), "")</f>
        <v>0.88330000000132713</v>
      </c>
      <c r="C2508" s="4">
        <v>45619.883333333331</v>
      </c>
      <c r="D2508" s="16">
        <f>YEAR(C2508)</f>
        <v>2024</v>
      </c>
      <c r="E2508" s="1" t="str">
        <f t="shared" si="39"/>
        <v>November 2024</v>
      </c>
      <c r="F2508" s="3" t="str">
        <f ca="1">IF(C2508&gt;=TODAY()-365, "Last 12 Months", "After 12 Months")</f>
        <v>Last 12 Months</v>
      </c>
      <c r="G2508" s="1" t="s">
        <v>4637</v>
      </c>
      <c r="H2508" s="1" t="s">
        <v>2477</v>
      </c>
      <c r="I2508" s="1" t="s">
        <v>4632</v>
      </c>
      <c r="J2508" s="8">
        <f>EOMONTH(C2508, 0)</f>
        <v>45626</v>
      </c>
      <c r="K2508" s="1" t="s">
        <v>241</v>
      </c>
      <c r="L2508" s="1" t="str">
        <f>IF(ISNUMBER(SEARCH("Social subscription",I2508)),"Social Sub",IF(OR(ISNUMBER(SEARCH("Mens",I2508)),ISNUMBER(SEARCH("Ladies",I2508))),"Match Fees",IF(OR(ISNUMBER(SEARCH("Badgers",I2508)),ISNUMBER(SEARCH("Match Fee",I2508))),"Match Fees",IF(OR(ISNUMBER(SEARCH("Training",I2508)),ISNUMBER(SEARCH("Aspirations",I2508))),"Training Fee",""))))</f>
        <v>Match Fees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</row>
    <row r="2509" spans="1:17" ht="12.75">
      <c r="A2509" s="4">
        <v>45619</v>
      </c>
      <c r="B2509" s="18">
        <f>IF(AND(ISNUMBER(--LEFT(A2509,10)), ISNUMBER(--LEFT(C2509,10))), --LEFT(C2509,10) - --LEFT(A2509,10), "")</f>
        <v>0.88330000000132713</v>
      </c>
      <c r="C2509" s="4">
        <v>45619.883333333331</v>
      </c>
      <c r="D2509" s="16">
        <f>YEAR(C2509)</f>
        <v>2024</v>
      </c>
      <c r="E2509" s="1" t="str">
        <f t="shared" si="39"/>
        <v>November 2024</v>
      </c>
      <c r="F2509" s="3" t="str">
        <f ca="1">IF(C2509&gt;=TODAY()-365, "Last 12 Months", "After 12 Months")</f>
        <v>Last 12 Months</v>
      </c>
      <c r="G2509" s="1" t="s">
        <v>4638</v>
      </c>
      <c r="H2509" s="1" t="s">
        <v>1354</v>
      </c>
      <c r="I2509" s="1" t="s">
        <v>4632</v>
      </c>
      <c r="J2509" s="8">
        <f>EOMONTH(C2509, 0)</f>
        <v>45626</v>
      </c>
      <c r="K2509" s="1" t="s">
        <v>241</v>
      </c>
      <c r="L2509" s="1" t="str">
        <f>IF(ISNUMBER(SEARCH("Social subscription",I2509)),"Social Sub",IF(OR(ISNUMBER(SEARCH("Mens",I2509)),ISNUMBER(SEARCH("Ladies",I2509))),"Match Fees",IF(OR(ISNUMBER(SEARCH("Badgers",I2509)),ISNUMBER(SEARCH("Match Fee",I2509))),"Match Fees",IF(OR(ISNUMBER(SEARCH("Training",I2509)),ISNUMBER(SEARCH("Aspirations",I2509))),"Training Fee",""))))</f>
        <v>Match Fees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</row>
    <row r="2510" spans="1:17" ht="12.75">
      <c r="A2510" s="4">
        <v>45619</v>
      </c>
      <c r="B2510" s="18">
        <f>IF(AND(ISNUMBER(--LEFT(A2510,10)), ISNUMBER(--LEFT(C2510,10))), --LEFT(C2510,10) - --LEFT(A2510,10), "")</f>
        <v>0.88330000000132713</v>
      </c>
      <c r="C2510" s="4">
        <v>45619.883333333331</v>
      </c>
      <c r="D2510" s="16">
        <f>YEAR(C2510)</f>
        <v>2024</v>
      </c>
      <c r="E2510" s="1" t="str">
        <f t="shared" si="39"/>
        <v>November 2024</v>
      </c>
      <c r="F2510" s="3" t="str">
        <f ca="1">IF(C2510&gt;=TODAY()-365, "Last 12 Months", "After 12 Months")</f>
        <v>Last 12 Months</v>
      </c>
      <c r="G2510" s="1" t="s">
        <v>4639</v>
      </c>
      <c r="H2510" s="1" t="s">
        <v>3198</v>
      </c>
      <c r="I2510" s="1" t="s">
        <v>4629</v>
      </c>
      <c r="J2510" s="8">
        <f>EOMONTH(C2510, 0)</f>
        <v>45626</v>
      </c>
      <c r="K2510" s="1" t="s">
        <v>241</v>
      </c>
      <c r="L2510" s="1" t="str">
        <f>IF(ISNUMBER(SEARCH("Social subscription",I2510)),"Social Sub",IF(OR(ISNUMBER(SEARCH("Mens",I2510)),ISNUMBER(SEARCH("Ladies",I2510))),"Match Fees",IF(OR(ISNUMBER(SEARCH("Badgers",I2510)),ISNUMBER(SEARCH("Match Fee",I2510))),"Match Fees",IF(OR(ISNUMBER(SEARCH("Training",I2510)),ISNUMBER(SEARCH("Aspirations",I2510))),"Training Fee",""))))</f>
        <v>Match Fees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</row>
    <row r="2511" spans="1:17" ht="12.75">
      <c r="A2511" s="4">
        <v>45619</v>
      </c>
      <c r="B2511" s="18">
        <f>IF(AND(ISNUMBER(--LEFT(A2511,10)), ISNUMBER(--LEFT(C2511,10))), --LEFT(C2511,10) - --LEFT(A2511,10), "")</f>
        <v>0.88330000000132713</v>
      </c>
      <c r="C2511" s="4">
        <v>45619.883333333331</v>
      </c>
      <c r="D2511" s="16">
        <f>YEAR(C2511)</f>
        <v>2024</v>
      </c>
      <c r="E2511" s="1" t="str">
        <f t="shared" si="39"/>
        <v>November 2024</v>
      </c>
      <c r="F2511" s="3" t="str">
        <f ca="1">IF(C2511&gt;=TODAY()-365, "Last 12 Months", "After 12 Months")</f>
        <v>Last 12 Months</v>
      </c>
      <c r="G2511" s="1" t="s">
        <v>4640</v>
      </c>
      <c r="H2511" s="1" t="s">
        <v>1692</v>
      </c>
      <c r="I2511" s="1" t="s">
        <v>4632</v>
      </c>
      <c r="J2511" s="8">
        <f>EOMONTH(C2511, 0)</f>
        <v>45626</v>
      </c>
      <c r="K2511" s="1" t="s">
        <v>241</v>
      </c>
      <c r="L2511" s="1" t="str">
        <f>IF(ISNUMBER(SEARCH("Social subscription",I2511)),"Social Sub",IF(OR(ISNUMBER(SEARCH("Mens",I2511)),ISNUMBER(SEARCH("Ladies",I2511))),"Match Fees",IF(OR(ISNUMBER(SEARCH("Badgers",I2511)),ISNUMBER(SEARCH("Match Fee",I2511))),"Match Fees",IF(OR(ISNUMBER(SEARCH("Training",I2511)),ISNUMBER(SEARCH("Aspirations",I2511))),"Training Fee",""))))</f>
        <v>Match Fees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</row>
    <row r="2512" spans="1:17" ht="12.75">
      <c r="A2512" s="4">
        <v>45619</v>
      </c>
      <c r="B2512" s="18">
        <f>IF(AND(ISNUMBER(--LEFT(A2512,10)), ISNUMBER(--LEFT(C2512,10))), --LEFT(C2512,10) - --LEFT(A2512,10), "")</f>
        <v>0.88330000000132713</v>
      </c>
      <c r="C2512" s="4">
        <v>45619.883333333331</v>
      </c>
      <c r="D2512" s="16">
        <f>YEAR(C2512)</f>
        <v>2024</v>
      </c>
      <c r="E2512" s="1" t="str">
        <f t="shared" si="39"/>
        <v>November 2024</v>
      </c>
      <c r="F2512" s="3" t="str">
        <f ca="1">IF(C2512&gt;=TODAY()-365, "Last 12 Months", "After 12 Months")</f>
        <v>Last 12 Months</v>
      </c>
      <c r="G2512" s="1" t="s">
        <v>4641</v>
      </c>
      <c r="H2512" s="1" t="s">
        <v>3200</v>
      </c>
      <c r="I2512" s="1" t="s">
        <v>4629</v>
      </c>
      <c r="J2512" s="8">
        <f>EOMONTH(C2512, 0)</f>
        <v>45626</v>
      </c>
      <c r="K2512" s="1" t="s">
        <v>241</v>
      </c>
      <c r="L2512" s="1" t="str">
        <f>IF(ISNUMBER(SEARCH("Social subscription",I2512)),"Social Sub",IF(OR(ISNUMBER(SEARCH("Mens",I2512)),ISNUMBER(SEARCH("Ladies",I2512))),"Match Fees",IF(OR(ISNUMBER(SEARCH("Badgers",I2512)),ISNUMBER(SEARCH("Match Fee",I2512))),"Match Fees",IF(OR(ISNUMBER(SEARCH("Training",I2512)),ISNUMBER(SEARCH("Aspirations",I2512))),"Training Fee",""))))</f>
        <v>Match Fees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</row>
    <row r="2513" spans="1:17" ht="12.75">
      <c r="A2513" s="4">
        <v>45619</v>
      </c>
      <c r="B2513" s="18">
        <f>IF(AND(ISNUMBER(--LEFT(A2513,10)), ISNUMBER(--LEFT(C2513,10))), --LEFT(C2513,10) - --LEFT(A2513,10), "")</f>
        <v>0.88330000000132713</v>
      </c>
      <c r="C2513" s="4">
        <v>45619.883333333331</v>
      </c>
      <c r="D2513" s="16">
        <f>YEAR(C2513)</f>
        <v>2024</v>
      </c>
      <c r="E2513" s="1" t="str">
        <f t="shared" si="39"/>
        <v>November 2024</v>
      </c>
      <c r="F2513" s="3" t="str">
        <f ca="1">IF(C2513&gt;=TODAY()-365, "Last 12 Months", "After 12 Months")</f>
        <v>Last 12 Months</v>
      </c>
      <c r="G2513" s="1" t="s">
        <v>4642</v>
      </c>
      <c r="H2513" s="1" t="s">
        <v>2784</v>
      </c>
      <c r="I2513" s="1" t="s">
        <v>4632</v>
      </c>
      <c r="J2513" s="8">
        <f>EOMONTH(C2513, 0)</f>
        <v>45626</v>
      </c>
      <c r="K2513" s="1" t="s">
        <v>241</v>
      </c>
      <c r="L2513" s="1" t="str">
        <f>IF(ISNUMBER(SEARCH("Social subscription",I2513)),"Social Sub",IF(OR(ISNUMBER(SEARCH("Mens",I2513)),ISNUMBER(SEARCH("Ladies",I2513))),"Match Fees",IF(OR(ISNUMBER(SEARCH("Badgers",I2513)),ISNUMBER(SEARCH("Match Fee",I2513))),"Match Fees",IF(OR(ISNUMBER(SEARCH("Training",I2513)),ISNUMBER(SEARCH("Aspirations",I2513))),"Training Fee",""))))</f>
        <v>Match Fees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</row>
    <row r="2514" spans="1:17" ht="12.75">
      <c r="A2514" s="4">
        <v>45582</v>
      </c>
      <c r="B2514" s="18">
        <f>IF(AND(ISNUMBER(--LEFT(A2514,10)), ISNUMBER(--LEFT(C2514,10))), --LEFT(C2514,10) - --LEFT(A2514,10), "")</f>
        <v>39.354099999996834</v>
      </c>
      <c r="C2514" s="4">
        <v>45621.354166666664</v>
      </c>
      <c r="D2514" s="16">
        <f>YEAR(C2514)</f>
        <v>2024</v>
      </c>
      <c r="E2514" s="1" t="str">
        <f t="shared" si="39"/>
        <v>November 2024</v>
      </c>
      <c r="F2514" s="3" t="str">
        <f ca="1">IF(C2514&gt;=TODAY()-365, "Last 12 Months", "After 12 Months")</f>
        <v>Last 12 Months</v>
      </c>
      <c r="G2514" s="1" t="s">
        <v>4643</v>
      </c>
      <c r="H2514" s="1" t="s">
        <v>717</v>
      </c>
      <c r="I2514" s="1" t="s">
        <v>3909</v>
      </c>
      <c r="J2514" s="8">
        <f>EOMONTH(C2514, 0)</f>
        <v>45626</v>
      </c>
      <c r="K2514" s="1" t="s">
        <v>373</v>
      </c>
      <c r="L2514" s="1" t="str">
        <f>IF(ISNUMBER(SEARCH("Social subscription",I2514)),"Social Sub",IF(OR(ISNUMBER(SEARCH("Mens",I2514)),ISNUMBER(SEARCH("Ladies",I2514))),"Match Fees",IF(OR(ISNUMBER(SEARCH("Badgers",I2514)),ISNUMBER(SEARCH("Match Fee",I2514))),"Match Fees",IF(OR(ISNUMBER(SEARCH("Training",I2514)),ISNUMBER(SEARCH("Aspirations",I2514))),"Training Fee",""))))</f>
        <v>Match Fees</v>
      </c>
      <c r="M2514" s="1">
        <v>5</v>
      </c>
      <c r="N2514" s="1">
        <v>0.12</v>
      </c>
      <c r="O2514" s="1">
        <v>0.05</v>
      </c>
      <c r="P2514" s="1">
        <v>0</v>
      </c>
      <c r="Q2514" s="1">
        <v>4.83</v>
      </c>
    </row>
    <row r="2515" spans="1:17" ht="12.75">
      <c r="A2515" s="4">
        <v>45599</v>
      </c>
      <c r="B2515" s="18">
        <f>IF(AND(ISNUMBER(--LEFT(A2515,10)), ISNUMBER(--LEFT(C2515,10))), --LEFT(C2515,10) - --LEFT(A2515,10), "")</f>
        <v>22.354099999996834</v>
      </c>
      <c r="C2515" s="4">
        <v>45621.354166666664</v>
      </c>
      <c r="D2515" s="16">
        <f>YEAR(C2515)</f>
        <v>2024</v>
      </c>
      <c r="E2515" s="1" t="str">
        <f t="shared" si="39"/>
        <v>November 2024</v>
      </c>
      <c r="F2515" s="3" t="str">
        <f ca="1">IF(C2515&gt;=TODAY()-365, "Last 12 Months", "After 12 Months")</f>
        <v>Last 12 Months</v>
      </c>
      <c r="G2515" s="1" t="s">
        <v>4644</v>
      </c>
      <c r="H2515" s="1" t="s">
        <v>717</v>
      </c>
      <c r="I2515" s="1" t="s">
        <v>4645</v>
      </c>
      <c r="J2515" s="8">
        <f>EOMONTH(C2515, 0)</f>
        <v>45626</v>
      </c>
      <c r="K2515" s="1" t="s">
        <v>373</v>
      </c>
      <c r="L2515" s="1" t="str">
        <f>IF(ISNUMBER(SEARCH("Social subscription",I2515)),"Social Sub",IF(OR(ISNUMBER(SEARCH("Mens",I2515)),ISNUMBER(SEARCH("Ladies",I2515))),"Match Fees",IF(OR(ISNUMBER(SEARCH("Badgers",I2515)),ISNUMBER(SEARCH("Match Fee",I2515))),"Match Fees",IF(OR(ISNUMBER(SEARCH("Training",I2515)),ISNUMBER(SEARCH("Aspirations",I2515))),"Training Fee",""))))</f>
        <v>Match Fees</v>
      </c>
      <c r="M2515" s="1">
        <v>5</v>
      </c>
      <c r="N2515" s="1">
        <v>0.12</v>
      </c>
      <c r="O2515" s="1">
        <v>0.05</v>
      </c>
      <c r="P2515" s="1">
        <v>0</v>
      </c>
      <c r="Q2515" s="1">
        <v>4.83</v>
      </c>
    </row>
    <row r="2516" spans="1:17" ht="12.75">
      <c r="A2516" s="4">
        <v>45609</v>
      </c>
      <c r="B2516" s="18">
        <f>IF(AND(ISNUMBER(--LEFT(A2516,10)), ISNUMBER(--LEFT(C2516,10))), --LEFT(C2516,10) - --LEFT(A2516,10), "")</f>
        <v>12.354099999996834</v>
      </c>
      <c r="C2516" s="4">
        <v>45621.354166666664</v>
      </c>
      <c r="D2516" s="16">
        <f>YEAR(C2516)</f>
        <v>2024</v>
      </c>
      <c r="E2516" s="1" t="str">
        <f t="shared" si="39"/>
        <v>November 2024</v>
      </c>
      <c r="F2516" s="3" t="str">
        <f ca="1">IF(C2516&gt;=TODAY()-365, "Last 12 Months", "After 12 Months")</f>
        <v>Last 12 Months</v>
      </c>
      <c r="G2516" s="1" t="s">
        <v>4646</v>
      </c>
      <c r="H2516" s="1" t="s">
        <v>717</v>
      </c>
      <c r="I2516" s="1" t="s">
        <v>4647</v>
      </c>
      <c r="J2516" s="8">
        <f>EOMONTH(C2516, 0)</f>
        <v>45626</v>
      </c>
      <c r="K2516" s="1" t="s">
        <v>373</v>
      </c>
      <c r="L2516" s="1" t="str">
        <f>IF(ISNUMBER(SEARCH("Social subscription",I2516)),"Social Sub",IF(OR(ISNUMBER(SEARCH("Mens",I2516)),ISNUMBER(SEARCH("Ladies",I2516))),"Match Fees",IF(OR(ISNUMBER(SEARCH("Badgers",I2516)),ISNUMBER(SEARCH("Match Fee",I2516))),"Match Fees",IF(OR(ISNUMBER(SEARCH("Training",I2516)),ISNUMBER(SEARCH("Aspirations",I2516))),"Training Fee",""))))</f>
        <v>Match Fees</v>
      </c>
      <c r="M2516" s="1">
        <v>5</v>
      </c>
      <c r="N2516" s="1">
        <v>0.12</v>
      </c>
      <c r="O2516" s="1">
        <v>0.05</v>
      </c>
      <c r="P2516" s="1">
        <v>0</v>
      </c>
      <c r="Q2516" s="1">
        <v>4.83</v>
      </c>
    </row>
    <row r="2517" spans="1:17" ht="12.75">
      <c r="A2517" s="4">
        <v>45615</v>
      </c>
      <c r="B2517" s="18">
        <f>IF(AND(ISNUMBER(--LEFT(A2517,10)), ISNUMBER(--LEFT(C2517,10))), --LEFT(C2517,10) - --LEFT(A2517,10), "")</f>
        <v>6.3540999999968335</v>
      </c>
      <c r="C2517" s="4">
        <v>45621.354166666664</v>
      </c>
      <c r="D2517" s="16">
        <f>YEAR(C2517)</f>
        <v>2024</v>
      </c>
      <c r="E2517" s="1" t="str">
        <f t="shared" si="39"/>
        <v>November 2024</v>
      </c>
      <c r="F2517" s="3" t="str">
        <f ca="1">IF(C2517&gt;=TODAY()-365, "Last 12 Months", "After 12 Months")</f>
        <v>Last 12 Months</v>
      </c>
      <c r="G2517" s="1" t="s">
        <v>4648</v>
      </c>
      <c r="H2517" s="1" t="s">
        <v>717</v>
      </c>
      <c r="I2517" s="1" t="s">
        <v>4649</v>
      </c>
      <c r="J2517" s="8">
        <f>EOMONTH(C2517, 0)</f>
        <v>45626</v>
      </c>
      <c r="K2517" s="1" t="s">
        <v>373</v>
      </c>
      <c r="L2517" s="1" t="str">
        <f>IF(ISNUMBER(SEARCH("Social subscription",I2517)),"Social Sub",IF(OR(ISNUMBER(SEARCH("Mens",I2517)),ISNUMBER(SEARCH("Ladies",I2517))),"Match Fees",IF(OR(ISNUMBER(SEARCH("Badgers",I2517)),ISNUMBER(SEARCH("Match Fee",I2517))),"Match Fees",IF(OR(ISNUMBER(SEARCH("Training",I2517)),ISNUMBER(SEARCH("Aspirations",I2517))),"Training Fee",""))))</f>
        <v>Match Fees</v>
      </c>
      <c r="M2517" s="1">
        <v>5</v>
      </c>
      <c r="N2517" s="1">
        <v>0.14000000000000001</v>
      </c>
      <c r="O2517" s="1">
        <v>0.05</v>
      </c>
      <c r="P2517" s="1">
        <v>0</v>
      </c>
      <c r="Q2517" s="1">
        <v>4.8099999999999996</v>
      </c>
    </row>
    <row r="2518" spans="1:17" ht="12.75">
      <c r="A2518" s="4">
        <v>45577</v>
      </c>
      <c r="B2518" s="18">
        <f>IF(AND(ISNUMBER(--LEFT(A2518,10)), ISNUMBER(--LEFT(C2518,10))), --LEFT(C2518,10) - --LEFT(A2518,10), "")</f>
        <v>44.739500000003318</v>
      </c>
      <c r="C2518" s="4">
        <v>45621.739583333336</v>
      </c>
      <c r="D2518" s="16">
        <f>YEAR(C2518)</f>
        <v>2024</v>
      </c>
      <c r="E2518" s="1" t="str">
        <f t="shared" si="39"/>
        <v>November 2024</v>
      </c>
      <c r="F2518" s="3" t="str">
        <f ca="1">IF(C2518&gt;=TODAY()-365, "Last 12 Months", "After 12 Months")</f>
        <v>Last 12 Months</v>
      </c>
      <c r="G2518" s="1" t="s">
        <v>4650</v>
      </c>
      <c r="H2518" s="1" t="s">
        <v>2287</v>
      </c>
      <c r="I2518" s="1" t="s">
        <v>4457</v>
      </c>
      <c r="J2518" s="8">
        <f>EOMONTH(C2518, 0)</f>
        <v>45626</v>
      </c>
      <c r="K2518" s="1" t="s">
        <v>233</v>
      </c>
      <c r="L2518" s="1" t="str">
        <f>IF(ISNUMBER(SEARCH("Social subscription",I2518)),"Social Sub",IF(OR(ISNUMBER(SEARCH("Mens",I2518)),ISNUMBER(SEARCH("Ladies",I2518))),"Match Fees",IF(OR(ISNUMBER(SEARCH("Badgers",I2518)),ISNUMBER(SEARCH("Match Fee",I2518))),"Match Fees",IF(OR(ISNUMBER(SEARCH("Training",I2518)),ISNUMBER(SEARCH("Aspirations",I2518))),"Training Fee",""))))</f>
        <v>Match Fees</v>
      </c>
      <c r="M2518" s="1">
        <v>10</v>
      </c>
      <c r="N2518" s="1">
        <v>0</v>
      </c>
      <c r="O2518" s="1">
        <v>0</v>
      </c>
      <c r="P2518" s="1">
        <v>0</v>
      </c>
      <c r="Q2518" s="1">
        <v>10</v>
      </c>
    </row>
    <row r="2519" spans="1:17" ht="12.75">
      <c r="A2519" s="4">
        <v>45584</v>
      </c>
      <c r="B2519" s="18">
        <f>IF(AND(ISNUMBER(--LEFT(A2519,10)), ISNUMBER(--LEFT(C2519,10))), --LEFT(C2519,10) - --LEFT(A2519,10), "")</f>
        <v>37.739500000003318</v>
      </c>
      <c r="C2519" s="4">
        <v>45621.739583333336</v>
      </c>
      <c r="D2519" s="16">
        <f>YEAR(C2519)</f>
        <v>2024</v>
      </c>
      <c r="E2519" s="1" t="str">
        <f t="shared" si="39"/>
        <v>November 2024</v>
      </c>
      <c r="F2519" s="3" t="str">
        <f ca="1">IF(C2519&gt;=TODAY()-365, "Last 12 Months", "After 12 Months")</f>
        <v>Last 12 Months</v>
      </c>
      <c r="G2519" s="1" t="s">
        <v>4651</v>
      </c>
      <c r="H2519" s="1" t="s">
        <v>2287</v>
      </c>
      <c r="I2519" s="1" t="s">
        <v>4459</v>
      </c>
      <c r="J2519" s="8">
        <f>EOMONTH(C2519, 0)</f>
        <v>45626</v>
      </c>
      <c r="K2519" s="1" t="s">
        <v>233</v>
      </c>
      <c r="L2519" s="1" t="str">
        <f>IF(ISNUMBER(SEARCH("Social subscription",I2519)),"Social Sub",IF(OR(ISNUMBER(SEARCH("Mens",I2519)),ISNUMBER(SEARCH("Ladies",I2519))),"Match Fees",IF(OR(ISNUMBER(SEARCH("Badgers",I2519)),ISNUMBER(SEARCH("Match Fee",I2519))),"Match Fees",IF(OR(ISNUMBER(SEARCH("Training",I2519)),ISNUMBER(SEARCH("Aspirations",I2519))),"Training Fee",""))))</f>
        <v>Match Fees</v>
      </c>
      <c r="M2519" s="1">
        <v>10</v>
      </c>
      <c r="N2519" s="1">
        <v>0</v>
      </c>
      <c r="O2519" s="1">
        <v>0</v>
      </c>
      <c r="P2519" s="1">
        <v>0</v>
      </c>
      <c r="Q2519" s="1">
        <v>10</v>
      </c>
    </row>
    <row r="2520" spans="1:17" ht="12.75">
      <c r="A2520" s="4">
        <v>45600</v>
      </c>
      <c r="B2520" s="18">
        <f>IF(AND(ISNUMBER(--LEFT(A2520,10)), ISNUMBER(--LEFT(C2520,10))), --LEFT(C2520,10) - --LEFT(A2520,10), "")</f>
        <v>21.739500000003318</v>
      </c>
      <c r="C2520" s="4">
        <v>45621.739583333336</v>
      </c>
      <c r="D2520" s="16">
        <f>YEAR(C2520)</f>
        <v>2024</v>
      </c>
      <c r="E2520" s="1" t="str">
        <f t="shared" si="39"/>
        <v>November 2024</v>
      </c>
      <c r="F2520" s="3" t="str">
        <f ca="1">IF(C2520&gt;=TODAY()-365, "Last 12 Months", "After 12 Months")</f>
        <v>Last 12 Months</v>
      </c>
      <c r="G2520" s="1" t="s">
        <v>4652</v>
      </c>
      <c r="H2520" s="1" t="s">
        <v>2287</v>
      </c>
      <c r="I2520" s="1" t="s">
        <v>4461</v>
      </c>
      <c r="J2520" s="8">
        <f>EOMONTH(C2520, 0)</f>
        <v>45626</v>
      </c>
      <c r="K2520" s="1" t="s">
        <v>233</v>
      </c>
      <c r="L2520" s="1" t="str">
        <f>IF(ISNUMBER(SEARCH("Social subscription",I2520)),"Social Sub",IF(OR(ISNUMBER(SEARCH("Mens",I2520)),ISNUMBER(SEARCH("Ladies",I2520))),"Match Fees",IF(OR(ISNUMBER(SEARCH("Badgers",I2520)),ISNUMBER(SEARCH("Match Fee",I2520))),"Match Fees",IF(OR(ISNUMBER(SEARCH("Training",I2520)),ISNUMBER(SEARCH("Aspirations",I2520))),"Training Fee",""))))</f>
        <v>Match Fees</v>
      </c>
      <c r="M2520" s="1">
        <v>10</v>
      </c>
      <c r="N2520" s="1">
        <v>0</v>
      </c>
      <c r="O2520" s="1">
        <v>0</v>
      </c>
      <c r="P2520" s="1">
        <v>0</v>
      </c>
      <c r="Q2520" s="1">
        <v>10</v>
      </c>
    </row>
    <row r="2521" spans="1:17" ht="12.75">
      <c r="A2521" s="4">
        <v>45613</v>
      </c>
      <c r="B2521" s="18">
        <f>IF(AND(ISNUMBER(--LEFT(A2521,10)), ISNUMBER(--LEFT(C2521,10))), --LEFT(C2521,10) - --LEFT(A2521,10), "")</f>
        <v>8.7395000000033178</v>
      </c>
      <c r="C2521" s="4">
        <v>45621.739583333336</v>
      </c>
      <c r="D2521" s="16">
        <f>YEAR(C2521)</f>
        <v>2024</v>
      </c>
      <c r="E2521" s="1" t="str">
        <f t="shared" si="39"/>
        <v>November 2024</v>
      </c>
      <c r="F2521" s="3" t="str">
        <f ca="1">IF(C2521&gt;=TODAY()-365, "Last 12 Months", "After 12 Months")</f>
        <v>Last 12 Months</v>
      </c>
      <c r="G2521" s="1" t="s">
        <v>4653</v>
      </c>
      <c r="H2521" s="1" t="s">
        <v>2287</v>
      </c>
      <c r="I2521" s="1" t="s">
        <v>4654</v>
      </c>
      <c r="J2521" s="8">
        <f>EOMONTH(C2521, 0)</f>
        <v>45626</v>
      </c>
      <c r="K2521" s="1" t="s">
        <v>233</v>
      </c>
      <c r="L2521" s="1" t="str">
        <f>IF(ISNUMBER(SEARCH("Social subscription",I2521)),"Social Sub",IF(OR(ISNUMBER(SEARCH("Mens",I2521)),ISNUMBER(SEARCH("Ladies",I2521))),"Match Fees",IF(OR(ISNUMBER(SEARCH("Badgers",I2521)),ISNUMBER(SEARCH("Match Fee",I2521))),"Match Fees",IF(OR(ISNUMBER(SEARCH("Training",I2521)),ISNUMBER(SEARCH("Aspirations",I2521))),"Training Fee",""))))</f>
        <v>Match Fees</v>
      </c>
      <c r="M2521" s="1">
        <v>10</v>
      </c>
      <c r="N2521" s="1">
        <v>0</v>
      </c>
      <c r="O2521" s="1">
        <v>0</v>
      </c>
      <c r="P2521" s="1">
        <v>0</v>
      </c>
      <c r="Q2521" s="1">
        <v>10</v>
      </c>
    </row>
    <row r="2522" spans="1:17" ht="12.75">
      <c r="A2522" s="4">
        <v>45551</v>
      </c>
      <c r="B2522" s="18">
        <f>IF(AND(ISNUMBER(--LEFT(A2522,10)), ISNUMBER(--LEFT(C2522,10))), --LEFT(C2522,10) - --LEFT(A2522,10), "")</f>
        <v>70.740899999997055</v>
      </c>
      <c r="C2522" s="4">
        <v>45621.740972222222</v>
      </c>
      <c r="D2522" s="16">
        <f>YEAR(C2522)</f>
        <v>2024</v>
      </c>
      <c r="E2522" s="1" t="str">
        <f t="shared" si="39"/>
        <v>November 2024</v>
      </c>
      <c r="F2522" s="3" t="str">
        <f ca="1">IF(C2522&gt;=TODAY()-365, "Last 12 Months", "After 12 Months")</f>
        <v>Last 12 Months</v>
      </c>
      <c r="G2522" s="1" t="s">
        <v>4655</v>
      </c>
      <c r="H2522" s="1" t="s">
        <v>427</v>
      </c>
      <c r="I2522" s="1" t="s">
        <v>3223</v>
      </c>
      <c r="J2522" s="8">
        <f>EOMONTH(C2522, 0)</f>
        <v>45626</v>
      </c>
      <c r="K2522" s="1" t="s">
        <v>233</v>
      </c>
      <c r="L2522" s="1" t="str">
        <f>IF(ISNUMBER(SEARCH("Social subscription",I2522)),"Social Sub",IF(OR(ISNUMBER(SEARCH("Mens",I2522)),ISNUMBER(SEARCH("Ladies",I2522))),"Match Fees",IF(OR(ISNUMBER(SEARCH("Badgers",I2522)),ISNUMBER(SEARCH("Match Fee",I2522))),"Match Fees",IF(OR(ISNUMBER(SEARCH("Training",I2522)),ISNUMBER(SEARCH("Aspirations",I2522))),"Training Fee",""))))</f>
        <v>Match Fees</v>
      </c>
      <c r="M2522" s="1">
        <v>60</v>
      </c>
      <c r="N2522" s="1">
        <v>0</v>
      </c>
      <c r="O2522" s="1">
        <v>0</v>
      </c>
      <c r="P2522" s="1">
        <v>0</v>
      </c>
      <c r="Q2522" s="1">
        <v>60</v>
      </c>
    </row>
    <row r="2523" spans="1:17" ht="12.75">
      <c r="A2523" s="4">
        <v>45584</v>
      </c>
      <c r="B2523" s="18">
        <f>IF(AND(ISNUMBER(--LEFT(A2523,10)), ISNUMBER(--LEFT(C2523,10))), --LEFT(C2523,10) - --LEFT(A2523,10), "")</f>
        <v>37.740899999997055</v>
      </c>
      <c r="C2523" s="4">
        <v>45621.740972222222</v>
      </c>
      <c r="D2523" s="16">
        <f>YEAR(C2523)</f>
        <v>2024</v>
      </c>
      <c r="E2523" s="1" t="str">
        <f t="shared" si="39"/>
        <v>November 2024</v>
      </c>
      <c r="F2523" s="3" t="str">
        <f ca="1">IF(C2523&gt;=TODAY()-365, "Last 12 Months", "After 12 Months")</f>
        <v>Last 12 Months</v>
      </c>
      <c r="G2523" s="1" t="s">
        <v>4656</v>
      </c>
      <c r="H2523" s="1" t="s">
        <v>427</v>
      </c>
      <c r="I2523" s="1" t="s">
        <v>4657</v>
      </c>
      <c r="J2523" s="8">
        <f>EOMONTH(C2523, 0)</f>
        <v>45626</v>
      </c>
      <c r="K2523" s="1" t="s">
        <v>233</v>
      </c>
      <c r="L2523" s="1" t="str">
        <f>IF(ISNUMBER(SEARCH("Social subscription",I2523)),"Social Sub",IF(OR(ISNUMBER(SEARCH("Mens",I2523)),ISNUMBER(SEARCH("Ladies",I2523))),"Match Fees",IF(OR(ISNUMBER(SEARCH("Badgers",I2523)),ISNUMBER(SEARCH("Match Fee",I2523))),"Match Fees",IF(OR(ISNUMBER(SEARCH("Training",I2523)),ISNUMBER(SEARCH("Aspirations",I2523))),"Training Fee",""))))</f>
        <v>Match Fees</v>
      </c>
      <c r="M2523" s="1">
        <v>5</v>
      </c>
      <c r="N2523" s="1">
        <v>0</v>
      </c>
      <c r="O2523" s="1">
        <v>0</v>
      </c>
      <c r="P2523" s="1">
        <v>0</v>
      </c>
      <c r="Q2523" s="1">
        <v>5</v>
      </c>
    </row>
    <row r="2524" spans="1:17" ht="12.75">
      <c r="A2524" s="4">
        <v>45600</v>
      </c>
      <c r="B2524" s="18">
        <f>IF(AND(ISNUMBER(--LEFT(A2524,10)), ISNUMBER(--LEFT(C2524,10))), --LEFT(C2524,10) - --LEFT(A2524,10), "")</f>
        <v>21.740899999997055</v>
      </c>
      <c r="C2524" s="4">
        <v>45621.740972222222</v>
      </c>
      <c r="D2524" s="16">
        <f>YEAR(C2524)</f>
        <v>2024</v>
      </c>
      <c r="E2524" s="1" t="str">
        <f t="shared" si="39"/>
        <v>November 2024</v>
      </c>
      <c r="F2524" s="3" t="str">
        <f ca="1">IF(C2524&gt;=TODAY()-365, "Last 12 Months", "After 12 Months")</f>
        <v>Last 12 Months</v>
      </c>
      <c r="G2524" s="1" t="s">
        <v>4658</v>
      </c>
      <c r="H2524" s="1" t="s">
        <v>427</v>
      </c>
      <c r="I2524" s="1" t="s">
        <v>4659</v>
      </c>
      <c r="J2524" s="8">
        <f>EOMONTH(C2524, 0)</f>
        <v>45626</v>
      </c>
      <c r="K2524" s="1" t="s">
        <v>233</v>
      </c>
      <c r="L2524" s="1" t="str">
        <f>IF(ISNUMBER(SEARCH("Social subscription",I2524)),"Social Sub",IF(OR(ISNUMBER(SEARCH("Mens",I2524)),ISNUMBER(SEARCH("Ladies",I2524))),"Match Fees",IF(OR(ISNUMBER(SEARCH("Badgers",I2524)),ISNUMBER(SEARCH("Match Fee",I2524))),"Match Fees",IF(OR(ISNUMBER(SEARCH("Training",I2524)),ISNUMBER(SEARCH("Aspirations",I2524))),"Training Fee",""))))</f>
        <v>Match Fees</v>
      </c>
      <c r="M2524" s="1">
        <v>5</v>
      </c>
      <c r="N2524" s="1">
        <v>0</v>
      </c>
      <c r="O2524" s="1">
        <v>0</v>
      </c>
      <c r="P2524" s="1">
        <v>0</v>
      </c>
      <c r="Q2524" s="1">
        <v>5</v>
      </c>
    </row>
    <row r="2525" spans="1:17" ht="12.75">
      <c r="A2525" s="4">
        <v>45550</v>
      </c>
      <c r="B2525" s="18">
        <f>IF(AND(ISNUMBER(--LEFT(A2525,10)), ISNUMBER(--LEFT(C2525,10))), --LEFT(C2525,10) - --LEFT(A2525,10), "")</f>
        <v>71.821499999998196</v>
      </c>
      <c r="C2525" s="4">
        <v>45621.821527777778</v>
      </c>
      <c r="D2525" s="16">
        <f>YEAR(C2525)</f>
        <v>2024</v>
      </c>
      <c r="E2525" s="1" t="str">
        <f t="shared" si="39"/>
        <v>November 2024</v>
      </c>
      <c r="F2525" s="3" t="str">
        <f ca="1">IF(C2525&gt;=TODAY()-365, "Last 12 Months", "After 12 Months")</f>
        <v>Last 12 Months</v>
      </c>
      <c r="G2525" s="1" t="s">
        <v>4660</v>
      </c>
      <c r="H2525" s="1" t="s">
        <v>1750</v>
      </c>
      <c r="I2525" s="1" t="s">
        <v>2997</v>
      </c>
      <c r="J2525" s="8">
        <f>EOMONTH(C2525, 0)</f>
        <v>45626</v>
      </c>
      <c r="K2525" s="1" t="s">
        <v>233</v>
      </c>
      <c r="L2525" s="1" t="str">
        <f>IF(ISNUMBER(SEARCH("Social subscription",I2525)),"Social Sub",IF(OR(ISNUMBER(SEARCH("Mens",I2525)),ISNUMBER(SEARCH("Ladies",I2525))),"Match Fees",IF(OR(ISNUMBER(SEARCH("Badgers",I2525)),ISNUMBER(SEARCH("Match Fee",I2525))),"Match Fees",IF(OR(ISNUMBER(SEARCH("Training",I2525)),ISNUMBER(SEARCH("Aspirations",I2525))),"Training Fee",""))))</f>
        <v>Match Fees</v>
      </c>
      <c r="M2525" s="1">
        <v>75</v>
      </c>
      <c r="N2525" s="1">
        <v>0</v>
      </c>
      <c r="O2525" s="1">
        <v>0</v>
      </c>
      <c r="P2525" s="1">
        <v>0</v>
      </c>
      <c r="Q2525" s="1">
        <v>75</v>
      </c>
    </row>
    <row r="2526" spans="1:17" ht="12.75">
      <c r="A2526" s="4">
        <v>45577</v>
      </c>
      <c r="B2526" s="18">
        <f>IF(AND(ISNUMBER(--LEFT(A2526,10)), ISNUMBER(--LEFT(C2526,10))), --LEFT(C2526,10) - --LEFT(A2526,10), "")</f>
        <v>44.830499999996391</v>
      </c>
      <c r="C2526" s="4">
        <v>45621.830555555556</v>
      </c>
      <c r="D2526" s="16">
        <f>YEAR(C2526)</f>
        <v>2024</v>
      </c>
      <c r="E2526" s="1" t="str">
        <f t="shared" si="39"/>
        <v>November 2024</v>
      </c>
      <c r="F2526" s="3" t="str">
        <f ca="1">IF(C2526&gt;=TODAY()-365, "Last 12 Months", "After 12 Months")</f>
        <v>Last 12 Months</v>
      </c>
      <c r="G2526" s="1" t="s">
        <v>4661</v>
      </c>
      <c r="H2526" s="1" t="s">
        <v>3493</v>
      </c>
      <c r="I2526" s="1" t="s">
        <v>4662</v>
      </c>
      <c r="J2526" s="8">
        <f>EOMONTH(C2526, 0)</f>
        <v>45626</v>
      </c>
      <c r="K2526" s="1" t="s">
        <v>233</v>
      </c>
      <c r="L2526" s="1" t="str">
        <f>IF(ISNUMBER(SEARCH("Social subscription",I2526)),"Social Sub",IF(OR(ISNUMBER(SEARCH("Mens",I2526)),ISNUMBER(SEARCH("Ladies",I2526))),"Match Fees",IF(OR(ISNUMBER(SEARCH("Badgers",I2526)),ISNUMBER(SEARCH("Match Fee",I2526))),"Match Fees",IF(OR(ISNUMBER(SEARCH("Training",I2526)),ISNUMBER(SEARCH("Aspirations",I2526))),"Training Fee",""))))</f>
        <v>Match Fees</v>
      </c>
      <c r="M2526" s="1">
        <v>3</v>
      </c>
      <c r="N2526" s="1">
        <v>0</v>
      </c>
      <c r="O2526" s="1">
        <v>0</v>
      </c>
      <c r="P2526" s="1">
        <v>0</v>
      </c>
      <c r="Q2526" s="1">
        <v>3</v>
      </c>
    </row>
    <row r="2527" spans="1:17" ht="12.75">
      <c r="A2527" s="4">
        <v>45598</v>
      </c>
      <c r="B2527" s="18">
        <f>IF(AND(ISNUMBER(--LEFT(A2527,10)), ISNUMBER(--LEFT(C2527,10))), --LEFT(C2527,10) - --LEFT(A2527,10), "")</f>
        <v>23.831200000000536</v>
      </c>
      <c r="C2527" s="4">
        <v>45621.831250000003</v>
      </c>
      <c r="D2527" s="16">
        <f>YEAR(C2527)</f>
        <v>2024</v>
      </c>
      <c r="E2527" s="1" t="str">
        <f t="shared" si="39"/>
        <v>November 2024</v>
      </c>
      <c r="F2527" s="3" t="str">
        <f ca="1">IF(C2527&gt;=TODAY()-365, "Last 12 Months", "After 12 Months")</f>
        <v>Last 12 Months</v>
      </c>
      <c r="G2527" s="1" t="s">
        <v>4663</v>
      </c>
      <c r="H2527" s="1" t="s">
        <v>3493</v>
      </c>
      <c r="I2527" s="1" t="s">
        <v>4664</v>
      </c>
      <c r="J2527" s="8">
        <f>EOMONTH(C2527, 0)</f>
        <v>45626</v>
      </c>
      <c r="K2527" s="1" t="s">
        <v>233</v>
      </c>
      <c r="L2527" s="1" t="str">
        <f>IF(ISNUMBER(SEARCH("Social subscription",I2527)),"Social Sub",IF(OR(ISNUMBER(SEARCH("Mens",I2527)),ISNUMBER(SEARCH("Ladies",I2527))),"Match Fees",IF(OR(ISNUMBER(SEARCH("Badgers",I2527)),ISNUMBER(SEARCH("Match Fee",I2527))),"Match Fees",IF(OR(ISNUMBER(SEARCH("Training",I2527)),ISNUMBER(SEARCH("Aspirations",I2527))),"Training Fee",""))))</f>
        <v>Match Fees</v>
      </c>
      <c r="M2527" s="1">
        <v>3</v>
      </c>
      <c r="N2527" s="1">
        <v>0</v>
      </c>
      <c r="O2527" s="1">
        <v>0</v>
      </c>
      <c r="P2527" s="1">
        <v>0</v>
      </c>
      <c r="Q2527" s="1">
        <v>3</v>
      </c>
    </row>
    <row r="2528" spans="1:17" ht="12.75">
      <c r="A2528" s="4">
        <v>45605</v>
      </c>
      <c r="B2528" s="18">
        <f>IF(AND(ISNUMBER(--LEFT(A2528,10)), ISNUMBER(--LEFT(C2528,10))), --LEFT(C2528,10) - --LEFT(A2528,10), "")</f>
        <v>16.831200000000536</v>
      </c>
      <c r="C2528" s="4">
        <v>45621.831250000003</v>
      </c>
      <c r="D2528" s="16">
        <f>YEAR(C2528)</f>
        <v>2024</v>
      </c>
      <c r="E2528" s="1" t="str">
        <f t="shared" si="39"/>
        <v>November 2024</v>
      </c>
      <c r="F2528" s="3" t="str">
        <f ca="1">IF(C2528&gt;=TODAY()-365, "Last 12 Months", "After 12 Months")</f>
        <v>Last 12 Months</v>
      </c>
      <c r="G2528" s="1" t="s">
        <v>4665</v>
      </c>
      <c r="H2528" s="1" t="s">
        <v>3493</v>
      </c>
      <c r="I2528" s="1" t="s">
        <v>4666</v>
      </c>
      <c r="J2528" s="8">
        <f>EOMONTH(C2528, 0)</f>
        <v>45626</v>
      </c>
      <c r="K2528" s="1" t="s">
        <v>233</v>
      </c>
      <c r="L2528" s="1" t="str">
        <f>IF(ISNUMBER(SEARCH("Social subscription",I2528)),"Social Sub",IF(OR(ISNUMBER(SEARCH("Mens",I2528)),ISNUMBER(SEARCH("Ladies",I2528))),"Match Fees",IF(OR(ISNUMBER(SEARCH("Badgers",I2528)),ISNUMBER(SEARCH("Match Fee",I2528))),"Match Fees",IF(OR(ISNUMBER(SEARCH("Training",I2528)),ISNUMBER(SEARCH("Aspirations",I2528))),"Training Fee",""))))</f>
        <v>Match Fees</v>
      </c>
      <c r="M2528" s="1">
        <v>3</v>
      </c>
      <c r="N2528" s="1">
        <v>0</v>
      </c>
      <c r="O2528" s="1">
        <v>0</v>
      </c>
      <c r="P2528" s="1">
        <v>0</v>
      </c>
      <c r="Q2528" s="1">
        <v>3</v>
      </c>
    </row>
    <row r="2529" spans="1:17" ht="12.75">
      <c r="A2529" s="4">
        <v>45612</v>
      </c>
      <c r="B2529" s="18">
        <f>IF(AND(ISNUMBER(--LEFT(A2529,10)), ISNUMBER(--LEFT(C2529,10))), --LEFT(C2529,10) - --LEFT(A2529,10), "")</f>
        <v>9.8312000000005355</v>
      </c>
      <c r="C2529" s="4">
        <v>45621.831250000003</v>
      </c>
      <c r="D2529" s="16">
        <f>YEAR(C2529)</f>
        <v>2024</v>
      </c>
      <c r="E2529" s="1" t="str">
        <f t="shared" si="39"/>
        <v>November 2024</v>
      </c>
      <c r="F2529" s="3" t="str">
        <f ca="1">IF(C2529&gt;=TODAY()-365, "Last 12 Months", "After 12 Months")</f>
        <v>Last 12 Months</v>
      </c>
      <c r="G2529" s="1" t="s">
        <v>4667</v>
      </c>
      <c r="H2529" s="1" t="s">
        <v>3493</v>
      </c>
      <c r="I2529" s="1" t="s">
        <v>4668</v>
      </c>
      <c r="J2529" s="8">
        <f>EOMONTH(C2529, 0)</f>
        <v>45626</v>
      </c>
      <c r="K2529" s="1" t="s">
        <v>233</v>
      </c>
      <c r="L2529" s="1" t="str">
        <f>IF(ISNUMBER(SEARCH("Social subscription",I2529)),"Social Sub",IF(OR(ISNUMBER(SEARCH("Mens",I2529)),ISNUMBER(SEARCH("Ladies",I2529))),"Match Fees",IF(OR(ISNUMBER(SEARCH("Badgers",I2529)),ISNUMBER(SEARCH("Match Fee",I2529))),"Match Fees",IF(OR(ISNUMBER(SEARCH("Training",I2529)),ISNUMBER(SEARCH("Aspirations",I2529))),"Training Fee",""))))</f>
        <v>Match Fees</v>
      </c>
      <c r="M2529" s="1">
        <v>3</v>
      </c>
      <c r="N2529" s="1">
        <v>0</v>
      </c>
      <c r="O2529" s="1">
        <v>0</v>
      </c>
      <c r="P2529" s="1">
        <v>0</v>
      </c>
      <c r="Q2529" s="1">
        <v>3</v>
      </c>
    </row>
    <row r="2530" spans="1:17" ht="12.75">
      <c r="A2530" s="4">
        <v>45550</v>
      </c>
      <c r="B2530" s="18">
        <f>IF(AND(ISNUMBER(--LEFT(A2530,10)), ISNUMBER(--LEFT(C2530,10))), --LEFT(C2530,10) - --LEFT(A2530,10), "")</f>
        <v>71.845800000002782</v>
      </c>
      <c r="C2530" s="4">
        <v>45621.845833333333</v>
      </c>
      <c r="D2530" s="16">
        <f>YEAR(C2530)</f>
        <v>2024</v>
      </c>
      <c r="E2530" s="1" t="str">
        <f t="shared" si="39"/>
        <v>November 2024</v>
      </c>
      <c r="F2530" s="3" t="str">
        <f ca="1">IF(C2530&gt;=TODAY()-365, "Last 12 Months", "After 12 Months")</f>
        <v>Last 12 Months</v>
      </c>
      <c r="G2530" s="1" t="s">
        <v>4669</v>
      </c>
      <c r="H2530" s="1" t="s">
        <v>420</v>
      </c>
      <c r="I2530" s="1" t="s">
        <v>2828</v>
      </c>
      <c r="J2530" s="8">
        <f>EOMONTH(C2530, 0)</f>
        <v>45626</v>
      </c>
      <c r="K2530" s="1" t="s">
        <v>233</v>
      </c>
      <c r="L2530" s="1" t="str">
        <f>IF(ISNUMBER(SEARCH("Social subscription",I2530)),"Social Sub",IF(OR(ISNUMBER(SEARCH("Mens",I2530)),ISNUMBER(SEARCH("Ladies",I2530))),"Match Fees",IF(OR(ISNUMBER(SEARCH("Badgers",I2530)),ISNUMBER(SEARCH("Match Fee",I2530))),"Match Fees",IF(OR(ISNUMBER(SEARCH("Training",I2530)),ISNUMBER(SEARCH("Aspirations",I2530))),"Training Fee",""))))</f>
        <v>Match Fees</v>
      </c>
      <c r="M2530" s="1">
        <v>30</v>
      </c>
      <c r="N2530" s="1">
        <v>0</v>
      </c>
      <c r="O2530" s="1">
        <v>0</v>
      </c>
      <c r="P2530" s="1">
        <v>0</v>
      </c>
      <c r="Q2530" s="1">
        <v>30</v>
      </c>
    </row>
    <row r="2531" spans="1:17" ht="12.75">
      <c r="A2531" s="4">
        <v>45616</v>
      </c>
      <c r="B2531" s="18">
        <f>IF(AND(ISNUMBER(--LEFT(A2531,10)), ISNUMBER(--LEFT(C2531,10))), --LEFT(C2531,10) - --LEFT(A2531,10), "")</f>
        <v>5.8505999999979394</v>
      </c>
      <c r="C2531" s="4">
        <v>45621.850694444445</v>
      </c>
      <c r="D2531" s="16">
        <f>YEAR(C2531)</f>
        <v>2024</v>
      </c>
      <c r="E2531" s="1" t="str">
        <f t="shared" si="39"/>
        <v>November 2024</v>
      </c>
      <c r="F2531" s="3" t="str">
        <f ca="1">IF(C2531&gt;=TODAY()-365, "Last 12 Months", "After 12 Months")</f>
        <v>Last 12 Months</v>
      </c>
      <c r="G2531" s="1" t="s">
        <v>4670</v>
      </c>
      <c r="H2531" s="1" t="s">
        <v>434</v>
      </c>
      <c r="I2531" s="1" t="s">
        <v>4671</v>
      </c>
      <c r="J2531" s="8">
        <f>EOMONTH(C2531, 0)</f>
        <v>45626</v>
      </c>
      <c r="K2531" s="1" t="s">
        <v>241</v>
      </c>
      <c r="L2531" s="1" t="str">
        <f>IF(ISNUMBER(SEARCH("Social subscription",I2531)),"Social Sub",IF(OR(ISNUMBER(SEARCH("Mens",I2531)),ISNUMBER(SEARCH("Ladies",I2531))),"Match Fees",IF(OR(ISNUMBER(SEARCH("Badgers",I2531)),ISNUMBER(SEARCH("Match Fee",I2531))),"Match Fees",IF(OR(ISNUMBER(SEARCH("Training",I2531)),ISNUMBER(SEARCH("Aspirations",I2531))),"Training Fee",""))))</f>
        <v>Match Fees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</row>
    <row r="2532" spans="1:17" ht="12.75">
      <c r="A2532" s="4">
        <v>45550</v>
      </c>
      <c r="B2532" s="18">
        <f>IF(AND(ISNUMBER(--LEFT(A2532,10)), ISNUMBER(--LEFT(C2532,10))), --LEFT(C2532,10) - --LEFT(A2532,10), "")</f>
        <v>71.852700000003097</v>
      </c>
      <c r="C2532" s="4">
        <v>45621.852777777778</v>
      </c>
      <c r="D2532" s="16">
        <f>YEAR(C2532)</f>
        <v>2024</v>
      </c>
      <c r="E2532" s="1" t="str">
        <f t="shared" si="39"/>
        <v>November 2024</v>
      </c>
      <c r="F2532" s="3" t="str">
        <f ca="1">IF(C2532&gt;=TODAY()-365, "Last 12 Months", "After 12 Months")</f>
        <v>Last 12 Months</v>
      </c>
      <c r="G2532" s="1" t="s">
        <v>4672</v>
      </c>
      <c r="H2532" s="1" t="s">
        <v>398</v>
      </c>
      <c r="I2532" s="1" t="s">
        <v>2997</v>
      </c>
      <c r="J2532" s="8">
        <f>EOMONTH(C2532, 0)</f>
        <v>45626</v>
      </c>
      <c r="K2532" s="1" t="s">
        <v>233</v>
      </c>
      <c r="L2532" s="1" t="str">
        <f>IF(ISNUMBER(SEARCH("Social subscription",I2532)),"Social Sub",IF(OR(ISNUMBER(SEARCH("Mens",I2532)),ISNUMBER(SEARCH("Ladies",I2532))),"Match Fees",IF(OR(ISNUMBER(SEARCH("Badgers",I2532)),ISNUMBER(SEARCH("Match Fee",I2532))),"Match Fees",IF(OR(ISNUMBER(SEARCH("Training",I2532)),ISNUMBER(SEARCH("Aspirations",I2532))),"Training Fee",""))))</f>
        <v>Match Fees</v>
      </c>
      <c r="M2532" s="1">
        <v>75</v>
      </c>
      <c r="N2532" s="1">
        <v>0</v>
      </c>
      <c r="O2532" s="1">
        <v>0</v>
      </c>
      <c r="P2532" s="1">
        <v>0</v>
      </c>
      <c r="Q2532" s="1">
        <v>75</v>
      </c>
    </row>
    <row r="2533" spans="1:17" ht="12.75">
      <c r="A2533" s="4">
        <v>45542</v>
      </c>
      <c r="B2533" s="18">
        <f>IF(AND(ISNUMBER(--LEFT(A2533,10)), ISNUMBER(--LEFT(C2533,10))), --LEFT(C2533,10) - --LEFT(A2533,10), "")</f>
        <v>79.855499999997846</v>
      </c>
      <c r="C2533" s="4">
        <v>45621.855555555558</v>
      </c>
      <c r="D2533" s="16">
        <f>YEAR(C2533)</f>
        <v>2024</v>
      </c>
      <c r="E2533" s="1" t="str">
        <f t="shared" si="39"/>
        <v>November 2024</v>
      </c>
      <c r="F2533" s="3" t="str">
        <f ca="1">IF(C2533&gt;=TODAY()-365, "Last 12 Months", "After 12 Months")</f>
        <v>Last 12 Months</v>
      </c>
      <c r="G2533" s="1" t="s">
        <v>4673</v>
      </c>
      <c r="H2533" s="1" t="s">
        <v>497</v>
      </c>
      <c r="I2533" s="1" t="s">
        <v>2828</v>
      </c>
      <c r="J2533" s="8">
        <f>EOMONTH(C2533, 0)</f>
        <v>45626</v>
      </c>
      <c r="K2533" s="1" t="s">
        <v>233</v>
      </c>
      <c r="L2533" s="1" t="str">
        <f>IF(ISNUMBER(SEARCH("Social subscription",I2533)),"Social Sub",IF(OR(ISNUMBER(SEARCH("Mens",I2533)),ISNUMBER(SEARCH("Ladies",I2533))),"Match Fees",IF(OR(ISNUMBER(SEARCH("Badgers",I2533)),ISNUMBER(SEARCH("Match Fee",I2533))),"Match Fees",IF(OR(ISNUMBER(SEARCH("Training",I2533)),ISNUMBER(SEARCH("Aspirations",I2533))),"Training Fee",""))))</f>
        <v>Match Fees</v>
      </c>
      <c r="M2533" s="1">
        <v>30</v>
      </c>
      <c r="N2533" s="1">
        <v>0</v>
      </c>
      <c r="O2533" s="1">
        <v>0</v>
      </c>
      <c r="P2533" s="1">
        <v>0</v>
      </c>
      <c r="Q2533" s="1">
        <v>30</v>
      </c>
    </row>
    <row r="2534" spans="1:17" ht="12.75">
      <c r="A2534" s="4">
        <v>45621</v>
      </c>
      <c r="B2534" s="18">
        <f>IF(AND(ISNUMBER(--LEFT(A2534,10)), ISNUMBER(--LEFT(C2534,10))), --LEFT(C2534,10) - --LEFT(A2534,10), "")</f>
        <v>0.85899999999674037</v>
      </c>
      <c r="C2534" s="4">
        <v>45621.859027777777</v>
      </c>
      <c r="D2534" s="16">
        <f>YEAR(C2534)</f>
        <v>2024</v>
      </c>
      <c r="E2534" s="1" t="str">
        <f t="shared" si="39"/>
        <v>November 2024</v>
      </c>
      <c r="F2534" s="3" t="str">
        <f ca="1">IF(C2534&gt;=TODAY()-365, "Last 12 Months", "After 12 Months")</f>
        <v>Last 12 Months</v>
      </c>
      <c r="G2534" s="1" t="s">
        <v>4674</v>
      </c>
      <c r="H2534" s="1" t="s">
        <v>4675</v>
      </c>
      <c r="I2534" s="1" t="s">
        <v>36</v>
      </c>
      <c r="J2534" s="8">
        <f>EOMONTH(C2534, 0)</f>
        <v>45626</v>
      </c>
      <c r="K2534" s="1" t="s">
        <v>241</v>
      </c>
      <c r="L2534" s="1" t="str">
        <f>IF(ISNUMBER(SEARCH("Social subscription",I2534)),"Social Sub",IF(OR(ISNUMBER(SEARCH("Mens",I2534)),ISNUMBER(SEARCH("Ladies",I2534))),"Match Fees",IF(OR(ISNUMBER(SEARCH("Badgers",I2534)),ISNUMBER(SEARCH("Match Fee",I2534))),"Match Fees",IF(OR(ISNUMBER(SEARCH("Training",I2534)),ISNUMBER(SEARCH("Aspirations",I2534))),"Training Fee",""))))</f>
        <v>Match Fees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</row>
    <row r="2535" spans="1:17" ht="12.75">
      <c r="A2535" s="4">
        <v>45621</v>
      </c>
      <c r="B2535" s="18">
        <f>IF(AND(ISNUMBER(--LEFT(A2535,10)), ISNUMBER(--LEFT(C2535,10))), --LEFT(C2535,10) - --LEFT(A2535,10), "")</f>
        <v>0.87150000000110595</v>
      </c>
      <c r="C2535" s="4">
        <v>45621.871527777781</v>
      </c>
      <c r="D2535" s="16">
        <f>YEAR(C2535)</f>
        <v>2024</v>
      </c>
      <c r="E2535" s="1" t="str">
        <f t="shared" si="39"/>
        <v>November 2024</v>
      </c>
      <c r="F2535" s="3" t="str">
        <f ca="1">IF(C2535&gt;=TODAY()-365, "Last 12 Months", "After 12 Months")</f>
        <v>Last 12 Months</v>
      </c>
      <c r="G2535" s="1" t="s">
        <v>4676</v>
      </c>
      <c r="H2535" s="1" t="s">
        <v>1188</v>
      </c>
      <c r="I2535" s="1" t="s">
        <v>3223</v>
      </c>
      <c r="J2535" s="8">
        <f>EOMONTH(C2535, 0)</f>
        <v>45626</v>
      </c>
      <c r="K2535" s="1" t="s">
        <v>233</v>
      </c>
      <c r="L2535" s="1" t="str">
        <f>IF(ISNUMBER(SEARCH("Social subscription",I2535)),"Social Sub",IF(OR(ISNUMBER(SEARCH("Mens",I2535)),ISNUMBER(SEARCH("Ladies",I2535))),"Match Fees",IF(OR(ISNUMBER(SEARCH("Badgers",I2535)),ISNUMBER(SEARCH("Match Fee",I2535))),"Match Fees",IF(OR(ISNUMBER(SEARCH("Training",I2535)),ISNUMBER(SEARCH("Aspirations",I2535))),"Training Fee",""))))</f>
        <v>Match Fees</v>
      </c>
      <c r="M2535" s="1">
        <v>60</v>
      </c>
      <c r="N2535" s="1">
        <v>0</v>
      </c>
      <c r="O2535" s="1">
        <v>0</v>
      </c>
      <c r="P2535" s="1">
        <v>0</v>
      </c>
      <c r="Q2535" s="1">
        <v>60</v>
      </c>
    </row>
    <row r="2536" spans="1:17" ht="12.75">
      <c r="A2536" s="4">
        <v>45605</v>
      </c>
      <c r="B2536" s="18">
        <f>IF(AND(ISNUMBER(--LEFT(A2536,10)), ISNUMBER(--LEFT(C2536,10))), --LEFT(C2536,10) - --LEFT(A2536,10), "")</f>
        <v>16.871500000001106</v>
      </c>
      <c r="C2536" s="4">
        <v>45621.871527777781</v>
      </c>
      <c r="D2536" s="16">
        <f>YEAR(C2536)</f>
        <v>2024</v>
      </c>
      <c r="E2536" s="1" t="str">
        <f t="shared" si="39"/>
        <v>November 2024</v>
      </c>
      <c r="F2536" s="3" t="str">
        <f ca="1">IF(C2536&gt;=TODAY()-365, "Last 12 Months", "After 12 Months")</f>
        <v>Last 12 Months</v>
      </c>
      <c r="G2536" s="1" t="s">
        <v>4677</v>
      </c>
      <c r="H2536" s="1" t="s">
        <v>2902</v>
      </c>
      <c r="I2536" s="1" t="s">
        <v>4678</v>
      </c>
      <c r="J2536" s="8">
        <f>EOMONTH(C2536, 0)</f>
        <v>45626</v>
      </c>
      <c r="K2536" s="1" t="s">
        <v>233</v>
      </c>
      <c r="L2536" s="1" t="str">
        <f>IF(ISNUMBER(SEARCH("Social subscription",I2536)),"Social Sub",IF(OR(ISNUMBER(SEARCH("Mens",I2536)),ISNUMBER(SEARCH("Ladies",I2536))),"Match Fees",IF(OR(ISNUMBER(SEARCH("Badgers",I2536)),ISNUMBER(SEARCH("Match Fee",I2536))),"Match Fees",IF(OR(ISNUMBER(SEARCH("Training",I2536)),ISNUMBER(SEARCH("Aspirations",I2536))),"Training Fee",""))))</f>
        <v>Match Fees</v>
      </c>
      <c r="M2536" s="1">
        <v>5</v>
      </c>
      <c r="N2536" s="1">
        <v>0</v>
      </c>
      <c r="O2536" s="1">
        <v>0</v>
      </c>
      <c r="P2536" s="1">
        <v>0</v>
      </c>
      <c r="Q2536" s="1">
        <v>5</v>
      </c>
    </row>
    <row r="2537" spans="1:17" ht="12.75">
      <c r="A2537" s="4">
        <v>45612</v>
      </c>
      <c r="B2537" s="18">
        <f>IF(AND(ISNUMBER(--LEFT(A2537,10)), ISNUMBER(--LEFT(C2537,10))), --LEFT(C2537,10) - --LEFT(A2537,10), "")</f>
        <v>9.8715000000011059</v>
      </c>
      <c r="C2537" s="4">
        <v>45621.871527777781</v>
      </c>
      <c r="D2537" s="16">
        <f>YEAR(C2537)</f>
        <v>2024</v>
      </c>
      <c r="E2537" s="1" t="str">
        <f t="shared" si="39"/>
        <v>November 2024</v>
      </c>
      <c r="F2537" s="3" t="str">
        <f ca="1">IF(C2537&gt;=TODAY()-365, "Last 12 Months", "After 12 Months")</f>
        <v>Last 12 Months</v>
      </c>
      <c r="G2537" s="1" t="s">
        <v>4679</v>
      </c>
      <c r="H2537" s="1" t="s">
        <v>2902</v>
      </c>
      <c r="I2537" s="1" t="s">
        <v>4680</v>
      </c>
      <c r="J2537" s="8">
        <f>EOMONTH(C2537, 0)</f>
        <v>45626</v>
      </c>
      <c r="K2537" s="1" t="s">
        <v>233</v>
      </c>
      <c r="L2537" s="1" t="str">
        <f>IF(ISNUMBER(SEARCH("Social subscription",I2537)),"Social Sub",IF(OR(ISNUMBER(SEARCH("Mens",I2537)),ISNUMBER(SEARCH("Ladies",I2537))),"Match Fees",IF(OR(ISNUMBER(SEARCH("Badgers",I2537)),ISNUMBER(SEARCH("Match Fee",I2537))),"Match Fees",IF(OR(ISNUMBER(SEARCH("Training",I2537)),ISNUMBER(SEARCH("Aspirations",I2537))),"Training Fee",""))))</f>
        <v>Match Fees</v>
      </c>
      <c r="M2537" s="1">
        <v>5</v>
      </c>
      <c r="N2537" s="1">
        <v>0</v>
      </c>
      <c r="O2537" s="1">
        <v>0</v>
      </c>
      <c r="P2537" s="1">
        <v>0</v>
      </c>
      <c r="Q2537" s="1">
        <v>5</v>
      </c>
    </row>
    <row r="2538" spans="1:17" ht="12.75">
      <c r="A2538" s="4">
        <v>45543</v>
      </c>
      <c r="B2538" s="18">
        <f>IF(AND(ISNUMBER(--LEFT(A2538,10)), ISNUMBER(--LEFT(C2538,10))), --LEFT(C2538,10) - --LEFT(A2538,10), "")</f>
        <v>78.875599999999395</v>
      </c>
      <c r="C2538" s="4">
        <v>45621.875694444447</v>
      </c>
      <c r="D2538" s="16">
        <f>YEAR(C2538)</f>
        <v>2024</v>
      </c>
      <c r="E2538" s="1" t="str">
        <f t="shared" si="39"/>
        <v>November 2024</v>
      </c>
      <c r="F2538" s="3" t="str">
        <f ca="1">IF(C2538&gt;=TODAY()-365, "Last 12 Months", "After 12 Months")</f>
        <v>Last 12 Months</v>
      </c>
      <c r="G2538" s="1" t="s">
        <v>4681</v>
      </c>
      <c r="H2538" s="1" t="s">
        <v>393</v>
      </c>
      <c r="I2538" s="1" t="s">
        <v>4682</v>
      </c>
      <c r="J2538" s="8">
        <f>EOMONTH(C2538, 0)</f>
        <v>45626</v>
      </c>
      <c r="K2538" s="1" t="s">
        <v>233</v>
      </c>
      <c r="L2538" s="1" t="str">
        <f>IF(ISNUMBER(SEARCH("Social subscription",I2538)),"Social Sub",IF(OR(ISNUMBER(SEARCH("Mens",I2538)),ISNUMBER(SEARCH("Ladies",I2538))),"Match Fees",IF(OR(ISNUMBER(SEARCH("Badgers",I2538)),ISNUMBER(SEARCH("Match Fee",I2538))),"Match Fees",IF(OR(ISNUMBER(SEARCH("Training",I2538)),ISNUMBER(SEARCH("Aspirations",I2538))),"Training Fee",""))))</f>
        <v>Match Fees</v>
      </c>
      <c r="M2538" s="1">
        <v>10</v>
      </c>
      <c r="N2538" s="1">
        <v>0</v>
      </c>
      <c r="O2538" s="1">
        <v>0</v>
      </c>
      <c r="P2538" s="1">
        <v>0</v>
      </c>
      <c r="Q2538" s="1">
        <v>10</v>
      </c>
    </row>
    <row r="2539" spans="1:17" ht="12.75">
      <c r="A2539" s="4">
        <v>45549</v>
      </c>
      <c r="B2539" s="18">
        <f>IF(AND(ISNUMBER(--LEFT(A2539,10)), ISNUMBER(--LEFT(C2539,10))), --LEFT(C2539,10) - --LEFT(A2539,10), "")</f>
        <v>72.875599999999395</v>
      </c>
      <c r="C2539" s="4">
        <v>45621.875694444447</v>
      </c>
      <c r="D2539" s="16">
        <f>YEAR(C2539)</f>
        <v>2024</v>
      </c>
      <c r="E2539" s="1" t="str">
        <f t="shared" si="39"/>
        <v>November 2024</v>
      </c>
      <c r="F2539" s="3" t="str">
        <f ca="1">IF(C2539&gt;=TODAY()-365, "Last 12 Months", "After 12 Months")</f>
        <v>Last 12 Months</v>
      </c>
      <c r="G2539" s="1" t="s">
        <v>4683</v>
      </c>
      <c r="H2539" s="1" t="s">
        <v>393</v>
      </c>
      <c r="I2539" s="1" t="s">
        <v>4684</v>
      </c>
      <c r="J2539" s="8">
        <f>EOMONTH(C2539, 0)</f>
        <v>45626</v>
      </c>
      <c r="K2539" s="1" t="s">
        <v>233</v>
      </c>
      <c r="L2539" s="1" t="str">
        <f>IF(ISNUMBER(SEARCH("Social subscription",I2539)),"Social Sub",IF(OR(ISNUMBER(SEARCH("Mens",I2539)),ISNUMBER(SEARCH("Ladies",I2539))),"Match Fees",IF(OR(ISNUMBER(SEARCH("Badgers",I2539)),ISNUMBER(SEARCH("Match Fee",I2539))),"Match Fees",IF(OR(ISNUMBER(SEARCH("Training",I2539)),ISNUMBER(SEARCH("Aspirations",I2539))),"Training Fee",""))))</f>
        <v>Match Fees</v>
      </c>
      <c r="M2539" s="1">
        <v>10</v>
      </c>
      <c r="N2539" s="1">
        <v>0</v>
      </c>
      <c r="O2539" s="1">
        <v>0</v>
      </c>
      <c r="P2539" s="1">
        <v>0</v>
      </c>
      <c r="Q2539" s="1">
        <v>10</v>
      </c>
    </row>
    <row r="2540" spans="1:17" ht="12.75">
      <c r="A2540" s="4">
        <v>45551</v>
      </c>
      <c r="B2540" s="18">
        <f>IF(AND(ISNUMBER(--LEFT(A2540,10)), ISNUMBER(--LEFT(C2540,10))), --LEFT(C2540,10) - --LEFT(A2540,10), "")</f>
        <v>70.875599999999395</v>
      </c>
      <c r="C2540" s="4">
        <v>45621.875694444447</v>
      </c>
      <c r="D2540" s="16">
        <f>YEAR(C2540)</f>
        <v>2024</v>
      </c>
      <c r="E2540" s="1" t="str">
        <f t="shared" si="39"/>
        <v>November 2024</v>
      </c>
      <c r="F2540" s="3" t="str">
        <f ca="1">IF(C2540&gt;=TODAY()-365, "Last 12 Months", "After 12 Months")</f>
        <v>Last 12 Months</v>
      </c>
      <c r="G2540" s="1" t="s">
        <v>4685</v>
      </c>
      <c r="H2540" s="1" t="s">
        <v>393</v>
      </c>
      <c r="I2540" s="1" t="s">
        <v>3742</v>
      </c>
      <c r="J2540" s="8">
        <f>EOMONTH(C2540, 0)</f>
        <v>45626</v>
      </c>
      <c r="K2540" s="1" t="s">
        <v>233</v>
      </c>
      <c r="L2540" s="1" t="str">
        <f>IF(ISNUMBER(SEARCH("Social subscription",I2540)),"Social Sub",IF(OR(ISNUMBER(SEARCH("Mens",I2540)),ISNUMBER(SEARCH("Ladies",I2540))),"Match Fees",IF(OR(ISNUMBER(SEARCH("Badgers",I2540)),ISNUMBER(SEARCH("Match Fee",I2540))),"Match Fees",IF(OR(ISNUMBER(SEARCH("Training",I2540)),ISNUMBER(SEARCH("Aspirations",I2540))),"Training Fee",""))))</f>
        <v>Match Fees</v>
      </c>
      <c r="M2540" s="1">
        <v>150</v>
      </c>
      <c r="N2540" s="1">
        <v>0</v>
      </c>
      <c r="O2540" s="1">
        <v>0</v>
      </c>
      <c r="P2540" s="1">
        <v>0</v>
      </c>
      <c r="Q2540" s="1">
        <v>150</v>
      </c>
    </row>
    <row r="2541" spans="1:17" ht="12.75">
      <c r="A2541" s="4">
        <v>45556</v>
      </c>
      <c r="B2541" s="18">
        <f>IF(AND(ISNUMBER(--LEFT(A2541,10)), ISNUMBER(--LEFT(C2541,10))), --LEFT(C2541,10) - --LEFT(A2541,10), "")</f>
        <v>65.875599999999395</v>
      </c>
      <c r="C2541" s="4">
        <v>45621.875694444447</v>
      </c>
      <c r="D2541" s="16">
        <f>YEAR(C2541)</f>
        <v>2024</v>
      </c>
      <c r="E2541" s="1" t="str">
        <f t="shared" si="39"/>
        <v>November 2024</v>
      </c>
      <c r="F2541" s="3" t="str">
        <f ca="1">IF(C2541&gt;=TODAY()-365, "Last 12 Months", "After 12 Months")</f>
        <v>Last 12 Months</v>
      </c>
      <c r="G2541" s="1" t="s">
        <v>4686</v>
      </c>
      <c r="H2541" s="1" t="s">
        <v>393</v>
      </c>
      <c r="I2541" s="1" t="s">
        <v>4687</v>
      </c>
      <c r="J2541" s="8">
        <f>EOMONTH(C2541, 0)</f>
        <v>45626</v>
      </c>
      <c r="K2541" s="1" t="s">
        <v>233</v>
      </c>
      <c r="L2541" s="1" t="str">
        <f>IF(ISNUMBER(SEARCH("Social subscription",I2541)),"Social Sub",IF(OR(ISNUMBER(SEARCH("Mens",I2541)),ISNUMBER(SEARCH("Ladies",I2541))),"Match Fees",IF(OR(ISNUMBER(SEARCH("Badgers",I2541)),ISNUMBER(SEARCH("Match Fee",I2541))),"Match Fees",IF(OR(ISNUMBER(SEARCH("Training",I2541)),ISNUMBER(SEARCH("Aspirations",I2541))),"Training Fee",""))))</f>
        <v>Match Fees</v>
      </c>
      <c r="M2541" s="1">
        <v>10</v>
      </c>
      <c r="N2541" s="1">
        <v>0</v>
      </c>
      <c r="O2541" s="1">
        <v>0</v>
      </c>
      <c r="P2541" s="1">
        <v>0</v>
      </c>
      <c r="Q2541" s="1">
        <v>10</v>
      </c>
    </row>
    <row r="2542" spans="1:17" ht="12.75">
      <c r="A2542" s="4">
        <v>45564</v>
      </c>
      <c r="B2542" s="18">
        <f>IF(AND(ISNUMBER(--LEFT(A2542,10)), ISNUMBER(--LEFT(C2542,10))), --LEFT(C2542,10) - --LEFT(A2542,10), "")</f>
        <v>57.875599999999395</v>
      </c>
      <c r="C2542" s="4">
        <v>45621.875694444447</v>
      </c>
      <c r="D2542" s="16">
        <f>YEAR(C2542)</f>
        <v>2024</v>
      </c>
      <c r="E2542" s="1" t="str">
        <f t="shared" si="39"/>
        <v>November 2024</v>
      </c>
      <c r="F2542" s="3" t="str">
        <f ca="1">IF(C2542&gt;=TODAY()-365, "Last 12 Months", "After 12 Months")</f>
        <v>Last 12 Months</v>
      </c>
      <c r="G2542" s="1" t="s">
        <v>4688</v>
      </c>
      <c r="H2542" s="1" t="s">
        <v>393</v>
      </c>
      <c r="I2542" s="1" t="s">
        <v>4689</v>
      </c>
      <c r="J2542" s="8">
        <f>EOMONTH(C2542, 0)</f>
        <v>45626</v>
      </c>
      <c r="K2542" s="1" t="s">
        <v>233</v>
      </c>
      <c r="L2542" s="1" t="str">
        <f>IF(ISNUMBER(SEARCH("Social subscription",I2542)),"Social Sub",IF(OR(ISNUMBER(SEARCH("Mens",I2542)),ISNUMBER(SEARCH("Ladies",I2542))),"Match Fees",IF(OR(ISNUMBER(SEARCH("Badgers",I2542)),ISNUMBER(SEARCH("Match Fee",I2542))),"Match Fees",IF(OR(ISNUMBER(SEARCH("Training",I2542)),ISNUMBER(SEARCH("Aspirations",I2542))),"Training Fee",""))))</f>
        <v>Match Fees</v>
      </c>
      <c r="M2542" s="1">
        <v>10</v>
      </c>
      <c r="N2542" s="1">
        <v>0</v>
      </c>
      <c r="O2542" s="1">
        <v>0</v>
      </c>
      <c r="P2542" s="1">
        <v>0</v>
      </c>
      <c r="Q2542" s="1">
        <v>10</v>
      </c>
    </row>
    <row r="2543" spans="1:17" ht="12.75">
      <c r="A2543" s="4">
        <v>45569</v>
      </c>
      <c r="B2543" s="18">
        <f>IF(AND(ISNUMBER(--LEFT(A2543,10)), ISNUMBER(--LEFT(C2543,10))), --LEFT(C2543,10) - --LEFT(A2543,10), "")</f>
        <v>52.875599999999395</v>
      </c>
      <c r="C2543" s="4">
        <v>45621.875694444447</v>
      </c>
      <c r="D2543" s="16">
        <f>YEAR(C2543)</f>
        <v>2024</v>
      </c>
      <c r="E2543" s="1" t="str">
        <f t="shared" si="39"/>
        <v>November 2024</v>
      </c>
      <c r="F2543" s="3" t="str">
        <f ca="1">IF(C2543&gt;=TODAY()-365, "Last 12 Months", "After 12 Months")</f>
        <v>Last 12 Months</v>
      </c>
      <c r="G2543" s="1" t="s">
        <v>4690</v>
      </c>
      <c r="H2543" s="1" t="s">
        <v>393</v>
      </c>
      <c r="I2543" s="1" t="s">
        <v>4691</v>
      </c>
      <c r="J2543" s="8">
        <f>EOMONTH(C2543, 0)</f>
        <v>45626</v>
      </c>
      <c r="K2543" s="1" t="s">
        <v>233</v>
      </c>
      <c r="L2543" s="1" t="str">
        <f>IF(ISNUMBER(SEARCH("Social subscription",I2543)),"Social Sub",IF(OR(ISNUMBER(SEARCH("Mens",I2543)),ISNUMBER(SEARCH("Ladies",I2543))),"Match Fees",IF(OR(ISNUMBER(SEARCH("Badgers",I2543)),ISNUMBER(SEARCH("Match Fee",I2543))),"Match Fees",IF(OR(ISNUMBER(SEARCH("Training",I2543)),ISNUMBER(SEARCH("Aspirations",I2543))),"Training Fee",""))))</f>
        <v>Match Fees</v>
      </c>
      <c r="M2543" s="1">
        <v>10</v>
      </c>
      <c r="N2543" s="1">
        <v>0</v>
      </c>
      <c r="O2543" s="1">
        <v>0</v>
      </c>
      <c r="P2543" s="1">
        <v>0</v>
      </c>
      <c r="Q2543" s="1">
        <v>10</v>
      </c>
    </row>
    <row r="2544" spans="1:17" ht="12.75">
      <c r="A2544" s="4">
        <v>45583</v>
      </c>
      <c r="B2544" s="18">
        <f>IF(AND(ISNUMBER(--LEFT(A2544,10)), ISNUMBER(--LEFT(C2544,10))), --LEFT(C2544,10) - --LEFT(A2544,10), "")</f>
        <v>38.875599999999395</v>
      </c>
      <c r="C2544" s="4">
        <v>45621.875694444447</v>
      </c>
      <c r="D2544" s="16">
        <f>YEAR(C2544)</f>
        <v>2024</v>
      </c>
      <c r="E2544" s="1" t="str">
        <f t="shared" si="39"/>
        <v>November 2024</v>
      </c>
      <c r="F2544" s="3" t="str">
        <f ca="1">IF(C2544&gt;=TODAY()-365, "Last 12 Months", "After 12 Months")</f>
        <v>Last 12 Months</v>
      </c>
      <c r="G2544" s="1" t="s">
        <v>4692</v>
      </c>
      <c r="H2544" s="1" t="s">
        <v>393</v>
      </c>
      <c r="I2544" s="1" t="s">
        <v>4693</v>
      </c>
      <c r="J2544" s="8">
        <f>EOMONTH(C2544, 0)</f>
        <v>45626</v>
      </c>
      <c r="K2544" s="1" t="s">
        <v>233</v>
      </c>
      <c r="L2544" s="1" t="str">
        <f>IF(ISNUMBER(SEARCH("Social subscription",I2544)),"Social Sub",IF(OR(ISNUMBER(SEARCH("Mens",I2544)),ISNUMBER(SEARCH("Ladies",I2544))),"Match Fees",IF(OR(ISNUMBER(SEARCH("Badgers",I2544)),ISNUMBER(SEARCH("Match Fee",I2544))),"Match Fees",IF(OR(ISNUMBER(SEARCH("Training",I2544)),ISNUMBER(SEARCH("Aspirations",I2544))),"Training Fee",""))))</f>
        <v>Match Fees</v>
      </c>
      <c r="M2544" s="1">
        <v>10</v>
      </c>
      <c r="N2544" s="1">
        <v>0</v>
      </c>
      <c r="O2544" s="1">
        <v>0</v>
      </c>
      <c r="P2544" s="1">
        <v>0</v>
      </c>
      <c r="Q2544" s="1">
        <v>10</v>
      </c>
    </row>
    <row r="2545" spans="1:17" ht="12.75">
      <c r="A2545" s="4">
        <v>45604</v>
      </c>
      <c r="B2545" s="18">
        <f>IF(AND(ISNUMBER(--LEFT(A2545,10)), ISNUMBER(--LEFT(C2545,10))), --LEFT(C2545,10) - --LEFT(A2545,10), "")</f>
        <v>17.876300000003539</v>
      </c>
      <c r="C2545" s="4">
        <v>45621.876388888886</v>
      </c>
      <c r="D2545" s="16">
        <f>YEAR(C2545)</f>
        <v>2024</v>
      </c>
      <c r="E2545" s="1" t="str">
        <f t="shared" si="39"/>
        <v>November 2024</v>
      </c>
      <c r="F2545" s="3" t="str">
        <f ca="1">IF(C2545&gt;=TODAY()-365, "Last 12 Months", "After 12 Months")</f>
        <v>Last 12 Months</v>
      </c>
      <c r="G2545" s="1" t="s">
        <v>4694</v>
      </c>
      <c r="H2545" s="1" t="s">
        <v>393</v>
      </c>
      <c r="I2545" s="1" t="s">
        <v>4695</v>
      </c>
      <c r="J2545" s="8">
        <f>EOMONTH(C2545, 0)</f>
        <v>45626</v>
      </c>
      <c r="K2545" s="1" t="s">
        <v>233</v>
      </c>
      <c r="L2545" s="1" t="str">
        <f>IF(ISNUMBER(SEARCH("Social subscription",I2545)),"Social Sub",IF(OR(ISNUMBER(SEARCH("Mens",I2545)),ISNUMBER(SEARCH("Ladies",I2545))),"Match Fees",IF(OR(ISNUMBER(SEARCH("Badgers",I2545)),ISNUMBER(SEARCH("Match Fee",I2545))),"Match Fees",IF(OR(ISNUMBER(SEARCH("Training",I2545)),ISNUMBER(SEARCH("Aspirations",I2545))),"Training Fee",""))))</f>
        <v>Match Fees</v>
      </c>
      <c r="M2545" s="1">
        <v>10</v>
      </c>
      <c r="N2545" s="1">
        <v>0</v>
      </c>
      <c r="O2545" s="1">
        <v>0</v>
      </c>
      <c r="P2545" s="1">
        <v>0</v>
      </c>
      <c r="Q2545" s="1">
        <v>10</v>
      </c>
    </row>
    <row r="2546" spans="1:17" ht="12.75">
      <c r="A2546" s="4">
        <v>45611</v>
      </c>
      <c r="B2546" s="18">
        <f>IF(AND(ISNUMBER(--LEFT(A2546,10)), ISNUMBER(--LEFT(C2546,10))), --LEFT(C2546,10) - --LEFT(A2546,10), "")</f>
        <v>10.876300000003539</v>
      </c>
      <c r="C2546" s="4">
        <v>45621.876388888886</v>
      </c>
      <c r="D2546" s="16">
        <f>YEAR(C2546)</f>
        <v>2024</v>
      </c>
      <c r="E2546" s="1" t="str">
        <f t="shared" si="39"/>
        <v>November 2024</v>
      </c>
      <c r="F2546" s="3" t="str">
        <f ca="1">IF(C2546&gt;=TODAY()-365, "Last 12 Months", "After 12 Months")</f>
        <v>Last 12 Months</v>
      </c>
      <c r="G2546" s="1" t="s">
        <v>4696</v>
      </c>
      <c r="H2546" s="1" t="s">
        <v>393</v>
      </c>
      <c r="I2546" s="1" t="s">
        <v>4697</v>
      </c>
      <c r="J2546" s="8">
        <f>EOMONTH(C2546, 0)</f>
        <v>45626</v>
      </c>
      <c r="K2546" s="1" t="s">
        <v>233</v>
      </c>
      <c r="L2546" s="1" t="str">
        <f>IF(ISNUMBER(SEARCH("Social subscription",I2546)),"Social Sub",IF(OR(ISNUMBER(SEARCH("Mens",I2546)),ISNUMBER(SEARCH("Ladies",I2546))),"Match Fees",IF(OR(ISNUMBER(SEARCH("Badgers",I2546)),ISNUMBER(SEARCH("Match Fee",I2546))),"Match Fees",IF(OR(ISNUMBER(SEARCH("Training",I2546)),ISNUMBER(SEARCH("Aspirations",I2546))),"Training Fee",""))))</f>
        <v>Match Fees</v>
      </c>
      <c r="M2546" s="1">
        <v>10</v>
      </c>
      <c r="N2546" s="1">
        <v>0</v>
      </c>
      <c r="O2546" s="1">
        <v>0</v>
      </c>
      <c r="P2546" s="1">
        <v>0</v>
      </c>
      <c r="Q2546" s="1">
        <v>10</v>
      </c>
    </row>
    <row r="2547" spans="1:17" ht="12.75">
      <c r="A2547" s="4">
        <v>45619</v>
      </c>
      <c r="B2547" s="18">
        <f>IF(AND(ISNUMBER(--LEFT(A2547,10)), ISNUMBER(--LEFT(C2547,10))), --LEFT(C2547,10) - --LEFT(A2547,10), "")</f>
        <v>2.876300000003539</v>
      </c>
      <c r="C2547" s="4">
        <v>45621.876388888886</v>
      </c>
      <c r="D2547" s="16">
        <f>YEAR(C2547)</f>
        <v>2024</v>
      </c>
      <c r="E2547" s="1" t="str">
        <f t="shared" si="39"/>
        <v>November 2024</v>
      </c>
      <c r="F2547" s="3" t="str">
        <f ca="1">IF(C2547&gt;=TODAY()-365, "Last 12 Months", "After 12 Months")</f>
        <v>Last 12 Months</v>
      </c>
      <c r="G2547" s="1" t="s">
        <v>4698</v>
      </c>
      <c r="H2547" s="1" t="s">
        <v>393</v>
      </c>
      <c r="I2547" s="1" t="s">
        <v>4699</v>
      </c>
      <c r="J2547" s="8">
        <f>EOMONTH(C2547, 0)</f>
        <v>45626</v>
      </c>
      <c r="K2547" s="1" t="s">
        <v>233</v>
      </c>
      <c r="L2547" s="1" t="str">
        <f>IF(ISNUMBER(SEARCH("Social subscription",I2547)),"Social Sub",IF(OR(ISNUMBER(SEARCH("Mens",I2547)),ISNUMBER(SEARCH("Ladies",I2547))),"Match Fees",IF(OR(ISNUMBER(SEARCH("Badgers",I2547)),ISNUMBER(SEARCH("Match Fee",I2547))),"Match Fees",IF(OR(ISNUMBER(SEARCH("Training",I2547)),ISNUMBER(SEARCH("Aspirations",I2547))),"Training Fee",""))))</f>
        <v>Match Fees</v>
      </c>
      <c r="M2547" s="1">
        <v>10</v>
      </c>
      <c r="N2547" s="1">
        <v>0</v>
      </c>
      <c r="O2547" s="1">
        <v>0</v>
      </c>
      <c r="P2547" s="1">
        <v>0</v>
      </c>
      <c r="Q2547" s="1">
        <v>10</v>
      </c>
    </row>
    <row r="2548" spans="1:17" ht="12.75">
      <c r="A2548" s="4">
        <v>45621</v>
      </c>
      <c r="B2548" s="18">
        <f>IF(AND(ISNUMBER(--LEFT(A2548,10)), ISNUMBER(--LEFT(C2548,10))), --LEFT(C2548,10) - --LEFT(A2548,10), "")</f>
        <v>0.92220000000088476</v>
      </c>
      <c r="C2548" s="4">
        <v>45621.922222222223</v>
      </c>
      <c r="D2548" s="16">
        <f>YEAR(C2548)</f>
        <v>2024</v>
      </c>
      <c r="E2548" s="1" t="str">
        <f t="shared" si="39"/>
        <v>November 2024</v>
      </c>
      <c r="F2548" s="3" t="str">
        <f ca="1">IF(C2548&gt;=TODAY()-365, "Last 12 Months", "After 12 Months")</f>
        <v>Last 12 Months</v>
      </c>
      <c r="G2548" s="1" t="s">
        <v>4700</v>
      </c>
      <c r="H2548" s="1" t="s">
        <v>3257</v>
      </c>
      <c r="I2548" s="1" t="s">
        <v>4701</v>
      </c>
      <c r="J2548" s="8">
        <f>EOMONTH(C2548, 0)</f>
        <v>45626</v>
      </c>
      <c r="K2548" s="1" t="s">
        <v>241</v>
      </c>
      <c r="L2548" s="1" t="str">
        <f>IF(ISNUMBER(SEARCH("Social subscription",I2548)),"Social Sub",IF(OR(ISNUMBER(SEARCH("Mens",I2548)),ISNUMBER(SEARCH("Ladies",I2548))),"Match Fees",IF(OR(ISNUMBER(SEARCH("Badgers",I2548)),ISNUMBER(SEARCH("Match Fee",I2548))),"Match Fees",IF(OR(ISNUMBER(SEARCH("Training",I2548)),ISNUMBER(SEARCH("Aspirations",I2548))),"Training Fee",""))))</f>
        <v>Match Fees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</row>
    <row r="2549" spans="1:17" ht="12.75">
      <c r="A2549" s="4">
        <v>45621</v>
      </c>
      <c r="B2549" s="18">
        <f>IF(AND(ISNUMBER(--LEFT(A2549,10)), ISNUMBER(--LEFT(C2549,10))), --LEFT(C2549,10) - --LEFT(A2549,10), "")</f>
        <v>0.92220000000088476</v>
      </c>
      <c r="C2549" s="4">
        <v>45621.922222222223</v>
      </c>
      <c r="D2549" s="16">
        <f>YEAR(C2549)</f>
        <v>2024</v>
      </c>
      <c r="E2549" s="1" t="str">
        <f t="shared" si="39"/>
        <v>November 2024</v>
      </c>
      <c r="F2549" s="3" t="str">
        <f ca="1">IF(C2549&gt;=TODAY()-365, "Last 12 Months", "After 12 Months")</f>
        <v>Last 12 Months</v>
      </c>
      <c r="G2549" s="1" t="s">
        <v>4702</v>
      </c>
      <c r="H2549" s="1" t="s">
        <v>799</v>
      </c>
      <c r="I2549" s="1" t="s">
        <v>4701</v>
      </c>
      <c r="J2549" s="8">
        <f>EOMONTH(C2549, 0)</f>
        <v>45626</v>
      </c>
      <c r="K2549" s="1" t="s">
        <v>241</v>
      </c>
      <c r="L2549" s="1" t="str">
        <f>IF(ISNUMBER(SEARCH("Social subscription",I2549)),"Social Sub",IF(OR(ISNUMBER(SEARCH("Mens",I2549)),ISNUMBER(SEARCH("Ladies",I2549))),"Match Fees",IF(OR(ISNUMBER(SEARCH("Badgers",I2549)),ISNUMBER(SEARCH("Match Fee",I2549))),"Match Fees",IF(OR(ISNUMBER(SEARCH("Training",I2549)),ISNUMBER(SEARCH("Aspirations",I2549))),"Training Fee",""))))</f>
        <v>Match Fees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</row>
    <row r="2550" spans="1:17" ht="12.75">
      <c r="A2550" s="4">
        <v>45621</v>
      </c>
      <c r="B2550" s="18">
        <f>IF(AND(ISNUMBER(--LEFT(A2550,10)), ISNUMBER(--LEFT(C2550,10))), --LEFT(C2550,10) - --LEFT(A2550,10), "")</f>
        <v>0.92220000000088476</v>
      </c>
      <c r="C2550" s="4">
        <v>45621.922222222223</v>
      </c>
      <c r="D2550" s="16">
        <f>YEAR(C2550)</f>
        <v>2024</v>
      </c>
      <c r="E2550" s="1" t="str">
        <f t="shared" si="39"/>
        <v>November 2024</v>
      </c>
      <c r="F2550" s="3" t="str">
        <f ca="1">IF(C2550&gt;=TODAY()-365, "Last 12 Months", "After 12 Months")</f>
        <v>Last 12 Months</v>
      </c>
      <c r="G2550" s="1" t="s">
        <v>4703</v>
      </c>
      <c r="H2550" s="1" t="s">
        <v>2506</v>
      </c>
      <c r="I2550" s="1" t="s">
        <v>4701</v>
      </c>
      <c r="J2550" s="8">
        <f>EOMONTH(C2550, 0)</f>
        <v>45626</v>
      </c>
      <c r="K2550" s="1" t="s">
        <v>241</v>
      </c>
      <c r="L2550" s="1" t="str">
        <f>IF(ISNUMBER(SEARCH("Social subscription",I2550)),"Social Sub",IF(OR(ISNUMBER(SEARCH("Mens",I2550)),ISNUMBER(SEARCH("Ladies",I2550))),"Match Fees",IF(OR(ISNUMBER(SEARCH("Badgers",I2550)),ISNUMBER(SEARCH("Match Fee",I2550))),"Match Fees",IF(OR(ISNUMBER(SEARCH("Training",I2550)),ISNUMBER(SEARCH("Aspirations",I2550))),"Training Fee",""))))</f>
        <v>Match Fees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</row>
    <row r="2551" spans="1:17" ht="12.75">
      <c r="A2551" s="4">
        <v>45557</v>
      </c>
      <c r="B2551" s="18">
        <f>IF(AND(ISNUMBER(--LEFT(A2551,10)), ISNUMBER(--LEFT(C2551,10))), --LEFT(C2551,10) - --LEFT(A2551,10), "")</f>
        <v>64.933299999996962</v>
      </c>
      <c r="C2551" s="4">
        <v>45621.933333333334</v>
      </c>
      <c r="D2551" s="16">
        <f>YEAR(C2551)</f>
        <v>2024</v>
      </c>
      <c r="E2551" s="1" t="str">
        <f t="shared" si="39"/>
        <v>November 2024</v>
      </c>
      <c r="F2551" s="3" t="str">
        <f ca="1">IF(C2551&gt;=TODAY()-365, "Last 12 Months", "After 12 Months")</f>
        <v>Last 12 Months</v>
      </c>
      <c r="G2551" s="1" t="s">
        <v>4704</v>
      </c>
      <c r="H2551" s="1" t="s">
        <v>488</v>
      </c>
      <c r="I2551" s="1" t="s">
        <v>3742</v>
      </c>
      <c r="J2551" s="8">
        <f>EOMONTH(C2551, 0)</f>
        <v>45626</v>
      </c>
      <c r="K2551" s="1" t="s">
        <v>233</v>
      </c>
      <c r="L2551" s="1" t="str">
        <f>IF(ISNUMBER(SEARCH("Social subscription",I2551)),"Social Sub",IF(OR(ISNUMBER(SEARCH("Mens",I2551)),ISNUMBER(SEARCH("Ladies",I2551))),"Match Fees",IF(OR(ISNUMBER(SEARCH("Badgers",I2551)),ISNUMBER(SEARCH("Match Fee",I2551))),"Match Fees",IF(OR(ISNUMBER(SEARCH("Training",I2551)),ISNUMBER(SEARCH("Aspirations",I2551))),"Training Fee",""))))</f>
        <v>Match Fees</v>
      </c>
      <c r="M2551" s="1">
        <v>150</v>
      </c>
      <c r="N2551" s="1">
        <v>0</v>
      </c>
      <c r="O2551" s="1">
        <v>0</v>
      </c>
      <c r="P2551" s="1">
        <v>0</v>
      </c>
      <c r="Q2551" s="1">
        <v>150</v>
      </c>
    </row>
    <row r="2552" spans="1:17" ht="12.75">
      <c r="A2552" s="4">
        <v>45550</v>
      </c>
      <c r="B2552" s="18">
        <f>IF(AND(ISNUMBER(--LEFT(A2552,10)), ISNUMBER(--LEFT(C2552,10))), --LEFT(C2552,10) - --LEFT(A2552,10), "")</f>
        <v>71.936099999998987</v>
      </c>
      <c r="C2552" s="4">
        <v>45621.936111111114</v>
      </c>
      <c r="D2552" s="16">
        <f>YEAR(C2552)</f>
        <v>2024</v>
      </c>
      <c r="E2552" s="1" t="str">
        <f t="shared" si="39"/>
        <v>November 2024</v>
      </c>
      <c r="F2552" s="3" t="str">
        <f ca="1">IF(C2552&gt;=TODAY()-365, "Last 12 Months", "After 12 Months")</f>
        <v>Last 12 Months</v>
      </c>
      <c r="G2552" s="1" t="s">
        <v>4705</v>
      </c>
      <c r="H2552" s="1" t="s">
        <v>2009</v>
      </c>
      <c r="I2552" s="1" t="s">
        <v>3742</v>
      </c>
      <c r="J2552" s="8">
        <f>EOMONTH(C2552, 0)</f>
        <v>45626</v>
      </c>
      <c r="K2552" s="1" t="s">
        <v>233</v>
      </c>
      <c r="L2552" s="1" t="str">
        <f>IF(ISNUMBER(SEARCH("Social subscription",I2552)),"Social Sub",IF(OR(ISNUMBER(SEARCH("Mens",I2552)),ISNUMBER(SEARCH("Ladies",I2552))),"Match Fees",IF(OR(ISNUMBER(SEARCH("Badgers",I2552)),ISNUMBER(SEARCH("Match Fee",I2552))),"Match Fees",IF(OR(ISNUMBER(SEARCH("Training",I2552)),ISNUMBER(SEARCH("Aspirations",I2552))),"Training Fee",""))))</f>
        <v>Match Fees</v>
      </c>
      <c r="M2552" s="1">
        <v>150</v>
      </c>
      <c r="N2552" s="1">
        <v>0</v>
      </c>
      <c r="O2552" s="1">
        <v>0</v>
      </c>
      <c r="P2552" s="1">
        <v>0</v>
      </c>
      <c r="Q2552" s="1">
        <v>150</v>
      </c>
    </row>
    <row r="2553" spans="1:17" ht="12.75">
      <c r="A2553" s="4">
        <v>45621</v>
      </c>
      <c r="B2553" s="18">
        <f>IF(AND(ISNUMBER(--LEFT(A2553,10)), ISNUMBER(--LEFT(C2553,10))), --LEFT(C2553,10) - --LEFT(A2553,10), "")</f>
        <v>0.93880000000353903</v>
      </c>
      <c r="C2553" s="4">
        <v>45621.938888888886</v>
      </c>
      <c r="D2553" s="16">
        <f>YEAR(C2553)</f>
        <v>2024</v>
      </c>
      <c r="E2553" s="1" t="str">
        <f t="shared" si="39"/>
        <v>November 2024</v>
      </c>
      <c r="F2553" s="3" t="str">
        <f ca="1">IF(C2553&gt;=TODAY()-365, "Last 12 Months", "After 12 Months")</f>
        <v>Last 12 Months</v>
      </c>
      <c r="G2553" s="1" t="s">
        <v>4706</v>
      </c>
      <c r="H2553" s="1" t="s">
        <v>1871</v>
      </c>
      <c r="I2553" s="1" t="s">
        <v>4707</v>
      </c>
      <c r="J2553" s="8">
        <f>EOMONTH(C2553, 0)</f>
        <v>45626</v>
      </c>
      <c r="K2553" s="1" t="s">
        <v>241</v>
      </c>
      <c r="L2553" s="1" t="str">
        <f>IF(ISNUMBER(SEARCH("Social subscription",I2553)),"Social Sub",IF(OR(ISNUMBER(SEARCH("Mens",I2553)),ISNUMBER(SEARCH("Ladies",I2553))),"Match Fees",IF(OR(ISNUMBER(SEARCH("Badgers",I2553)),ISNUMBER(SEARCH("Match Fee",I2553))),"Match Fees",IF(OR(ISNUMBER(SEARCH("Training",I2553)),ISNUMBER(SEARCH("Aspirations",I2553))),"Training Fee",""))))</f>
        <v>Match Fees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</row>
    <row r="2554" spans="1:17" ht="12.75">
      <c r="A2554" s="4">
        <v>45621</v>
      </c>
      <c r="B2554" s="18">
        <f>IF(AND(ISNUMBER(--LEFT(A2554,10)), ISNUMBER(--LEFT(C2554,10))), --LEFT(C2554,10) - --LEFT(A2554,10), "")</f>
        <v>0.93880000000353903</v>
      </c>
      <c r="C2554" s="4">
        <v>45621.938888888886</v>
      </c>
      <c r="D2554" s="16">
        <f>YEAR(C2554)</f>
        <v>2024</v>
      </c>
      <c r="E2554" s="1" t="str">
        <f t="shared" si="39"/>
        <v>November 2024</v>
      </c>
      <c r="F2554" s="3" t="str">
        <f ca="1">IF(C2554&gt;=TODAY()-365, "Last 12 Months", "After 12 Months")</f>
        <v>Last 12 Months</v>
      </c>
      <c r="G2554" s="1" t="s">
        <v>4708</v>
      </c>
      <c r="H2554" s="1" t="s">
        <v>996</v>
      </c>
      <c r="I2554" s="1" t="s">
        <v>4709</v>
      </c>
      <c r="J2554" s="8">
        <f>EOMONTH(C2554, 0)</f>
        <v>45626</v>
      </c>
      <c r="K2554" s="1" t="s">
        <v>241</v>
      </c>
      <c r="L2554" s="1" t="str">
        <f>IF(ISNUMBER(SEARCH("Social subscription",I2554)),"Social Sub",IF(OR(ISNUMBER(SEARCH("Mens",I2554)),ISNUMBER(SEARCH("Ladies",I2554))),"Match Fees",IF(OR(ISNUMBER(SEARCH("Badgers",I2554)),ISNUMBER(SEARCH("Match Fee",I2554))),"Match Fees",IF(OR(ISNUMBER(SEARCH("Training",I2554)),ISNUMBER(SEARCH("Aspirations",I2554))),"Training Fee",""))))</f>
        <v>Match Fees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</row>
    <row r="2555" spans="1:17" ht="12.75">
      <c r="A2555" s="4">
        <v>45621</v>
      </c>
      <c r="B2555" s="18">
        <f>IF(AND(ISNUMBER(--LEFT(A2555,10)), ISNUMBER(--LEFT(C2555,10))), --LEFT(C2555,10) - --LEFT(A2555,10), "")</f>
        <v>0.93950000000040745</v>
      </c>
      <c r="C2555" s="4">
        <v>45621.939583333333</v>
      </c>
      <c r="D2555" s="16">
        <f>YEAR(C2555)</f>
        <v>2024</v>
      </c>
      <c r="E2555" s="1" t="str">
        <f t="shared" si="39"/>
        <v>November 2024</v>
      </c>
      <c r="F2555" s="3" t="str">
        <f ca="1">IF(C2555&gt;=TODAY()-365, "Last 12 Months", "After 12 Months")</f>
        <v>Last 12 Months</v>
      </c>
      <c r="G2555" s="1" t="s">
        <v>4710</v>
      </c>
      <c r="H2555" s="1" t="s">
        <v>996</v>
      </c>
      <c r="I2555" s="1" t="s">
        <v>4711</v>
      </c>
      <c r="J2555" s="8">
        <f>EOMONTH(C2555, 0)</f>
        <v>45626</v>
      </c>
      <c r="K2555" s="1" t="s">
        <v>241</v>
      </c>
      <c r="L2555" s="1" t="str">
        <f>IF(ISNUMBER(SEARCH("Social subscription",I2555)),"Social Sub",IF(OR(ISNUMBER(SEARCH("Mens",I2555)),ISNUMBER(SEARCH("Ladies",I2555))),"Match Fees",IF(OR(ISNUMBER(SEARCH("Badgers",I2555)),ISNUMBER(SEARCH("Match Fee",I2555))),"Match Fees",IF(OR(ISNUMBER(SEARCH("Training",I2555)),ISNUMBER(SEARCH("Aspirations",I2555))),"Training Fee",""))))</f>
        <v>Match Fees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</row>
    <row r="2556" spans="1:17" ht="12.75">
      <c r="A2556" s="4">
        <v>45621</v>
      </c>
      <c r="B2556" s="18">
        <f>IF(AND(ISNUMBER(--LEFT(A2556,10)), ISNUMBER(--LEFT(C2556,10))), --LEFT(C2556,10) - --LEFT(A2556,10), "")</f>
        <v>0.93950000000040745</v>
      </c>
      <c r="C2556" s="4">
        <v>45621.939583333333</v>
      </c>
      <c r="D2556" s="16">
        <f>YEAR(C2556)</f>
        <v>2024</v>
      </c>
      <c r="E2556" s="1" t="str">
        <f t="shared" si="39"/>
        <v>November 2024</v>
      </c>
      <c r="F2556" s="3" t="str">
        <f ca="1">IF(C2556&gt;=TODAY()-365, "Last 12 Months", "After 12 Months")</f>
        <v>Last 12 Months</v>
      </c>
      <c r="G2556" s="1" t="s">
        <v>4712</v>
      </c>
      <c r="H2556" s="1" t="s">
        <v>1871</v>
      </c>
      <c r="I2556" s="1" t="s">
        <v>4713</v>
      </c>
      <c r="J2556" s="8">
        <f>EOMONTH(C2556, 0)</f>
        <v>45626</v>
      </c>
      <c r="K2556" s="1" t="s">
        <v>241</v>
      </c>
      <c r="L2556" s="1" t="str">
        <f>IF(ISNUMBER(SEARCH("Social subscription",I2556)),"Social Sub",IF(OR(ISNUMBER(SEARCH("Mens",I2556)),ISNUMBER(SEARCH("Ladies",I2556))),"Match Fees",IF(OR(ISNUMBER(SEARCH("Badgers",I2556)),ISNUMBER(SEARCH("Match Fee",I2556))),"Match Fees",IF(OR(ISNUMBER(SEARCH("Training",I2556)),ISNUMBER(SEARCH("Aspirations",I2556))),"Training Fee",""))))</f>
        <v>Match Fees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</row>
    <row r="2557" spans="1:17" ht="12.75">
      <c r="A2557" s="4">
        <v>45621</v>
      </c>
      <c r="B2557" s="18">
        <f>IF(AND(ISNUMBER(--LEFT(A2557,10)), ISNUMBER(--LEFT(C2557,10))), --LEFT(C2557,10) - --LEFT(A2557,10), "")</f>
        <v>0.93950000000040745</v>
      </c>
      <c r="C2557" s="4">
        <v>45621.939583333333</v>
      </c>
      <c r="D2557" s="16">
        <f>YEAR(C2557)</f>
        <v>2024</v>
      </c>
      <c r="E2557" s="1" t="str">
        <f t="shared" si="39"/>
        <v>November 2024</v>
      </c>
      <c r="F2557" s="3" t="str">
        <f ca="1">IF(C2557&gt;=TODAY()-365, "Last 12 Months", "After 12 Months")</f>
        <v>Last 12 Months</v>
      </c>
      <c r="G2557" s="1" t="s">
        <v>4714</v>
      </c>
      <c r="H2557" s="1" t="s">
        <v>996</v>
      </c>
      <c r="I2557" s="1" t="s">
        <v>4715</v>
      </c>
      <c r="J2557" s="8">
        <f>EOMONTH(C2557, 0)</f>
        <v>45626</v>
      </c>
      <c r="K2557" s="1" t="s">
        <v>241</v>
      </c>
      <c r="L2557" s="1" t="str">
        <f>IF(ISNUMBER(SEARCH("Social subscription",I2557)),"Social Sub",IF(OR(ISNUMBER(SEARCH("Mens",I2557)),ISNUMBER(SEARCH("Ladies",I2557))),"Match Fees",IF(OR(ISNUMBER(SEARCH("Badgers",I2557)),ISNUMBER(SEARCH("Match Fee",I2557))),"Match Fees",IF(OR(ISNUMBER(SEARCH("Training",I2557)),ISNUMBER(SEARCH("Aspirations",I2557))),"Training Fee",""))))</f>
        <v>Match Fees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</row>
    <row r="2558" spans="1:17" ht="12.75">
      <c r="A2558" s="4">
        <v>45621</v>
      </c>
      <c r="B2558" s="18">
        <f>IF(AND(ISNUMBER(--LEFT(A2558,10)), ISNUMBER(--LEFT(C2558,10))), --LEFT(C2558,10) - --LEFT(A2558,10), "")</f>
        <v>0.94019999999727588</v>
      </c>
      <c r="C2558" s="4">
        <v>45621.94027777778</v>
      </c>
      <c r="D2558" s="16">
        <f>YEAR(C2558)</f>
        <v>2024</v>
      </c>
      <c r="E2558" s="1" t="str">
        <f t="shared" si="39"/>
        <v>November 2024</v>
      </c>
      <c r="F2558" s="3" t="str">
        <f ca="1">IF(C2558&gt;=TODAY()-365, "Last 12 Months", "After 12 Months")</f>
        <v>Last 12 Months</v>
      </c>
      <c r="G2558" s="1" t="s">
        <v>4716</v>
      </c>
      <c r="H2558" s="1" t="s">
        <v>1871</v>
      </c>
      <c r="I2558" s="1" t="s">
        <v>4717</v>
      </c>
      <c r="J2558" s="8">
        <f>EOMONTH(C2558, 0)</f>
        <v>45626</v>
      </c>
      <c r="K2558" s="1" t="s">
        <v>241</v>
      </c>
      <c r="L2558" s="1" t="str">
        <f>IF(ISNUMBER(SEARCH("Social subscription",I2558)),"Social Sub",IF(OR(ISNUMBER(SEARCH("Mens",I2558)),ISNUMBER(SEARCH("Ladies",I2558))),"Match Fees",IF(OR(ISNUMBER(SEARCH("Badgers",I2558)),ISNUMBER(SEARCH("Match Fee",I2558))),"Match Fees",IF(OR(ISNUMBER(SEARCH("Training",I2558)),ISNUMBER(SEARCH("Aspirations",I2558))),"Training Fee",""))))</f>
        <v>Match Fees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</row>
    <row r="2559" spans="1:17" ht="12.75">
      <c r="A2559" s="4">
        <v>45621</v>
      </c>
      <c r="B2559" s="18">
        <f>IF(AND(ISNUMBER(--LEFT(A2559,10)), ISNUMBER(--LEFT(C2559,10))), --LEFT(C2559,10) - --LEFT(A2559,10), "")</f>
        <v>0.94019999999727588</v>
      </c>
      <c r="C2559" s="4">
        <v>45621.94027777778</v>
      </c>
      <c r="D2559" s="16">
        <f>YEAR(C2559)</f>
        <v>2024</v>
      </c>
      <c r="E2559" s="1" t="str">
        <f t="shared" si="39"/>
        <v>November 2024</v>
      </c>
      <c r="F2559" s="3" t="str">
        <f ca="1">IF(C2559&gt;=TODAY()-365, "Last 12 Months", "After 12 Months")</f>
        <v>Last 12 Months</v>
      </c>
      <c r="G2559" s="1" t="s">
        <v>4718</v>
      </c>
      <c r="H2559" s="1" t="s">
        <v>996</v>
      </c>
      <c r="I2559" s="1" t="s">
        <v>4719</v>
      </c>
      <c r="J2559" s="8">
        <f>EOMONTH(C2559, 0)</f>
        <v>45626</v>
      </c>
      <c r="K2559" s="1" t="s">
        <v>241</v>
      </c>
      <c r="L2559" s="1" t="str">
        <f>IF(ISNUMBER(SEARCH("Social subscription",I2559)),"Social Sub",IF(OR(ISNUMBER(SEARCH("Mens",I2559)),ISNUMBER(SEARCH("Ladies",I2559))),"Match Fees",IF(OR(ISNUMBER(SEARCH("Badgers",I2559)),ISNUMBER(SEARCH("Match Fee",I2559))),"Match Fees",IF(OR(ISNUMBER(SEARCH("Training",I2559)),ISNUMBER(SEARCH("Aspirations",I2559))),"Training Fee",""))))</f>
        <v>Match Fees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</row>
    <row r="2560" spans="1:17" ht="12.75">
      <c r="A2560" s="4">
        <v>45621</v>
      </c>
      <c r="B2560" s="18">
        <f>IF(AND(ISNUMBER(--LEFT(A2560,10)), ISNUMBER(--LEFT(C2560,10))), --LEFT(C2560,10) - --LEFT(A2560,10), "")</f>
        <v>0.94090000000142027</v>
      </c>
      <c r="C2560" s="4">
        <v>45621.940972222219</v>
      </c>
      <c r="D2560" s="16">
        <f>YEAR(C2560)</f>
        <v>2024</v>
      </c>
      <c r="E2560" s="1" t="str">
        <f t="shared" si="39"/>
        <v>November 2024</v>
      </c>
      <c r="F2560" s="3" t="str">
        <f ca="1">IF(C2560&gt;=TODAY()-365, "Last 12 Months", "After 12 Months")</f>
        <v>Last 12 Months</v>
      </c>
      <c r="G2560" s="1" t="s">
        <v>4720</v>
      </c>
      <c r="H2560" s="1" t="s">
        <v>1871</v>
      </c>
      <c r="I2560" s="1" t="s">
        <v>25</v>
      </c>
      <c r="J2560" s="8">
        <f>EOMONTH(C2560, 0)</f>
        <v>45626</v>
      </c>
      <c r="K2560" s="1" t="s">
        <v>241</v>
      </c>
      <c r="L2560" s="1" t="str">
        <f>IF(ISNUMBER(SEARCH("Social subscription",I2560)),"Social Sub",IF(OR(ISNUMBER(SEARCH("Mens",I2560)),ISNUMBER(SEARCH("Ladies",I2560))),"Match Fees",IF(OR(ISNUMBER(SEARCH("Badgers",I2560)),ISNUMBER(SEARCH("Match Fee",I2560))),"Match Fees",IF(OR(ISNUMBER(SEARCH("Training",I2560)),ISNUMBER(SEARCH("Aspirations",I2560))),"Training Fee",""))))</f>
        <v>Match Fees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</row>
    <row r="2561" spans="1:17" ht="12.75">
      <c r="A2561" s="4">
        <v>45542</v>
      </c>
      <c r="B2561" s="18">
        <f>IF(AND(ISNUMBER(--LEFT(A2561,10)), ISNUMBER(--LEFT(C2561,10))), --LEFT(C2561,10) - --LEFT(A2561,10), "")</f>
        <v>80.310400000002119</v>
      </c>
      <c r="C2561" s="4">
        <v>45622.310416666667</v>
      </c>
      <c r="D2561" s="16">
        <f>YEAR(C2561)</f>
        <v>2024</v>
      </c>
      <c r="E2561" s="1" t="str">
        <f t="shared" si="39"/>
        <v>November 2024</v>
      </c>
      <c r="F2561" s="3" t="str">
        <f ca="1">IF(C2561&gt;=TODAY()-365, "Last 12 Months", "After 12 Months")</f>
        <v>Last 12 Months</v>
      </c>
      <c r="G2561" s="1" t="s">
        <v>4721</v>
      </c>
      <c r="H2561" s="1" t="s">
        <v>898</v>
      </c>
      <c r="I2561" s="1" t="s">
        <v>2828</v>
      </c>
      <c r="J2561" s="8">
        <f>EOMONTH(C2561, 0)</f>
        <v>45626</v>
      </c>
      <c r="K2561" s="1" t="s">
        <v>233</v>
      </c>
      <c r="L2561" s="1" t="str">
        <f>IF(ISNUMBER(SEARCH("Social subscription",I2561)),"Social Sub",IF(OR(ISNUMBER(SEARCH("Mens",I2561)),ISNUMBER(SEARCH("Ladies",I2561))),"Match Fees",IF(OR(ISNUMBER(SEARCH("Badgers",I2561)),ISNUMBER(SEARCH("Match Fee",I2561))),"Match Fees",IF(OR(ISNUMBER(SEARCH("Training",I2561)),ISNUMBER(SEARCH("Aspirations",I2561))),"Training Fee",""))))</f>
        <v>Match Fees</v>
      </c>
      <c r="M2561" s="1">
        <v>30</v>
      </c>
      <c r="N2561" s="1">
        <v>0</v>
      </c>
      <c r="O2561" s="1">
        <v>0</v>
      </c>
      <c r="P2561" s="1">
        <v>0</v>
      </c>
      <c r="Q2561" s="1">
        <v>30</v>
      </c>
    </row>
    <row r="2562" spans="1:17" ht="12.75">
      <c r="A2562" s="4">
        <v>45542</v>
      </c>
      <c r="B2562" s="18">
        <f>IF(AND(ISNUMBER(--LEFT(A2562,10)), ISNUMBER(--LEFT(C2562,10))), --LEFT(C2562,10) - --LEFT(A2562,10), "")</f>
        <v>80.3125</v>
      </c>
      <c r="C2562" s="4">
        <v>45622.3125</v>
      </c>
      <c r="D2562" s="16">
        <f>YEAR(C2562)</f>
        <v>2024</v>
      </c>
      <c r="E2562" s="1" t="str">
        <f t="shared" si="39"/>
        <v>November 2024</v>
      </c>
      <c r="F2562" s="3" t="str">
        <f ca="1">IF(C2562&gt;=TODAY()-365, "Last 12 Months", "After 12 Months")</f>
        <v>Last 12 Months</v>
      </c>
      <c r="G2562" s="1" t="s">
        <v>4722</v>
      </c>
      <c r="H2562" s="1" t="s">
        <v>1481</v>
      </c>
      <c r="I2562" s="1" t="s">
        <v>3158</v>
      </c>
      <c r="J2562" s="8">
        <f>EOMONTH(C2562, 0)</f>
        <v>45626</v>
      </c>
      <c r="K2562" s="1" t="s">
        <v>233</v>
      </c>
      <c r="L2562" s="1" t="str">
        <f>IF(ISNUMBER(SEARCH("Social subscription",I2562)),"Social Sub",IF(OR(ISNUMBER(SEARCH("Mens",I2562)),ISNUMBER(SEARCH("Ladies",I2562))),"Match Fees",IF(OR(ISNUMBER(SEARCH("Badgers",I2562)),ISNUMBER(SEARCH("Match Fee",I2562))),"Match Fees",IF(OR(ISNUMBER(SEARCH("Training",I2562)),ISNUMBER(SEARCH("Aspirations",I2562))),"Training Fee",""))))</f>
        <v>Match Fees</v>
      </c>
      <c r="M2562" s="1">
        <v>30</v>
      </c>
      <c r="N2562" s="1">
        <v>0</v>
      </c>
      <c r="O2562" s="1">
        <v>0</v>
      </c>
      <c r="P2562" s="1">
        <v>0</v>
      </c>
      <c r="Q2562" s="1">
        <v>30</v>
      </c>
    </row>
    <row r="2563" spans="1:17" ht="12.75">
      <c r="A2563" s="4">
        <v>45542</v>
      </c>
      <c r="B2563" s="18">
        <f>IF(AND(ISNUMBER(--LEFT(A2563,10)), ISNUMBER(--LEFT(C2563,10))), --LEFT(C2563,10) - --LEFT(A2563,10), "")</f>
        <v>80.3125</v>
      </c>
      <c r="C2563" s="4">
        <v>45622.3125</v>
      </c>
      <c r="D2563" s="16">
        <f>YEAR(C2563)</f>
        <v>2024</v>
      </c>
      <c r="E2563" s="1" t="str">
        <f t="shared" ref="E2563:E2626" si="40">TEXT(C2563, "mmmm yyyy")</f>
        <v>November 2024</v>
      </c>
      <c r="F2563" s="3" t="str">
        <f ca="1">IF(C2563&gt;=TODAY()-365, "Last 12 Months", "After 12 Months")</f>
        <v>Last 12 Months</v>
      </c>
      <c r="G2563" s="1" t="s">
        <v>4723</v>
      </c>
      <c r="H2563" s="1" t="s">
        <v>869</v>
      </c>
      <c r="I2563" s="1" t="s">
        <v>3106</v>
      </c>
      <c r="J2563" s="8">
        <f>EOMONTH(C2563, 0)</f>
        <v>45626</v>
      </c>
      <c r="K2563" s="1" t="s">
        <v>233</v>
      </c>
      <c r="L2563" s="1" t="str">
        <f>IF(ISNUMBER(SEARCH("Social subscription",I2563)),"Social Sub",IF(OR(ISNUMBER(SEARCH("Mens",I2563)),ISNUMBER(SEARCH("Ladies",I2563))),"Match Fees",IF(OR(ISNUMBER(SEARCH("Badgers",I2563)),ISNUMBER(SEARCH("Match Fee",I2563))),"Match Fees",IF(OR(ISNUMBER(SEARCH("Training",I2563)),ISNUMBER(SEARCH("Aspirations",I2563))),"Training Fee",""))))</f>
        <v>Match Fees</v>
      </c>
      <c r="M2563" s="1">
        <v>30</v>
      </c>
      <c r="N2563" s="1">
        <v>0</v>
      </c>
      <c r="O2563" s="1">
        <v>0</v>
      </c>
      <c r="P2563" s="1">
        <v>0</v>
      </c>
      <c r="Q2563" s="1">
        <v>30</v>
      </c>
    </row>
    <row r="2564" spans="1:17" ht="12.75">
      <c r="A2564" s="4">
        <v>45550</v>
      </c>
      <c r="B2564" s="18">
        <f>IF(AND(ISNUMBER(--LEFT(A2564,10)), ISNUMBER(--LEFT(C2564,10))), --LEFT(C2564,10) - --LEFT(A2564,10), "")</f>
        <v>72.3125</v>
      </c>
      <c r="C2564" s="4">
        <v>45622.3125</v>
      </c>
      <c r="D2564" s="16">
        <f>YEAR(C2564)</f>
        <v>2024</v>
      </c>
      <c r="E2564" s="1" t="str">
        <f t="shared" si="40"/>
        <v>November 2024</v>
      </c>
      <c r="F2564" s="3" t="str">
        <f ca="1">IF(C2564&gt;=TODAY()-365, "Last 12 Months", "After 12 Months")</f>
        <v>Last 12 Months</v>
      </c>
      <c r="G2564" s="1" t="s">
        <v>4724</v>
      </c>
      <c r="H2564" s="1" t="s">
        <v>872</v>
      </c>
      <c r="I2564" s="1" t="s">
        <v>2711</v>
      </c>
      <c r="J2564" s="8">
        <f>EOMONTH(C2564, 0)</f>
        <v>45626</v>
      </c>
      <c r="K2564" s="1" t="s">
        <v>233</v>
      </c>
      <c r="L2564" s="1" t="str">
        <f>IF(ISNUMBER(SEARCH("Social subscription",I2564)),"Social Sub",IF(OR(ISNUMBER(SEARCH("Mens",I2564)),ISNUMBER(SEARCH("Ladies",I2564))),"Match Fees",IF(OR(ISNUMBER(SEARCH("Badgers",I2564)),ISNUMBER(SEARCH("Match Fee",I2564))),"Match Fees",IF(OR(ISNUMBER(SEARCH("Training",I2564)),ISNUMBER(SEARCH("Aspirations",I2564))),"Training Fee",""))))</f>
        <v>Match Fees</v>
      </c>
      <c r="M2564" s="1">
        <v>150</v>
      </c>
      <c r="N2564" s="1">
        <v>0</v>
      </c>
      <c r="O2564" s="1">
        <v>0</v>
      </c>
      <c r="P2564" s="1">
        <v>0</v>
      </c>
      <c r="Q2564" s="1">
        <v>150</v>
      </c>
    </row>
    <row r="2565" spans="1:17" ht="12.75">
      <c r="A2565" s="4">
        <v>45542</v>
      </c>
      <c r="B2565" s="18">
        <f>IF(AND(ISNUMBER(--LEFT(A2565,10)), ISNUMBER(--LEFT(C2565,10))), --LEFT(C2565,10) - --LEFT(A2565,10), "")</f>
        <v>80.336799999997311</v>
      </c>
      <c r="C2565" s="4">
        <v>45622.336805555555</v>
      </c>
      <c r="D2565" s="16">
        <f>YEAR(C2565)</f>
        <v>2024</v>
      </c>
      <c r="E2565" s="1" t="str">
        <f t="shared" si="40"/>
        <v>November 2024</v>
      </c>
      <c r="F2565" s="3" t="str">
        <f ca="1">IF(C2565&gt;=TODAY()-365, "Last 12 Months", "After 12 Months")</f>
        <v>Last 12 Months</v>
      </c>
      <c r="G2565" s="1" t="s">
        <v>4725</v>
      </c>
      <c r="H2565" s="1" t="s">
        <v>574</v>
      </c>
      <c r="I2565" s="1" t="s">
        <v>4726</v>
      </c>
      <c r="J2565" s="8">
        <f>EOMONTH(C2565, 0)</f>
        <v>45626</v>
      </c>
      <c r="K2565" s="1" t="s">
        <v>373</v>
      </c>
      <c r="L2565" s="1" t="str">
        <f>IF(ISNUMBER(SEARCH("Social subscription",I2565)),"Social Sub",IF(OR(ISNUMBER(SEARCH("Mens",I2565)),ISNUMBER(SEARCH("Ladies",I2565))),"Match Fees",IF(OR(ISNUMBER(SEARCH("Badgers",I2565)),ISNUMBER(SEARCH("Match Fee",I2565))),"Match Fees",IF(OR(ISNUMBER(SEARCH("Training",I2565)),ISNUMBER(SEARCH("Aspirations",I2565))),"Training Fee",""))))</f>
        <v>Match Fees</v>
      </c>
      <c r="M2565" s="1">
        <v>5</v>
      </c>
      <c r="N2565" s="1">
        <v>0.09</v>
      </c>
      <c r="O2565" s="1">
        <v>0.05</v>
      </c>
      <c r="P2565" s="1">
        <v>0</v>
      </c>
      <c r="Q2565" s="1">
        <v>4.8600000000000003</v>
      </c>
    </row>
    <row r="2566" spans="1:17" ht="12.75">
      <c r="A2566" s="4">
        <v>45555</v>
      </c>
      <c r="B2566" s="18">
        <f>IF(AND(ISNUMBER(--LEFT(A2566,10)), ISNUMBER(--LEFT(C2566,10))), --LEFT(C2566,10) - --LEFT(A2566,10), "")</f>
        <v>67.336799999997311</v>
      </c>
      <c r="C2566" s="4">
        <v>45622.336805555555</v>
      </c>
      <c r="D2566" s="16">
        <f>YEAR(C2566)</f>
        <v>2024</v>
      </c>
      <c r="E2566" s="1" t="str">
        <f t="shared" si="40"/>
        <v>November 2024</v>
      </c>
      <c r="F2566" s="3" t="str">
        <f ca="1">IF(C2566&gt;=TODAY()-365, "Last 12 Months", "After 12 Months")</f>
        <v>Last 12 Months</v>
      </c>
      <c r="G2566" s="1" t="s">
        <v>4727</v>
      </c>
      <c r="H2566" s="1" t="s">
        <v>571</v>
      </c>
      <c r="I2566" s="1" t="s">
        <v>4728</v>
      </c>
      <c r="J2566" s="8">
        <f>EOMONTH(C2566, 0)</f>
        <v>45626</v>
      </c>
      <c r="K2566" s="1" t="s">
        <v>373</v>
      </c>
      <c r="L2566" s="1" t="str">
        <f>IF(ISNUMBER(SEARCH("Social subscription",I2566)),"Social Sub",IF(OR(ISNUMBER(SEARCH("Mens",I2566)),ISNUMBER(SEARCH("Ladies",I2566))),"Match Fees",IF(OR(ISNUMBER(SEARCH("Badgers",I2566)),ISNUMBER(SEARCH("Match Fee",I2566))),"Match Fees",IF(OR(ISNUMBER(SEARCH("Training",I2566)),ISNUMBER(SEARCH("Aspirations",I2566))),"Training Fee",""))))</f>
        <v>Match Fees</v>
      </c>
      <c r="M2566" s="1">
        <v>3</v>
      </c>
      <c r="N2566" s="1">
        <v>0.06</v>
      </c>
      <c r="O2566" s="1">
        <v>0.05</v>
      </c>
      <c r="P2566" s="1">
        <v>0</v>
      </c>
      <c r="Q2566" s="1">
        <v>2.89</v>
      </c>
    </row>
    <row r="2567" spans="1:17" ht="12.75">
      <c r="A2567" s="4">
        <v>45562</v>
      </c>
      <c r="B2567" s="18">
        <f>IF(AND(ISNUMBER(--LEFT(A2567,10)), ISNUMBER(--LEFT(C2567,10))), --LEFT(C2567,10) - --LEFT(A2567,10), "")</f>
        <v>60.336799999997311</v>
      </c>
      <c r="C2567" s="4">
        <v>45622.336805555555</v>
      </c>
      <c r="D2567" s="16">
        <f>YEAR(C2567)</f>
        <v>2024</v>
      </c>
      <c r="E2567" s="1" t="str">
        <f t="shared" si="40"/>
        <v>November 2024</v>
      </c>
      <c r="F2567" s="3" t="str">
        <f ca="1">IF(C2567&gt;=TODAY()-365, "Last 12 Months", "After 12 Months")</f>
        <v>Last 12 Months</v>
      </c>
      <c r="G2567" s="1" t="s">
        <v>4729</v>
      </c>
      <c r="H2567" s="1" t="s">
        <v>574</v>
      </c>
      <c r="I2567" s="1" t="s">
        <v>4730</v>
      </c>
      <c r="J2567" s="8">
        <f>EOMONTH(C2567, 0)</f>
        <v>45626</v>
      </c>
      <c r="K2567" s="1" t="s">
        <v>373</v>
      </c>
      <c r="L2567" s="1" t="str">
        <f>IF(ISNUMBER(SEARCH("Social subscription",I2567)),"Social Sub",IF(OR(ISNUMBER(SEARCH("Mens",I2567)),ISNUMBER(SEARCH("Ladies",I2567))),"Match Fees",IF(OR(ISNUMBER(SEARCH("Badgers",I2567)),ISNUMBER(SEARCH("Match Fee",I2567))),"Match Fees",IF(OR(ISNUMBER(SEARCH("Training",I2567)),ISNUMBER(SEARCH("Aspirations",I2567))),"Training Fee",""))))</f>
        <v>Match Fees</v>
      </c>
      <c r="M2567" s="1">
        <v>5</v>
      </c>
      <c r="N2567" s="1">
        <v>0.09</v>
      </c>
      <c r="O2567" s="1">
        <v>0.05</v>
      </c>
      <c r="P2567" s="1">
        <v>0</v>
      </c>
      <c r="Q2567" s="1">
        <v>4.8600000000000003</v>
      </c>
    </row>
    <row r="2568" spans="1:17" ht="12.75">
      <c r="A2568" s="4">
        <v>45563</v>
      </c>
      <c r="B2568" s="18">
        <f>IF(AND(ISNUMBER(--LEFT(A2568,10)), ISNUMBER(--LEFT(C2568,10))), --LEFT(C2568,10) - --LEFT(A2568,10), "")</f>
        <v>59.336799999997311</v>
      </c>
      <c r="C2568" s="4">
        <v>45622.336805555555</v>
      </c>
      <c r="D2568" s="16">
        <f>YEAR(C2568)</f>
        <v>2024</v>
      </c>
      <c r="E2568" s="1" t="str">
        <f t="shared" si="40"/>
        <v>November 2024</v>
      </c>
      <c r="F2568" s="3" t="str">
        <f ca="1">IF(C2568&gt;=TODAY()-365, "Last 12 Months", "After 12 Months")</f>
        <v>Last 12 Months</v>
      </c>
      <c r="G2568" s="1" t="s">
        <v>4731</v>
      </c>
      <c r="H2568" s="1" t="s">
        <v>571</v>
      </c>
      <c r="I2568" s="1" t="s">
        <v>4732</v>
      </c>
      <c r="J2568" s="8">
        <f>EOMONTH(C2568, 0)</f>
        <v>45626</v>
      </c>
      <c r="K2568" s="1" t="s">
        <v>373</v>
      </c>
      <c r="L2568" s="1" t="str">
        <f>IF(ISNUMBER(SEARCH("Social subscription",I2568)),"Social Sub",IF(OR(ISNUMBER(SEARCH("Mens",I2568)),ISNUMBER(SEARCH("Ladies",I2568))),"Match Fees",IF(OR(ISNUMBER(SEARCH("Badgers",I2568)),ISNUMBER(SEARCH("Match Fee",I2568))),"Match Fees",IF(OR(ISNUMBER(SEARCH("Training",I2568)),ISNUMBER(SEARCH("Aspirations",I2568))),"Training Fee",""))))</f>
        <v>Match Fees</v>
      </c>
      <c r="M2568" s="1">
        <v>3</v>
      </c>
      <c r="N2568" s="1">
        <v>0.06</v>
      </c>
      <c r="O2568" s="1">
        <v>0.05</v>
      </c>
      <c r="P2568" s="1">
        <v>0</v>
      </c>
      <c r="Q2568" s="1">
        <v>2.89</v>
      </c>
    </row>
    <row r="2569" spans="1:17" ht="12.75">
      <c r="A2569" s="4">
        <v>45569</v>
      </c>
      <c r="B2569" s="18">
        <f>IF(AND(ISNUMBER(--LEFT(A2569,10)), ISNUMBER(--LEFT(C2569,10))), --LEFT(C2569,10) - --LEFT(A2569,10), "")</f>
        <v>53.336799999997311</v>
      </c>
      <c r="C2569" s="4">
        <v>45622.336805555555</v>
      </c>
      <c r="D2569" s="16">
        <f>YEAR(C2569)</f>
        <v>2024</v>
      </c>
      <c r="E2569" s="1" t="str">
        <f t="shared" si="40"/>
        <v>November 2024</v>
      </c>
      <c r="F2569" s="3" t="str">
        <f ca="1">IF(C2569&gt;=TODAY()-365, "Last 12 Months", "After 12 Months")</f>
        <v>Last 12 Months</v>
      </c>
      <c r="G2569" s="1" t="s">
        <v>4733</v>
      </c>
      <c r="H2569" s="1" t="s">
        <v>574</v>
      </c>
      <c r="I2569" s="1" t="s">
        <v>4734</v>
      </c>
      <c r="J2569" s="8">
        <f>EOMONTH(C2569, 0)</f>
        <v>45626</v>
      </c>
      <c r="K2569" s="1" t="s">
        <v>373</v>
      </c>
      <c r="L2569" s="1" t="str">
        <f>IF(ISNUMBER(SEARCH("Social subscription",I2569)),"Social Sub",IF(OR(ISNUMBER(SEARCH("Mens",I2569)),ISNUMBER(SEARCH("Ladies",I2569))),"Match Fees",IF(OR(ISNUMBER(SEARCH("Badgers",I2569)),ISNUMBER(SEARCH("Match Fee",I2569))),"Match Fees",IF(OR(ISNUMBER(SEARCH("Training",I2569)),ISNUMBER(SEARCH("Aspirations",I2569))),"Training Fee",""))))</f>
        <v>Match Fees</v>
      </c>
      <c r="M2569" s="1">
        <v>5</v>
      </c>
      <c r="N2569" s="1">
        <v>0.09</v>
      </c>
      <c r="O2569" s="1">
        <v>0.05</v>
      </c>
      <c r="P2569" s="1">
        <v>0</v>
      </c>
      <c r="Q2569" s="1">
        <v>4.8600000000000003</v>
      </c>
    </row>
    <row r="2570" spans="1:17" ht="12.75">
      <c r="A2570" s="4">
        <v>45577</v>
      </c>
      <c r="B2570" s="18">
        <f>IF(AND(ISNUMBER(--LEFT(A2570,10)), ISNUMBER(--LEFT(C2570,10))), --LEFT(C2570,10) - --LEFT(A2570,10), "")</f>
        <v>45.336799999997311</v>
      </c>
      <c r="C2570" s="4">
        <v>45622.336805555555</v>
      </c>
      <c r="D2570" s="16">
        <f>YEAR(C2570)</f>
        <v>2024</v>
      </c>
      <c r="E2570" s="1" t="str">
        <f t="shared" si="40"/>
        <v>November 2024</v>
      </c>
      <c r="F2570" s="3" t="str">
        <f ca="1">IF(C2570&gt;=TODAY()-365, "Last 12 Months", "After 12 Months")</f>
        <v>Last 12 Months</v>
      </c>
      <c r="G2570" s="1" t="s">
        <v>4735</v>
      </c>
      <c r="H2570" s="1" t="s">
        <v>574</v>
      </c>
      <c r="I2570" s="1" t="s">
        <v>4736</v>
      </c>
      <c r="J2570" s="8">
        <f>EOMONTH(C2570, 0)</f>
        <v>45626</v>
      </c>
      <c r="K2570" s="1" t="s">
        <v>373</v>
      </c>
      <c r="L2570" s="1" t="str">
        <f>IF(ISNUMBER(SEARCH("Social subscription",I2570)),"Social Sub",IF(OR(ISNUMBER(SEARCH("Mens",I2570)),ISNUMBER(SEARCH("Ladies",I2570))),"Match Fees",IF(OR(ISNUMBER(SEARCH("Badgers",I2570)),ISNUMBER(SEARCH("Match Fee",I2570))),"Match Fees",IF(OR(ISNUMBER(SEARCH("Training",I2570)),ISNUMBER(SEARCH("Aspirations",I2570))),"Training Fee",""))))</f>
        <v>Match Fees</v>
      </c>
      <c r="M2570" s="1">
        <v>5</v>
      </c>
      <c r="N2570" s="1">
        <v>0.09</v>
      </c>
      <c r="O2570" s="1">
        <v>0.05</v>
      </c>
      <c r="P2570" s="1">
        <v>0</v>
      </c>
      <c r="Q2570" s="1">
        <v>4.8600000000000003</v>
      </c>
    </row>
    <row r="2571" spans="1:17" ht="12.75">
      <c r="A2571" s="4">
        <v>45579</v>
      </c>
      <c r="B2571" s="18">
        <f>IF(AND(ISNUMBER(--LEFT(A2571,10)), ISNUMBER(--LEFT(C2571,10))), --LEFT(C2571,10) - --LEFT(A2571,10), "")</f>
        <v>43.336799999997311</v>
      </c>
      <c r="C2571" s="4">
        <v>45622.336805555555</v>
      </c>
      <c r="D2571" s="16">
        <f>YEAR(C2571)</f>
        <v>2024</v>
      </c>
      <c r="E2571" s="1" t="str">
        <f t="shared" si="40"/>
        <v>November 2024</v>
      </c>
      <c r="F2571" s="3" t="str">
        <f ca="1">IF(C2571&gt;=TODAY()-365, "Last 12 Months", "After 12 Months")</f>
        <v>Last 12 Months</v>
      </c>
      <c r="G2571" s="1" t="s">
        <v>4737</v>
      </c>
      <c r="H2571" s="1" t="s">
        <v>571</v>
      </c>
      <c r="I2571" s="1" t="s">
        <v>4738</v>
      </c>
      <c r="J2571" s="8">
        <f>EOMONTH(C2571, 0)</f>
        <v>45626</v>
      </c>
      <c r="K2571" s="1" t="s">
        <v>373</v>
      </c>
      <c r="L2571" s="1" t="str">
        <f>IF(ISNUMBER(SEARCH("Social subscription",I2571)),"Social Sub",IF(OR(ISNUMBER(SEARCH("Mens",I2571)),ISNUMBER(SEARCH("Ladies",I2571))),"Match Fees",IF(OR(ISNUMBER(SEARCH("Badgers",I2571)),ISNUMBER(SEARCH("Match Fee",I2571))),"Match Fees",IF(OR(ISNUMBER(SEARCH("Training",I2571)),ISNUMBER(SEARCH("Aspirations",I2571))),"Training Fee",""))))</f>
        <v>Training Fee</v>
      </c>
      <c r="M2571" s="1">
        <v>3</v>
      </c>
      <c r="N2571" s="1">
        <v>0.06</v>
      </c>
      <c r="O2571" s="1">
        <v>0.05</v>
      </c>
      <c r="P2571" s="1">
        <v>0</v>
      </c>
      <c r="Q2571" s="1">
        <v>2.89</v>
      </c>
    </row>
    <row r="2572" spans="1:17" ht="12.75">
      <c r="A2572" s="4">
        <v>45583</v>
      </c>
      <c r="B2572" s="18">
        <f>IF(AND(ISNUMBER(--LEFT(A2572,10)), ISNUMBER(--LEFT(C2572,10))), --LEFT(C2572,10) - --LEFT(A2572,10), "")</f>
        <v>39.336799999997311</v>
      </c>
      <c r="C2572" s="4">
        <v>45622.336805555555</v>
      </c>
      <c r="D2572" s="16">
        <f>YEAR(C2572)</f>
        <v>2024</v>
      </c>
      <c r="E2572" s="1" t="str">
        <f t="shared" si="40"/>
        <v>November 2024</v>
      </c>
      <c r="F2572" s="3" t="str">
        <f ca="1">IF(C2572&gt;=TODAY()-365, "Last 12 Months", "After 12 Months")</f>
        <v>Last 12 Months</v>
      </c>
      <c r="G2572" s="1" t="s">
        <v>4739</v>
      </c>
      <c r="H2572" s="1" t="s">
        <v>574</v>
      </c>
      <c r="I2572" s="1" t="s">
        <v>4740</v>
      </c>
      <c r="J2572" s="8">
        <f>EOMONTH(C2572, 0)</f>
        <v>45626</v>
      </c>
      <c r="K2572" s="1" t="s">
        <v>373</v>
      </c>
      <c r="L2572" s="1" t="str">
        <f>IF(ISNUMBER(SEARCH("Social subscription",I2572)),"Social Sub",IF(OR(ISNUMBER(SEARCH("Mens",I2572)),ISNUMBER(SEARCH("Ladies",I2572))),"Match Fees",IF(OR(ISNUMBER(SEARCH("Badgers",I2572)),ISNUMBER(SEARCH("Match Fee",I2572))),"Match Fees",IF(OR(ISNUMBER(SEARCH("Training",I2572)),ISNUMBER(SEARCH("Aspirations",I2572))),"Training Fee",""))))</f>
        <v>Match Fees</v>
      </c>
      <c r="M2572" s="1">
        <v>5</v>
      </c>
      <c r="N2572" s="1">
        <v>0.09</v>
      </c>
      <c r="O2572" s="1">
        <v>0.05</v>
      </c>
      <c r="P2572" s="1">
        <v>0</v>
      </c>
      <c r="Q2572" s="1">
        <v>4.8600000000000003</v>
      </c>
    </row>
    <row r="2573" spans="1:17" ht="12.75">
      <c r="A2573" s="4">
        <v>45584</v>
      </c>
      <c r="B2573" s="18">
        <f>IF(AND(ISNUMBER(--LEFT(A2573,10)), ISNUMBER(--LEFT(C2573,10))), --LEFT(C2573,10) - --LEFT(A2573,10), "")</f>
        <v>38.336799999997311</v>
      </c>
      <c r="C2573" s="4">
        <v>45622.336805555555</v>
      </c>
      <c r="D2573" s="16">
        <f>YEAR(C2573)</f>
        <v>2024</v>
      </c>
      <c r="E2573" s="1" t="str">
        <f t="shared" si="40"/>
        <v>November 2024</v>
      </c>
      <c r="F2573" s="3" t="str">
        <f ca="1">IF(C2573&gt;=TODAY()-365, "Last 12 Months", "After 12 Months")</f>
        <v>Last 12 Months</v>
      </c>
      <c r="G2573" s="1" t="s">
        <v>4741</v>
      </c>
      <c r="H2573" s="1" t="s">
        <v>571</v>
      </c>
      <c r="I2573" s="1" t="s">
        <v>4742</v>
      </c>
      <c r="J2573" s="8">
        <f>EOMONTH(C2573, 0)</f>
        <v>45626</v>
      </c>
      <c r="K2573" s="1" t="s">
        <v>373</v>
      </c>
      <c r="L2573" s="1" t="str">
        <f>IF(ISNUMBER(SEARCH("Social subscription",I2573)),"Social Sub",IF(OR(ISNUMBER(SEARCH("Mens",I2573)),ISNUMBER(SEARCH("Ladies",I2573))),"Match Fees",IF(OR(ISNUMBER(SEARCH("Badgers",I2573)),ISNUMBER(SEARCH("Match Fee",I2573))),"Match Fees",IF(OR(ISNUMBER(SEARCH("Training",I2573)),ISNUMBER(SEARCH("Aspirations",I2573))),"Training Fee",""))))</f>
        <v>Match Fees</v>
      </c>
      <c r="M2573" s="1">
        <v>3</v>
      </c>
      <c r="N2573" s="1">
        <v>0.05</v>
      </c>
      <c r="O2573" s="1">
        <v>0.05</v>
      </c>
      <c r="P2573" s="1">
        <v>0</v>
      </c>
      <c r="Q2573" s="1">
        <v>2.9</v>
      </c>
    </row>
    <row r="2574" spans="1:17" ht="12.75">
      <c r="A2574" s="4">
        <v>45604</v>
      </c>
      <c r="B2574" s="18">
        <f>IF(AND(ISNUMBER(--LEFT(A2574,10)), ISNUMBER(--LEFT(C2574,10))), --LEFT(C2574,10) - --LEFT(A2574,10), "")</f>
        <v>18.336799999997311</v>
      </c>
      <c r="C2574" s="4">
        <v>45622.336805555555</v>
      </c>
      <c r="D2574" s="16">
        <f>YEAR(C2574)</f>
        <v>2024</v>
      </c>
      <c r="E2574" s="1" t="str">
        <f t="shared" si="40"/>
        <v>November 2024</v>
      </c>
      <c r="F2574" s="3" t="str">
        <f ca="1">IF(C2574&gt;=TODAY()-365, "Last 12 Months", "After 12 Months")</f>
        <v>Last 12 Months</v>
      </c>
      <c r="G2574" s="1" t="s">
        <v>4743</v>
      </c>
      <c r="H2574" s="1" t="s">
        <v>574</v>
      </c>
      <c r="I2574" s="1" t="s">
        <v>4744</v>
      </c>
      <c r="J2574" s="8">
        <f>EOMONTH(C2574, 0)</f>
        <v>45626</v>
      </c>
      <c r="K2574" s="1" t="s">
        <v>373</v>
      </c>
      <c r="L2574" s="1" t="str">
        <f>IF(ISNUMBER(SEARCH("Social subscription",I2574)),"Social Sub",IF(OR(ISNUMBER(SEARCH("Mens",I2574)),ISNUMBER(SEARCH("Ladies",I2574))),"Match Fees",IF(OR(ISNUMBER(SEARCH("Badgers",I2574)),ISNUMBER(SEARCH("Match Fee",I2574))),"Match Fees",IF(OR(ISNUMBER(SEARCH("Training",I2574)),ISNUMBER(SEARCH("Aspirations",I2574))),"Training Fee",""))))</f>
        <v>Match Fees</v>
      </c>
      <c r="M2574" s="1">
        <v>5</v>
      </c>
      <c r="N2574" s="1">
        <v>0.09</v>
      </c>
      <c r="O2574" s="1">
        <v>0.05</v>
      </c>
      <c r="P2574" s="1">
        <v>0</v>
      </c>
      <c r="Q2574" s="1">
        <v>4.8600000000000003</v>
      </c>
    </row>
    <row r="2575" spans="1:17" ht="12.75">
      <c r="A2575" s="4">
        <v>45605</v>
      </c>
      <c r="B2575" s="18">
        <f>IF(AND(ISNUMBER(--LEFT(A2575,10)), ISNUMBER(--LEFT(C2575,10))), --LEFT(C2575,10) - --LEFT(A2575,10), "")</f>
        <v>17.336799999997311</v>
      </c>
      <c r="C2575" s="4">
        <v>45622.336805555555</v>
      </c>
      <c r="D2575" s="16">
        <f>YEAR(C2575)</f>
        <v>2024</v>
      </c>
      <c r="E2575" s="1" t="str">
        <f t="shared" si="40"/>
        <v>November 2024</v>
      </c>
      <c r="F2575" s="3" t="str">
        <f ca="1">IF(C2575&gt;=TODAY()-365, "Last 12 Months", "After 12 Months")</f>
        <v>Last 12 Months</v>
      </c>
      <c r="G2575" s="1" t="s">
        <v>4745</v>
      </c>
      <c r="H2575" s="1" t="s">
        <v>571</v>
      </c>
      <c r="I2575" s="1" t="s">
        <v>4746</v>
      </c>
      <c r="J2575" s="8">
        <f>EOMONTH(C2575, 0)</f>
        <v>45626</v>
      </c>
      <c r="K2575" s="1" t="s">
        <v>373</v>
      </c>
      <c r="L2575" s="1" t="str">
        <f>IF(ISNUMBER(SEARCH("Social subscription",I2575)),"Social Sub",IF(OR(ISNUMBER(SEARCH("Mens",I2575)),ISNUMBER(SEARCH("Ladies",I2575))),"Match Fees",IF(OR(ISNUMBER(SEARCH("Badgers",I2575)),ISNUMBER(SEARCH("Match Fee",I2575))),"Match Fees",IF(OR(ISNUMBER(SEARCH("Training",I2575)),ISNUMBER(SEARCH("Aspirations",I2575))),"Training Fee",""))))</f>
        <v>Match Fees</v>
      </c>
      <c r="M2575" s="1">
        <v>3</v>
      </c>
      <c r="N2575" s="1">
        <v>0.06</v>
      </c>
      <c r="O2575" s="1">
        <v>0.05</v>
      </c>
      <c r="P2575" s="1">
        <v>0</v>
      </c>
      <c r="Q2575" s="1">
        <v>2.89</v>
      </c>
    </row>
    <row r="2576" spans="1:17" ht="12.75">
      <c r="A2576" s="4">
        <v>45611</v>
      </c>
      <c r="B2576" s="18">
        <f>IF(AND(ISNUMBER(--LEFT(A2576,10)), ISNUMBER(--LEFT(C2576,10))), --LEFT(C2576,10) - --LEFT(A2576,10), "")</f>
        <v>11.336799999997311</v>
      </c>
      <c r="C2576" s="4">
        <v>45622.336805555555</v>
      </c>
      <c r="D2576" s="16">
        <f>YEAR(C2576)</f>
        <v>2024</v>
      </c>
      <c r="E2576" s="1" t="str">
        <f t="shared" si="40"/>
        <v>November 2024</v>
      </c>
      <c r="F2576" s="3" t="str">
        <f ca="1">IF(C2576&gt;=TODAY()-365, "Last 12 Months", "After 12 Months")</f>
        <v>Last 12 Months</v>
      </c>
      <c r="G2576" s="1" t="s">
        <v>4747</v>
      </c>
      <c r="H2576" s="1" t="s">
        <v>574</v>
      </c>
      <c r="I2576" s="1" t="s">
        <v>4748</v>
      </c>
      <c r="J2576" s="8">
        <f>EOMONTH(C2576, 0)</f>
        <v>45626</v>
      </c>
      <c r="K2576" s="1" t="s">
        <v>373</v>
      </c>
      <c r="L2576" s="1" t="str">
        <f>IF(ISNUMBER(SEARCH("Social subscription",I2576)),"Social Sub",IF(OR(ISNUMBER(SEARCH("Mens",I2576)),ISNUMBER(SEARCH("Ladies",I2576))),"Match Fees",IF(OR(ISNUMBER(SEARCH("Badgers",I2576)),ISNUMBER(SEARCH("Match Fee",I2576))),"Match Fees",IF(OR(ISNUMBER(SEARCH("Training",I2576)),ISNUMBER(SEARCH("Aspirations",I2576))),"Training Fee",""))))</f>
        <v>Match Fees</v>
      </c>
      <c r="M2576" s="1">
        <v>5</v>
      </c>
      <c r="N2576" s="1">
        <v>0.09</v>
      </c>
      <c r="O2576" s="1">
        <v>0.05</v>
      </c>
      <c r="P2576" s="1">
        <v>0</v>
      </c>
      <c r="Q2576" s="1">
        <v>4.8600000000000003</v>
      </c>
    </row>
    <row r="2577" spans="1:17" ht="12.75">
      <c r="A2577" s="4">
        <v>45619</v>
      </c>
      <c r="B2577" s="18">
        <f>IF(AND(ISNUMBER(--LEFT(A2577,10)), ISNUMBER(--LEFT(C2577,10))), --LEFT(C2577,10) - --LEFT(A2577,10), "")</f>
        <v>3.3367999999973108</v>
      </c>
      <c r="C2577" s="4">
        <v>45622.336805555555</v>
      </c>
      <c r="D2577" s="16">
        <f>YEAR(C2577)</f>
        <v>2024</v>
      </c>
      <c r="E2577" s="1" t="str">
        <f t="shared" si="40"/>
        <v>November 2024</v>
      </c>
      <c r="F2577" s="3" t="str">
        <f ca="1">IF(C2577&gt;=TODAY()-365, "Last 12 Months", "After 12 Months")</f>
        <v>Last 12 Months</v>
      </c>
      <c r="G2577" s="1" t="s">
        <v>4749</v>
      </c>
      <c r="H2577" s="1" t="s">
        <v>574</v>
      </c>
      <c r="I2577" s="1" t="s">
        <v>4750</v>
      </c>
      <c r="J2577" s="8">
        <f>EOMONTH(C2577, 0)</f>
        <v>45626</v>
      </c>
      <c r="K2577" s="1" t="s">
        <v>373</v>
      </c>
      <c r="L2577" s="1" t="str">
        <f>IF(ISNUMBER(SEARCH("Social subscription",I2577)),"Social Sub",IF(OR(ISNUMBER(SEARCH("Mens",I2577)),ISNUMBER(SEARCH("Ladies",I2577))),"Match Fees",IF(OR(ISNUMBER(SEARCH("Badgers",I2577)),ISNUMBER(SEARCH("Match Fee",I2577))),"Match Fees",IF(OR(ISNUMBER(SEARCH("Training",I2577)),ISNUMBER(SEARCH("Aspirations",I2577))),"Training Fee",""))))</f>
        <v>Match Fees</v>
      </c>
      <c r="M2577" s="1">
        <v>5</v>
      </c>
      <c r="N2577" s="1">
        <v>0.09</v>
      </c>
      <c r="O2577" s="1">
        <v>0.05</v>
      </c>
      <c r="P2577" s="1">
        <v>0</v>
      </c>
      <c r="Q2577" s="1">
        <v>4.8600000000000003</v>
      </c>
    </row>
    <row r="2578" spans="1:17" ht="12.75">
      <c r="A2578" s="4">
        <v>45619</v>
      </c>
      <c r="B2578" s="18">
        <f>IF(AND(ISNUMBER(--LEFT(A2578,10)), ISNUMBER(--LEFT(C2578,10))), --LEFT(C2578,10) - --LEFT(A2578,10), "")</f>
        <v>3.3367999999973108</v>
      </c>
      <c r="C2578" s="4">
        <v>45622.336805555555</v>
      </c>
      <c r="D2578" s="16">
        <f>YEAR(C2578)</f>
        <v>2024</v>
      </c>
      <c r="E2578" s="1" t="str">
        <f t="shared" si="40"/>
        <v>November 2024</v>
      </c>
      <c r="F2578" s="3" t="str">
        <f ca="1">IF(C2578&gt;=TODAY()-365, "Last 12 Months", "After 12 Months")</f>
        <v>Last 12 Months</v>
      </c>
      <c r="G2578" s="1" t="s">
        <v>4751</v>
      </c>
      <c r="H2578" s="1" t="s">
        <v>571</v>
      </c>
      <c r="I2578" s="1" t="s">
        <v>4752</v>
      </c>
      <c r="J2578" s="8">
        <f>EOMONTH(C2578, 0)</f>
        <v>45626</v>
      </c>
      <c r="K2578" s="1" t="s">
        <v>373</v>
      </c>
      <c r="L2578" s="1" t="str">
        <f>IF(ISNUMBER(SEARCH("Social subscription",I2578)),"Social Sub",IF(OR(ISNUMBER(SEARCH("Mens",I2578)),ISNUMBER(SEARCH("Ladies",I2578))),"Match Fees",IF(OR(ISNUMBER(SEARCH("Badgers",I2578)),ISNUMBER(SEARCH("Match Fee",I2578))),"Match Fees",IF(OR(ISNUMBER(SEARCH("Training",I2578)),ISNUMBER(SEARCH("Aspirations",I2578))),"Training Fee",""))))</f>
        <v>Match Fees</v>
      </c>
      <c r="M2578" s="1">
        <v>3</v>
      </c>
      <c r="N2578" s="1">
        <v>0.06</v>
      </c>
      <c r="O2578" s="1">
        <v>0.05</v>
      </c>
      <c r="P2578" s="1">
        <v>0</v>
      </c>
      <c r="Q2578" s="1">
        <v>2.89</v>
      </c>
    </row>
    <row r="2579" spans="1:17" ht="12.75">
      <c r="A2579" s="4">
        <v>45549</v>
      </c>
      <c r="B2579" s="18">
        <f>IF(AND(ISNUMBER(--LEFT(A2579,10)), ISNUMBER(--LEFT(C2579,10))), --LEFT(C2579,10) - --LEFT(A2579,10), "")</f>
        <v>73.349999999998545</v>
      </c>
      <c r="C2579" s="4">
        <v>45622.35</v>
      </c>
      <c r="D2579" s="16">
        <f>YEAR(C2579)</f>
        <v>2024</v>
      </c>
      <c r="E2579" s="1" t="str">
        <f t="shared" si="40"/>
        <v>November 2024</v>
      </c>
      <c r="F2579" s="3" t="str">
        <f ca="1">IF(C2579&gt;=TODAY()-365, "Last 12 Months", "After 12 Months")</f>
        <v>Last 12 Months</v>
      </c>
      <c r="G2579" s="1" t="s">
        <v>4753</v>
      </c>
      <c r="H2579" s="1" t="s">
        <v>999</v>
      </c>
      <c r="I2579" s="1" t="s">
        <v>4754</v>
      </c>
      <c r="J2579" s="8">
        <f>EOMONTH(C2579, 0)</f>
        <v>45626</v>
      </c>
      <c r="K2579" s="1" t="s">
        <v>373</v>
      </c>
      <c r="L2579" s="1" t="str">
        <f>IF(ISNUMBER(SEARCH("Social subscription",I2579)),"Social Sub",IF(OR(ISNUMBER(SEARCH("Mens",I2579)),ISNUMBER(SEARCH("Ladies",I2579))),"Match Fees",IF(OR(ISNUMBER(SEARCH("Badgers",I2579)),ISNUMBER(SEARCH("Match Fee",I2579))),"Match Fees",IF(OR(ISNUMBER(SEARCH("Training",I2579)),ISNUMBER(SEARCH("Aspirations",I2579))),"Training Fee",""))))</f>
        <v>Match Fees</v>
      </c>
      <c r="M2579" s="1">
        <v>5</v>
      </c>
      <c r="N2579" s="1">
        <v>0.1</v>
      </c>
      <c r="O2579" s="1">
        <v>0.05</v>
      </c>
      <c r="P2579" s="1">
        <v>0</v>
      </c>
      <c r="Q2579" s="1">
        <v>4.8499999999999996</v>
      </c>
    </row>
    <row r="2580" spans="1:17" ht="12.75">
      <c r="A2580" s="4">
        <v>45556</v>
      </c>
      <c r="B2580" s="18">
        <f>IF(AND(ISNUMBER(--LEFT(A2580,10)), ISNUMBER(--LEFT(C2580,10))), --LEFT(C2580,10) - --LEFT(A2580,10), "")</f>
        <v>66.349999999998545</v>
      </c>
      <c r="C2580" s="4">
        <v>45622.35</v>
      </c>
      <c r="D2580" s="16">
        <f>YEAR(C2580)</f>
        <v>2024</v>
      </c>
      <c r="E2580" s="1" t="str">
        <f t="shared" si="40"/>
        <v>November 2024</v>
      </c>
      <c r="F2580" s="3" t="str">
        <f ca="1">IF(C2580&gt;=TODAY()-365, "Last 12 Months", "After 12 Months")</f>
        <v>Last 12 Months</v>
      </c>
      <c r="G2580" s="1" t="s">
        <v>4755</v>
      </c>
      <c r="H2580" s="1" t="s">
        <v>999</v>
      </c>
      <c r="I2580" s="1" t="s">
        <v>3118</v>
      </c>
      <c r="J2580" s="8">
        <f>EOMONTH(C2580, 0)</f>
        <v>45626</v>
      </c>
      <c r="K2580" s="1" t="s">
        <v>373</v>
      </c>
      <c r="L2580" s="1" t="str">
        <f>IF(ISNUMBER(SEARCH("Social subscription",I2580)),"Social Sub",IF(OR(ISNUMBER(SEARCH("Mens",I2580)),ISNUMBER(SEARCH("Ladies",I2580))),"Match Fees",IF(OR(ISNUMBER(SEARCH("Badgers",I2580)),ISNUMBER(SEARCH("Match Fee",I2580))),"Match Fees",IF(OR(ISNUMBER(SEARCH("Training",I2580)),ISNUMBER(SEARCH("Aspirations",I2580))),"Training Fee",""))))</f>
        <v>Match Fees</v>
      </c>
      <c r="M2580" s="1">
        <v>5</v>
      </c>
      <c r="N2580" s="1">
        <v>0.1</v>
      </c>
      <c r="O2580" s="1">
        <v>0.05</v>
      </c>
      <c r="P2580" s="1">
        <v>0</v>
      </c>
      <c r="Q2580" s="1">
        <v>4.8499999999999996</v>
      </c>
    </row>
    <row r="2581" spans="1:17" ht="12.75">
      <c r="A2581" s="4">
        <v>45573</v>
      </c>
      <c r="B2581" s="18">
        <f>IF(AND(ISNUMBER(--LEFT(A2581,10)), ISNUMBER(--LEFT(C2581,10))), --LEFT(C2581,10) - --LEFT(A2581,10), "")</f>
        <v>49.349999999998545</v>
      </c>
      <c r="C2581" s="4">
        <v>45622.35</v>
      </c>
      <c r="D2581" s="16">
        <f>YEAR(C2581)</f>
        <v>2024</v>
      </c>
      <c r="E2581" s="1" t="str">
        <f t="shared" si="40"/>
        <v>November 2024</v>
      </c>
      <c r="F2581" s="3" t="str">
        <f ca="1">IF(C2581&gt;=TODAY()-365, "Last 12 Months", "After 12 Months")</f>
        <v>Last 12 Months</v>
      </c>
      <c r="G2581" s="1" t="s">
        <v>4756</v>
      </c>
      <c r="H2581" s="1" t="s">
        <v>999</v>
      </c>
      <c r="I2581" s="1" t="s">
        <v>3907</v>
      </c>
      <c r="J2581" s="8">
        <f>EOMONTH(C2581, 0)</f>
        <v>45626</v>
      </c>
      <c r="K2581" s="1" t="s">
        <v>373</v>
      </c>
      <c r="L2581" s="1" t="str">
        <f>IF(ISNUMBER(SEARCH("Social subscription",I2581)),"Social Sub",IF(OR(ISNUMBER(SEARCH("Mens",I2581)),ISNUMBER(SEARCH("Ladies",I2581))),"Match Fees",IF(OR(ISNUMBER(SEARCH("Badgers",I2581)),ISNUMBER(SEARCH("Match Fee",I2581))),"Match Fees",IF(OR(ISNUMBER(SEARCH("Training",I2581)),ISNUMBER(SEARCH("Aspirations",I2581))),"Training Fee",""))))</f>
        <v>Match Fees</v>
      </c>
      <c r="M2581" s="1">
        <v>5</v>
      </c>
      <c r="N2581" s="1">
        <v>0.1</v>
      </c>
      <c r="O2581" s="1">
        <v>0.05</v>
      </c>
      <c r="P2581" s="1">
        <v>0</v>
      </c>
      <c r="Q2581" s="1">
        <v>4.8499999999999996</v>
      </c>
    </row>
    <row r="2582" spans="1:17" ht="12.75">
      <c r="A2582" s="4">
        <v>45582</v>
      </c>
      <c r="B2582" s="18">
        <f>IF(AND(ISNUMBER(--LEFT(A2582,10)), ISNUMBER(--LEFT(C2582,10))), --LEFT(C2582,10) - --LEFT(A2582,10), "")</f>
        <v>40.349999999998545</v>
      </c>
      <c r="C2582" s="4">
        <v>45622.35</v>
      </c>
      <c r="D2582" s="16">
        <f>YEAR(C2582)</f>
        <v>2024</v>
      </c>
      <c r="E2582" s="1" t="str">
        <f t="shared" si="40"/>
        <v>November 2024</v>
      </c>
      <c r="F2582" s="3" t="str">
        <f ca="1">IF(C2582&gt;=TODAY()-365, "Last 12 Months", "After 12 Months")</f>
        <v>Last 12 Months</v>
      </c>
      <c r="G2582" s="1" t="s">
        <v>4757</v>
      </c>
      <c r="H2582" s="1" t="s">
        <v>999</v>
      </c>
      <c r="I2582" s="1" t="s">
        <v>3909</v>
      </c>
      <c r="J2582" s="8">
        <f>EOMONTH(C2582, 0)</f>
        <v>45626</v>
      </c>
      <c r="K2582" s="1" t="s">
        <v>373</v>
      </c>
      <c r="L2582" s="1" t="str">
        <f>IF(ISNUMBER(SEARCH("Social subscription",I2582)),"Social Sub",IF(OR(ISNUMBER(SEARCH("Mens",I2582)),ISNUMBER(SEARCH("Ladies",I2582))),"Match Fees",IF(OR(ISNUMBER(SEARCH("Badgers",I2582)),ISNUMBER(SEARCH("Match Fee",I2582))),"Match Fees",IF(OR(ISNUMBER(SEARCH("Training",I2582)),ISNUMBER(SEARCH("Aspirations",I2582))),"Training Fee",""))))</f>
        <v>Match Fees</v>
      </c>
      <c r="M2582" s="1">
        <v>5</v>
      </c>
      <c r="N2582" s="1">
        <v>0.1</v>
      </c>
      <c r="O2582" s="1">
        <v>0.05</v>
      </c>
      <c r="P2582" s="1">
        <v>0</v>
      </c>
      <c r="Q2582" s="1">
        <v>4.8499999999999996</v>
      </c>
    </row>
    <row r="2583" spans="1:17" ht="12.75">
      <c r="A2583" s="4">
        <v>45604</v>
      </c>
      <c r="B2583" s="18">
        <f>IF(AND(ISNUMBER(--LEFT(A2583,10)), ISNUMBER(--LEFT(C2583,10))), --LEFT(C2583,10) - --LEFT(A2583,10), "")</f>
        <v>18.349999999998545</v>
      </c>
      <c r="C2583" s="4">
        <v>45622.35</v>
      </c>
      <c r="D2583" s="16">
        <f>YEAR(C2583)</f>
        <v>2024</v>
      </c>
      <c r="E2583" s="1" t="str">
        <f t="shared" si="40"/>
        <v>November 2024</v>
      </c>
      <c r="F2583" s="3" t="str">
        <f ca="1">IF(C2583&gt;=TODAY()-365, "Last 12 Months", "After 12 Months")</f>
        <v>Last 12 Months</v>
      </c>
      <c r="G2583" s="1" t="s">
        <v>4758</v>
      </c>
      <c r="H2583" s="1" t="s">
        <v>999</v>
      </c>
      <c r="I2583" s="1" t="s">
        <v>4549</v>
      </c>
      <c r="J2583" s="8">
        <f>EOMONTH(C2583, 0)</f>
        <v>45626</v>
      </c>
      <c r="K2583" s="1" t="s">
        <v>373</v>
      </c>
      <c r="L2583" s="1" t="str">
        <f>IF(ISNUMBER(SEARCH("Social subscription",I2583)),"Social Sub",IF(OR(ISNUMBER(SEARCH("Mens",I2583)),ISNUMBER(SEARCH("Ladies",I2583))),"Match Fees",IF(OR(ISNUMBER(SEARCH("Badgers",I2583)),ISNUMBER(SEARCH("Match Fee",I2583))),"Match Fees",IF(OR(ISNUMBER(SEARCH("Training",I2583)),ISNUMBER(SEARCH("Aspirations",I2583))),"Training Fee",""))))</f>
        <v>Match Fees</v>
      </c>
      <c r="M2583" s="1">
        <v>5</v>
      </c>
      <c r="N2583" s="1">
        <v>0.1</v>
      </c>
      <c r="O2583" s="1">
        <v>0.05</v>
      </c>
      <c r="P2583" s="1">
        <v>0</v>
      </c>
      <c r="Q2583" s="1">
        <v>4.8499999999999996</v>
      </c>
    </row>
    <row r="2584" spans="1:17" ht="12.75">
      <c r="A2584" s="4">
        <v>45621</v>
      </c>
      <c r="B2584" s="18">
        <f>IF(AND(ISNUMBER(--LEFT(A2584,10)), ISNUMBER(--LEFT(C2584,10))), --LEFT(C2584,10) - --LEFT(A2584,10), "")</f>
        <v>1.3499999999985448</v>
      </c>
      <c r="C2584" s="4">
        <v>45622.35</v>
      </c>
      <c r="D2584" s="16">
        <f>YEAR(C2584)</f>
        <v>2024</v>
      </c>
      <c r="E2584" s="1" t="str">
        <f t="shared" si="40"/>
        <v>November 2024</v>
      </c>
      <c r="F2584" s="3" t="str">
        <f ca="1">IF(C2584&gt;=TODAY()-365, "Last 12 Months", "After 12 Months")</f>
        <v>Last 12 Months</v>
      </c>
      <c r="G2584" s="1" t="s">
        <v>4759</v>
      </c>
      <c r="H2584" s="1" t="s">
        <v>999</v>
      </c>
      <c r="I2584" s="1" t="s">
        <v>4760</v>
      </c>
      <c r="J2584" s="8">
        <f>EOMONTH(C2584, 0)</f>
        <v>45626</v>
      </c>
      <c r="K2584" s="1" t="s">
        <v>373</v>
      </c>
      <c r="L2584" s="1" t="str">
        <f>IF(ISNUMBER(SEARCH("Social subscription",I2584)),"Social Sub",IF(OR(ISNUMBER(SEARCH("Mens",I2584)),ISNUMBER(SEARCH("Ladies",I2584))),"Match Fees",IF(OR(ISNUMBER(SEARCH("Badgers",I2584)),ISNUMBER(SEARCH("Match Fee",I2584))),"Match Fees",IF(OR(ISNUMBER(SEARCH("Training",I2584)),ISNUMBER(SEARCH("Aspirations",I2584))),"Training Fee",""))))</f>
        <v>Match Fees</v>
      </c>
      <c r="M2584" s="1">
        <v>5</v>
      </c>
      <c r="N2584" s="1">
        <v>0.1</v>
      </c>
      <c r="O2584" s="1">
        <v>0.05</v>
      </c>
      <c r="P2584" s="1">
        <v>0</v>
      </c>
      <c r="Q2584" s="1">
        <v>4.8499999999999996</v>
      </c>
    </row>
    <row r="2585" spans="1:17" ht="12.75">
      <c r="A2585" s="4">
        <v>45621</v>
      </c>
      <c r="B2585" s="18">
        <f>IF(AND(ISNUMBER(--LEFT(A2585,10)), ISNUMBER(--LEFT(C2585,10))), --LEFT(C2585,10) - --LEFT(A2585,10), "")</f>
        <v>1.3499999999985448</v>
      </c>
      <c r="C2585" s="4">
        <v>45622.35</v>
      </c>
      <c r="D2585" s="16">
        <f>YEAR(C2585)</f>
        <v>2024</v>
      </c>
      <c r="E2585" s="1" t="str">
        <f t="shared" si="40"/>
        <v>November 2024</v>
      </c>
      <c r="F2585" s="3" t="str">
        <f ca="1">IF(C2585&gt;=TODAY()-365, "Last 12 Months", "After 12 Months")</f>
        <v>Last 12 Months</v>
      </c>
      <c r="G2585" s="1" t="s">
        <v>4761</v>
      </c>
      <c r="H2585" s="1" t="s">
        <v>999</v>
      </c>
      <c r="I2585" s="1" t="s">
        <v>4762</v>
      </c>
      <c r="J2585" s="8">
        <f>EOMONTH(C2585, 0)</f>
        <v>45626</v>
      </c>
      <c r="K2585" s="1" t="s">
        <v>373</v>
      </c>
      <c r="L2585" s="1" t="str">
        <f>IF(ISNUMBER(SEARCH("Social subscription",I2585)),"Social Sub",IF(OR(ISNUMBER(SEARCH("Mens",I2585)),ISNUMBER(SEARCH("Ladies",I2585))),"Match Fees",IF(OR(ISNUMBER(SEARCH("Badgers",I2585)),ISNUMBER(SEARCH("Match Fee",I2585))),"Match Fees",IF(OR(ISNUMBER(SEARCH("Training",I2585)),ISNUMBER(SEARCH("Aspirations",I2585))),"Training Fee",""))))</f>
        <v>Match Fees</v>
      </c>
      <c r="M2585" s="1">
        <v>5</v>
      </c>
      <c r="N2585" s="1">
        <v>0.1</v>
      </c>
      <c r="O2585" s="1">
        <v>0.05</v>
      </c>
      <c r="P2585" s="1">
        <v>0</v>
      </c>
      <c r="Q2585" s="1">
        <v>4.8499999999999996</v>
      </c>
    </row>
    <row r="2586" spans="1:17" ht="12.75">
      <c r="A2586" s="4">
        <v>45621</v>
      </c>
      <c r="B2586" s="18">
        <f>IF(AND(ISNUMBER(--LEFT(A2586,10)), ISNUMBER(--LEFT(C2586,10))), --LEFT(C2586,10) - --LEFT(A2586,10), "")</f>
        <v>1.3499999999985448</v>
      </c>
      <c r="C2586" s="4">
        <v>45622.35</v>
      </c>
      <c r="D2586" s="16">
        <f>YEAR(C2586)</f>
        <v>2024</v>
      </c>
      <c r="E2586" s="1" t="str">
        <f t="shared" si="40"/>
        <v>November 2024</v>
      </c>
      <c r="F2586" s="3" t="str">
        <f ca="1">IF(C2586&gt;=TODAY()-365, "Last 12 Months", "After 12 Months")</f>
        <v>Last 12 Months</v>
      </c>
      <c r="G2586" s="1" t="s">
        <v>4763</v>
      </c>
      <c r="H2586" s="1" t="s">
        <v>999</v>
      </c>
      <c r="I2586" s="1" t="s">
        <v>4764</v>
      </c>
      <c r="J2586" s="8">
        <f>EOMONTH(C2586, 0)</f>
        <v>45626</v>
      </c>
      <c r="K2586" s="1" t="s">
        <v>373</v>
      </c>
      <c r="L2586" s="1" t="str">
        <f>IF(ISNUMBER(SEARCH("Social subscription",I2586)),"Social Sub",IF(OR(ISNUMBER(SEARCH("Mens",I2586)),ISNUMBER(SEARCH("Ladies",I2586))),"Match Fees",IF(OR(ISNUMBER(SEARCH("Badgers",I2586)),ISNUMBER(SEARCH("Match Fee",I2586))),"Match Fees",IF(OR(ISNUMBER(SEARCH("Training",I2586)),ISNUMBER(SEARCH("Aspirations",I2586))),"Training Fee",""))))</f>
        <v>Match Fees</v>
      </c>
      <c r="M2586" s="1">
        <v>5</v>
      </c>
      <c r="N2586" s="1">
        <v>0.08</v>
      </c>
      <c r="O2586" s="1">
        <v>0.05</v>
      </c>
      <c r="P2586" s="1">
        <v>0</v>
      </c>
      <c r="Q2586" s="1">
        <v>4.87</v>
      </c>
    </row>
    <row r="2587" spans="1:17" ht="12.75">
      <c r="A2587" s="4">
        <v>45621</v>
      </c>
      <c r="B2587" s="18">
        <f>IF(AND(ISNUMBER(--LEFT(A2587,10)), ISNUMBER(--LEFT(C2587,10))), --LEFT(C2587,10) - --LEFT(A2587,10), "")</f>
        <v>1.3499999999985448</v>
      </c>
      <c r="C2587" s="4">
        <v>45622.35</v>
      </c>
      <c r="D2587" s="16">
        <f>YEAR(C2587)</f>
        <v>2024</v>
      </c>
      <c r="E2587" s="1" t="str">
        <f t="shared" si="40"/>
        <v>November 2024</v>
      </c>
      <c r="F2587" s="3" t="str">
        <f ca="1">IF(C2587&gt;=TODAY()-365, "Last 12 Months", "After 12 Months")</f>
        <v>Last 12 Months</v>
      </c>
      <c r="G2587" s="1" t="s">
        <v>4765</v>
      </c>
      <c r="H2587" s="1" t="s">
        <v>999</v>
      </c>
      <c r="I2587" s="1" t="s">
        <v>4766</v>
      </c>
      <c r="J2587" s="8">
        <f>EOMONTH(C2587, 0)</f>
        <v>45626</v>
      </c>
      <c r="K2587" s="1" t="s">
        <v>373</v>
      </c>
      <c r="L2587" s="1" t="str">
        <f>IF(ISNUMBER(SEARCH("Social subscription",I2587)),"Social Sub",IF(OR(ISNUMBER(SEARCH("Mens",I2587)),ISNUMBER(SEARCH("Ladies",I2587))),"Match Fees",IF(OR(ISNUMBER(SEARCH("Badgers",I2587)),ISNUMBER(SEARCH("Match Fee",I2587))),"Match Fees",IF(OR(ISNUMBER(SEARCH("Training",I2587)),ISNUMBER(SEARCH("Aspirations",I2587))),"Training Fee",""))))</f>
        <v>Match Fees</v>
      </c>
      <c r="M2587" s="1">
        <v>5</v>
      </c>
      <c r="N2587" s="1">
        <v>0.1</v>
      </c>
      <c r="O2587" s="1">
        <v>0.05</v>
      </c>
      <c r="P2587" s="1">
        <v>0</v>
      </c>
      <c r="Q2587" s="1">
        <v>4.8499999999999996</v>
      </c>
    </row>
    <row r="2588" spans="1:17" ht="12.75">
      <c r="A2588" s="4">
        <v>45619</v>
      </c>
      <c r="B2588" s="18">
        <f>IF(AND(ISNUMBER(--LEFT(A2588,10)), ISNUMBER(--LEFT(C2588,10))), --LEFT(C2588,10) - --LEFT(A2588,10), "")</f>
        <v>3.4790999999968335</v>
      </c>
      <c r="C2588" s="4">
        <v>45622.479166666664</v>
      </c>
      <c r="D2588" s="16">
        <f>YEAR(C2588)</f>
        <v>2024</v>
      </c>
      <c r="E2588" s="1" t="str">
        <f t="shared" si="40"/>
        <v>November 2024</v>
      </c>
      <c r="F2588" s="3" t="str">
        <f ca="1">IF(C2588&gt;=TODAY()-365, "Last 12 Months", "After 12 Months")</f>
        <v>Last 12 Months</v>
      </c>
      <c r="G2588" s="1" t="s">
        <v>4767</v>
      </c>
      <c r="H2588" s="1" t="s">
        <v>1363</v>
      </c>
      <c r="I2588" s="1" t="s">
        <v>4768</v>
      </c>
      <c r="J2588" s="8">
        <f>EOMONTH(C2588, 0)</f>
        <v>45626</v>
      </c>
      <c r="K2588" s="1" t="s">
        <v>233</v>
      </c>
      <c r="L2588" s="1" t="str">
        <f>IF(ISNUMBER(SEARCH("Social subscription",I2588)),"Social Sub",IF(OR(ISNUMBER(SEARCH("Mens",I2588)),ISNUMBER(SEARCH("Ladies",I2588))),"Match Fees",IF(OR(ISNUMBER(SEARCH("Badgers",I2588)),ISNUMBER(SEARCH("Match Fee",I2588))),"Match Fees",IF(OR(ISNUMBER(SEARCH("Training",I2588)),ISNUMBER(SEARCH("Aspirations",I2588))),"Training Fee",""))))</f>
        <v>Match Fees</v>
      </c>
      <c r="M2588" s="1">
        <v>3</v>
      </c>
      <c r="N2588" s="1">
        <v>0</v>
      </c>
      <c r="O2588" s="1">
        <v>0</v>
      </c>
      <c r="P2588" s="1">
        <v>0</v>
      </c>
      <c r="Q2588" s="1">
        <v>3</v>
      </c>
    </row>
    <row r="2589" spans="1:17" ht="12.75">
      <c r="A2589" s="4">
        <v>45612</v>
      </c>
      <c r="B2589" s="18">
        <f>IF(AND(ISNUMBER(--LEFT(A2589,10)), ISNUMBER(--LEFT(C2589,10))), --LEFT(C2589,10) - --LEFT(A2589,10), "")</f>
        <v>10.479099999996834</v>
      </c>
      <c r="C2589" s="4">
        <v>45622.479166666664</v>
      </c>
      <c r="D2589" s="16">
        <f>YEAR(C2589)</f>
        <v>2024</v>
      </c>
      <c r="E2589" s="1" t="str">
        <f t="shared" si="40"/>
        <v>November 2024</v>
      </c>
      <c r="F2589" s="3" t="str">
        <f ca="1">IF(C2589&gt;=TODAY()-365, "Last 12 Months", "After 12 Months")</f>
        <v>Last 12 Months</v>
      </c>
      <c r="G2589" s="1" t="s">
        <v>4769</v>
      </c>
      <c r="H2589" s="1" t="s">
        <v>1363</v>
      </c>
      <c r="I2589" s="1" t="s">
        <v>4770</v>
      </c>
      <c r="J2589" s="8">
        <f>EOMONTH(C2589, 0)</f>
        <v>45626</v>
      </c>
      <c r="K2589" s="1" t="s">
        <v>233</v>
      </c>
      <c r="L2589" s="1" t="str">
        <f>IF(ISNUMBER(SEARCH("Social subscription",I2589)),"Social Sub",IF(OR(ISNUMBER(SEARCH("Mens",I2589)),ISNUMBER(SEARCH("Ladies",I2589))),"Match Fees",IF(OR(ISNUMBER(SEARCH("Badgers",I2589)),ISNUMBER(SEARCH("Match Fee",I2589))),"Match Fees",IF(OR(ISNUMBER(SEARCH("Training",I2589)),ISNUMBER(SEARCH("Aspirations",I2589))),"Training Fee",""))))</f>
        <v>Match Fees</v>
      </c>
      <c r="M2589" s="1">
        <v>3</v>
      </c>
      <c r="N2589" s="1">
        <v>0</v>
      </c>
      <c r="O2589" s="1">
        <v>0</v>
      </c>
      <c r="P2589" s="1">
        <v>0</v>
      </c>
      <c r="Q2589" s="1">
        <v>3</v>
      </c>
    </row>
    <row r="2590" spans="1:17" ht="12.75">
      <c r="A2590" s="4">
        <v>45605</v>
      </c>
      <c r="B2590" s="18">
        <f>IF(AND(ISNUMBER(--LEFT(A2590,10)), ISNUMBER(--LEFT(C2590,10))), --LEFT(C2590,10) - --LEFT(A2590,10), "")</f>
        <v>17.479099999996834</v>
      </c>
      <c r="C2590" s="4">
        <v>45622.479166666664</v>
      </c>
      <c r="D2590" s="16">
        <f>YEAR(C2590)</f>
        <v>2024</v>
      </c>
      <c r="E2590" s="1" t="str">
        <f t="shared" si="40"/>
        <v>November 2024</v>
      </c>
      <c r="F2590" s="3" t="str">
        <f ca="1">IF(C2590&gt;=TODAY()-365, "Last 12 Months", "After 12 Months")</f>
        <v>Last 12 Months</v>
      </c>
      <c r="G2590" s="1" t="s">
        <v>4771</v>
      </c>
      <c r="H2590" s="1" t="s">
        <v>1363</v>
      </c>
      <c r="I2590" s="1" t="s">
        <v>4772</v>
      </c>
      <c r="J2590" s="8">
        <f>EOMONTH(C2590, 0)</f>
        <v>45626</v>
      </c>
      <c r="K2590" s="1" t="s">
        <v>233</v>
      </c>
      <c r="L2590" s="1" t="str">
        <f>IF(ISNUMBER(SEARCH("Social subscription",I2590)),"Social Sub",IF(OR(ISNUMBER(SEARCH("Mens",I2590)),ISNUMBER(SEARCH("Ladies",I2590))),"Match Fees",IF(OR(ISNUMBER(SEARCH("Badgers",I2590)),ISNUMBER(SEARCH("Match Fee",I2590))),"Match Fees",IF(OR(ISNUMBER(SEARCH("Training",I2590)),ISNUMBER(SEARCH("Aspirations",I2590))),"Training Fee",""))))</f>
        <v>Match Fees</v>
      </c>
      <c r="M2590" s="1">
        <v>3</v>
      </c>
      <c r="N2590" s="1">
        <v>0</v>
      </c>
      <c r="O2590" s="1">
        <v>0</v>
      </c>
      <c r="P2590" s="1">
        <v>0</v>
      </c>
      <c r="Q2590" s="1">
        <v>3</v>
      </c>
    </row>
    <row r="2591" spans="1:17" ht="12.75">
      <c r="A2591" s="4">
        <v>45607</v>
      </c>
      <c r="B2591" s="18">
        <f>IF(AND(ISNUMBER(--LEFT(A2591,10)), ISNUMBER(--LEFT(C2591,10))), --LEFT(C2591,10) - --LEFT(A2591,10), "")</f>
        <v>15.552700000000186</v>
      </c>
      <c r="C2591" s="4">
        <v>45622.552777777775</v>
      </c>
      <c r="D2591" s="16">
        <f>YEAR(C2591)</f>
        <v>2024</v>
      </c>
      <c r="E2591" s="1" t="str">
        <f t="shared" si="40"/>
        <v>November 2024</v>
      </c>
      <c r="F2591" s="3" t="str">
        <f ca="1">IF(C2591&gt;=TODAY()-365, "Last 12 Months", "After 12 Months")</f>
        <v>Last 12 Months</v>
      </c>
      <c r="G2591" s="1" t="s">
        <v>4773</v>
      </c>
      <c r="H2591" s="1" t="s">
        <v>1098</v>
      </c>
      <c r="I2591" s="1" t="s">
        <v>4485</v>
      </c>
      <c r="J2591" s="8">
        <f>EOMONTH(C2591, 0)</f>
        <v>45626</v>
      </c>
      <c r="K2591" s="1" t="s">
        <v>233</v>
      </c>
      <c r="L2591" s="1" t="str">
        <f>IF(ISNUMBER(SEARCH("Social subscription",I2591)),"Social Sub",IF(OR(ISNUMBER(SEARCH("Mens",I2591)),ISNUMBER(SEARCH("Ladies",I2591))),"Match Fees",IF(OR(ISNUMBER(SEARCH("Badgers",I2591)),ISNUMBER(SEARCH("Match Fee",I2591))),"Match Fees",IF(OR(ISNUMBER(SEARCH("Training",I2591)),ISNUMBER(SEARCH("Aspirations",I2591))),"Training Fee",""))))</f>
        <v>Match Fees</v>
      </c>
      <c r="M2591" s="1">
        <v>5</v>
      </c>
      <c r="N2591" s="1">
        <v>0</v>
      </c>
      <c r="O2591" s="1">
        <v>0</v>
      </c>
      <c r="P2591" s="1">
        <v>0</v>
      </c>
      <c r="Q2591" s="1">
        <v>5</v>
      </c>
    </row>
    <row r="2592" spans="1:17" ht="12.75">
      <c r="A2592" s="4">
        <v>45556</v>
      </c>
      <c r="B2592" s="18">
        <f>IF(AND(ISNUMBER(--LEFT(A2592,10)), ISNUMBER(--LEFT(C2592,10))), --LEFT(C2592,10) - --LEFT(A2592,10), "")</f>
        <v>66.738100000002305</v>
      </c>
      <c r="C2592" s="4">
        <v>45622.738194444442</v>
      </c>
      <c r="D2592" s="16">
        <f>YEAR(C2592)</f>
        <v>2024</v>
      </c>
      <c r="E2592" s="1" t="str">
        <f t="shared" si="40"/>
        <v>November 2024</v>
      </c>
      <c r="F2592" s="3" t="str">
        <f ca="1">IF(C2592&gt;=TODAY()-365, "Last 12 Months", "After 12 Months")</f>
        <v>Last 12 Months</v>
      </c>
      <c r="G2592" s="1" t="s">
        <v>4774</v>
      </c>
      <c r="H2592" s="1" t="s">
        <v>1098</v>
      </c>
      <c r="I2592" s="1" t="s">
        <v>3150</v>
      </c>
      <c r="J2592" s="8">
        <f>EOMONTH(C2592, 0)</f>
        <v>45626</v>
      </c>
      <c r="K2592" s="1" t="s">
        <v>233</v>
      </c>
      <c r="L2592" s="1" t="str">
        <f>IF(ISNUMBER(SEARCH("Social subscription",I2592)),"Social Sub",IF(OR(ISNUMBER(SEARCH("Mens",I2592)),ISNUMBER(SEARCH("Ladies",I2592))),"Match Fees",IF(OR(ISNUMBER(SEARCH("Badgers",I2592)),ISNUMBER(SEARCH("Match Fee",I2592))),"Match Fees",IF(OR(ISNUMBER(SEARCH("Training",I2592)),ISNUMBER(SEARCH("Aspirations",I2592))),"Training Fee",""))))</f>
        <v>Match Fees</v>
      </c>
      <c r="M2592" s="1">
        <v>5</v>
      </c>
      <c r="N2592" s="1">
        <v>0</v>
      </c>
      <c r="O2592" s="1">
        <v>0</v>
      </c>
      <c r="P2592" s="1">
        <v>0</v>
      </c>
      <c r="Q2592" s="1">
        <v>5</v>
      </c>
    </row>
    <row r="2593" spans="1:17" ht="12.75">
      <c r="A2593" s="4">
        <v>45607</v>
      </c>
      <c r="B2593" s="18">
        <f>IF(AND(ISNUMBER(--LEFT(A2593,10)), ISNUMBER(--LEFT(C2593,10))), --LEFT(C2593,10) - --LEFT(A2593,10), "")</f>
        <v>15.881200000003446</v>
      </c>
      <c r="C2593" s="4">
        <v>45622.881249999999</v>
      </c>
      <c r="D2593" s="16">
        <f>YEAR(C2593)</f>
        <v>2024</v>
      </c>
      <c r="E2593" s="1" t="str">
        <f t="shared" si="40"/>
        <v>November 2024</v>
      </c>
      <c r="F2593" s="3" t="str">
        <f ca="1">IF(C2593&gt;=TODAY()-365, "Last 12 Months", "After 12 Months")</f>
        <v>Last 12 Months</v>
      </c>
      <c r="G2593" s="1" t="s">
        <v>4775</v>
      </c>
      <c r="H2593" s="1" t="s">
        <v>2780</v>
      </c>
      <c r="I2593" s="1" t="s">
        <v>2907</v>
      </c>
      <c r="J2593" s="8">
        <f>EOMONTH(C2593, 0)</f>
        <v>45626</v>
      </c>
      <c r="K2593" s="1" t="s">
        <v>233</v>
      </c>
      <c r="L2593" s="1" t="str">
        <f>IF(ISNUMBER(SEARCH("Social subscription",I2593)),"Social Sub",IF(OR(ISNUMBER(SEARCH("Mens",I2593)),ISNUMBER(SEARCH("Ladies",I2593))),"Match Fees",IF(OR(ISNUMBER(SEARCH("Badgers",I2593)),ISNUMBER(SEARCH("Match Fee",I2593))),"Match Fees",IF(OR(ISNUMBER(SEARCH("Training",I2593)),ISNUMBER(SEARCH("Aspirations",I2593))),"Training Fee",""))))</f>
        <v>Match Fees</v>
      </c>
      <c r="M2593" s="1">
        <v>30</v>
      </c>
      <c r="N2593" s="1">
        <v>0</v>
      </c>
      <c r="O2593" s="1">
        <v>0</v>
      </c>
      <c r="P2593" s="1">
        <v>0</v>
      </c>
      <c r="Q2593" s="1">
        <v>30</v>
      </c>
    </row>
    <row r="2594" spans="1:17" ht="12.75">
      <c r="A2594" s="4">
        <v>45607</v>
      </c>
      <c r="B2594" s="18">
        <f>IF(AND(ISNUMBER(--LEFT(A2594,10)), ISNUMBER(--LEFT(C2594,10))), --LEFT(C2594,10) - --LEFT(A2594,10), "")</f>
        <v>16.528400000002875</v>
      </c>
      <c r="C2594" s="4">
        <v>45623.52847222222</v>
      </c>
      <c r="D2594" s="16">
        <f>YEAR(C2594)</f>
        <v>2024</v>
      </c>
      <c r="E2594" s="1" t="str">
        <f t="shared" si="40"/>
        <v>November 2024</v>
      </c>
      <c r="F2594" s="3" t="str">
        <f ca="1">IF(C2594&gt;=TODAY()-365, "Last 12 Months", "After 12 Months")</f>
        <v>Last 12 Months</v>
      </c>
      <c r="G2594" s="1" t="s">
        <v>4776</v>
      </c>
      <c r="H2594" s="1" t="s">
        <v>1249</v>
      </c>
      <c r="I2594" s="1" t="s">
        <v>4448</v>
      </c>
      <c r="J2594" s="8">
        <f>EOMONTH(C2594, 0)</f>
        <v>45626</v>
      </c>
      <c r="K2594" s="1" t="s">
        <v>373</v>
      </c>
      <c r="L2594" s="1" t="str">
        <f>IF(ISNUMBER(SEARCH("Social subscription",I2594)),"Social Sub",IF(OR(ISNUMBER(SEARCH("Mens",I2594)),ISNUMBER(SEARCH("Ladies",I2594))),"Match Fees",IF(OR(ISNUMBER(SEARCH("Badgers",I2594)),ISNUMBER(SEARCH("Match Fee",I2594))),"Match Fees",IF(OR(ISNUMBER(SEARCH("Training",I2594)),ISNUMBER(SEARCH("Aspirations",I2594))),"Training Fee",""))))</f>
        <v>Match Fees</v>
      </c>
      <c r="M2594" s="1">
        <v>10</v>
      </c>
      <c r="N2594" s="1">
        <v>0.19</v>
      </c>
      <c r="O2594" s="1">
        <v>0.1</v>
      </c>
      <c r="P2594" s="1">
        <v>0</v>
      </c>
      <c r="Q2594" s="1">
        <v>9.7100000000000009</v>
      </c>
    </row>
    <row r="2595" spans="1:17" ht="12.75">
      <c r="A2595" s="4">
        <v>45621</v>
      </c>
      <c r="B2595" s="18">
        <f>IF(AND(ISNUMBER(--LEFT(A2595,10)), ISNUMBER(--LEFT(C2595,10))), --LEFT(C2595,10) - --LEFT(A2595,10), "")</f>
        <v>2.5284000000028755</v>
      </c>
      <c r="C2595" s="4">
        <v>45623.52847222222</v>
      </c>
      <c r="D2595" s="16">
        <f>YEAR(C2595)</f>
        <v>2024</v>
      </c>
      <c r="E2595" s="1" t="str">
        <f t="shared" si="40"/>
        <v>November 2024</v>
      </c>
      <c r="F2595" s="3" t="str">
        <f ca="1">IF(C2595&gt;=TODAY()-365, "Last 12 Months", "After 12 Months")</f>
        <v>Last 12 Months</v>
      </c>
      <c r="G2595" s="1" t="s">
        <v>4777</v>
      </c>
      <c r="H2595" s="1" t="s">
        <v>1249</v>
      </c>
      <c r="I2595" s="1" t="s">
        <v>4778</v>
      </c>
      <c r="J2595" s="8">
        <f>EOMONTH(C2595, 0)</f>
        <v>45626</v>
      </c>
      <c r="K2595" s="1" t="s">
        <v>373</v>
      </c>
      <c r="L2595" s="1" t="str">
        <f>IF(ISNUMBER(SEARCH("Social subscription",I2595)),"Social Sub",IF(OR(ISNUMBER(SEARCH("Mens",I2595)),ISNUMBER(SEARCH("Ladies",I2595))),"Match Fees",IF(OR(ISNUMBER(SEARCH("Badgers",I2595)),ISNUMBER(SEARCH("Match Fee",I2595))),"Match Fees",IF(OR(ISNUMBER(SEARCH("Training",I2595)),ISNUMBER(SEARCH("Aspirations",I2595))),"Training Fee",""))))</f>
        <v>Match Fees</v>
      </c>
      <c r="M2595" s="1">
        <v>10</v>
      </c>
      <c r="N2595" s="1">
        <v>0.19</v>
      </c>
      <c r="O2595" s="1">
        <v>0.1</v>
      </c>
      <c r="P2595" s="1">
        <v>0</v>
      </c>
      <c r="Q2595" s="1">
        <v>9.7100000000000009</v>
      </c>
    </row>
    <row r="2596" spans="1:17" ht="12.75">
      <c r="A2596" s="4">
        <v>45621</v>
      </c>
      <c r="B2596" s="18">
        <f>IF(AND(ISNUMBER(--LEFT(A2596,10)), ISNUMBER(--LEFT(C2596,10))), --LEFT(C2596,10) - --LEFT(A2596,10), "")</f>
        <v>2.5284000000028755</v>
      </c>
      <c r="C2596" s="4">
        <v>45623.52847222222</v>
      </c>
      <c r="D2596" s="16">
        <f>YEAR(C2596)</f>
        <v>2024</v>
      </c>
      <c r="E2596" s="1" t="str">
        <f t="shared" si="40"/>
        <v>November 2024</v>
      </c>
      <c r="F2596" s="3" t="str">
        <f ca="1">IF(C2596&gt;=TODAY()-365, "Last 12 Months", "After 12 Months")</f>
        <v>Last 12 Months</v>
      </c>
      <c r="G2596" s="1" t="s">
        <v>4779</v>
      </c>
      <c r="H2596" s="1" t="s">
        <v>1249</v>
      </c>
      <c r="I2596" s="1" t="s">
        <v>4780</v>
      </c>
      <c r="J2596" s="8">
        <f>EOMONTH(C2596, 0)</f>
        <v>45626</v>
      </c>
      <c r="K2596" s="1" t="s">
        <v>373</v>
      </c>
      <c r="L2596" s="1" t="str">
        <f>IF(ISNUMBER(SEARCH("Social subscription",I2596)),"Social Sub",IF(OR(ISNUMBER(SEARCH("Mens",I2596)),ISNUMBER(SEARCH("Ladies",I2596))),"Match Fees",IF(OR(ISNUMBER(SEARCH("Badgers",I2596)),ISNUMBER(SEARCH("Match Fee",I2596))),"Match Fees",IF(OR(ISNUMBER(SEARCH("Training",I2596)),ISNUMBER(SEARCH("Aspirations",I2596))),"Training Fee",""))))</f>
        <v>Match Fees</v>
      </c>
      <c r="M2596" s="1">
        <v>10</v>
      </c>
      <c r="N2596" s="1">
        <v>0.19</v>
      </c>
      <c r="O2596" s="1">
        <v>0.1</v>
      </c>
      <c r="P2596" s="1">
        <v>0</v>
      </c>
      <c r="Q2596" s="1">
        <v>9.7100000000000009</v>
      </c>
    </row>
    <row r="2597" spans="1:17" ht="12.75">
      <c r="A2597" s="4">
        <v>45621</v>
      </c>
      <c r="B2597" s="18">
        <f>IF(AND(ISNUMBER(--LEFT(A2597,10)), ISNUMBER(--LEFT(C2597,10))), --LEFT(C2597,10) - --LEFT(A2597,10), "")</f>
        <v>2.5284000000028755</v>
      </c>
      <c r="C2597" s="4">
        <v>45623.52847222222</v>
      </c>
      <c r="D2597" s="16">
        <f>YEAR(C2597)</f>
        <v>2024</v>
      </c>
      <c r="E2597" s="1" t="str">
        <f t="shared" si="40"/>
        <v>November 2024</v>
      </c>
      <c r="F2597" s="3" t="str">
        <f ca="1">IF(C2597&gt;=TODAY()-365, "Last 12 Months", "After 12 Months")</f>
        <v>Last 12 Months</v>
      </c>
      <c r="G2597" s="1" t="s">
        <v>4781</v>
      </c>
      <c r="H2597" s="1" t="s">
        <v>1249</v>
      </c>
      <c r="I2597" s="1" t="s">
        <v>4782</v>
      </c>
      <c r="J2597" s="8">
        <f>EOMONTH(C2597, 0)</f>
        <v>45626</v>
      </c>
      <c r="K2597" s="1" t="s">
        <v>373</v>
      </c>
      <c r="L2597" s="1" t="str">
        <f>IF(ISNUMBER(SEARCH("Social subscription",I2597)),"Social Sub",IF(OR(ISNUMBER(SEARCH("Mens",I2597)),ISNUMBER(SEARCH("Ladies",I2597))),"Match Fees",IF(OR(ISNUMBER(SEARCH("Badgers",I2597)),ISNUMBER(SEARCH("Match Fee",I2597))),"Match Fees",IF(OR(ISNUMBER(SEARCH("Training",I2597)),ISNUMBER(SEARCH("Aspirations",I2597))),"Training Fee",""))))</f>
        <v>Match Fees</v>
      </c>
      <c r="M2597" s="1">
        <v>10</v>
      </c>
      <c r="N2597" s="1">
        <v>0.19</v>
      </c>
      <c r="O2597" s="1">
        <v>0.1</v>
      </c>
      <c r="P2597" s="1">
        <v>0</v>
      </c>
      <c r="Q2597" s="1">
        <v>9.7100000000000009</v>
      </c>
    </row>
    <row r="2598" spans="1:17" ht="12.75">
      <c r="A2598" s="4">
        <v>45621</v>
      </c>
      <c r="B2598" s="18">
        <f>IF(AND(ISNUMBER(--LEFT(A2598,10)), ISNUMBER(--LEFT(C2598,10))), --LEFT(C2598,10) - --LEFT(A2598,10), "")</f>
        <v>2.5284000000028755</v>
      </c>
      <c r="C2598" s="4">
        <v>45623.52847222222</v>
      </c>
      <c r="D2598" s="16">
        <f>YEAR(C2598)</f>
        <v>2024</v>
      </c>
      <c r="E2598" s="1" t="str">
        <f t="shared" si="40"/>
        <v>November 2024</v>
      </c>
      <c r="F2598" s="3" t="str">
        <f ca="1">IF(C2598&gt;=TODAY()-365, "Last 12 Months", "After 12 Months")</f>
        <v>Last 12 Months</v>
      </c>
      <c r="G2598" s="1" t="s">
        <v>4783</v>
      </c>
      <c r="H2598" s="1" t="s">
        <v>1249</v>
      </c>
      <c r="I2598" s="1" t="s">
        <v>4784</v>
      </c>
      <c r="J2598" s="8">
        <f>EOMONTH(C2598, 0)</f>
        <v>45626</v>
      </c>
      <c r="K2598" s="1" t="s">
        <v>373</v>
      </c>
      <c r="L2598" s="1" t="str">
        <f>IF(ISNUMBER(SEARCH("Social subscription",I2598)),"Social Sub",IF(OR(ISNUMBER(SEARCH("Mens",I2598)),ISNUMBER(SEARCH("Ladies",I2598))),"Match Fees",IF(OR(ISNUMBER(SEARCH("Badgers",I2598)),ISNUMBER(SEARCH("Match Fee",I2598))),"Match Fees",IF(OR(ISNUMBER(SEARCH("Training",I2598)),ISNUMBER(SEARCH("Aspirations",I2598))),"Training Fee",""))))</f>
        <v>Match Fees</v>
      </c>
      <c r="M2598" s="1">
        <v>10</v>
      </c>
      <c r="N2598" s="1">
        <v>0.19</v>
      </c>
      <c r="O2598" s="1">
        <v>0.1</v>
      </c>
      <c r="P2598" s="1">
        <v>0</v>
      </c>
      <c r="Q2598" s="1">
        <v>9.7100000000000009</v>
      </c>
    </row>
    <row r="2599" spans="1:17" ht="12.75">
      <c r="A2599" s="4">
        <v>45612</v>
      </c>
      <c r="B2599" s="18">
        <f>IF(AND(ISNUMBER(--LEFT(A2599,10)), ISNUMBER(--LEFT(C2599,10))), --LEFT(C2599,10) - --LEFT(A2599,10), "")</f>
        <v>12.583299999998417</v>
      </c>
      <c r="C2599" s="4">
        <v>45624.583333333336</v>
      </c>
      <c r="D2599" s="16">
        <f>YEAR(C2599)</f>
        <v>2024</v>
      </c>
      <c r="E2599" s="1" t="str">
        <f t="shared" si="40"/>
        <v>November 2024</v>
      </c>
      <c r="F2599" s="3" t="str">
        <f ca="1">IF(C2599&gt;=TODAY()-365, "Last 12 Months", "After 12 Months")</f>
        <v>Last 12 Months</v>
      </c>
      <c r="G2599" s="1" t="s">
        <v>4785</v>
      </c>
      <c r="H2599" s="1" t="s">
        <v>2896</v>
      </c>
      <c r="I2599" s="1" t="s">
        <v>4786</v>
      </c>
      <c r="J2599" s="8">
        <f>EOMONTH(C2599, 0)</f>
        <v>45626</v>
      </c>
      <c r="K2599" s="1" t="s">
        <v>233</v>
      </c>
      <c r="L2599" s="1" t="str">
        <f>IF(ISNUMBER(SEARCH("Social subscription",I2599)),"Social Sub",IF(OR(ISNUMBER(SEARCH("Mens",I2599)),ISNUMBER(SEARCH("Ladies",I2599))),"Match Fees",IF(OR(ISNUMBER(SEARCH("Badgers",I2599)),ISNUMBER(SEARCH("Match Fee",I2599))),"Match Fees",IF(OR(ISNUMBER(SEARCH("Training",I2599)),ISNUMBER(SEARCH("Aspirations",I2599))),"Training Fee",""))))</f>
        <v>Match Fees</v>
      </c>
      <c r="M2599" s="1">
        <v>10</v>
      </c>
      <c r="N2599" s="1">
        <v>0</v>
      </c>
      <c r="O2599" s="1">
        <v>0</v>
      </c>
      <c r="P2599" s="1">
        <v>0</v>
      </c>
      <c r="Q2599" s="1">
        <v>10</v>
      </c>
    </row>
    <row r="2600" spans="1:17" ht="12.75">
      <c r="A2600" s="4">
        <v>45572</v>
      </c>
      <c r="B2600" s="18">
        <f>IF(AND(ISNUMBER(--LEFT(A2600,10)), ISNUMBER(--LEFT(C2600,10))), --LEFT(C2600,10) - --LEFT(A2600,10), "")</f>
        <v>52.82220000000234</v>
      </c>
      <c r="C2600" s="4">
        <v>45624.822222222225</v>
      </c>
      <c r="D2600" s="16">
        <f>YEAR(C2600)</f>
        <v>2024</v>
      </c>
      <c r="E2600" s="1" t="str">
        <f t="shared" si="40"/>
        <v>November 2024</v>
      </c>
      <c r="F2600" s="3" t="str">
        <f ca="1">IF(C2600&gt;=TODAY()-365, "Last 12 Months", "After 12 Months")</f>
        <v>Last 12 Months</v>
      </c>
      <c r="G2600" s="1" t="s">
        <v>4787</v>
      </c>
      <c r="H2600" s="1" t="s">
        <v>4038</v>
      </c>
      <c r="I2600" s="1" t="s">
        <v>3959</v>
      </c>
      <c r="J2600" s="8">
        <f>EOMONTH(C2600, 0)</f>
        <v>45626</v>
      </c>
      <c r="K2600" s="1" t="s">
        <v>373</v>
      </c>
      <c r="L2600" s="1" t="str">
        <f>IF(ISNUMBER(SEARCH("Social subscription",I2600)),"Social Sub",IF(OR(ISNUMBER(SEARCH("Mens",I2600)),ISNUMBER(SEARCH("Ladies",I2600))),"Match Fees",IF(OR(ISNUMBER(SEARCH("Badgers",I2600)),ISNUMBER(SEARCH("Match Fee",I2600))),"Match Fees",IF(OR(ISNUMBER(SEARCH("Training",I2600)),ISNUMBER(SEARCH("Aspirations",I2600))),"Training Fee",""))))</f>
        <v>Match Fees</v>
      </c>
      <c r="M2600" s="1">
        <v>10</v>
      </c>
      <c r="N2600" s="1">
        <v>0.19</v>
      </c>
      <c r="O2600" s="1">
        <v>0.1</v>
      </c>
      <c r="P2600" s="1">
        <v>0</v>
      </c>
      <c r="Q2600" s="1">
        <v>9.7100000000000009</v>
      </c>
    </row>
    <row r="2601" spans="1:17" ht="12.75">
      <c r="A2601" s="4">
        <v>45577</v>
      </c>
      <c r="B2601" s="18">
        <f>IF(AND(ISNUMBER(--LEFT(A2601,10)), ISNUMBER(--LEFT(C2601,10))), --LEFT(C2601,10) - --LEFT(A2601,10), "")</f>
        <v>47.82220000000234</v>
      </c>
      <c r="C2601" s="4">
        <v>45624.822222222225</v>
      </c>
      <c r="D2601" s="16">
        <f>YEAR(C2601)</f>
        <v>2024</v>
      </c>
      <c r="E2601" s="1" t="str">
        <f t="shared" si="40"/>
        <v>November 2024</v>
      </c>
      <c r="F2601" s="3" t="str">
        <f ca="1">IF(C2601&gt;=TODAY()-365, "Last 12 Months", "After 12 Months")</f>
        <v>Last 12 Months</v>
      </c>
      <c r="G2601" s="1" t="s">
        <v>4788</v>
      </c>
      <c r="H2601" s="1" t="s">
        <v>4038</v>
      </c>
      <c r="I2601" s="1" t="s">
        <v>4047</v>
      </c>
      <c r="J2601" s="8">
        <f>EOMONTH(C2601, 0)</f>
        <v>45626</v>
      </c>
      <c r="K2601" s="1" t="s">
        <v>373</v>
      </c>
      <c r="L2601" s="1" t="str">
        <f>IF(ISNUMBER(SEARCH("Social subscription",I2601)),"Social Sub",IF(OR(ISNUMBER(SEARCH("Mens",I2601)),ISNUMBER(SEARCH("Ladies",I2601))),"Match Fees",IF(OR(ISNUMBER(SEARCH("Badgers",I2601)),ISNUMBER(SEARCH("Match Fee",I2601))),"Match Fees",IF(OR(ISNUMBER(SEARCH("Training",I2601)),ISNUMBER(SEARCH("Aspirations",I2601))),"Training Fee",""))))</f>
        <v>Match Fees</v>
      </c>
      <c r="M2601" s="1">
        <v>10</v>
      </c>
      <c r="N2601" s="1">
        <v>0.19</v>
      </c>
      <c r="O2601" s="1">
        <v>0.1</v>
      </c>
      <c r="P2601" s="1">
        <v>0</v>
      </c>
      <c r="Q2601" s="1">
        <v>9.7100000000000009</v>
      </c>
    </row>
    <row r="2602" spans="1:17" ht="12.75">
      <c r="A2602" s="4">
        <v>45584</v>
      </c>
      <c r="B2602" s="18">
        <f>IF(AND(ISNUMBER(--LEFT(A2602,10)), ISNUMBER(--LEFT(C2602,10))), --LEFT(C2602,10) - --LEFT(A2602,10), "")</f>
        <v>40.82220000000234</v>
      </c>
      <c r="C2602" s="4">
        <v>45624.822222222225</v>
      </c>
      <c r="D2602" s="16">
        <f>YEAR(C2602)</f>
        <v>2024</v>
      </c>
      <c r="E2602" s="1" t="str">
        <f t="shared" si="40"/>
        <v>November 2024</v>
      </c>
      <c r="F2602" s="3" t="str">
        <f ca="1">IF(C2602&gt;=TODAY()-365, "Last 12 Months", "After 12 Months")</f>
        <v>Last 12 Months</v>
      </c>
      <c r="G2602" s="1" t="s">
        <v>4789</v>
      </c>
      <c r="H2602" s="1" t="s">
        <v>4038</v>
      </c>
      <c r="I2602" s="1" t="s">
        <v>4790</v>
      </c>
      <c r="J2602" s="8">
        <f>EOMONTH(C2602, 0)</f>
        <v>45626</v>
      </c>
      <c r="K2602" s="1" t="s">
        <v>373</v>
      </c>
      <c r="L2602" s="1" t="str">
        <f>IF(ISNUMBER(SEARCH("Social subscription",I2602)),"Social Sub",IF(OR(ISNUMBER(SEARCH("Mens",I2602)),ISNUMBER(SEARCH("Ladies",I2602))),"Match Fees",IF(OR(ISNUMBER(SEARCH("Badgers",I2602)),ISNUMBER(SEARCH("Match Fee",I2602))),"Match Fees",IF(OR(ISNUMBER(SEARCH("Training",I2602)),ISNUMBER(SEARCH("Aspirations",I2602))),"Training Fee",""))))</f>
        <v>Match Fees</v>
      </c>
      <c r="M2602" s="1">
        <v>10</v>
      </c>
      <c r="N2602" s="1">
        <v>0.19</v>
      </c>
      <c r="O2602" s="1">
        <v>0.1</v>
      </c>
      <c r="P2602" s="1">
        <v>0</v>
      </c>
      <c r="Q2602" s="1">
        <v>9.7100000000000009</v>
      </c>
    </row>
    <row r="2603" spans="1:17" ht="12.75">
      <c r="A2603" s="4">
        <v>45607</v>
      </c>
      <c r="B2603" s="18">
        <f>IF(AND(ISNUMBER(--LEFT(A2603,10)), ISNUMBER(--LEFT(C2603,10))), --LEFT(C2603,10) - --LEFT(A2603,10), "")</f>
        <v>17.82220000000234</v>
      </c>
      <c r="C2603" s="4">
        <v>45624.822222222225</v>
      </c>
      <c r="D2603" s="16">
        <f>YEAR(C2603)</f>
        <v>2024</v>
      </c>
      <c r="E2603" s="1" t="str">
        <f t="shared" si="40"/>
        <v>November 2024</v>
      </c>
      <c r="F2603" s="3" t="str">
        <f ca="1">IF(C2603&gt;=TODAY()-365, "Last 12 Months", "After 12 Months")</f>
        <v>Last 12 Months</v>
      </c>
      <c r="G2603" s="1" t="s">
        <v>4791</v>
      </c>
      <c r="H2603" s="1" t="s">
        <v>4038</v>
      </c>
      <c r="I2603" s="1" t="s">
        <v>4792</v>
      </c>
      <c r="J2603" s="8">
        <f>EOMONTH(C2603, 0)</f>
        <v>45626</v>
      </c>
      <c r="K2603" s="1" t="s">
        <v>373</v>
      </c>
      <c r="L2603" s="1" t="str">
        <f>IF(ISNUMBER(SEARCH("Social subscription",I2603)),"Social Sub",IF(OR(ISNUMBER(SEARCH("Mens",I2603)),ISNUMBER(SEARCH("Ladies",I2603))),"Match Fees",IF(OR(ISNUMBER(SEARCH("Badgers",I2603)),ISNUMBER(SEARCH("Match Fee",I2603))),"Match Fees",IF(OR(ISNUMBER(SEARCH("Training",I2603)),ISNUMBER(SEARCH("Aspirations",I2603))),"Training Fee",""))))</f>
        <v>Match Fees</v>
      </c>
      <c r="M2603" s="1">
        <v>10</v>
      </c>
      <c r="N2603" s="1">
        <v>0.19</v>
      </c>
      <c r="O2603" s="1">
        <v>0.1</v>
      </c>
      <c r="P2603" s="1">
        <v>0</v>
      </c>
      <c r="Q2603" s="1">
        <v>9.7100000000000009</v>
      </c>
    </row>
    <row r="2604" spans="1:17" ht="12.75">
      <c r="A2604" s="4">
        <v>45613</v>
      </c>
      <c r="B2604" s="18">
        <f>IF(AND(ISNUMBER(--LEFT(A2604,10)), ISNUMBER(--LEFT(C2604,10))), --LEFT(C2604,10) - --LEFT(A2604,10), "")</f>
        <v>11.82220000000234</v>
      </c>
      <c r="C2604" s="4">
        <v>45624.822222222225</v>
      </c>
      <c r="D2604" s="16">
        <f>YEAR(C2604)</f>
        <v>2024</v>
      </c>
      <c r="E2604" s="1" t="str">
        <f t="shared" si="40"/>
        <v>November 2024</v>
      </c>
      <c r="F2604" s="3" t="str">
        <f ca="1">IF(C2604&gt;=TODAY()-365, "Last 12 Months", "After 12 Months")</f>
        <v>Last 12 Months</v>
      </c>
      <c r="G2604" s="1" t="s">
        <v>4793</v>
      </c>
      <c r="H2604" s="1" t="s">
        <v>4038</v>
      </c>
      <c r="I2604" s="1" t="s">
        <v>4794</v>
      </c>
      <c r="J2604" s="8">
        <f>EOMONTH(C2604, 0)</f>
        <v>45626</v>
      </c>
      <c r="K2604" s="1" t="s">
        <v>373</v>
      </c>
      <c r="L2604" s="1" t="str">
        <f>IF(ISNUMBER(SEARCH("Social subscription",I2604)),"Social Sub",IF(OR(ISNUMBER(SEARCH("Mens",I2604)),ISNUMBER(SEARCH("Ladies",I2604))),"Match Fees",IF(OR(ISNUMBER(SEARCH("Badgers",I2604)),ISNUMBER(SEARCH("Match Fee",I2604))),"Match Fees",IF(OR(ISNUMBER(SEARCH("Training",I2604)),ISNUMBER(SEARCH("Aspirations",I2604))),"Training Fee",""))))</f>
        <v>Match Fees</v>
      </c>
      <c r="M2604" s="1">
        <v>10</v>
      </c>
      <c r="N2604" s="1">
        <v>0.19</v>
      </c>
      <c r="O2604" s="1">
        <v>0.1</v>
      </c>
      <c r="P2604" s="1">
        <v>0</v>
      </c>
      <c r="Q2604" s="1">
        <v>9.7100000000000009</v>
      </c>
    </row>
    <row r="2605" spans="1:17" ht="12.75">
      <c r="A2605" s="4">
        <v>45537</v>
      </c>
      <c r="B2605" s="18">
        <f>IF(AND(ISNUMBER(--LEFT(A2605,10)), ISNUMBER(--LEFT(C2605,10))), --LEFT(C2605,10) - --LEFT(A2605,10), "")</f>
        <v>88.354099999996834</v>
      </c>
      <c r="C2605" s="4">
        <v>45625.354166666664</v>
      </c>
      <c r="D2605" s="16">
        <f>YEAR(C2605)</f>
        <v>2024</v>
      </c>
      <c r="E2605" s="1" t="str">
        <f t="shared" si="40"/>
        <v>November 2024</v>
      </c>
      <c r="F2605" s="3" t="str">
        <f ca="1">IF(C2605&gt;=TODAY()-365, "Last 12 Months", "After 12 Months")</f>
        <v>Last 12 Months</v>
      </c>
      <c r="G2605" s="1" t="s">
        <v>4795</v>
      </c>
      <c r="H2605" s="1" t="s">
        <v>536</v>
      </c>
      <c r="I2605" s="1" t="s">
        <v>3270</v>
      </c>
      <c r="J2605" s="8">
        <f>EOMONTH(C2605, 0)</f>
        <v>45626</v>
      </c>
      <c r="K2605" s="1" t="s">
        <v>373</v>
      </c>
      <c r="L2605" s="1" t="str">
        <f>IF(ISNUMBER(SEARCH("Social subscription",I2605)),"Social Sub",IF(OR(ISNUMBER(SEARCH("Mens",I2605)),ISNUMBER(SEARCH("Ladies",I2605))),"Match Fees",IF(OR(ISNUMBER(SEARCH("Badgers",I2605)),ISNUMBER(SEARCH("Match Fee",I2605))),"Match Fees",IF(OR(ISNUMBER(SEARCH("Training",I2605)),ISNUMBER(SEARCH("Aspirations",I2605))),"Training Fee",""))))</f>
        <v>Match Fees</v>
      </c>
      <c r="M2605" s="1">
        <v>5</v>
      </c>
      <c r="N2605" s="1">
        <v>0.1</v>
      </c>
      <c r="O2605" s="1">
        <v>0.05</v>
      </c>
      <c r="P2605" s="1">
        <v>0</v>
      </c>
      <c r="Q2605" s="1">
        <v>4.8499999999999996</v>
      </c>
    </row>
    <row r="2606" spans="1:17" ht="12.75">
      <c r="A2606" s="4">
        <v>45542</v>
      </c>
      <c r="B2606" s="18">
        <f>IF(AND(ISNUMBER(--LEFT(A2606,10)), ISNUMBER(--LEFT(C2606,10))), --LEFT(C2606,10) - --LEFT(A2606,10), "")</f>
        <v>83.354099999996834</v>
      </c>
      <c r="C2606" s="4">
        <v>45625.354166666664</v>
      </c>
      <c r="D2606" s="16">
        <f>YEAR(C2606)</f>
        <v>2024</v>
      </c>
      <c r="E2606" s="1" t="str">
        <f t="shared" si="40"/>
        <v>November 2024</v>
      </c>
      <c r="F2606" s="3" t="str">
        <f ca="1">IF(C2606&gt;=TODAY()-365, "Last 12 Months", "After 12 Months")</f>
        <v>Last 12 Months</v>
      </c>
      <c r="G2606" s="1" t="s">
        <v>4796</v>
      </c>
      <c r="H2606" s="1" t="s">
        <v>536</v>
      </c>
      <c r="I2606" s="1" t="s">
        <v>4797</v>
      </c>
      <c r="J2606" s="8">
        <f>EOMONTH(C2606, 0)</f>
        <v>45626</v>
      </c>
      <c r="K2606" s="1" t="s">
        <v>373</v>
      </c>
      <c r="L2606" s="1" t="str">
        <f>IF(ISNUMBER(SEARCH("Social subscription",I2606)),"Social Sub",IF(OR(ISNUMBER(SEARCH("Mens",I2606)),ISNUMBER(SEARCH("Ladies",I2606))),"Match Fees",IF(OR(ISNUMBER(SEARCH("Badgers",I2606)),ISNUMBER(SEARCH("Match Fee",I2606))),"Match Fees",IF(OR(ISNUMBER(SEARCH("Training",I2606)),ISNUMBER(SEARCH("Aspirations",I2606))),"Training Fee",""))))</f>
        <v>Match Fees</v>
      </c>
      <c r="M2606" s="1">
        <v>5</v>
      </c>
      <c r="N2606" s="1">
        <v>0.1</v>
      </c>
      <c r="O2606" s="1">
        <v>0.05</v>
      </c>
      <c r="P2606" s="1">
        <v>0</v>
      </c>
      <c r="Q2606" s="1">
        <v>4.8499999999999996</v>
      </c>
    </row>
    <row r="2607" spans="1:17" ht="12.75">
      <c r="A2607" s="4">
        <v>45556</v>
      </c>
      <c r="B2607" s="18">
        <f>IF(AND(ISNUMBER(--LEFT(A2607,10)), ISNUMBER(--LEFT(C2607,10))), --LEFT(C2607,10) - --LEFT(A2607,10), "")</f>
        <v>69.354099999996834</v>
      </c>
      <c r="C2607" s="4">
        <v>45625.354166666664</v>
      </c>
      <c r="D2607" s="16">
        <f>YEAR(C2607)</f>
        <v>2024</v>
      </c>
      <c r="E2607" s="1" t="str">
        <f t="shared" si="40"/>
        <v>November 2024</v>
      </c>
      <c r="F2607" s="3" t="str">
        <f ca="1">IF(C2607&gt;=TODAY()-365, "Last 12 Months", "After 12 Months")</f>
        <v>Last 12 Months</v>
      </c>
      <c r="G2607" s="1" t="s">
        <v>4798</v>
      </c>
      <c r="H2607" s="1" t="s">
        <v>536</v>
      </c>
      <c r="I2607" s="1" t="s">
        <v>3274</v>
      </c>
      <c r="J2607" s="8">
        <f>EOMONTH(C2607, 0)</f>
        <v>45626</v>
      </c>
      <c r="K2607" s="1" t="s">
        <v>373</v>
      </c>
      <c r="L2607" s="1" t="str">
        <f>IF(ISNUMBER(SEARCH("Social subscription",I2607)),"Social Sub",IF(OR(ISNUMBER(SEARCH("Mens",I2607)),ISNUMBER(SEARCH("Ladies",I2607))),"Match Fees",IF(OR(ISNUMBER(SEARCH("Badgers",I2607)),ISNUMBER(SEARCH("Match Fee",I2607))),"Match Fees",IF(OR(ISNUMBER(SEARCH("Training",I2607)),ISNUMBER(SEARCH("Aspirations",I2607))),"Training Fee",""))))</f>
        <v>Match Fees</v>
      </c>
      <c r="M2607" s="1">
        <v>5</v>
      </c>
      <c r="N2607" s="1">
        <v>0.1</v>
      </c>
      <c r="O2607" s="1">
        <v>0.05</v>
      </c>
      <c r="P2607" s="1">
        <v>0</v>
      </c>
      <c r="Q2607" s="1">
        <v>4.8499999999999996</v>
      </c>
    </row>
    <row r="2608" spans="1:17" ht="12.75">
      <c r="A2608" s="4">
        <v>45563</v>
      </c>
      <c r="B2608" s="18">
        <f>IF(AND(ISNUMBER(--LEFT(A2608,10)), ISNUMBER(--LEFT(C2608,10))), --LEFT(C2608,10) - --LEFT(A2608,10), "")</f>
        <v>62.354099999996834</v>
      </c>
      <c r="C2608" s="4">
        <v>45625.354166666664</v>
      </c>
      <c r="D2608" s="16">
        <f>YEAR(C2608)</f>
        <v>2024</v>
      </c>
      <c r="E2608" s="1" t="str">
        <f t="shared" si="40"/>
        <v>November 2024</v>
      </c>
      <c r="F2608" s="3" t="str">
        <f ca="1">IF(C2608&gt;=TODAY()-365, "Last 12 Months", "After 12 Months")</f>
        <v>Last 12 Months</v>
      </c>
      <c r="G2608" s="1" t="s">
        <v>4799</v>
      </c>
      <c r="H2608" s="1" t="s">
        <v>536</v>
      </c>
      <c r="I2608" s="1" t="s">
        <v>4800</v>
      </c>
      <c r="J2608" s="8">
        <f>EOMONTH(C2608, 0)</f>
        <v>45626</v>
      </c>
      <c r="K2608" s="1" t="s">
        <v>373</v>
      </c>
      <c r="L2608" s="1" t="str">
        <f>IF(ISNUMBER(SEARCH("Social subscription",I2608)),"Social Sub",IF(OR(ISNUMBER(SEARCH("Mens",I2608)),ISNUMBER(SEARCH("Ladies",I2608))),"Match Fees",IF(OR(ISNUMBER(SEARCH("Badgers",I2608)),ISNUMBER(SEARCH("Match Fee",I2608))),"Match Fees",IF(OR(ISNUMBER(SEARCH("Training",I2608)),ISNUMBER(SEARCH("Aspirations",I2608))),"Training Fee",""))))</f>
        <v>Match Fees</v>
      </c>
      <c r="M2608" s="1">
        <v>5</v>
      </c>
      <c r="N2608" s="1">
        <v>0.1</v>
      </c>
      <c r="O2608" s="1">
        <v>0.05</v>
      </c>
      <c r="P2608" s="1">
        <v>0</v>
      </c>
      <c r="Q2608" s="1">
        <v>4.8499999999999996</v>
      </c>
    </row>
    <row r="2609" spans="1:17" ht="12.75">
      <c r="A2609" s="4">
        <v>45572</v>
      </c>
      <c r="B2609" s="18">
        <f>IF(AND(ISNUMBER(--LEFT(A2609,10)), ISNUMBER(--LEFT(C2609,10))), --LEFT(C2609,10) - --LEFT(A2609,10), "")</f>
        <v>53.354099999996834</v>
      </c>
      <c r="C2609" s="4">
        <v>45625.354166666664</v>
      </c>
      <c r="D2609" s="16">
        <f>YEAR(C2609)</f>
        <v>2024</v>
      </c>
      <c r="E2609" s="1" t="str">
        <f t="shared" si="40"/>
        <v>November 2024</v>
      </c>
      <c r="F2609" s="3" t="str">
        <f ca="1">IF(C2609&gt;=TODAY()-365, "Last 12 Months", "After 12 Months")</f>
        <v>Last 12 Months</v>
      </c>
      <c r="G2609" s="1" t="s">
        <v>4801</v>
      </c>
      <c r="H2609" s="1" t="s">
        <v>536</v>
      </c>
      <c r="I2609" s="1" t="s">
        <v>4230</v>
      </c>
      <c r="J2609" s="8">
        <f>EOMONTH(C2609, 0)</f>
        <v>45626</v>
      </c>
      <c r="K2609" s="1" t="s">
        <v>373</v>
      </c>
      <c r="L2609" s="1" t="str">
        <f>IF(ISNUMBER(SEARCH("Social subscription",I2609)),"Social Sub",IF(OR(ISNUMBER(SEARCH("Mens",I2609)),ISNUMBER(SEARCH("Ladies",I2609))),"Match Fees",IF(OR(ISNUMBER(SEARCH("Badgers",I2609)),ISNUMBER(SEARCH("Match Fee",I2609))),"Match Fees",IF(OR(ISNUMBER(SEARCH("Training",I2609)),ISNUMBER(SEARCH("Aspirations",I2609))),"Training Fee",""))))</f>
        <v>Match Fees</v>
      </c>
      <c r="M2609" s="1">
        <v>5</v>
      </c>
      <c r="N2609" s="1">
        <v>0.1</v>
      </c>
      <c r="O2609" s="1">
        <v>0.05</v>
      </c>
      <c r="P2609" s="1">
        <v>0</v>
      </c>
      <c r="Q2609" s="1">
        <v>4.8499999999999996</v>
      </c>
    </row>
    <row r="2610" spans="1:17" ht="12.75">
      <c r="A2610" s="4">
        <v>45577</v>
      </c>
      <c r="B2610" s="18">
        <f>IF(AND(ISNUMBER(--LEFT(A2610,10)), ISNUMBER(--LEFT(C2610,10))), --LEFT(C2610,10) - --LEFT(A2610,10), "")</f>
        <v>48.354099999996834</v>
      </c>
      <c r="C2610" s="4">
        <v>45625.354166666664</v>
      </c>
      <c r="D2610" s="16">
        <f>YEAR(C2610)</f>
        <v>2024</v>
      </c>
      <c r="E2610" s="1" t="str">
        <f t="shared" si="40"/>
        <v>November 2024</v>
      </c>
      <c r="F2610" s="3" t="str">
        <f ca="1">IF(C2610&gt;=TODAY()-365, "Last 12 Months", "After 12 Months")</f>
        <v>Last 12 Months</v>
      </c>
      <c r="G2610" s="1" t="s">
        <v>4802</v>
      </c>
      <c r="H2610" s="1" t="s">
        <v>536</v>
      </c>
      <c r="I2610" s="1" t="s">
        <v>4803</v>
      </c>
      <c r="J2610" s="8">
        <f>EOMONTH(C2610, 0)</f>
        <v>45626</v>
      </c>
      <c r="K2610" s="1" t="s">
        <v>373</v>
      </c>
      <c r="L2610" s="1" t="str">
        <f>IF(ISNUMBER(SEARCH("Social subscription",I2610)),"Social Sub",IF(OR(ISNUMBER(SEARCH("Mens",I2610)),ISNUMBER(SEARCH("Ladies",I2610))),"Match Fees",IF(OR(ISNUMBER(SEARCH("Badgers",I2610)),ISNUMBER(SEARCH("Match Fee",I2610))),"Match Fees",IF(OR(ISNUMBER(SEARCH("Training",I2610)),ISNUMBER(SEARCH("Aspirations",I2610))),"Training Fee",""))))</f>
        <v>Match Fees</v>
      </c>
      <c r="M2610" s="1">
        <v>5</v>
      </c>
      <c r="N2610" s="1">
        <v>0.1</v>
      </c>
      <c r="O2610" s="1">
        <v>0.05</v>
      </c>
      <c r="P2610" s="1">
        <v>0</v>
      </c>
      <c r="Q2610" s="1">
        <v>4.8499999999999996</v>
      </c>
    </row>
    <row r="2611" spans="1:17" ht="12.75">
      <c r="A2611" s="4">
        <v>45584</v>
      </c>
      <c r="B2611" s="18">
        <f>IF(AND(ISNUMBER(--LEFT(A2611,10)), ISNUMBER(--LEFT(C2611,10))), --LEFT(C2611,10) - --LEFT(A2611,10), "")</f>
        <v>41.354099999996834</v>
      </c>
      <c r="C2611" s="4">
        <v>45625.354166666664</v>
      </c>
      <c r="D2611" s="16">
        <f>YEAR(C2611)</f>
        <v>2024</v>
      </c>
      <c r="E2611" s="1" t="str">
        <f t="shared" si="40"/>
        <v>November 2024</v>
      </c>
      <c r="F2611" s="3" t="str">
        <f ca="1">IF(C2611&gt;=TODAY()-365, "Last 12 Months", "After 12 Months")</f>
        <v>Last 12 Months</v>
      </c>
      <c r="G2611" s="1" t="s">
        <v>4804</v>
      </c>
      <c r="H2611" s="1" t="s">
        <v>536</v>
      </c>
      <c r="I2611" s="1" t="s">
        <v>4805</v>
      </c>
      <c r="J2611" s="8">
        <f>EOMONTH(C2611, 0)</f>
        <v>45626</v>
      </c>
      <c r="K2611" s="1" t="s">
        <v>373</v>
      </c>
      <c r="L2611" s="1" t="str">
        <f>IF(ISNUMBER(SEARCH("Social subscription",I2611)),"Social Sub",IF(OR(ISNUMBER(SEARCH("Mens",I2611)),ISNUMBER(SEARCH("Ladies",I2611))),"Match Fees",IF(OR(ISNUMBER(SEARCH("Badgers",I2611)),ISNUMBER(SEARCH("Match Fee",I2611))),"Match Fees",IF(OR(ISNUMBER(SEARCH("Training",I2611)),ISNUMBER(SEARCH("Aspirations",I2611))),"Training Fee",""))))</f>
        <v>Match Fees</v>
      </c>
      <c r="M2611" s="1">
        <v>5</v>
      </c>
      <c r="N2611" s="1">
        <v>0.13</v>
      </c>
      <c r="O2611" s="1">
        <v>0.05</v>
      </c>
      <c r="P2611" s="1">
        <v>0</v>
      </c>
      <c r="Q2611" s="1">
        <v>4.82</v>
      </c>
    </row>
    <row r="2612" spans="1:17" ht="12.75">
      <c r="A2612" s="4">
        <v>45592</v>
      </c>
      <c r="B2612" s="18">
        <f>IF(AND(ISNUMBER(--LEFT(A2612,10)), ISNUMBER(--LEFT(C2612,10))), --LEFT(C2612,10) - --LEFT(A2612,10), "")</f>
        <v>34.354099999996834</v>
      </c>
      <c r="C2612" s="4">
        <v>45626.354166666664</v>
      </c>
      <c r="D2612" s="16">
        <f>YEAR(C2612)</f>
        <v>2024</v>
      </c>
      <c r="E2612" s="1" t="str">
        <f t="shared" si="40"/>
        <v>November 2024</v>
      </c>
      <c r="F2612" s="3" t="str">
        <f ca="1">IF(C2612&gt;=TODAY()-365, "Last 12 Months", "After 12 Months")</f>
        <v>Last 12 Months</v>
      </c>
      <c r="G2612" s="1" t="s">
        <v>4806</v>
      </c>
      <c r="H2612" s="1" t="s">
        <v>560</v>
      </c>
      <c r="I2612" s="1" t="s">
        <v>4807</v>
      </c>
      <c r="J2612" s="8">
        <f>EOMONTH(C2612, 0)</f>
        <v>45626</v>
      </c>
      <c r="K2612" s="1" t="s">
        <v>373</v>
      </c>
      <c r="L2612" s="1" t="str">
        <f>IF(ISNUMBER(SEARCH("Social subscription",I2612)),"Social Sub",IF(OR(ISNUMBER(SEARCH("Mens",I2612)),ISNUMBER(SEARCH("Ladies",I2612))),"Match Fees",IF(OR(ISNUMBER(SEARCH("Badgers",I2612)),ISNUMBER(SEARCH("Match Fee",I2612))),"Match Fees",IF(OR(ISNUMBER(SEARCH("Training",I2612)),ISNUMBER(SEARCH("Aspirations",I2612))),"Training Fee",""))))</f>
        <v>Training Fee</v>
      </c>
      <c r="M2612" s="1">
        <v>3</v>
      </c>
      <c r="N2612" s="1">
        <v>0.09</v>
      </c>
      <c r="O2612" s="1">
        <v>0.05</v>
      </c>
      <c r="P2612" s="1">
        <v>0</v>
      </c>
      <c r="Q2612" s="1">
        <v>2.86</v>
      </c>
    </row>
    <row r="2613" spans="1:17" ht="12.75">
      <c r="A2613" s="4">
        <v>45597</v>
      </c>
      <c r="B2613" s="18">
        <f>IF(AND(ISNUMBER(--LEFT(A2613,10)), ISNUMBER(--LEFT(C2613,10))), --LEFT(C2613,10) - --LEFT(A2613,10), "")</f>
        <v>29.354099999996834</v>
      </c>
      <c r="C2613" s="4">
        <v>45626.354166666664</v>
      </c>
      <c r="D2613" s="16">
        <f>YEAR(C2613)</f>
        <v>2024</v>
      </c>
      <c r="E2613" s="1" t="str">
        <f t="shared" si="40"/>
        <v>November 2024</v>
      </c>
      <c r="F2613" s="3" t="str">
        <f ca="1">IF(C2613&gt;=TODAY()-365, "Last 12 Months", "After 12 Months")</f>
        <v>Last 12 Months</v>
      </c>
      <c r="G2613" s="1" t="s">
        <v>4808</v>
      </c>
      <c r="H2613" s="1" t="s">
        <v>560</v>
      </c>
      <c r="I2613" s="1" t="s">
        <v>4809</v>
      </c>
      <c r="J2613" s="8">
        <f>EOMONTH(C2613, 0)</f>
        <v>45626</v>
      </c>
      <c r="K2613" s="1" t="s">
        <v>373</v>
      </c>
      <c r="L2613" s="1" t="str">
        <f>IF(ISNUMBER(SEARCH("Social subscription",I2613)),"Social Sub",IF(OR(ISNUMBER(SEARCH("Mens",I2613)),ISNUMBER(SEARCH("Ladies",I2613))),"Match Fees",IF(OR(ISNUMBER(SEARCH("Badgers",I2613)),ISNUMBER(SEARCH("Match Fee",I2613))),"Match Fees",IF(OR(ISNUMBER(SEARCH("Training",I2613)),ISNUMBER(SEARCH("Aspirations",I2613))),"Training Fee",""))))</f>
        <v>Match Fees</v>
      </c>
      <c r="M2613" s="1">
        <v>3</v>
      </c>
      <c r="N2613" s="1">
        <v>0.09</v>
      </c>
      <c r="O2613" s="1">
        <v>0.05</v>
      </c>
      <c r="P2613" s="1">
        <v>0</v>
      </c>
      <c r="Q2613" s="1">
        <v>2.86</v>
      </c>
    </row>
    <row r="2614" spans="1:17" ht="12.75">
      <c r="A2614" s="4">
        <v>45599</v>
      </c>
      <c r="B2614" s="18">
        <f>IF(AND(ISNUMBER(--LEFT(A2614,10)), ISNUMBER(--LEFT(C2614,10))), --LEFT(C2614,10) - --LEFT(A2614,10), "")</f>
        <v>27.354099999996834</v>
      </c>
      <c r="C2614" s="4">
        <v>45626.354166666664</v>
      </c>
      <c r="D2614" s="16">
        <f>YEAR(C2614)</f>
        <v>2024</v>
      </c>
      <c r="E2614" s="1" t="str">
        <f t="shared" si="40"/>
        <v>November 2024</v>
      </c>
      <c r="F2614" s="3" t="str">
        <f ca="1">IF(C2614&gt;=TODAY()-365, "Last 12 Months", "After 12 Months")</f>
        <v>Last 12 Months</v>
      </c>
      <c r="G2614" s="1" t="s">
        <v>4810</v>
      </c>
      <c r="H2614" s="1" t="s">
        <v>560</v>
      </c>
      <c r="I2614" s="1" t="s">
        <v>4811</v>
      </c>
      <c r="J2614" s="8">
        <f>EOMONTH(C2614, 0)</f>
        <v>45626</v>
      </c>
      <c r="K2614" s="1" t="s">
        <v>373</v>
      </c>
      <c r="L2614" s="1" t="str">
        <f>IF(ISNUMBER(SEARCH("Social subscription",I2614)),"Social Sub",IF(OR(ISNUMBER(SEARCH("Mens",I2614)),ISNUMBER(SEARCH("Ladies",I2614))),"Match Fees",IF(OR(ISNUMBER(SEARCH("Badgers",I2614)),ISNUMBER(SEARCH("Match Fee",I2614))),"Match Fees",IF(OR(ISNUMBER(SEARCH("Training",I2614)),ISNUMBER(SEARCH("Aspirations",I2614))),"Training Fee",""))))</f>
        <v>Training Fee</v>
      </c>
      <c r="M2614" s="1">
        <v>3</v>
      </c>
      <c r="N2614" s="1">
        <v>0.09</v>
      </c>
      <c r="O2614" s="1">
        <v>0.05</v>
      </c>
      <c r="P2614" s="1">
        <v>0</v>
      </c>
      <c r="Q2614" s="1">
        <v>2.86</v>
      </c>
    </row>
    <row r="2615" spans="1:17" ht="12.75">
      <c r="A2615" s="4">
        <v>45611</v>
      </c>
      <c r="B2615" s="18">
        <f>IF(AND(ISNUMBER(--LEFT(A2615,10)), ISNUMBER(--LEFT(C2615,10))), --LEFT(C2615,10) - --LEFT(A2615,10), "")</f>
        <v>15.354099999996834</v>
      </c>
      <c r="C2615" s="4">
        <v>45626.354166666664</v>
      </c>
      <c r="D2615" s="16">
        <f>YEAR(C2615)</f>
        <v>2024</v>
      </c>
      <c r="E2615" s="1" t="str">
        <f t="shared" si="40"/>
        <v>November 2024</v>
      </c>
      <c r="F2615" s="3" t="str">
        <f ca="1">IF(C2615&gt;=TODAY()-365, "Last 12 Months", "After 12 Months")</f>
        <v>Last 12 Months</v>
      </c>
      <c r="G2615" s="1" t="s">
        <v>4812</v>
      </c>
      <c r="H2615" s="1" t="s">
        <v>560</v>
      </c>
      <c r="I2615" s="1" t="s">
        <v>4813</v>
      </c>
      <c r="J2615" s="8">
        <f>EOMONTH(C2615, 0)</f>
        <v>45626</v>
      </c>
      <c r="K2615" s="1" t="s">
        <v>373</v>
      </c>
      <c r="L2615" s="1" t="str">
        <f>IF(ISNUMBER(SEARCH("Social subscription",I2615)),"Social Sub",IF(OR(ISNUMBER(SEARCH("Mens",I2615)),ISNUMBER(SEARCH("Ladies",I2615))),"Match Fees",IF(OR(ISNUMBER(SEARCH("Badgers",I2615)),ISNUMBER(SEARCH("Match Fee",I2615))),"Match Fees",IF(OR(ISNUMBER(SEARCH("Training",I2615)),ISNUMBER(SEARCH("Aspirations",I2615))),"Training Fee",""))))</f>
        <v>Match Fees</v>
      </c>
      <c r="M2615" s="1">
        <v>3</v>
      </c>
      <c r="N2615" s="1">
        <v>0.09</v>
      </c>
      <c r="O2615" s="1">
        <v>0.05</v>
      </c>
      <c r="P2615" s="1">
        <v>0</v>
      </c>
      <c r="Q2615" s="1">
        <v>2.86</v>
      </c>
    </row>
    <row r="2616" spans="1:17" ht="12.75">
      <c r="A2616" s="4">
        <v>45618</v>
      </c>
      <c r="B2616" s="18">
        <f>IF(AND(ISNUMBER(--LEFT(A2616,10)), ISNUMBER(--LEFT(C2616,10))), --LEFT(C2616,10) - --LEFT(A2616,10), "")</f>
        <v>8.3540999999968335</v>
      </c>
      <c r="C2616" s="4">
        <v>45626.354166666664</v>
      </c>
      <c r="D2616" s="16">
        <f>YEAR(C2616)</f>
        <v>2024</v>
      </c>
      <c r="E2616" s="1" t="str">
        <f t="shared" si="40"/>
        <v>November 2024</v>
      </c>
      <c r="F2616" s="3" t="str">
        <f ca="1">IF(C2616&gt;=TODAY()-365, "Last 12 Months", "After 12 Months")</f>
        <v>Last 12 Months</v>
      </c>
      <c r="G2616" s="1" t="s">
        <v>4814</v>
      </c>
      <c r="H2616" s="1" t="s">
        <v>560</v>
      </c>
      <c r="I2616" s="1" t="s">
        <v>4815</v>
      </c>
      <c r="J2616" s="8">
        <f>EOMONTH(C2616, 0)</f>
        <v>45626</v>
      </c>
      <c r="K2616" s="1" t="s">
        <v>373</v>
      </c>
      <c r="L2616" s="1" t="str">
        <f>IF(ISNUMBER(SEARCH("Social subscription",I2616)),"Social Sub",IF(OR(ISNUMBER(SEARCH("Mens",I2616)),ISNUMBER(SEARCH("Ladies",I2616))),"Match Fees",IF(OR(ISNUMBER(SEARCH("Badgers",I2616)),ISNUMBER(SEARCH("Match Fee",I2616))),"Match Fees",IF(OR(ISNUMBER(SEARCH("Training",I2616)),ISNUMBER(SEARCH("Aspirations",I2616))),"Training Fee",""))))</f>
        <v>Match Fees</v>
      </c>
      <c r="M2616" s="1">
        <v>3</v>
      </c>
      <c r="N2616" s="1">
        <v>7.0000000000000007E-2</v>
      </c>
      <c r="O2616" s="1">
        <v>0.05</v>
      </c>
      <c r="P2616" s="1">
        <v>0</v>
      </c>
      <c r="Q2616" s="1">
        <v>2.88</v>
      </c>
    </row>
    <row r="2617" spans="1:17" ht="12.75">
      <c r="A2617" s="4">
        <v>45626</v>
      </c>
      <c r="B2617" s="18">
        <f>IF(AND(ISNUMBER(--LEFT(A2617,10)), ISNUMBER(--LEFT(C2617,10))), --LEFT(C2617,10) - --LEFT(A2617,10), "")</f>
        <v>0.55000000000291038</v>
      </c>
      <c r="C2617" s="4">
        <v>45626.55</v>
      </c>
      <c r="D2617" s="16">
        <f>YEAR(C2617)</f>
        <v>2024</v>
      </c>
      <c r="E2617" s="1" t="str">
        <f t="shared" si="40"/>
        <v>November 2024</v>
      </c>
      <c r="F2617" s="3" t="str">
        <f ca="1">IF(C2617&gt;=TODAY()-365, "Last 12 Months", "After 12 Months")</f>
        <v>Last 12 Months</v>
      </c>
      <c r="G2617" s="1" t="s">
        <v>4816</v>
      </c>
      <c r="H2617" s="1" t="s">
        <v>3257</v>
      </c>
      <c r="I2617" s="1" t="s">
        <v>4817</v>
      </c>
      <c r="J2617" s="8">
        <f>EOMONTH(C2617, 0)</f>
        <v>45626</v>
      </c>
      <c r="K2617" s="1" t="s">
        <v>241</v>
      </c>
      <c r="L2617" s="1" t="str">
        <f>IF(ISNUMBER(SEARCH("Social subscription",I2617)),"Social Sub",IF(OR(ISNUMBER(SEARCH("Mens",I2617)),ISNUMBER(SEARCH("Ladies",I2617))),"Match Fees",IF(OR(ISNUMBER(SEARCH("Badgers",I2617)),ISNUMBER(SEARCH("Match Fee",I2617))),"Match Fees",IF(OR(ISNUMBER(SEARCH("Training",I2617)),ISNUMBER(SEARCH("Aspirations",I2617))),"Training Fee",""))))</f>
        <v>Match Fees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</row>
    <row r="2618" spans="1:17" ht="12.75">
      <c r="A2618" s="4">
        <v>45626</v>
      </c>
      <c r="B2618" s="18">
        <f>IF(AND(ISNUMBER(--LEFT(A2618,10)), ISNUMBER(--LEFT(C2618,10))), --LEFT(C2618,10) - --LEFT(A2618,10), "")</f>
        <v>0.55000000000291038</v>
      </c>
      <c r="C2618" s="4">
        <v>45626.55</v>
      </c>
      <c r="D2618" s="16">
        <f>YEAR(C2618)</f>
        <v>2024</v>
      </c>
      <c r="E2618" s="1" t="str">
        <f t="shared" si="40"/>
        <v>November 2024</v>
      </c>
      <c r="F2618" s="3" t="str">
        <f ca="1">IF(C2618&gt;=TODAY()-365, "Last 12 Months", "After 12 Months")</f>
        <v>Last 12 Months</v>
      </c>
      <c r="G2618" s="1" t="s">
        <v>4818</v>
      </c>
      <c r="H2618" s="1" t="s">
        <v>799</v>
      </c>
      <c r="I2618" s="1" t="s">
        <v>4817</v>
      </c>
      <c r="J2618" s="8">
        <f>EOMONTH(C2618, 0)</f>
        <v>45626</v>
      </c>
      <c r="K2618" s="1" t="s">
        <v>241</v>
      </c>
      <c r="L2618" s="1" t="str">
        <f>IF(ISNUMBER(SEARCH("Social subscription",I2618)),"Social Sub",IF(OR(ISNUMBER(SEARCH("Mens",I2618)),ISNUMBER(SEARCH("Ladies",I2618))),"Match Fees",IF(OR(ISNUMBER(SEARCH("Badgers",I2618)),ISNUMBER(SEARCH("Match Fee",I2618))),"Match Fees",IF(OR(ISNUMBER(SEARCH("Training",I2618)),ISNUMBER(SEARCH("Aspirations",I2618))),"Training Fee",""))))</f>
        <v>Match Fees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</row>
    <row r="2619" spans="1:17" ht="12.75">
      <c r="A2619" s="4">
        <v>45600</v>
      </c>
      <c r="B2619" s="18">
        <f>IF(AND(ISNUMBER(--LEFT(A2619,10)), ISNUMBER(--LEFT(C2619,10))), --LEFT(C2619,10) - --LEFT(A2619,10), "")</f>
        <v>26.568700000003446</v>
      </c>
      <c r="C2619" s="4">
        <v>45626.568749999999</v>
      </c>
      <c r="D2619" s="16">
        <f>YEAR(C2619)</f>
        <v>2024</v>
      </c>
      <c r="E2619" s="1" t="str">
        <f t="shared" si="40"/>
        <v>November 2024</v>
      </c>
      <c r="F2619" s="3" t="str">
        <f ca="1">IF(C2619&gt;=TODAY()-365, "Last 12 Months", "After 12 Months")</f>
        <v>Last 12 Months</v>
      </c>
      <c r="G2619" s="1" t="s">
        <v>4819</v>
      </c>
      <c r="H2619" s="1" t="s">
        <v>3956</v>
      </c>
      <c r="I2619" s="1" t="s">
        <v>4820</v>
      </c>
      <c r="J2619" s="8">
        <f>EOMONTH(C2619, 0)</f>
        <v>45626</v>
      </c>
      <c r="K2619" s="1" t="s">
        <v>373</v>
      </c>
      <c r="L2619" s="1" t="str">
        <f>IF(ISNUMBER(SEARCH("Social subscription",I2619)),"Social Sub",IF(OR(ISNUMBER(SEARCH("Mens",I2619)),ISNUMBER(SEARCH("Ladies",I2619))),"Match Fees",IF(OR(ISNUMBER(SEARCH("Badgers",I2619)),ISNUMBER(SEARCH("Match Fee",I2619))),"Match Fees",IF(OR(ISNUMBER(SEARCH("Training",I2619)),ISNUMBER(SEARCH("Aspirations",I2619))),"Training Fee",""))))</f>
        <v>Match Fees</v>
      </c>
      <c r="M2619" s="1">
        <v>10</v>
      </c>
      <c r="N2619" s="1">
        <v>0.19</v>
      </c>
      <c r="O2619" s="1">
        <v>0.1</v>
      </c>
      <c r="P2619" s="1">
        <v>0</v>
      </c>
      <c r="Q2619" s="1">
        <v>9.7100000000000009</v>
      </c>
    </row>
    <row r="2620" spans="1:17" ht="12.75">
      <c r="A2620" s="4">
        <v>45607</v>
      </c>
      <c r="B2620" s="18">
        <f>IF(AND(ISNUMBER(--LEFT(A2620,10)), ISNUMBER(--LEFT(C2620,10))), --LEFT(C2620,10) - --LEFT(A2620,10), "")</f>
        <v>19.568700000003446</v>
      </c>
      <c r="C2620" s="4">
        <v>45626.568749999999</v>
      </c>
      <c r="D2620" s="16">
        <f>YEAR(C2620)</f>
        <v>2024</v>
      </c>
      <c r="E2620" s="1" t="str">
        <f t="shared" si="40"/>
        <v>November 2024</v>
      </c>
      <c r="F2620" s="3" t="str">
        <f ca="1">IF(C2620&gt;=TODAY()-365, "Last 12 Months", "After 12 Months")</f>
        <v>Last 12 Months</v>
      </c>
      <c r="G2620" s="1" t="s">
        <v>4821</v>
      </c>
      <c r="H2620" s="1" t="s">
        <v>3956</v>
      </c>
      <c r="I2620" s="1" t="s">
        <v>4792</v>
      </c>
      <c r="J2620" s="8">
        <f>EOMONTH(C2620, 0)</f>
        <v>45626</v>
      </c>
      <c r="K2620" s="1" t="s">
        <v>373</v>
      </c>
      <c r="L2620" s="1" t="str">
        <f>IF(ISNUMBER(SEARCH("Social subscription",I2620)),"Social Sub",IF(OR(ISNUMBER(SEARCH("Mens",I2620)),ISNUMBER(SEARCH("Ladies",I2620))),"Match Fees",IF(OR(ISNUMBER(SEARCH("Badgers",I2620)),ISNUMBER(SEARCH("Match Fee",I2620))),"Match Fees",IF(OR(ISNUMBER(SEARCH("Training",I2620)),ISNUMBER(SEARCH("Aspirations",I2620))),"Training Fee",""))))</f>
        <v>Match Fees</v>
      </c>
      <c r="M2620" s="1">
        <v>10</v>
      </c>
      <c r="N2620" s="1">
        <v>0.19</v>
      </c>
      <c r="O2620" s="1">
        <v>0.1</v>
      </c>
      <c r="P2620" s="1">
        <v>0</v>
      </c>
      <c r="Q2620" s="1">
        <v>9.7100000000000009</v>
      </c>
    </row>
    <row r="2621" spans="1:17" ht="12.75">
      <c r="A2621" s="4">
        <v>45616</v>
      </c>
      <c r="B2621" s="18">
        <f>IF(AND(ISNUMBER(--LEFT(A2621,10)), ISNUMBER(--LEFT(C2621,10))), --LEFT(C2621,10) - --LEFT(A2621,10), "")</f>
        <v>10.568700000003446</v>
      </c>
      <c r="C2621" s="4">
        <v>45626.568749999999</v>
      </c>
      <c r="D2621" s="16">
        <f>YEAR(C2621)</f>
        <v>2024</v>
      </c>
      <c r="E2621" s="1" t="str">
        <f t="shared" si="40"/>
        <v>November 2024</v>
      </c>
      <c r="F2621" s="3" t="str">
        <f ca="1">IF(C2621&gt;=TODAY()-365, "Last 12 Months", "After 12 Months")</f>
        <v>Last 12 Months</v>
      </c>
      <c r="G2621" s="1" t="s">
        <v>4822</v>
      </c>
      <c r="H2621" s="1" t="s">
        <v>3956</v>
      </c>
      <c r="I2621" s="1" t="s">
        <v>4823</v>
      </c>
      <c r="J2621" s="8">
        <f>EOMONTH(C2621, 0)</f>
        <v>45626</v>
      </c>
      <c r="K2621" s="1" t="s">
        <v>373</v>
      </c>
      <c r="L2621" s="1" t="str">
        <f>IF(ISNUMBER(SEARCH("Social subscription",I2621)),"Social Sub",IF(OR(ISNUMBER(SEARCH("Mens",I2621)),ISNUMBER(SEARCH("Ladies",I2621))),"Match Fees",IF(OR(ISNUMBER(SEARCH("Badgers",I2621)),ISNUMBER(SEARCH("Match Fee",I2621))),"Match Fees",IF(OR(ISNUMBER(SEARCH("Training",I2621)),ISNUMBER(SEARCH("Aspirations",I2621))),"Training Fee",""))))</f>
        <v>Match Fees</v>
      </c>
      <c r="M2621" s="1">
        <v>10</v>
      </c>
      <c r="N2621" s="1">
        <v>0.19</v>
      </c>
      <c r="O2621" s="1">
        <v>0.1</v>
      </c>
      <c r="P2621" s="1">
        <v>0</v>
      </c>
      <c r="Q2621" s="1">
        <v>9.7100000000000009</v>
      </c>
    </row>
    <row r="2622" spans="1:17" ht="12.75">
      <c r="A2622" s="4">
        <v>45621</v>
      </c>
      <c r="B2622" s="18">
        <f>IF(AND(ISNUMBER(--LEFT(A2622,10)), ISNUMBER(--LEFT(C2622,10))), --LEFT(C2622,10) - --LEFT(A2622,10), "")</f>
        <v>5.5687000000034459</v>
      </c>
      <c r="C2622" s="4">
        <v>45626.568749999999</v>
      </c>
      <c r="D2622" s="16">
        <f>YEAR(C2622)</f>
        <v>2024</v>
      </c>
      <c r="E2622" s="1" t="str">
        <f t="shared" si="40"/>
        <v>November 2024</v>
      </c>
      <c r="F2622" s="3" t="str">
        <f ca="1">IF(C2622&gt;=TODAY()-365, "Last 12 Months", "After 12 Months")</f>
        <v>Last 12 Months</v>
      </c>
      <c r="G2622" s="1" t="s">
        <v>4824</v>
      </c>
      <c r="H2622" s="1" t="s">
        <v>3956</v>
      </c>
      <c r="I2622" s="1" t="s">
        <v>4825</v>
      </c>
      <c r="J2622" s="8">
        <f>EOMONTH(C2622, 0)</f>
        <v>45626</v>
      </c>
      <c r="K2622" s="1" t="s">
        <v>373</v>
      </c>
      <c r="L2622" s="1" t="str">
        <f>IF(ISNUMBER(SEARCH("Social subscription",I2622)),"Social Sub",IF(OR(ISNUMBER(SEARCH("Mens",I2622)),ISNUMBER(SEARCH("Ladies",I2622))),"Match Fees",IF(OR(ISNUMBER(SEARCH("Badgers",I2622)),ISNUMBER(SEARCH("Match Fee",I2622))),"Match Fees",IF(OR(ISNUMBER(SEARCH("Training",I2622)),ISNUMBER(SEARCH("Aspirations",I2622))),"Training Fee",""))))</f>
        <v>Match Fees</v>
      </c>
      <c r="M2622" s="1">
        <v>10</v>
      </c>
      <c r="N2622" s="1">
        <v>0.19</v>
      </c>
      <c r="O2622" s="1">
        <v>0.1</v>
      </c>
      <c r="P2622" s="1">
        <v>0</v>
      </c>
      <c r="Q2622" s="1">
        <v>9.7100000000000009</v>
      </c>
    </row>
    <row r="2623" spans="1:17" ht="12.75">
      <c r="A2623" s="4">
        <v>45626</v>
      </c>
      <c r="B2623" s="18">
        <f>IF(AND(ISNUMBER(--LEFT(A2623,10)), ISNUMBER(--LEFT(C2623,10))), --LEFT(C2623,10) - --LEFT(A2623,10), "")</f>
        <v>0.56870000000344589</v>
      </c>
      <c r="C2623" s="4">
        <v>45626.568749999999</v>
      </c>
      <c r="D2623" s="16">
        <f>YEAR(C2623)</f>
        <v>2024</v>
      </c>
      <c r="E2623" s="1" t="str">
        <f t="shared" si="40"/>
        <v>November 2024</v>
      </c>
      <c r="F2623" s="3" t="str">
        <f ca="1">IF(C2623&gt;=TODAY()-365, "Last 12 Months", "After 12 Months")</f>
        <v>Last 12 Months</v>
      </c>
      <c r="G2623" s="1" t="s">
        <v>4826</v>
      </c>
      <c r="H2623" s="1" t="s">
        <v>3956</v>
      </c>
      <c r="I2623" s="1" t="s">
        <v>4827</v>
      </c>
      <c r="J2623" s="8">
        <f>EOMONTH(C2623, 0)</f>
        <v>45626</v>
      </c>
      <c r="K2623" s="1" t="s">
        <v>373</v>
      </c>
      <c r="L2623" s="1" t="str">
        <f>IF(ISNUMBER(SEARCH("Social subscription",I2623)),"Social Sub",IF(OR(ISNUMBER(SEARCH("Mens",I2623)),ISNUMBER(SEARCH("Ladies",I2623))),"Match Fees",IF(OR(ISNUMBER(SEARCH("Badgers",I2623)),ISNUMBER(SEARCH("Match Fee",I2623))),"Match Fees",IF(OR(ISNUMBER(SEARCH("Training",I2623)),ISNUMBER(SEARCH("Aspirations",I2623))),"Training Fee",""))))</f>
        <v>Match Fees</v>
      </c>
      <c r="M2623" s="1">
        <v>10</v>
      </c>
      <c r="N2623" s="1">
        <v>0.19</v>
      </c>
      <c r="O2623" s="1">
        <v>0.1</v>
      </c>
      <c r="P2623" s="1">
        <v>0</v>
      </c>
      <c r="Q2623" s="1">
        <v>9.7100000000000009</v>
      </c>
    </row>
    <row r="2624" spans="1:17" ht="12.75">
      <c r="A2624" s="4">
        <v>45626</v>
      </c>
      <c r="B2624" s="18">
        <f>IF(AND(ISNUMBER(--LEFT(A2624,10)), ISNUMBER(--LEFT(C2624,10))), --LEFT(C2624,10) - --LEFT(A2624,10), "")</f>
        <v>0.6665999999968335</v>
      </c>
      <c r="C2624" s="4">
        <v>45626.666666666664</v>
      </c>
      <c r="D2624" s="16">
        <f>YEAR(C2624)</f>
        <v>2024</v>
      </c>
      <c r="E2624" s="1" t="str">
        <f t="shared" si="40"/>
        <v>November 2024</v>
      </c>
      <c r="F2624" s="3" t="str">
        <f ca="1">IF(C2624&gt;=TODAY()-365, "Last 12 Months", "After 12 Months")</f>
        <v>Last 12 Months</v>
      </c>
      <c r="G2624" s="1" t="s">
        <v>4828</v>
      </c>
      <c r="H2624" s="1" t="s">
        <v>2705</v>
      </c>
      <c r="I2624" s="1" t="s">
        <v>4829</v>
      </c>
      <c r="J2624" s="8">
        <f>EOMONTH(C2624, 0)</f>
        <v>45626</v>
      </c>
      <c r="K2624" s="1" t="s">
        <v>241</v>
      </c>
      <c r="L2624" s="1" t="str">
        <f>IF(ISNUMBER(SEARCH("Social subscription",I2624)),"Social Sub",IF(OR(ISNUMBER(SEARCH("Mens",I2624)),ISNUMBER(SEARCH("Ladies",I2624))),"Match Fees",IF(OR(ISNUMBER(SEARCH("Badgers",I2624)),ISNUMBER(SEARCH("Match Fee",I2624))),"Match Fees",IF(OR(ISNUMBER(SEARCH("Training",I2624)),ISNUMBER(SEARCH("Aspirations",I2624))),"Training Fee",""))))</f>
        <v>Match Fees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</row>
    <row r="2625" spans="1:17" ht="12.75">
      <c r="A2625" s="4">
        <v>45626</v>
      </c>
      <c r="B2625" s="18">
        <f>IF(AND(ISNUMBER(--LEFT(A2625,10)), ISNUMBER(--LEFT(C2625,10))), --LEFT(C2625,10) - --LEFT(A2625,10), "")</f>
        <v>0.72839999999996508</v>
      </c>
      <c r="C2625" s="4">
        <v>45626.728472222225</v>
      </c>
      <c r="D2625" s="16">
        <f>YEAR(C2625)</f>
        <v>2024</v>
      </c>
      <c r="E2625" s="1" t="str">
        <f t="shared" si="40"/>
        <v>November 2024</v>
      </c>
      <c r="F2625" s="3" t="str">
        <f ca="1">IF(C2625&gt;=TODAY()-365, "Last 12 Months", "After 12 Months")</f>
        <v>Last 12 Months</v>
      </c>
      <c r="G2625" s="1" t="s">
        <v>4830</v>
      </c>
      <c r="H2625" s="1" t="s">
        <v>1463</v>
      </c>
      <c r="I2625" s="1" t="s">
        <v>4831</v>
      </c>
      <c r="J2625" s="8">
        <f>EOMONTH(C2625, 0)</f>
        <v>45626</v>
      </c>
      <c r="K2625" s="1" t="s">
        <v>241</v>
      </c>
      <c r="L2625" s="1" t="str">
        <f>IF(ISNUMBER(SEARCH("Social subscription",I2625)),"Social Sub",IF(OR(ISNUMBER(SEARCH("Mens",I2625)),ISNUMBER(SEARCH("Ladies",I2625))),"Match Fees",IF(OR(ISNUMBER(SEARCH("Badgers",I2625)),ISNUMBER(SEARCH("Match Fee",I2625))),"Match Fees",IF(OR(ISNUMBER(SEARCH("Training",I2625)),ISNUMBER(SEARCH("Aspirations",I2625))),"Training Fee",""))))</f>
        <v>Match Fees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</row>
    <row r="2626" spans="1:17" ht="12.75">
      <c r="A2626" s="4">
        <v>45626</v>
      </c>
      <c r="B2626" s="18">
        <f>IF(AND(ISNUMBER(--LEFT(A2626,10)), ISNUMBER(--LEFT(C2626,10))), --LEFT(C2626,10) - --LEFT(A2626,10), "")</f>
        <v>0.72839999999996508</v>
      </c>
      <c r="C2626" s="4">
        <v>45626.728472222225</v>
      </c>
      <c r="D2626" s="16">
        <f>YEAR(C2626)</f>
        <v>2024</v>
      </c>
      <c r="E2626" s="1" t="str">
        <f t="shared" si="40"/>
        <v>November 2024</v>
      </c>
      <c r="F2626" s="3" t="str">
        <f ca="1">IF(C2626&gt;=TODAY()-365, "Last 12 Months", "After 12 Months")</f>
        <v>Last 12 Months</v>
      </c>
      <c r="G2626" s="1" t="s">
        <v>4832</v>
      </c>
      <c r="H2626" s="1" t="s">
        <v>2287</v>
      </c>
      <c r="I2626" s="1" t="s">
        <v>4833</v>
      </c>
      <c r="J2626" s="8">
        <f>EOMONTH(C2626, 0)</f>
        <v>45626</v>
      </c>
      <c r="K2626" s="1" t="s">
        <v>241</v>
      </c>
      <c r="L2626" s="1" t="str">
        <f>IF(ISNUMBER(SEARCH("Social subscription",I2626)),"Social Sub",IF(OR(ISNUMBER(SEARCH("Mens",I2626)),ISNUMBER(SEARCH("Ladies",I2626))),"Match Fees",IF(OR(ISNUMBER(SEARCH("Badgers",I2626)),ISNUMBER(SEARCH("Match Fee",I2626))),"Match Fees",IF(OR(ISNUMBER(SEARCH("Training",I2626)),ISNUMBER(SEARCH("Aspirations",I2626))),"Training Fee",""))))</f>
        <v>Match Fees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</row>
    <row r="2627" spans="1:17" ht="12.75">
      <c r="A2627" s="4">
        <v>45626</v>
      </c>
      <c r="B2627" s="18">
        <f>IF(AND(ISNUMBER(--LEFT(A2627,10)), ISNUMBER(--LEFT(C2627,10))), --LEFT(C2627,10) - --LEFT(A2627,10), "")</f>
        <v>0.72839999999996508</v>
      </c>
      <c r="C2627" s="4">
        <v>45626.728472222225</v>
      </c>
      <c r="D2627" s="16">
        <f>YEAR(C2627)</f>
        <v>2024</v>
      </c>
      <c r="E2627" s="1" t="str">
        <f t="shared" ref="E2627:E2690" si="41">TEXT(C2627, "mmmm yyyy")</f>
        <v>November 2024</v>
      </c>
      <c r="F2627" s="3" t="str">
        <f ca="1">IF(C2627&gt;=TODAY()-365, "Last 12 Months", "After 12 Months")</f>
        <v>Last 12 Months</v>
      </c>
      <c r="G2627" s="1" t="s">
        <v>4834</v>
      </c>
      <c r="H2627" s="1" t="s">
        <v>4675</v>
      </c>
      <c r="I2627" s="1" t="s">
        <v>4831</v>
      </c>
      <c r="J2627" s="8">
        <f>EOMONTH(C2627, 0)</f>
        <v>45626</v>
      </c>
      <c r="K2627" s="1" t="s">
        <v>241</v>
      </c>
      <c r="L2627" s="1" t="str">
        <f>IF(ISNUMBER(SEARCH("Social subscription",I2627)),"Social Sub",IF(OR(ISNUMBER(SEARCH("Mens",I2627)),ISNUMBER(SEARCH("Ladies",I2627))),"Match Fees",IF(OR(ISNUMBER(SEARCH("Badgers",I2627)),ISNUMBER(SEARCH("Match Fee",I2627))),"Match Fees",IF(OR(ISNUMBER(SEARCH("Training",I2627)),ISNUMBER(SEARCH("Aspirations",I2627))),"Training Fee",""))))</f>
        <v>Match Fees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</row>
    <row r="2628" spans="1:17" ht="12.75">
      <c r="A2628" s="4">
        <v>45626</v>
      </c>
      <c r="B2628" s="18">
        <f>IF(AND(ISNUMBER(--LEFT(A2628,10)), ISNUMBER(--LEFT(C2628,10))), --LEFT(C2628,10) - --LEFT(A2628,10), "")</f>
        <v>0.72839999999996508</v>
      </c>
      <c r="C2628" s="4">
        <v>45626.728472222225</v>
      </c>
      <c r="D2628" s="16">
        <f>YEAR(C2628)</f>
        <v>2024</v>
      </c>
      <c r="E2628" s="1" t="str">
        <f t="shared" si="41"/>
        <v>November 2024</v>
      </c>
      <c r="F2628" s="3" t="str">
        <f ca="1">IF(C2628&gt;=TODAY()-365, "Last 12 Months", "After 12 Months")</f>
        <v>Last 12 Months</v>
      </c>
      <c r="G2628" s="1" t="s">
        <v>4835</v>
      </c>
      <c r="H2628" s="1" t="s">
        <v>963</v>
      </c>
      <c r="I2628" s="1" t="s">
        <v>4833</v>
      </c>
      <c r="J2628" s="8">
        <f>EOMONTH(C2628, 0)</f>
        <v>45626</v>
      </c>
      <c r="K2628" s="1" t="s">
        <v>241</v>
      </c>
      <c r="L2628" s="1" t="str">
        <f>IF(ISNUMBER(SEARCH("Social subscription",I2628)),"Social Sub",IF(OR(ISNUMBER(SEARCH("Mens",I2628)),ISNUMBER(SEARCH("Ladies",I2628))),"Match Fees",IF(OR(ISNUMBER(SEARCH("Badgers",I2628)),ISNUMBER(SEARCH("Match Fee",I2628))),"Match Fees",IF(OR(ISNUMBER(SEARCH("Training",I2628)),ISNUMBER(SEARCH("Aspirations",I2628))),"Training Fee",""))))</f>
        <v>Match Fees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</row>
    <row r="2629" spans="1:17" ht="12.75">
      <c r="A2629" s="4">
        <v>45626</v>
      </c>
      <c r="B2629" s="18">
        <f>IF(AND(ISNUMBER(--LEFT(A2629,10)), ISNUMBER(--LEFT(C2629,10))), --LEFT(C2629,10) - --LEFT(A2629,10), "")</f>
        <v>0.7290999999968335</v>
      </c>
      <c r="C2629" s="4">
        <v>45626.729166666664</v>
      </c>
      <c r="D2629" s="16">
        <f>YEAR(C2629)</f>
        <v>2024</v>
      </c>
      <c r="E2629" s="1" t="str">
        <f t="shared" si="41"/>
        <v>November 2024</v>
      </c>
      <c r="F2629" s="3" t="str">
        <f ca="1">IF(C2629&gt;=TODAY()-365, "Last 12 Months", "After 12 Months")</f>
        <v>Last 12 Months</v>
      </c>
      <c r="G2629" s="1" t="s">
        <v>4836</v>
      </c>
      <c r="H2629" s="1" t="s">
        <v>854</v>
      </c>
      <c r="I2629" s="1" t="s">
        <v>4837</v>
      </c>
      <c r="J2629" s="8">
        <f>EOMONTH(C2629, 0)</f>
        <v>45626</v>
      </c>
      <c r="K2629" s="1" t="s">
        <v>233</v>
      </c>
      <c r="L2629" s="1" t="str">
        <f>IF(ISNUMBER(SEARCH("Social subscription",I2629)),"Social Sub",IF(OR(ISNUMBER(SEARCH("Mens",I2629)),ISNUMBER(SEARCH("Ladies",I2629))),"Match Fees",IF(OR(ISNUMBER(SEARCH("Badgers",I2629)),ISNUMBER(SEARCH("Match Fee",I2629))),"Match Fees",IF(OR(ISNUMBER(SEARCH("Training",I2629)),ISNUMBER(SEARCH("Aspirations",I2629))),"Training Fee",""))))</f>
        <v>Match Fees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</row>
    <row r="2630" spans="1:17" ht="12.75">
      <c r="A2630" s="4">
        <v>45626</v>
      </c>
      <c r="B2630" s="18">
        <f>IF(AND(ISNUMBER(--LEFT(A2630,10)), ISNUMBER(--LEFT(C2630,10))), --LEFT(C2630,10) - --LEFT(A2630,10), "")</f>
        <v>0.7290999999968335</v>
      </c>
      <c r="C2630" s="4">
        <v>45626.729166666664</v>
      </c>
      <c r="D2630" s="16">
        <f>YEAR(C2630)</f>
        <v>2024</v>
      </c>
      <c r="E2630" s="1" t="str">
        <f t="shared" si="41"/>
        <v>November 2024</v>
      </c>
      <c r="F2630" s="3" t="str">
        <f ca="1">IF(C2630&gt;=TODAY()-365, "Last 12 Months", "After 12 Months")</f>
        <v>Last 12 Months</v>
      </c>
      <c r="G2630" s="1" t="s">
        <v>4838</v>
      </c>
      <c r="H2630" s="1" t="s">
        <v>812</v>
      </c>
      <c r="I2630" s="1" t="s">
        <v>4839</v>
      </c>
      <c r="J2630" s="8">
        <f>EOMONTH(C2630, 0)</f>
        <v>45626</v>
      </c>
      <c r="K2630" s="1" t="s">
        <v>233</v>
      </c>
      <c r="L2630" s="1" t="str">
        <f>IF(ISNUMBER(SEARCH("Social subscription",I2630)),"Social Sub",IF(OR(ISNUMBER(SEARCH("Mens",I2630)),ISNUMBER(SEARCH("Ladies",I2630))),"Match Fees",IF(OR(ISNUMBER(SEARCH("Badgers",I2630)),ISNUMBER(SEARCH("Match Fee",I2630))),"Match Fees",IF(OR(ISNUMBER(SEARCH("Training",I2630)),ISNUMBER(SEARCH("Aspirations",I2630))),"Training Fee",""))))</f>
        <v>Match Fees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</row>
    <row r="2631" spans="1:17" ht="12.75">
      <c r="A2631" s="4">
        <v>45626</v>
      </c>
      <c r="B2631" s="18">
        <f>IF(AND(ISNUMBER(--LEFT(A2631,10)), ISNUMBER(--LEFT(C2631,10))), --LEFT(C2631,10) - --LEFT(A2631,10), "")</f>
        <v>0.7290999999968335</v>
      </c>
      <c r="C2631" s="4">
        <v>45626.729166666664</v>
      </c>
      <c r="D2631" s="16">
        <f>YEAR(C2631)</f>
        <v>2024</v>
      </c>
      <c r="E2631" s="1" t="str">
        <f t="shared" si="41"/>
        <v>November 2024</v>
      </c>
      <c r="F2631" s="3" t="str">
        <f ca="1">IF(C2631&gt;=TODAY()-365, "Last 12 Months", "After 12 Months")</f>
        <v>Last 12 Months</v>
      </c>
      <c r="G2631" s="1" t="s">
        <v>4840</v>
      </c>
      <c r="H2631" s="1" t="s">
        <v>4675</v>
      </c>
      <c r="I2631" s="1" t="s">
        <v>4841</v>
      </c>
      <c r="J2631" s="8">
        <f>EOMONTH(C2631, 0)</f>
        <v>45626</v>
      </c>
      <c r="K2631" s="1" t="s">
        <v>241</v>
      </c>
      <c r="L2631" s="1" t="str">
        <f>IF(ISNUMBER(SEARCH("Social subscription",I2631)),"Social Sub",IF(OR(ISNUMBER(SEARCH("Mens",I2631)),ISNUMBER(SEARCH("Ladies",I2631))),"Match Fees",IF(OR(ISNUMBER(SEARCH("Badgers",I2631)),ISNUMBER(SEARCH("Match Fee",I2631))),"Match Fees",IF(OR(ISNUMBER(SEARCH("Training",I2631)),ISNUMBER(SEARCH("Aspirations",I2631))),"Training Fee",""))))</f>
        <v>Match Fees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</row>
    <row r="2632" spans="1:17" ht="12.75">
      <c r="A2632" s="4">
        <v>45626</v>
      </c>
      <c r="B2632" s="18">
        <f>IF(AND(ISNUMBER(--LEFT(A2632,10)), ISNUMBER(--LEFT(C2632,10))), --LEFT(C2632,10) - --LEFT(A2632,10), "")</f>
        <v>0.72980000000097789</v>
      </c>
      <c r="C2632" s="4">
        <v>45626.729861111111</v>
      </c>
      <c r="D2632" s="16">
        <f>YEAR(C2632)</f>
        <v>2024</v>
      </c>
      <c r="E2632" s="1" t="str">
        <f t="shared" si="41"/>
        <v>November 2024</v>
      </c>
      <c r="F2632" s="3" t="str">
        <f ca="1">IF(C2632&gt;=TODAY()-365, "Last 12 Months", "After 12 Months")</f>
        <v>Last 12 Months</v>
      </c>
      <c r="G2632" s="1" t="s">
        <v>4842</v>
      </c>
      <c r="H2632" s="1" t="s">
        <v>2287</v>
      </c>
      <c r="I2632" s="1" t="s">
        <v>4843</v>
      </c>
      <c r="J2632" s="8">
        <f>EOMONTH(C2632, 0)</f>
        <v>45626</v>
      </c>
      <c r="K2632" s="1" t="s">
        <v>233</v>
      </c>
      <c r="L2632" s="1" t="str">
        <f>IF(ISNUMBER(SEARCH("Social subscription",I2632)),"Social Sub",IF(OR(ISNUMBER(SEARCH("Mens",I2632)),ISNUMBER(SEARCH("Ladies",I2632))),"Match Fees",IF(OR(ISNUMBER(SEARCH("Badgers",I2632)),ISNUMBER(SEARCH("Match Fee",I2632))),"Match Fees",IF(OR(ISNUMBER(SEARCH("Training",I2632)),ISNUMBER(SEARCH("Aspirations",I2632))),"Training Fee",""))))</f>
        <v>Match Fees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</row>
    <row r="2633" spans="1:17" ht="12.75">
      <c r="A2633" s="4">
        <v>45616</v>
      </c>
      <c r="B2633" s="18">
        <f>IF(AND(ISNUMBER(--LEFT(A2633,10)), ISNUMBER(--LEFT(C2633,10))), --LEFT(C2633,10) - --LEFT(A2633,10), "")</f>
        <v>10.730499999997846</v>
      </c>
      <c r="C2633" s="4">
        <v>45626.730555555558</v>
      </c>
      <c r="D2633" s="16">
        <f>YEAR(C2633)</f>
        <v>2024</v>
      </c>
      <c r="E2633" s="1" t="str">
        <f t="shared" si="41"/>
        <v>November 2024</v>
      </c>
      <c r="F2633" s="3" t="str">
        <f ca="1">IF(C2633&gt;=TODAY()-365, "Last 12 Months", "After 12 Months")</f>
        <v>Last 12 Months</v>
      </c>
      <c r="G2633" s="1" t="s">
        <v>4844</v>
      </c>
      <c r="H2633" s="1" t="s">
        <v>4675</v>
      </c>
      <c r="I2633" s="1" t="s">
        <v>4845</v>
      </c>
      <c r="J2633" s="8">
        <f>EOMONTH(C2633, 0)</f>
        <v>45626</v>
      </c>
      <c r="K2633" s="1" t="s">
        <v>233</v>
      </c>
      <c r="L2633" s="1" t="str">
        <f>IF(ISNUMBER(SEARCH("Social subscription",I2633)),"Social Sub",IF(OR(ISNUMBER(SEARCH("Mens",I2633)),ISNUMBER(SEARCH("Ladies",I2633))),"Match Fees",IF(OR(ISNUMBER(SEARCH("Badgers",I2633)),ISNUMBER(SEARCH("Match Fee",I2633))),"Match Fees",IF(OR(ISNUMBER(SEARCH("Training",I2633)),ISNUMBER(SEARCH("Aspirations",I2633))),"Training Fee",""))))</f>
        <v>Match Fees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</row>
    <row r="2634" spans="1:17" ht="12.75">
      <c r="A2634" s="4">
        <v>45607</v>
      </c>
      <c r="B2634" s="18">
        <f>IF(AND(ISNUMBER(--LEFT(A2634,10)), ISNUMBER(--LEFT(C2634,10))), --LEFT(C2634,10) - --LEFT(A2634,10), "")</f>
        <v>19.730499999997846</v>
      </c>
      <c r="C2634" s="4">
        <v>45626.730555555558</v>
      </c>
      <c r="D2634" s="16">
        <f>YEAR(C2634)</f>
        <v>2024</v>
      </c>
      <c r="E2634" s="1" t="str">
        <f t="shared" si="41"/>
        <v>November 2024</v>
      </c>
      <c r="F2634" s="3" t="str">
        <f ca="1">IF(C2634&gt;=TODAY()-365, "Last 12 Months", "After 12 Months")</f>
        <v>Last 12 Months</v>
      </c>
      <c r="G2634" s="1" t="s">
        <v>4846</v>
      </c>
      <c r="H2634" s="1" t="s">
        <v>4675</v>
      </c>
      <c r="I2634" s="1" t="s">
        <v>4847</v>
      </c>
      <c r="J2634" s="8">
        <f>EOMONTH(C2634, 0)</f>
        <v>45626</v>
      </c>
      <c r="K2634" s="1" t="s">
        <v>233</v>
      </c>
      <c r="L2634" s="1" t="str">
        <f>IF(ISNUMBER(SEARCH("Social subscription",I2634)),"Social Sub",IF(OR(ISNUMBER(SEARCH("Mens",I2634)),ISNUMBER(SEARCH("Ladies",I2634))),"Match Fees",IF(OR(ISNUMBER(SEARCH("Badgers",I2634)),ISNUMBER(SEARCH("Match Fee",I2634))),"Match Fees",IF(OR(ISNUMBER(SEARCH("Training",I2634)),ISNUMBER(SEARCH("Aspirations",I2634))),"Training Fee",""))))</f>
        <v>Match Fees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</row>
    <row r="2635" spans="1:17" ht="12.75">
      <c r="A2635" s="4">
        <v>45600</v>
      </c>
      <c r="B2635" s="18">
        <f>IF(AND(ISNUMBER(--LEFT(A2635,10)), ISNUMBER(--LEFT(C2635,10))), --LEFT(C2635,10) - --LEFT(A2635,10), "")</f>
        <v>26.730499999997846</v>
      </c>
      <c r="C2635" s="4">
        <v>45626.730555555558</v>
      </c>
      <c r="D2635" s="16">
        <f>YEAR(C2635)</f>
        <v>2024</v>
      </c>
      <c r="E2635" s="1" t="str">
        <f t="shared" si="41"/>
        <v>November 2024</v>
      </c>
      <c r="F2635" s="3" t="str">
        <f ca="1">IF(C2635&gt;=TODAY()-365, "Last 12 Months", "After 12 Months")</f>
        <v>Last 12 Months</v>
      </c>
      <c r="G2635" s="1" t="s">
        <v>4848</v>
      </c>
      <c r="H2635" s="1" t="s">
        <v>4675</v>
      </c>
      <c r="I2635" s="1" t="s">
        <v>4849</v>
      </c>
      <c r="J2635" s="8">
        <f>EOMONTH(C2635, 0)</f>
        <v>45626</v>
      </c>
      <c r="K2635" s="1" t="s">
        <v>233</v>
      </c>
      <c r="L2635" s="1" t="str">
        <f>IF(ISNUMBER(SEARCH("Social subscription",I2635)),"Social Sub",IF(OR(ISNUMBER(SEARCH("Mens",I2635)),ISNUMBER(SEARCH("Ladies",I2635))),"Match Fees",IF(OR(ISNUMBER(SEARCH("Badgers",I2635)),ISNUMBER(SEARCH("Match Fee",I2635))),"Match Fees",IF(OR(ISNUMBER(SEARCH("Training",I2635)),ISNUMBER(SEARCH("Aspirations",I2635))),"Training Fee",""))))</f>
        <v>Match Fees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</row>
    <row r="2636" spans="1:17" ht="12.75">
      <c r="A2636" s="4">
        <v>45626</v>
      </c>
      <c r="B2636" s="18">
        <f>IF(AND(ISNUMBER(--LEFT(A2636,10)), ISNUMBER(--LEFT(C2636,10))), --LEFT(C2636,10) - --LEFT(A2636,10), "")</f>
        <v>0.74510000000009313</v>
      </c>
      <c r="C2636" s="4">
        <v>45626.745138888888</v>
      </c>
      <c r="D2636" s="16">
        <f>YEAR(C2636)</f>
        <v>2024</v>
      </c>
      <c r="E2636" s="1" t="str">
        <f t="shared" si="41"/>
        <v>November 2024</v>
      </c>
      <c r="F2636" s="3" t="str">
        <f ca="1">IF(C2636&gt;=TODAY()-365, "Last 12 Months", "After 12 Months")</f>
        <v>Last 12 Months</v>
      </c>
      <c r="G2636" s="1" t="s">
        <v>4850</v>
      </c>
      <c r="H2636" s="1" t="s">
        <v>371</v>
      </c>
      <c r="I2636" s="1" t="s">
        <v>4851</v>
      </c>
      <c r="J2636" s="8">
        <f>EOMONTH(C2636, 0)</f>
        <v>45626</v>
      </c>
      <c r="K2636" s="1" t="s">
        <v>241</v>
      </c>
      <c r="L2636" s="1" t="str">
        <f>IF(ISNUMBER(SEARCH("Social subscription",I2636)),"Social Sub",IF(OR(ISNUMBER(SEARCH("Mens",I2636)),ISNUMBER(SEARCH("Ladies",I2636))),"Match Fees",IF(OR(ISNUMBER(SEARCH("Badgers",I2636)),ISNUMBER(SEARCH("Match Fee",I2636))),"Match Fees",IF(OR(ISNUMBER(SEARCH("Training",I2636)),ISNUMBER(SEARCH("Aspirations",I2636))),"Training Fee",""))))</f>
        <v>Match Fees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</row>
    <row r="2637" spans="1:17" ht="12.75">
      <c r="A2637" s="4">
        <v>45606</v>
      </c>
      <c r="B2637" s="18">
        <f>IF(AND(ISNUMBER(--LEFT(A2637,10)), ISNUMBER(--LEFT(C2637,10))), --LEFT(C2637,10) - --LEFT(A2637,10), "")</f>
        <v>21.30000000000291</v>
      </c>
      <c r="C2637" s="4">
        <v>45627.3</v>
      </c>
      <c r="D2637" s="16">
        <f>YEAR(C2637)</f>
        <v>2024</v>
      </c>
      <c r="E2637" s="1" t="str">
        <f t="shared" si="41"/>
        <v>December 2024</v>
      </c>
      <c r="F2637" s="3" t="str">
        <f ca="1">IF(C2637&gt;=TODAY()-365, "Last 12 Months", "After 12 Months")</f>
        <v>Last 12 Months</v>
      </c>
      <c r="G2637" s="1" t="s">
        <v>4852</v>
      </c>
      <c r="H2637" s="1" t="s">
        <v>898</v>
      </c>
      <c r="I2637" s="1" t="s">
        <v>4853</v>
      </c>
      <c r="J2637" s="8">
        <f>EOMONTH(C2637, 0)</f>
        <v>45657</v>
      </c>
      <c r="K2637" s="1" t="s">
        <v>373</v>
      </c>
      <c r="L2637" s="1" t="str">
        <f>IF(ISNUMBER(SEARCH("Social subscription",I2637)),"Social Sub",IF(OR(ISNUMBER(SEARCH("Mens",I2637)),ISNUMBER(SEARCH("Ladies",I2637))),"Match Fees",IF(OR(ISNUMBER(SEARCH("Badgers",I2637)),ISNUMBER(SEARCH("Match Fee",I2637))),"Match Fees",IF(OR(ISNUMBER(SEARCH("Training",I2637)),ISNUMBER(SEARCH("Aspirations",I2637))),"Training Fee",""))))</f>
        <v>Training Fee</v>
      </c>
      <c r="M2637" s="1">
        <v>3</v>
      </c>
      <c r="N2637" s="1">
        <v>0.06</v>
      </c>
      <c r="O2637" s="1">
        <v>0.05</v>
      </c>
      <c r="P2637" s="1">
        <v>0</v>
      </c>
      <c r="Q2637" s="1">
        <v>2.89</v>
      </c>
    </row>
    <row r="2638" spans="1:17" ht="12.75">
      <c r="A2638" s="4">
        <v>45606</v>
      </c>
      <c r="B2638" s="18">
        <f>IF(AND(ISNUMBER(--LEFT(A2638,10)), ISNUMBER(--LEFT(C2638,10))), --LEFT(C2638,10) - --LEFT(A2638,10), "")</f>
        <v>21.30000000000291</v>
      </c>
      <c r="C2638" s="4">
        <v>45627.3</v>
      </c>
      <c r="D2638" s="16">
        <f>YEAR(C2638)</f>
        <v>2024</v>
      </c>
      <c r="E2638" s="1" t="str">
        <f t="shared" si="41"/>
        <v>December 2024</v>
      </c>
      <c r="F2638" s="3" t="str">
        <f ca="1">IF(C2638&gt;=TODAY()-365, "Last 12 Months", "After 12 Months")</f>
        <v>Last 12 Months</v>
      </c>
      <c r="G2638" s="1" t="s">
        <v>4854</v>
      </c>
      <c r="H2638" s="1" t="s">
        <v>901</v>
      </c>
      <c r="I2638" s="1" t="s">
        <v>4853</v>
      </c>
      <c r="J2638" s="8">
        <f>EOMONTH(C2638, 0)</f>
        <v>45657</v>
      </c>
      <c r="K2638" s="1" t="s">
        <v>373</v>
      </c>
      <c r="L2638" s="1" t="str">
        <f>IF(ISNUMBER(SEARCH("Social subscription",I2638)),"Social Sub",IF(OR(ISNUMBER(SEARCH("Mens",I2638)),ISNUMBER(SEARCH("Ladies",I2638))),"Match Fees",IF(OR(ISNUMBER(SEARCH("Badgers",I2638)),ISNUMBER(SEARCH("Match Fee",I2638))),"Match Fees",IF(OR(ISNUMBER(SEARCH("Training",I2638)),ISNUMBER(SEARCH("Aspirations",I2638))),"Training Fee",""))))</f>
        <v>Training Fee</v>
      </c>
      <c r="M2638" s="1">
        <v>3</v>
      </c>
      <c r="N2638" s="1">
        <v>0.06</v>
      </c>
      <c r="O2638" s="1">
        <v>0.05</v>
      </c>
      <c r="P2638" s="1">
        <v>0</v>
      </c>
      <c r="Q2638" s="1">
        <v>2.89</v>
      </c>
    </row>
    <row r="2639" spans="1:17" ht="12.75">
      <c r="A2639" s="4">
        <v>45612</v>
      </c>
      <c r="B2639" s="18">
        <f>IF(AND(ISNUMBER(--LEFT(A2639,10)), ISNUMBER(--LEFT(C2639,10))), --LEFT(C2639,10) - --LEFT(A2639,10), "")</f>
        <v>15.30000000000291</v>
      </c>
      <c r="C2639" s="4">
        <v>45627.3</v>
      </c>
      <c r="D2639" s="16">
        <f>YEAR(C2639)</f>
        <v>2024</v>
      </c>
      <c r="E2639" s="1" t="str">
        <f t="shared" si="41"/>
        <v>December 2024</v>
      </c>
      <c r="F2639" s="3" t="str">
        <f ca="1">IF(C2639&gt;=TODAY()-365, "Last 12 Months", "After 12 Months")</f>
        <v>Last 12 Months</v>
      </c>
      <c r="G2639" s="1" t="s">
        <v>4855</v>
      </c>
      <c r="H2639" s="1" t="s">
        <v>898</v>
      </c>
      <c r="I2639" s="1" t="s">
        <v>4856</v>
      </c>
      <c r="J2639" s="8">
        <f>EOMONTH(C2639, 0)</f>
        <v>45657</v>
      </c>
      <c r="K2639" s="1" t="s">
        <v>373</v>
      </c>
      <c r="L2639" s="1" t="str">
        <f>IF(ISNUMBER(SEARCH("Social subscription",I2639)),"Social Sub",IF(OR(ISNUMBER(SEARCH("Mens",I2639)),ISNUMBER(SEARCH("Ladies",I2639))),"Match Fees",IF(OR(ISNUMBER(SEARCH("Badgers",I2639)),ISNUMBER(SEARCH("Match Fee",I2639))),"Match Fees",IF(OR(ISNUMBER(SEARCH("Training",I2639)),ISNUMBER(SEARCH("Aspirations",I2639))),"Training Fee",""))))</f>
        <v>Match Fees</v>
      </c>
      <c r="M2639" s="1">
        <v>3</v>
      </c>
      <c r="N2639" s="1">
        <v>0.06</v>
      </c>
      <c r="O2639" s="1">
        <v>0.05</v>
      </c>
      <c r="P2639" s="1">
        <v>0</v>
      </c>
      <c r="Q2639" s="1">
        <v>2.89</v>
      </c>
    </row>
    <row r="2640" spans="1:17" ht="12.75">
      <c r="A2640" s="4">
        <v>45612</v>
      </c>
      <c r="B2640" s="18">
        <f>IF(AND(ISNUMBER(--LEFT(A2640,10)), ISNUMBER(--LEFT(C2640,10))), --LEFT(C2640,10) - --LEFT(A2640,10), "")</f>
        <v>15.30000000000291</v>
      </c>
      <c r="C2640" s="4">
        <v>45627.3</v>
      </c>
      <c r="D2640" s="16">
        <f>YEAR(C2640)</f>
        <v>2024</v>
      </c>
      <c r="E2640" s="1" t="str">
        <f t="shared" si="41"/>
        <v>December 2024</v>
      </c>
      <c r="F2640" s="3" t="str">
        <f ca="1">IF(C2640&gt;=TODAY()-365, "Last 12 Months", "After 12 Months")</f>
        <v>Last 12 Months</v>
      </c>
      <c r="G2640" s="1" t="s">
        <v>4857</v>
      </c>
      <c r="H2640" s="1" t="s">
        <v>2009</v>
      </c>
      <c r="I2640" s="1" t="s">
        <v>4496</v>
      </c>
      <c r="J2640" s="8">
        <f>EOMONTH(C2640, 0)</f>
        <v>45657</v>
      </c>
      <c r="K2640" s="1" t="s">
        <v>373</v>
      </c>
      <c r="L2640" s="1" t="str">
        <f>IF(ISNUMBER(SEARCH("Social subscription",I2640)),"Social Sub",IF(OR(ISNUMBER(SEARCH("Mens",I2640)),ISNUMBER(SEARCH("Ladies",I2640))),"Match Fees",IF(OR(ISNUMBER(SEARCH("Badgers",I2640)),ISNUMBER(SEARCH("Match Fee",I2640))),"Match Fees",IF(OR(ISNUMBER(SEARCH("Training",I2640)),ISNUMBER(SEARCH("Aspirations",I2640))),"Training Fee",""))))</f>
        <v>Match Fees</v>
      </c>
      <c r="M2640" s="1">
        <v>10</v>
      </c>
      <c r="N2640" s="1">
        <v>0.2</v>
      </c>
      <c r="O2640" s="1">
        <v>0.1</v>
      </c>
      <c r="P2640" s="1">
        <v>0</v>
      </c>
      <c r="Q2640" s="1">
        <v>9.6999999999999993</v>
      </c>
    </row>
    <row r="2641" spans="1:17" ht="12.75">
      <c r="A2641" s="4">
        <v>45613</v>
      </c>
      <c r="B2641" s="18">
        <f>IF(AND(ISNUMBER(--LEFT(A2641,10)), ISNUMBER(--LEFT(C2641,10))), --LEFT(C2641,10) - --LEFT(A2641,10), "")</f>
        <v>14.30000000000291</v>
      </c>
      <c r="C2641" s="4">
        <v>45627.3</v>
      </c>
      <c r="D2641" s="16">
        <f>YEAR(C2641)</f>
        <v>2024</v>
      </c>
      <c r="E2641" s="1" t="str">
        <f t="shared" si="41"/>
        <v>December 2024</v>
      </c>
      <c r="F2641" s="3" t="str">
        <f ca="1">IF(C2641&gt;=TODAY()-365, "Last 12 Months", "After 12 Months")</f>
        <v>Last 12 Months</v>
      </c>
      <c r="G2641" s="1" t="s">
        <v>4858</v>
      </c>
      <c r="H2641" s="1" t="s">
        <v>898</v>
      </c>
      <c r="I2641" s="1" t="s">
        <v>4859</v>
      </c>
      <c r="J2641" s="8">
        <f>EOMONTH(C2641, 0)</f>
        <v>45657</v>
      </c>
      <c r="K2641" s="1" t="s">
        <v>373</v>
      </c>
      <c r="L2641" s="1" t="str">
        <f>IF(ISNUMBER(SEARCH("Social subscription",I2641)),"Social Sub",IF(OR(ISNUMBER(SEARCH("Mens",I2641)),ISNUMBER(SEARCH("Ladies",I2641))),"Match Fees",IF(OR(ISNUMBER(SEARCH("Badgers",I2641)),ISNUMBER(SEARCH("Match Fee",I2641))),"Match Fees",IF(OR(ISNUMBER(SEARCH("Training",I2641)),ISNUMBER(SEARCH("Aspirations",I2641))),"Training Fee",""))))</f>
        <v>Training Fee</v>
      </c>
      <c r="M2641" s="1">
        <v>3</v>
      </c>
      <c r="N2641" s="1">
        <v>0.06</v>
      </c>
      <c r="O2641" s="1">
        <v>0.05</v>
      </c>
      <c r="P2641" s="1">
        <v>0</v>
      </c>
      <c r="Q2641" s="1">
        <v>2.89</v>
      </c>
    </row>
    <row r="2642" spans="1:17" ht="12.75">
      <c r="A2642" s="4">
        <v>45613</v>
      </c>
      <c r="B2642" s="18">
        <f>IF(AND(ISNUMBER(--LEFT(A2642,10)), ISNUMBER(--LEFT(C2642,10))), --LEFT(C2642,10) - --LEFT(A2642,10), "")</f>
        <v>14.30000000000291</v>
      </c>
      <c r="C2642" s="4">
        <v>45627.3</v>
      </c>
      <c r="D2642" s="16">
        <f>YEAR(C2642)</f>
        <v>2024</v>
      </c>
      <c r="E2642" s="1" t="str">
        <f t="shared" si="41"/>
        <v>December 2024</v>
      </c>
      <c r="F2642" s="3" t="str">
        <f ca="1">IF(C2642&gt;=TODAY()-365, "Last 12 Months", "After 12 Months")</f>
        <v>Last 12 Months</v>
      </c>
      <c r="G2642" s="1" t="s">
        <v>4860</v>
      </c>
      <c r="H2642" s="1" t="s">
        <v>901</v>
      </c>
      <c r="I2642" s="1" t="s">
        <v>4859</v>
      </c>
      <c r="J2642" s="8">
        <f>EOMONTH(C2642, 0)</f>
        <v>45657</v>
      </c>
      <c r="K2642" s="1" t="s">
        <v>373</v>
      </c>
      <c r="L2642" s="1" t="str">
        <f>IF(ISNUMBER(SEARCH("Social subscription",I2642)),"Social Sub",IF(OR(ISNUMBER(SEARCH("Mens",I2642)),ISNUMBER(SEARCH("Ladies",I2642))),"Match Fees",IF(OR(ISNUMBER(SEARCH("Badgers",I2642)),ISNUMBER(SEARCH("Match Fee",I2642))),"Match Fees",IF(OR(ISNUMBER(SEARCH("Training",I2642)),ISNUMBER(SEARCH("Aspirations",I2642))),"Training Fee",""))))</f>
        <v>Training Fee</v>
      </c>
      <c r="M2642" s="1">
        <v>3</v>
      </c>
      <c r="N2642" s="1">
        <v>0.06</v>
      </c>
      <c r="O2642" s="1">
        <v>0.05</v>
      </c>
      <c r="P2642" s="1">
        <v>0</v>
      </c>
      <c r="Q2642" s="1">
        <v>2.89</v>
      </c>
    </row>
    <row r="2643" spans="1:17" ht="12.75">
      <c r="A2643" s="4">
        <v>45619</v>
      </c>
      <c r="B2643" s="18">
        <f>IF(AND(ISNUMBER(--LEFT(A2643,10)), ISNUMBER(--LEFT(C2643,10))), --LEFT(C2643,10) - --LEFT(A2643,10), "")</f>
        <v>8.3000000000029104</v>
      </c>
      <c r="C2643" s="4">
        <v>45627.3</v>
      </c>
      <c r="D2643" s="16">
        <f>YEAR(C2643)</f>
        <v>2024</v>
      </c>
      <c r="E2643" s="1" t="str">
        <f t="shared" si="41"/>
        <v>December 2024</v>
      </c>
      <c r="F2643" s="3" t="str">
        <f ca="1">IF(C2643&gt;=TODAY()-365, "Last 12 Months", "After 12 Months")</f>
        <v>Last 12 Months</v>
      </c>
      <c r="G2643" s="1" t="s">
        <v>4861</v>
      </c>
      <c r="H2643" s="1" t="s">
        <v>2009</v>
      </c>
      <c r="I2643" s="1" t="s">
        <v>4862</v>
      </c>
      <c r="J2643" s="8">
        <f>EOMONTH(C2643, 0)</f>
        <v>45657</v>
      </c>
      <c r="K2643" s="1" t="s">
        <v>373</v>
      </c>
      <c r="L2643" s="1" t="str">
        <f>IF(ISNUMBER(SEARCH("Social subscription",I2643)),"Social Sub",IF(OR(ISNUMBER(SEARCH("Mens",I2643)),ISNUMBER(SEARCH("Ladies",I2643))),"Match Fees",IF(OR(ISNUMBER(SEARCH("Badgers",I2643)),ISNUMBER(SEARCH("Match Fee",I2643))),"Match Fees",IF(OR(ISNUMBER(SEARCH("Training",I2643)),ISNUMBER(SEARCH("Aspirations",I2643))),"Training Fee",""))))</f>
        <v>Match Fees</v>
      </c>
      <c r="M2643" s="1">
        <v>10</v>
      </c>
      <c r="N2643" s="1">
        <v>0.2</v>
      </c>
      <c r="O2643" s="1">
        <v>0.1</v>
      </c>
      <c r="P2643" s="1">
        <v>0</v>
      </c>
      <c r="Q2643" s="1">
        <v>9.6999999999999993</v>
      </c>
    </row>
    <row r="2644" spans="1:17" ht="12.75">
      <c r="A2644" s="4">
        <v>45619</v>
      </c>
      <c r="B2644" s="18">
        <f>IF(AND(ISNUMBER(--LEFT(A2644,10)), ISNUMBER(--LEFT(C2644,10))), --LEFT(C2644,10) - --LEFT(A2644,10), "")</f>
        <v>8.3000000000029104</v>
      </c>
      <c r="C2644" s="4">
        <v>45627.3</v>
      </c>
      <c r="D2644" s="16">
        <f>YEAR(C2644)</f>
        <v>2024</v>
      </c>
      <c r="E2644" s="1" t="str">
        <f t="shared" si="41"/>
        <v>December 2024</v>
      </c>
      <c r="F2644" s="3" t="str">
        <f ca="1">IF(C2644&gt;=TODAY()-365, "Last 12 Months", "After 12 Months")</f>
        <v>Last 12 Months</v>
      </c>
      <c r="G2644" s="1" t="s">
        <v>4863</v>
      </c>
      <c r="H2644" s="1" t="s">
        <v>898</v>
      </c>
      <c r="I2644" s="1" t="s">
        <v>4864</v>
      </c>
      <c r="J2644" s="8">
        <f>EOMONTH(C2644, 0)</f>
        <v>45657</v>
      </c>
      <c r="K2644" s="1" t="s">
        <v>373</v>
      </c>
      <c r="L2644" s="1" t="str">
        <f>IF(ISNUMBER(SEARCH("Social subscription",I2644)),"Social Sub",IF(OR(ISNUMBER(SEARCH("Mens",I2644)),ISNUMBER(SEARCH("Ladies",I2644))),"Match Fees",IF(OR(ISNUMBER(SEARCH("Badgers",I2644)),ISNUMBER(SEARCH("Match Fee",I2644))),"Match Fees",IF(OR(ISNUMBER(SEARCH("Training",I2644)),ISNUMBER(SEARCH("Aspirations",I2644))),"Training Fee",""))))</f>
        <v>Match Fees</v>
      </c>
      <c r="M2644" s="1">
        <v>3</v>
      </c>
      <c r="N2644" s="1">
        <v>0.06</v>
      </c>
      <c r="O2644" s="1">
        <v>0.05</v>
      </c>
      <c r="P2644" s="1">
        <v>0</v>
      </c>
      <c r="Q2644" s="1">
        <v>2.89</v>
      </c>
    </row>
    <row r="2645" spans="1:17" ht="12.75">
      <c r="A2645" s="4">
        <v>45626</v>
      </c>
      <c r="B2645" s="18">
        <f>IF(AND(ISNUMBER(--LEFT(A2645,10)), ISNUMBER(--LEFT(C2645,10))), --LEFT(C2645,10) - --LEFT(A2645,10), "")</f>
        <v>1.3000000000029104</v>
      </c>
      <c r="C2645" s="4">
        <v>45627.3</v>
      </c>
      <c r="D2645" s="16">
        <f>YEAR(C2645)</f>
        <v>2024</v>
      </c>
      <c r="E2645" s="1" t="str">
        <f t="shared" si="41"/>
        <v>December 2024</v>
      </c>
      <c r="F2645" s="3" t="str">
        <f ca="1">IF(C2645&gt;=TODAY()-365, "Last 12 Months", "After 12 Months")</f>
        <v>Last 12 Months</v>
      </c>
      <c r="G2645" s="1" t="s">
        <v>4865</v>
      </c>
      <c r="H2645" s="1" t="s">
        <v>898</v>
      </c>
      <c r="I2645" s="1" t="s">
        <v>4866</v>
      </c>
      <c r="J2645" s="8">
        <f>EOMONTH(C2645, 0)</f>
        <v>45657</v>
      </c>
      <c r="K2645" s="1" t="s">
        <v>373</v>
      </c>
      <c r="L2645" s="1" t="str">
        <f>IF(ISNUMBER(SEARCH("Social subscription",I2645)),"Social Sub",IF(OR(ISNUMBER(SEARCH("Mens",I2645)),ISNUMBER(SEARCH("Ladies",I2645))),"Match Fees",IF(OR(ISNUMBER(SEARCH("Badgers",I2645)),ISNUMBER(SEARCH("Match Fee",I2645))),"Match Fees",IF(OR(ISNUMBER(SEARCH("Training",I2645)),ISNUMBER(SEARCH("Aspirations",I2645))),"Training Fee",""))))</f>
        <v>Match Fees</v>
      </c>
      <c r="M2645" s="1">
        <v>3</v>
      </c>
      <c r="N2645" s="1">
        <v>0.06</v>
      </c>
      <c r="O2645" s="1">
        <v>0.05</v>
      </c>
      <c r="P2645" s="1">
        <v>0</v>
      </c>
      <c r="Q2645" s="1">
        <v>2.89</v>
      </c>
    </row>
    <row r="2646" spans="1:17" ht="12.75">
      <c r="A2646" s="4">
        <v>45627</v>
      </c>
      <c r="B2646" s="18">
        <f>IF(AND(ISNUMBER(--LEFT(A2646,10)), ISNUMBER(--LEFT(C2646,10))), --LEFT(C2646,10) - --LEFT(A2646,10), "")</f>
        <v>0.42500000000291038</v>
      </c>
      <c r="C2646" s="4">
        <v>45627.425000000003</v>
      </c>
      <c r="D2646" s="16">
        <f>YEAR(C2646)</f>
        <v>2024</v>
      </c>
      <c r="E2646" s="1" t="str">
        <f t="shared" si="41"/>
        <v>December 2024</v>
      </c>
      <c r="F2646" s="3" t="str">
        <f ca="1">IF(C2646&gt;=TODAY()-365, "Last 12 Months", "After 12 Months")</f>
        <v>Last 12 Months</v>
      </c>
      <c r="G2646" s="1" t="s">
        <v>4867</v>
      </c>
      <c r="H2646" s="1" t="s">
        <v>1525</v>
      </c>
      <c r="I2646" s="1" t="s">
        <v>4868</v>
      </c>
      <c r="J2646" s="8">
        <f>EOMONTH(C2646, 0)</f>
        <v>45657</v>
      </c>
      <c r="K2646" s="1" t="s">
        <v>241</v>
      </c>
      <c r="L2646" s="1" t="str">
        <f>IF(ISNUMBER(SEARCH("Social subscription",I2646)),"Social Sub",IF(OR(ISNUMBER(SEARCH("Mens",I2646)),ISNUMBER(SEARCH("Ladies",I2646))),"Match Fees",IF(OR(ISNUMBER(SEARCH("Badgers",I2646)),ISNUMBER(SEARCH("Match Fee",I2646))),"Match Fees",IF(OR(ISNUMBER(SEARCH("Training",I2646)),ISNUMBER(SEARCH("Aspirations",I2646))),"Training Fee",""))))</f>
        <v>Training Fee</v>
      </c>
      <c r="M2646" s="1">
        <v>3</v>
      </c>
      <c r="N2646" s="1">
        <v>0</v>
      </c>
      <c r="O2646" s="1">
        <v>0</v>
      </c>
      <c r="P2646" s="1">
        <v>0</v>
      </c>
      <c r="Q2646" s="1">
        <v>3</v>
      </c>
    </row>
    <row r="2647" spans="1:17" ht="12.75">
      <c r="A2647" s="4">
        <v>45627</v>
      </c>
      <c r="B2647" s="18">
        <f>IF(AND(ISNUMBER(--LEFT(A2647,10)), ISNUMBER(--LEFT(C2647,10))), --LEFT(C2647,10) - --LEFT(A2647,10), "")</f>
        <v>0.42500000000291038</v>
      </c>
      <c r="C2647" s="4">
        <v>45627.425000000003</v>
      </c>
      <c r="D2647" s="16">
        <f>YEAR(C2647)</f>
        <v>2024</v>
      </c>
      <c r="E2647" s="1" t="str">
        <f t="shared" si="41"/>
        <v>December 2024</v>
      </c>
      <c r="F2647" s="3" t="str">
        <f ca="1">IF(C2647&gt;=TODAY()-365, "Last 12 Months", "After 12 Months")</f>
        <v>Last 12 Months</v>
      </c>
      <c r="G2647" s="1" t="s">
        <v>4869</v>
      </c>
      <c r="H2647" s="1" t="s">
        <v>1429</v>
      </c>
      <c r="I2647" s="1" t="s">
        <v>4868</v>
      </c>
      <c r="J2647" s="8">
        <f>EOMONTH(C2647, 0)</f>
        <v>45657</v>
      </c>
      <c r="K2647" s="1" t="s">
        <v>241</v>
      </c>
      <c r="L2647" s="1" t="str">
        <f>IF(ISNUMBER(SEARCH("Social subscription",I2647)),"Social Sub",IF(OR(ISNUMBER(SEARCH("Mens",I2647)),ISNUMBER(SEARCH("Ladies",I2647))),"Match Fees",IF(OR(ISNUMBER(SEARCH("Badgers",I2647)),ISNUMBER(SEARCH("Match Fee",I2647))),"Match Fees",IF(OR(ISNUMBER(SEARCH("Training",I2647)),ISNUMBER(SEARCH("Aspirations",I2647))),"Training Fee",""))))</f>
        <v>Training Fee</v>
      </c>
      <c r="M2647" s="1">
        <v>3</v>
      </c>
      <c r="N2647" s="1">
        <v>0</v>
      </c>
      <c r="O2647" s="1">
        <v>0</v>
      </c>
      <c r="P2647" s="1">
        <v>0</v>
      </c>
      <c r="Q2647" s="1">
        <v>3</v>
      </c>
    </row>
    <row r="2648" spans="1:17" ht="12.75">
      <c r="A2648" s="4">
        <v>45626</v>
      </c>
      <c r="B2648" s="18">
        <f>IF(AND(ISNUMBER(--LEFT(A2648,10)), ISNUMBER(--LEFT(C2648,10))), --LEFT(C2648,10) - --LEFT(A2648,10), "")</f>
        <v>1.4783999999999651</v>
      </c>
      <c r="C2648" s="4">
        <v>45627.478472222225</v>
      </c>
      <c r="D2648" s="16">
        <f>YEAR(C2648)</f>
        <v>2024</v>
      </c>
      <c r="E2648" s="1" t="str">
        <f t="shared" si="41"/>
        <v>December 2024</v>
      </c>
      <c r="F2648" s="3" t="str">
        <f ca="1">IF(C2648&gt;=TODAY()-365, "Last 12 Months", "After 12 Months")</f>
        <v>Last 12 Months</v>
      </c>
      <c r="G2648" s="1" t="s">
        <v>4870</v>
      </c>
      <c r="H2648" s="1" t="s">
        <v>1429</v>
      </c>
      <c r="I2648" s="1" t="s">
        <v>4871</v>
      </c>
      <c r="J2648" s="8">
        <f>EOMONTH(C2648, 0)</f>
        <v>45657</v>
      </c>
      <c r="K2648" s="1" t="s">
        <v>233</v>
      </c>
      <c r="L2648" s="1" t="str">
        <f>IF(ISNUMBER(SEARCH("Social subscription",I2648)),"Social Sub",IF(OR(ISNUMBER(SEARCH("Mens",I2648)),ISNUMBER(SEARCH("Ladies",I2648))),"Match Fees",IF(OR(ISNUMBER(SEARCH("Badgers",I2648)),ISNUMBER(SEARCH("Match Fee",I2648))),"Match Fees",IF(OR(ISNUMBER(SEARCH("Training",I2648)),ISNUMBER(SEARCH("Aspirations",I2648))),"Training Fee",""))))</f>
        <v>Match Fees</v>
      </c>
      <c r="M2648" s="1">
        <v>3</v>
      </c>
      <c r="N2648" s="1">
        <v>0</v>
      </c>
      <c r="O2648" s="1">
        <v>0</v>
      </c>
      <c r="P2648" s="1">
        <v>0</v>
      </c>
      <c r="Q2648" s="1">
        <v>3</v>
      </c>
    </row>
    <row r="2649" spans="1:17" ht="12.75">
      <c r="A2649" s="4">
        <v>45542</v>
      </c>
      <c r="B2649" s="18">
        <f>IF(AND(ISNUMBER(--LEFT(A2649,10)), ISNUMBER(--LEFT(C2649,10))), --LEFT(C2649,10) - --LEFT(A2649,10), "")</f>
        <v>85.518700000000536</v>
      </c>
      <c r="C2649" s="4">
        <v>45627.518750000003</v>
      </c>
      <c r="D2649" s="16">
        <f>YEAR(C2649)</f>
        <v>2024</v>
      </c>
      <c r="E2649" s="1" t="str">
        <f t="shared" si="41"/>
        <v>December 2024</v>
      </c>
      <c r="F2649" s="3" t="str">
        <f ca="1">IF(C2649&gt;=TODAY()-365, "Last 12 Months", "After 12 Months")</f>
        <v>Last 12 Months</v>
      </c>
      <c r="G2649" s="1" t="s">
        <v>4872</v>
      </c>
      <c r="H2649" s="1" t="s">
        <v>776</v>
      </c>
      <c r="I2649" s="1" t="s">
        <v>2755</v>
      </c>
      <c r="J2649" s="8">
        <f>EOMONTH(C2649, 0)</f>
        <v>45657</v>
      </c>
      <c r="K2649" s="1" t="s">
        <v>241</v>
      </c>
      <c r="L2649" s="1" t="str">
        <f>IF(ISNUMBER(SEARCH("Social subscription",I2649)),"Social Sub",IF(OR(ISNUMBER(SEARCH("Mens",I2649)),ISNUMBER(SEARCH("Ladies",I2649))),"Match Fees",IF(OR(ISNUMBER(SEARCH("Badgers",I2649)),ISNUMBER(SEARCH("Match Fee",I2649))),"Match Fees",IF(OR(ISNUMBER(SEARCH("Training",I2649)),ISNUMBER(SEARCH("Aspirations",I2649))),"Training Fee",""))))</f>
        <v>Match Fees</v>
      </c>
      <c r="M2649" s="1">
        <v>30</v>
      </c>
      <c r="N2649" s="1">
        <v>0</v>
      </c>
      <c r="O2649" s="1">
        <v>0</v>
      </c>
      <c r="P2649" s="1">
        <v>0</v>
      </c>
      <c r="Q2649" s="1">
        <v>30</v>
      </c>
    </row>
    <row r="2650" spans="1:17" ht="12.75">
      <c r="A2650" s="4">
        <v>45481</v>
      </c>
      <c r="B2650" s="18">
        <f>IF(AND(ISNUMBER(--LEFT(A2650,10)), ISNUMBER(--LEFT(C2650,10))), --LEFT(C2650,10) - --LEFT(A2650,10), "")</f>
        <v>146.61310000000231</v>
      </c>
      <c r="C2650" s="4">
        <v>45627.613194444442</v>
      </c>
      <c r="D2650" s="16">
        <f>YEAR(C2650)</f>
        <v>2024</v>
      </c>
      <c r="E2650" s="1" t="str">
        <f t="shared" si="41"/>
        <v>December 2024</v>
      </c>
      <c r="F2650" s="3" t="str">
        <f ca="1">IF(C2650&gt;=TODAY()-365, "Last 12 Months", "After 12 Months")</f>
        <v>Last 12 Months</v>
      </c>
      <c r="G2650" s="1" t="s">
        <v>4873</v>
      </c>
      <c r="H2650" s="1" t="s">
        <v>1363</v>
      </c>
      <c r="I2650" s="1" t="s">
        <v>4874</v>
      </c>
      <c r="J2650" s="8">
        <f>EOMONTH(C2650, 0)</f>
        <v>45657</v>
      </c>
      <c r="K2650" s="1" t="s">
        <v>233</v>
      </c>
      <c r="L2650" s="1" t="str">
        <f>IF(ISNUMBER(SEARCH("Social subscription",I2650)),"Social Sub",IF(OR(ISNUMBER(SEARCH("Mens",I2650)),ISNUMBER(SEARCH("Ladies",I2650))),"Match Fees",IF(OR(ISNUMBER(SEARCH("Badgers",I2650)),ISNUMBER(SEARCH("Match Fee",I2650))),"Match Fees",IF(OR(ISNUMBER(SEARCH("Training",I2650)),ISNUMBER(SEARCH("Aspirations",I2650))),"Training Fee",""))))</f>
        <v>Training Fee</v>
      </c>
      <c r="M2650" s="1">
        <v>3</v>
      </c>
      <c r="N2650" s="1">
        <v>0</v>
      </c>
      <c r="O2650" s="1">
        <v>0</v>
      </c>
      <c r="P2650" s="1">
        <v>0</v>
      </c>
      <c r="Q2650" s="1">
        <v>3</v>
      </c>
    </row>
    <row r="2651" spans="1:17" ht="12.75">
      <c r="A2651" s="4">
        <v>45626</v>
      </c>
      <c r="B2651" s="18">
        <f>IF(AND(ISNUMBER(--LEFT(A2651,10)), ISNUMBER(--LEFT(C2651,10))), --LEFT(C2651,10) - --LEFT(A2651,10), "")</f>
        <v>1.613100000002305</v>
      </c>
      <c r="C2651" s="4">
        <v>45627.613194444442</v>
      </c>
      <c r="D2651" s="16">
        <f>YEAR(C2651)</f>
        <v>2024</v>
      </c>
      <c r="E2651" s="1" t="str">
        <f t="shared" si="41"/>
        <v>December 2024</v>
      </c>
      <c r="F2651" s="3" t="str">
        <f ca="1">IF(C2651&gt;=TODAY()-365, "Last 12 Months", "After 12 Months")</f>
        <v>Last 12 Months</v>
      </c>
      <c r="G2651" s="1" t="s">
        <v>4875</v>
      </c>
      <c r="H2651" s="1" t="s">
        <v>1363</v>
      </c>
      <c r="I2651" s="1" t="s">
        <v>4871</v>
      </c>
      <c r="J2651" s="8">
        <f>EOMONTH(C2651, 0)</f>
        <v>45657</v>
      </c>
      <c r="K2651" s="1" t="s">
        <v>233</v>
      </c>
      <c r="L2651" s="1" t="str">
        <f>IF(ISNUMBER(SEARCH("Social subscription",I2651)),"Social Sub",IF(OR(ISNUMBER(SEARCH("Mens",I2651)),ISNUMBER(SEARCH("Ladies",I2651))),"Match Fees",IF(OR(ISNUMBER(SEARCH("Badgers",I2651)),ISNUMBER(SEARCH("Match Fee",I2651))),"Match Fees",IF(OR(ISNUMBER(SEARCH("Training",I2651)),ISNUMBER(SEARCH("Aspirations",I2651))),"Training Fee",""))))</f>
        <v>Match Fees</v>
      </c>
      <c r="M2651" s="1">
        <v>3</v>
      </c>
      <c r="N2651" s="1">
        <v>0</v>
      </c>
      <c r="O2651" s="1">
        <v>0</v>
      </c>
      <c r="P2651" s="1">
        <v>0</v>
      </c>
      <c r="Q2651" s="1">
        <v>3</v>
      </c>
    </row>
    <row r="2652" spans="1:17" ht="12.75">
      <c r="A2652" s="4">
        <v>45598</v>
      </c>
      <c r="B2652" s="18">
        <f>IF(AND(ISNUMBER(--LEFT(A2652,10)), ISNUMBER(--LEFT(C2652,10))), --LEFT(C2652,10) - --LEFT(A2652,10), "")</f>
        <v>30.493000000002212</v>
      </c>
      <c r="C2652" s="4">
        <v>45628.493055555555</v>
      </c>
      <c r="D2652" s="16">
        <f>YEAR(C2652)</f>
        <v>2024</v>
      </c>
      <c r="E2652" s="1" t="str">
        <f t="shared" si="41"/>
        <v>December 2024</v>
      </c>
      <c r="F2652" s="3" t="str">
        <f ca="1">IF(C2652&gt;=TODAY()-365, "Last 12 Months", "After 12 Months")</f>
        <v>Last 12 Months</v>
      </c>
      <c r="G2652" s="1" t="s">
        <v>4876</v>
      </c>
      <c r="H2652" s="1" t="s">
        <v>668</v>
      </c>
      <c r="I2652" s="1" t="s">
        <v>4133</v>
      </c>
      <c r="J2652" s="8">
        <f>EOMONTH(C2652, 0)</f>
        <v>45657</v>
      </c>
      <c r="K2652" s="1" t="s">
        <v>373</v>
      </c>
      <c r="L2652" s="1" t="str">
        <f>IF(ISNUMBER(SEARCH("Social subscription",I2652)),"Social Sub",IF(OR(ISNUMBER(SEARCH("Mens",I2652)),ISNUMBER(SEARCH("Ladies",I2652))),"Match Fees",IF(OR(ISNUMBER(SEARCH("Badgers",I2652)),ISNUMBER(SEARCH("Match Fee",I2652))),"Match Fees",IF(OR(ISNUMBER(SEARCH("Training",I2652)),ISNUMBER(SEARCH("Aspirations",I2652))),"Training Fee",""))))</f>
        <v>Match Fees</v>
      </c>
      <c r="M2652" s="1">
        <v>10</v>
      </c>
      <c r="N2652" s="1">
        <v>0.19</v>
      </c>
      <c r="O2652" s="1">
        <v>0.1</v>
      </c>
      <c r="P2652" s="1">
        <v>0</v>
      </c>
      <c r="Q2652" s="1">
        <v>9.7100000000000009</v>
      </c>
    </row>
    <row r="2653" spans="1:17" ht="12.75">
      <c r="A2653" s="4">
        <v>45605</v>
      </c>
      <c r="B2653" s="18">
        <f>IF(AND(ISNUMBER(--LEFT(A2653,10)), ISNUMBER(--LEFT(C2653,10))), --LEFT(C2653,10) - --LEFT(A2653,10), "")</f>
        <v>23.493000000002212</v>
      </c>
      <c r="C2653" s="4">
        <v>45628.493055555555</v>
      </c>
      <c r="D2653" s="16">
        <f>YEAR(C2653)</f>
        <v>2024</v>
      </c>
      <c r="E2653" s="1" t="str">
        <f t="shared" si="41"/>
        <v>December 2024</v>
      </c>
      <c r="F2653" s="3" t="str">
        <f ca="1">IF(C2653&gt;=TODAY()-365, "Last 12 Months", "After 12 Months")</f>
        <v>Last 12 Months</v>
      </c>
      <c r="G2653" s="1" t="s">
        <v>4877</v>
      </c>
      <c r="H2653" s="1" t="s">
        <v>668</v>
      </c>
      <c r="I2653" s="1" t="s">
        <v>4304</v>
      </c>
      <c r="J2653" s="8">
        <f>EOMONTH(C2653, 0)</f>
        <v>45657</v>
      </c>
      <c r="K2653" s="1" t="s">
        <v>373</v>
      </c>
      <c r="L2653" s="1" t="str">
        <f>IF(ISNUMBER(SEARCH("Social subscription",I2653)),"Social Sub",IF(OR(ISNUMBER(SEARCH("Mens",I2653)),ISNUMBER(SEARCH("Ladies",I2653))),"Match Fees",IF(OR(ISNUMBER(SEARCH("Badgers",I2653)),ISNUMBER(SEARCH("Match Fee",I2653))),"Match Fees",IF(OR(ISNUMBER(SEARCH("Training",I2653)),ISNUMBER(SEARCH("Aspirations",I2653))),"Training Fee",""))))</f>
        <v>Match Fees</v>
      </c>
      <c r="M2653" s="1">
        <v>10</v>
      </c>
      <c r="N2653" s="1">
        <v>0.19</v>
      </c>
      <c r="O2653" s="1">
        <v>0.1</v>
      </c>
      <c r="P2653" s="1">
        <v>0</v>
      </c>
      <c r="Q2653" s="1">
        <v>9.7100000000000009</v>
      </c>
    </row>
    <row r="2654" spans="1:17" ht="12.75">
      <c r="A2654" s="4">
        <v>45612</v>
      </c>
      <c r="B2654" s="18">
        <f>IF(AND(ISNUMBER(--LEFT(A2654,10)), ISNUMBER(--LEFT(C2654,10))), --LEFT(C2654,10) - --LEFT(A2654,10), "")</f>
        <v>16.493000000002212</v>
      </c>
      <c r="C2654" s="4">
        <v>45628.493055555555</v>
      </c>
      <c r="D2654" s="16">
        <f>YEAR(C2654)</f>
        <v>2024</v>
      </c>
      <c r="E2654" s="1" t="str">
        <f t="shared" si="41"/>
        <v>December 2024</v>
      </c>
      <c r="F2654" s="3" t="str">
        <f ca="1">IF(C2654&gt;=TODAY()-365, "Last 12 Months", "After 12 Months")</f>
        <v>Last 12 Months</v>
      </c>
      <c r="G2654" s="1" t="s">
        <v>4878</v>
      </c>
      <c r="H2654" s="1" t="s">
        <v>668</v>
      </c>
      <c r="I2654" s="1" t="s">
        <v>4496</v>
      </c>
      <c r="J2654" s="8">
        <f>EOMONTH(C2654, 0)</f>
        <v>45657</v>
      </c>
      <c r="K2654" s="1" t="s">
        <v>373</v>
      </c>
      <c r="L2654" s="1" t="str">
        <f>IF(ISNUMBER(SEARCH("Social subscription",I2654)),"Social Sub",IF(OR(ISNUMBER(SEARCH("Mens",I2654)),ISNUMBER(SEARCH("Ladies",I2654))),"Match Fees",IF(OR(ISNUMBER(SEARCH("Badgers",I2654)),ISNUMBER(SEARCH("Match Fee",I2654))),"Match Fees",IF(OR(ISNUMBER(SEARCH("Training",I2654)),ISNUMBER(SEARCH("Aspirations",I2654))),"Training Fee",""))))</f>
        <v>Match Fees</v>
      </c>
      <c r="M2654" s="1">
        <v>10</v>
      </c>
      <c r="N2654" s="1">
        <v>0.19</v>
      </c>
      <c r="O2654" s="1">
        <v>0.1</v>
      </c>
      <c r="P2654" s="1">
        <v>0</v>
      </c>
      <c r="Q2654" s="1">
        <v>9.7100000000000009</v>
      </c>
    </row>
    <row r="2655" spans="1:17" ht="12.75">
      <c r="A2655" s="4">
        <v>45619</v>
      </c>
      <c r="B2655" s="18">
        <f>IF(AND(ISNUMBER(--LEFT(A2655,10)), ISNUMBER(--LEFT(C2655,10))), --LEFT(C2655,10) - --LEFT(A2655,10), "")</f>
        <v>9.4930000000022119</v>
      </c>
      <c r="C2655" s="4">
        <v>45628.493055555555</v>
      </c>
      <c r="D2655" s="16">
        <f>YEAR(C2655)</f>
        <v>2024</v>
      </c>
      <c r="E2655" s="1" t="str">
        <f t="shared" si="41"/>
        <v>December 2024</v>
      </c>
      <c r="F2655" s="3" t="str">
        <f ca="1">IF(C2655&gt;=TODAY()-365, "Last 12 Months", "After 12 Months")</f>
        <v>Last 12 Months</v>
      </c>
      <c r="G2655" s="1" t="s">
        <v>4879</v>
      </c>
      <c r="H2655" s="1" t="s">
        <v>668</v>
      </c>
      <c r="I2655" s="1" t="s">
        <v>4862</v>
      </c>
      <c r="J2655" s="8">
        <f>EOMONTH(C2655, 0)</f>
        <v>45657</v>
      </c>
      <c r="K2655" s="1" t="s">
        <v>373</v>
      </c>
      <c r="L2655" s="1" t="str">
        <f>IF(ISNUMBER(SEARCH("Social subscription",I2655)),"Social Sub",IF(OR(ISNUMBER(SEARCH("Mens",I2655)),ISNUMBER(SEARCH("Ladies",I2655))),"Match Fees",IF(OR(ISNUMBER(SEARCH("Badgers",I2655)),ISNUMBER(SEARCH("Match Fee",I2655))),"Match Fees",IF(OR(ISNUMBER(SEARCH("Training",I2655)),ISNUMBER(SEARCH("Aspirations",I2655))),"Training Fee",""))))</f>
        <v>Match Fees</v>
      </c>
      <c r="M2655" s="1">
        <v>10</v>
      </c>
      <c r="N2655" s="1">
        <v>0.19</v>
      </c>
      <c r="O2655" s="1">
        <v>0.1</v>
      </c>
      <c r="P2655" s="1">
        <v>0</v>
      </c>
      <c r="Q2655" s="1">
        <v>9.7100000000000009</v>
      </c>
    </row>
    <row r="2656" spans="1:17" ht="12.75">
      <c r="A2656" s="4">
        <v>45626</v>
      </c>
      <c r="B2656" s="18">
        <f>IF(AND(ISNUMBER(--LEFT(A2656,10)), ISNUMBER(--LEFT(C2656,10))), --LEFT(C2656,10) - --LEFT(A2656,10), "")</f>
        <v>2.4930000000022119</v>
      </c>
      <c r="C2656" s="4">
        <v>45628.493055555555</v>
      </c>
      <c r="D2656" s="16">
        <f>YEAR(C2656)</f>
        <v>2024</v>
      </c>
      <c r="E2656" s="1" t="str">
        <f t="shared" si="41"/>
        <v>December 2024</v>
      </c>
      <c r="F2656" s="3" t="str">
        <f ca="1">IF(C2656&gt;=TODAY()-365, "Last 12 Months", "After 12 Months")</f>
        <v>Last 12 Months</v>
      </c>
      <c r="G2656" s="1" t="s">
        <v>4880</v>
      </c>
      <c r="H2656" s="1" t="s">
        <v>668</v>
      </c>
      <c r="I2656" s="1" t="s">
        <v>4881</v>
      </c>
      <c r="J2656" s="8">
        <f>EOMONTH(C2656, 0)</f>
        <v>45657</v>
      </c>
      <c r="K2656" s="1" t="s">
        <v>373</v>
      </c>
      <c r="L2656" s="1" t="str">
        <f>IF(ISNUMBER(SEARCH("Social subscription",I2656)),"Social Sub",IF(OR(ISNUMBER(SEARCH("Mens",I2656)),ISNUMBER(SEARCH("Ladies",I2656))),"Match Fees",IF(OR(ISNUMBER(SEARCH("Badgers",I2656)),ISNUMBER(SEARCH("Match Fee",I2656))),"Match Fees",IF(OR(ISNUMBER(SEARCH("Training",I2656)),ISNUMBER(SEARCH("Aspirations",I2656))),"Training Fee",""))))</f>
        <v>Match Fees</v>
      </c>
      <c r="M2656" s="1">
        <v>10</v>
      </c>
      <c r="N2656" s="1">
        <v>0.19</v>
      </c>
      <c r="O2656" s="1">
        <v>0.1</v>
      </c>
      <c r="P2656" s="1">
        <v>0</v>
      </c>
      <c r="Q2656" s="1">
        <v>9.7100000000000009</v>
      </c>
    </row>
    <row r="2657" spans="1:17" ht="12.75">
      <c r="A2657" s="4">
        <v>45628</v>
      </c>
      <c r="B2657" s="18">
        <f>IF(AND(ISNUMBER(--LEFT(A2657,10)), ISNUMBER(--LEFT(C2657,10))), --LEFT(C2657,10) - --LEFT(A2657,10), "")</f>
        <v>0.51660000000265427</v>
      </c>
      <c r="C2657" s="4">
        <v>45628.51666666667</v>
      </c>
      <c r="D2657" s="16">
        <f>YEAR(C2657)</f>
        <v>2024</v>
      </c>
      <c r="E2657" s="1" t="str">
        <f t="shared" si="41"/>
        <v>December 2024</v>
      </c>
      <c r="F2657" s="3" t="str">
        <f ca="1">IF(C2657&gt;=TODAY()-365, "Last 12 Months", "After 12 Months")</f>
        <v>Last 12 Months</v>
      </c>
      <c r="G2657" s="1" t="s">
        <v>4882</v>
      </c>
      <c r="H2657" s="1" t="s">
        <v>3319</v>
      </c>
      <c r="I2657" s="1" t="s">
        <v>4883</v>
      </c>
      <c r="J2657" s="8">
        <f>EOMONTH(C2657, 0)</f>
        <v>45657</v>
      </c>
      <c r="K2657" s="1" t="s">
        <v>241</v>
      </c>
      <c r="L2657" s="1" t="str">
        <f>IF(ISNUMBER(SEARCH("Social subscription",I2657)),"Social Sub",IF(OR(ISNUMBER(SEARCH("Mens",I2657)),ISNUMBER(SEARCH("Ladies",I2657))),"Match Fees",IF(OR(ISNUMBER(SEARCH("Badgers",I2657)),ISNUMBER(SEARCH("Match Fee",I2657))),"Match Fees",IF(OR(ISNUMBER(SEARCH("Training",I2657)),ISNUMBER(SEARCH("Aspirations",I2657))),"Training Fee",""))))</f>
        <v>Match Fees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</row>
    <row r="2658" spans="1:17" ht="12.75">
      <c r="A2658" s="4">
        <v>45628</v>
      </c>
      <c r="B2658" s="18">
        <f>IF(AND(ISNUMBER(--LEFT(A2658,10)), ISNUMBER(--LEFT(C2658,10))), --LEFT(C2658,10) - --LEFT(A2658,10), "")</f>
        <v>0.51660000000265427</v>
      </c>
      <c r="C2658" s="4">
        <v>45628.51666666667</v>
      </c>
      <c r="D2658" s="16">
        <f>YEAR(C2658)</f>
        <v>2024</v>
      </c>
      <c r="E2658" s="1" t="str">
        <f t="shared" si="41"/>
        <v>December 2024</v>
      </c>
      <c r="F2658" s="3" t="str">
        <f ca="1">IF(C2658&gt;=TODAY()-365, "Last 12 Months", "After 12 Months")</f>
        <v>Last 12 Months</v>
      </c>
      <c r="G2658" s="1" t="s">
        <v>4884</v>
      </c>
      <c r="H2658" s="1" t="s">
        <v>2771</v>
      </c>
      <c r="I2658" s="1" t="s">
        <v>4883</v>
      </c>
      <c r="J2658" s="8">
        <f>EOMONTH(C2658, 0)</f>
        <v>45657</v>
      </c>
      <c r="K2658" s="1" t="s">
        <v>241</v>
      </c>
      <c r="L2658" s="1" t="str">
        <f>IF(ISNUMBER(SEARCH("Social subscription",I2658)),"Social Sub",IF(OR(ISNUMBER(SEARCH("Mens",I2658)),ISNUMBER(SEARCH("Ladies",I2658))),"Match Fees",IF(OR(ISNUMBER(SEARCH("Badgers",I2658)),ISNUMBER(SEARCH("Match Fee",I2658))),"Match Fees",IF(OR(ISNUMBER(SEARCH("Training",I2658)),ISNUMBER(SEARCH("Aspirations",I2658))),"Training Fee",""))))</f>
        <v>Match Fees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</row>
    <row r="2659" spans="1:17" ht="12.75">
      <c r="A2659" s="4">
        <v>45628</v>
      </c>
      <c r="B2659" s="18">
        <f>IF(AND(ISNUMBER(--LEFT(A2659,10)), ISNUMBER(--LEFT(C2659,10))), --LEFT(C2659,10) - --LEFT(A2659,10), "")</f>
        <v>0.51660000000265427</v>
      </c>
      <c r="C2659" s="4">
        <v>45628.51666666667</v>
      </c>
      <c r="D2659" s="16">
        <f>YEAR(C2659)</f>
        <v>2024</v>
      </c>
      <c r="E2659" s="1" t="str">
        <f t="shared" si="41"/>
        <v>December 2024</v>
      </c>
      <c r="F2659" s="3" t="str">
        <f ca="1">IF(C2659&gt;=TODAY()-365, "Last 12 Months", "After 12 Months")</f>
        <v>Last 12 Months</v>
      </c>
      <c r="G2659" s="1" t="s">
        <v>4885</v>
      </c>
      <c r="H2659" s="1" t="s">
        <v>1470</v>
      </c>
      <c r="I2659" s="1" t="s">
        <v>4886</v>
      </c>
      <c r="J2659" s="8">
        <f>EOMONTH(C2659, 0)</f>
        <v>45657</v>
      </c>
      <c r="K2659" s="1" t="s">
        <v>241</v>
      </c>
      <c r="L2659" s="1" t="str">
        <f>IF(ISNUMBER(SEARCH("Social subscription",I2659)),"Social Sub",IF(OR(ISNUMBER(SEARCH("Mens",I2659)),ISNUMBER(SEARCH("Ladies",I2659))),"Match Fees",IF(OR(ISNUMBER(SEARCH("Badgers",I2659)),ISNUMBER(SEARCH("Match Fee",I2659))),"Match Fees",IF(OR(ISNUMBER(SEARCH("Training",I2659)),ISNUMBER(SEARCH("Aspirations",I2659))),"Training Fee",""))))</f>
        <v>Match Fees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</row>
    <row r="2660" spans="1:17" ht="12.75">
      <c r="A2660" s="4">
        <v>45628</v>
      </c>
      <c r="B2660" s="18">
        <f>IF(AND(ISNUMBER(--LEFT(A2660,10)), ISNUMBER(--LEFT(C2660,10))), --LEFT(C2660,10) - --LEFT(A2660,10), "")</f>
        <v>0.51660000000265427</v>
      </c>
      <c r="C2660" s="4">
        <v>45628.51666666667</v>
      </c>
      <c r="D2660" s="16">
        <f>YEAR(C2660)</f>
        <v>2024</v>
      </c>
      <c r="E2660" s="1" t="str">
        <f t="shared" si="41"/>
        <v>December 2024</v>
      </c>
      <c r="F2660" s="3" t="str">
        <f ca="1">IF(C2660&gt;=TODAY()-365, "Last 12 Months", "After 12 Months")</f>
        <v>Last 12 Months</v>
      </c>
      <c r="G2660" s="1" t="s">
        <v>4887</v>
      </c>
      <c r="H2660" s="1" t="s">
        <v>3190</v>
      </c>
      <c r="I2660" s="1" t="s">
        <v>4883</v>
      </c>
      <c r="J2660" s="8">
        <f>EOMONTH(C2660, 0)</f>
        <v>45657</v>
      </c>
      <c r="K2660" s="1" t="s">
        <v>241</v>
      </c>
      <c r="L2660" s="1" t="str">
        <f>IF(ISNUMBER(SEARCH("Social subscription",I2660)),"Social Sub",IF(OR(ISNUMBER(SEARCH("Mens",I2660)),ISNUMBER(SEARCH("Ladies",I2660))),"Match Fees",IF(OR(ISNUMBER(SEARCH("Badgers",I2660)),ISNUMBER(SEARCH("Match Fee",I2660))),"Match Fees",IF(OR(ISNUMBER(SEARCH("Training",I2660)),ISNUMBER(SEARCH("Aspirations",I2660))),"Training Fee",""))))</f>
        <v>Match Fees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</row>
    <row r="2661" spans="1:17" ht="12.75">
      <c r="A2661" s="4">
        <v>45628</v>
      </c>
      <c r="B2661" s="18">
        <f>IF(AND(ISNUMBER(--LEFT(A2661,10)), ISNUMBER(--LEFT(C2661,10))), --LEFT(C2661,10) - --LEFT(A2661,10), "")</f>
        <v>0.51660000000265427</v>
      </c>
      <c r="C2661" s="4">
        <v>45628.51666666667</v>
      </c>
      <c r="D2661" s="16">
        <f>YEAR(C2661)</f>
        <v>2024</v>
      </c>
      <c r="E2661" s="1" t="str">
        <f t="shared" si="41"/>
        <v>December 2024</v>
      </c>
      <c r="F2661" s="3" t="str">
        <f ca="1">IF(C2661&gt;=TODAY()-365, "Last 12 Months", "After 12 Months")</f>
        <v>Last 12 Months</v>
      </c>
      <c r="G2661" s="1" t="s">
        <v>4888</v>
      </c>
      <c r="H2661" s="1" t="s">
        <v>2776</v>
      </c>
      <c r="I2661" s="1" t="s">
        <v>4886</v>
      </c>
      <c r="J2661" s="8">
        <f>EOMONTH(C2661, 0)</f>
        <v>45657</v>
      </c>
      <c r="K2661" s="1" t="s">
        <v>241</v>
      </c>
      <c r="L2661" s="1" t="str">
        <f>IF(ISNUMBER(SEARCH("Social subscription",I2661)),"Social Sub",IF(OR(ISNUMBER(SEARCH("Mens",I2661)),ISNUMBER(SEARCH("Ladies",I2661))),"Match Fees",IF(OR(ISNUMBER(SEARCH("Badgers",I2661)),ISNUMBER(SEARCH("Match Fee",I2661))),"Match Fees",IF(OR(ISNUMBER(SEARCH("Training",I2661)),ISNUMBER(SEARCH("Aspirations",I2661))),"Training Fee",""))))</f>
        <v>Match Fees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</row>
    <row r="2662" spans="1:17" ht="12.75">
      <c r="A2662" s="4">
        <v>45628</v>
      </c>
      <c r="B2662" s="18">
        <f>IF(AND(ISNUMBER(--LEFT(A2662,10)), ISNUMBER(--LEFT(C2662,10))), --LEFT(C2662,10) - --LEFT(A2662,10), "")</f>
        <v>0.51660000000265427</v>
      </c>
      <c r="C2662" s="4">
        <v>45628.51666666667</v>
      </c>
      <c r="D2662" s="16">
        <f>YEAR(C2662)</f>
        <v>2024</v>
      </c>
      <c r="E2662" s="1" t="str">
        <f t="shared" si="41"/>
        <v>December 2024</v>
      </c>
      <c r="F2662" s="3" t="str">
        <f ca="1">IF(C2662&gt;=TODAY()-365, "Last 12 Months", "After 12 Months")</f>
        <v>Last 12 Months</v>
      </c>
      <c r="G2662" s="1" t="s">
        <v>4889</v>
      </c>
      <c r="H2662" s="1" t="s">
        <v>3193</v>
      </c>
      <c r="I2662" s="1" t="s">
        <v>4886</v>
      </c>
      <c r="J2662" s="8">
        <f>EOMONTH(C2662, 0)</f>
        <v>45657</v>
      </c>
      <c r="K2662" s="1" t="s">
        <v>241</v>
      </c>
      <c r="L2662" s="1" t="str">
        <f>IF(ISNUMBER(SEARCH("Social subscription",I2662)),"Social Sub",IF(OR(ISNUMBER(SEARCH("Mens",I2662)),ISNUMBER(SEARCH("Ladies",I2662))),"Match Fees",IF(OR(ISNUMBER(SEARCH("Badgers",I2662)),ISNUMBER(SEARCH("Match Fee",I2662))),"Match Fees",IF(OR(ISNUMBER(SEARCH("Training",I2662)),ISNUMBER(SEARCH("Aspirations",I2662))),"Training Fee",""))))</f>
        <v>Match Fees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</row>
    <row r="2663" spans="1:17" ht="12.75">
      <c r="A2663" s="4">
        <v>45628</v>
      </c>
      <c r="B2663" s="18">
        <f>IF(AND(ISNUMBER(--LEFT(A2663,10)), ISNUMBER(--LEFT(C2663,10))), --LEFT(C2663,10) - --LEFT(A2663,10), "")</f>
        <v>0.51660000000265427</v>
      </c>
      <c r="C2663" s="4">
        <v>45628.51666666667</v>
      </c>
      <c r="D2663" s="16">
        <f>YEAR(C2663)</f>
        <v>2024</v>
      </c>
      <c r="E2663" s="1" t="str">
        <f t="shared" si="41"/>
        <v>December 2024</v>
      </c>
      <c r="F2663" s="3" t="str">
        <f ca="1">IF(C2663&gt;=TODAY()-365, "Last 12 Months", "After 12 Months")</f>
        <v>Last 12 Months</v>
      </c>
      <c r="G2663" s="1" t="s">
        <v>4890</v>
      </c>
      <c r="H2663" s="1" t="s">
        <v>4180</v>
      </c>
      <c r="I2663" s="1" t="s">
        <v>4883</v>
      </c>
      <c r="J2663" s="8">
        <f>EOMONTH(C2663, 0)</f>
        <v>45657</v>
      </c>
      <c r="K2663" s="1" t="s">
        <v>241</v>
      </c>
      <c r="L2663" s="1" t="str">
        <f>IF(ISNUMBER(SEARCH("Social subscription",I2663)),"Social Sub",IF(OR(ISNUMBER(SEARCH("Mens",I2663)),ISNUMBER(SEARCH("Ladies",I2663))),"Match Fees",IF(OR(ISNUMBER(SEARCH("Badgers",I2663)),ISNUMBER(SEARCH("Match Fee",I2663))),"Match Fees",IF(OR(ISNUMBER(SEARCH("Training",I2663)),ISNUMBER(SEARCH("Aspirations",I2663))),"Training Fee",""))))</f>
        <v>Match Fees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</row>
    <row r="2664" spans="1:17" ht="12.75">
      <c r="A2664" s="4">
        <v>45628</v>
      </c>
      <c r="B2664" s="18">
        <f>IF(AND(ISNUMBER(--LEFT(A2664,10)), ISNUMBER(--LEFT(C2664,10))), --LEFT(C2664,10) - --LEFT(A2664,10), "")</f>
        <v>0.51660000000265427</v>
      </c>
      <c r="C2664" s="4">
        <v>45628.51666666667</v>
      </c>
      <c r="D2664" s="16">
        <f>YEAR(C2664)</f>
        <v>2024</v>
      </c>
      <c r="E2664" s="1" t="str">
        <f t="shared" si="41"/>
        <v>December 2024</v>
      </c>
      <c r="F2664" s="3" t="str">
        <f ca="1">IF(C2664&gt;=TODAY()-365, "Last 12 Months", "After 12 Months")</f>
        <v>Last 12 Months</v>
      </c>
      <c r="G2664" s="1" t="s">
        <v>4891</v>
      </c>
      <c r="H2664" s="1" t="s">
        <v>2477</v>
      </c>
      <c r="I2664" s="1" t="s">
        <v>4886</v>
      </c>
      <c r="J2664" s="8">
        <f>EOMONTH(C2664, 0)</f>
        <v>45657</v>
      </c>
      <c r="K2664" s="1" t="s">
        <v>241</v>
      </c>
      <c r="L2664" s="1" t="str">
        <f>IF(ISNUMBER(SEARCH("Social subscription",I2664)),"Social Sub",IF(OR(ISNUMBER(SEARCH("Mens",I2664)),ISNUMBER(SEARCH("Ladies",I2664))),"Match Fees",IF(OR(ISNUMBER(SEARCH("Badgers",I2664)),ISNUMBER(SEARCH("Match Fee",I2664))),"Match Fees",IF(OR(ISNUMBER(SEARCH("Training",I2664)),ISNUMBER(SEARCH("Aspirations",I2664))),"Training Fee",""))))</f>
        <v>Match Fees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</row>
    <row r="2665" spans="1:17" ht="12.75">
      <c r="A2665" s="4">
        <v>45628</v>
      </c>
      <c r="B2665" s="18">
        <f>IF(AND(ISNUMBER(--LEFT(A2665,10)), ISNUMBER(--LEFT(C2665,10))), --LEFT(C2665,10) - --LEFT(A2665,10), "")</f>
        <v>0.51660000000265427</v>
      </c>
      <c r="C2665" s="4">
        <v>45628.51666666667</v>
      </c>
      <c r="D2665" s="16">
        <f>YEAR(C2665)</f>
        <v>2024</v>
      </c>
      <c r="E2665" s="1" t="str">
        <f t="shared" si="41"/>
        <v>December 2024</v>
      </c>
      <c r="F2665" s="3" t="str">
        <f ca="1">IF(C2665&gt;=TODAY()-365, "Last 12 Months", "After 12 Months")</f>
        <v>Last 12 Months</v>
      </c>
      <c r="G2665" s="1" t="s">
        <v>4892</v>
      </c>
      <c r="H2665" s="1" t="s">
        <v>1354</v>
      </c>
      <c r="I2665" s="1" t="s">
        <v>4886</v>
      </c>
      <c r="J2665" s="8">
        <f>EOMONTH(C2665, 0)</f>
        <v>45657</v>
      </c>
      <c r="K2665" s="1" t="s">
        <v>241</v>
      </c>
      <c r="L2665" s="1" t="str">
        <f>IF(ISNUMBER(SEARCH("Social subscription",I2665)),"Social Sub",IF(OR(ISNUMBER(SEARCH("Mens",I2665)),ISNUMBER(SEARCH("Ladies",I2665))),"Match Fees",IF(OR(ISNUMBER(SEARCH("Badgers",I2665)),ISNUMBER(SEARCH("Match Fee",I2665))),"Match Fees",IF(OR(ISNUMBER(SEARCH("Training",I2665)),ISNUMBER(SEARCH("Aspirations",I2665))),"Training Fee",""))))</f>
        <v>Match Fees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</row>
    <row r="2666" spans="1:17" ht="12.75">
      <c r="A2666" s="4">
        <v>45628</v>
      </c>
      <c r="B2666" s="18">
        <f>IF(AND(ISNUMBER(--LEFT(A2666,10)), ISNUMBER(--LEFT(C2666,10))), --LEFT(C2666,10) - --LEFT(A2666,10), "")</f>
        <v>0.51660000000265427</v>
      </c>
      <c r="C2666" s="4">
        <v>45628.51666666667</v>
      </c>
      <c r="D2666" s="16">
        <f>YEAR(C2666)</f>
        <v>2024</v>
      </c>
      <c r="E2666" s="1" t="str">
        <f t="shared" si="41"/>
        <v>December 2024</v>
      </c>
      <c r="F2666" s="3" t="str">
        <f ca="1">IF(C2666&gt;=TODAY()-365, "Last 12 Months", "After 12 Months")</f>
        <v>Last 12 Months</v>
      </c>
      <c r="G2666" s="1" t="s">
        <v>4893</v>
      </c>
      <c r="H2666" s="1" t="s">
        <v>3198</v>
      </c>
      <c r="I2666" s="1" t="s">
        <v>4883</v>
      </c>
      <c r="J2666" s="8">
        <f>EOMONTH(C2666, 0)</f>
        <v>45657</v>
      </c>
      <c r="K2666" s="1" t="s">
        <v>241</v>
      </c>
      <c r="L2666" s="1" t="str">
        <f>IF(ISNUMBER(SEARCH("Social subscription",I2666)),"Social Sub",IF(OR(ISNUMBER(SEARCH("Mens",I2666)),ISNUMBER(SEARCH("Ladies",I2666))),"Match Fees",IF(OR(ISNUMBER(SEARCH("Badgers",I2666)),ISNUMBER(SEARCH("Match Fee",I2666))),"Match Fees",IF(OR(ISNUMBER(SEARCH("Training",I2666)),ISNUMBER(SEARCH("Aspirations",I2666))),"Training Fee",""))))</f>
        <v>Match Fees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</row>
    <row r="2667" spans="1:17" ht="12.75">
      <c r="A2667" s="4">
        <v>45628</v>
      </c>
      <c r="B2667" s="18">
        <f>IF(AND(ISNUMBER(--LEFT(A2667,10)), ISNUMBER(--LEFT(C2667,10))), --LEFT(C2667,10) - --LEFT(A2667,10), "")</f>
        <v>0.51660000000265427</v>
      </c>
      <c r="C2667" s="4">
        <v>45628.51666666667</v>
      </c>
      <c r="D2667" s="16">
        <f>YEAR(C2667)</f>
        <v>2024</v>
      </c>
      <c r="E2667" s="1" t="str">
        <f t="shared" si="41"/>
        <v>December 2024</v>
      </c>
      <c r="F2667" s="3" t="str">
        <f ca="1">IF(C2667&gt;=TODAY()-365, "Last 12 Months", "After 12 Months")</f>
        <v>Last 12 Months</v>
      </c>
      <c r="G2667" s="1" t="s">
        <v>4894</v>
      </c>
      <c r="H2667" s="1" t="s">
        <v>1692</v>
      </c>
      <c r="I2667" s="1" t="s">
        <v>4886</v>
      </c>
      <c r="J2667" s="8">
        <f>EOMONTH(C2667, 0)</f>
        <v>45657</v>
      </c>
      <c r="K2667" s="1" t="s">
        <v>241</v>
      </c>
      <c r="L2667" s="1" t="str">
        <f>IF(ISNUMBER(SEARCH("Social subscription",I2667)),"Social Sub",IF(OR(ISNUMBER(SEARCH("Mens",I2667)),ISNUMBER(SEARCH("Ladies",I2667))),"Match Fees",IF(OR(ISNUMBER(SEARCH("Badgers",I2667)),ISNUMBER(SEARCH("Match Fee",I2667))),"Match Fees",IF(OR(ISNUMBER(SEARCH("Training",I2667)),ISNUMBER(SEARCH("Aspirations",I2667))),"Training Fee",""))))</f>
        <v>Match Fees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</row>
    <row r="2668" spans="1:17" ht="12.75">
      <c r="A2668" s="4">
        <v>45628</v>
      </c>
      <c r="B2668" s="18">
        <f>IF(AND(ISNUMBER(--LEFT(A2668,10)), ISNUMBER(--LEFT(C2668,10))), --LEFT(C2668,10) - --LEFT(A2668,10), "")</f>
        <v>0.51660000000265427</v>
      </c>
      <c r="C2668" s="4">
        <v>45628.51666666667</v>
      </c>
      <c r="D2668" s="16">
        <f>YEAR(C2668)</f>
        <v>2024</v>
      </c>
      <c r="E2668" s="1" t="str">
        <f t="shared" si="41"/>
        <v>December 2024</v>
      </c>
      <c r="F2668" s="3" t="str">
        <f ca="1">IF(C2668&gt;=TODAY()-365, "Last 12 Months", "After 12 Months")</f>
        <v>Last 12 Months</v>
      </c>
      <c r="G2668" s="1" t="s">
        <v>4895</v>
      </c>
      <c r="H2668" s="1" t="s">
        <v>3200</v>
      </c>
      <c r="I2668" s="1" t="s">
        <v>4883</v>
      </c>
      <c r="J2668" s="8">
        <f>EOMONTH(C2668, 0)</f>
        <v>45657</v>
      </c>
      <c r="K2668" s="1" t="s">
        <v>241</v>
      </c>
      <c r="L2668" s="1" t="str">
        <f>IF(ISNUMBER(SEARCH("Social subscription",I2668)),"Social Sub",IF(OR(ISNUMBER(SEARCH("Mens",I2668)),ISNUMBER(SEARCH("Ladies",I2668))),"Match Fees",IF(OR(ISNUMBER(SEARCH("Badgers",I2668)),ISNUMBER(SEARCH("Match Fee",I2668))),"Match Fees",IF(OR(ISNUMBER(SEARCH("Training",I2668)),ISNUMBER(SEARCH("Aspirations",I2668))),"Training Fee",""))))</f>
        <v>Match Fees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</row>
    <row r="2669" spans="1:17" ht="12.75">
      <c r="A2669" s="4">
        <v>45628</v>
      </c>
      <c r="B2669" s="18">
        <f>IF(AND(ISNUMBER(--LEFT(A2669,10)), ISNUMBER(--LEFT(C2669,10))), --LEFT(C2669,10) - --LEFT(A2669,10), "")</f>
        <v>0.51660000000265427</v>
      </c>
      <c r="C2669" s="4">
        <v>45628.51666666667</v>
      </c>
      <c r="D2669" s="16">
        <f>YEAR(C2669)</f>
        <v>2024</v>
      </c>
      <c r="E2669" s="1" t="str">
        <f t="shared" si="41"/>
        <v>December 2024</v>
      </c>
      <c r="F2669" s="3" t="str">
        <f ca="1">IF(C2669&gt;=TODAY()-365, "Last 12 Months", "After 12 Months")</f>
        <v>Last 12 Months</v>
      </c>
      <c r="G2669" s="1" t="s">
        <v>4896</v>
      </c>
      <c r="H2669" s="1" t="s">
        <v>2784</v>
      </c>
      <c r="I2669" s="1" t="s">
        <v>4886</v>
      </c>
      <c r="J2669" s="8">
        <f>EOMONTH(C2669, 0)</f>
        <v>45657</v>
      </c>
      <c r="K2669" s="1" t="s">
        <v>241</v>
      </c>
      <c r="L2669" s="1" t="str">
        <f>IF(ISNUMBER(SEARCH("Social subscription",I2669)),"Social Sub",IF(OR(ISNUMBER(SEARCH("Mens",I2669)),ISNUMBER(SEARCH("Ladies",I2669))),"Match Fees",IF(OR(ISNUMBER(SEARCH("Badgers",I2669)),ISNUMBER(SEARCH("Match Fee",I2669))),"Match Fees",IF(OR(ISNUMBER(SEARCH("Training",I2669)),ISNUMBER(SEARCH("Aspirations",I2669))),"Training Fee",""))))</f>
        <v>Match Fees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</row>
    <row r="2670" spans="1:17" ht="12.75">
      <c r="A2670" s="4">
        <v>45551</v>
      </c>
      <c r="B2670" s="18">
        <f>IF(AND(ISNUMBER(--LEFT(A2670,10)), ISNUMBER(--LEFT(C2670,10))), --LEFT(C2670,10) - --LEFT(A2670,10), "")</f>
        <v>77.682600000000093</v>
      </c>
      <c r="C2670" s="4">
        <v>45628.682638888888</v>
      </c>
      <c r="D2670" s="16">
        <f>YEAR(C2670)</f>
        <v>2024</v>
      </c>
      <c r="E2670" s="1" t="str">
        <f t="shared" si="41"/>
        <v>December 2024</v>
      </c>
      <c r="F2670" s="3" t="str">
        <f ca="1">IF(C2670&gt;=TODAY()-365, "Last 12 Months", "After 12 Months")</f>
        <v>Last 12 Months</v>
      </c>
      <c r="G2670" s="1" t="s">
        <v>4897</v>
      </c>
      <c r="H2670" s="1" t="s">
        <v>1098</v>
      </c>
      <c r="I2670" s="1" t="s">
        <v>3212</v>
      </c>
      <c r="J2670" s="8">
        <f>EOMONTH(C2670, 0)</f>
        <v>45657</v>
      </c>
      <c r="K2670" s="1" t="s">
        <v>233</v>
      </c>
      <c r="L2670" s="1" t="str">
        <f>IF(ISNUMBER(SEARCH("Social subscription",I2670)),"Social Sub",IF(OR(ISNUMBER(SEARCH("Mens",I2670)),ISNUMBER(SEARCH("Ladies",I2670))),"Match Fees",IF(OR(ISNUMBER(SEARCH("Badgers",I2670)),ISNUMBER(SEARCH("Match Fee",I2670))),"Match Fees",IF(OR(ISNUMBER(SEARCH("Training",I2670)),ISNUMBER(SEARCH("Aspirations",I2670))),"Training Fee",""))))</f>
        <v>Match Fees</v>
      </c>
      <c r="M2670" s="1">
        <v>60</v>
      </c>
      <c r="N2670" s="1">
        <v>0</v>
      </c>
      <c r="O2670" s="1">
        <v>0</v>
      </c>
      <c r="P2670" s="1">
        <v>0</v>
      </c>
      <c r="Q2670" s="1">
        <v>60</v>
      </c>
    </row>
    <row r="2671" spans="1:17" ht="12.75">
      <c r="A2671" s="4">
        <v>45626</v>
      </c>
      <c r="B2671" s="18">
        <f>IF(AND(ISNUMBER(--LEFT(A2671,10)), ISNUMBER(--LEFT(C2671,10))), --LEFT(C2671,10) - --LEFT(A2671,10), "")</f>
        <v>2.6826000000000931</v>
      </c>
      <c r="C2671" s="4">
        <v>45628.682638888888</v>
      </c>
      <c r="D2671" s="16">
        <f>YEAR(C2671)</f>
        <v>2024</v>
      </c>
      <c r="E2671" s="1" t="str">
        <f t="shared" si="41"/>
        <v>December 2024</v>
      </c>
      <c r="F2671" s="3" t="str">
        <f ca="1">IF(C2671&gt;=TODAY()-365, "Last 12 Months", "After 12 Months")</f>
        <v>Last 12 Months</v>
      </c>
      <c r="G2671" s="1" t="s">
        <v>4898</v>
      </c>
      <c r="H2671" s="1" t="s">
        <v>1098</v>
      </c>
      <c r="I2671" s="1" t="s">
        <v>4899</v>
      </c>
      <c r="J2671" s="8">
        <f>EOMONTH(C2671, 0)</f>
        <v>45657</v>
      </c>
      <c r="K2671" s="1" t="s">
        <v>233</v>
      </c>
      <c r="L2671" s="1" t="str">
        <f>IF(ISNUMBER(SEARCH("Social subscription",I2671)),"Social Sub",IF(OR(ISNUMBER(SEARCH("Mens",I2671)),ISNUMBER(SEARCH("Ladies",I2671))),"Match Fees",IF(OR(ISNUMBER(SEARCH("Badgers",I2671)),ISNUMBER(SEARCH("Match Fee",I2671))),"Match Fees",IF(OR(ISNUMBER(SEARCH("Training",I2671)),ISNUMBER(SEARCH("Aspirations",I2671))),"Training Fee",""))))</f>
        <v>Match Fees</v>
      </c>
      <c r="M2671" s="1">
        <v>5</v>
      </c>
      <c r="N2671" s="1">
        <v>0</v>
      </c>
      <c r="O2671" s="1">
        <v>0</v>
      </c>
      <c r="P2671" s="1">
        <v>0</v>
      </c>
      <c r="Q2671" s="1">
        <v>5</v>
      </c>
    </row>
    <row r="2672" spans="1:17" ht="12.75">
      <c r="A2672" s="4">
        <v>45551</v>
      </c>
      <c r="B2672" s="18">
        <f>IF(AND(ISNUMBER(--LEFT(A2672,10)), ISNUMBER(--LEFT(C2672,10))), --LEFT(C2672,10) - --LEFT(A2672,10), "")</f>
        <v>77.745100000000093</v>
      </c>
      <c r="C2672" s="4">
        <v>45628.745138888888</v>
      </c>
      <c r="D2672" s="16">
        <f>YEAR(C2672)</f>
        <v>2024</v>
      </c>
      <c r="E2672" s="1" t="str">
        <f t="shared" si="41"/>
        <v>December 2024</v>
      </c>
      <c r="F2672" s="3" t="str">
        <f ca="1">IF(C2672&gt;=TODAY()-365, "Last 12 Months", "After 12 Months")</f>
        <v>Last 12 Months</v>
      </c>
      <c r="G2672" s="1" t="s">
        <v>4900</v>
      </c>
      <c r="H2672" s="1" t="s">
        <v>536</v>
      </c>
      <c r="I2672" s="1" t="s">
        <v>3212</v>
      </c>
      <c r="J2672" s="8">
        <f>EOMONTH(C2672, 0)</f>
        <v>45657</v>
      </c>
      <c r="K2672" s="1" t="s">
        <v>233</v>
      </c>
      <c r="L2672" s="1" t="str">
        <f>IF(ISNUMBER(SEARCH("Social subscription",I2672)),"Social Sub",IF(OR(ISNUMBER(SEARCH("Mens",I2672)),ISNUMBER(SEARCH("Ladies",I2672))),"Match Fees",IF(OR(ISNUMBER(SEARCH("Badgers",I2672)),ISNUMBER(SEARCH("Match Fee",I2672))),"Match Fees",IF(OR(ISNUMBER(SEARCH("Training",I2672)),ISNUMBER(SEARCH("Aspirations",I2672))),"Training Fee",""))))</f>
        <v>Match Fees</v>
      </c>
      <c r="M2672" s="1">
        <v>60</v>
      </c>
      <c r="N2672" s="1">
        <v>0</v>
      </c>
      <c r="O2672" s="1">
        <v>0</v>
      </c>
      <c r="P2672" s="1">
        <v>0</v>
      </c>
      <c r="Q2672" s="1">
        <v>60</v>
      </c>
    </row>
    <row r="2673" spans="1:17" ht="12.75">
      <c r="A2673" s="4">
        <v>45597</v>
      </c>
      <c r="B2673" s="18">
        <f>IF(AND(ISNUMBER(--LEFT(A2673,10)), ISNUMBER(--LEFT(C2673,10))), --LEFT(C2673,10) - --LEFT(A2673,10), "")</f>
        <v>32.354099999996834</v>
      </c>
      <c r="C2673" s="4">
        <v>45629.354166666664</v>
      </c>
      <c r="D2673" s="16">
        <f>YEAR(C2673)</f>
        <v>2024</v>
      </c>
      <c r="E2673" s="1" t="str">
        <f t="shared" si="41"/>
        <v>December 2024</v>
      </c>
      <c r="F2673" s="3" t="str">
        <f ca="1">IF(C2673&gt;=TODAY()-365, "Last 12 Months", "After 12 Months")</f>
        <v>Last 12 Months</v>
      </c>
      <c r="G2673" s="1" t="s">
        <v>4901</v>
      </c>
      <c r="H2673" s="1" t="s">
        <v>911</v>
      </c>
      <c r="I2673" s="1" t="s">
        <v>4902</v>
      </c>
      <c r="J2673" s="8">
        <f>EOMONTH(C2673, 0)</f>
        <v>45657</v>
      </c>
      <c r="K2673" s="1" t="s">
        <v>373</v>
      </c>
      <c r="L2673" s="1" t="str">
        <f>IF(ISNUMBER(SEARCH("Social subscription",I2673)),"Social Sub",IF(OR(ISNUMBER(SEARCH("Mens",I2673)),ISNUMBER(SEARCH("Ladies",I2673))),"Match Fees",IF(OR(ISNUMBER(SEARCH("Badgers",I2673)),ISNUMBER(SEARCH("Match Fee",I2673))),"Match Fees",IF(OR(ISNUMBER(SEARCH("Training",I2673)),ISNUMBER(SEARCH("Aspirations",I2673))),"Training Fee",""))))</f>
        <v>Match Fees</v>
      </c>
      <c r="M2673" s="1">
        <v>3</v>
      </c>
      <c r="N2673" s="1">
        <v>0.11</v>
      </c>
      <c r="O2673" s="1">
        <v>0.05</v>
      </c>
      <c r="P2673" s="1">
        <v>0</v>
      </c>
      <c r="Q2673" s="1">
        <v>2.84</v>
      </c>
    </row>
    <row r="2674" spans="1:17" ht="12.75">
      <c r="A2674" s="4">
        <v>45613</v>
      </c>
      <c r="B2674" s="18">
        <f>IF(AND(ISNUMBER(--LEFT(A2674,10)), ISNUMBER(--LEFT(C2674,10))), --LEFT(C2674,10) - --LEFT(A2674,10), "")</f>
        <v>16.354099999996834</v>
      </c>
      <c r="C2674" s="4">
        <v>45629.354166666664</v>
      </c>
      <c r="D2674" s="16">
        <f>YEAR(C2674)</f>
        <v>2024</v>
      </c>
      <c r="E2674" s="1" t="str">
        <f t="shared" si="41"/>
        <v>December 2024</v>
      </c>
      <c r="F2674" s="3" t="str">
        <f ca="1">IF(C2674&gt;=TODAY()-365, "Last 12 Months", "After 12 Months")</f>
        <v>Last 12 Months</v>
      </c>
      <c r="G2674" s="1" t="s">
        <v>4903</v>
      </c>
      <c r="H2674" s="1" t="s">
        <v>914</v>
      </c>
      <c r="I2674" s="1" t="s">
        <v>4904</v>
      </c>
      <c r="J2674" s="8">
        <f>EOMONTH(C2674, 0)</f>
        <v>45657</v>
      </c>
      <c r="K2674" s="1" t="s">
        <v>373</v>
      </c>
      <c r="L2674" s="1" t="str">
        <f>IF(ISNUMBER(SEARCH("Social subscription",I2674)),"Social Sub",IF(OR(ISNUMBER(SEARCH("Mens",I2674)),ISNUMBER(SEARCH("Ladies",I2674))),"Match Fees",IF(OR(ISNUMBER(SEARCH("Badgers",I2674)),ISNUMBER(SEARCH("Match Fee",I2674))),"Match Fees",IF(OR(ISNUMBER(SEARCH("Training",I2674)),ISNUMBER(SEARCH("Aspirations",I2674))),"Training Fee",""))))</f>
        <v>Training Fee</v>
      </c>
      <c r="M2674" s="1">
        <v>3</v>
      </c>
      <c r="N2674" s="1">
        <v>0.11</v>
      </c>
      <c r="O2674" s="1">
        <v>0.05</v>
      </c>
      <c r="P2674" s="1">
        <v>0</v>
      </c>
      <c r="Q2674" s="1">
        <v>2.84</v>
      </c>
    </row>
    <row r="2675" spans="1:17" ht="12.75">
      <c r="A2675" s="4">
        <v>45626</v>
      </c>
      <c r="B2675" s="18">
        <f>IF(AND(ISNUMBER(--LEFT(A2675,10)), ISNUMBER(--LEFT(C2675,10))), --LEFT(C2675,10) - --LEFT(A2675,10), "")</f>
        <v>3.3540999999968335</v>
      </c>
      <c r="C2675" s="4">
        <v>45629.354166666664</v>
      </c>
      <c r="D2675" s="16">
        <f>YEAR(C2675)</f>
        <v>2024</v>
      </c>
      <c r="E2675" s="1" t="str">
        <f t="shared" si="41"/>
        <v>December 2024</v>
      </c>
      <c r="F2675" s="3" t="str">
        <f ca="1">IF(C2675&gt;=TODAY()-365, "Last 12 Months", "After 12 Months")</f>
        <v>Last 12 Months</v>
      </c>
      <c r="G2675" s="1" t="s">
        <v>4905</v>
      </c>
      <c r="H2675" s="1" t="s">
        <v>914</v>
      </c>
      <c r="I2675" s="1" t="s">
        <v>4906</v>
      </c>
      <c r="J2675" s="8">
        <f>EOMONTH(C2675, 0)</f>
        <v>45657</v>
      </c>
      <c r="K2675" s="1" t="s">
        <v>373</v>
      </c>
      <c r="L2675" s="1" t="str">
        <f>IF(ISNUMBER(SEARCH("Social subscription",I2675)),"Social Sub",IF(OR(ISNUMBER(SEARCH("Mens",I2675)),ISNUMBER(SEARCH("Ladies",I2675))),"Match Fees",IF(OR(ISNUMBER(SEARCH("Badgers",I2675)),ISNUMBER(SEARCH("Match Fee",I2675))),"Match Fees",IF(OR(ISNUMBER(SEARCH("Training",I2675)),ISNUMBER(SEARCH("Aspirations",I2675))),"Training Fee",""))))</f>
        <v>Match Fees</v>
      </c>
      <c r="M2675" s="1">
        <v>3</v>
      </c>
      <c r="N2675" s="1">
        <v>0.12</v>
      </c>
      <c r="O2675" s="1">
        <v>0.05</v>
      </c>
      <c r="P2675" s="1">
        <v>0</v>
      </c>
      <c r="Q2675" s="1">
        <v>2.83</v>
      </c>
    </row>
    <row r="2676" spans="1:17" ht="12.75">
      <c r="A2676" s="4">
        <v>45599</v>
      </c>
      <c r="B2676" s="18">
        <f>IF(AND(ISNUMBER(--LEFT(A2676,10)), ISNUMBER(--LEFT(C2676,10))), --LEFT(C2676,10) - --LEFT(A2676,10), "")</f>
        <v>30.354800000000978</v>
      </c>
      <c r="C2676" s="4">
        <v>45629.354861111111</v>
      </c>
      <c r="D2676" s="16">
        <f>YEAR(C2676)</f>
        <v>2024</v>
      </c>
      <c r="E2676" s="1" t="str">
        <f t="shared" si="41"/>
        <v>December 2024</v>
      </c>
      <c r="F2676" s="3" t="str">
        <f ca="1">IF(C2676&gt;=TODAY()-365, "Last 12 Months", "After 12 Months")</f>
        <v>Last 12 Months</v>
      </c>
      <c r="G2676" s="1" t="s">
        <v>4907</v>
      </c>
      <c r="H2676" s="1" t="s">
        <v>807</v>
      </c>
      <c r="I2676" s="1" t="s">
        <v>4908</v>
      </c>
      <c r="J2676" s="8">
        <f>EOMONTH(C2676, 0)</f>
        <v>45657</v>
      </c>
      <c r="K2676" s="1" t="s">
        <v>373</v>
      </c>
      <c r="L2676" s="1" t="str">
        <f>IF(ISNUMBER(SEARCH("Social subscription",I2676)),"Social Sub",IF(OR(ISNUMBER(SEARCH("Mens",I2676)),ISNUMBER(SEARCH("Ladies",I2676))),"Match Fees",IF(OR(ISNUMBER(SEARCH("Badgers",I2676)),ISNUMBER(SEARCH("Match Fee",I2676))),"Match Fees",IF(OR(ISNUMBER(SEARCH("Training",I2676)),ISNUMBER(SEARCH("Aspirations",I2676))),"Training Fee",""))))</f>
        <v>Training Fee</v>
      </c>
      <c r="M2676" s="1">
        <v>3</v>
      </c>
      <c r="N2676" s="1">
        <v>7.0000000000000007E-2</v>
      </c>
      <c r="O2676" s="1">
        <v>0.05</v>
      </c>
      <c r="P2676" s="1">
        <v>0</v>
      </c>
      <c r="Q2676" s="1">
        <v>2.88</v>
      </c>
    </row>
    <row r="2677" spans="1:17" ht="12.75">
      <c r="A2677" s="4">
        <v>45605</v>
      </c>
      <c r="B2677" s="18">
        <f>IF(AND(ISNUMBER(--LEFT(A2677,10)), ISNUMBER(--LEFT(C2677,10))), --LEFT(C2677,10) - --LEFT(A2677,10), "")</f>
        <v>24.354800000000978</v>
      </c>
      <c r="C2677" s="4">
        <v>45629.354861111111</v>
      </c>
      <c r="D2677" s="16">
        <f>YEAR(C2677)</f>
        <v>2024</v>
      </c>
      <c r="E2677" s="1" t="str">
        <f t="shared" si="41"/>
        <v>December 2024</v>
      </c>
      <c r="F2677" s="3" t="str">
        <f ca="1">IF(C2677&gt;=TODAY()-365, "Last 12 Months", "After 12 Months")</f>
        <v>Last 12 Months</v>
      </c>
      <c r="G2677" s="1" t="s">
        <v>4909</v>
      </c>
      <c r="H2677" s="1" t="s">
        <v>804</v>
      </c>
      <c r="I2677" s="1" t="s">
        <v>4910</v>
      </c>
      <c r="J2677" s="8">
        <f>EOMONTH(C2677, 0)</f>
        <v>45657</v>
      </c>
      <c r="K2677" s="1" t="s">
        <v>373</v>
      </c>
      <c r="L2677" s="1" t="str">
        <f>IF(ISNUMBER(SEARCH("Social subscription",I2677)),"Social Sub",IF(OR(ISNUMBER(SEARCH("Mens",I2677)),ISNUMBER(SEARCH("Ladies",I2677))),"Match Fees",IF(OR(ISNUMBER(SEARCH("Badgers",I2677)),ISNUMBER(SEARCH("Match Fee",I2677))),"Match Fees",IF(OR(ISNUMBER(SEARCH("Training",I2677)),ISNUMBER(SEARCH("Aspirations",I2677))),"Training Fee",""))))</f>
        <v>Match Fees</v>
      </c>
      <c r="M2677" s="1">
        <v>3</v>
      </c>
      <c r="N2677" s="1">
        <v>7.0000000000000007E-2</v>
      </c>
      <c r="O2677" s="1">
        <v>0.05</v>
      </c>
      <c r="P2677" s="1">
        <v>0</v>
      </c>
      <c r="Q2677" s="1">
        <v>2.88</v>
      </c>
    </row>
    <row r="2678" spans="1:17" ht="12.75">
      <c r="A2678" s="4">
        <v>45612</v>
      </c>
      <c r="B2678" s="18">
        <f>IF(AND(ISNUMBER(--LEFT(A2678,10)), ISNUMBER(--LEFT(C2678,10))), --LEFT(C2678,10) - --LEFT(A2678,10), "")</f>
        <v>17.354800000000978</v>
      </c>
      <c r="C2678" s="4">
        <v>45629.354861111111</v>
      </c>
      <c r="D2678" s="16">
        <f>YEAR(C2678)</f>
        <v>2024</v>
      </c>
      <c r="E2678" s="1" t="str">
        <f t="shared" si="41"/>
        <v>December 2024</v>
      </c>
      <c r="F2678" s="3" t="str">
        <f ca="1">IF(C2678&gt;=TODAY()-365, "Last 12 Months", "After 12 Months")</f>
        <v>Last 12 Months</v>
      </c>
      <c r="G2678" s="1" t="s">
        <v>4911</v>
      </c>
      <c r="H2678" s="1" t="s">
        <v>804</v>
      </c>
      <c r="I2678" s="1" t="s">
        <v>4912</v>
      </c>
      <c r="J2678" s="8">
        <f>EOMONTH(C2678, 0)</f>
        <v>45657</v>
      </c>
      <c r="K2678" s="1" t="s">
        <v>373</v>
      </c>
      <c r="L2678" s="1" t="str">
        <f>IF(ISNUMBER(SEARCH("Social subscription",I2678)),"Social Sub",IF(OR(ISNUMBER(SEARCH("Mens",I2678)),ISNUMBER(SEARCH("Ladies",I2678))),"Match Fees",IF(OR(ISNUMBER(SEARCH("Badgers",I2678)),ISNUMBER(SEARCH("Match Fee",I2678))),"Match Fees",IF(OR(ISNUMBER(SEARCH("Training",I2678)),ISNUMBER(SEARCH("Aspirations",I2678))),"Training Fee",""))))</f>
        <v>Match Fees</v>
      </c>
      <c r="M2678" s="1">
        <v>3</v>
      </c>
      <c r="N2678" s="1">
        <v>7.0000000000000007E-2</v>
      </c>
      <c r="O2678" s="1">
        <v>0.05</v>
      </c>
      <c r="P2678" s="1">
        <v>0</v>
      </c>
      <c r="Q2678" s="1">
        <v>2.88</v>
      </c>
    </row>
    <row r="2679" spans="1:17" ht="12.75">
      <c r="A2679" s="4">
        <v>45613</v>
      </c>
      <c r="B2679" s="18">
        <f>IF(AND(ISNUMBER(--LEFT(A2679,10)), ISNUMBER(--LEFT(C2679,10))), --LEFT(C2679,10) - --LEFT(A2679,10), "")</f>
        <v>16.354800000000978</v>
      </c>
      <c r="C2679" s="4">
        <v>45629.354861111111</v>
      </c>
      <c r="D2679" s="16">
        <f>YEAR(C2679)</f>
        <v>2024</v>
      </c>
      <c r="E2679" s="1" t="str">
        <f t="shared" si="41"/>
        <v>December 2024</v>
      </c>
      <c r="F2679" s="3" t="str">
        <f ca="1">IF(C2679&gt;=TODAY()-365, "Last 12 Months", "After 12 Months")</f>
        <v>Last 12 Months</v>
      </c>
      <c r="G2679" s="1" t="s">
        <v>4913</v>
      </c>
      <c r="H2679" s="1" t="s">
        <v>804</v>
      </c>
      <c r="I2679" s="1" t="s">
        <v>4914</v>
      </c>
      <c r="J2679" s="8">
        <f>EOMONTH(C2679, 0)</f>
        <v>45657</v>
      </c>
      <c r="K2679" s="1" t="s">
        <v>373</v>
      </c>
      <c r="L2679" s="1" t="str">
        <f>IF(ISNUMBER(SEARCH("Social subscription",I2679)),"Social Sub",IF(OR(ISNUMBER(SEARCH("Mens",I2679)),ISNUMBER(SEARCH("Ladies",I2679))),"Match Fees",IF(OR(ISNUMBER(SEARCH("Badgers",I2679)),ISNUMBER(SEARCH("Match Fee",I2679))),"Match Fees",IF(OR(ISNUMBER(SEARCH("Training",I2679)),ISNUMBER(SEARCH("Aspirations",I2679))),"Training Fee",""))))</f>
        <v>Training Fee</v>
      </c>
      <c r="M2679" s="1">
        <v>3</v>
      </c>
      <c r="N2679" s="1">
        <v>7.0000000000000007E-2</v>
      </c>
      <c r="O2679" s="1">
        <v>0.05</v>
      </c>
      <c r="P2679" s="1">
        <v>0</v>
      </c>
      <c r="Q2679" s="1">
        <v>2.88</v>
      </c>
    </row>
    <row r="2680" spans="1:17" ht="12.75">
      <c r="A2680" s="4">
        <v>45619</v>
      </c>
      <c r="B2680" s="18">
        <f>IF(AND(ISNUMBER(--LEFT(A2680,10)), ISNUMBER(--LEFT(C2680,10))), --LEFT(C2680,10) - --LEFT(A2680,10), "")</f>
        <v>10.354800000000978</v>
      </c>
      <c r="C2680" s="4">
        <v>45629.354861111111</v>
      </c>
      <c r="D2680" s="16">
        <f>YEAR(C2680)</f>
        <v>2024</v>
      </c>
      <c r="E2680" s="1" t="str">
        <f t="shared" si="41"/>
        <v>December 2024</v>
      </c>
      <c r="F2680" s="3" t="str">
        <f ca="1">IF(C2680&gt;=TODAY()-365, "Last 12 Months", "After 12 Months")</f>
        <v>Last 12 Months</v>
      </c>
      <c r="G2680" s="1" t="s">
        <v>4915</v>
      </c>
      <c r="H2680" s="1" t="s">
        <v>804</v>
      </c>
      <c r="I2680" s="1" t="s">
        <v>4916</v>
      </c>
      <c r="J2680" s="8">
        <f>EOMONTH(C2680, 0)</f>
        <v>45657</v>
      </c>
      <c r="K2680" s="1" t="s">
        <v>373</v>
      </c>
      <c r="L2680" s="1" t="str">
        <f>IF(ISNUMBER(SEARCH("Social subscription",I2680)),"Social Sub",IF(OR(ISNUMBER(SEARCH("Mens",I2680)),ISNUMBER(SEARCH("Ladies",I2680))),"Match Fees",IF(OR(ISNUMBER(SEARCH("Badgers",I2680)),ISNUMBER(SEARCH("Match Fee",I2680))),"Match Fees",IF(OR(ISNUMBER(SEARCH("Training",I2680)),ISNUMBER(SEARCH("Aspirations",I2680))),"Training Fee",""))))</f>
        <v>Match Fees</v>
      </c>
      <c r="M2680" s="1">
        <v>3</v>
      </c>
      <c r="N2680" s="1">
        <v>7.0000000000000007E-2</v>
      </c>
      <c r="O2680" s="1">
        <v>0.05</v>
      </c>
      <c r="P2680" s="1">
        <v>0</v>
      </c>
      <c r="Q2680" s="1">
        <v>2.88</v>
      </c>
    </row>
    <row r="2681" spans="1:17" ht="12.75">
      <c r="A2681" s="4">
        <v>45626</v>
      </c>
      <c r="B2681" s="18">
        <f>IF(AND(ISNUMBER(--LEFT(A2681,10)), ISNUMBER(--LEFT(C2681,10))), --LEFT(C2681,10) - --LEFT(A2681,10), "")</f>
        <v>3.3548000000009779</v>
      </c>
      <c r="C2681" s="4">
        <v>45629.354861111111</v>
      </c>
      <c r="D2681" s="16">
        <f>YEAR(C2681)</f>
        <v>2024</v>
      </c>
      <c r="E2681" s="1" t="str">
        <f t="shared" si="41"/>
        <v>December 2024</v>
      </c>
      <c r="F2681" s="3" t="str">
        <f ca="1">IF(C2681&gt;=TODAY()-365, "Last 12 Months", "After 12 Months")</f>
        <v>Last 12 Months</v>
      </c>
      <c r="G2681" s="1" t="s">
        <v>4917</v>
      </c>
      <c r="H2681" s="1" t="s">
        <v>804</v>
      </c>
      <c r="I2681" s="1" t="s">
        <v>4918</v>
      </c>
      <c r="J2681" s="8">
        <f>EOMONTH(C2681, 0)</f>
        <v>45657</v>
      </c>
      <c r="K2681" s="1" t="s">
        <v>373</v>
      </c>
      <c r="L2681" s="1" t="str">
        <f>IF(ISNUMBER(SEARCH("Social subscription",I2681)),"Social Sub",IF(OR(ISNUMBER(SEARCH("Mens",I2681)),ISNUMBER(SEARCH("Ladies",I2681))),"Match Fees",IF(OR(ISNUMBER(SEARCH("Badgers",I2681)),ISNUMBER(SEARCH("Match Fee",I2681))),"Match Fees",IF(OR(ISNUMBER(SEARCH("Training",I2681)),ISNUMBER(SEARCH("Aspirations",I2681))),"Training Fee",""))))</f>
        <v>Match Fees</v>
      </c>
      <c r="M2681" s="1">
        <v>3</v>
      </c>
      <c r="N2681" s="1">
        <v>0.1</v>
      </c>
      <c r="O2681" s="1">
        <v>0.05</v>
      </c>
      <c r="P2681" s="1">
        <v>0</v>
      </c>
      <c r="Q2681" s="1">
        <v>2.85</v>
      </c>
    </row>
    <row r="2682" spans="1:17" ht="12.75">
      <c r="A2682" s="4">
        <v>45599</v>
      </c>
      <c r="B2682" s="18">
        <f>IF(AND(ISNUMBER(--LEFT(A2682,10)), ISNUMBER(--LEFT(C2682,10))), --LEFT(C2682,10) - --LEFT(A2682,10), "")</f>
        <v>30.354800000000978</v>
      </c>
      <c r="C2682" s="4">
        <v>45629.354861111111</v>
      </c>
      <c r="D2682" s="16">
        <f>YEAR(C2682)</f>
        <v>2024</v>
      </c>
      <c r="E2682" s="1" t="str">
        <f t="shared" si="41"/>
        <v>December 2024</v>
      </c>
      <c r="F2682" s="3" t="str">
        <f ca="1">IF(C2682&gt;=TODAY()-365, "Last 12 Months", "After 12 Months")</f>
        <v>Last 12 Months</v>
      </c>
      <c r="G2682" s="1" t="s">
        <v>4919</v>
      </c>
      <c r="H2682" s="1" t="s">
        <v>752</v>
      </c>
      <c r="I2682" s="1" t="s">
        <v>4920</v>
      </c>
      <c r="J2682" s="8">
        <f>EOMONTH(C2682, 0)</f>
        <v>45657</v>
      </c>
      <c r="K2682" s="1" t="s">
        <v>373</v>
      </c>
      <c r="L2682" s="1" t="str">
        <f>IF(ISNUMBER(SEARCH("Social subscription",I2682)),"Social Sub",IF(OR(ISNUMBER(SEARCH("Mens",I2682)),ISNUMBER(SEARCH("Ladies",I2682))),"Match Fees",IF(OR(ISNUMBER(SEARCH("Badgers",I2682)),ISNUMBER(SEARCH("Match Fee",I2682))),"Match Fees",IF(OR(ISNUMBER(SEARCH("Training",I2682)),ISNUMBER(SEARCH("Aspirations",I2682))),"Training Fee",""))))</f>
        <v>Training Fee</v>
      </c>
      <c r="M2682" s="1">
        <v>3</v>
      </c>
      <c r="N2682" s="1">
        <v>7.0000000000000007E-2</v>
      </c>
      <c r="O2682" s="1">
        <v>0.05</v>
      </c>
      <c r="P2682" s="1">
        <v>0</v>
      </c>
      <c r="Q2682" s="1">
        <v>2.88</v>
      </c>
    </row>
    <row r="2683" spans="1:17" ht="12.75">
      <c r="A2683" s="4">
        <v>45606</v>
      </c>
      <c r="B2683" s="18">
        <f>IF(AND(ISNUMBER(--LEFT(A2683,10)), ISNUMBER(--LEFT(C2683,10))), --LEFT(C2683,10) - --LEFT(A2683,10), "")</f>
        <v>23.354800000000978</v>
      </c>
      <c r="C2683" s="4">
        <v>45629.354861111111</v>
      </c>
      <c r="D2683" s="16">
        <f>YEAR(C2683)</f>
        <v>2024</v>
      </c>
      <c r="E2683" s="1" t="str">
        <f t="shared" si="41"/>
        <v>December 2024</v>
      </c>
      <c r="F2683" s="3" t="str">
        <f ca="1">IF(C2683&gt;=TODAY()-365, "Last 12 Months", "After 12 Months")</f>
        <v>Last 12 Months</v>
      </c>
      <c r="G2683" s="1" t="s">
        <v>4921</v>
      </c>
      <c r="H2683" s="1" t="s">
        <v>1416</v>
      </c>
      <c r="I2683" s="1" t="s">
        <v>4922</v>
      </c>
      <c r="J2683" s="8">
        <f>EOMONTH(C2683, 0)</f>
        <v>45657</v>
      </c>
      <c r="K2683" s="1" t="s">
        <v>373</v>
      </c>
      <c r="L2683" s="1" t="str">
        <f>IF(ISNUMBER(SEARCH("Social subscription",I2683)),"Social Sub",IF(OR(ISNUMBER(SEARCH("Mens",I2683)),ISNUMBER(SEARCH("Ladies",I2683))),"Match Fees",IF(OR(ISNUMBER(SEARCH("Badgers",I2683)),ISNUMBER(SEARCH("Match Fee",I2683))),"Match Fees",IF(OR(ISNUMBER(SEARCH("Training",I2683)),ISNUMBER(SEARCH("Aspirations",I2683))),"Training Fee",""))))</f>
        <v>Training Fee</v>
      </c>
      <c r="M2683" s="1">
        <v>3</v>
      </c>
      <c r="N2683" s="1">
        <v>7.0000000000000007E-2</v>
      </c>
      <c r="O2683" s="1">
        <v>0.05</v>
      </c>
      <c r="P2683" s="1">
        <v>0</v>
      </c>
      <c r="Q2683" s="1">
        <v>2.88</v>
      </c>
    </row>
    <row r="2684" spans="1:17" ht="12.75">
      <c r="A2684" s="4">
        <v>45606</v>
      </c>
      <c r="B2684" s="18">
        <f>IF(AND(ISNUMBER(--LEFT(A2684,10)), ISNUMBER(--LEFT(C2684,10))), --LEFT(C2684,10) - --LEFT(A2684,10), "")</f>
        <v>23.354800000000978</v>
      </c>
      <c r="C2684" s="4">
        <v>45629.354861111111</v>
      </c>
      <c r="D2684" s="16">
        <f>YEAR(C2684)</f>
        <v>2024</v>
      </c>
      <c r="E2684" s="1" t="str">
        <f t="shared" si="41"/>
        <v>December 2024</v>
      </c>
      <c r="F2684" s="3" t="str">
        <f ca="1">IF(C2684&gt;=TODAY()-365, "Last 12 Months", "After 12 Months")</f>
        <v>Last 12 Months</v>
      </c>
      <c r="G2684" s="1" t="s">
        <v>4923</v>
      </c>
      <c r="H2684" s="1" t="s">
        <v>752</v>
      </c>
      <c r="I2684" s="1" t="s">
        <v>4922</v>
      </c>
      <c r="J2684" s="8">
        <f>EOMONTH(C2684, 0)</f>
        <v>45657</v>
      </c>
      <c r="K2684" s="1" t="s">
        <v>373</v>
      </c>
      <c r="L2684" s="1" t="str">
        <f>IF(ISNUMBER(SEARCH("Social subscription",I2684)),"Social Sub",IF(OR(ISNUMBER(SEARCH("Mens",I2684)),ISNUMBER(SEARCH("Ladies",I2684))),"Match Fees",IF(OR(ISNUMBER(SEARCH("Badgers",I2684)),ISNUMBER(SEARCH("Match Fee",I2684))),"Match Fees",IF(OR(ISNUMBER(SEARCH("Training",I2684)),ISNUMBER(SEARCH("Aspirations",I2684))),"Training Fee",""))))</f>
        <v>Training Fee</v>
      </c>
      <c r="M2684" s="1">
        <v>3</v>
      </c>
      <c r="N2684" s="1">
        <v>7.0000000000000007E-2</v>
      </c>
      <c r="O2684" s="1">
        <v>0.05</v>
      </c>
      <c r="P2684" s="1">
        <v>0</v>
      </c>
      <c r="Q2684" s="1">
        <v>2.88</v>
      </c>
    </row>
    <row r="2685" spans="1:17" ht="12.75">
      <c r="A2685" s="4">
        <v>45613</v>
      </c>
      <c r="B2685" s="18">
        <f>IF(AND(ISNUMBER(--LEFT(A2685,10)), ISNUMBER(--LEFT(C2685,10))), --LEFT(C2685,10) - --LEFT(A2685,10), "")</f>
        <v>16.354800000000978</v>
      </c>
      <c r="C2685" s="4">
        <v>45629.354861111111</v>
      </c>
      <c r="D2685" s="16">
        <f>YEAR(C2685)</f>
        <v>2024</v>
      </c>
      <c r="E2685" s="1" t="str">
        <f t="shared" si="41"/>
        <v>December 2024</v>
      </c>
      <c r="F2685" s="3" t="str">
        <f ca="1">IF(C2685&gt;=TODAY()-365, "Last 12 Months", "After 12 Months")</f>
        <v>Last 12 Months</v>
      </c>
      <c r="G2685" s="1" t="s">
        <v>4924</v>
      </c>
      <c r="H2685" s="1" t="s">
        <v>1416</v>
      </c>
      <c r="I2685" s="1" t="s">
        <v>4925</v>
      </c>
      <c r="J2685" s="8">
        <f>EOMONTH(C2685, 0)</f>
        <v>45657</v>
      </c>
      <c r="K2685" s="1" t="s">
        <v>373</v>
      </c>
      <c r="L2685" s="1" t="str">
        <f>IF(ISNUMBER(SEARCH("Social subscription",I2685)),"Social Sub",IF(OR(ISNUMBER(SEARCH("Mens",I2685)),ISNUMBER(SEARCH("Ladies",I2685))),"Match Fees",IF(OR(ISNUMBER(SEARCH("Badgers",I2685)),ISNUMBER(SEARCH("Match Fee",I2685))),"Match Fees",IF(OR(ISNUMBER(SEARCH("Training",I2685)),ISNUMBER(SEARCH("Aspirations",I2685))),"Training Fee",""))))</f>
        <v>Training Fee</v>
      </c>
      <c r="M2685" s="1">
        <v>3</v>
      </c>
      <c r="N2685" s="1">
        <v>7.0000000000000007E-2</v>
      </c>
      <c r="O2685" s="1">
        <v>0.05</v>
      </c>
      <c r="P2685" s="1">
        <v>0</v>
      </c>
      <c r="Q2685" s="1">
        <v>2.88</v>
      </c>
    </row>
    <row r="2686" spans="1:17" ht="12.75">
      <c r="A2686" s="4">
        <v>45613</v>
      </c>
      <c r="B2686" s="18">
        <f>IF(AND(ISNUMBER(--LEFT(A2686,10)), ISNUMBER(--LEFT(C2686,10))), --LEFT(C2686,10) - --LEFT(A2686,10), "")</f>
        <v>16.354800000000978</v>
      </c>
      <c r="C2686" s="4">
        <v>45629.354861111111</v>
      </c>
      <c r="D2686" s="16">
        <f>YEAR(C2686)</f>
        <v>2024</v>
      </c>
      <c r="E2686" s="1" t="str">
        <f t="shared" si="41"/>
        <v>December 2024</v>
      </c>
      <c r="F2686" s="3" t="str">
        <f ca="1">IF(C2686&gt;=TODAY()-365, "Last 12 Months", "After 12 Months")</f>
        <v>Last 12 Months</v>
      </c>
      <c r="G2686" s="1" t="s">
        <v>4926</v>
      </c>
      <c r="H2686" s="1" t="s">
        <v>752</v>
      </c>
      <c r="I2686" s="1" t="s">
        <v>4925</v>
      </c>
      <c r="J2686" s="8">
        <f>EOMONTH(C2686, 0)</f>
        <v>45657</v>
      </c>
      <c r="K2686" s="1" t="s">
        <v>373</v>
      </c>
      <c r="L2686" s="1" t="str">
        <f>IF(ISNUMBER(SEARCH("Social subscription",I2686)),"Social Sub",IF(OR(ISNUMBER(SEARCH("Mens",I2686)),ISNUMBER(SEARCH("Ladies",I2686))),"Match Fees",IF(OR(ISNUMBER(SEARCH("Badgers",I2686)),ISNUMBER(SEARCH("Match Fee",I2686))),"Match Fees",IF(OR(ISNUMBER(SEARCH("Training",I2686)),ISNUMBER(SEARCH("Aspirations",I2686))),"Training Fee",""))))</f>
        <v>Training Fee</v>
      </c>
      <c r="M2686" s="1">
        <v>3</v>
      </c>
      <c r="N2686" s="1">
        <v>7.0000000000000007E-2</v>
      </c>
      <c r="O2686" s="1">
        <v>0.05</v>
      </c>
      <c r="P2686" s="1">
        <v>0</v>
      </c>
      <c r="Q2686" s="1">
        <v>2.88</v>
      </c>
    </row>
    <row r="2687" spans="1:17" ht="12.75">
      <c r="A2687" s="4">
        <v>45627</v>
      </c>
      <c r="B2687" s="18">
        <f>IF(AND(ISNUMBER(--LEFT(A2687,10)), ISNUMBER(--LEFT(C2687,10))), --LEFT(C2687,10) - --LEFT(A2687,10), "")</f>
        <v>2.3548000000009779</v>
      </c>
      <c r="C2687" s="4">
        <v>45629.354861111111</v>
      </c>
      <c r="D2687" s="16">
        <f>YEAR(C2687)</f>
        <v>2024</v>
      </c>
      <c r="E2687" s="1" t="str">
        <f t="shared" si="41"/>
        <v>December 2024</v>
      </c>
      <c r="F2687" s="3" t="str">
        <f ca="1">IF(C2687&gt;=TODAY()-365, "Last 12 Months", "After 12 Months")</f>
        <v>Last 12 Months</v>
      </c>
      <c r="G2687" s="1" t="s">
        <v>4927</v>
      </c>
      <c r="H2687" s="1" t="s">
        <v>1416</v>
      </c>
      <c r="I2687" s="1" t="s">
        <v>4928</v>
      </c>
      <c r="J2687" s="8">
        <f>EOMONTH(C2687, 0)</f>
        <v>45657</v>
      </c>
      <c r="K2687" s="1" t="s">
        <v>373</v>
      </c>
      <c r="L2687" s="1" t="str">
        <f>IF(ISNUMBER(SEARCH("Social subscription",I2687)),"Social Sub",IF(OR(ISNUMBER(SEARCH("Mens",I2687)),ISNUMBER(SEARCH("Ladies",I2687))),"Match Fees",IF(OR(ISNUMBER(SEARCH("Badgers",I2687)),ISNUMBER(SEARCH("Match Fee",I2687))),"Match Fees",IF(OR(ISNUMBER(SEARCH("Training",I2687)),ISNUMBER(SEARCH("Aspirations",I2687))),"Training Fee",""))))</f>
        <v>Training Fee</v>
      </c>
      <c r="M2687" s="1">
        <v>3</v>
      </c>
      <c r="N2687" s="1">
        <v>7.0000000000000007E-2</v>
      </c>
      <c r="O2687" s="1">
        <v>0.05</v>
      </c>
      <c r="P2687" s="1">
        <v>0</v>
      </c>
      <c r="Q2687" s="1">
        <v>2.88</v>
      </c>
    </row>
    <row r="2688" spans="1:17" ht="12.75">
      <c r="A2688" s="4">
        <v>45627</v>
      </c>
      <c r="B2688" s="18">
        <f>IF(AND(ISNUMBER(--LEFT(A2688,10)), ISNUMBER(--LEFT(C2688,10))), --LEFT(C2688,10) - --LEFT(A2688,10), "")</f>
        <v>2.3548000000009779</v>
      </c>
      <c r="C2688" s="4">
        <v>45629.354861111111</v>
      </c>
      <c r="D2688" s="16">
        <f>YEAR(C2688)</f>
        <v>2024</v>
      </c>
      <c r="E2688" s="1" t="str">
        <f t="shared" si="41"/>
        <v>December 2024</v>
      </c>
      <c r="F2688" s="3" t="str">
        <f ca="1">IF(C2688&gt;=TODAY()-365, "Last 12 Months", "After 12 Months")</f>
        <v>Last 12 Months</v>
      </c>
      <c r="G2688" s="1" t="s">
        <v>4929</v>
      </c>
      <c r="H2688" s="1" t="s">
        <v>752</v>
      </c>
      <c r="I2688" s="1" t="s">
        <v>4928</v>
      </c>
      <c r="J2688" s="8">
        <f>EOMONTH(C2688, 0)</f>
        <v>45657</v>
      </c>
      <c r="K2688" s="1" t="s">
        <v>373</v>
      </c>
      <c r="L2688" s="1" t="str">
        <f>IF(ISNUMBER(SEARCH("Social subscription",I2688)),"Social Sub",IF(OR(ISNUMBER(SEARCH("Mens",I2688)),ISNUMBER(SEARCH("Ladies",I2688))),"Match Fees",IF(OR(ISNUMBER(SEARCH("Badgers",I2688)),ISNUMBER(SEARCH("Match Fee",I2688))),"Match Fees",IF(OR(ISNUMBER(SEARCH("Training",I2688)),ISNUMBER(SEARCH("Aspirations",I2688))),"Training Fee",""))))</f>
        <v>Training Fee</v>
      </c>
      <c r="M2688" s="1">
        <v>3</v>
      </c>
      <c r="N2688" s="1">
        <v>7.0000000000000007E-2</v>
      </c>
      <c r="O2688" s="1">
        <v>0.05</v>
      </c>
      <c r="P2688" s="1">
        <v>0</v>
      </c>
      <c r="Q2688" s="1">
        <v>2.88</v>
      </c>
    </row>
    <row r="2689" spans="1:17" ht="12.75">
      <c r="A2689" s="4">
        <v>45599</v>
      </c>
      <c r="B2689" s="18">
        <f>IF(AND(ISNUMBER(--LEFT(A2689,10)), ISNUMBER(--LEFT(C2689,10))), --LEFT(C2689,10) - --LEFT(A2689,10), "")</f>
        <v>30.354800000000978</v>
      </c>
      <c r="C2689" s="4">
        <v>45629.354861111111</v>
      </c>
      <c r="D2689" s="16">
        <f>YEAR(C2689)</f>
        <v>2024</v>
      </c>
      <c r="E2689" s="1" t="str">
        <f t="shared" si="41"/>
        <v>December 2024</v>
      </c>
      <c r="F2689" s="3" t="str">
        <f ca="1">IF(C2689&gt;=TODAY()-365, "Last 12 Months", "After 12 Months")</f>
        <v>Last 12 Months</v>
      </c>
      <c r="G2689" s="1" t="s">
        <v>4930</v>
      </c>
      <c r="H2689" s="1" t="s">
        <v>804</v>
      </c>
      <c r="I2689" s="1" t="s">
        <v>4575</v>
      </c>
      <c r="J2689" s="8">
        <f>EOMONTH(C2689, 0)</f>
        <v>45657</v>
      </c>
      <c r="K2689" s="1" t="s">
        <v>373</v>
      </c>
      <c r="L2689" s="1" t="str">
        <f>IF(ISNUMBER(SEARCH("Social subscription",I2689)),"Social Sub",IF(OR(ISNUMBER(SEARCH("Mens",I2689)),ISNUMBER(SEARCH("Ladies",I2689))),"Match Fees",IF(OR(ISNUMBER(SEARCH("Badgers",I2689)),ISNUMBER(SEARCH("Match Fee",I2689))),"Match Fees",IF(OR(ISNUMBER(SEARCH("Training",I2689)),ISNUMBER(SEARCH("Aspirations",I2689))),"Training Fee",""))))</f>
        <v>Training Fee</v>
      </c>
      <c r="M2689" s="1">
        <v>3</v>
      </c>
      <c r="N2689" s="1">
        <v>0.52</v>
      </c>
      <c r="O2689" s="1">
        <v>0.05</v>
      </c>
      <c r="P2689" s="1">
        <v>0</v>
      </c>
      <c r="Q2689" s="1">
        <v>2.4300000000000002</v>
      </c>
    </row>
    <row r="2690" spans="1:17" ht="12.75">
      <c r="A2690" s="4">
        <v>45599</v>
      </c>
      <c r="B2690" s="18">
        <f>IF(AND(ISNUMBER(--LEFT(A2690,10)), ISNUMBER(--LEFT(C2690,10))), --LEFT(C2690,10) - --LEFT(A2690,10), "")</f>
        <v>30.354800000000978</v>
      </c>
      <c r="C2690" s="4">
        <v>45629.354861111111</v>
      </c>
      <c r="D2690" s="16">
        <f>YEAR(C2690)</f>
        <v>2024</v>
      </c>
      <c r="E2690" s="1" t="str">
        <f t="shared" si="41"/>
        <v>December 2024</v>
      </c>
      <c r="F2690" s="3" t="str">
        <f ca="1">IF(C2690&gt;=TODAY()-365, "Last 12 Months", "After 12 Months")</f>
        <v>Last 12 Months</v>
      </c>
      <c r="G2690" s="1" t="s">
        <v>4931</v>
      </c>
      <c r="H2690" s="1" t="s">
        <v>1416</v>
      </c>
      <c r="I2690" s="1" t="s">
        <v>4575</v>
      </c>
      <c r="J2690" s="8">
        <f>EOMONTH(C2690, 0)</f>
        <v>45657</v>
      </c>
      <c r="K2690" s="1" t="s">
        <v>373</v>
      </c>
      <c r="L2690" s="1" t="str">
        <f>IF(ISNUMBER(SEARCH("Social subscription",I2690)),"Social Sub",IF(OR(ISNUMBER(SEARCH("Mens",I2690)),ISNUMBER(SEARCH("Ladies",I2690))),"Match Fees",IF(OR(ISNUMBER(SEARCH("Badgers",I2690)),ISNUMBER(SEARCH("Match Fee",I2690))),"Match Fees",IF(OR(ISNUMBER(SEARCH("Training",I2690)),ISNUMBER(SEARCH("Aspirations",I2690))),"Training Fee",""))))</f>
        <v>Training Fee</v>
      </c>
      <c r="M2690" s="1">
        <v>3</v>
      </c>
      <c r="N2690" s="1">
        <v>0.56000000000000005</v>
      </c>
      <c r="O2690" s="1">
        <v>0.05</v>
      </c>
      <c r="P2690" s="1">
        <v>0</v>
      </c>
      <c r="Q2690" s="1">
        <v>2.39</v>
      </c>
    </row>
    <row r="2691" spans="1:17" ht="12.75">
      <c r="A2691" s="4">
        <v>45568</v>
      </c>
      <c r="B2691" s="18">
        <f>IF(AND(ISNUMBER(--LEFT(A2691,10)), ISNUMBER(--LEFT(C2691,10))), --LEFT(C2691,10) - --LEFT(A2691,10), "")</f>
        <v>61.354800000000978</v>
      </c>
      <c r="C2691" s="4">
        <v>45629.354861111111</v>
      </c>
      <c r="D2691" s="16">
        <f>YEAR(C2691)</f>
        <v>2024</v>
      </c>
      <c r="E2691" s="1" t="str">
        <f t="shared" ref="E2691:E2754" si="42">TEXT(C2691, "mmmm yyyy")</f>
        <v>December 2024</v>
      </c>
      <c r="F2691" s="3" t="str">
        <f ca="1">IF(C2691&gt;=TODAY()-365, "Last 12 Months", "After 12 Months")</f>
        <v>Last 12 Months</v>
      </c>
      <c r="G2691" s="1" t="s">
        <v>4932</v>
      </c>
      <c r="H2691" s="1" t="s">
        <v>1101</v>
      </c>
      <c r="I2691" s="1" t="s">
        <v>4933</v>
      </c>
      <c r="J2691" s="8">
        <f>EOMONTH(C2691, 0)</f>
        <v>45657</v>
      </c>
      <c r="K2691" s="1" t="s">
        <v>373</v>
      </c>
      <c r="L2691" s="1" t="str">
        <f>IF(ISNUMBER(SEARCH("Social subscription",I2691)),"Social Sub",IF(OR(ISNUMBER(SEARCH("Mens",I2691)),ISNUMBER(SEARCH("Ladies",I2691))),"Match Fees",IF(OR(ISNUMBER(SEARCH("Badgers",I2691)),ISNUMBER(SEARCH("Match Fee",I2691))),"Match Fees",IF(OR(ISNUMBER(SEARCH("Training",I2691)),ISNUMBER(SEARCH("Aspirations",I2691))),"Training Fee",""))))</f>
        <v>Training Fee</v>
      </c>
      <c r="M2691" s="1">
        <v>3</v>
      </c>
      <c r="N2691" s="1">
        <v>0.11</v>
      </c>
      <c r="O2691" s="1">
        <v>0.05</v>
      </c>
      <c r="P2691" s="1">
        <v>0</v>
      </c>
      <c r="Q2691" s="1">
        <v>2.84</v>
      </c>
    </row>
    <row r="2692" spans="1:17" ht="12.75">
      <c r="A2692" s="4">
        <v>45592</v>
      </c>
      <c r="B2692" s="18">
        <f>IF(AND(ISNUMBER(--LEFT(A2692,10)), ISNUMBER(--LEFT(C2692,10))), --LEFT(C2692,10) - --LEFT(A2692,10), "")</f>
        <v>37.354800000000978</v>
      </c>
      <c r="C2692" s="4">
        <v>45629.354861111111</v>
      </c>
      <c r="D2692" s="16">
        <f>YEAR(C2692)</f>
        <v>2024</v>
      </c>
      <c r="E2692" s="1" t="str">
        <f t="shared" si="42"/>
        <v>December 2024</v>
      </c>
      <c r="F2692" s="3" t="str">
        <f ca="1">IF(C2692&gt;=TODAY()-365, "Last 12 Months", "After 12 Months")</f>
        <v>Last 12 Months</v>
      </c>
      <c r="G2692" s="1" t="s">
        <v>4934</v>
      </c>
      <c r="H2692" s="1" t="s">
        <v>1101</v>
      </c>
      <c r="I2692" s="1" t="s">
        <v>4935</v>
      </c>
      <c r="J2692" s="8">
        <f>EOMONTH(C2692, 0)</f>
        <v>45657</v>
      </c>
      <c r="K2692" s="1" t="s">
        <v>373</v>
      </c>
      <c r="L2692" s="1" t="str">
        <f>IF(ISNUMBER(SEARCH("Social subscription",I2692)),"Social Sub",IF(OR(ISNUMBER(SEARCH("Mens",I2692)),ISNUMBER(SEARCH("Ladies",I2692))),"Match Fees",IF(OR(ISNUMBER(SEARCH("Badgers",I2692)),ISNUMBER(SEARCH("Match Fee",I2692))),"Match Fees",IF(OR(ISNUMBER(SEARCH("Training",I2692)),ISNUMBER(SEARCH("Aspirations",I2692))),"Training Fee",""))))</f>
        <v>Training Fee</v>
      </c>
      <c r="M2692" s="1">
        <v>3</v>
      </c>
      <c r="N2692" s="1">
        <v>0.11</v>
      </c>
      <c r="O2692" s="1">
        <v>0.05</v>
      </c>
      <c r="P2692" s="1">
        <v>0</v>
      </c>
      <c r="Q2692" s="1">
        <v>2.84</v>
      </c>
    </row>
    <row r="2693" spans="1:17" ht="12.75">
      <c r="A2693" s="4">
        <v>45599</v>
      </c>
      <c r="B2693" s="18">
        <f>IF(AND(ISNUMBER(--LEFT(A2693,10)), ISNUMBER(--LEFT(C2693,10))), --LEFT(C2693,10) - --LEFT(A2693,10), "")</f>
        <v>30.354800000000978</v>
      </c>
      <c r="C2693" s="4">
        <v>45629.354861111111</v>
      </c>
      <c r="D2693" s="16">
        <f>YEAR(C2693)</f>
        <v>2024</v>
      </c>
      <c r="E2693" s="1" t="str">
        <f t="shared" si="42"/>
        <v>December 2024</v>
      </c>
      <c r="F2693" s="3" t="str">
        <f ca="1">IF(C2693&gt;=TODAY()-365, "Last 12 Months", "After 12 Months")</f>
        <v>Last 12 Months</v>
      </c>
      <c r="G2693" s="1" t="s">
        <v>4936</v>
      </c>
      <c r="H2693" s="1" t="s">
        <v>1101</v>
      </c>
      <c r="I2693" s="1" t="s">
        <v>4937</v>
      </c>
      <c r="J2693" s="8">
        <f>EOMONTH(C2693, 0)</f>
        <v>45657</v>
      </c>
      <c r="K2693" s="1" t="s">
        <v>373</v>
      </c>
      <c r="L2693" s="1" t="str">
        <f>IF(ISNUMBER(SEARCH("Social subscription",I2693)),"Social Sub",IF(OR(ISNUMBER(SEARCH("Mens",I2693)),ISNUMBER(SEARCH("Ladies",I2693))),"Match Fees",IF(OR(ISNUMBER(SEARCH("Badgers",I2693)),ISNUMBER(SEARCH("Match Fee",I2693))),"Match Fees",IF(OR(ISNUMBER(SEARCH("Training",I2693)),ISNUMBER(SEARCH("Aspirations",I2693))),"Training Fee",""))))</f>
        <v>Training Fee</v>
      </c>
      <c r="M2693" s="1">
        <v>3</v>
      </c>
      <c r="N2693" s="1">
        <v>0.12</v>
      </c>
      <c r="O2693" s="1">
        <v>0.05</v>
      </c>
      <c r="P2693" s="1">
        <v>0</v>
      </c>
      <c r="Q2693" s="1">
        <v>2.83</v>
      </c>
    </row>
    <row r="2694" spans="1:17" ht="12.75">
      <c r="A2694" s="4">
        <v>45629</v>
      </c>
      <c r="B2694" s="18">
        <f>IF(AND(ISNUMBER(--LEFT(A2694,10)), ISNUMBER(--LEFT(C2694,10))), --LEFT(C2694,10) - --LEFT(A2694,10), "")</f>
        <v>0.38680000000022119</v>
      </c>
      <c r="C2694" s="4">
        <v>45629.386805555558</v>
      </c>
      <c r="D2694" s="16">
        <f>YEAR(C2694)</f>
        <v>2024</v>
      </c>
      <c r="E2694" s="1" t="str">
        <f t="shared" si="42"/>
        <v>December 2024</v>
      </c>
      <c r="F2694" s="3" t="str">
        <f ca="1">IF(C2694&gt;=TODAY()-365, "Last 12 Months", "After 12 Months")</f>
        <v>Last 12 Months</v>
      </c>
      <c r="G2694" s="1" t="s">
        <v>4938</v>
      </c>
      <c r="H2694" s="1" t="s">
        <v>1871</v>
      </c>
      <c r="I2694" s="1" t="s">
        <v>4939</v>
      </c>
      <c r="J2694" s="8">
        <f>EOMONTH(C2694, 0)</f>
        <v>45657</v>
      </c>
      <c r="K2694" s="1" t="s">
        <v>241</v>
      </c>
      <c r="L2694" s="1" t="str">
        <f>IF(ISNUMBER(SEARCH("Social subscription",I2694)),"Social Sub",IF(OR(ISNUMBER(SEARCH("Mens",I2694)),ISNUMBER(SEARCH("Ladies",I2694))),"Match Fees",IF(OR(ISNUMBER(SEARCH("Badgers",I2694)),ISNUMBER(SEARCH("Match Fee",I2694))),"Match Fees",IF(OR(ISNUMBER(SEARCH("Training",I2694)),ISNUMBER(SEARCH("Aspirations",I2694))),"Training Fee",""))))</f>
        <v>Match Fees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</row>
    <row r="2695" spans="1:17" ht="12.75">
      <c r="A2695" s="4">
        <v>45629</v>
      </c>
      <c r="B2695" s="18">
        <f>IF(AND(ISNUMBER(--LEFT(A2695,10)), ISNUMBER(--LEFT(C2695,10))), --LEFT(C2695,10) - --LEFT(A2695,10), "")</f>
        <v>0.38680000000022119</v>
      </c>
      <c r="C2695" s="4">
        <v>45629.386805555558</v>
      </c>
      <c r="D2695" s="16">
        <f>YEAR(C2695)</f>
        <v>2024</v>
      </c>
      <c r="E2695" s="1" t="str">
        <f t="shared" si="42"/>
        <v>December 2024</v>
      </c>
      <c r="F2695" s="3" t="str">
        <f ca="1">IF(C2695&gt;=TODAY()-365, "Last 12 Months", "After 12 Months")</f>
        <v>Last 12 Months</v>
      </c>
      <c r="G2695" s="1" t="s">
        <v>4940</v>
      </c>
      <c r="H2695" s="1" t="s">
        <v>996</v>
      </c>
      <c r="I2695" s="1" t="s">
        <v>4941</v>
      </c>
      <c r="J2695" s="8">
        <f>EOMONTH(C2695, 0)</f>
        <v>45657</v>
      </c>
      <c r="K2695" s="1" t="s">
        <v>241</v>
      </c>
      <c r="L2695" s="1" t="str">
        <f>IF(ISNUMBER(SEARCH("Social subscription",I2695)),"Social Sub",IF(OR(ISNUMBER(SEARCH("Mens",I2695)),ISNUMBER(SEARCH("Ladies",I2695))),"Match Fees",IF(OR(ISNUMBER(SEARCH("Badgers",I2695)),ISNUMBER(SEARCH("Match Fee",I2695))),"Match Fees",IF(OR(ISNUMBER(SEARCH("Training",I2695)),ISNUMBER(SEARCH("Aspirations",I2695))),"Training Fee",""))))</f>
        <v>Match Fees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</row>
    <row r="2696" spans="1:17" ht="12.75">
      <c r="A2696" s="4">
        <v>45621</v>
      </c>
      <c r="B2696" s="18">
        <f>IF(AND(ISNUMBER(--LEFT(A2696,10)), ISNUMBER(--LEFT(C2696,10))), --LEFT(C2696,10) - --LEFT(A2696,10), "")</f>
        <v>8.4686999999976251</v>
      </c>
      <c r="C2696" s="4">
        <v>45629.46875</v>
      </c>
      <c r="D2696" s="16">
        <f>YEAR(C2696)</f>
        <v>2024</v>
      </c>
      <c r="E2696" s="1" t="str">
        <f t="shared" si="42"/>
        <v>December 2024</v>
      </c>
      <c r="F2696" s="3" t="str">
        <f ca="1">IF(C2696&gt;=TODAY()-365, "Last 12 Months", "After 12 Months")</f>
        <v>Last 12 Months</v>
      </c>
      <c r="G2696" s="1" t="s">
        <v>4942</v>
      </c>
      <c r="H2696" s="1" t="s">
        <v>1328</v>
      </c>
      <c r="I2696" s="1" t="s">
        <v>4778</v>
      </c>
      <c r="J2696" s="8">
        <f>EOMONTH(C2696, 0)</f>
        <v>45657</v>
      </c>
      <c r="K2696" s="1" t="s">
        <v>373</v>
      </c>
      <c r="L2696" s="1" t="str">
        <f>IF(ISNUMBER(SEARCH("Social subscription",I2696)),"Social Sub",IF(OR(ISNUMBER(SEARCH("Mens",I2696)),ISNUMBER(SEARCH("Ladies",I2696))),"Match Fees",IF(OR(ISNUMBER(SEARCH("Badgers",I2696)),ISNUMBER(SEARCH("Match Fee",I2696))),"Match Fees",IF(OR(ISNUMBER(SEARCH("Training",I2696)),ISNUMBER(SEARCH("Aspirations",I2696))),"Training Fee",""))))</f>
        <v>Match Fees</v>
      </c>
      <c r="M2696" s="1">
        <v>10</v>
      </c>
      <c r="N2696" s="1">
        <v>0.19</v>
      </c>
      <c r="O2696" s="1">
        <v>0.1</v>
      </c>
      <c r="P2696" s="1">
        <v>0</v>
      </c>
      <c r="Q2696" s="1">
        <v>9.7100000000000009</v>
      </c>
    </row>
    <row r="2697" spans="1:17" ht="12.75">
      <c r="A2697" s="4">
        <v>45621</v>
      </c>
      <c r="B2697" s="18">
        <f>IF(AND(ISNUMBER(--LEFT(A2697,10)), ISNUMBER(--LEFT(C2697,10))), --LEFT(C2697,10) - --LEFT(A2697,10), "")</f>
        <v>8.4686999999976251</v>
      </c>
      <c r="C2697" s="4">
        <v>45629.46875</v>
      </c>
      <c r="D2697" s="16">
        <f>YEAR(C2697)</f>
        <v>2024</v>
      </c>
      <c r="E2697" s="1" t="str">
        <f t="shared" si="42"/>
        <v>December 2024</v>
      </c>
      <c r="F2697" s="3" t="str">
        <f ca="1">IF(C2697&gt;=TODAY()-365, "Last 12 Months", "After 12 Months")</f>
        <v>Last 12 Months</v>
      </c>
      <c r="G2697" s="1" t="s">
        <v>4943</v>
      </c>
      <c r="H2697" s="1" t="s">
        <v>1328</v>
      </c>
      <c r="I2697" s="1" t="s">
        <v>4780</v>
      </c>
      <c r="J2697" s="8">
        <f>EOMONTH(C2697, 0)</f>
        <v>45657</v>
      </c>
      <c r="K2697" s="1" t="s">
        <v>373</v>
      </c>
      <c r="L2697" s="1" t="str">
        <f>IF(ISNUMBER(SEARCH("Social subscription",I2697)),"Social Sub",IF(OR(ISNUMBER(SEARCH("Mens",I2697)),ISNUMBER(SEARCH("Ladies",I2697))),"Match Fees",IF(OR(ISNUMBER(SEARCH("Badgers",I2697)),ISNUMBER(SEARCH("Match Fee",I2697))),"Match Fees",IF(OR(ISNUMBER(SEARCH("Training",I2697)),ISNUMBER(SEARCH("Aspirations",I2697))),"Training Fee",""))))</f>
        <v>Match Fees</v>
      </c>
      <c r="M2697" s="1">
        <v>10</v>
      </c>
      <c r="N2697" s="1">
        <v>0.19</v>
      </c>
      <c r="O2697" s="1">
        <v>0.1</v>
      </c>
      <c r="P2697" s="1">
        <v>0</v>
      </c>
      <c r="Q2697" s="1">
        <v>9.7100000000000009</v>
      </c>
    </row>
    <row r="2698" spans="1:17" ht="12.75">
      <c r="A2698" s="4">
        <v>45621</v>
      </c>
      <c r="B2698" s="18">
        <f>IF(AND(ISNUMBER(--LEFT(A2698,10)), ISNUMBER(--LEFT(C2698,10))), --LEFT(C2698,10) - --LEFT(A2698,10), "")</f>
        <v>8.4686999999976251</v>
      </c>
      <c r="C2698" s="4">
        <v>45629.46875</v>
      </c>
      <c r="D2698" s="16">
        <f>YEAR(C2698)</f>
        <v>2024</v>
      </c>
      <c r="E2698" s="1" t="str">
        <f t="shared" si="42"/>
        <v>December 2024</v>
      </c>
      <c r="F2698" s="3" t="str">
        <f ca="1">IF(C2698&gt;=TODAY()-365, "Last 12 Months", "After 12 Months")</f>
        <v>Last 12 Months</v>
      </c>
      <c r="G2698" s="1" t="s">
        <v>4944</v>
      </c>
      <c r="H2698" s="1" t="s">
        <v>1328</v>
      </c>
      <c r="I2698" s="1" t="s">
        <v>4782</v>
      </c>
      <c r="J2698" s="8">
        <f>EOMONTH(C2698, 0)</f>
        <v>45657</v>
      </c>
      <c r="K2698" s="1" t="s">
        <v>373</v>
      </c>
      <c r="L2698" s="1" t="str">
        <f>IF(ISNUMBER(SEARCH("Social subscription",I2698)),"Social Sub",IF(OR(ISNUMBER(SEARCH("Mens",I2698)),ISNUMBER(SEARCH("Ladies",I2698))),"Match Fees",IF(OR(ISNUMBER(SEARCH("Badgers",I2698)),ISNUMBER(SEARCH("Match Fee",I2698))),"Match Fees",IF(OR(ISNUMBER(SEARCH("Training",I2698)),ISNUMBER(SEARCH("Aspirations",I2698))),"Training Fee",""))))</f>
        <v>Match Fees</v>
      </c>
      <c r="M2698" s="1">
        <v>10</v>
      </c>
      <c r="N2698" s="1">
        <v>0.19</v>
      </c>
      <c r="O2698" s="1">
        <v>0.1</v>
      </c>
      <c r="P2698" s="1">
        <v>0</v>
      </c>
      <c r="Q2698" s="1">
        <v>9.7100000000000009</v>
      </c>
    </row>
    <row r="2699" spans="1:17" ht="12.75">
      <c r="A2699" s="4">
        <v>45621</v>
      </c>
      <c r="B2699" s="18">
        <f>IF(AND(ISNUMBER(--LEFT(A2699,10)), ISNUMBER(--LEFT(C2699,10))), --LEFT(C2699,10) - --LEFT(A2699,10), "")</f>
        <v>8.4686999999976251</v>
      </c>
      <c r="C2699" s="4">
        <v>45629.46875</v>
      </c>
      <c r="D2699" s="16">
        <f>YEAR(C2699)</f>
        <v>2024</v>
      </c>
      <c r="E2699" s="1" t="str">
        <f t="shared" si="42"/>
        <v>December 2024</v>
      </c>
      <c r="F2699" s="3" t="str">
        <f ca="1">IF(C2699&gt;=TODAY()-365, "Last 12 Months", "After 12 Months")</f>
        <v>Last 12 Months</v>
      </c>
      <c r="G2699" s="1" t="s">
        <v>4945</v>
      </c>
      <c r="H2699" s="1" t="s">
        <v>1328</v>
      </c>
      <c r="I2699" s="1" t="s">
        <v>4784</v>
      </c>
      <c r="J2699" s="8">
        <f>EOMONTH(C2699, 0)</f>
        <v>45657</v>
      </c>
      <c r="K2699" s="1" t="s">
        <v>373</v>
      </c>
      <c r="L2699" s="1" t="str">
        <f>IF(ISNUMBER(SEARCH("Social subscription",I2699)),"Social Sub",IF(OR(ISNUMBER(SEARCH("Mens",I2699)),ISNUMBER(SEARCH("Ladies",I2699))),"Match Fees",IF(OR(ISNUMBER(SEARCH("Badgers",I2699)),ISNUMBER(SEARCH("Match Fee",I2699))),"Match Fees",IF(OR(ISNUMBER(SEARCH("Training",I2699)),ISNUMBER(SEARCH("Aspirations",I2699))),"Training Fee",""))))</f>
        <v>Match Fees</v>
      </c>
      <c r="M2699" s="1">
        <v>10</v>
      </c>
      <c r="N2699" s="1">
        <v>0.19</v>
      </c>
      <c r="O2699" s="1">
        <v>0.1</v>
      </c>
      <c r="P2699" s="1">
        <v>0</v>
      </c>
      <c r="Q2699" s="1">
        <v>9.7100000000000009</v>
      </c>
    </row>
    <row r="2700" spans="1:17" ht="12.75">
      <c r="A2700" s="4">
        <v>45629</v>
      </c>
      <c r="B2700" s="18">
        <f>IF(AND(ISNUMBER(--LEFT(A2700,10)), ISNUMBER(--LEFT(C2700,10))), --LEFT(C2700,10) - --LEFT(A2700,10), "")</f>
        <v>0.46869999999762513</v>
      </c>
      <c r="C2700" s="4">
        <v>45629.46875</v>
      </c>
      <c r="D2700" s="16">
        <f>YEAR(C2700)</f>
        <v>2024</v>
      </c>
      <c r="E2700" s="1" t="str">
        <f t="shared" si="42"/>
        <v>December 2024</v>
      </c>
      <c r="F2700" s="3" t="str">
        <f ca="1">IF(C2700&gt;=TODAY()-365, "Last 12 Months", "After 12 Months")</f>
        <v>Last 12 Months</v>
      </c>
      <c r="G2700" s="1" t="s">
        <v>4946</v>
      </c>
      <c r="H2700" s="1" t="s">
        <v>1328</v>
      </c>
      <c r="I2700" s="1" t="s">
        <v>4947</v>
      </c>
      <c r="J2700" s="8">
        <f>EOMONTH(C2700, 0)</f>
        <v>45657</v>
      </c>
      <c r="K2700" s="1" t="s">
        <v>373</v>
      </c>
      <c r="L2700" s="1" t="str">
        <f>IF(ISNUMBER(SEARCH("Social subscription",I2700)),"Social Sub",IF(OR(ISNUMBER(SEARCH("Mens",I2700)),ISNUMBER(SEARCH("Ladies",I2700))),"Match Fees",IF(OR(ISNUMBER(SEARCH("Badgers",I2700)),ISNUMBER(SEARCH("Match Fee",I2700))),"Match Fees",IF(OR(ISNUMBER(SEARCH("Training",I2700)),ISNUMBER(SEARCH("Aspirations",I2700))),"Training Fee",""))))</f>
        <v>Match Fees</v>
      </c>
      <c r="M2700" s="1">
        <v>10</v>
      </c>
      <c r="N2700" s="1">
        <v>0.19</v>
      </c>
      <c r="O2700" s="1">
        <v>0.1</v>
      </c>
      <c r="P2700" s="1">
        <v>0</v>
      </c>
      <c r="Q2700" s="1">
        <v>9.7100000000000009</v>
      </c>
    </row>
    <row r="2701" spans="1:17" ht="12.75">
      <c r="A2701" s="4">
        <v>45597</v>
      </c>
      <c r="B2701" s="18">
        <f>IF(AND(ISNUMBER(--LEFT(A2701,10)), ISNUMBER(--LEFT(C2701,10))), --LEFT(C2701,10) - --LEFT(A2701,10), "")</f>
        <v>33.354099999996834</v>
      </c>
      <c r="C2701" s="4">
        <v>45630.354166666664</v>
      </c>
      <c r="D2701" s="16">
        <f>YEAR(C2701)</f>
        <v>2024</v>
      </c>
      <c r="E2701" s="1" t="str">
        <f t="shared" si="42"/>
        <v>December 2024</v>
      </c>
      <c r="F2701" s="3" t="str">
        <f ca="1">IF(C2701&gt;=TODAY()-365, "Last 12 Months", "After 12 Months")</f>
        <v>Last 12 Months</v>
      </c>
      <c r="G2701" s="1" t="s">
        <v>4948</v>
      </c>
      <c r="H2701" s="1" t="s">
        <v>774</v>
      </c>
      <c r="I2701" s="1" t="s">
        <v>4321</v>
      </c>
      <c r="J2701" s="8">
        <f>EOMONTH(C2701, 0)</f>
        <v>45657</v>
      </c>
      <c r="K2701" s="1" t="s">
        <v>373</v>
      </c>
      <c r="L2701" s="1" t="str">
        <f>IF(ISNUMBER(SEARCH("Social subscription",I2701)),"Social Sub",IF(OR(ISNUMBER(SEARCH("Mens",I2701)),ISNUMBER(SEARCH("Ladies",I2701))),"Match Fees",IF(OR(ISNUMBER(SEARCH("Badgers",I2701)),ISNUMBER(SEARCH("Match Fee",I2701))),"Match Fees",IF(OR(ISNUMBER(SEARCH("Training",I2701)),ISNUMBER(SEARCH("Aspirations",I2701))),"Training Fee",""))))</f>
        <v>Match Fees</v>
      </c>
      <c r="M2701" s="1">
        <v>10</v>
      </c>
      <c r="N2701" s="1">
        <v>0.22</v>
      </c>
      <c r="O2701" s="1">
        <v>0.1</v>
      </c>
      <c r="P2701" s="1">
        <v>0</v>
      </c>
      <c r="Q2701" s="1">
        <v>9.68</v>
      </c>
    </row>
    <row r="2702" spans="1:17" ht="12.75">
      <c r="A2702" s="4">
        <v>45604</v>
      </c>
      <c r="B2702" s="18">
        <f>IF(AND(ISNUMBER(--LEFT(A2702,10)), ISNUMBER(--LEFT(C2702,10))), --LEFT(C2702,10) - --LEFT(A2702,10), "")</f>
        <v>26.354099999996834</v>
      </c>
      <c r="C2702" s="4">
        <v>45630.354166666664</v>
      </c>
      <c r="D2702" s="16">
        <f>YEAR(C2702)</f>
        <v>2024</v>
      </c>
      <c r="E2702" s="1" t="str">
        <f t="shared" si="42"/>
        <v>December 2024</v>
      </c>
      <c r="F2702" s="3" t="str">
        <f ca="1">IF(C2702&gt;=TODAY()-365, "Last 12 Months", "After 12 Months")</f>
        <v>Last 12 Months</v>
      </c>
      <c r="G2702" s="1" t="s">
        <v>4949</v>
      </c>
      <c r="H2702" s="1" t="s">
        <v>774</v>
      </c>
      <c r="I2702" s="1" t="s">
        <v>4323</v>
      </c>
      <c r="J2702" s="8">
        <f>EOMONTH(C2702, 0)</f>
        <v>45657</v>
      </c>
      <c r="K2702" s="1" t="s">
        <v>373</v>
      </c>
      <c r="L2702" s="1" t="str">
        <f>IF(ISNUMBER(SEARCH("Social subscription",I2702)),"Social Sub",IF(OR(ISNUMBER(SEARCH("Mens",I2702)),ISNUMBER(SEARCH("Ladies",I2702))),"Match Fees",IF(OR(ISNUMBER(SEARCH("Badgers",I2702)),ISNUMBER(SEARCH("Match Fee",I2702))),"Match Fees",IF(OR(ISNUMBER(SEARCH("Training",I2702)),ISNUMBER(SEARCH("Aspirations",I2702))),"Training Fee",""))))</f>
        <v>Match Fees</v>
      </c>
      <c r="M2702" s="1">
        <v>10</v>
      </c>
      <c r="N2702" s="1">
        <v>0.22</v>
      </c>
      <c r="O2702" s="1">
        <v>0.1</v>
      </c>
      <c r="P2702" s="1">
        <v>0</v>
      </c>
      <c r="Q2702" s="1">
        <v>9.68</v>
      </c>
    </row>
    <row r="2703" spans="1:17" ht="12.75">
      <c r="A2703" s="4">
        <v>45618</v>
      </c>
      <c r="B2703" s="18">
        <f>IF(AND(ISNUMBER(--LEFT(A2703,10)), ISNUMBER(--LEFT(C2703,10))), --LEFT(C2703,10) - --LEFT(A2703,10), "")</f>
        <v>12.354099999996834</v>
      </c>
      <c r="C2703" s="4">
        <v>45630.354166666664</v>
      </c>
      <c r="D2703" s="16">
        <f>YEAR(C2703)</f>
        <v>2024</v>
      </c>
      <c r="E2703" s="1" t="str">
        <f t="shared" si="42"/>
        <v>December 2024</v>
      </c>
      <c r="F2703" s="3" t="str">
        <f ca="1">IF(C2703&gt;=TODAY()-365, "Last 12 Months", "After 12 Months")</f>
        <v>Last 12 Months</v>
      </c>
      <c r="G2703" s="1" t="s">
        <v>4950</v>
      </c>
      <c r="H2703" s="1" t="s">
        <v>774</v>
      </c>
      <c r="I2703" s="1" t="s">
        <v>4951</v>
      </c>
      <c r="J2703" s="8">
        <f>EOMONTH(C2703, 0)</f>
        <v>45657</v>
      </c>
      <c r="K2703" s="1" t="s">
        <v>373</v>
      </c>
      <c r="L2703" s="1" t="str">
        <f>IF(ISNUMBER(SEARCH("Social subscription",I2703)),"Social Sub",IF(OR(ISNUMBER(SEARCH("Mens",I2703)),ISNUMBER(SEARCH("Ladies",I2703))),"Match Fees",IF(OR(ISNUMBER(SEARCH("Badgers",I2703)),ISNUMBER(SEARCH("Match Fee",I2703))),"Match Fees",IF(OR(ISNUMBER(SEARCH("Training",I2703)),ISNUMBER(SEARCH("Aspirations",I2703))),"Training Fee",""))))</f>
        <v>Match Fees</v>
      </c>
      <c r="M2703" s="1">
        <v>10</v>
      </c>
      <c r="N2703" s="1">
        <v>0.21</v>
      </c>
      <c r="O2703" s="1">
        <v>0.1</v>
      </c>
      <c r="P2703" s="1">
        <v>0</v>
      </c>
      <c r="Q2703" s="1">
        <v>9.69</v>
      </c>
    </row>
    <row r="2704" spans="1:17" ht="12.75">
      <c r="A2704" s="4">
        <v>45600</v>
      </c>
      <c r="B2704" s="18">
        <f>IF(AND(ISNUMBER(--LEFT(A2704,10)), ISNUMBER(--LEFT(C2704,10))), --LEFT(C2704,10) - --LEFT(A2704,10), "")</f>
        <v>30.354099999996834</v>
      </c>
      <c r="C2704" s="4">
        <v>45630.354166666664</v>
      </c>
      <c r="D2704" s="16">
        <f>YEAR(C2704)</f>
        <v>2024</v>
      </c>
      <c r="E2704" s="1" t="str">
        <f t="shared" si="42"/>
        <v>December 2024</v>
      </c>
      <c r="F2704" s="3" t="str">
        <f ca="1">IF(C2704&gt;=TODAY()-365, "Last 12 Months", "After 12 Months")</f>
        <v>Last 12 Months</v>
      </c>
      <c r="G2704" s="1" t="s">
        <v>4952</v>
      </c>
      <c r="H2704" s="1" t="s">
        <v>449</v>
      </c>
      <c r="I2704" s="1" t="s">
        <v>4953</v>
      </c>
      <c r="J2704" s="8">
        <f>EOMONTH(C2704, 0)</f>
        <v>45657</v>
      </c>
      <c r="K2704" s="1" t="s">
        <v>373</v>
      </c>
      <c r="L2704" s="1" t="str">
        <f>IF(ISNUMBER(SEARCH("Social subscription",I2704)),"Social Sub",IF(OR(ISNUMBER(SEARCH("Mens",I2704)),ISNUMBER(SEARCH("Ladies",I2704))),"Match Fees",IF(OR(ISNUMBER(SEARCH("Badgers",I2704)),ISNUMBER(SEARCH("Match Fee",I2704))),"Match Fees",IF(OR(ISNUMBER(SEARCH("Training",I2704)),ISNUMBER(SEARCH("Aspirations",I2704))),"Training Fee",""))))</f>
        <v>Match Fees</v>
      </c>
      <c r="M2704" s="1">
        <v>3</v>
      </c>
      <c r="N2704" s="1">
        <v>0.11</v>
      </c>
      <c r="O2704" s="1">
        <v>0.05</v>
      </c>
      <c r="P2704" s="1">
        <v>0</v>
      </c>
      <c r="Q2704" s="1">
        <v>2.84</v>
      </c>
    </row>
    <row r="2705" spans="1:17" ht="12.75">
      <c r="A2705" s="4">
        <v>45606</v>
      </c>
      <c r="B2705" s="18">
        <f>IF(AND(ISNUMBER(--LEFT(A2705,10)), ISNUMBER(--LEFT(C2705,10))), --LEFT(C2705,10) - --LEFT(A2705,10), "")</f>
        <v>24.354099999996834</v>
      </c>
      <c r="C2705" s="4">
        <v>45630.354166666664</v>
      </c>
      <c r="D2705" s="16">
        <f>YEAR(C2705)</f>
        <v>2024</v>
      </c>
      <c r="E2705" s="1" t="str">
        <f t="shared" si="42"/>
        <v>December 2024</v>
      </c>
      <c r="F2705" s="3" t="str">
        <f ca="1">IF(C2705&gt;=TODAY()-365, "Last 12 Months", "After 12 Months")</f>
        <v>Last 12 Months</v>
      </c>
      <c r="G2705" s="1" t="s">
        <v>4954</v>
      </c>
      <c r="H2705" s="1" t="s">
        <v>449</v>
      </c>
      <c r="I2705" s="1" t="s">
        <v>4955</v>
      </c>
      <c r="J2705" s="8">
        <f>EOMONTH(C2705, 0)</f>
        <v>45657</v>
      </c>
      <c r="K2705" s="1" t="s">
        <v>373</v>
      </c>
      <c r="L2705" s="1" t="str">
        <f>IF(ISNUMBER(SEARCH("Social subscription",I2705)),"Social Sub",IF(OR(ISNUMBER(SEARCH("Mens",I2705)),ISNUMBER(SEARCH("Ladies",I2705))),"Match Fees",IF(OR(ISNUMBER(SEARCH("Badgers",I2705)),ISNUMBER(SEARCH("Match Fee",I2705))),"Match Fees",IF(OR(ISNUMBER(SEARCH("Training",I2705)),ISNUMBER(SEARCH("Aspirations",I2705))),"Training Fee",""))))</f>
        <v>Training Fee</v>
      </c>
      <c r="M2705" s="1">
        <v>3</v>
      </c>
      <c r="N2705" s="1">
        <v>0.11</v>
      </c>
      <c r="O2705" s="1">
        <v>0.05</v>
      </c>
      <c r="P2705" s="1">
        <v>0</v>
      </c>
      <c r="Q2705" s="1">
        <v>2.84</v>
      </c>
    </row>
    <row r="2706" spans="1:17" ht="12.75">
      <c r="A2706" s="4">
        <v>45607</v>
      </c>
      <c r="B2706" s="18">
        <f>IF(AND(ISNUMBER(--LEFT(A2706,10)), ISNUMBER(--LEFT(C2706,10))), --LEFT(C2706,10) - --LEFT(A2706,10), "")</f>
        <v>23.354099999996834</v>
      </c>
      <c r="C2706" s="4">
        <v>45630.354166666664</v>
      </c>
      <c r="D2706" s="16">
        <f>YEAR(C2706)</f>
        <v>2024</v>
      </c>
      <c r="E2706" s="1" t="str">
        <f t="shared" si="42"/>
        <v>December 2024</v>
      </c>
      <c r="F2706" s="3" t="str">
        <f ca="1">IF(C2706&gt;=TODAY()-365, "Last 12 Months", "After 12 Months")</f>
        <v>Last 12 Months</v>
      </c>
      <c r="G2706" s="1" t="s">
        <v>4956</v>
      </c>
      <c r="H2706" s="1" t="s">
        <v>449</v>
      </c>
      <c r="I2706" s="1" t="s">
        <v>4957</v>
      </c>
      <c r="J2706" s="8">
        <f>EOMONTH(C2706, 0)</f>
        <v>45657</v>
      </c>
      <c r="K2706" s="1" t="s">
        <v>373</v>
      </c>
      <c r="L2706" s="1" t="str">
        <f>IF(ISNUMBER(SEARCH("Social subscription",I2706)),"Social Sub",IF(OR(ISNUMBER(SEARCH("Mens",I2706)),ISNUMBER(SEARCH("Ladies",I2706))),"Match Fees",IF(OR(ISNUMBER(SEARCH("Badgers",I2706)),ISNUMBER(SEARCH("Match Fee",I2706))),"Match Fees",IF(OR(ISNUMBER(SEARCH("Training",I2706)),ISNUMBER(SEARCH("Aspirations",I2706))),"Training Fee",""))))</f>
        <v>Match Fees</v>
      </c>
      <c r="M2706" s="1">
        <v>3</v>
      </c>
      <c r="N2706" s="1">
        <v>0.12</v>
      </c>
      <c r="O2706" s="1">
        <v>0.05</v>
      </c>
      <c r="P2706" s="1">
        <v>0</v>
      </c>
      <c r="Q2706" s="1">
        <v>2.83</v>
      </c>
    </row>
    <row r="2707" spans="1:17" ht="12.75">
      <c r="A2707" s="4">
        <v>45598</v>
      </c>
      <c r="B2707" s="18">
        <f>IF(AND(ISNUMBER(--LEFT(A2707,10)), ISNUMBER(--LEFT(C2707,10))), --LEFT(C2707,10) - --LEFT(A2707,10), "")</f>
        <v>32.354099999996834</v>
      </c>
      <c r="C2707" s="4">
        <v>45630.354166666664</v>
      </c>
      <c r="D2707" s="16">
        <f>YEAR(C2707)</f>
        <v>2024</v>
      </c>
      <c r="E2707" s="1" t="str">
        <f t="shared" si="42"/>
        <v>December 2024</v>
      </c>
      <c r="F2707" s="3" t="str">
        <f ca="1">IF(C2707&gt;=TODAY()-365, "Last 12 Months", "After 12 Months")</f>
        <v>Last 12 Months</v>
      </c>
      <c r="G2707" s="1" t="s">
        <v>4958</v>
      </c>
      <c r="H2707" s="1" t="s">
        <v>708</v>
      </c>
      <c r="I2707" s="1" t="s">
        <v>4170</v>
      </c>
      <c r="J2707" s="8">
        <f>EOMONTH(C2707, 0)</f>
        <v>45657</v>
      </c>
      <c r="K2707" s="1" t="s">
        <v>373</v>
      </c>
      <c r="L2707" s="1" t="str">
        <f>IF(ISNUMBER(SEARCH("Social subscription",I2707)),"Social Sub",IF(OR(ISNUMBER(SEARCH("Mens",I2707)),ISNUMBER(SEARCH("Ladies",I2707))),"Match Fees",IF(OR(ISNUMBER(SEARCH("Badgers",I2707)),ISNUMBER(SEARCH("Match Fee",I2707))),"Match Fees",IF(OR(ISNUMBER(SEARCH("Training",I2707)),ISNUMBER(SEARCH("Aspirations",I2707))),"Training Fee",""))))</f>
        <v>Match Fees</v>
      </c>
      <c r="M2707" s="1">
        <v>5</v>
      </c>
      <c r="N2707" s="1">
        <v>0.12</v>
      </c>
      <c r="O2707" s="1">
        <v>0.05</v>
      </c>
      <c r="P2707" s="1">
        <v>0</v>
      </c>
      <c r="Q2707" s="1">
        <v>4.83</v>
      </c>
    </row>
    <row r="2708" spans="1:17" ht="12.75">
      <c r="A2708" s="4">
        <v>45607</v>
      </c>
      <c r="B2708" s="18">
        <f>IF(AND(ISNUMBER(--LEFT(A2708,10)), ISNUMBER(--LEFT(C2708,10))), --LEFT(C2708,10) - --LEFT(A2708,10), "")</f>
        <v>23.354099999996834</v>
      </c>
      <c r="C2708" s="4">
        <v>45630.354166666664</v>
      </c>
      <c r="D2708" s="16">
        <f>YEAR(C2708)</f>
        <v>2024</v>
      </c>
      <c r="E2708" s="1" t="str">
        <f t="shared" si="42"/>
        <v>December 2024</v>
      </c>
      <c r="F2708" s="3" t="str">
        <f ca="1">IF(C2708&gt;=TODAY()-365, "Last 12 Months", "After 12 Months")</f>
        <v>Last 12 Months</v>
      </c>
      <c r="G2708" s="1" t="s">
        <v>4959</v>
      </c>
      <c r="H2708" s="1" t="s">
        <v>708</v>
      </c>
      <c r="I2708" s="1" t="s">
        <v>4960</v>
      </c>
      <c r="J2708" s="8">
        <f>EOMONTH(C2708, 0)</f>
        <v>45657</v>
      </c>
      <c r="K2708" s="1" t="s">
        <v>373</v>
      </c>
      <c r="L2708" s="1" t="str">
        <f>IF(ISNUMBER(SEARCH("Social subscription",I2708)),"Social Sub",IF(OR(ISNUMBER(SEARCH("Mens",I2708)),ISNUMBER(SEARCH("Ladies",I2708))),"Match Fees",IF(OR(ISNUMBER(SEARCH("Badgers",I2708)),ISNUMBER(SEARCH("Match Fee",I2708))),"Match Fees",IF(OR(ISNUMBER(SEARCH("Training",I2708)),ISNUMBER(SEARCH("Aspirations",I2708))),"Training Fee",""))))</f>
        <v>Match Fees</v>
      </c>
      <c r="M2708" s="1">
        <v>5</v>
      </c>
      <c r="N2708" s="1">
        <v>0.12</v>
      </c>
      <c r="O2708" s="1">
        <v>0.05</v>
      </c>
      <c r="P2708" s="1">
        <v>0</v>
      </c>
      <c r="Q2708" s="1">
        <v>4.83</v>
      </c>
    </row>
    <row r="2709" spans="1:17" ht="12.75">
      <c r="A2709" s="4">
        <v>45621</v>
      </c>
      <c r="B2709" s="18">
        <f>IF(AND(ISNUMBER(--LEFT(A2709,10)), ISNUMBER(--LEFT(C2709,10))), --LEFT(C2709,10) - --LEFT(A2709,10), "")</f>
        <v>9.3540999999968335</v>
      </c>
      <c r="C2709" s="4">
        <v>45630.354166666664</v>
      </c>
      <c r="D2709" s="16">
        <f>YEAR(C2709)</f>
        <v>2024</v>
      </c>
      <c r="E2709" s="1" t="str">
        <f t="shared" si="42"/>
        <v>December 2024</v>
      </c>
      <c r="F2709" s="3" t="str">
        <f ca="1">IF(C2709&gt;=TODAY()-365, "Last 12 Months", "After 12 Months")</f>
        <v>Last 12 Months</v>
      </c>
      <c r="G2709" s="1" t="s">
        <v>4961</v>
      </c>
      <c r="H2709" s="1" t="s">
        <v>708</v>
      </c>
      <c r="I2709" s="1" t="s">
        <v>4760</v>
      </c>
      <c r="J2709" s="8">
        <f>EOMONTH(C2709, 0)</f>
        <v>45657</v>
      </c>
      <c r="K2709" s="1" t="s">
        <v>373</v>
      </c>
      <c r="L2709" s="1" t="str">
        <f>IF(ISNUMBER(SEARCH("Social subscription",I2709)),"Social Sub",IF(OR(ISNUMBER(SEARCH("Mens",I2709)),ISNUMBER(SEARCH("Ladies",I2709))),"Match Fees",IF(OR(ISNUMBER(SEARCH("Badgers",I2709)),ISNUMBER(SEARCH("Match Fee",I2709))),"Match Fees",IF(OR(ISNUMBER(SEARCH("Training",I2709)),ISNUMBER(SEARCH("Aspirations",I2709))),"Training Fee",""))))</f>
        <v>Match Fees</v>
      </c>
      <c r="M2709" s="1">
        <v>5</v>
      </c>
      <c r="N2709" s="1">
        <v>0.12</v>
      </c>
      <c r="O2709" s="1">
        <v>0.05</v>
      </c>
      <c r="P2709" s="1">
        <v>0</v>
      </c>
      <c r="Q2709" s="1">
        <v>4.83</v>
      </c>
    </row>
    <row r="2710" spans="1:17" ht="12.75">
      <c r="A2710" s="4">
        <v>45621</v>
      </c>
      <c r="B2710" s="18">
        <f>IF(AND(ISNUMBER(--LEFT(A2710,10)), ISNUMBER(--LEFT(C2710,10))), --LEFT(C2710,10) - --LEFT(A2710,10), "")</f>
        <v>9.3540999999968335</v>
      </c>
      <c r="C2710" s="4">
        <v>45630.354166666664</v>
      </c>
      <c r="D2710" s="16">
        <f>YEAR(C2710)</f>
        <v>2024</v>
      </c>
      <c r="E2710" s="1" t="str">
        <f t="shared" si="42"/>
        <v>December 2024</v>
      </c>
      <c r="F2710" s="3" t="str">
        <f ca="1">IF(C2710&gt;=TODAY()-365, "Last 12 Months", "After 12 Months")</f>
        <v>Last 12 Months</v>
      </c>
      <c r="G2710" s="1" t="s">
        <v>4962</v>
      </c>
      <c r="H2710" s="1" t="s">
        <v>708</v>
      </c>
      <c r="I2710" s="1" t="s">
        <v>4764</v>
      </c>
      <c r="J2710" s="8">
        <f>EOMONTH(C2710, 0)</f>
        <v>45657</v>
      </c>
      <c r="K2710" s="1" t="s">
        <v>373</v>
      </c>
      <c r="L2710" s="1" t="str">
        <f>IF(ISNUMBER(SEARCH("Social subscription",I2710)),"Social Sub",IF(OR(ISNUMBER(SEARCH("Mens",I2710)),ISNUMBER(SEARCH("Ladies",I2710))),"Match Fees",IF(OR(ISNUMBER(SEARCH("Badgers",I2710)),ISNUMBER(SEARCH("Match Fee",I2710))),"Match Fees",IF(OR(ISNUMBER(SEARCH("Training",I2710)),ISNUMBER(SEARCH("Aspirations",I2710))),"Training Fee",""))))</f>
        <v>Match Fees</v>
      </c>
      <c r="M2710" s="1">
        <v>5</v>
      </c>
      <c r="N2710" s="1">
        <v>0.12</v>
      </c>
      <c r="O2710" s="1">
        <v>0.05</v>
      </c>
      <c r="P2710" s="1">
        <v>0</v>
      </c>
      <c r="Q2710" s="1">
        <v>4.83</v>
      </c>
    </row>
    <row r="2711" spans="1:17" ht="12.75">
      <c r="A2711" s="4">
        <v>45621</v>
      </c>
      <c r="B2711" s="18">
        <f>IF(AND(ISNUMBER(--LEFT(A2711,10)), ISNUMBER(--LEFT(C2711,10))), --LEFT(C2711,10) - --LEFT(A2711,10), "")</f>
        <v>9.3540999999968335</v>
      </c>
      <c r="C2711" s="4">
        <v>45630.354166666664</v>
      </c>
      <c r="D2711" s="16">
        <f>YEAR(C2711)</f>
        <v>2024</v>
      </c>
      <c r="E2711" s="1" t="str">
        <f t="shared" si="42"/>
        <v>December 2024</v>
      </c>
      <c r="F2711" s="3" t="str">
        <f ca="1">IF(C2711&gt;=TODAY()-365, "Last 12 Months", "After 12 Months")</f>
        <v>Last 12 Months</v>
      </c>
      <c r="G2711" s="1" t="s">
        <v>4963</v>
      </c>
      <c r="H2711" s="1" t="s">
        <v>708</v>
      </c>
      <c r="I2711" s="1" t="s">
        <v>4766</v>
      </c>
      <c r="J2711" s="8">
        <f>EOMONTH(C2711, 0)</f>
        <v>45657</v>
      </c>
      <c r="K2711" s="1" t="s">
        <v>373</v>
      </c>
      <c r="L2711" s="1" t="str">
        <f>IF(ISNUMBER(SEARCH("Social subscription",I2711)),"Social Sub",IF(OR(ISNUMBER(SEARCH("Mens",I2711)),ISNUMBER(SEARCH("Ladies",I2711))),"Match Fees",IF(OR(ISNUMBER(SEARCH("Badgers",I2711)),ISNUMBER(SEARCH("Match Fee",I2711))),"Match Fees",IF(OR(ISNUMBER(SEARCH("Training",I2711)),ISNUMBER(SEARCH("Aspirations",I2711))),"Training Fee",""))))</f>
        <v>Match Fees</v>
      </c>
      <c r="M2711" s="1">
        <v>5</v>
      </c>
      <c r="N2711" s="1">
        <v>0.1</v>
      </c>
      <c r="O2711" s="1">
        <v>0.05</v>
      </c>
      <c r="P2711" s="1">
        <v>0</v>
      </c>
      <c r="Q2711" s="1">
        <v>4.8499999999999996</v>
      </c>
    </row>
    <row r="2712" spans="1:17" ht="12.75">
      <c r="A2712" s="4">
        <v>45599</v>
      </c>
      <c r="B2712" s="18">
        <f>IF(AND(ISNUMBER(--LEFT(A2712,10)), ISNUMBER(--LEFT(C2712,10))), --LEFT(C2712,10) - --LEFT(A2712,10), "")</f>
        <v>31.354800000000978</v>
      </c>
      <c r="C2712" s="4">
        <v>45630.354861111111</v>
      </c>
      <c r="D2712" s="16">
        <f>YEAR(C2712)</f>
        <v>2024</v>
      </c>
      <c r="E2712" s="1" t="str">
        <f t="shared" si="42"/>
        <v>December 2024</v>
      </c>
      <c r="F2712" s="3" t="str">
        <f ca="1">IF(C2712&gt;=TODAY()-365, "Last 12 Months", "After 12 Months")</f>
        <v>Last 12 Months</v>
      </c>
      <c r="G2712" s="1" t="s">
        <v>4964</v>
      </c>
      <c r="H2712" s="1" t="s">
        <v>951</v>
      </c>
      <c r="I2712" s="1" t="s">
        <v>4965</v>
      </c>
      <c r="J2712" s="8">
        <f>EOMONTH(C2712, 0)</f>
        <v>45657</v>
      </c>
      <c r="K2712" s="1" t="s">
        <v>373</v>
      </c>
      <c r="L2712" s="1" t="str">
        <f>IF(ISNUMBER(SEARCH("Social subscription",I2712)),"Social Sub",IF(OR(ISNUMBER(SEARCH("Mens",I2712)),ISNUMBER(SEARCH("Ladies",I2712))),"Match Fees",IF(OR(ISNUMBER(SEARCH("Badgers",I2712)),ISNUMBER(SEARCH("Match Fee",I2712))),"Match Fees",IF(OR(ISNUMBER(SEARCH("Training",I2712)),ISNUMBER(SEARCH("Aspirations",I2712))),"Training Fee",""))))</f>
        <v>Training Fee</v>
      </c>
      <c r="M2712" s="1">
        <v>3</v>
      </c>
      <c r="N2712" s="1">
        <v>7.0000000000000007E-2</v>
      </c>
      <c r="O2712" s="1">
        <v>0.05</v>
      </c>
      <c r="P2712" s="1">
        <v>0</v>
      </c>
      <c r="Q2712" s="1">
        <v>2.88</v>
      </c>
    </row>
    <row r="2713" spans="1:17" ht="12.75">
      <c r="A2713" s="4">
        <v>45599</v>
      </c>
      <c r="B2713" s="18">
        <f>IF(AND(ISNUMBER(--LEFT(A2713,10)), ISNUMBER(--LEFT(C2713,10))), --LEFT(C2713,10) - --LEFT(A2713,10), "")</f>
        <v>31.354800000000978</v>
      </c>
      <c r="C2713" s="4">
        <v>45630.354861111111</v>
      </c>
      <c r="D2713" s="16">
        <f>YEAR(C2713)</f>
        <v>2024</v>
      </c>
      <c r="E2713" s="1" t="str">
        <f t="shared" si="42"/>
        <v>December 2024</v>
      </c>
      <c r="F2713" s="3" t="str">
        <f ca="1">IF(C2713&gt;=TODAY()-365, "Last 12 Months", "After 12 Months")</f>
        <v>Last 12 Months</v>
      </c>
      <c r="G2713" s="1" t="s">
        <v>4966</v>
      </c>
      <c r="H2713" s="1" t="s">
        <v>954</v>
      </c>
      <c r="I2713" s="1" t="s">
        <v>4965</v>
      </c>
      <c r="J2713" s="8">
        <f>EOMONTH(C2713, 0)</f>
        <v>45657</v>
      </c>
      <c r="K2713" s="1" t="s">
        <v>373</v>
      </c>
      <c r="L2713" s="1" t="str">
        <f>IF(ISNUMBER(SEARCH("Social subscription",I2713)),"Social Sub",IF(OR(ISNUMBER(SEARCH("Mens",I2713)),ISNUMBER(SEARCH("Ladies",I2713))),"Match Fees",IF(OR(ISNUMBER(SEARCH("Badgers",I2713)),ISNUMBER(SEARCH("Match Fee",I2713))),"Match Fees",IF(OR(ISNUMBER(SEARCH("Training",I2713)),ISNUMBER(SEARCH("Aspirations",I2713))),"Training Fee",""))))</f>
        <v>Training Fee</v>
      </c>
      <c r="M2713" s="1">
        <v>3</v>
      </c>
      <c r="N2713" s="1">
        <v>7.0000000000000007E-2</v>
      </c>
      <c r="O2713" s="1">
        <v>0.05</v>
      </c>
      <c r="P2713" s="1">
        <v>0</v>
      </c>
      <c r="Q2713" s="1">
        <v>2.88</v>
      </c>
    </row>
    <row r="2714" spans="1:17" ht="12.75">
      <c r="A2714" s="4">
        <v>45605</v>
      </c>
      <c r="B2714" s="18">
        <f>IF(AND(ISNUMBER(--LEFT(A2714,10)), ISNUMBER(--LEFT(C2714,10))), --LEFT(C2714,10) - --LEFT(A2714,10), "")</f>
        <v>25.354800000000978</v>
      </c>
      <c r="C2714" s="4">
        <v>45630.354861111111</v>
      </c>
      <c r="D2714" s="16">
        <f>YEAR(C2714)</f>
        <v>2024</v>
      </c>
      <c r="E2714" s="1" t="str">
        <f t="shared" si="42"/>
        <v>December 2024</v>
      </c>
      <c r="F2714" s="3" t="str">
        <f ca="1">IF(C2714&gt;=TODAY()-365, "Last 12 Months", "After 12 Months")</f>
        <v>Last 12 Months</v>
      </c>
      <c r="G2714" s="1" t="s">
        <v>4967</v>
      </c>
      <c r="H2714" s="1" t="s">
        <v>951</v>
      </c>
      <c r="I2714" s="1" t="s">
        <v>4968</v>
      </c>
      <c r="J2714" s="8">
        <f>EOMONTH(C2714, 0)</f>
        <v>45657</v>
      </c>
      <c r="K2714" s="1" t="s">
        <v>373</v>
      </c>
      <c r="L2714" s="1" t="str">
        <f>IF(ISNUMBER(SEARCH("Social subscription",I2714)),"Social Sub",IF(OR(ISNUMBER(SEARCH("Mens",I2714)),ISNUMBER(SEARCH("Ladies",I2714))),"Match Fees",IF(OR(ISNUMBER(SEARCH("Badgers",I2714)),ISNUMBER(SEARCH("Match Fee",I2714))),"Match Fees",IF(OR(ISNUMBER(SEARCH("Training",I2714)),ISNUMBER(SEARCH("Aspirations",I2714))),"Training Fee",""))))</f>
        <v>Match Fees</v>
      </c>
      <c r="M2714" s="1">
        <v>3</v>
      </c>
      <c r="N2714" s="1">
        <v>7.0000000000000007E-2</v>
      </c>
      <c r="O2714" s="1">
        <v>0.05</v>
      </c>
      <c r="P2714" s="1">
        <v>0</v>
      </c>
      <c r="Q2714" s="1">
        <v>2.88</v>
      </c>
    </row>
    <row r="2715" spans="1:17" ht="12.75">
      <c r="A2715" s="4">
        <v>45606</v>
      </c>
      <c r="B2715" s="18">
        <f>IF(AND(ISNUMBER(--LEFT(A2715,10)), ISNUMBER(--LEFT(C2715,10))), --LEFT(C2715,10) - --LEFT(A2715,10), "")</f>
        <v>24.354800000000978</v>
      </c>
      <c r="C2715" s="4">
        <v>45630.354861111111</v>
      </c>
      <c r="D2715" s="16">
        <f>YEAR(C2715)</f>
        <v>2024</v>
      </c>
      <c r="E2715" s="1" t="str">
        <f t="shared" si="42"/>
        <v>December 2024</v>
      </c>
      <c r="F2715" s="3" t="str">
        <f ca="1">IF(C2715&gt;=TODAY()-365, "Last 12 Months", "After 12 Months")</f>
        <v>Last 12 Months</v>
      </c>
      <c r="G2715" s="1" t="s">
        <v>4969</v>
      </c>
      <c r="H2715" s="1" t="s">
        <v>951</v>
      </c>
      <c r="I2715" s="1" t="s">
        <v>4970</v>
      </c>
      <c r="J2715" s="8">
        <f>EOMONTH(C2715, 0)</f>
        <v>45657</v>
      </c>
      <c r="K2715" s="1" t="s">
        <v>373</v>
      </c>
      <c r="L2715" s="1" t="str">
        <f>IF(ISNUMBER(SEARCH("Social subscription",I2715)),"Social Sub",IF(OR(ISNUMBER(SEARCH("Mens",I2715)),ISNUMBER(SEARCH("Ladies",I2715))),"Match Fees",IF(OR(ISNUMBER(SEARCH("Badgers",I2715)),ISNUMBER(SEARCH("Match Fee",I2715))),"Match Fees",IF(OR(ISNUMBER(SEARCH("Training",I2715)),ISNUMBER(SEARCH("Aspirations",I2715))),"Training Fee",""))))</f>
        <v>Training Fee</v>
      </c>
      <c r="M2715" s="1">
        <v>3</v>
      </c>
      <c r="N2715" s="1">
        <v>7.0000000000000007E-2</v>
      </c>
      <c r="O2715" s="1">
        <v>0.05</v>
      </c>
      <c r="P2715" s="1">
        <v>0</v>
      </c>
      <c r="Q2715" s="1">
        <v>2.88</v>
      </c>
    </row>
    <row r="2716" spans="1:17" ht="12.75">
      <c r="A2716" s="4">
        <v>45612</v>
      </c>
      <c r="B2716" s="18">
        <f>IF(AND(ISNUMBER(--LEFT(A2716,10)), ISNUMBER(--LEFT(C2716,10))), --LEFT(C2716,10) - --LEFT(A2716,10), "")</f>
        <v>18.354800000000978</v>
      </c>
      <c r="C2716" s="4">
        <v>45630.354861111111</v>
      </c>
      <c r="D2716" s="16">
        <f>YEAR(C2716)</f>
        <v>2024</v>
      </c>
      <c r="E2716" s="1" t="str">
        <f t="shared" si="42"/>
        <v>December 2024</v>
      </c>
      <c r="F2716" s="3" t="str">
        <f ca="1">IF(C2716&gt;=TODAY()-365, "Last 12 Months", "After 12 Months")</f>
        <v>Last 12 Months</v>
      </c>
      <c r="G2716" s="1" t="s">
        <v>4971</v>
      </c>
      <c r="H2716" s="1" t="s">
        <v>951</v>
      </c>
      <c r="I2716" s="1" t="s">
        <v>4972</v>
      </c>
      <c r="J2716" s="8">
        <f>EOMONTH(C2716, 0)</f>
        <v>45657</v>
      </c>
      <c r="K2716" s="1" t="s">
        <v>373</v>
      </c>
      <c r="L2716" s="1" t="str">
        <f>IF(ISNUMBER(SEARCH("Social subscription",I2716)),"Social Sub",IF(OR(ISNUMBER(SEARCH("Mens",I2716)),ISNUMBER(SEARCH("Ladies",I2716))),"Match Fees",IF(OR(ISNUMBER(SEARCH("Badgers",I2716)),ISNUMBER(SEARCH("Match Fee",I2716))),"Match Fees",IF(OR(ISNUMBER(SEARCH("Training",I2716)),ISNUMBER(SEARCH("Aspirations",I2716))),"Training Fee",""))))</f>
        <v>Match Fees</v>
      </c>
      <c r="M2716" s="1">
        <v>3</v>
      </c>
      <c r="N2716" s="1">
        <v>7.0000000000000007E-2</v>
      </c>
      <c r="O2716" s="1">
        <v>0.05</v>
      </c>
      <c r="P2716" s="1">
        <v>0</v>
      </c>
      <c r="Q2716" s="1">
        <v>2.88</v>
      </c>
    </row>
    <row r="2717" spans="1:17" ht="12.75">
      <c r="A2717" s="4">
        <v>45626</v>
      </c>
      <c r="B2717" s="18">
        <f>IF(AND(ISNUMBER(--LEFT(A2717,10)), ISNUMBER(--LEFT(C2717,10))), --LEFT(C2717,10) - --LEFT(A2717,10), "")</f>
        <v>4.3548000000009779</v>
      </c>
      <c r="C2717" s="4">
        <v>45630.354861111111</v>
      </c>
      <c r="D2717" s="16">
        <f>YEAR(C2717)</f>
        <v>2024</v>
      </c>
      <c r="E2717" s="1" t="str">
        <f t="shared" si="42"/>
        <v>December 2024</v>
      </c>
      <c r="F2717" s="3" t="str">
        <f ca="1">IF(C2717&gt;=TODAY()-365, "Last 12 Months", "After 12 Months")</f>
        <v>Last 12 Months</v>
      </c>
      <c r="G2717" s="1" t="s">
        <v>4973</v>
      </c>
      <c r="H2717" s="1" t="s">
        <v>951</v>
      </c>
      <c r="I2717" s="1" t="s">
        <v>4974</v>
      </c>
      <c r="J2717" s="8">
        <f>EOMONTH(C2717, 0)</f>
        <v>45657</v>
      </c>
      <c r="K2717" s="1" t="s">
        <v>373</v>
      </c>
      <c r="L2717" s="1" t="str">
        <f>IF(ISNUMBER(SEARCH("Social subscription",I2717)),"Social Sub",IF(OR(ISNUMBER(SEARCH("Mens",I2717)),ISNUMBER(SEARCH("Ladies",I2717))),"Match Fees",IF(OR(ISNUMBER(SEARCH("Badgers",I2717)),ISNUMBER(SEARCH("Match Fee",I2717))),"Match Fees",IF(OR(ISNUMBER(SEARCH("Training",I2717)),ISNUMBER(SEARCH("Aspirations",I2717))),"Training Fee",""))))</f>
        <v>Match Fees</v>
      </c>
      <c r="M2717" s="1">
        <v>3</v>
      </c>
      <c r="N2717" s="1">
        <v>7.0000000000000007E-2</v>
      </c>
      <c r="O2717" s="1">
        <v>0.05</v>
      </c>
      <c r="P2717" s="1">
        <v>0</v>
      </c>
      <c r="Q2717" s="1">
        <v>2.88</v>
      </c>
    </row>
    <row r="2718" spans="1:17" ht="12.75">
      <c r="A2718" s="4">
        <v>45627</v>
      </c>
      <c r="B2718" s="18">
        <f>IF(AND(ISNUMBER(--LEFT(A2718,10)), ISNUMBER(--LEFT(C2718,10))), --LEFT(C2718,10) - --LEFT(A2718,10), "")</f>
        <v>3.3548000000009779</v>
      </c>
      <c r="C2718" s="4">
        <v>45630.354861111111</v>
      </c>
      <c r="D2718" s="16">
        <f>YEAR(C2718)</f>
        <v>2024</v>
      </c>
      <c r="E2718" s="1" t="str">
        <f t="shared" si="42"/>
        <v>December 2024</v>
      </c>
      <c r="F2718" s="3" t="str">
        <f ca="1">IF(C2718&gt;=TODAY()-365, "Last 12 Months", "After 12 Months")</f>
        <v>Last 12 Months</v>
      </c>
      <c r="G2718" s="1" t="s">
        <v>4975</v>
      </c>
      <c r="H2718" s="1" t="s">
        <v>951</v>
      </c>
      <c r="I2718" s="1" t="s">
        <v>4976</v>
      </c>
      <c r="J2718" s="8">
        <f>EOMONTH(C2718, 0)</f>
        <v>45657</v>
      </c>
      <c r="K2718" s="1" t="s">
        <v>373</v>
      </c>
      <c r="L2718" s="1" t="str">
        <f>IF(ISNUMBER(SEARCH("Social subscription",I2718)),"Social Sub",IF(OR(ISNUMBER(SEARCH("Mens",I2718)),ISNUMBER(SEARCH("Ladies",I2718))),"Match Fees",IF(OR(ISNUMBER(SEARCH("Badgers",I2718)),ISNUMBER(SEARCH("Match Fee",I2718))),"Match Fees",IF(OR(ISNUMBER(SEARCH("Training",I2718)),ISNUMBER(SEARCH("Aspirations",I2718))),"Training Fee",""))))</f>
        <v>Training Fee</v>
      </c>
      <c r="M2718" s="1">
        <v>3</v>
      </c>
      <c r="N2718" s="1">
        <v>7.0000000000000007E-2</v>
      </c>
      <c r="O2718" s="1">
        <v>0.05</v>
      </c>
      <c r="P2718" s="1">
        <v>0</v>
      </c>
      <c r="Q2718" s="1">
        <v>2.88</v>
      </c>
    </row>
    <row r="2719" spans="1:17" ht="12.75">
      <c r="A2719" s="4">
        <v>45627</v>
      </c>
      <c r="B2719" s="18">
        <f>IF(AND(ISNUMBER(--LEFT(A2719,10)), ISNUMBER(--LEFT(C2719,10))), --LEFT(C2719,10) - --LEFT(A2719,10), "")</f>
        <v>3.3548000000009779</v>
      </c>
      <c r="C2719" s="4">
        <v>45630.354861111111</v>
      </c>
      <c r="D2719" s="16">
        <f>YEAR(C2719)</f>
        <v>2024</v>
      </c>
      <c r="E2719" s="1" t="str">
        <f t="shared" si="42"/>
        <v>December 2024</v>
      </c>
      <c r="F2719" s="3" t="str">
        <f ca="1">IF(C2719&gt;=TODAY()-365, "Last 12 Months", "After 12 Months")</f>
        <v>Last 12 Months</v>
      </c>
      <c r="G2719" s="1" t="s">
        <v>4977</v>
      </c>
      <c r="H2719" s="1" t="s">
        <v>954</v>
      </c>
      <c r="I2719" s="1" t="s">
        <v>4976</v>
      </c>
      <c r="J2719" s="8">
        <f>EOMONTH(C2719, 0)</f>
        <v>45657</v>
      </c>
      <c r="K2719" s="1" t="s">
        <v>373</v>
      </c>
      <c r="L2719" s="1" t="str">
        <f>IF(ISNUMBER(SEARCH("Social subscription",I2719)),"Social Sub",IF(OR(ISNUMBER(SEARCH("Mens",I2719)),ISNUMBER(SEARCH("Ladies",I2719))),"Match Fees",IF(OR(ISNUMBER(SEARCH("Badgers",I2719)),ISNUMBER(SEARCH("Match Fee",I2719))),"Match Fees",IF(OR(ISNUMBER(SEARCH("Training",I2719)),ISNUMBER(SEARCH("Aspirations",I2719))),"Training Fee",""))))</f>
        <v>Training Fee</v>
      </c>
      <c r="M2719" s="1">
        <v>3</v>
      </c>
      <c r="N2719" s="1">
        <v>7.0000000000000007E-2</v>
      </c>
      <c r="O2719" s="1">
        <v>0.05</v>
      </c>
      <c r="P2719" s="1">
        <v>0</v>
      </c>
      <c r="Q2719" s="1">
        <v>2.88</v>
      </c>
    </row>
    <row r="2720" spans="1:17" ht="12.75">
      <c r="A2720" s="4">
        <v>45600</v>
      </c>
      <c r="B2720" s="18">
        <f>IF(AND(ISNUMBER(--LEFT(A2720,10)), ISNUMBER(--LEFT(C2720,10))), --LEFT(C2720,10) - --LEFT(A2720,10), "")</f>
        <v>30.354800000000978</v>
      </c>
      <c r="C2720" s="4">
        <v>45630.354861111111</v>
      </c>
      <c r="D2720" s="16">
        <f>YEAR(C2720)</f>
        <v>2024</v>
      </c>
      <c r="E2720" s="1" t="str">
        <f t="shared" si="42"/>
        <v>December 2024</v>
      </c>
      <c r="F2720" s="3" t="str">
        <f ca="1">IF(C2720&gt;=TODAY()-365, "Last 12 Months", "After 12 Months")</f>
        <v>Last 12 Months</v>
      </c>
      <c r="G2720" s="1" t="s">
        <v>4978</v>
      </c>
      <c r="H2720" s="1" t="s">
        <v>3561</v>
      </c>
      <c r="I2720" s="1" t="s">
        <v>4383</v>
      </c>
      <c r="J2720" s="8">
        <f>EOMONTH(C2720, 0)</f>
        <v>45657</v>
      </c>
      <c r="K2720" s="1" t="s">
        <v>373</v>
      </c>
      <c r="L2720" s="1" t="str">
        <f>IF(ISNUMBER(SEARCH("Social subscription",I2720)),"Social Sub",IF(OR(ISNUMBER(SEARCH("Mens",I2720)),ISNUMBER(SEARCH("Ladies",I2720))),"Match Fees",IF(OR(ISNUMBER(SEARCH("Badgers",I2720)),ISNUMBER(SEARCH("Match Fee",I2720))),"Match Fees",IF(OR(ISNUMBER(SEARCH("Training",I2720)),ISNUMBER(SEARCH("Aspirations",I2720))),"Training Fee",""))))</f>
        <v>Match Fees</v>
      </c>
      <c r="M2720" s="1">
        <v>10</v>
      </c>
      <c r="N2720" s="1">
        <v>0.25</v>
      </c>
      <c r="O2720" s="1">
        <v>0.1</v>
      </c>
      <c r="P2720" s="1">
        <v>0</v>
      </c>
      <c r="Q2720" s="1">
        <v>9.65</v>
      </c>
    </row>
    <row r="2721" spans="1:17" ht="12.75">
      <c r="A2721" s="4">
        <v>45607</v>
      </c>
      <c r="B2721" s="18">
        <f>IF(AND(ISNUMBER(--LEFT(A2721,10)), ISNUMBER(--LEFT(C2721,10))), --LEFT(C2721,10) - --LEFT(A2721,10), "")</f>
        <v>23.354800000000978</v>
      </c>
      <c r="C2721" s="4">
        <v>45630.354861111111</v>
      </c>
      <c r="D2721" s="16">
        <f>YEAR(C2721)</f>
        <v>2024</v>
      </c>
      <c r="E2721" s="1" t="str">
        <f t="shared" si="42"/>
        <v>December 2024</v>
      </c>
      <c r="F2721" s="3" t="str">
        <f ca="1">IF(C2721&gt;=TODAY()-365, "Last 12 Months", "After 12 Months")</f>
        <v>Last 12 Months</v>
      </c>
      <c r="G2721" s="1" t="s">
        <v>4979</v>
      </c>
      <c r="H2721" s="1" t="s">
        <v>3561</v>
      </c>
      <c r="I2721" s="1" t="s">
        <v>4980</v>
      </c>
      <c r="J2721" s="8">
        <f>EOMONTH(C2721, 0)</f>
        <v>45657</v>
      </c>
      <c r="K2721" s="1" t="s">
        <v>373</v>
      </c>
      <c r="L2721" s="1" t="str">
        <f>IF(ISNUMBER(SEARCH("Social subscription",I2721)),"Social Sub",IF(OR(ISNUMBER(SEARCH("Mens",I2721)),ISNUMBER(SEARCH("Ladies",I2721))),"Match Fees",IF(OR(ISNUMBER(SEARCH("Badgers",I2721)),ISNUMBER(SEARCH("Match Fee",I2721))),"Match Fees",IF(OR(ISNUMBER(SEARCH("Training",I2721)),ISNUMBER(SEARCH("Aspirations",I2721))),"Training Fee",""))))</f>
        <v>Match Fees</v>
      </c>
      <c r="M2721" s="1">
        <v>10</v>
      </c>
      <c r="N2721" s="1">
        <v>0.25</v>
      </c>
      <c r="O2721" s="1">
        <v>0.1</v>
      </c>
      <c r="P2721" s="1">
        <v>0</v>
      </c>
      <c r="Q2721" s="1">
        <v>9.65</v>
      </c>
    </row>
    <row r="2722" spans="1:17" ht="12.75">
      <c r="A2722" s="4">
        <v>45600</v>
      </c>
      <c r="B2722" s="18">
        <f>IF(AND(ISNUMBER(--LEFT(A2722,10)), ISNUMBER(--LEFT(C2722,10))), --LEFT(C2722,10) - --LEFT(A2722,10), "")</f>
        <v>30.354800000000978</v>
      </c>
      <c r="C2722" s="4">
        <v>45630.354861111111</v>
      </c>
      <c r="D2722" s="16">
        <f>YEAR(C2722)</f>
        <v>2024</v>
      </c>
      <c r="E2722" s="1" t="str">
        <f t="shared" si="42"/>
        <v>December 2024</v>
      </c>
      <c r="F2722" s="3" t="str">
        <f ca="1">IF(C2722&gt;=TODAY()-365, "Last 12 Months", "After 12 Months")</f>
        <v>Last 12 Months</v>
      </c>
      <c r="G2722" s="1" t="s">
        <v>4981</v>
      </c>
      <c r="H2722" s="1" t="s">
        <v>4982</v>
      </c>
      <c r="I2722" s="1" t="s">
        <v>4820</v>
      </c>
      <c r="J2722" s="8">
        <f>EOMONTH(C2722, 0)</f>
        <v>45657</v>
      </c>
      <c r="K2722" s="1" t="s">
        <v>373</v>
      </c>
      <c r="L2722" s="1" t="str">
        <f>IF(ISNUMBER(SEARCH("Social subscription",I2722)),"Social Sub",IF(OR(ISNUMBER(SEARCH("Mens",I2722)),ISNUMBER(SEARCH("Ladies",I2722))),"Match Fees",IF(OR(ISNUMBER(SEARCH("Badgers",I2722)),ISNUMBER(SEARCH("Match Fee",I2722))),"Match Fees",IF(OR(ISNUMBER(SEARCH("Training",I2722)),ISNUMBER(SEARCH("Aspirations",I2722))),"Training Fee",""))))</f>
        <v>Match Fees</v>
      </c>
      <c r="M2722" s="1">
        <v>10</v>
      </c>
      <c r="N2722" s="1">
        <v>0.25</v>
      </c>
      <c r="O2722" s="1">
        <v>0.1</v>
      </c>
      <c r="P2722" s="1">
        <v>0</v>
      </c>
      <c r="Q2722" s="1">
        <v>9.65</v>
      </c>
    </row>
    <row r="2723" spans="1:17" ht="12.75">
      <c r="A2723" s="4">
        <v>45607</v>
      </c>
      <c r="B2723" s="18">
        <f>IF(AND(ISNUMBER(--LEFT(A2723,10)), ISNUMBER(--LEFT(C2723,10))), --LEFT(C2723,10) - --LEFT(A2723,10), "")</f>
        <v>23.354800000000978</v>
      </c>
      <c r="C2723" s="4">
        <v>45630.354861111111</v>
      </c>
      <c r="D2723" s="16">
        <f>YEAR(C2723)</f>
        <v>2024</v>
      </c>
      <c r="E2723" s="1" t="str">
        <f t="shared" si="42"/>
        <v>December 2024</v>
      </c>
      <c r="F2723" s="3" t="str">
        <f ca="1">IF(C2723&gt;=TODAY()-365, "Last 12 Months", "After 12 Months")</f>
        <v>Last 12 Months</v>
      </c>
      <c r="G2723" s="1" t="s">
        <v>4983</v>
      </c>
      <c r="H2723" s="1" t="s">
        <v>4982</v>
      </c>
      <c r="I2723" s="1" t="s">
        <v>4980</v>
      </c>
      <c r="J2723" s="8">
        <f>EOMONTH(C2723, 0)</f>
        <v>45657</v>
      </c>
      <c r="K2723" s="1" t="s">
        <v>373</v>
      </c>
      <c r="L2723" s="1" t="str">
        <f>IF(ISNUMBER(SEARCH("Social subscription",I2723)),"Social Sub",IF(OR(ISNUMBER(SEARCH("Mens",I2723)),ISNUMBER(SEARCH("Ladies",I2723))),"Match Fees",IF(OR(ISNUMBER(SEARCH("Badgers",I2723)),ISNUMBER(SEARCH("Match Fee",I2723))),"Match Fees",IF(OR(ISNUMBER(SEARCH("Training",I2723)),ISNUMBER(SEARCH("Aspirations",I2723))),"Training Fee",""))))</f>
        <v>Match Fees</v>
      </c>
      <c r="M2723" s="1">
        <v>10</v>
      </c>
      <c r="N2723" s="1">
        <v>0.25</v>
      </c>
      <c r="O2723" s="1">
        <v>0.1</v>
      </c>
      <c r="P2723" s="1">
        <v>0</v>
      </c>
      <c r="Q2723" s="1">
        <v>9.65</v>
      </c>
    </row>
    <row r="2724" spans="1:17" ht="12.75">
      <c r="A2724" s="4">
        <v>45583</v>
      </c>
      <c r="B2724" s="18">
        <f>IF(AND(ISNUMBER(--LEFT(A2724,10)), ISNUMBER(--LEFT(C2724,10))), --LEFT(C2724,10) - --LEFT(A2724,10), "")</f>
        <v>48.354099999996834</v>
      </c>
      <c r="C2724" s="4">
        <v>45631.354166666664</v>
      </c>
      <c r="D2724" s="16">
        <f>YEAR(C2724)</f>
        <v>2024</v>
      </c>
      <c r="E2724" s="1" t="str">
        <f t="shared" si="42"/>
        <v>December 2024</v>
      </c>
      <c r="F2724" s="3" t="str">
        <f ca="1">IF(C2724&gt;=TODAY()-365, "Last 12 Months", "After 12 Months")</f>
        <v>Last 12 Months</v>
      </c>
      <c r="G2724" s="1" t="s">
        <v>4984</v>
      </c>
      <c r="H2724" s="1" t="s">
        <v>3461</v>
      </c>
      <c r="I2724" s="1" t="s">
        <v>4985</v>
      </c>
      <c r="J2724" s="8">
        <f>EOMONTH(C2724, 0)</f>
        <v>45657</v>
      </c>
      <c r="K2724" s="1" t="s">
        <v>373</v>
      </c>
      <c r="L2724" s="1" t="str">
        <f>IF(ISNUMBER(SEARCH("Social subscription",I2724)),"Social Sub",IF(OR(ISNUMBER(SEARCH("Mens",I2724)),ISNUMBER(SEARCH("Ladies",I2724))),"Match Fees",IF(OR(ISNUMBER(SEARCH("Badgers",I2724)),ISNUMBER(SEARCH("Match Fee",I2724))),"Match Fees",IF(OR(ISNUMBER(SEARCH("Training",I2724)),ISNUMBER(SEARCH("Aspirations",I2724))),"Training Fee",""))))</f>
        <v>Match Fees</v>
      </c>
      <c r="M2724" s="1">
        <v>5</v>
      </c>
      <c r="N2724" s="1">
        <v>0.14000000000000001</v>
      </c>
      <c r="O2724" s="1">
        <v>0.05</v>
      </c>
      <c r="P2724" s="1">
        <v>0</v>
      </c>
      <c r="Q2724" s="1">
        <v>4.8099999999999996</v>
      </c>
    </row>
    <row r="2725" spans="1:17" ht="12.75">
      <c r="A2725" s="4">
        <v>45597</v>
      </c>
      <c r="B2725" s="18">
        <f>IF(AND(ISNUMBER(--LEFT(A2725,10)), ISNUMBER(--LEFT(C2725,10))), --LEFT(C2725,10) - --LEFT(A2725,10), "")</f>
        <v>34.354099999996834</v>
      </c>
      <c r="C2725" s="4">
        <v>45631.354166666664</v>
      </c>
      <c r="D2725" s="16">
        <f>YEAR(C2725)</f>
        <v>2024</v>
      </c>
      <c r="E2725" s="1" t="str">
        <f t="shared" si="42"/>
        <v>December 2024</v>
      </c>
      <c r="F2725" s="3" t="str">
        <f ca="1">IF(C2725&gt;=TODAY()-365, "Last 12 Months", "After 12 Months")</f>
        <v>Last 12 Months</v>
      </c>
      <c r="G2725" s="1" t="s">
        <v>4986</v>
      </c>
      <c r="H2725" s="1" t="s">
        <v>3461</v>
      </c>
      <c r="I2725" s="1" t="s">
        <v>4987</v>
      </c>
      <c r="J2725" s="8">
        <f>EOMONTH(C2725, 0)</f>
        <v>45657</v>
      </c>
      <c r="K2725" s="1" t="s">
        <v>373</v>
      </c>
      <c r="L2725" s="1" t="str">
        <f>IF(ISNUMBER(SEARCH("Social subscription",I2725)),"Social Sub",IF(OR(ISNUMBER(SEARCH("Mens",I2725)),ISNUMBER(SEARCH("Ladies",I2725))),"Match Fees",IF(OR(ISNUMBER(SEARCH("Badgers",I2725)),ISNUMBER(SEARCH("Match Fee",I2725))),"Match Fees",IF(OR(ISNUMBER(SEARCH("Training",I2725)),ISNUMBER(SEARCH("Aspirations",I2725))),"Training Fee",""))))</f>
        <v>Match Fees</v>
      </c>
      <c r="M2725" s="1">
        <v>5</v>
      </c>
      <c r="N2725" s="1">
        <v>0.14000000000000001</v>
      </c>
      <c r="O2725" s="1">
        <v>0.05</v>
      </c>
      <c r="P2725" s="1">
        <v>0</v>
      </c>
      <c r="Q2725" s="1">
        <v>4.8099999999999996</v>
      </c>
    </row>
    <row r="2726" spans="1:17" ht="12.75">
      <c r="A2726" s="4">
        <v>45611</v>
      </c>
      <c r="B2726" s="18">
        <f>IF(AND(ISNUMBER(--LEFT(A2726,10)), ISNUMBER(--LEFT(C2726,10))), --LEFT(C2726,10) - --LEFT(A2726,10), "")</f>
        <v>20.354099999996834</v>
      </c>
      <c r="C2726" s="4">
        <v>45631.354166666664</v>
      </c>
      <c r="D2726" s="16">
        <f>YEAR(C2726)</f>
        <v>2024</v>
      </c>
      <c r="E2726" s="1" t="str">
        <f t="shared" si="42"/>
        <v>December 2024</v>
      </c>
      <c r="F2726" s="3" t="str">
        <f ca="1">IF(C2726&gt;=TODAY()-365, "Last 12 Months", "After 12 Months")</f>
        <v>Last 12 Months</v>
      </c>
      <c r="G2726" s="1" t="s">
        <v>4988</v>
      </c>
      <c r="H2726" s="1" t="s">
        <v>3461</v>
      </c>
      <c r="I2726" s="1" t="s">
        <v>4989</v>
      </c>
      <c r="J2726" s="8">
        <f>EOMONTH(C2726, 0)</f>
        <v>45657</v>
      </c>
      <c r="K2726" s="1" t="s">
        <v>373</v>
      </c>
      <c r="L2726" s="1" t="str">
        <f>IF(ISNUMBER(SEARCH("Social subscription",I2726)),"Social Sub",IF(OR(ISNUMBER(SEARCH("Mens",I2726)),ISNUMBER(SEARCH("Ladies",I2726))),"Match Fees",IF(OR(ISNUMBER(SEARCH("Badgers",I2726)),ISNUMBER(SEARCH("Match Fee",I2726))),"Match Fees",IF(OR(ISNUMBER(SEARCH("Training",I2726)),ISNUMBER(SEARCH("Aspirations",I2726))),"Training Fee",""))))</f>
        <v>Match Fees</v>
      </c>
      <c r="M2726" s="1">
        <v>5</v>
      </c>
      <c r="N2726" s="1">
        <v>0.15</v>
      </c>
      <c r="O2726" s="1">
        <v>0.05</v>
      </c>
      <c r="P2726" s="1">
        <v>0</v>
      </c>
      <c r="Q2726" s="1">
        <v>4.8</v>
      </c>
    </row>
    <row r="2727" spans="1:17" ht="12.75">
      <c r="A2727" s="4">
        <v>45549</v>
      </c>
      <c r="B2727" s="18">
        <f>IF(AND(ISNUMBER(--LEFT(A2727,10)), ISNUMBER(--LEFT(C2727,10))), --LEFT(C2727,10) - --LEFT(A2727,10), "")</f>
        <v>82.870100000000093</v>
      </c>
      <c r="C2727" s="4">
        <v>45631.870138888888</v>
      </c>
      <c r="D2727" s="16">
        <f>YEAR(C2727)</f>
        <v>2024</v>
      </c>
      <c r="E2727" s="1" t="str">
        <f t="shared" si="42"/>
        <v>December 2024</v>
      </c>
      <c r="F2727" s="3" t="str">
        <f ca="1">IF(C2727&gt;=TODAY()-365, "Last 12 Months", "After 12 Months")</f>
        <v>Last 12 Months</v>
      </c>
      <c r="G2727" s="1" t="s">
        <v>4990</v>
      </c>
      <c r="H2727" s="1" t="s">
        <v>2784</v>
      </c>
      <c r="I2727" s="1" t="s">
        <v>4991</v>
      </c>
      <c r="J2727" s="8">
        <f>EOMONTH(C2727, 0)</f>
        <v>45657</v>
      </c>
      <c r="K2727" s="1" t="s">
        <v>233</v>
      </c>
      <c r="L2727" s="1" t="str">
        <f>IF(ISNUMBER(SEARCH("Social subscription",I2727)),"Social Sub",IF(OR(ISNUMBER(SEARCH("Mens",I2727)),ISNUMBER(SEARCH("Ladies",I2727))),"Match Fees",IF(OR(ISNUMBER(SEARCH("Badgers",I2727)),ISNUMBER(SEARCH("Match Fee",I2727))),"Match Fees",IF(OR(ISNUMBER(SEARCH("Training",I2727)),ISNUMBER(SEARCH("Aspirations",I2727))),"Training Fee",""))))</f>
        <v>Match Fees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</row>
    <row r="2728" spans="1:17" ht="12.75">
      <c r="A2728" s="4">
        <v>45600</v>
      </c>
      <c r="B2728" s="18">
        <f>IF(AND(ISNUMBER(--LEFT(A2728,10)), ISNUMBER(--LEFT(C2728,10))), --LEFT(C2728,10) - --LEFT(A2728,10), "")</f>
        <v>32.354099999996834</v>
      </c>
      <c r="C2728" s="4">
        <v>45632.354166666664</v>
      </c>
      <c r="D2728" s="16">
        <f>YEAR(C2728)</f>
        <v>2024</v>
      </c>
      <c r="E2728" s="1" t="str">
        <f t="shared" si="42"/>
        <v>December 2024</v>
      </c>
      <c r="F2728" s="3" t="str">
        <f ca="1">IF(C2728&gt;=TODAY()-365, "Last 12 Months", "After 12 Months")</f>
        <v>Last 12 Months</v>
      </c>
      <c r="G2728" s="1" t="s">
        <v>4992</v>
      </c>
      <c r="H2728" s="1" t="s">
        <v>963</v>
      </c>
      <c r="I2728" s="1" t="s">
        <v>4820</v>
      </c>
      <c r="J2728" s="8">
        <f>EOMONTH(C2728, 0)</f>
        <v>45657</v>
      </c>
      <c r="K2728" s="1" t="s">
        <v>373</v>
      </c>
      <c r="L2728" s="1" t="str">
        <f>IF(ISNUMBER(SEARCH("Social subscription",I2728)),"Social Sub",IF(OR(ISNUMBER(SEARCH("Mens",I2728)),ISNUMBER(SEARCH("Ladies",I2728))),"Match Fees",IF(OR(ISNUMBER(SEARCH("Badgers",I2728)),ISNUMBER(SEARCH("Match Fee",I2728))),"Match Fees",IF(OR(ISNUMBER(SEARCH("Training",I2728)),ISNUMBER(SEARCH("Aspirations",I2728))),"Training Fee",""))))</f>
        <v>Match Fees</v>
      </c>
      <c r="M2728" s="1">
        <v>10</v>
      </c>
      <c r="N2728" s="1">
        <v>0.22</v>
      </c>
      <c r="O2728" s="1">
        <v>0.1</v>
      </c>
      <c r="P2728" s="1">
        <v>0</v>
      </c>
      <c r="Q2728" s="1">
        <v>9.68</v>
      </c>
    </row>
    <row r="2729" spans="1:17" ht="12.75">
      <c r="A2729" s="4">
        <v>45607</v>
      </c>
      <c r="B2729" s="18">
        <f>IF(AND(ISNUMBER(--LEFT(A2729,10)), ISNUMBER(--LEFT(C2729,10))), --LEFT(C2729,10) - --LEFT(A2729,10), "")</f>
        <v>25.354099999996834</v>
      </c>
      <c r="C2729" s="4">
        <v>45632.354166666664</v>
      </c>
      <c r="D2729" s="16">
        <f>YEAR(C2729)</f>
        <v>2024</v>
      </c>
      <c r="E2729" s="1" t="str">
        <f t="shared" si="42"/>
        <v>December 2024</v>
      </c>
      <c r="F2729" s="3" t="str">
        <f ca="1">IF(C2729&gt;=TODAY()-365, "Last 12 Months", "After 12 Months")</f>
        <v>Last 12 Months</v>
      </c>
      <c r="G2729" s="1" t="s">
        <v>4993</v>
      </c>
      <c r="H2729" s="1" t="s">
        <v>963</v>
      </c>
      <c r="I2729" s="1" t="s">
        <v>4792</v>
      </c>
      <c r="J2729" s="8">
        <f>EOMONTH(C2729, 0)</f>
        <v>45657</v>
      </c>
      <c r="K2729" s="1" t="s">
        <v>373</v>
      </c>
      <c r="L2729" s="1" t="str">
        <f>IF(ISNUMBER(SEARCH("Social subscription",I2729)),"Social Sub",IF(OR(ISNUMBER(SEARCH("Mens",I2729)),ISNUMBER(SEARCH("Ladies",I2729))),"Match Fees",IF(OR(ISNUMBER(SEARCH("Badgers",I2729)),ISNUMBER(SEARCH("Match Fee",I2729))),"Match Fees",IF(OR(ISNUMBER(SEARCH("Training",I2729)),ISNUMBER(SEARCH("Aspirations",I2729))),"Training Fee",""))))</f>
        <v>Match Fees</v>
      </c>
      <c r="M2729" s="1">
        <v>10</v>
      </c>
      <c r="N2729" s="1">
        <v>0.22</v>
      </c>
      <c r="O2729" s="1">
        <v>0.1</v>
      </c>
      <c r="P2729" s="1">
        <v>0</v>
      </c>
      <c r="Q2729" s="1">
        <v>9.68</v>
      </c>
    </row>
    <row r="2730" spans="1:17" ht="12.75">
      <c r="A2730" s="4">
        <v>45621</v>
      </c>
      <c r="B2730" s="18">
        <f>IF(AND(ISNUMBER(--LEFT(A2730,10)), ISNUMBER(--LEFT(C2730,10))), --LEFT(C2730,10) - --LEFT(A2730,10), "")</f>
        <v>11.354099999996834</v>
      </c>
      <c r="C2730" s="4">
        <v>45632.354166666664</v>
      </c>
      <c r="D2730" s="16">
        <f>YEAR(C2730)</f>
        <v>2024</v>
      </c>
      <c r="E2730" s="1" t="str">
        <f t="shared" si="42"/>
        <v>December 2024</v>
      </c>
      <c r="F2730" s="3" t="str">
        <f ca="1">IF(C2730&gt;=TODAY()-365, "Last 12 Months", "After 12 Months")</f>
        <v>Last 12 Months</v>
      </c>
      <c r="G2730" s="1" t="s">
        <v>4994</v>
      </c>
      <c r="H2730" s="1" t="s">
        <v>963</v>
      </c>
      <c r="I2730" s="1" t="s">
        <v>4825</v>
      </c>
      <c r="J2730" s="8">
        <f>EOMONTH(C2730, 0)</f>
        <v>45657</v>
      </c>
      <c r="K2730" s="1" t="s">
        <v>373</v>
      </c>
      <c r="L2730" s="1" t="str">
        <f>IF(ISNUMBER(SEARCH("Social subscription",I2730)),"Social Sub",IF(OR(ISNUMBER(SEARCH("Mens",I2730)),ISNUMBER(SEARCH("Ladies",I2730))),"Match Fees",IF(OR(ISNUMBER(SEARCH("Badgers",I2730)),ISNUMBER(SEARCH("Match Fee",I2730))),"Match Fees",IF(OR(ISNUMBER(SEARCH("Training",I2730)),ISNUMBER(SEARCH("Aspirations",I2730))),"Training Fee",""))))</f>
        <v>Match Fees</v>
      </c>
      <c r="M2730" s="1">
        <v>10</v>
      </c>
      <c r="N2730" s="1">
        <v>0.21</v>
      </c>
      <c r="O2730" s="1">
        <v>0.1</v>
      </c>
      <c r="P2730" s="1">
        <v>0</v>
      </c>
      <c r="Q2730" s="1">
        <v>9.69</v>
      </c>
    </row>
    <row r="2731" spans="1:17" ht="12.75">
      <c r="A2731" s="4">
        <v>45632</v>
      </c>
      <c r="B2731" s="18">
        <f>IF(AND(ISNUMBER(--LEFT(A2731,10)), ISNUMBER(--LEFT(C2731,10))), --LEFT(C2731,10) - --LEFT(A2731,10), "")</f>
        <v>0.70620000000053551</v>
      </c>
      <c r="C2731" s="4">
        <v>45632.706250000003</v>
      </c>
      <c r="D2731" s="16">
        <f>YEAR(C2731)</f>
        <v>2024</v>
      </c>
      <c r="E2731" s="1" t="str">
        <f t="shared" si="42"/>
        <v>December 2024</v>
      </c>
      <c r="F2731" s="3" t="str">
        <f ca="1">IF(C2731&gt;=TODAY()-365, "Last 12 Months", "After 12 Months")</f>
        <v>Last 12 Months</v>
      </c>
      <c r="G2731" s="1" t="s">
        <v>4995</v>
      </c>
      <c r="H2731" s="1" t="s">
        <v>2922</v>
      </c>
      <c r="I2731" s="1" t="s">
        <v>4996</v>
      </c>
      <c r="J2731" s="8">
        <f>EOMONTH(C2731, 0)</f>
        <v>45657</v>
      </c>
      <c r="K2731" s="1" t="s">
        <v>241</v>
      </c>
      <c r="L2731" s="1" t="str">
        <f>IF(ISNUMBER(SEARCH("Social subscription",I2731)),"Social Sub",IF(OR(ISNUMBER(SEARCH("Mens",I2731)),ISNUMBER(SEARCH("Ladies",I2731))),"Match Fees",IF(OR(ISNUMBER(SEARCH("Badgers",I2731)),ISNUMBER(SEARCH("Match Fee",I2731))),"Match Fees",IF(OR(ISNUMBER(SEARCH("Training",I2731)),ISNUMBER(SEARCH("Aspirations",I2731))),"Training Fee",""))))</f>
        <v>Match Fees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</row>
    <row r="2732" spans="1:17" ht="12.75">
      <c r="A2732" s="4">
        <v>45633</v>
      </c>
      <c r="B2732" s="18">
        <f>IF(AND(ISNUMBER(--LEFT(A2732,10)), ISNUMBER(--LEFT(C2732,10))), --LEFT(C2732,10) - --LEFT(A2732,10), "")</f>
        <v>0.55000000000291038</v>
      </c>
      <c r="C2732" s="4">
        <v>45633.55</v>
      </c>
      <c r="D2732" s="16">
        <f>YEAR(C2732)</f>
        <v>2024</v>
      </c>
      <c r="E2732" s="1" t="str">
        <f t="shared" si="42"/>
        <v>December 2024</v>
      </c>
      <c r="F2732" s="3" t="str">
        <f ca="1">IF(C2732&gt;=TODAY()-365, "Last 12 Months", "After 12 Months")</f>
        <v>Last 12 Months</v>
      </c>
      <c r="G2732" s="1" t="s">
        <v>4997</v>
      </c>
      <c r="H2732" s="1" t="s">
        <v>371</v>
      </c>
      <c r="I2732" s="1" t="s">
        <v>4998</v>
      </c>
      <c r="J2732" s="8">
        <f>EOMONTH(C2732, 0)</f>
        <v>45657</v>
      </c>
      <c r="K2732" s="1" t="s">
        <v>241</v>
      </c>
      <c r="L2732" s="1" t="str">
        <f>IF(ISNUMBER(SEARCH("Social subscription",I2732)),"Social Sub",IF(OR(ISNUMBER(SEARCH("Mens",I2732)),ISNUMBER(SEARCH("Ladies",I2732))),"Match Fees",IF(OR(ISNUMBER(SEARCH("Badgers",I2732)),ISNUMBER(SEARCH("Match Fee",I2732))),"Match Fees",IF(OR(ISNUMBER(SEARCH("Training",I2732)),ISNUMBER(SEARCH("Aspirations",I2732))),"Training Fee",""))))</f>
        <v>Match Fees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</row>
    <row r="2733" spans="1:17" ht="12.75">
      <c r="A2733" s="4">
        <v>45633</v>
      </c>
      <c r="B2733" s="18">
        <f>IF(AND(ISNUMBER(--LEFT(A2733,10)), ISNUMBER(--LEFT(C2733,10))), --LEFT(C2733,10) - --LEFT(A2733,10), "")</f>
        <v>0.55000000000291038</v>
      </c>
      <c r="C2733" s="4">
        <v>45633.55</v>
      </c>
      <c r="D2733" s="16">
        <f>YEAR(C2733)</f>
        <v>2024</v>
      </c>
      <c r="E2733" s="1" t="str">
        <f t="shared" si="42"/>
        <v>December 2024</v>
      </c>
      <c r="F2733" s="3" t="str">
        <f ca="1">IF(C2733&gt;=TODAY()-365, "Last 12 Months", "After 12 Months")</f>
        <v>Last 12 Months</v>
      </c>
      <c r="G2733" s="1" t="s">
        <v>4999</v>
      </c>
      <c r="H2733" s="1" t="s">
        <v>2922</v>
      </c>
      <c r="I2733" s="1" t="s">
        <v>4998</v>
      </c>
      <c r="J2733" s="8">
        <f>EOMONTH(C2733, 0)</f>
        <v>45657</v>
      </c>
      <c r="K2733" s="1" t="s">
        <v>241</v>
      </c>
      <c r="L2733" s="1" t="str">
        <f>IF(ISNUMBER(SEARCH("Social subscription",I2733)),"Social Sub",IF(OR(ISNUMBER(SEARCH("Mens",I2733)),ISNUMBER(SEARCH("Ladies",I2733))),"Match Fees",IF(OR(ISNUMBER(SEARCH("Badgers",I2733)),ISNUMBER(SEARCH("Match Fee",I2733))),"Match Fees",IF(OR(ISNUMBER(SEARCH("Training",I2733)),ISNUMBER(SEARCH("Aspirations",I2733))),"Training Fee",""))))</f>
        <v>Match Fees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</row>
    <row r="2734" spans="1:17" ht="12.75">
      <c r="A2734" s="4">
        <v>45592</v>
      </c>
      <c r="B2734" s="18">
        <f>IF(AND(ISNUMBER(--LEFT(A2734,10)), ISNUMBER(--LEFT(C2734,10))), --LEFT(C2734,10) - --LEFT(A2734,10), "")</f>
        <v>41.590199999998731</v>
      </c>
      <c r="C2734" s="4">
        <v>45633.590277777781</v>
      </c>
      <c r="D2734" s="16">
        <f>YEAR(C2734)</f>
        <v>2024</v>
      </c>
      <c r="E2734" s="1" t="str">
        <f t="shared" si="42"/>
        <v>December 2024</v>
      </c>
      <c r="F2734" s="3" t="str">
        <f ca="1">IF(C2734&gt;=TODAY()-365, "Last 12 Months", "After 12 Months")</f>
        <v>Last 12 Months</v>
      </c>
      <c r="G2734" s="1" t="s">
        <v>5000</v>
      </c>
      <c r="H2734" s="1" t="s">
        <v>1481</v>
      </c>
      <c r="I2734" s="1" t="s">
        <v>5001</v>
      </c>
      <c r="J2734" s="8">
        <f>EOMONTH(C2734, 0)</f>
        <v>45657</v>
      </c>
      <c r="K2734" s="1" t="s">
        <v>373</v>
      </c>
      <c r="L2734" s="1" t="str">
        <f>IF(ISNUMBER(SEARCH("Social subscription",I2734)),"Social Sub",IF(OR(ISNUMBER(SEARCH("Mens",I2734)),ISNUMBER(SEARCH("Ladies",I2734))),"Match Fees",IF(OR(ISNUMBER(SEARCH("Badgers",I2734)),ISNUMBER(SEARCH("Match Fee",I2734))),"Match Fees",IF(OR(ISNUMBER(SEARCH("Training",I2734)),ISNUMBER(SEARCH("Aspirations",I2734))),"Training Fee",""))))</f>
        <v>Training Fee</v>
      </c>
      <c r="M2734" s="1">
        <v>3</v>
      </c>
      <c r="N2734" s="1">
        <v>0.06</v>
      </c>
      <c r="O2734" s="1">
        <v>0.05</v>
      </c>
      <c r="P2734" s="1">
        <v>0</v>
      </c>
      <c r="Q2734" s="1">
        <v>2.89</v>
      </c>
    </row>
    <row r="2735" spans="1:17" ht="12.75">
      <c r="A2735" s="4">
        <v>45598</v>
      </c>
      <c r="B2735" s="18">
        <f>IF(AND(ISNUMBER(--LEFT(A2735,10)), ISNUMBER(--LEFT(C2735,10))), --LEFT(C2735,10) - --LEFT(A2735,10), "")</f>
        <v>35.590199999998731</v>
      </c>
      <c r="C2735" s="4">
        <v>45633.590277777781</v>
      </c>
      <c r="D2735" s="16">
        <f>YEAR(C2735)</f>
        <v>2024</v>
      </c>
      <c r="E2735" s="1" t="str">
        <f t="shared" si="42"/>
        <v>December 2024</v>
      </c>
      <c r="F2735" s="3" t="str">
        <f ca="1">IF(C2735&gt;=TODAY()-365, "Last 12 Months", "After 12 Months")</f>
        <v>Last 12 Months</v>
      </c>
      <c r="G2735" s="1" t="s">
        <v>5002</v>
      </c>
      <c r="H2735" s="1" t="s">
        <v>869</v>
      </c>
      <c r="I2735" s="1" t="s">
        <v>5003</v>
      </c>
      <c r="J2735" s="8">
        <f>EOMONTH(C2735, 0)</f>
        <v>45657</v>
      </c>
      <c r="K2735" s="1" t="s">
        <v>373</v>
      </c>
      <c r="L2735" s="1" t="str">
        <f>IF(ISNUMBER(SEARCH("Social subscription",I2735)),"Social Sub",IF(OR(ISNUMBER(SEARCH("Mens",I2735)),ISNUMBER(SEARCH("Ladies",I2735))),"Match Fees",IF(OR(ISNUMBER(SEARCH("Badgers",I2735)),ISNUMBER(SEARCH("Match Fee",I2735))),"Match Fees",IF(OR(ISNUMBER(SEARCH("Training",I2735)),ISNUMBER(SEARCH("Aspirations",I2735))),"Training Fee",""))))</f>
        <v>Match Fees</v>
      </c>
      <c r="M2735" s="1">
        <v>3</v>
      </c>
      <c r="N2735" s="1">
        <v>0.06</v>
      </c>
      <c r="O2735" s="1">
        <v>0.05</v>
      </c>
      <c r="P2735" s="1">
        <v>0</v>
      </c>
      <c r="Q2735" s="1">
        <v>2.89</v>
      </c>
    </row>
    <row r="2736" spans="1:17" ht="12.75">
      <c r="A2736" s="4">
        <v>45599</v>
      </c>
      <c r="B2736" s="18">
        <f>IF(AND(ISNUMBER(--LEFT(A2736,10)), ISNUMBER(--LEFT(C2736,10))), --LEFT(C2736,10) - --LEFT(A2736,10), "")</f>
        <v>34.590199999998731</v>
      </c>
      <c r="C2736" s="4">
        <v>45633.590277777781</v>
      </c>
      <c r="D2736" s="16">
        <f>YEAR(C2736)</f>
        <v>2024</v>
      </c>
      <c r="E2736" s="1" t="str">
        <f t="shared" si="42"/>
        <v>December 2024</v>
      </c>
      <c r="F2736" s="3" t="str">
        <f ca="1">IF(C2736&gt;=TODAY()-365, "Last 12 Months", "After 12 Months")</f>
        <v>Last 12 Months</v>
      </c>
      <c r="G2736" s="1" t="s">
        <v>5004</v>
      </c>
      <c r="H2736" s="1" t="s">
        <v>1481</v>
      </c>
      <c r="I2736" s="1" t="s">
        <v>5005</v>
      </c>
      <c r="J2736" s="8">
        <f>EOMONTH(C2736, 0)</f>
        <v>45657</v>
      </c>
      <c r="K2736" s="1" t="s">
        <v>373</v>
      </c>
      <c r="L2736" s="1" t="str">
        <f>IF(ISNUMBER(SEARCH("Social subscription",I2736)),"Social Sub",IF(OR(ISNUMBER(SEARCH("Mens",I2736)),ISNUMBER(SEARCH("Ladies",I2736))),"Match Fees",IF(OR(ISNUMBER(SEARCH("Badgers",I2736)),ISNUMBER(SEARCH("Match Fee",I2736))),"Match Fees",IF(OR(ISNUMBER(SEARCH("Training",I2736)),ISNUMBER(SEARCH("Aspirations",I2736))),"Training Fee",""))))</f>
        <v>Training Fee</v>
      </c>
      <c r="M2736" s="1">
        <v>3</v>
      </c>
      <c r="N2736" s="1">
        <v>0.06</v>
      </c>
      <c r="O2736" s="1">
        <v>0.05</v>
      </c>
      <c r="P2736" s="1">
        <v>0</v>
      </c>
      <c r="Q2736" s="1">
        <v>2.89</v>
      </c>
    </row>
    <row r="2737" spans="1:17" ht="12.75">
      <c r="A2737" s="4">
        <v>45604</v>
      </c>
      <c r="B2737" s="18">
        <f>IF(AND(ISNUMBER(--LEFT(A2737,10)), ISNUMBER(--LEFT(C2737,10))), --LEFT(C2737,10) - --LEFT(A2737,10), "")</f>
        <v>29.590199999998731</v>
      </c>
      <c r="C2737" s="4">
        <v>45633.590277777781</v>
      </c>
      <c r="D2737" s="16">
        <f>YEAR(C2737)</f>
        <v>2024</v>
      </c>
      <c r="E2737" s="1" t="str">
        <f t="shared" si="42"/>
        <v>December 2024</v>
      </c>
      <c r="F2737" s="3" t="str">
        <f ca="1">IF(C2737&gt;=TODAY()-365, "Last 12 Months", "After 12 Months")</f>
        <v>Last 12 Months</v>
      </c>
      <c r="G2737" s="1" t="s">
        <v>5006</v>
      </c>
      <c r="H2737" s="1" t="s">
        <v>869</v>
      </c>
      <c r="I2737" s="1" t="s">
        <v>5007</v>
      </c>
      <c r="J2737" s="8">
        <f>EOMONTH(C2737, 0)</f>
        <v>45657</v>
      </c>
      <c r="K2737" s="1" t="s">
        <v>373</v>
      </c>
      <c r="L2737" s="1" t="str">
        <f>IF(ISNUMBER(SEARCH("Social subscription",I2737)),"Social Sub",IF(OR(ISNUMBER(SEARCH("Mens",I2737)),ISNUMBER(SEARCH("Ladies",I2737))),"Match Fees",IF(OR(ISNUMBER(SEARCH("Badgers",I2737)),ISNUMBER(SEARCH("Match Fee",I2737))),"Match Fees",IF(OR(ISNUMBER(SEARCH("Training",I2737)),ISNUMBER(SEARCH("Aspirations",I2737))),"Training Fee",""))))</f>
        <v>Match Fees</v>
      </c>
      <c r="M2737" s="1">
        <v>3</v>
      </c>
      <c r="N2737" s="1">
        <v>0.06</v>
      </c>
      <c r="O2737" s="1">
        <v>0.05</v>
      </c>
      <c r="P2737" s="1">
        <v>0</v>
      </c>
      <c r="Q2737" s="1">
        <v>2.89</v>
      </c>
    </row>
    <row r="2738" spans="1:17" ht="12.75">
      <c r="A2738" s="4">
        <v>45611</v>
      </c>
      <c r="B2738" s="18">
        <f>IF(AND(ISNUMBER(--LEFT(A2738,10)), ISNUMBER(--LEFT(C2738,10))), --LEFT(C2738,10) - --LEFT(A2738,10), "")</f>
        <v>22.590199999998731</v>
      </c>
      <c r="C2738" s="4">
        <v>45633.590277777781</v>
      </c>
      <c r="D2738" s="16">
        <f>YEAR(C2738)</f>
        <v>2024</v>
      </c>
      <c r="E2738" s="1" t="str">
        <f t="shared" si="42"/>
        <v>December 2024</v>
      </c>
      <c r="F2738" s="3" t="str">
        <f ca="1">IF(C2738&gt;=TODAY()-365, "Last 12 Months", "After 12 Months")</f>
        <v>Last 12 Months</v>
      </c>
      <c r="G2738" s="1" t="s">
        <v>5008</v>
      </c>
      <c r="H2738" s="1" t="s">
        <v>869</v>
      </c>
      <c r="I2738" s="1" t="s">
        <v>5009</v>
      </c>
      <c r="J2738" s="8">
        <f>EOMONTH(C2738, 0)</f>
        <v>45657</v>
      </c>
      <c r="K2738" s="1" t="s">
        <v>373</v>
      </c>
      <c r="L2738" s="1" t="str">
        <f>IF(ISNUMBER(SEARCH("Social subscription",I2738)),"Social Sub",IF(OR(ISNUMBER(SEARCH("Mens",I2738)),ISNUMBER(SEARCH("Ladies",I2738))),"Match Fees",IF(OR(ISNUMBER(SEARCH("Badgers",I2738)),ISNUMBER(SEARCH("Match Fee",I2738))),"Match Fees",IF(OR(ISNUMBER(SEARCH("Training",I2738)),ISNUMBER(SEARCH("Aspirations",I2738))),"Training Fee",""))))</f>
        <v>Match Fees</v>
      </c>
      <c r="M2738" s="1">
        <v>3</v>
      </c>
      <c r="N2738" s="1">
        <v>0.06</v>
      </c>
      <c r="O2738" s="1">
        <v>0.05</v>
      </c>
      <c r="P2738" s="1">
        <v>0</v>
      </c>
      <c r="Q2738" s="1">
        <v>2.89</v>
      </c>
    </row>
    <row r="2739" spans="1:17" ht="12.75">
      <c r="A2739" s="4">
        <v>45613</v>
      </c>
      <c r="B2739" s="18">
        <f>IF(AND(ISNUMBER(--LEFT(A2739,10)), ISNUMBER(--LEFT(C2739,10))), --LEFT(C2739,10) - --LEFT(A2739,10), "")</f>
        <v>20.590199999998731</v>
      </c>
      <c r="C2739" s="4">
        <v>45633.590277777781</v>
      </c>
      <c r="D2739" s="16">
        <f>YEAR(C2739)</f>
        <v>2024</v>
      </c>
      <c r="E2739" s="1" t="str">
        <f t="shared" si="42"/>
        <v>December 2024</v>
      </c>
      <c r="F2739" s="3" t="str">
        <f ca="1">IF(C2739&gt;=TODAY()-365, "Last 12 Months", "After 12 Months")</f>
        <v>Last 12 Months</v>
      </c>
      <c r="G2739" s="1" t="s">
        <v>5010</v>
      </c>
      <c r="H2739" s="1" t="s">
        <v>1481</v>
      </c>
      <c r="I2739" s="1" t="s">
        <v>5011</v>
      </c>
      <c r="J2739" s="8">
        <f>EOMONTH(C2739, 0)</f>
        <v>45657</v>
      </c>
      <c r="K2739" s="1" t="s">
        <v>373</v>
      </c>
      <c r="L2739" s="1" t="str">
        <f>IF(ISNUMBER(SEARCH("Social subscription",I2739)),"Social Sub",IF(OR(ISNUMBER(SEARCH("Mens",I2739)),ISNUMBER(SEARCH("Ladies",I2739))),"Match Fees",IF(OR(ISNUMBER(SEARCH("Badgers",I2739)),ISNUMBER(SEARCH("Match Fee",I2739))),"Match Fees",IF(OR(ISNUMBER(SEARCH("Training",I2739)),ISNUMBER(SEARCH("Aspirations",I2739))),"Training Fee",""))))</f>
        <v>Training Fee</v>
      </c>
      <c r="M2739" s="1">
        <v>3</v>
      </c>
      <c r="N2739" s="1">
        <v>0.06</v>
      </c>
      <c r="O2739" s="1">
        <v>0.05</v>
      </c>
      <c r="P2739" s="1">
        <v>0</v>
      </c>
      <c r="Q2739" s="1">
        <v>2.89</v>
      </c>
    </row>
    <row r="2740" spans="1:17" ht="12.75">
      <c r="A2740" s="4">
        <v>45619</v>
      </c>
      <c r="B2740" s="18">
        <f>IF(AND(ISNUMBER(--LEFT(A2740,10)), ISNUMBER(--LEFT(C2740,10))), --LEFT(C2740,10) - --LEFT(A2740,10), "")</f>
        <v>14.590199999998731</v>
      </c>
      <c r="C2740" s="4">
        <v>45633.590277777781</v>
      </c>
      <c r="D2740" s="16">
        <f>YEAR(C2740)</f>
        <v>2024</v>
      </c>
      <c r="E2740" s="1" t="str">
        <f t="shared" si="42"/>
        <v>December 2024</v>
      </c>
      <c r="F2740" s="3" t="str">
        <f ca="1">IF(C2740&gt;=TODAY()-365, "Last 12 Months", "After 12 Months")</f>
        <v>Last 12 Months</v>
      </c>
      <c r="G2740" s="1" t="s">
        <v>5012</v>
      </c>
      <c r="H2740" s="1" t="s">
        <v>869</v>
      </c>
      <c r="I2740" s="1" t="s">
        <v>5013</v>
      </c>
      <c r="J2740" s="8">
        <f>EOMONTH(C2740, 0)</f>
        <v>45657</v>
      </c>
      <c r="K2740" s="1" t="s">
        <v>373</v>
      </c>
      <c r="L2740" s="1" t="str">
        <f>IF(ISNUMBER(SEARCH("Social subscription",I2740)),"Social Sub",IF(OR(ISNUMBER(SEARCH("Mens",I2740)),ISNUMBER(SEARCH("Ladies",I2740))),"Match Fees",IF(OR(ISNUMBER(SEARCH("Badgers",I2740)),ISNUMBER(SEARCH("Match Fee",I2740))),"Match Fees",IF(OR(ISNUMBER(SEARCH("Training",I2740)),ISNUMBER(SEARCH("Aspirations",I2740))),"Training Fee",""))))</f>
        <v>Match Fees</v>
      </c>
      <c r="M2740" s="1">
        <v>3</v>
      </c>
      <c r="N2740" s="1">
        <v>0.06</v>
      </c>
      <c r="O2740" s="1">
        <v>0.05</v>
      </c>
      <c r="P2740" s="1">
        <v>0</v>
      </c>
      <c r="Q2740" s="1">
        <v>2.89</v>
      </c>
    </row>
    <row r="2741" spans="1:17" ht="12.75">
      <c r="A2741" s="4">
        <v>45619</v>
      </c>
      <c r="B2741" s="18">
        <f>IF(AND(ISNUMBER(--LEFT(A2741,10)), ISNUMBER(--LEFT(C2741,10))), --LEFT(C2741,10) - --LEFT(A2741,10), "")</f>
        <v>14.590199999998731</v>
      </c>
      <c r="C2741" s="4">
        <v>45633.590277777781</v>
      </c>
      <c r="D2741" s="16">
        <f>YEAR(C2741)</f>
        <v>2024</v>
      </c>
      <c r="E2741" s="1" t="str">
        <f t="shared" si="42"/>
        <v>December 2024</v>
      </c>
      <c r="F2741" s="3" t="str">
        <f ca="1">IF(C2741&gt;=TODAY()-365, "Last 12 Months", "After 12 Months")</f>
        <v>Last 12 Months</v>
      </c>
      <c r="G2741" s="1" t="s">
        <v>5014</v>
      </c>
      <c r="H2741" s="1" t="s">
        <v>872</v>
      </c>
      <c r="I2741" s="1" t="s">
        <v>5015</v>
      </c>
      <c r="J2741" s="8">
        <f>EOMONTH(C2741, 0)</f>
        <v>45657</v>
      </c>
      <c r="K2741" s="1" t="s">
        <v>373</v>
      </c>
      <c r="L2741" s="1" t="str">
        <f>IF(ISNUMBER(SEARCH("Social subscription",I2741)),"Social Sub",IF(OR(ISNUMBER(SEARCH("Mens",I2741)),ISNUMBER(SEARCH("Ladies",I2741))),"Match Fees",IF(OR(ISNUMBER(SEARCH("Badgers",I2741)),ISNUMBER(SEARCH("Match Fee",I2741))),"Match Fees",IF(OR(ISNUMBER(SEARCH("Training",I2741)),ISNUMBER(SEARCH("Aspirations",I2741))),"Training Fee",""))))</f>
        <v>Match Fees</v>
      </c>
      <c r="M2741" s="1">
        <v>10</v>
      </c>
      <c r="N2741" s="1">
        <v>0.19</v>
      </c>
      <c r="O2741" s="1">
        <v>0.1</v>
      </c>
      <c r="P2741" s="1">
        <v>0</v>
      </c>
      <c r="Q2741" s="1">
        <v>9.7100000000000009</v>
      </c>
    </row>
    <row r="2742" spans="1:17" ht="12.75">
      <c r="A2742" s="4">
        <v>45626</v>
      </c>
      <c r="B2742" s="18">
        <f>IF(AND(ISNUMBER(--LEFT(A2742,10)), ISNUMBER(--LEFT(C2742,10))), --LEFT(C2742,10) - --LEFT(A2742,10), "")</f>
        <v>7.5901999999987311</v>
      </c>
      <c r="C2742" s="4">
        <v>45633.590277777781</v>
      </c>
      <c r="D2742" s="16">
        <f>YEAR(C2742)</f>
        <v>2024</v>
      </c>
      <c r="E2742" s="1" t="str">
        <f t="shared" si="42"/>
        <v>December 2024</v>
      </c>
      <c r="F2742" s="3" t="str">
        <f ca="1">IF(C2742&gt;=TODAY()-365, "Last 12 Months", "After 12 Months")</f>
        <v>Last 12 Months</v>
      </c>
      <c r="G2742" s="1" t="s">
        <v>5016</v>
      </c>
      <c r="H2742" s="1" t="s">
        <v>1481</v>
      </c>
      <c r="I2742" s="1" t="s">
        <v>5017</v>
      </c>
      <c r="J2742" s="8">
        <f>EOMONTH(C2742, 0)</f>
        <v>45657</v>
      </c>
      <c r="K2742" s="1" t="s">
        <v>373</v>
      </c>
      <c r="L2742" s="1" t="str">
        <f>IF(ISNUMBER(SEARCH("Social subscription",I2742)),"Social Sub",IF(OR(ISNUMBER(SEARCH("Mens",I2742)),ISNUMBER(SEARCH("Ladies",I2742))),"Match Fees",IF(OR(ISNUMBER(SEARCH("Badgers",I2742)),ISNUMBER(SEARCH("Match Fee",I2742))),"Match Fees",IF(OR(ISNUMBER(SEARCH("Training",I2742)),ISNUMBER(SEARCH("Aspirations",I2742))),"Training Fee",""))))</f>
        <v>Match Fees</v>
      </c>
      <c r="M2742" s="1">
        <v>3</v>
      </c>
      <c r="N2742" s="1">
        <v>0.06</v>
      </c>
      <c r="O2742" s="1">
        <v>0.05</v>
      </c>
      <c r="P2742" s="1">
        <v>0</v>
      </c>
      <c r="Q2742" s="1">
        <v>2.89</v>
      </c>
    </row>
    <row r="2743" spans="1:17" ht="12.75">
      <c r="A2743" s="4">
        <v>45626</v>
      </c>
      <c r="B2743" s="18">
        <f>IF(AND(ISNUMBER(--LEFT(A2743,10)), ISNUMBER(--LEFT(C2743,10))), --LEFT(C2743,10) - --LEFT(A2743,10), "")</f>
        <v>7.5901999999987311</v>
      </c>
      <c r="C2743" s="4">
        <v>45633.590277777781</v>
      </c>
      <c r="D2743" s="16">
        <f>YEAR(C2743)</f>
        <v>2024</v>
      </c>
      <c r="E2743" s="1" t="str">
        <f t="shared" si="42"/>
        <v>December 2024</v>
      </c>
      <c r="F2743" s="3" t="str">
        <f ca="1">IF(C2743&gt;=TODAY()-365, "Last 12 Months", "After 12 Months")</f>
        <v>Last 12 Months</v>
      </c>
      <c r="G2743" s="1" t="s">
        <v>5018</v>
      </c>
      <c r="H2743" s="1" t="s">
        <v>869</v>
      </c>
      <c r="I2743" s="1" t="s">
        <v>5019</v>
      </c>
      <c r="J2743" s="8">
        <f>EOMONTH(C2743, 0)</f>
        <v>45657</v>
      </c>
      <c r="K2743" s="1" t="s">
        <v>373</v>
      </c>
      <c r="L2743" s="1" t="str">
        <f>IF(ISNUMBER(SEARCH("Social subscription",I2743)),"Social Sub",IF(OR(ISNUMBER(SEARCH("Mens",I2743)),ISNUMBER(SEARCH("Ladies",I2743))),"Match Fees",IF(OR(ISNUMBER(SEARCH("Badgers",I2743)),ISNUMBER(SEARCH("Match Fee",I2743))),"Match Fees",IF(OR(ISNUMBER(SEARCH("Training",I2743)),ISNUMBER(SEARCH("Aspirations",I2743))),"Training Fee",""))))</f>
        <v>Match Fees</v>
      </c>
      <c r="M2743" s="1">
        <v>3</v>
      </c>
      <c r="N2743" s="1">
        <v>0.05</v>
      </c>
      <c r="O2743" s="1">
        <v>0.05</v>
      </c>
      <c r="P2743" s="1">
        <v>0</v>
      </c>
      <c r="Q2743" s="1">
        <v>2.9</v>
      </c>
    </row>
    <row r="2744" spans="1:17" ht="12.75">
      <c r="A2744" s="4">
        <v>45626</v>
      </c>
      <c r="B2744" s="18">
        <f>IF(AND(ISNUMBER(--LEFT(A2744,10)), ISNUMBER(--LEFT(C2744,10))), --LEFT(C2744,10) - --LEFT(A2744,10), "")</f>
        <v>7.5901999999987311</v>
      </c>
      <c r="C2744" s="4">
        <v>45633.590277777781</v>
      </c>
      <c r="D2744" s="16">
        <f>YEAR(C2744)</f>
        <v>2024</v>
      </c>
      <c r="E2744" s="1" t="str">
        <f t="shared" si="42"/>
        <v>December 2024</v>
      </c>
      <c r="F2744" s="3" t="str">
        <f ca="1">IF(C2744&gt;=TODAY()-365, "Last 12 Months", "After 12 Months")</f>
        <v>Last 12 Months</v>
      </c>
      <c r="G2744" s="1" t="s">
        <v>5020</v>
      </c>
      <c r="H2744" s="1" t="s">
        <v>872</v>
      </c>
      <c r="I2744" s="1" t="s">
        <v>5021</v>
      </c>
      <c r="J2744" s="8">
        <f>EOMONTH(C2744, 0)</f>
        <v>45657</v>
      </c>
      <c r="K2744" s="1" t="s">
        <v>373</v>
      </c>
      <c r="L2744" s="1" t="str">
        <f>IF(ISNUMBER(SEARCH("Social subscription",I2744)),"Social Sub",IF(OR(ISNUMBER(SEARCH("Mens",I2744)),ISNUMBER(SEARCH("Ladies",I2744))),"Match Fees",IF(OR(ISNUMBER(SEARCH("Badgers",I2744)),ISNUMBER(SEARCH("Match Fee",I2744))),"Match Fees",IF(OR(ISNUMBER(SEARCH("Training",I2744)),ISNUMBER(SEARCH("Aspirations",I2744))),"Training Fee",""))))</f>
        <v>Match Fees</v>
      </c>
      <c r="M2744" s="1">
        <v>10</v>
      </c>
      <c r="N2744" s="1">
        <v>0.19</v>
      </c>
      <c r="O2744" s="1">
        <v>0.1</v>
      </c>
      <c r="P2744" s="1">
        <v>0</v>
      </c>
      <c r="Q2744" s="1">
        <v>9.7100000000000009</v>
      </c>
    </row>
    <row r="2745" spans="1:17" ht="12.75">
      <c r="A2745" s="4">
        <v>45605</v>
      </c>
      <c r="B2745" s="18">
        <f>IF(AND(ISNUMBER(--LEFT(A2745,10)), ISNUMBER(--LEFT(C2745,10))), --LEFT(C2745,10) - --LEFT(A2745,10), "")</f>
        <v>28.721499999999651</v>
      </c>
      <c r="C2745" s="4">
        <v>45633.72152777778</v>
      </c>
      <c r="D2745" s="16">
        <f>YEAR(C2745)</f>
        <v>2024</v>
      </c>
      <c r="E2745" s="1" t="str">
        <f t="shared" si="42"/>
        <v>December 2024</v>
      </c>
      <c r="F2745" s="3" t="str">
        <f ca="1">IF(C2745&gt;=TODAY()-365, "Last 12 Months", "After 12 Months")</f>
        <v>Last 12 Months</v>
      </c>
      <c r="G2745" s="1" t="s">
        <v>5022</v>
      </c>
      <c r="H2745" s="1" t="s">
        <v>1322</v>
      </c>
      <c r="I2745" s="1" t="s">
        <v>4304</v>
      </c>
      <c r="J2745" s="8">
        <f>EOMONTH(C2745, 0)</f>
        <v>45657</v>
      </c>
      <c r="K2745" s="1" t="s">
        <v>373</v>
      </c>
      <c r="L2745" s="1" t="str">
        <f>IF(ISNUMBER(SEARCH("Social subscription",I2745)),"Social Sub",IF(OR(ISNUMBER(SEARCH("Mens",I2745)),ISNUMBER(SEARCH("Ladies",I2745))),"Match Fees",IF(OR(ISNUMBER(SEARCH("Badgers",I2745)),ISNUMBER(SEARCH("Match Fee",I2745))),"Match Fees",IF(OR(ISNUMBER(SEARCH("Training",I2745)),ISNUMBER(SEARCH("Aspirations",I2745))),"Training Fee",""))))</f>
        <v>Match Fees</v>
      </c>
      <c r="M2745" s="1">
        <v>10</v>
      </c>
      <c r="N2745" s="1">
        <v>0.19</v>
      </c>
      <c r="O2745" s="1">
        <v>0.1</v>
      </c>
      <c r="P2745" s="1">
        <v>0</v>
      </c>
      <c r="Q2745" s="1">
        <v>9.7100000000000009</v>
      </c>
    </row>
    <row r="2746" spans="1:17" ht="12.75">
      <c r="A2746" s="4">
        <v>45605</v>
      </c>
      <c r="B2746" s="18">
        <f>IF(AND(ISNUMBER(--LEFT(A2746,10)), ISNUMBER(--LEFT(C2746,10))), --LEFT(C2746,10) - --LEFT(A2746,10), "")</f>
        <v>28.721499999999651</v>
      </c>
      <c r="C2746" s="4">
        <v>45633.72152777778</v>
      </c>
      <c r="D2746" s="16">
        <f>YEAR(C2746)</f>
        <v>2024</v>
      </c>
      <c r="E2746" s="1" t="str">
        <f t="shared" si="42"/>
        <v>December 2024</v>
      </c>
      <c r="F2746" s="3" t="str">
        <f ca="1">IF(C2746&gt;=TODAY()-365, "Last 12 Months", "After 12 Months")</f>
        <v>Last 12 Months</v>
      </c>
      <c r="G2746" s="1" t="s">
        <v>5023</v>
      </c>
      <c r="H2746" s="1" t="s">
        <v>1319</v>
      </c>
      <c r="I2746" s="1" t="s">
        <v>5024</v>
      </c>
      <c r="J2746" s="8">
        <f>EOMONTH(C2746, 0)</f>
        <v>45657</v>
      </c>
      <c r="K2746" s="1" t="s">
        <v>373</v>
      </c>
      <c r="L2746" s="1" t="str">
        <f>IF(ISNUMBER(SEARCH("Social subscription",I2746)),"Social Sub",IF(OR(ISNUMBER(SEARCH("Mens",I2746)),ISNUMBER(SEARCH("Ladies",I2746))),"Match Fees",IF(OR(ISNUMBER(SEARCH("Badgers",I2746)),ISNUMBER(SEARCH("Match Fee",I2746))),"Match Fees",IF(OR(ISNUMBER(SEARCH("Training",I2746)),ISNUMBER(SEARCH("Aspirations",I2746))),"Training Fee",""))))</f>
        <v>Match Fees</v>
      </c>
      <c r="M2746" s="1">
        <v>3</v>
      </c>
      <c r="N2746" s="1">
        <v>0.06</v>
      </c>
      <c r="O2746" s="1">
        <v>0.05</v>
      </c>
      <c r="P2746" s="1">
        <v>0</v>
      </c>
      <c r="Q2746" s="1">
        <v>2.89</v>
      </c>
    </row>
    <row r="2747" spans="1:17" ht="12.75">
      <c r="A2747" s="4">
        <v>45605</v>
      </c>
      <c r="B2747" s="18">
        <f>IF(AND(ISNUMBER(--LEFT(A2747,10)), ISNUMBER(--LEFT(C2747,10))), --LEFT(C2747,10) - --LEFT(A2747,10), "")</f>
        <v>28.721499999999651</v>
      </c>
      <c r="C2747" s="4">
        <v>45633.72152777778</v>
      </c>
      <c r="D2747" s="16">
        <f>YEAR(C2747)</f>
        <v>2024</v>
      </c>
      <c r="E2747" s="1" t="str">
        <f t="shared" si="42"/>
        <v>December 2024</v>
      </c>
      <c r="F2747" s="3" t="str">
        <f ca="1">IF(C2747&gt;=TODAY()-365, "Last 12 Months", "After 12 Months")</f>
        <v>Last 12 Months</v>
      </c>
      <c r="G2747" s="1" t="s">
        <v>5025</v>
      </c>
      <c r="H2747" s="1" t="s">
        <v>3235</v>
      </c>
      <c r="I2747" s="1" t="s">
        <v>5024</v>
      </c>
      <c r="J2747" s="8">
        <f>EOMONTH(C2747, 0)</f>
        <v>45657</v>
      </c>
      <c r="K2747" s="1" t="s">
        <v>373</v>
      </c>
      <c r="L2747" s="1" t="str">
        <f>IF(ISNUMBER(SEARCH("Social subscription",I2747)),"Social Sub",IF(OR(ISNUMBER(SEARCH("Mens",I2747)),ISNUMBER(SEARCH("Ladies",I2747))),"Match Fees",IF(OR(ISNUMBER(SEARCH("Badgers",I2747)),ISNUMBER(SEARCH("Match Fee",I2747))),"Match Fees",IF(OR(ISNUMBER(SEARCH("Training",I2747)),ISNUMBER(SEARCH("Aspirations",I2747))),"Training Fee",""))))</f>
        <v>Match Fees</v>
      </c>
      <c r="M2747" s="1">
        <v>3</v>
      </c>
      <c r="N2747" s="1">
        <v>0.06</v>
      </c>
      <c r="O2747" s="1">
        <v>0.05</v>
      </c>
      <c r="P2747" s="1">
        <v>0</v>
      </c>
      <c r="Q2747" s="1">
        <v>2.89</v>
      </c>
    </row>
    <row r="2748" spans="1:17" ht="12.75">
      <c r="A2748" s="4">
        <v>45612</v>
      </c>
      <c r="B2748" s="18">
        <f>IF(AND(ISNUMBER(--LEFT(A2748,10)), ISNUMBER(--LEFT(C2748,10))), --LEFT(C2748,10) - --LEFT(A2748,10), "")</f>
        <v>21.721499999999651</v>
      </c>
      <c r="C2748" s="4">
        <v>45633.72152777778</v>
      </c>
      <c r="D2748" s="16">
        <f>YEAR(C2748)</f>
        <v>2024</v>
      </c>
      <c r="E2748" s="1" t="str">
        <f t="shared" si="42"/>
        <v>December 2024</v>
      </c>
      <c r="F2748" s="3" t="str">
        <f ca="1">IF(C2748&gt;=TODAY()-365, "Last 12 Months", "After 12 Months")</f>
        <v>Last 12 Months</v>
      </c>
      <c r="G2748" s="1" t="s">
        <v>5026</v>
      </c>
      <c r="H2748" s="1" t="s">
        <v>1319</v>
      </c>
      <c r="I2748" s="1" t="s">
        <v>5027</v>
      </c>
      <c r="J2748" s="8">
        <f>EOMONTH(C2748, 0)</f>
        <v>45657</v>
      </c>
      <c r="K2748" s="1" t="s">
        <v>373</v>
      </c>
      <c r="L2748" s="1" t="str">
        <f>IF(ISNUMBER(SEARCH("Social subscription",I2748)),"Social Sub",IF(OR(ISNUMBER(SEARCH("Mens",I2748)),ISNUMBER(SEARCH("Ladies",I2748))),"Match Fees",IF(OR(ISNUMBER(SEARCH("Badgers",I2748)),ISNUMBER(SEARCH("Match Fee",I2748))),"Match Fees",IF(OR(ISNUMBER(SEARCH("Training",I2748)),ISNUMBER(SEARCH("Aspirations",I2748))),"Training Fee",""))))</f>
        <v>Match Fees</v>
      </c>
      <c r="M2748" s="1">
        <v>3</v>
      </c>
      <c r="N2748" s="1">
        <v>0.06</v>
      </c>
      <c r="O2748" s="1">
        <v>0.05</v>
      </c>
      <c r="P2748" s="1">
        <v>0</v>
      </c>
      <c r="Q2748" s="1">
        <v>2.89</v>
      </c>
    </row>
    <row r="2749" spans="1:17" ht="12.75">
      <c r="A2749" s="4">
        <v>45619</v>
      </c>
      <c r="B2749" s="18">
        <f>IF(AND(ISNUMBER(--LEFT(A2749,10)), ISNUMBER(--LEFT(C2749,10))), --LEFT(C2749,10) - --LEFT(A2749,10), "")</f>
        <v>14.721499999999651</v>
      </c>
      <c r="C2749" s="4">
        <v>45633.72152777778</v>
      </c>
      <c r="D2749" s="16">
        <f>YEAR(C2749)</f>
        <v>2024</v>
      </c>
      <c r="E2749" s="1" t="str">
        <f t="shared" si="42"/>
        <v>December 2024</v>
      </c>
      <c r="F2749" s="3" t="str">
        <f ca="1">IF(C2749&gt;=TODAY()-365, "Last 12 Months", "After 12 Months")</f>
        <v>Last 12 Months</v>
      </c>
      <c r="G2749" s="1" t="s">
        <v>5028</v>
      </c>
      <c r="H2749" s="1" t="s">
        <v>1319</v>
      </c>
      <c r="I2749" s="1" t="s">
        <v>5029</v>
      </c>
      <c r="J2749" s="8">
        <f>EOMONTH(C2749, 0)</f>
        <v>45657</v>
      </c>
      <c r="K2749" s="1" t="s">
        <v>373</v>
      </c>
      <c r="L2749" s="1" t="str">
        <f>IF(ISNUMBER(SEARCH("Social subscription",I2749)),"Social Sub",IF(OR(ISNUMBER(SEARCH("Mens",I2749)),ISNUMBER(SEARCH("Ladies",I2749))),"Match Fees",IF(OR(ISNUMBER(SEARCH("Badgers",I2749)),ISNUMBER(SEARCH("Match Fee",I2749))),"Match Fees",IF(OR(ISNUMBER(SEARCH("Training",I2749)),ISNUMBER(SEARCH("Aspirations",I2749))),"Training Fee",""))))</f>
        <v>Match Fees</v>
      </c>
      <c r="M2749" s="1">
        <v>3</v>
      </c>
      <c r="N2749" s="1">
        <v>0.06</v>
      </c>
      <c r="O2749" s="1">
        <v>0.05</v>
      </c>
      <c r="P2749" s="1">
        <v>0</v>
      </c>
      <c r="Q2749" s="1">
        <v>2.89</v>
      </c>
    </row>
    <row r="2750" spans="1:17" ht="12.75">
      <c r="A2750" s="4">
        <v>45619</v>
      </c>
      <c r="B2750" s="18">
        <f>IF(AND(ISNUMBER(--LEFT(A2750,10)), ISNUMBER(--LEFT(C2750,10))), --LEFT(C2750,10) - --LEFT(A2750,10), "")</f>
        <v>14.721499999999651</v>
      </c>
      <c r="C2750" s="4">
        <v>45633.72152777778</v>
      </c>
      <c r="D2750" s="16">
        <f>YEAR(C2750)</f>
        <v>2024</v>
      </c>
      <c r="E2750" s="1" t="str">
        <f t="shared" si="42"/>
        <v>December 2024</v>
      </c>
      <c r="F2750" s="3" t="str">
        <f ca="1">IF(C2750&gt;=TODAY()-365, "Last 12 Months", "After 12 Months")</f>
        <v>Last 12 Months</v>
      </c>
      <c r="G2750" s="1" t="s">
        <v>5030</v>
      </c>
      <c r="H2750" s="1" t="s">
        <v>3235</v>
      </c>
      <c r="I2750" s="1" t="s">
        <v>5029</v>
      </c>
      <c r="J2750" s="8">
        <f>EOMONTH(C2750, 0)</f>
        <v>45657</v>
      </c>
      <c r="K2750" s="1" t="s">
        <v>373</v>
      </c>
      <c r="L2750" s="1" t="str">
        <f>IF(ISNUMBER(SEARCH("Social subscription",I2750)),"Social Sub",IF(OR(ISNUMBER(SEARCH("Mens",I2750)),ISNUMBER(SEARCH("Ladies",I2750))),"Match Fees",IF(OR(ISNUMBER(SEARCH("Badgers",I2750)),ISNUMBER(SEARCH("Match Fee",I2750))),"Match Fees",IF(OR(ISNUMBER(SEARCH("Training",I2750)),ISNUMBER(SEARCH("Aspirations",I2750))),"Training Fee",""))))</f>
        <v>Match Fees</v>
      </c>
      <c r="M2750" s="1">
        <v>3</v>
      </c>
      <c r="N2750" s="1">
        <v>0.06</v>
      </c>
      <c r="O2750" s="1">
        <v>0.05</v>
      </c>
      <c r="P2750" s="1">
        <v>0</v>
      </c>
      <c r="Q2750" s="1">
        <v>2.89</v>
      </c>
    </row>
    <row r="2751" spans="1:17" ht="12.75">
      <c r="A2751" s="4">
        <v>45626</v>
      </c>
      <c r="B2751" s="18">
        <f>IF(AND(ISNUMBER(--LEFT(A2751,10)), ISNUMBER(--LEFT(C2751,10))), --LEFT(C2751,10) - --LEFT(A2751,10), "")</f>
        <v>7.7214999999996508</v>
      </c>
      <c r="C2751" s="4">
        <v>45633.72152777778</v>
      </c>
      <c r="D2751" s="16">
        <f>YEAR(C2751)</f>
        <v>2024</v>
      </c>
      <c r="E2751" s="1" t="str">
        <f t="shared" si="42"/>
        <v>December 2024</v>
      </c>
      <c r="F2751" s="3" t="str">
        <f ca="1">IF(C2751&gt;=TODAY()-365, "Last 12 Months", "After 12 Months")</f>
        <v>Last 12 Months</v>
      </c>
      <c r="G2751" s="1" t="s">
        <v>5031</v>
      </c>
      <c r="H2751" s="1" t="s">
        <v>1322</v>
      </c>
      <c r="I2751" s="1" t="s">
        <v>5032</v>
      </c>
      <c r="J2751" s="8">
        <f>EOMONTH(C2751, 0)</f>
        <v>45657</v>
      </c>
      <c r="K2751" s="1" t="s">
        <v>373</v>
      </c>
      <c r="L2751" s="1" t="str">
        <f>IF(ISNUMBER(SEARCH("Social subscription",I2751)),"Social Sub",IF(OR(ISNUMBER(SEARCH("Mens",I2751)),ISNUMBER(SEARCH("Ladies",I2751))),"Match Fees",IF(OR(ISNUMBER(SEARCH("Badgers",I2751)),ISNUMBER(SEARCH("Match Fee",I2751))),"Match Fees",IF(OR(ISNUMBER(SEARCH("Training",I2751)),ISNUMBER(SEARCH("Aspirations",I2751))),"Training Fee",""))))</f>
        <v>Match Fees</v>
      </c>
      <c r="M2751" s="1">
        <v>3</v>
      </c>
      <c r="N2751" s="1">
        <v>0.06</v>
      </c>
      <c r="O2751" s="1">
        <v>0.05</v>
      </c>
      <c r="P2751" s="1">
        <v>0</v>
      </c>
      <c r="Q2751" s="1">
        <v>2.89</v>
      </c>
    </row>
    <row r="2752" spans="1:17" ht="12.75">
      <c r="A2752" s="4">
        <v>45626</v>
      </c>
      <c r="B2752" s="18">
        <f>IF(AND(ISNUMBER(--LEFT(A2752,10)), ISNUMBER(--LEFT(C2752,10))), --LEFT(C2752,10) - --LEFT(A2752,10), "")</f>
        <v>7.7214999999996508</v>
      </c>
      <c r="C2752" s="4">
        <v>45633.72152777778</v>
      </c>
      <c r="D2752" s="16">
        <f>YEAR(C2752)</f>
        <v>2024</v>
      </c>
      <c r="E2752" s="1" t="str">
        <f t="shared" si="42"/>
        <v>December 2024</v>
      </c>
      <c r="F2752" s="3" t="str">
        <f ca="1">IF(C2752&gt;=TODAY()-365, "Last 12 Months", "After 12 Months")</f>
        <v>Last 12 Months</v>
      </c>
      <c r="G2752" s="1" t="s">
        <v>5033</v>
      </c>
      <c r="H2752" s="1" t="s">
        <v>1319</v>
      </c>
      <c r="I2752" s="1" t="s">
        <v>5034</v>
      </c>
      <c r="J2752" s="8">
        <f>EOMONTH(C2752, 0)</f>
        <v>45657</v>
      </c>
      <c r="K2752" s="1" t="s">
        <v>373</v>
      </c>
      <c r="L2752" s="1" t="str">
        <f>IF(ISNUMBER(SEARCH("Social subscription",I2752)),"Social Sub",IF(OR(ISNUMBER(SEARCH("Mens",I2752)),ISNUMBER(SEARCH("Ladies",I2752))),"Match Fees",IF(OR(ISNUMBER(SEARCH("Badgers",I2752)),ISNUMBER(SEARCH("Match Fee",I2752))),"Match Fees",IF(OR(ISNUMBER(SEARCH("Training",I2752)),ISNUMBER(SEARCH("Aspirations",I2752))),"Training Fee",""))))</f>
        <v>Match Fees</v>
      </c>
      <c r="M2752" s="1">
        <v>3</v>
      </c>
      <c r="N2752" s="1">
        <v>0.04</v>
      </c>
      <c r="O2752" s="1">
        <v>0.05</v>
      </c>
      <c r="P2752" s="1">
        <v>0</v>
      </c>
      <c r="Q2752" s="1">
        <v>2.91</v>
      </c>
    </row>
    <row r="2753" spans="1:17" ht="12.75">
      <c r="A2753" s="4">
        <v>45633</v>
      </c>
      <c r="B2753" s="18">
        <f>IF(AND(ISNUMBER(--LEFT(A2753,10)), ISNUMBER(--LEFT(C2753,10))), --LEFT(C2753,10) - --LEFT(A2753,10), "")</f>
        <v>0.72149999999965075</v>
      </c>
      <c r="C2753" s="4">
        <v>45633.72152777778</v>
      </c>
      <c r="D2753" s="16">
        <f>YEAR(C2753)</f>
        <v>2024</v>
      </c>
      <c r="E2753" s="1" t="str">
        <f t="shared" si="42"/>
        <v>December 2024</v>
      </c>
      <c r="F2753" s="3" t="str">
        <f ca="1">IF(C2753&gt;=TODAY()-365, "Last 12 Months", "After 12 Months")</f>
        <v>Last 12 Months</v>
      </c>
      <c r="G2753" s="1" t="s">
        <v>5035</v>
      </c>
      <c r="H2753" s="1" t="s">
        <v>1322</v>
      </c>
      <c r="I2753" s="1" t="s">
        <v>5036</v>
      </c>
      <c r="J2753" s="8">
        <f>EOMONTH(C2753, 0)</f>
        <v>45657</v>
      </c>
      <c r="K2753" s="1" t="s">
        <v>373</v>
      </c>
      <c r="L2753" s="1" t="str">
        <f>IF(ISNUMBER(SEARCH("Social subscription",I2753)),"Social Sub",IF(OR(ISNUMBER(SEARCH("Mens",I2753)),ISNUMBER(SEARCH("Ladies",I2753))),"Match Fees",IF(OR(ISNUMBER(SEARCH("Badgers",I2753)),ISNUMBER(SEARCH("Match Fee",I2753))),"Match Fees",IF(OR(ISNUMBER(SEARCH("Training",I2753)),ISNUMBER(SEARCH("Aspirations",I2753))),"Training Fee",""))))</f>
        <v>Match Fees</v>
      </c>
      <c r="M2753" s="1">
        <v>17</v>
      </c>
      <c r="N2753" s="1">
        <v>0.32</v>
      </c>
      <c r="O2753" s="1">
        <v>0.17</v>
      </c>
      <c r="P2753" s="1">
        <v>0</v>
      </c>
      <c r="Q2753" s="1">
        <v>16.510000000000002</v>
      </c>
    </row>
    <row r="2754" spans="1:17" ht="12.75">
      <c r="A2754" s="4">
        <v>45633</v>
      </c>
      <c r="B2754" s="18">
        <f>IF(AND(ISNUMBER(--LEFT(A2754,10)), ISNUMBER(--LEFT(C2754,10))), --LEFT(C2754,10) - --LEFT(A2754,10), "")</f>
        <v>0.72149999999965075</v>
      </c>
      <c r="C2754" s="4">
        <v>45633.72152777778</v>
      </c>
      <c r="D2754" s="16">
        <f>YEAR(C2754)</f>
        <v>2024</v>
      </c>
      <c r="E2754" s="1" t="str">
        <f t="shared" si="42"/>
        <v>December 2024</v>
      </c>
      <c r="F2754" s="3" t="str">
        <f ca="1">IF(C2754&gt;=TODAY()-365, "Last 12 Months", "After 12 Months")</f>
        <v>Last 12 Months</v>
      </c>
      <c r="G2754" s="1" t="s">
        <v>5037</v>
      </c>
      <c r="H2754" s="1" t="s">
        <v>1319</v>
      </c>
      <c r="I2754" s="1" t="s">
        <v>5038</v>
      </c>
      <c r="J2754" s="8">
        <f>EOMONTH(C2754, 0)</f>
        <v>45657</v>
      </c>
      <c r="K2754" s="1" t="s">
        <v>373</v>
      </c>
      <c r="L2754" s="1" t="str">
        <f>IF(ISNUMBER(SEARCH("Social subscription",I2754)),"Social Sub",IF(OR(ISNUMBER(SEARCH("Mens",I2754)),ISNUMBER(SEARCH("Ladies",I2754))),"Match Fees",IF(OR(ISNUMBER(SEARCH("Badgers",I2754)),ISNUMBER(SEARCH("Match Fee",I2754))),"Match Fees",IF(OR(ISNUMBER(SEARCH("Training",I2754)),ISNUMBER(SEARCH("Aspirations",I2754))),"Training Fee",""))))</f>
        <v>Match Fees</v>
      </c>
      <c r="M2754" s="1">
        <v>3</v>
      </c>
      <c r="N2754" s="1">
        <v>0.06</v>
      </c>
      <c r="O2754" s="1">
        <v>0.05</v>
      </c>
      <c r="P2754" s="1">
        <v>0</v>
      </c>
      <c r="Q2754" s="1">
        <v>2.89</v>
      </c>
    </row>
    <row r="2755" spans="1:17" ht="12.75">
      <c r="A2755" s="4">
        <v>45633</v>
      </c>
      <c r="B2755" s="18">
        <f>IF(AND(ISNUMBER(--LEFT(A2755,10)), ISNUMBER(--LEFT(C2755,10))), --LEFT(C2755,10) - --LEFT(A2755,10), "")</f>
        <v>0.76309999999648426</v>
      </c>
      <c r="C2755" s="4">
        <v>45633.763194444444</v>
      </c>
      <c r="D2755" s="16">
        <f>YEAR(C2755)</f>
        <v>2024</v>
      </c>
      <c r="E2755" s="1" t="str">
        <f t="shared" ref="E2755:E2818" si="43">TEXT(C2755, "mmmm yyyy")</f>
        <v>December 2024</v>
      </c>
      <c r="F2755" s="3" t="str">
        <f ca="1">IF(C2755&gt;=TODAY()-365, "Last 12 Months", "After 12 Months")</f>
        <v>Last 12 Months</v>
      </c>
      <c r="G2755" s="1" t="s">
        <v>5039</v>
      </c>
      <c r="H2755" s="1" t="s">
        <v>5040</v>
      </c>
      <c r="I2755" s="1" t="s">
        <v>2849</v>
      </c>
      <c r="J2755" s="8">
        <f>EOMONTH(C2755, 0)</f>
        <v>45657</v>
      </c>
      <c r="K2755" s="1" t="s">
        <v>233</v>
      </c>
      <c r="L2755" s="1" t="str">
        <f>IF(ISNUMBER(SEARCH("Social subscription",I2755)),"Social Sub",IF(OR(ISNUMBER(SEARCH("Mens",I2755)),ISNUMBER(SEARCH("Ladies",I2755))),"Match Fees",IF(OR(ISNUMBER(SEARCH("Badgers",I2755)),ISNUMBER(SEARCH("Match Fee",I2755))),"Match Fees",IF(OR(ISNUMBER(SEARCH("Training",I2755)),ISNUMBER(SEARCH("Aspirations",I2755))),"Training Fee",""))))</f>
        <v>Social Sub</v>
      </c>
      <c r="M2755" s="1">
        <v>10</v>
      </c>
      <c r="N2755" s="1">
        <v>0</v>
      </c>
      <c r="O2755" s="1">
        <v>0</v>
      </c>
      <c r="P2755" s="1">
        <v>0</v>
      </c>
      <c r="Q2755" s="1">
        <v>10</v>
      </c>
    </row>
    <row r="2756" spans="1:17" ht="12.75">
      <c r="A2756" s="4">
        <v>45612</v>
      </c>
      <c r="B2756" s="18">
        <f>IF(AND(ISNUMBER(--LEFT(A2756,10)), ISNUMBER(--LEFT(C2756,10))), --LEFT(C2756,10) - --LEFT(A2756,10), "")</f>
        <v>22.345800000002782</v>
      </c>
      <c r="C2756" s="4">
        <v>45634.345833333333</v>
      </c>
      <c r="D2756" s="16">
        <f>YEAR(C2756)</f>
        <v>2024</v>
      </c>
      <c r="E2756" s="1" t="str">
        <f t="shared" si="43"/>
        <v>December 2024</v>
      </c>
      <c r="F2756" s="3" t="str">
        <f ca="1">IF(C2756&gt;=TODAY()-365, "Last 12 Months", "After 12 Months")</f>
        <v>Last 12 Months</v>
      </c>
      <c r="G2756" s="1" t="s">
        <v>5041</v>
      </c>
      <c r="H2756" s="1" t="s">
        <v>3103</v>
      </c>
      <c r="I2756" s="1" t="s">
        <v>5042</v>
      </c>
      <c r="J2756" s="8">
        <f>EOMONTH(C2756, 0)</f>
        <v>45657</v>
      </c>
      <c r="K2756" s="1" t="s">
        <v>373</v>
      </c>
      <c r="L2756" s="1" t="str">
        <f>IF(ISNUMBER(SEARCH("Social subscription",I2756)),"Social Sub",IF(OR(ISNUMBER(SEARCH("Mens",I2756)),ISNUMBER(SEARCH("Ladies",I2756))),"Match Fees",IF(OR(ISNUMBER(SEARCH("Badgers",I2756)),ISNUMBER(SEARCH("Match Fee",I2756))),"Match Fees",IF(OR(ISNUMBER(SEARCH("Training",I2756)),ISNUMBER(SEARCH("Aspirations",I2756))),"Training Fee",""))))</f>
        <v>Match Fees</v>
      </c>
      <c r="M2756" s="1">
        <v>3</v>
      </c>
      <c r="N2756" s="1">
        <v>0.06</v>
      </c>
      <c r="O2756" s="1">
        <v>0.05</v>
      </c>
      <c r="P2756" s="1">
        <v>0</v>
      </c>
      <c r="Q2756" s="1">
        <v>2.89</v>
      </c>
    </row>
    <row r="2757" spans="1:17" ht="12.75">
      <c r="A2757" s="4">
        <v>45619</v>
      </c>
      <c r="B2757" s="18">
        <f>IF(AND(ISNUMBER(--LEFT(A2757,10)), ISNUMBER(--LEFT(C2757,10))), --LEFT(C2757,10) - --LEFT(A2757,10), "")</f>
        <v>15.345800000002782</v>
      </c>
      <c r="C2757" s="4">
        <v>45634.345833333333</v>
      </c>
      <c r="D2757" s="16">
        <f>YEAR(C2757)</f>
        <v>2024</v>
      </c>
      <c r="E2757" s="1" t="str">
        <f t="shared" si="43"/>
        <v>December 2024</v>
      </c>
      <c r="F2757" s="3" t="str">
        <f ca="1">IF(C2757&gt;=TODAY()-365, "Last 12 Months", "After 12 Months")</f>
        <v>Last 12 Months</v>
      </c>
      <c r="G2757" s="1" t="s">
        <v>5043</v>
      </c>
      <c r="H2757" s="1" t="s">
        <v>3301</v>
      </c>
      <c r="I2757" s="1" t="s">
        <v>4862</v>
      </c>
      <c r="J2757" s="8">
        <f>EOMONTH(C2757, 0)</f>
        <v>45657</v>
      </c>
      <c r="K2757" s="1" t="s">
        <v>373</v>
      </c>
      <c r="L2757" s="1" t="str">
        <f>IF(ISNUMBER(SEARCH("Social subscription",I2757)),"Social Sub",IF(OR(ISNUMBER(SEARCH("Mens",I2757)),ISNUMBER(SEARCH("Ladies",I2757))),"Match Fees",IF(OR(ISNUMBER(SEARCH("Badgers",I2757)),ISNUMBER(SEARCH("Match Fee",I2757))),"Match Fees",IF(OR(ISNUMBER(SEARCH("Training",I2757)),ISNUMBER(SEARCH("Aspirations",I2757))),"Training Fee",""))))</f>
        <v>Match Fees</v>
      </c>
      <c r="M2757" s="1">
        <v>10</v>
      </c>
      <c r="N2757" s="1">
        <v>0.2</v>
      </c>
      <c r="O2757" s="1">
        <v>0.1</v>
      </c>
      <c r="P2757" s="1">
        <v>0</v>
      </c>
      <c r="Q2757" s="1">
        <v>9.6999999999999993</v>
      </c>
    </row>
    <row r="2758" spans="1:17" ht="12.75">
      <c r="A2758" s="4">
        <v>45619</v>
      </c>
      <c r="B2758" s="18">
        <f>IF(AND(ISNUMBER(--LEFT(A2758,10)), ISNUMBER(--LEFT(C2758,10))), --LEFT(C2758,10) - --LEFT(A2758,10), "")</f>
        <v>15.345800000002782</v>
      </c>
      <c r="C2758" s="4">
        <v>45634.345833333333</v>
      </c>
      <c r="D2758" s="16">
        <f>YEAR(C2758)</f>
        <v>2024</v>
      </c>
      <c r="E2758" s="1" t="str">
        <f t="shared" si="43"/>
        <v>December 2024</v>
      </c>
      <c r="F2758" s="3" t="str">
        <f ca="1">IF(C2758&gt;=TODAY()-365, "Last 12 Months", "After 12 Months")</f>
        <v>Last 12 Months</v>
      </c>
      <c r="G2758" s="1" t="s">
        <v>5044</v>
      </c>
      <c r="H2758" s="1" t="s">
        <v>3103</v>
      </c>
      <c r="I2758" s="1" t="s">
        <v>5045</v>
      </c>
      <c r="J2758" s="8">
        <f>EOMONTH(C2758, 0)</f>
        <v>45657</v>
      </c>
      <c r="K2758" s="1" t="s">
        <v>373</v>
      </c>
      <c r="L2758" s="1" t="str">
        <f>IF(ISNUMBER(SEARCH("Social subscription",I2758)),"Social Sub",IF(OR(ISNUMBER(SEARCH("Mens",I2758)),ISNUMBER(SEARCH("Ladies",I2758))),"Match Fees",IF(OR(ISNUMBER(SEARCH("Badgers",I2758)),ISNUMBER(SEARCH("Match Fee",I2758))),"Match Fees",IF(OR(ISNUMBER(SEARCH("Training",I2758)),ISNUMBER(SEARCH("Aspirations",I2758))),"Training Fee",""))))</f>
        <v>Match Fees</v>
      </c>
      <c r="M2758" s="1">
        <v>3</v>
      </c>
      <c r="N2758" s="1">
        <v>0.06</v>
      </c>
      <c r="O2758" s="1">
        <v>0.05</v>
      </c>
      <c r="P2758" s="1">
        <v>0</v>
      </c>
      <c r="Q2758" s="1">
        <v>2.89</v>
      </c>
    </row>
    <row r="2759" spans="1:17" ht="12.75">
      <c r="A2759" s="4">
        <v>45626</v>
      </c>
      <c r="B2759" s="18">
        <f>IF(AND(ISNUMBER(--LEFT(A2759,10)), ISNUMBER(--LEFT(C2759,10))), --LEFT(C2759,10) - --LEFT(A2759,10), "")</f>
        <v>8.3458000000027823</v>
      </c>
      <c r="C2759" s="4">
        <v>45634.345833333333</v>
      </c>
      <c r="D2759" s="16">
        <f>YEAR(C2759)</f>
        <v>2024</v>
      </c>
      <c r="E2759" s="1" t="str">
        <f t="shared" si="43"/>
        <v>December 2024</v>
      </c>
      <c r="F2759" s="3" t="str">
        <f ca="1">IF(C2759&gt;=TODAY()-365, "Last 12 Months", "After 12 Months")</f>
        <v>Last 12 Months</v>
      </c>
      <c r="G2759" s="1" t="s">
        <v>5046</v>
      </c>
      <c r="H2759" s="1" t="s">
        <v>3301</v>
      </c>
      <c r="I2759" s="1" t="s">
        <v>4881</v>
      </c>
      <c r="J2759" s="8">
        <f>EOMONTH(C2759, 0)</f>
        <v>45657</v>
      </c>
      <c r="K2759" s="1" t="s">
        <v>373</v>
      </c>
      <c r="L2759" s="1" t="str">
        <f>IF(ISNUMBER(SEARCH("Social subscription",I2759)),"Social Sub",IF(OR(ISNUMBER(SEARCH("Mens",I2759)),ISNUMBER(SEARCH("Ladies",I2759))),"Match Fees",IF(OR(ISNUMBER(SEARCH("Badgers",I2759)),ISNUMBER(SEARCH("Match Fee",I2759))),"Match Fees",IF(OR(ISNUMBER(SEARCH("Training",I2759)),ISNUMBER(SEARCH("Aspirations",I2759))),"Training Fee",""))))</f>
        <v>Match Fees</v>
      </c>
      <c r="M2759" s="1">
        <v>10</v>
      </c>
      <c r="N2759" s="1">
        <v>0.2</v>
      </c>
      <c r="O2759" s="1">
        <v>0.1</v>
      </c>
      <c r="P2759" s="1">
        <v>0</v>
      </c>
      <c r="Q2759" s="1">
        <v>9.6999999999999993</v>
      </c>
    </row>
    <row r="2760" spans="1:17" ht="12.75">
      <c r="A2760" s="4">
        <v>45626</v>
      </c>
      <c r="B2760" s="18">
        <f>IF(AND(ISNUMBER(--LEFT(A2760,10)), ISNUMBER(--LEFT(C2760,10))), --LEFT(C2760,10) - --LEFT(A2760,10), "")</f>
        <v>8.3458000000027823</v>
      </c>
      <c r="C2760" s="4">
        <v>45634.345833333333</v>
      </c>
      <c r="D2760" s="16">
        <f>YEAR(C2760)</f>
        <v>2024</v>
      </c>
      <c r="E2760" s="1" t="str">
        <f t="shared" si="43"/>
        <v>December 2024</v>
      </c>
      <c r="F2760" s="3" t="str">
        <f ca="1">IF(C2760&gt;=TODAY()-365, "Last 12 Months", "After 12 Months")</f>
        <v>Last 12 Months</v>
      </c>
      <c r="G2760" s="1" t="s">
        <v>5047</v>
      </c>
      <c r="H2760" s="1" t="s">
        <v>3103</v>
      </c>
      <c r="I2760" s="1" t="s">
        <v>5048</v>
      </c>
      <c r="J2760" s="8">
        <f>EOMONTH(C2760, 0)</f>
        <v>45657</v>
      </c>
      <c r="K2760" s="1" t="s">
        <v>373</v>
      </c>
      <c r="L2760" s="1" t="str">
        <f>IF(ISNUMBER(SEARCH("Social subscription",I2760)),"Social Sub",IF(OR(ISNUMBER(SEARCH("Mens",I2760)),ISNUMBER(SEARCH("Ladies",I2760))),"Match Fees",IF(OR(ISNUMBER(SEARCH("Badgers",I2760)),ISNUMBER(SEARCH("Match Fee",I2760))),"Match Fees",IF(OR(ISNUMBER(SEARCH("Training",I2760)),ISNUMBER(SEARCH("Aspirations",I2760))),"Training Fee",""))))</f>
        <v>Match Fees</v>
      </c>
      <c r="M2760" s="1">
        <v>3</v>
      </c>
      <c r="N2760" s="1">
        <v>0.06</v>
      </c>
      <c r="O2760" s="1">
        <v>0.05</v>
      </c>
      <c r="P2760" s="1">
        <v>0</v>
      </c>
      <c r="Q2760" s="1">
        <v>2.89</v>
      </c>
    </row>
    <row r="2761" spans="1:17" ht="12.75">
      <c r="A2761" s="4">
        <v>45633</v>
      </c>
      <c r="B2761" s="18">
        <f>IF(AND(ISNUMBER(--LEFT(A2761,10)), ISNUMBER(--LEFT(C2761,10))), --LEFT(C2761,10) - --LEFT(A2761,10), "")</f>
        <v>1.3458000000027823</v>
      </c>
      <c r="C2761" s="4">
        <v>45634.345833333333</v>
      </c>
      <c r="D2761" s="16">
        <f>YEAR(C2761)</f>
        <v>2024</v>
      </c>
      <c r="E2761" s="1" t="str">
        <f t="shared" si="43"/>
        <v>December 2024</v>
      </c>
      <c r="F2761" s="3" t="str">
        <f ca="1">IF(C2761&gt;=TODAY()-365, "Last 12 Months", "After 12 Months")</f>
        <v>Last 12 Months</v>
      </c>
      <c r="G2761" s="1" t="s">
        <v>5049</v>
      </c>
      <c r="H2761" s="1" t="s">
        <v>3301</v>
      </c>
      <c r="I2761" s="1" t="s">
        <v>5050</v>
      </c>
      <c r="J2761" s="8">
        <f>EOMONTH(C2761, 0)</f>
        <v>45657</v>
      </c>
      <c r="K2761" s="1" t="s">
        <v>373</v>
      </c>
      <c r="L2761" s="1" t="str">
        <f>IF(ISNUMBER(SEARCH("Social subscription",I2761)),"Social Sub",IF(OR(ISNUMBER(SEARCH("Mens",I2761)),ISNUMBER(SEARCH("Ladies",I2761))),"Match Fees",IF(OR(ISNUMBER(SEARCH("Badgers",I2761)),ISNUMBER(SEARCH("Match Fee",I2761))),"Match Fees",IF(OR(ISNUMBER(SEARCH("Training",I2761)),ISNUMBER(SEARCH("Aspirations",I2761))),"Training Fee",""))))</f>
        <v>Match Fees</v>
      </c>
      <c r="M2761" s="1">
        <v>10</v>
      </c>
      <c r="N2761" s="1">
        <v>0.18</v>
      </c>
      <c r="O2761" s="1">
        <v>0.1</v>
      </c>
      <c r="P2761" s="1">
        <v>0</v>
      </c>
      <c r="Q2761" s="1">
        <v>9.7200000000000006</v>
      </c>
    </row>
    <row r="2762" spans="1:17" ht="12.75">
      <c r="A2762" s="4">
        <v>45633</v>
      </c>
      <c r="B2762" s="18">
        <f>IF(AND(ISNUMBER(--LEFT(A2762,10)), ISNUMBER(--LEFT(C2762,10))), --LEFT(C2762,10) - --LEFT(A2762,10), "")</f>
        <v>1.3458000000027823</v>
      </c>
      <c r="C2762" s="4">
        <v>45634.345833333333</v>
      </c>
      <c r="D2762" s="16">
        <f>YEAR(C2762)</f>
        <v>2024</v>
      </c>
      <c r="E2762" s="1" t="str">
        <f t="shared" si="43"/>
        <v>December 2024</v>
      </c>
      <c r="F2762" s="3" t="str">
        <f ca="1">IF(C2762&gt;=TODAY()-365, "Last 12 Months", "After 12 Months")</f>
        <v>Last 12 Months</v>
      </c>
      <c r="G2762" s="1" t="s">
        <v>5051</v>
      </c>
      <c r="H2762" s="1" t="s">
        <v>3103</v>
      </c>
      <c r="I2762" s="1" t="s">
        <v>5052</v>
      </c>
      <c r="J2762" s="8">
        <f>EOMONTH(C2762, 0)</f>
        <v>45657</v>
      </c>
      <c r="K2762" s="1" t="s">
        <v>373</v>
      </c>
      <c r="L2762" s="1" t="str">
        <f>IF(ISNUMBER(SEARCH("Social subscription",I2762)),"Social Sub",IF(OR(ISNUMBER(SEARCH("Mens",I2762)),ISNUMBER(SEARCH("Ladies",I2762))),"Match Fees",IF(OR(ISNUMBER(SEARCH("Badgers",I2762)),ISNUMBER(SEARCH("Match Fee",I2762))),"Match Fees",IF(OR(ISNUMBER(SEARCH("Training",I2762)),ISNUMBER(SEARCH("Aspirations",I2762))),"Training Fee",""))))</f>
        <v>Match Fees</v>
      </c>
      <c r="M2762" s="1">
        <v>5</v>
      </c>
      <c r="N2762" s="1">
        <v>0.1</v>
      </c>
      <c r="O2762" s="1">
        <v>0.05</v>
      </c>
      <c r="P2762" s="1">
        <v>0</v>
      </c>
      <c r="Q2762" s="1">
        <v>4.8499999999999996</v>
      </c>
    </row>
    <row r="2763" spans="1:17" ht="12.75">
      <c r="A2763" s="4">
        <v>45572</v>
      </c>
      <c r="B2763" s="18">
        <f>IF(AND(ISNUMBER(--LEFT(A2763,10)), ISNUMBER(--LEFT(C2763,10))), --LEFT(C2763,10) - --LEFT(A2763,10), "")</f>
        <v>62.354099999996834</v>
      </c>
      <c r="C2763" s="4">
        <v>45634.354166666664</v>
      </c>
      <c r="D2763" s="16">
        <f>YEAR(C2763)</f>
        <v>2024</v>
      </c>
      <c r="E2763" s="1" t="str">
        <f t="shared" si="43"/>
        <v>December 2024</v>
      </c>
      <c r="F2763" s="3" t="str">
        <f ca="1">IF(C2763&gt;=TODAY()-365, "Last 12 Months", "After 12 Months")</f>
        <v>Last 12 Months</v>
      </c>
      <c r="G2763" s="1" t="s">
        <v>5053</v>
      </c>
      <c r="H2763" s="1" t="s">
        <v>1737</v>
      </c>
      <c r="I2763" s="1" t="s">
        <v>4230</v>
      </c>
      <c r="J2763" s="8">
        <f>EOMONTH(C2763, 0)</f>
        <v>45657</v>
      </c>
      <c r="K2763" s="1" t="s">
        <v>373</v>
      </c>
      <c r="L2763" s="1" t="str">
        <f>IF(ISNUMBER(SEARCH("Social subscription",I2763)),"Social Sub",IF(OR(ISNUMBER(SEARCH("Mens",I2763)),ISNUMBER(SEARCH("Ladies",I2763))),"Match Fees",IF(OR(ISNUMBER(SEARCH("Badgers",I2763)),ISNUMBER(SEARCH("Match Fee",I2763))),"Match Fees",IF(OR(ISNUMBER(SEARCH("Training",I2763)),ISNUMBER(SEARCH("Aspirations",I2763))),"Training Fee",""))))</f>
        <v>Match Fees</v>
      </c>
      <c r="M2763" s="1">
        <v>5</v>
      </c>
      <c r="N2763" s="1">
        <v>0.12</v>
      </c>
      <c r="O2763" s="1">
        <v>0.05</v>
      </c>
      <c r="P2763" s="1">
        <v>0</v>
      </c>
      <c r="Q2763" s="1">
        <v>4.83</v>
      </c>
    </row>
    <row r="2764" spans="1:17" ht="12.75">
      <c r="A2764" s="4">
        <v>45600</v>
      </c>
      <c r="B2764" s="18">
        <f>IF(AND(ISNUMBER(--LEFT(A2764,10)), ISNUMBER(--LEFT(C2764,10))), --LEFT(C2764,10) - --LEFT(A2764,10), "")</f>
        <v>34.354099999996834</v>
      </c>
      <c r="C2764" s="4">
        <v>45634.354166666664</v>
      </c>
      <c r="D2764" s="16">
        <f>YEAR(C2764)</f>
        <v>2024</v>
      </c>
      <c r="E2764" s="1" t="str">
        <f t="shared" si="43"/>
        <v>December 2024</v>
      </c>
      <c r="F2764" s="3" t="str">
        <f ca="1">IF(C2764&gt;=TODAY()-365, "Last 12 Months", "After 12 Months")</f>
        <v>Last 12 Months</v>
      </c>
      <c r="G2764" s="1" t="s">
        <v>5054</v>
      </c>
      <c r="H2764" s="1" t="s">
        <v>1737</v>
      </c>
      <c r="I2764" s="1" t="s">
        <v>5055</v>
      </c>
      <c r="J2764" s="8">
        <f>EOMONTH(C2764, 0)</f>
        <v>45657</v>
      </c>
      <c r="K2764" s="1" t="s">
        <v>373</v>
      </c>
      <c r="L2764" s="1" t="str">
        <f>IF(ISNUMBER(SEARCH("Social subscription",I2764)),"Social Sub",IF(OR(ISNUMBER(SEARCH("Mens",I2764)),ISNUMBER(SEARCH("Ladies",I2764))),"Match Fees",IF(OR(ISNUMBER(SEARCH("Badgers",I2764)),ISNUMBER(SEARCH("Match Fee",I2764))),"Match Fees",IF(OR(ISNUMBER(SEARCH("Training",I2764)),ISNUMBER(SEARCH("Aspirations",I2764))),"Training Fee",""))))</f>
        <v>Match Fees</v>
      </c>
      <c r="M2764" s="1">
        <v>5</v>
      </c>
      <c r="N2764" s="1">
        <v>0.12</v>
      </c>
      <c r="O2764" s="1">
        <v>0.05</v>
      </c>
      <c r="P2764" s="1">
        <v>0</v>
      </c>
      <c r="Q2764" s="1">
        <v>4.83</v>
      </c>
    </row>
    <row r="2765" spans="1:17" ht="12.75">
      <c r="A2765" s="4">
        <v>45607</v>
      </c>
      <c r="B2765" s="18">
        <f>IF(AND(ISNUMBER(--LEFT(A2765,10)), ISNUMBER(--LEFT(C2765,10))), --LEFT(C2765,10) - --LEFT(A2765,10), "")</f>
        <v>27.354099999996834</v>
      </c>
      <c r="C2765" s="4">
        <v>45634.354166666664</v>
      </c>
      <c r="D2765" s="16">
        <f>YEAR(C2765)</f>
        <v>2024</v>
      </c>
      <c r="E2765" s="1" t="str">
        <f t="shared" si="43"/>
        <v>December 2024</v>
      </c>
      <c r="F2765" s="3" t="str">
        <f ca="1">IF(C2765&gt;=TODAY()-365, "Last 12 Months", "After 12 Months")</f>
        <v>Last 12 Months</v>
      </c>
      <c r="G2765" s="1" t="s">
        <v>5056</v>
      </c>
      <c r="H2765" s="1" t="s">
        <v>1737</v>
      </c>
      <c r="I2765" s="1" t="s">
        <v>5057</v>
      </c>
      <c r="J2765" s="8">
        <f>EOMONTH(C2765, 0)</f>
        <v>45657</v>
      </c>
      <c r="K2765" s="1" t="s">
        <v>373</v>
      </c>
      <c r="L2765" s="1" t="str">
        <f>IF(ISNUMBER(SEARCH("Social subscription",I2765)),"Social Sub",IF(OR(ISNUMBER(SEARCH("Mens",I2765)),ISNUMBER(SEARCH("Ladies",I2765))),"Match Fees",IF(OR(ISNUMBER(SEARCH("Badgers",I2765)),ISNUMBER(SEARCH("Match Fee",I2765))),"Match Fees",IF(OR(ISNUMBER(SEARCH("Training",I2765)),ISNUMBER(SEARCH("Aspirations",I2765))),"Training Fee",""))))</f>
        <v>Match Fees</v>
      </c>
      <c r="M2765" s="1">
        <v>5</v>
      </c>
      <c r="N2765" s="1">
        <v>0.12</v>
      </c>
      <c r="O2765" s="1">
        <v>0.05</v>
      </c>
      <c r="P2765" s="1">
        <v>0</v>
      </c>
      <c r="Q2765" s="1">
        <v>4.83</v>
      </c>
    </row>
    <row r="2766" spans="1:17" ht="12.75">
      <c r="A2766" s="4">
        <v>45613</v>
      </c>
      <c r="B2766" s="18">
        <f>IF(AND(ISNUMBER(--LEFT(A2766,10)), ISNUMBER(--LEFT(C2766,10))), --LEFT(C2766,10) - --LEFT(A2766,10), "")</f>
        <v>21.354099999996834</v>
      </c>
      <c r="C2766" s="4">
        <v>45634.354166666664</v>
      </c>
      <c r="D2766" s="16">
        <f>YEAR(C2766)</f>
        <v>2024</v>
      </c>
      <c r="E2766" s="1" t="str">
        <f t="shared" si="43"/>
        <v>December 2024</v>
      </c>
      <c r="F2766" s="3" t="str">
        <f ca="1">IF(C2766&gt;=TODAY()-365, "Last 12 Months", "After 12 Months")</f>
        <v>Last 12 Months</v>
      </c>
      <c r="G2766" s="1" t="s">
        <v>5058</v>
      </c>
      <c r="H2766" s="1" t="s">
        <v>1737</v>
      </c>
      <c r="I2766" s="1" t="s">
        <v>5059</v>
      </c>
      <c r="J2766" s="8">
        <f>EOMONTH(C2766, 0)</f>
        <v>45657</v>
      </c>
      <c r="K2766" s="1" t="s">
        <v>373</v>
      </c>
      <c r="L2766" s="1" t="str">
        <f>IF(ISNUMBER(SEARCH("Social subscription",I2766)),"Social Sub",IF(OR(ISNUMBER(SEARCH("Mens",I2766)),ISNUMBER(SEARCH("Ladies",I2766))),"Match Fees",IF(OR(ISNUMBER(SEARCH("Badgers",I2766)),ISNUMBER(SEARCH("Match Fee",I2766))),"Match Fees",IF(OR(ISNUMBER(SEARCH("Training",I2766)),ISNUMBER(SEARCH("Aspirations",I2766))),"Training Fee",""))))</f>
        <v>Match Fees</v>
      </c>
      <c r="M2766" s="1">
        <v>5</v>
      </c>
      <c r="N2766" s="1">
        <v>0.14000000000000001</v>
      </c>
      <c r="O2766" s="1">
        <v>0.05</v>
      </c>
      <c r="P2766" s="1">
        <v>0</v>
      </c>
      <c r="Q2766" s="1">
        <v>4.8099999999999996</v>
      </c>
    </row>
    <row r="2767" spans="1:17" ht="12.75">
      <c r="A2767" s="4">
        <v>45634</v>
      </c>
      <c r="B2767" s="18">
        <f>IF(AND(ISNUMBER(--LEFT(A2767,10)), ISNUMBER(--LEFT(C2767,10))), --LEFT(C2767,10) - --LEFT(A2767,10), "")</f>
        <v>0.36729999999806751</v>
      </c>
      <c r="C2767" s="4">
        <v>45634.367361111108</v>
      </c>
      <c r="D2767" s="16">
        <f>YEAR(C2767)</f>
        <v>2024</v>
      </c>
      <c r="E2767" s="1" t="str">
        <f t="shared" si="43"/>
        <v>December 2024</v>
      </c>
      <c r="F2767" s="3" t="str">
        <f ca="1">IF(C2767&gt;=TODAY()-365, "Last 12 Months", "After 12 Months")</f>
        <v>Last 12 Months</v>
      </c>
      <c r="G2767" s="1" t="s">
        <v>5060</v>
      </c>
      <c r="H2767" s="1" t="s">
        <v>4675</v>
      </c>
      <c r="I2767" s="1" t="s">
        <v>5061</v>
      </c>
      <c r="J2767" s="8">
        <f>EOMONTH(C2767, 0)</f>
        <v>45657</v>
      </c>
      <c r="K2767" s="1" t="s">
        <v>241</v>
      </c>
      <c r="L2767" s="1" t="str">
        <f>IF(ISNUMBER(SEARCH("Social subscription",I2767)),"Social Sub",IF(OR(ISNUMBER(SEARCH("Mens",I2767)),ISNUMBER(SEARCH("Ladies",I2767))),"Match Fees",IF(OR(ISNUMBER(SEARCH("Badgers",I2767)),ISNUMBER(SEARCH("Match Fee",I2767))),"Match Fees",IF(OR(ISNUMBER(SEARCH("Training",I2767)),ISNUMBER(SEARCH("Aspirations",I2767))),"Training Fee",""))))</f>
        <v>Match Fees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</row>
    <row r="2768" spans="1:17" ht="12.75">
      <c r="A2768" s="4">
        <v>45634</v>
      </c>
      <c r="B2768" s="18">
        <f>IF(AND(ISNUMBER(--LEFT(A2768,10)), ISNUMBER(--LEFT(C2768,10))), --LEFT(C2768,10) - --LEFT(A2768,10), "")</f>
        <v>0.36729999999806751</v>
      </c>
      <c r="C2768" s="4">
        <v>45634.367361111108</v>
      </c>
      <c r="D2768" s="16">
        <f>YEAR(C2768)</f>
        <v>2024</v>
      </c>
      <c r="E2768" s="1" t="str">
        <f t="shared" si="43"/>
        <v>December 2024</v>
      </c>
      <c r="F2768" s="3" t="str">
        <f ca="1">IF(C2768&gt;=TODAY()-365, "Last 12 Months", "After 12 Months")</f>
        <v>Last 12 Months</v>
      </c>
      <c r="G2768" s="1" t="s">
        <v>5062</v>
      </c>
      <c r="H2768" s="1" t="s">
        <v>799</v>
      </c>
      <c r="I2768" s="1" t="s">
        <v>5061</v>
      </c>
      <c r="J2768" s="8">
        <f>EOMONTH(C2768, 0)</f>
        <v>45657</v>
      </c>
      <c r="K2768" s="1" t="s">
        <v>241</v>
      </c>
      <c r="L2768" s="1" t="str">
        <f>IF(ISNUMBER(SEARCH("Social subscription",I2768)),"Social Sub",IF(OR(ISNUMBER(SEARCH("Mens",I2768)),ISNUMBER(SEARCH("Ladies",I2768))),"Match Fees",IF(OR(ISNUMBER(SEARCH("Badgers",I2768)),ISNUMBER(SEARCH("Match Fee",I2768))),"Match Fees",IF(OR(ISNUMBER(SEARCH("Training",I2768)),ISNUMBER(SEARCH("Aspirations",I2768))),"Training Fee",""))))</f>
        <v>Match Fees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</row>
    <row r="2769" spans="1:17" ht="12.75">
      <c r="A2769" s="4">
        <v>45634</v>
      </c>
      <c r="B2769" s="18">
        <f>IF(AND(ISNUMBER(--LEFT(A2769,10)), ISNUMBER(--LEFT(C2769,10))), --LEFT(C2769,10) - --LEFT(A2769,10), "")</f>
        <v>0.36729999999806751</v>
      </c>
      <c r="C2769" s="4">
        <v>45634.367361111108</v>
      </c>
      <c r="D2769" s="16">
        <f>YEAR(C2769)</f>
        <v>2024</v>
      </c>
      <c r="E2769" s="1" t="str">
        <f t="shared" si="43"/>
        <v>December 2024</v>
      </c>
      <c r="F2769" s="3" t="str">
        <f ca="1">IF(C2769&gt;=TODAY()-365, "Last 12 Months", "After 12 Months")</f>
        <v>Last 12 Months</v>
      </c>
      <c r="G2769" s="1" t="s">
        <v>5063</v>
      </c>
      <c r="H2769" s="1" t="s">
        <v>2506</v>
      </c>
      <c r="I2769" s="1" t="s">
        <v>5061</v>
      </c>
      <c r="J2769" s="8">
        <f>EOMONTH(C2769, 0)</f>
        <v>45657</v>
      </c>
      <c r="K2769" s="1" t="s">
        <v>241</v>
      </c>
      <c r="L2769" s="1" t="str">
        <f>IF(ISNUMBER(SEARCH("Social subscription",I2769)),"Social Sub",IF(OR(ISNUMBER(SEARCH("Mens",I2769)),ISNUMBER(SEARCH("Ladies",I2769))),"Match Fees",IF(OR(ISNUMBER(SEARCH("Badgers",I2769)),ISNUMBER(SEARCH("Match Fee",I2769))),"Match Fees",IF(OR(ISNUMBER(SEARCH("Training",I2769)),ISNUMBER(SEARCH("Aspirations",I2769))),"Training Fee",""))))</f>
        <v>Match Fees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</row>
    <row r="2770" spans="1:17" ht="12.75">
      <c r="A2770" s="4">
        <v>45634</v>
      </c>
      <c r="B2770" s="18">
        <f>IF(AND(ISNUMBER(--LEFT(A2770,10)), ISNUMBER(--LEFT(C2770,10))), --LEFT(C2770,10) - --LEFT(A2770,10), "")</f>
        <v>0.36800000000221189</v>
      </c>
      <c r="C2770" s="4">
        <v>45634.368055555555</v>
      </c>
      <c r="D2770" s="16">
        <f>YEAR(C2770)</f>
        <v>2024</v>
      </c>
      <c r="E2770" s="1" t="str">
        <f t="shared" si="43"/>
        <v>December 2024</v>
      </c>
      <c r="F2770" s="3" t="str">
        <f ca="1">IF(C2770&gt;=TODAY()-365, "Last 12 Months", "After 12 Months")</f>
        <v>Last 12 Months</v>
      </c>
      <c r="G2770" s="1" t="s">
        <v>5064</v>
      </c>
      <c r="H2770" s="1" t="s">
        <v>836</v>
      </c>
      <c r="I2770" s="1" t="s">
        <v>5065</v>
      </c>
      <c r="J2770" s="8">
        <f>EOMONTH(C2770, 0)</f>
        <v>45657</v>
      </c>
      <c r="K2770" s="1" t="s">
        <v>233</v>
      </c>
      <c r="L2770" s="1" t="str">
        <f>IF(ISNUMBER(SEARCH("Social subscription",I2770)),"Social Sub",IF(OR(ISNUMBER(SEARCH("Mens",I2770)),ISNUMBER(SEARCH("Ladies",I2770))),"Match Fees",IF(OR(ISNUMBER(SEARCH("Badgers",I2770)),ISNUMBER(SEARCH("Match Fee",I2770))),"Match Fees",IF(OR(ISNUMBER(SEARCH("Training",I2770)),ISNUMBER(SEARCH("Aspirations",I2770))),"Training Fee",""))))</f>
        <v>Match Fees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</row>
    <row r="2771" spans="1:17" ht="12.75">
      <c r="A2771" s="4">
        <v>45634</v>
      </c>
      <c r="B2771" s="18">
        <f>IF(AND(ISNUMBER(--LEFT(A2771,10)), ISNUMBER(--LEFT(C2771,10))), --LEFT(C2771,10) - --LEFT(A2771,10), "")</f>
        <v>0.36800000000221189</v>
      </c>
      <c r="C2771" s="4">
        <v>45634.368055555555</v>
      </c>
      <c r="D2771" s="16">
        <f>YEAR(C2771)</f>
        <v>2024</v>
      </c>
      <c r="E2771" s="1" t="str">
        <f t="shared" si="43"/>
        <v>December 2024</v>
      </c>
      <c r="F2771" s="3" t="str">
        <f ca="1">IF(C2771&gt;=TODAY()-365, "Last 12 Months", "After 12 Months")</f>
        <v>Last 12 Months</v>
      </c>
      <c r="G2771" s="1" t="s">
        <v>5066</v>
      </c>
      <c r="H2771" s="1" t="s">
        <v>2287</v>
      </c>
      <c r="I2771" s="1" t="s">
        <v>5067</v>
      </c>
      <c r="J2771" s="8">
        <f>EOMONTH(C2771, 0)</f>
        <v>45657</v>
      </c>
      <c r="K2771" s="1" t="s">
        <v>233</v>
      </c>
      <c r="L2771" s="1" t="str">
        <f>IF(ISNUMBER(SEARCH("Social subscription",I2771)),"Social Sub",IF(OR(ISNUMBER(SEARCH("Mens",I2771)),ISNUMBER(SEARCH("Ladies",I2771))),"Match Fees",IF(OR(ISNUMBER(SEARCH("Badgers",I2771)),ISNUMBER(SEARCH("Match Fee",I2771))),"Match Fees",IF(OR(ISNUMBER(SEARCH("Training",I2771)),ISNUMBER(SEARCH("Aspirations",I2771))),"Training Fee",""))))</f>
        <v>Match Fees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</row>
    <row r="2772" spans="1:17" ht="12.75">
      <c r="A2772" s="4">
        <v>45543</v>
      </c>
      <c r="B2772" s="18">
        <f>IF(AND(ISNUMBER(--LEFT(A2772,10)), ISNUMBER(--LEFT(C2772,10))), --LEFT(C2772,10) - --LEFT(A2772,10), "")</f>
        <v>91.374300000003132</v>
      </c>
      <c r="C2772" s="4">
        <v>45634.374305555553</v>
      </c>
      <c r="D2772" s="16">
        <f>YEAR(C2772)</f>
        <v>2024</v>
      </c>
      <c r="E2772" s="1" t="str">
        <f t="shared" si="43"/>
        <v>December 2024</v>
      </c>
      <c r="F2772" s="3" t="str">
        <f ca="1">IF(C2772&gt;=TODAY()-365, "Last 12 Months", "After 12 Months")</f>
        <v>Last 12 Months</v>
      </c>
      <c r="G2772" s="1" t="s">
        <v>5068</v>
      </c>
      <c r="H2772" s="1" t="s">
        <v>3193</v>
      </c>
      <c r="I2772" s="1" t="s">
        <v>5069</v>
      </c>
      <c r="J2772" s="8">
        <f>EOMONTH(C2772, 0)</f>
        <v>45657</v>
      </c>
      <c r="K2772" s="1" t="s">
        <v>233</v>
      </c>
      <c r="L2772" s="1" t="str">
        <f>IF(ISNUMBER(SEARCH("Social subscription",I2772)),"Social Sub",IF(OR(ISNUMBER(SEARCH("Mens",I2772)),ISNUMBER(SEARCH("Ladies",I2772))),"Match Fees",IF(OR(ISNUMBER(SEARCH("Badgers",I2772)),ISNUMBER(SEARCH("Match Fee",I2772))),"Match Fees",IF(OR(ISNUMBER(SEARCH("Training",I2772)),ISNUMBER(SEARCH("Aspirations",I2772))),"Training Fee",""))))</f>
        <v>Match Fees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</row>
    <row r="2773" spans="1:17" ht="12.75">
      <c r="A2773" s="4">
        <v>45543</v>
      </c>
      <c r="B2773" s="18">
        <f>IF(AND(ISNUMBER(--LEFT(A2773,10)), ISNUMBER(--LEFT(C2773,10))), --LEFT(C2773,10) - --LEFT(A2773,10), "")</f>
        <v>91.374300000003132</v>
      </c>
      <c r="C2773" s="4">
        <v>45634.374305555553</v>
      </c>
      <c r="D2773" s="16">
        <f>YEAR(C2773)</f>
        <v>2024</v>
      </c>
      <c r="E2773" s="1" t="str">
        <f t="shared" si="43"/>
        <v>December 2024</v>
      </c>
      <c r="F2773" s="3" t="str">
        <f ca="1">IF(C2773&gt;=TODAY()-365, "Last 12 Months", "After 12 Months")</f>
        <v>Last 12 Months</v>
      </c>
      <c r="G2773" s="1" t="s">
        <v>5070</v>
      </c>
      <c r="H2773" s="1" t="s">
        <v>3193</v>
      </c>
      <c r="I2773" s="1" t="s">
        <v>5071</v>
      </c>
      <c r="J2773" s="8">
        <f>EOMONTH(C2773, 0)</f>
        <v>45657</v>
      </c>
      <c r="K2773" s="1" t="s">
        <v>233</v>
      </c>
      <c r="L2773" s="1" t="str">
        <f>IF(ISNUMBER(SEARCH("Social subscription",I2773)),"Social Sub",IF(OR(ISNUMBER(SEARCH("Mens",I2773)),ISNUMBER(SEARCH("Ladies",I2773))),"Match Fees",IF(OR(ISNUMBER(SEARCH("Badgers",I2773)),ISNUMBER(SEARCH("Match Fee",I2773))),"Match Fees",IF(OR(ISNUMBER(SEARCH("Training",I2773)),ISNUMBER(SEARCH("Aspirations",I2773))),"Training Fee",""))))</f>
        <v>Match Fees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</row>
    <row r="2774" spans="1:17" ht="12.75">
      <c r="A2774" s="4">
        <v>45604</v>
      </c>
      <c r="B2774" s="18">
        <f>IF(AND(ISNUMBER(--LEFT(A2774,10)), ISNUMBER(--LEFT(C2774,10))), --LEFT(C2774,10) - --LEFT(A2774,10), "")</f>
        <v>31.354099999996834</v>
      </c>
      <c r="C2774" s="4">
        <v>45635.354166666664</v>
      </c>
      <c r="D2774" s="16">
        <f>YEAR(C2774)</f>
        <v>2024</v>
      </c>
      <c r="E2774" s="1" t="str">
        <f t="shared" si="43"/>
        <v>December 2024</v>
      </c>
      <c r="F2774" s="3" t="str">
        <f ca="1">IF(C2774&gt;=TODAY()-365, "Last 12 Months", "After 12 Months")</f>
        <v>Last 12 Months</v>
      </c>
      <c r="G2774" s="1" t="s">
        <v>5072</v>
      </c>
      <c r="H2774" s="1" t="s">
        <v>4086</v>
      </c>
      <c r="I2774" s="1" t="s">
        <v>4549</v>
      </c>
      <c r="J2774" s="8">
        <f>EOMONTH(C2774, 0)</f>
        <v>45657</v>
      </c>
      <c r="K2774" s="1" t="s">
        <v>373</v>
      </c>
      <c r="L2774" s="1" t="str">
        <f>IF(ISNUMBER(SEARCH("Social subscription",I2774)),"Social Sub",IF(OR(ISNUMBER(SEARCH("Mens",I2774)),ISNUMBER(SEARCH("Ladies",I2774))),"Match Fees",IF(OR(ISNUMBER(SEARCH("Badgers",I2774)),ISNUMBER(SEARCH("Match Fee",I2774))),"Match Fees",IF(OR(ISNUMBER(SEARCH("Training",I2774)),ISNUMBER(SEARCH("Aspirations",I2774))),"Training Fee",""))))</f>
        <v>Match Fees</v>
      </c>
      <c r="M2774" s="1">
        <v>5</v>
      </c>
      <c r="N2774" s="1">
        <v>0.12</v>
      </c>
      <c r="O2774" s="1">
        <v>0.05</v>
      </c>
      <c r="P2774" s="1">
        <v>0</v>
      </c>
      <c r="Q2774" s="1">
        <v>4.83</v>
      </c>
    </row>
    <row r="2775" spans="1:17" ht="12.75">
      <c r="A2775" s="4">
        <v>45612</v>
      </c>
      <c r="B2775" s="18">
        <f>IF(AND(ISNUMBER(--LEFT(A2775,10)), ISNUMBER(--LEFT(C2775,10))), --LEFT(C2775,10) - --LEFT(A2775,10), "")</f>
        <v>23.354099999996834</v>
      </c>
      <c r="C2775" s="4">
        <v>45635.354166666664</v>
      </c>
      <c r="D2775" s="16">
        <f>YEAR(C2775)</f>
        <v>2024</v>
      </c>
      <c r="E2775" s="1" t="str">
        <f t="shared" si="43"/>
        <v>December 2024</v>
      </c>
      <c r="F2775" s="3" t="str">
        <f ca="1">IF(C2775&gt;=TODAY()-365, "Last 12 Months", "After 12 Months")</f>
        <v>Last 12 Months</v>
      </c>
      <c r="G2775" s="1" t="s">
        <v>5073</v>
      </c>
      <c r="H2775" s="1" t="s">
        <v>4086</v>
      </c>
      <c r="I2775" s="1" t="s">
        <v>5074</v>
      </c>
      <c r="J2775" s="8">
        <f>EOMONTH(C2775, 0)</f>
        <v>45657</v>
      </c>
      <c r="K2775" s="1" t="s">
        <v>373</v>
      </c>
      <c r="L2775" s="1" t="str">
        <f>IF(ISNUMBER(SEARCH("Social subscription",I2775)),"Social Sub",IF(OR(ISNUMBER(SEARCH("Mens",I2775)),ISNUMBER(SEARCH("Ladies",I2775))),"Match Fees",IF(OR(ISNUMBER(SEARCH("Badgers",I2775)),ISNUMBER(SEARCH("Match Fee",I2775))),"Match Fees",IF(OR(ISNUMBER(SEARCH("Training",I2775)),ISNUMBER(SEARCH("Aspirations",I2775))),"Training Fee",""))))</f>
        <v>Match Fees</v>
      </c>
      <c r="M2775" s="1">
        <v>5</v>
      </c>
      <c r="N2775" s="1">
        <v>0.12</v>
      </c>
      <c r="O2775" s="1">
        <v>0.05</v>
      </c>
      <c r="P2775" s="1">
        <v>0</v>
      </c>
      <c r="Q2775" s="1">
        <v>4.83</v>
      </c>
    </row>
    <row r="2776" spans="1:17" ht="12.75">
      <c r="A2776" s="4">
        <v>45619</v>
      </c>
      <c r="B2776" s="18">
        <f>IF(AND(ISNUMBER(--LEFT(A2776,10)), ISNUMBER(--LEFT(C2776,10))), --LEFT(C2776,10) - --LEFT(A2776,10), "")</f>
        <v>16.354099999996834</v>
      </c>
      <c r="C2776" s="4">
        <v>45635.354166666664</v>
      </c>
      <c r="D2776" s="16">
        <f>YEAR(C2776)</f>
        <v>2024</v>
      </c>
      <c r="E2776" s="1" t="str">
        <f t="shared" si="43"/>
        <v>December 2024</v>
      </c>
      <c r="F2776" s="3" t="str">
        <f ca="1">IF(C2776&gt;=TODAY()-365, "Last 12 Months", "After 12 Months")</f>
        <v>Last 12 Months</v>
      </c>
      <c r="G2776" s="1" t="s">
        <v>5075</v>
      </c>
      <c r="H2776" s="1" t="s">
        <v>4086</v>
      </c>
      <c r="I2776" s="1" t="s">
        <v>5076</v>
      </c>
      <c r="J2776" s="8">
        <f>EOMONTH(C2776, 0)</f>
        <v>45657</v>
      </c>
      <c r="K2776" s="1" t="s">
        <v>373</v>
      </c>
      <c r="L2776" s="1" t="str">
        <f>IF(ISNUMBER(SEARCH("Social subscription",I2776)),"Social Sub",IF(OR(ISNUMBER(SEARCH("Mens",I2776)),ISNUMBER(SEARCH("Ladies",I2776))),"Match Fees",IF(OR(ISNUMBER(SEARCH("Badgers",I2776)),ISNUMBER(SEARCH("Match Fee",I2776))),"Match Fees",IF(OR(ISNUMBER(SEARCH("Training",I2776)),ISNUMBER(SEARCH("Aspirations",I2776))),"Training Fee",""))))</f>
        <v>Match Fees</v>
      </c>
      <c r="M2776" s="1">
        <v>5</v>
      </c>
      <c r="N2776" s="1">
        <v>0.12</v>
      </c>
      <c r="O2776" s="1">
        <v>0.05</v>
      </c>
      <c r="P2776" s="1">
        <v>0</v>
      </c>
      <c r="Q2776" s="1">
        <v>4.83</v>
      </c>
    </row>
    <row r="2777" spans="1:17" ht="12.75">
      <c r="A2777" s="4">
        <v>45626</v>
      </c>
      <c r="B2777" s="18">
        <f>IF(AND(ISNUMBER(--LEFT(A2777,10)), ISNUMBER(--LEFT(C2777,10))), --LEFT(C2777,10) - --LEFT(A2777,10), "")</f>
        <v>9.3540999999968335</v>
      </c>
      <c r="C2777" s="4">
        <v>45635.354166666664</v>
      </c>
      <c r="D2777" s="16">
        <f>YEAR(C2777)</f>
        <v>2024</v>
      </c>
      <c r="E2777" s="1" t="str">
        <f t="shared" si="43"/>
        <v>December 2024</v>
      </c>
      <c r="F2777" s="3" t="str">
        <f ca="1">IF(C2777&gt;=TODAY()-365, "Last 12 Months", "After 12 Months")</f>
        <v>Last 12 Months</v>
      </c>
      <c r="G2777" s="1" t="s">
        <v>5077</v>
      </c>
      <c r="H2777" s="1" t="s">
        <v>4086</v>
      </c>
      <c r="I2777" s="1" t="s">
        <v>5078</v>
      </c>
      <c r="J2777" s="8">
        <f>EOMONTH(C2777, 0)</f>
        <v>45657</v>
      </c>
      <c r="K2777" s="1" t="s">
        <v>373</v>
      </c>
      <c r="L2777" s="1" t="str">
        <f>IF(ISNUMBER(SEARCH("Social subscription",I2777)),"Social Sub",IF(OR(ISNUMBER(SEARCH("Mens",I2777)),ISNUMBER(SEARCH("Ladies",I2777))),"Match Fees",IF(OR(ISNUMBER(SEARCH("Badgers",I2777)),ISNUMBER(SEARCH("Match Fee",I2777))),"Match Fees",IF(OR(ISNUMBER(SEARCH("Training",I2777)),ISNUMBER(SEARCH("Aspirations",I2777))),"Training Fee",""))))</f>
        <v>Match Fees</v>
      </c>
      <c r="M2777" s="1">
        <v>5</v>
      </c>
      <c r="N2777" s="1">
        <v>0.14000000000000001</v>
      </c>
      <c r="O2777" s="1">
        <v>0.05</v>
      </c>
      <c r="P2777" s="1">
        <v>0</v>
      </c>
      <c r="Q2777" s="1">
        <v>4.8099999999999996</v>
      </c>
    </row>
    <row r="2778" spans="1:17" ht="12.75">
      <c r="A2778" s="4">
        <v>45605</v>
      </c>
      <c r="B2778" s="18">
        <f>IF(AND(ISNUMBER(--LEFT(A2778,10)), ISNUMBER(--LEFT(C2778,10))), --LEFT(C2778,10) - --LEFT(A2778,10), "")</f>
        <v>30.354099999996834</v>
      </c>
      <c r="C2778" s="4">
        <v>45635.354166666664</v>
      </c>
      <c r="D2778" s="16">
        <f>YEAR(C2778)</f>
        <v>2024</v>
      </c>
      <c r="E2778" s="1" t="str">
        <f t="shared" si="43"/>
        <v>December 2024</v>
      </c>
      <c r="F2778" s="3" t="str">
        <f ca="1">IF(C2778&gt;=TODAY()-365, "Last 12 Months", "After 12 Months")</f>
        <v>Last 12 Months</v>
      </c>
      <c r="G2778" s="1" t="s">
        <v>5079</v>
      </c>
      <c r="H2778" s="1" t="s">
        <v>477</v>
      </c>
      <c r="I2778" s="1" t="s">
        <v>5080</v>
      </c>
      <c r="J2778" s="8">
        <f>EOMONTH(C2778, 0)</f>
        <v>45657</v>
      </c>
      <c r="K2778" s="1" t="s">
        <v>373</v>
      </c>
      <c r="L2778" s="1" t="str">
        <f>IF(ISNUMBER(SEARCH("Social subscription",I2778)),"Social Sub",IF(OR(ISNUMBER(SEARCH("Mens",I2778)),ISNUMBER(SEARCH("Ladies",I2778))),"Match Fees",IF(OR(ISNUMBER(SEARCH("Badgers",I2778)),ISNUMBER(SEARCH("Match Fee",I2778))),"Match Fees",IF(OR(ISNUMBER(SEARCH("Training",I2778)),ISNUMBER(SEARCH("Aspirations",I2778))),"Training Fee",""))))</f>
        <v>Match Fees</v>
      </c>
      <c r="M2778" s="1">
        <v>3</v>
      </c>
      <c r="N2778" s="1">
        <v>0.14000000000000001</v>
      </c>
      <c r="O2778" s="1">
        <v>0.05</v>
      </c>
      <c r="P2778" s="1">
        <v>0</v>
      </c>
      <c r="Q2778" s="1">
        <v>2.81</v>
      </c>
    </row>
    <row r="2779" spans="1:17" ht="12.75">
      <c r="A2779" s="4">
        <v>45626</v>
      </c>
      <c r="B2779" s="18">
        <f>IF(AND(ISNUMBER(--LEFT(A2779,10)), ISNUMBER(--LEFT(C2779,10))), --LEFT(C2779,10) - --LEFT(A2779,10), "")</f>
        <v>9.3540999999968335</v>
      </c>
      <c r="C2779" s="4">
        <v>45635.354166666664</v>
      </c>
      <c r="D2779" s="16">
        <f>YEAR(C2779)</f>
        <v>2024</v>
      </c>
      <c r="E2779" s="1" t="str">
        <f t="shared" si="43"/>
        <v>December 2024</v>
      </c>
      <c r="F2779" s="3" t="str">
        <f ca="1">IF(C2779&gt;=TODAY()-365, "Last 12 Months", "After 12 Months")</f>
        <v>Last 12 Months</v>
      </c>
      <c r="G2779" s="1" t="s">
        <v>5081</v>
      </c>
      <c r="H2779" s="1" t="s">
        <v>477</v>
      </c>
      <c r="I2779" s="1" t="s">
        <v>5082</v>
      </c>
      <c r="J2779" s="8">
        <f>EOMONTH(C2779, 0)</f>
        <v>45657</v>
      </c>
      <c r="K2779" s="1" t="s">
        <v>373</v>
      </c>
      <c r="L2779" s="1" t="str">
        <f>IF(ISNUMBER(SEARCH("Social subscription",I2779)),"Social Sub",IF(OR(ISNUMBER(SEARCH("Mens",I2779)),ISNUMBER(SEARCH("Ladies",I2779))),"Match Fees",IF(OR(ISNUMBER(SEARCH("Badgers",I2779)),ISNUMBER(SEARCH("Match Fee",I2779))),"Match Fees",IF(OR(ISNUMBER(SEARCH("Training",I2779)),ISNUMBER(SEARCH("Aspirations",I2779))),"Training Fee",""))))</f>
        <v>Match Fees</v>
      </c>
      <c r="M2779" s="1">
        <v>3</v>
      </c>
      <c r="N2779" s="1">
        <v>0.15</v>
      </c>
      <c r="O2779" s="1">
        <v>0.05</v>
      </c>
      <c r="P2779" s="1">
        <v>0</v>
      </c>
      <c r="Q2779" s="1">
        <v>2.8</v>
      </c>
    </row>
    <row r="2780" spans="1:17" ht="12.75">
      <c r="A2780" s="4">
        <v>45604</v>
      </c>
      <c r="B2780" s="18">
        <f>IF(AND(ISNUMBER(--LEFT(A2780,10)), ISNUMBER(--LEFT(C2780,10))), --LEFT(C2780,10) - --LEFT(A2780,10), "")</f>
        <v>31.354099999996834</v>
      </c>
      <c r="C2780" s="4">
        <v>45635.354166666664</v>
      </c>
      <c r="D2780" s="16">
        <f>YEAR(C2780)</f>
        <v>2024</v>
      </c>
      <c r="E2780" s="1" t="str">
        <f t="shared" si="43"/>
        <v>December 2024</v>
      </c>
      <c r="F2780" s="3" t="str">
        <f ca="1">IF(C2780&gt;=TODAY()-365, "Last 12 Months", "After 12 Months")</f>
        <v>Last 12 Months</v>
      </c>
      <c r="G2780" s="1" t="s">
        <v>5083</v>
      </c>
      <c r="H2780" s="1" t="s">
        <v>1750</v>
      </c>
      <c r="I2780" s="1" t="s">
        <v>5084</v>
      </c>
      <c r="J2780" s="8">
        <f>EOMONTH(C2780, 0)</f>
        <v>45657</v>
      </c>
      <c r="K2780" s="1" t="s">
        <v>373</v>
      </c>
      <c r="L2780" s="1" t="str">
        <f>IF(ISNUMBER(SEARCH("Social subscription",I2780)),"Social Sub",IF(OR(ISNUMBER(SEARCH("Mens",I2780)),ISNUMBER(SEARCH("Ladies",I2780))),"Match Fees",IF(OR(ISNUMBER(SEARCH("Badgers",I2780)),ISNUMBER(SEARCH("Match Fee",I2780))),"Match Fees",IF(OR(ISNUMBER(SEARCH("Training",I2780)),ISNUMBER(SEARCH("Aspirations",I2780))),"Training Fee",""))))</f>
        <v>Match Fees</v>
      </c>
      <c r="M2780" s="1">
        <v>5</v>
      </c>
      <c r="N2780" s="1">
        <v>0.12</v>
      </c>
      <c r="O2780" s="1">
        <v>0.05</v>
      </c>
      <c r="P2780" s="1">
        <v>0</v>
      </c>
      <c r="Q2780" s="1">
        <v>4.83</v>
      </c>
    </row>
    <row r="2781" spans="1:17" ht="12.75">
      <c r="A2781" s="4">
        <v>45612</v>
      </c>
      <c r="B2781" s="18">
        <f>IF(AND(ISNUMBER(--LEFT(A2781,10)), ISNUMBER(--LEFT(C2781,10))), --LEFT(C2781,10) - --LEFT(A2781,10), "")</f>
        <v>23.354099999996834</v>
      </c>
      <c r="C2781" s="4">
        <v>45635.354166666664</v>
      </c>
      <c r="D2781" s="16">
        <f>YEAR(C2781)</f>
        <v>2024</v>
      </c>
      <c r="E2781" s="1" t="str">
        <f t="shared" si="43"/>
        <v>December 2024</v>
      </c>
      <c r="F2781" s="3" t="str">
        <f ca="1">IF(C2781&gt;=TODAY()-365, "Last 12 Months", "After 12 Months")</f>
        <v>Last 12 Months</v>
      </c>
      <c r="G2781" s="1" t="s">
        <v>5085</v>
      </c>
      <c r="H2781" s="1" t="s">
        <v>1750</v>
      </c>
      <c r="I2781" s="1" t="s">
        <v>5086</v>
      </c>
      <c r="J2781" s="8">
        <f>EOMONTH(C2781, 0)</f>
        <v>45657</v>
      </c>
      <c r="K2781" s="1" t="s">
        <v>373</v>
      </c>
      <c r="L2781" s="1" t="str">
        <f>IF(ISNUMBER(SEARCH("Social subscription",I2781)),"Social Sub",IF(OR(ISNUMBER(SEARCH("Mens",I2781)),ISNUMBER(SEARCH("Ladies",I2781))),"Match Fees",IF(OR(ISNUMBER(SEARCH("Badgers",I2781)),ISNUMBER(SEARCH("Match Fee",I2781))),"Match Fees",IF(OR(ISNUMBER(SEARCH("Training",I2781)),ISNUMBER(SEARCH("Aspirations",I2781))),"Training Fee",""))))</f>
        <v>Match Fees</v>
      </c>
      <c r="M2781" s="1">
        <v>5</v>
      </c>
      <c r="N2781" s="1">
        <v>0.12</v>
      </c>
      <c r="O2781" s="1">
        <v>0.05</v>
      </c>
      <c r="P2781" s="1">
        <v>0</v>
      </c>
      <c r="Q2781" s="1">
        <v>4.83</v>
      </c>
    </row>
    <row r="2782" spans="1:17" ht="12.75">
      <c r="A2782" s="4">
        <v>45619</v>
      </c>
      <c r="B2782" s="18">
        <f>IF(AND(ISNUMBER(--LEFT(A2782,10)), ISNUMBER(--LEFT(C2782,10))), --LEFT(C2782,10) - --LEFT(A2782,10), "")</f>
        <v>16.354099999996834</v>
      </c>
      <c r="C2782" s="4">
        <v>45635.354166666664</v>
      </c>
      <c r="D2782" s="16">
        <f>YEAR(C2782)</f>
        <v>2024</v>
      </c>
      <c r="E2782" s="1" t="str">
        <f t="shared" si="43"/>
        <v>December 2024</v>
      </c>
      <c r="F2782" s="3" t="str">
        <f ca="1">IF(C2782&gt;=TODAY()-365, "Last 12 Months", "After 12 Months")</f>
        <v>Last 12 Months</v>
      </c>
      <c r="G2782" s="1" t="s">
        <v>5087</v>
      </c>
      <c r="H2782" s="1" t="s">
        <v>1750</v>
      </c>
      <c r="I2782" s="1" t="s">
        <v>5088</v>
      </c>
      <c r="J2782" s="8">
        <f>EOMONTH(C2782, 0)</f>
        <v>45657</v>
      </c>
      <c r="K2782" s="1" t="s">
        <v>373</v>
      </c>
      <c r="L2782" s="1" t="str">
        <f>IF(ISNUMBER(SEARCH("Social subscription",I2782)),"Social Sub",IF(OR(ISNUMBER(SEARCH("Mens",I2782)),ISNUMBER(SEARCH("Ladies",I2782))),"Match Fees",IF(OR(ISNUMBER(SEARCH("Badgers",I2782)),ISNUMBER(SEARCH("Match Fee",I2782))),"Match Fees",IF(OR(ISNUMBER(SEARCH("Training",I2782)),ISNUMBER(SEARCH("Aspirations",I2782))),"Training Fee",""))))</f>
        <v>Match Fees</v>
      </c>
      <c r="M2782" s="1">
        <v>5</v>
      </c>
      <c r="N2782" s="1">
        <v>0.12</v>
      </c>
      <c r="O2782" s="1">
        <v>0.05</v>
      </c>
      <c r="P2782" s="1">
        <v>0</v>
      </c>
      <c r="Q2782" s="1">
        <v>4.83</v>
      </c>
    </row>
    <row r="2783" spans="1:17" ht="12.75">
      <c r="A2783" s="4">
        <v>45626</v>
      </c>
      <c r="B2783" s="18">
        <f>IF(AND(ISNUMBER(--LEFT(A2783,10)), ISNUMBER(--LEFT(C2783,10))), --LEFT(C2783,10) - --LEFT(A2783,10), "")</f>
        <v>9.3540999999968335</v>
      </c>
      <c r="C2783" s="4">
        <v>45635.354166666664</v>
      </c>
      <c r="D2783" s="16">
        <f>YEAR(C2783)</f>
        <v>2024</v>
      </c>
      <c r="E2783" s="1" t="str">
        <f t="shared" si="43"/>
        <v>December 2024</v>
      </c>
      <c r="F2783" s="3" t="str">
        <f ca="1">IF(C2783&gt;=TODAY()-365, "Last 12 Months", "After 12 Months")</f>
        <v>Last 12 Months</v>
      </c>
      <c r="G2783" s="1" t="s">
        <v>5089</v>
      </c>
      <c r="H2783" s="1" t="s">
        <v>1750</v>
      </c>
      <c r="I2783" s="1" t="s">
        <v>5090</v>
      </c>
      <c r="J2783" s="8">
        <f>EOMONTH(C2783, 0)</f>
        <v>45657</v>
      </c>
      <c r="K2783" s="1" t="s">
        <v>373</v>
      </c>
      <c r="L2783" s="1" t="str">
        <f>IF(ISNUMBER(SEARCH("Social subscription",I2783)),"Social Sub",IF(OR(ISNUMBER(SEARCH("Mens",I2783)),ISNUMBER(SEARCH("Ladies",I2783))),"Match Fees",IF(OR(ISNUMBER(SEARCH("Badgers",I2783)),ISNUMBER(SEARCH("Match Fee",I2783))),"Match Fees",IF(OR(ISNUMBER(SEARCH("Training",I2783)),ISNUMBER(SEARCH("Aspirations",I2783))),"Training Fee",""))))</f>
        <v>Match Fees</v>
      </c>
      <c r="M2783" s="1">
        <v>5</v>
      </c>
      <c r="N2783" s="1">
        <v>0.12</v>
      </c>
      <c r="O2783" s="1">
        <v>0.05</v>
      </c>
      <c r="P2783" s="1">
        <v>0</v>
      </c>
      <c r="Q2783" s="1">
        <v>4.83</v>
      </c>
    </row>
    <row r="2784" spans="1:17" ht="12.75">
      <c r="A2784" s="4">
        <v>45633</v>
      </c>
      <c r="B2784" s="18">
        <f>IF(AND(ISNUMBER(--LEFT(A2784,10)), ISNUMBER(--LEFT(C2784,10))), --LEFT(C2784,10) - --LEFT(A2784,10), "")</f>
        <v>2.3540999999968335</v>
      </c>
      <c r="C2784" s="4">
        <v>45635.354166666664</v>
      </c>
      <c r="D2784" s="16">
        <f>YEAR(C2784)</f>
        <v>2024</v>
      </c>
      <c r="E2784" s="1" t="str">
        <f t="shared" si="43"/>
        <v>December 2024</v>
      </c>
      <c r="F2784" s="3" t="str">
        <f ca="1">IF(C2784&gt;=TODAY()-365, "Last 12 Months", "After 12 Months")</f>
        <v>Last 12 Months</v>
      </c>
      <c r="G2784" s="1" t="s">
        <v>5091</v>
      </c>
      <c r="H2784" s="1" t="s">
        <v>1750</v>
      </c>
      <c r="I2784" s="1" t="s">
        <v>5092</v>
      </c>
      <c r="J2784" s="8">
        <f>EOMONTH(C2784, 0)</f>
        <v>45657</v>
      </c>
      <c r="K2784" s="1" t="s">
        <v>373</v>
      </c>
      <c r="L2784" s="1" t="str">
        <f>IF(ISNUMBER(SEARCH("Social subscription",I2784)),"Social Sub",IF(OR(ISNUMBER(SEARCH("Mens",I2784)),ISNUMBER(SEARCH("Ladies",I2784))),"Match Fees",IF(OR(ISNUMBER(SEARCH("Badgers",I2784)),ISNUMBER(SEARCH("Match Fee",I2784))),"Match Fees",IF(OR(ISNUMBER(SEARCH("Training",I2784)),ISNUMBER(SEARCH("Aspirations",I2784))),"Training Fee",""))))</f>
        <v>Match Fees</v>
      </c>
      <c r="M2784" s="1">
        <v>5</v>
      </c>
      <c r="N2784" s="1">
        <v>0.1</v>
      </c>
      <c r="O2784" s="1">
        <v>0.05</v>
      </c>
      <c r="P2784" s="1">
        <v>0</v>
      </c>
      <c r="Q2784" s="1">
        <v>4.8499999999999996</v>
      </c>
    </row>
    <row r="2785" spans="1:17" ht="12.75">
      <c r="A2785" s="4">
        <v>45626</v>
      </c>
      <c r="B2785" s="18">
        <f>IF(AND(ISNUMBER(--LEFT(A2785,10)), ISNUMBER(--LEFT(C2785,10))), --LEFT(C2785,10) - --LEFT(A2785,10), "")</f>
        <v>9.7402000000001863</v>
      </c>
      <c r="C2785" s="4">
        <v>45635.740277777775</v>
      </c>
      <c r="D2785" s="16">
        <f>YEAR(C2785)</f>
        <v>2024</v>
      </c>
      <c r="E2785" s="1" t="str">
        <f t="shared" si="43"/>
        <v>December 2024</v>
      </c>
      <c r="F2785" s="3" t="str">
        <f ca="1">IF(C2785&gt;=TODAY()-365, "Last 12 Months", "After 12 Months")</f>
        <v>Last 12 Months</v>
      </c>
      <c r="G2785" s="1" t="s">
        <v>5093</v>
      </c>
      <c r="H2785" s="1" t="s">
        <v>2510</v>
      </c>
      <c r="I2785" s="1" t="s">
        <v>5094</v>
      </c>
      <c r="J2785" s="8">
        <f>EOMONTH(C2785, 0)</f>
        <v>45657</v>
      </c>
      <c r="K2785" s="1" t="s">
        <v>241</v>
      </c>
      <c r="L2785" s="1" t="str">
        <f>IF(ISNUMBER(SEARCH("Social subscription",I2785)),"Social Sub",IF(OR(ISNUMBER(SEARCH("Mens",I2785)),ISNUMBER(SEARCH("Ladies",I2785))),"Match Fees",IF(OR(ISNUMBER(SEARCH("Badgers",I2785)),ISNUMBER(SEARCH("Match Fee",I2785))),"Match Fees",IF(OR(ISNUMBER(SEARCH("Training",I2785)),ISNUMBER(SEARCH("Aspirations",I2785))),"Training Fee",""))))</f>
        <v>Match Fees</v>
      </c>
      <c r="M2785" s="1">
        <v>5</v>
      </c>
      <c r="N2785" s="1">
        <v>0</v>
      </c>
      <c r="O2785" s="1">
        <v>0</v>
      </c>
      <c r="P2785" s="1">
        <v>0</v>
      </c>
      <c r="Q2785" s="1">
        <v>5</v>
      </c>
    </row>
    <row r="2786" spans="1:17" ht="12.75">
      <c r="A2786" s="4">
        <v>45626</v>
      </c>
      <c r="B2786" s="18">
        <f>IF(AND(ISNUMBER(--LEFT(A2786,10)), ISNUMBER(--LEFT(C2786,10))), --LEFT(C2786,10) - --LEFT(A2786,10), "")</f>
        <v>9.7430000000022119</v>
      </c>
      <c r="C2786" s="4">
        <v>45635.743055555555</v>
      </c>
      <c r="D2786" s="16">
        <f>YEAR(C2786)</f>
        <v>2024</v>
      </c>
      <c r="E2786" s="1" t="str">
        <f t="shared" si="43"/>
        <v>December 2024</v>
      </c>
      <c r="F2786" s="3" t="str">
        <f ca="1">IF(C2786&gt;=TODAY()-365, "Last 12 Months", "After 12 Months")</f>
        <v>Last 12 Months</v>
      </c>
      <c r="G2786" s="1" t="s">
        <v>5095</v>
      </c>
      <c r="H2786" s="1" t="s">
        <v>2902</v>
      </c>
      <c r="I2786" s="1" t="s">
        <v>5096</v>
      </c>
      <c r="J2786" s="8">
        <f>EOMONTH(C2786, 0)</f>
        <v>45657</v>
      </c>
      <c r="K2786" s="1" t="s">
        <v>233</v>
      </c>
      <c r="L2786" s="1" t="str">
        <f>IF(ISNUMBER(SEARCH("Social subscription",I2786)),"Social Sub",IF(OR(ISNUMBER(SEARCH("Mens",I2786)),ISNUMBER(SEARCH("Ladies",I2786))),"Match Fees",IF(OR(ISNUMBER(SEARCH("Badgers",I2786)),ISNUMBER(SEARCH("Match Fee",I2786))),"Match Fees",IF(OR(ISNUMBER(SEARCH("Training",I2786)),ISNUMBER(SEARCH("Aspirations",I2786))),"Training Fee",""))))</f>
        <v>Match Fees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</row>
    <row r="2787" spans="1:17" ht="12.75">
      <c r="A2787" s="4">
        <v>45607</v>
      </c>
      <c r="B2787" s="18">
        <f>IF(AND(ISNUMBER(--LEFT(A2787,10)), ISNUMBER(--LEFT(C2787,10))), --LEFT(C2787,10) - --LEFT(A2787,10), "")</f>
        <v>28.756200000003446</v>
      </c>
      <c r="C2787" s="4">
        <v>45635.756249999999</v>
      </c>
      <c r="D2787" s="16">
        <f>YEAR(C2787)</f>
        <v>2024</v>
      </c>
      <c r="E2787" s="1" t="str">
        <f t="shared" si="43"/>
        <v>December 2024</v>
      </c>
      <c r="F2787" s="3" t="str">
        <f ca="1">IF(C2787&gt;=TODAY()-365, "Last 12 Months", "After 12 Months")</f>
        <v>Last 12 Months</v>
      </c>
      <c r="G2787" s="1" t="s">
        <v>5097</v>
      </c>
      <c r="H2787" s="1" t="s">
        <v>533</v>
      </c>
      <c r="I2787" s="1" t="s">
        <v>5098</v>
      </c>
      <c r="J2787" s="8">
        <f>EOMONTH(C2787, 0)</f>
        <v>45657</v>
      </c>
      <c r="K2787" s="1" t="s">
        <v>241</v>
      </c>
      <c r="L2787" s="1" t="str">
        <f>IF(ISNUMBER(SEARCH("Social subscription",I2787)),"Social Sub",IF(OR(ISNUMBER(SEARCH("Mens",I2787)),ISNUMBER(SEARCH("Ladies",I2787))),"Match Fees",IF(OR(ISNUMBER(SEARCH("Badgers",I2787)),ISNUMBER(SEARCH("Match Fee",I2787))),"Match Fees",IF(OR(ISNUMBER(SEARCH("Training",I2787)),ISNUMBER(SEARCH("Aspirations",I2787))),"Training Fee",""))))</f>
        <v>Match Fees</v>
      </c>
      <c r="M2787" s="1">
        <v>5</v>
      </c>
      <c r="N2787" s="1">
        <v>0</v>
      </c>
      <c r="O2787" s="1">
        <v>0</v>
      </c>
      <c r="P2787" s="1">
        <v>0</v>
      </c>
      <c r="Q2787" s="1">
        <v>5</v>
      </c>
    </row>
    <row r="2788" spans="1:17" ht="12.75">
      <c r="A2788" s="4">
        <v>45630</v>
      </c>
      <c r="B2788" s="18">
        <f>IF(AND(ISNUMBER(--LEFT(A2788,10)), ISNUMBER(--LEFT(C2788,10))), --LEFT(C2788,10) - --LEFT(A2788,10), "")</f>
        <v>5.7805000000007567</v>
      </c>
      <c r="C2788" s="4">
        <v>45635.780555555553</v>
      </c>
      <c r="D2788" s="16">
        <f>YEAR(C2788)</f>
        <v>2024</v>
      </c>
      <c r="E2788" s="1" t="str">
        <f t="shared" si="43"/>
        <v>December 2024</v>
      </c>
      <c r="F2788" s="3" t="str">
        <f ca="1">IF(C2788&gt;=TODAY()-365, "Last 12 Months", "After 12 Months")</f>
        <v>Last 12 Months</v>
      </c>
      <c r="G2788" s="1" t="s">
        <v>5099</v>
      </c>
      <c r="H2788" s="1" t="s">
        <v>3561</v>
      </c>
      <c r="I2788" s="1" t="s">
        <v>3112</v>
      </c>
      <c r="J2788" s="8">
        <f>EOMONTH(C2788, 0)</f>
        <v>45657</v>
      </c>
      <c r="K2788" s="1" t="s">
        <v>233</v>
      </c>
      <c r="L2788" s="1" t="str">
        <f>IF(ISNUMBER(SEARCH("Social subscription",I2788)),"Social Sub",IF(OR(ISNUMBER(SEARCH("Mens",I2788)),ISNUMBER(SEARCH("Ladies",I2788))),"Match Fees",IF(OR(ISNUMBER(SEARCH("Badgers",I2788)),ISNUMBER(SEARCH("Match Fee",I2788))),"Match Fees",IF(OR(ISNUMBER(SEARCH("Training",I2788)),ISNUMBER(SEARCH("Aspirations",I2788))),"Training Fee",""))))</f>
        <v>Match Fees</v>
      </c>
      <c r="M2788" s="1">
        <v>100</v>
      </c>
      <c r="N2788" s="1">
        <v>0</v>
      </c>
      <c r="O2788" s="1">
        <v>0</v>
      </c>
      <c r="P2788" s="1">
        <v>0</v>
      </c>
      <c r="Q2788" s="1">
        <v>100</v>
      </c>
    </row>
    <row r="2789" spans="1:17" ht="12.75">
      <c r="A2789" s="4">
        <v>45626</v>
      </c>
      <c r="B2789" s="18">
        <f>IF(AND(ISNUMBER(--LEFT(A2789,10)), ISNUMBER(--LEFT(C2789,10))), --LEFT(C2789,10) - --LEFT(A2789,10), "")</f>
        <v>9.7819000000017695</v>
      </c>
      <c r="C2789" s="4">
        <v>45635.781944444447</v>
      </c>
      <c r="D2789" s="16">
        <f>YEAR(C2789)</f>
        <v>2024</v>
      </c>
      <c r="E2789" s="1" t="str">
        <f t="shared" si="43"/>
        <v>December 2024</v>
      </c>
      <c r="F2789" s="3" t="str">
        <f ca="1">IF(C2789&gt;=TODAY()-365, "Last 12 Months", "After 12 Months")</f>
        <v>Last 12 Months</v>
      </c>
      <c r="G2789" s="1" t="s">
        <v>5100</v>
      </c>
      <c r="H2789" s="1" t="s">
        <v>3493</v>
      </c>
      <c r="I2789" s="1" t="s">
        <v>5101</v>
      </c>
      <c r="J2789" s="8">
        <f>EOMONTH(C2789, 0)</f>
        <v>45657</v>
      </c>
      <c r="K2789" s="1" t="s">
        <v>233</v>
      </c>
      <c r="L2789" s="1" t="str">
        <f>IF(ISNUMBER(SEARCH("Social subscription",I2789)),"Social Sub",IF(OR(ISNUMBER(SEARCH("Mens",I2789)),ISNUMBER(SEARCH("Ladies",I2789))),"Match Fees",IF(OR(ISNUMBER(SEARCH("Badgers",I2789)),ISNUMBER(SEARCH("Match Fee",I2789))),"Match Fees",IF(OR(ISNUMBER(SEARCH("Training",I2789)),ISNUMBER(SEARCH("Aspirations",I2789))),"Training Fee",""))))</f>
        <v>Match Fees</v>
      </c>
      <c r="M2789" s="1">
        <v>3</v>
      </c>
      <c r="N2789" s="1">
        <v>0</v>
      </c>
      <c r="O2789" s="1">
        <v>0</v>
      </c>
      <c r="P2789" s="1">
        <v>0</v>
      </c>
      <c r="Q2789" s="1">
        <v>3</v>
      </c>
    </row>
    <row r="2790" spans="1:17" ht="12.75">
      <c r="A2790" s="4">
        <v>45551</v>
      </c>
      <c r="B2790" s="18">
        <f>IF(AND(ISNUMBER(--LEFT(A2790,10)), ISNUMBER(--LEFT(C2790,10))), --LEFT(C2790,10) - --LEFT(A2790,10), "")</f>
        <v>84.782599999998638</v>
      </c>
      <c r="C2790" s="4">
        <v>45635.782638888886</v>
      </c>
      <c r="D2790" s="16">
        <f>YEAR(C2790)</f>
        <v>2024</v>
      </c>
      <c r="E2790" s="1" t="str">
        <f t="shared" si="43"/>
        <v>December 2024</v>
      </c>
      <c r="F2790" s="3" t="str">
        <f ca="1">IF(C2790&gt;=TODAY()-365, "Last 12 Months", "After 12 Months")</f>
        <v>Last 12 Months</v>
      </c>
      <c r="G2790" s="1" t="s">
        <v>5102</v>
      </c>
      <c r="H2790" s="1" t="s">
        <v>2501</v>
      </c>
      <c r="I2790" s="1" t="s">
        <v>3742</v>
      </c>
      <c r="J2790" s="8">
        <f>EOMONTH(C2790, 0)</f>
        <v>45657</v>
      </c>
      <c r="K2790" s="1" t="s">
        <v>233</v>
      </c>
      <c r="L2790" s="1" t="str">
        <f>IF(ISNUMBER(SEARCH("Social subscription",I2790)),"Social Sub",IF(OR(ISNUMBER(SEARCH("Mens",I2790)),ISNUMBER(SEARCH("Ladies",I2790))),"Match Fees",IF(OR(ISNUMBER(SEARCH("Badgers",I2790)),ISNUMBER(SEARCH("Match Fee",I2790))),"Match Fees",IF(OR(ISNUMBER(SEARCH("Training",I2790)),ISNUMBER(SEARCH("Aspirations",I2790))),"Training Fee",""))))</f>
        <v>Match Fees</v>
      </c>
      <c r="M2790" s="1">
        <v>150</v>
      </c>
      <c r="N2790" s="1">
        <v>0</v>
      </c>
      <c r="O2790" s="1">
        <v>0</v>
      </c>
      <c r="P2790" s="1">
        <v>0</v>
      </c>
      <c r="Q2790" s="1">
        <v>150</v>
      </c>
    </row>
    <row r="2791" spans="1:17" ht="12.75">
      <c r="A2791" s="4">
        <v>45607</v>
      </c>
      <c r="B2791" s="18">
        <f>IF(AND(ISNUMBER(--LEFT(A2791,10)), ISNUMBER(--LEFT(C2791,10))), --LEFT(C2791,10) - --LEFT(A2791,10), "")</f>
        <v>28.784699999996519</v>
      </c>
      <c r="C2791" s="4">
        <v>45635.784722222219</v>
      </c>
      <c r="D2791" s="16">
        <f>YEAR(C2791)</f>
        <v>2024</v>
      </c>
      <c r="E2791" s="1" t="str">
        <f t="shared" si="43"/>
        <v>December 2024</v>
      </c>
      <c r="F2791" s="3" t="str">
        <f ca="1">IF(C2791&gt;=TODAY()-365, "Last 12 Months", "After 12 Months")</f>
        <v>Last 12 Months</v>
      </c>
      <c r="G2791" s="1" t="s">
        <v>5103</v>
      </c>
      <c r="H2791" s="1" t="s">
        <v>4250</v>
      </c>
      <c r="I2791" s="1" t="s">
        <v>3742</v>
      </c>
      <c r="J2791" s="8">
        <f>EOMONTH(C2791, 0)</f>
        <v>45657</v>
      </c>
      <c r="K2791" s="1" t="s">
        <v>233</v>
      </c>
      <c r="L2791" s="1" t="str">
        <f>IF(ISNUMBER(SEARCH("Social subscription",I2791)),"Social Sub",IF(OR(ISNUMBER(SEARCH("Mens",I2791)),ISNUMBER(SEARCH("Ladies",I2791))),"Match Fees",IF(OR(ISNUMBER(SEARCH("Badgers",I2791)),ISNUMBER(SEARCH("Match Fee",I2791))),"Match Fees",IF(OR(ISNUMBER(SEARCH("Training",I2791)),ISNUMBER(SEARCH("Aspirations",I2791))),"Training Fee",""))))</f>
        <v>Match Fees</v>
      </c>
      <c r="M2791" s="1">
        <v>150</v>
      </c>
      <c r="N2791" s="1">
        <v>0</v>
      </c>
      <c r="O2791" s="1">
        <v>0</v>
      </c>
      <c r="P2791" s="1">
        <v>0</v>
      </c>
      <c r="Q2791" s="1">
        <v>150</v>
      </c>
    </row>
    <row r="2792" spans="1:17" ht="12.75">
      <c r="A2792" s="4">
        <v>45607</v>
      </c>
      <c r="B2792" s="18">
        <f>IF(AND(ISNUMBER(--LEFT(A2792,10)), ISNUMBER(--LEFT(C2792,10))), --LEFT(C2792,10) - --LEFT(A2792,10), "")</f>
        <v>28.785400000000664</v>
      </c>
      <c r="C2792" s="4">
        <v>45635.785416666666</v>
      </c>
      <c r="D2792" s="16">
        <f>YEAR(C2792)</f>
        <v>2024</v>
      </c>
      <c r="E2792" s="1" t="str">
        <f t="shared" si="43"/>
        <v>December 2024</v>
      </c>
      <c r="F2792" s="3" t="str">
        <f ca="1">IF(C2792&gt;=TODAY()-365, "Last 12 Months", "After 12 Months")</f>
        <v>Last 12 Months</v>
      </c>
      <c r="G2792" s="1" t="s">
        <v>5104</v>
      </c>
      <c r="H2792" s="1" t="s">
        <v>1328</v>
      </c>
      <c r="I2792" s="1" t="s">
        <v>3742</v>
      </c>
      <c r="J2792" s="8">
        <f>EOMONTH(C2792, 0)</f>
        <v>45657</v>
      </c>
      <c r="K2792" s="1" t="s">
        <v>233</v>
      </c>
      <c r="L2792" s="1" t="str">
        <f>IF(ISNUMBER(SEARCH("Social subscription",I2792)),"Social Sub",IF(OR(ISNUMBER(SEARCH("Mens",I2792)),ISNUMBER(SEARCH("Ladies",I2792))),"Match Fees",IF(OR(ISNUMBER(SEARCH("Badgers",I2792)),ISNUMBER(SEARCH("Match Fee",I2792))),"Match Fees",IF(OR(ISNUMBER(SEARCH("Training",I2792)),ISNUMBER(SEARCH("Aspirations",I2792))),"Training Fee",""))))</f>
        <v>Match Fees</v>
      </c>
      <c r="M2792" s="1">
        <v>150</v>
      </c>
      <c r="N2792" s="1">
        <v>0</v>
      </c>
      <c r="O2792" s="1">
        <v>0</v>
      </c>
      <c r="P2792" s="1">
        <v>0</v>
      </c>
      <c r="Q2792" s="1">
        <v>150</v>
      </c>
    </row>
    <row r="2793" spans="1:17" ht="12.75">
      <c r="A2793" s="4">
        <v>45621</v>
      </c>
      <c r="B2793" s="18">
        <f>IF(AND(ISNUMBER(--LEFT(A2793,10)), ISNUMBER(--LEFT(C2793,10))), --LEFT(C2793,10) - --LEFT(A2793,10), "")</f>
        <v>14.786099999997532</v>
      </c>
      <c r="C2793" s="4">
        <v>45635.786111111112</v>
      </c>
      <c r="D2793" s="16">
        <f>YEAR(C2793)</f>
        <v>2024</v>
      </c>
      <c r="E2793" s="1" t="str">
        <f t="shared" si="43"/>
        <v>December 2024</v>
      </c>
      <c r="F2793" s="3" t="str">
        <f ca="1">IF(C2793&gt;=TODAY()-365, "Last 12 Months", "After 12 Months")</f>
        <v>Last 12 Months</v>
      </c>
      <c r="G2793" s="1" t="s">
        <v>5105</v>
      </c>
      <c r="H2793" s="1" t="s">
        <v>2287</v>
      </c>
      <c r="I2793" s="1" t="s">
        <v>5106</v>
      </c>
      <c r="J2793" s="8">
        <f>EOMONTH(C2793, 0)</f>
        <v>45657</v>
      </c>
      <c r="K2793" s="1" t="s">
        <v>233</v>
      </c>
      <c r="L2793" s="1" t="str">
        <f>IF(ISNUMBER(SEARCH("Social subscription",I2793)),"Social Sub",IF(OR(ISNUMBER(SEARCH("Mens",I2793)),ISNUMBER(SEARCH("Ladies",I2793))),"Match Fees",IF(OR(ISNUMBER(SEARCH("Badgers",I2793)),ISNUMBER(SEARCH("Match Fee",I2793))),"Match Fees",IF(OR(ISNUMBER(SEARCH("Training",I2793)),ISNUMBER(SEARCH("Aspirations",I2793))),"Training Fee",""))))</f>
        <v>Match Fees</v>
      </c>
      <c r="M2793" s="1">
        <v>10</v>
      </c>
      <c r="N2793" s="1">
        <v>0</v>
      </c>
      <c r="O2793" s="1">
        <v>0</v>
      </c>
      <c r="P2793" s="1">
        <v>0</v>
      </c>
      <c r="Q2793" s="1">
        <v>10</v>
      </c>
    </row>
    <row r="2794" spans="1:17" ht="12.75">
      <c r="A2794" s="4">
        <v>45621</v>
      </c>
      <c r="B2794" s="18">
        <f>IF(AND(ISNUMBER(--LEFT(A2794,10)), ISNUMBER(--LEFT(C2794,10))), --LEFT(C2794,10) - --LEFT(A2794,10), "")</f>
        <v>14.788099999997939</v>
      </c>
      <c r="C2794" s="4">
        <v>45635.788194444445</v>
      </c>
      <c r="D2794" s="16">
        <f>YEAR(C2794)</f>
        <v>2024</v>
      </c>
      <c r="E2794" s="1" t="str">
        <f t="shared" si="43"/>
        <v>December 2024</v>
      </c>
      <c r="F2794" s="3" t="str">
        <f ca="1">IF(C2794&gt;=TODAY()-365, "Last 12 Months", "After 12 Months")</f>
        <v>Last 12 Months</v>
      </c>
      <c r="G2794" s="1" t="s">
        <v>5107</v>
      </c>
      <c r="H2794" s="1" t="s">
        <v>2649</v>
      </c>
      <c r="I2794" s="1" t="s">
        <v>5108</v>
      </c>
      <c r="J2794" s="8">
        <f>EOMONTH(C2794, 0)</f>
        <v>45657</v>
      </c>
      <c r="K2794" s="1" t="s">
        <v>233</v>
      </c>
      <c r="L2794" s="1" t="str">
        <f>IF(ISNUMBER(SEARCH("Social subscription",I2794)),"Social Sub",IF(OR(ISNUMBER(SEARCH("Mens",I2794)),ISNUMBER(SEARCH("Ladies",I2794))),"Match Fees",IF(OR(ISNUMBER(SEARCH("Badgers",I2794)),ISNUMBER(SEARCH("Match Fee",I2794))),"Match Fees",IF(OR(ISNUMBER(SEARCH("Training",I2794)),ISNUMBER(SEARCH("Aspirations",I2794))),"Training Fee",""))))</f>
        <v>Match Fees</v>
      </c>
      <c r="M2794" s="1">
        <v>10</v>
      </c>
      <c r="N2794" s="1">
        <v>0</v>
      </c>
      <c r="O2794" s="1">
        <v>0</v>
      </c>
      <c r="P2794" s="1">
        <v>0</v>
      </c>
      <c r="Q2794" s="1">
        <v>10</v>
      </c>
    </row>
    <row r="2795" spans="1:17" ht="12.75">
      <c r="A2795" s="4">
        <v>45621</v>
      </c>
      <c r="B2795" s="18">
        <f>IF(AND(ISNUMBER(--LEFT(A2795,10)), ISNUMBER(--LEFT(C2795,10))), --LEFT(C2795,10) - --LEFT(A2795,10), "")</f>
        <v>14.788099999997939</v>
      </c>
      <c r="C2795" s="4">
        <v>45635.788194444445</v>
      </c>
      <c r="D2795" s="16">
        <f>YEAR(C2795)</f>
        <v>2024</v>
      </c>
      <c r="E2795" s="1" t="str">
        <f t="shared" si="43"/>
        <v>December 2024</v>
      </c>
      <c r="F2795" s="3" t="str">
        <f ca="1">IF(C2795&gt;=TODAY()-365, "Last 12 Months", "After 12 Months")</f>
        <v>Last 12 Months</v>
      </c>
      <c r="G2795" s="1" t="s">
        <v>5109</v>
      </c>
      <c r="H2795" s="1" t="s">
        <v>2649</v>
      </c>
      <c r="I2795" s="1" t="s">
        <v>5110</v>
      </c>
      <c r="J2795" s="8">
        <f>EOMONTH(C2795, 0)</f>
        <v>45657</v>
      </c>
      <c r="K2795" s="1" t="s">
        <v>233</v>
      </c>
      <c r="L2795" s="1" t="str">
        <f>IF(ISNUMBER(SEARCH("Social subscription",I2795)),"Social Sub",IF(OR(ISNUMBER(SEARCH("Mens",I2795)),ISNUMBER(SEARCH("Ladies",I2795))),"Match Fees",IF(OR(ISNUMBER(SEARCH("Badgers",I2795)),ISNUMBER(SEARCH("Match Fee",I2795))),"Match Fees",IF(OR(ISNUMBER(SEARCH("Training",I2795)),ISNUMBER(SEARCH("Aspirations",I2795))),"Training Fee",""))))</f>
        <v>Match Fees</v>
      </c>
      <c r="M2795" s="1">
        <v>10</v>
      </c>
      <c r="N2795" s="1">
        <v>0</v>
      </c>
      <c r="O2795" s="1">
        <v>0</v>
      </c>
      <c r="P2795" s="1">
        <v>0</v>
      </c>
      <c r="Q2795" s="1">
        <v>10</v>
      </c>
    </row>
    <row r="2796" spans="1:17" ht="12.75">
      <c r="A2796" s="4">
        <v>45607</v>
      </c>
      <c r="B2796" s="18">
        <f>IF(AND(ISNUMBER(--LEFT(A2796,10)), ISNUMBER(--LEFT(C2796,10))), --LEFT(C2796,10) - --LEFT(A2796,10), "")</f>
        <v>28.788099999997939</v>
      </c>
      <c r="C2796" s="4">
        <v>45635.788194444445</v>
      </c>
      <c r="D2796" s="16">
        <f>YEAR(C2796)</f>
        <v>2024</v>
      </c>
      <c r="E2796" s="1" t="str">
        <f t="shared" si="43"/>
        <v>December 2024</v>
      </c>
      <c r="F2796" s="3" t="str">
        <f ca="1">IF(C2796&gt;=TODAY()-365, "Last 12 Months", "After 12 Months")</f>
        <v>Last 12 Months</v>
      </c>
      <c r="G2796" s="1" t="s">
        <v>5111</v>
      </c>
      <c r="H2796" s="1" t="s">
        <v>2649</v>
      </c>
      <c r="I2796" s="1" t="s">
        <v>5112</v>
      </c>
      <c r="J2796" s="8">
        <f>EOMONTH(C2796, 0)</f>
        <v>45657</v>
      </c>
      <c r="K2796" s="1" t="s">
        <v>233</v>
      </c>
      <c r="L2796" s="1" t="str">
        <f>IF(ISNUMBER(SEARCH("Social subscription",I2796)),"Social Sub",IF(OR(ISNUMBER(SEARCH("Mens",I2796)),ISNUMBER(SEARCH("Ladies",I2796))),"Match Fees",IF(OR(ISNUMBER(SEARCH("Badgers",I2796)),ISNUMBER(SEARCH("Match Fee",I2796))),"Match Fees",IF(OR(ISNUMBER(SEARCH("Training",I2796)),ISNUMBER(SEARCH("Aspirations",I2796))),"Training Fee",""))))</f>
        <v>Match Fees</v>
      </c>
      <c r="M2796" s="1">
        <v>10</v>
      </c>
      <c r="N2796" s="1">
        <v>0</v>
      </c>
      <c r="O2796" s="1">
        <v>0</v>
      </c>
      <c r="P2796" s="1">
        <v>0</v>
      </c>
      <c r="Q2796" s="1">
        <v>10</v>
      </c>
    </row>
    <row r="2797" spans="1:17" ht="12.75">
      <c r="A2797" s="4">
        <v>45621</v>
      </c>
      <c r="B2797" s="18">
        <f>IF(AND(ISNUMBER(--LEFT(A2797,10)), ISNUMBER(--LEFT(C2797,10))), --LEFT(C2797,10) - --LEFT(A2797,10), "")</f>
        <v>14.788099999997939</v>
      </c>
      <c r="C2797" s="4">
        <v>45635.788194444445</v>
      </c>
      <c r="D2797" s="16">
        <f>YEAR(C2797)</f>
        <v>2024</v>
      </c>
      <c r="E2797" s="1" t="str">
        <f t="shared" si="43"/>
        <v>December 2024</v>
      </c>
      <c r="F2797" s="3" t="str">
        <f ca="1">IF(C2797&gt;=TODAY()-365, "Last 12 Months", "After 12 Months")</f>
        <v>Last 12 Months</v>
      </c>
      <c r="G2797" s="1" t="s">
        <v>5113</v>
      </c>
      <c r="H2797" s="1" t="s">
        <v>2649</v>
      </c>
      <c r="I2797" s="1" t="s">
        <v>5114</v>
      </c>
      <c r="J2797" s="8">
        <f>EOMONTH(C2797, 0)</f>
        <v>45657</v>
      </c>
      <c r="K2797" s="1" t="s">
        <v>233</v>
      </c>
      <c r="L2797" s="1" t="str">
        <f>IF(ISNUMBER(SEARCH("Social subscription",I2797)),"Social Sub",IF(OR(ISNUMBER(SEARCH("Mens",I2797)),ISNUMBER(SEARCH("Ladies",I2797))),"Match Fees",IF(OR(ISNUMBER(SEARCH("Badgers",I2797)),ISNUMBER(SEARCH("Match Fee",I2797))),"Match Fees",IF(OR(ISNUMBER(SEARCH("Training",I2797)),ISNUMBER(SEARCH("Aspirations",I2797))),"Training Fee",""))))</f>
        <v>Match Fees</v>
      </c>
      <c r="M2797" s="1">
        <v>10</v>
      </c>
      <c r="N2797" s="1">
        <v>0</v>
      </c>
      <c r="O2797" s="1">
        <v>0</v>
      </c>
      <c r="P2797" s="1">
        <v>0</v>
      </c>
      <c r="Q2797" s="1">
        <v>10</v>
      </c>
    </row>
    <row r="2798" spans="1:17" ht="12.75">
      <c r="A2798" s="4">
        <v>45606</v>
      </c>
      <c r="B2798" s="18">
        <f>IF(AND(ISNUMBER(--LEFT(A2798,10)), ISNUMBER(--LEFT(C2798,10))), --LEFT(C2798,10) - --LEFT(A2798,10), "")</f>
        <v>29.792999999997846</v>
      </c>
      <c r="C2798" s="4">
        <v>45635.793055555558</v>
      </c>
      <c r="D2798" s="16">
        <f>YEAR(C2798)</f>
        <v>2024</v>
      </c>
      <c r="E2798" s="1" t="str">
        <f t="shared" si="43"/>
        <v>December 2024</v>
      </c>
      <c r="F2798" s="3" t="str">
        <f ca="1">IF(C2798&gt;=TODAY()-365, "Last 12 Months", "After 12 Months")</f>
        <v>Last 12 Months</v>
      </c>
      <c r="G2798" s="1" t="s">
        <v>5115</v>
      </c>
      <c r="H2798" s="1" t="s">
        <v>5116</v>
      </c>
      <c r="I2798" s="1" t="s">
        <v>5117</v>
      </c>
      <c r="J2798" s="8">
        <f>EOMONTH(C2798, 0)</f>
        <v>45657</v>
      </c>
      <c r="K2798" s="1" t="s">
        <v>373</v>
      </c>
      <c r="L2798" s="1" t="str">
        <f>IF(ISNUMBER(SEARCH("Social subscription",I2798)),"Social Sub",IF(OR(ISNUMBER(SEARCH("Mens",I2798)),ISNUMBER(SEARCH("Ladies",I2798))),"Match Fees",IF(OR(ISNUMBER(SEARCH("Badgers",I2798)),ISNUMBER(SEARCH("Match Fee",I2798))),"Match Fees",IF(OR(ISNUMBER(SEARCH("Training",I2798)),ISNUMBER(SEARCH("Aspirations",I2798))),"Training Fee",""))))</f>
        <v>Training Fee</v>
      </c>
      <c r="M2798" s="1">
        <v>3</v>
      </c>
      <c r="N2798" s="1">
        <v>0.06</v>
      </c>
      <c r="O2798" s="1">
        <v>0.05</v>
      </c>
      <c r="P2798" s="1">
        <v>0</v>
      </c>
      <c r="Q2798" s="1">
        <v>2.89</v>
      </c>
    </row>
    <row r="2799" spans="1:17" ht="12.75">
      <c r="A2799" s="4">
        <v>45606</v>
      </c>
      <c r="B2799" s="18">
        <f>IF(AND(ISNUMBER(--LEFT(A2799,10)), ISNUMBER(--LEFT(C2799,10))), --LEFT(C2799,10) - --LEFT(A2799,10), "")</f>
        <v>29.792999999997846</v>
      </c>
      <c r="C2799" s="4">
        <v>45635.793055555558</v>
      </c>
      <c r="D2799" s="16">
        <f>YEAR(C2799)</f>
        <v>2024</v>
      </c>
      <c r="E2799" s="1" t="str">
        <f t="shared" si="43"/>
        <v>December 2024</v>
      </c>
      <c r="F2799" s="3" t="str">
        <f ca="1">IF(C2799&gt;=TODAY()-365, "Last 12 Months", "After 12 Months")</f>
        <v>Last 12 Months</v>
      </c>
      <c r="G2799" s="1" t="s">
        <v>5118</v>
      </c>
      <c r="H2799" s="1" t="s">
        <v>5116</v>
      </c>
      <c r="I2799" s="1" t="s">
        <v>4577</v>
      </c>
      <c r="J2799" s="8">
        <f>EOMONTH(C2799, 0)</f>
        <v>45657</v>
      </c>
      <c r="K2799" s="1" t="s">
        <v>373</v>
      </c>
      <c r="L2799" s="1" t="str">
        <f>IF(ISNUMBER(SEARCH("Social subscription",I2799)),"Social Sub",IF(OR(ISNUMBER(SEARCH("Mens",I2799)),ISNUMBER(SEARCH("Ladies",I2799))),"Match Fees",IF(OR(ISNUMBER(SEARCH("Badgers",I2799)),ISNUMBER(SEARCH("Match Fee",I2799))),"Match Fees",IF(OR(ISNUMBER(SEARCH("Training",I2799)),ISNUMBER(SEARCH("Aspirations",I2799))),"Training Fee",""))))</f>
        <v>Training Fee</v>
      </c>
      <c r="M2799" s="1">
        <v>3</v>
      </c>
      <c r="N2799" s="1">
        <v>0.06</v>
      </c>
      <c r="O2799" s="1">
        <v>0.05</v>
      </c>
      <c r="P2799" s="1">
        <v>0</v>
      </c>
      <c r="Q2799" s="1">
        <v>2.89</v>
      </c>
    </row>
    <row r="2800" spans="1:17" ht="12.75">
      <c r="A2800" s="4">
        <v>45612</v>
      </c>
      <c r="B2800" s="18">
        <f>IF(AND(ISNUMBER(--LEFT(A2800,10)), ISNUMBER(--LEFT(C2800,10))), --LEFT(C2800,10) - --LEFT(A2800,10), "")</f>
        <v>23.792999999997846</v>
      </c>
      <c r="C2800" s="4">
        <v>45635.793055555558</v>
      </c>
      <c r="D2800" s="16">
        <f>YEAR(C2800)</f>
        <v>2024</v>
      </c>
      <c r="E2800" s="1" t="str">
        <f t="shared" si="43"/>
        <v>December 2024</v>
      </c>
      <c r="F2800" s="3" t="str">
        <f ca="1">IF(C2800&gt;=TODAY()-365, "Last 12 Months", "After 12 Months")</f>
        <v>Last 12 Months</v>
      </c>
      <c r="G2800" s="1" t="s">
        <v>5119</v>
      </c>
      <c r="H2800" s="1" t="s">
        <v>5116</v>
      </c>
      <c r="I2800" s="1" t="s">
        <v>4496</v>
      </c>
      <c r="J2800" s="8">
        <f>EOMONTH(C2800, 0)</f>
        <v>45657</v>
      </c>
      <c r="K2800" s="1" t="s">
        <v>373</v>
      </c>
      <c r="L2800" s="1" t="str">
        <f>IF(ISNUMBER(SEARCH("Social subscription",I2800)),"Social Sub",IF(OR(ISNUMBER(SEARCH("Mens",I2800)),ISNUMBER(SEARCH("Ladies",I2800))),"Match Fees",IF(OR(ISNUMBER(SEARCH("Badgers",I2800)),ISNUMBER(SEARCH("Match Fee",I2800))),"Match Fees",IF(OR(ISNUMBER(SEARCH("Training",I2800)),ISNUMBER(SEARCH("Aspirations",I2800))),"Training Fee",""))))</f>
        <v>Match Fees</v>
      </c>
      <c r="M2800" s="1">
        <v>10</v>
      </c>
      <c r="N2800" s="1">
        <v>0.19</v>
      </c>
      <c r="O2800" s="1">
        <v>0.1</v>
      </c>
      <c r="P2800" s="1">
        <v>0</v>
      </c>
      <c r="Q2800" s="1">
        <v>9.7100000000000009</v>
      </c>
    </row>
    <row r="2801" spans="1:17" ht="12.75">
      <c r="A2801" s="4">
        <v>45619</v>
      </c>
      <c r="B2801" s="18">
        <f>IF(AND(ISNUMBER(--LEFT(A2801,10)), ISNUMBER(--LEFT(C2801,10))), --LEFT(C2801,10) - --LEFT(A2801,10), "")</f>
        <v>16.792999999997846</v>
      </c>
      <c r="C2801" s="4">
        <v>45635.793055555558</v>
      </c>
      <c r="D2801" s="16">
        <f>YEAR(C2801)</f>
        <v>2024</v>
      </c>
      <c r="E2801" s="1" t="str">
        <f t="shared" si="43"/>
        <v>December 2024</v>
      </c>
      <c r="F2801" s="3" t="str">
        <f ca="1">IF(C2801&gt;=TODAY()-365, "Last 12 Months", "After 12 Months")</f>
        <v>Last 12 Months</v>
      </c>
      <c r="G2801" s="1" t="s">
        <v>5120</v>
      </c>
      <c r="H2801" s="1" t="s">
        <v>5116</v>
      </c>
      <c r="I2801" s="1" t="s">
        <v>4862</v>
      </c>
      <c r="J2801" s="8">
        <f>EOMONTH(C2801, 0)</f>
        <v>45657</v>
      </c>
      <c r="K2801" s="1" t="s">
        <v>373</v>
      </c>
      <c r="L2801" s="1" t="str">
        <f>IF(ISNUMBER(SEARCH("Social subscription",I2801)),"Social Sub",IF(OR(ISNUMBER(SEARCH("Mens",I2801)),ISNUMBER(SEARCH("Ladies",I2801))),"Match Fees",IF(OR(ISNUMBER(SEARCH("Badgers",I2801)),ISNUMBER(SEARCH("Match Fee",I2801))),"Match Fees",IF(OR(ISNUMBER(SEARCH("Training",I2801)),ISNUMBER(SEARCH("Aspirations",I2801))),"Training Fee",""))))</f>
        <v>Match Fees</v>
      </c>
      <c r="M2801" s="1">
        <v>10</v>
      </c>
      <c r="N2801" s="1">
        <v>0.19</v>
      </c>
      <c r="O2801" s="1">
        <v>0.1</v>
      </c>
      <c r="P2801" s="1">
        <v>0</v>
      </c>
      <c r="Q2801" s="1">
        <v>9.7100000000000009</v>
      </c>
    </row>
    <row r="2802" spans="1:17" ht="12.75">
      <c r="A2802" s="4">
        <v>45626</v>
      </c>
      <c r="B2802" s="18">
        <f>IF(AND(ISNUMBER(--LEFT(A2802,10)), ISNUMBER(--LEFT(C2802,10))), --LEFT(C2802,10) - --LEFT(A2802,10), "")</f>
        <v>9.7929999999978463</v>
      </c>
      <c r="C2802" s="4">
        <v>45635.793055555558</v>
      </c>
      <c r="D2802" s="16">
        <f>YEAR(C2802)</f>
        <v>2024</v>
      </c>
      <c r="E2802" s="1" t="str">
        <f t="shared" si="43"/>
        <v>December 2024</v>
      </c>
      <c r="F2802" s="3" t="str">
        <f ca="1">IF(C2802&gt;=TODAY()-365, "Last 12 Months", "After 12 Months")</f>
        <v>Last 12 Months</v>
      </c>
      <c r="G2802" s="1" t="s">
        <v>5121</v>
      </c>
      <c r="H2802" s="1" t="s">
        <v>5116</v>
      </c>
      <c r="I2802" s="1" t="s">
        <v>4881</v>
      </c>
      <c r="J2802" s="8">
        <f>EOMONTH(C2802, 0)</f>
        <v>45657</v>
      </c>
      <c r="K2802" s="1" t="s">
        <v>373</v>
      </c>
      <c r="L2802" s="1" t="str">
        <f>IF(ISNUMBER(SEARCH("Social subscription",I2802)),"Social Sub",IF(OR(ISNUMBER(SEARCH("Mens",I2802)),ISNUMBER(SEARCH("Ladies",I2802))),"Match Fees",IF(OR(ISNUMBER(SEARCH("Badgers",I2802)),ISNUMBER(SEARCH("Match Fee",I2802))),"Match Fees",IF(OR(ISNUMBER(SEARCH("Training",I2802)),ISNUMBER(SEARCH("Aspirations",I2802))),"Training Fee",""))))</f>
        <v>Match Fees</v>
      </c>
      <c r="M2802" s="1">
        <v>10</v>
      </c>
      <c r="N2802" s="1">
        <v>0.2</v>
      </c>
      <c r="O2802" s="1">
        <v>0.1</v>
      </c>
      <c r="P2802" s="1">
        <v>0</v>
      </c>
      <c r="Q2802" s="1">
        <v>9.6999999999999993</v>
      </c>
    </row>
    <row r="2803" spans="1:17" ht="12.75">
      <c r="A2803" s="4">
        <v>45633</v>
      </c>
      <c r="B2803" s="18">
        <f>IF(AND(ISNUMBER(--LEFT(A2803,10)), ISNUMBER(--LEFT(C2803,10))), --LEFT(C2803,10) - --LEFT(A2803,10), "")</f>
        <v>2.7929999999978463</v>
      </c>
      <c r="C2803" s="4">
        <v>45635.793055555558</v>
      </c>
      <c r="D2803" s="16">
        <f>YEAR(C2803)</f>
        <v>2024</v>
      </c>
      <c r="E2803" s="1" t="str">
        <f t="shared" si="43"/>
        <v>December 2024</v>
      </c>
      <c r="F2803" s="3" t="str">
        <f ca="1">IF(C2803&gt;=TODAY()-365, "Last 12 Months", "After 12 Months")</f>
        <v>Last 12 Months</v>
      </c>
      <c r="G2803" s="1" t="s">
        <v>5122</v>
      </c>
      <c r="H2803" s="1" t="s">
        <v>5116</v>
      </c>
      <c r="I2803" s="1" t="s">
        <v>5050</v>
      </c>
      <c r="J2803" s="8">
        <f>EOMONTH(C2803, 0)</f>
        <v>45657</v>
      </c>
      <c r="K2803" s="1" t="s">
        <v>373</v>
      </c>
      <c r="L2803" s="1" t="str">
        <f>IF(ISNUMBER(SEARCH("Social subscription",I2803)),"Social Sub",IF(OR(ISNUMBER(SEARCH("Mens",I2803)),ISNUMBER(SEARCH("Ladies",I2803))),"Match Fees",IF(OR(ISNUMBER(SEARCH("Badgers",I2803)),ISNUMBER(SEARCH("Match Fee",I2803))),"Match Fees",IF(OR(ISNUMBER(SEARCH("Training",I2803)),ISNUMBER(SEARCH("Aspirations",I2803))),"Training Fee",""))))</f>
        <v>Match Fees</v>
      </c>
      <c r="M2803" s="1">
        <v>10</v>
      </c>
      <c r="N2803" s="1">
        <v>0.19</v>
      </c>
      <c r="O2803" s="1">
        <v>0.1</v>
      </c>
      <c r="P2803" s="1">
        <v>0</v>
      </c>
      <c r="Q2803" s="1">
        <v>9.7100000000000009</v>
      </c>
    </row>
    <row r="2804" spans="1:17" ht="12.75">
      <c r="A2804" s="4">
        <v>45633</v>
      </c>
      <c r="B2804" s="18">
        <f>IF(AND(ISNUMBER(--LEFT(A2804,10)), ISNUMBER(--LEFT(C2804,10))), --LEFT(C2804,10) - --LEFT(A2804,10), "")</f>
        <v>2.7957999999998719</v>
      </c>
      <c r="C2804" s="4">
        <v>45635.79583333333</v>
      </c>
      <c r="D2804" s="16">
        <f>YEAR(C2804)</f>
        <v>2024</v>
      </c>
      <c r="E2804" s="1" t="str">
        <f t="shared" si="43"/>
        <v>December 2024</v>
      </c>
      <c r="F2804" s="3" t="str">
        <f ca="1">IF(C2804&gt;=TODAY()-365, "Last 12 Months", "After 12 Months")</f>
        <v>Last 12 Months</v>
      </c>
      <c r="G2804" s="1" t="s">
        <v>5123</v>
      </c>
      <c r="H2804" s="1" t="s">
        <v>2902</v>
      </c>
      <c r="I2804" s="1" t="s">
        <v>5124</v>
      </c>
      <c r="J2804" s="8">
        <f>EOMONTH(C2804, 0)</f>
        <v>45657</v>
      </c>
      <c r="K2804" s="1" t="s">
        <v>233</v>
      </c>
      <c r="L2804" s="1" t="str">
        <f>IF(ISNUMBER(SEARCH("Social subscription",I2804)),"Social Sub",IF(OR(ISNUMBER(SEARCH("Mens",I2804)),ISNUMBER(SEARCH("Ladies",I2804))),"Match Fees",IF(OR(ISNUMBER(SEARCH("Badgers",I2804)),ISNUMBER(SEARCH("Match Fee",I2804))),"Match Fees",IF(OR(ISNUMBER(SEARCH("Training",I2804)),ISNUMBER(SEARCH("Aspirations",I2804))),"Training Fee",""))))</f>
        <v>Match Fees</v>
      </c>
      <c r="M2804" s="1">
        <v>5</v>
      </c>
      <c r="N2804" s="1">
        <v>0</v>
      </c>
      <c r="O2804" s="1">
        <v>0</v>
      </c>
      <c r="P2804" s="1">
        <v>0</v>
      </c>
      <c r="Q2804" s="1">
        <v>5</v>
      </c>
    </row>
    <row r="2805" spans="1:17" ht="12.75">
      <c r="A2805" s="4">
        <v>45550</v>
      </c>
      <c r="B2805" s="18">
        <f>IF(AND(ISNUMBER(--LEFT(A2805,10)), ISNUMBER(--LEFT(C2805,10))), --LEFT(C2805,10) - --LEFT(A2805,10), "")</f>
        <v>85.811099999998987</v>
      </c>
      <c r="C2805" s="4">
        <v>45635.811111111114</v>
      </c>
      <c r="D2805" s="16">
        <f>YEAR(C2805)</f>
        <v>2024</v>
      </c>
      <c r="E2805" s="1" t="str">
        <f t="shared" si="43"/>
        <v>December 2024</v>
      </c>
      <c r="F2805" s="3" t="str">
        <f ca="1">IF(C2805&gt;=TODAY()-365, "Last 12 Months", "After 12 Months")</f>
        <v>Last 12 Months</v>
      </c>
      <c r="G2805" s="1" t="s">
        <v>5125</v>
      </c>
      <c r="H2805" s="1" t="s">
        <v>1600</v>
      </c>
      <c r="I2805" s="1" t="s">
        <v>2828</v>
      </c>
      <c r="J2805" s="8">
        <f>EOMONTH(C2805, 0)</f>
        <v>45657</v>
      </c>
      <c r="K2805" s="1" t="s">
        <v>233</v>
      </c>
      <c r="L2805" s="1" t="str">
        <f>IF(ISNUMBER(SEARCH("Social subscription",I2805)),"Social Sub",IF(OR(ISNUMBER(SEARCH("Mens",I2805)),ISNUMBER(SEARCH("Ladies",I2805))),"Match Fees",IF(OR(ISNUMBER(SEARCH("Badgers",I2805)),ISNUMBER(SEARCH("Match Fee",I2805))),"Match Fees",IF(OR(ISNUMBER(SEARCH("Training",I2805)),ISNUMBER(SEARCH("Aspirations",I2805))),"Training Fee",""))))</f>
        <v>Match Fees</v>
      </c>
      <c r="M2805" s="1">
        <v>30</v>
      </c>
      <c r="N2805" s="1">
        <v>0</v>
      </c>
      <c r="O2805" s="1">
        <v>0</v>
      </c>
      <c r="P2805" s="1">
        <v>0</v>
      </c>
      <c r="Q2805" s="1">
        <v>30</v>
      </c>
    </row>
    <row r="2806" spans="1:17" ht="12.75">
      <c r="A2806" s="4">
        <v>45550</v>
      </c>
      <c r="B2806" s="18">
        <f>IF(AND(ISNUMBER(--LEFT(A2806,10)), ISNUMBER(--LEFT(C2806,10))), --LEFT(C2806,10) - --LEFT(A2806,10), "")</f>
        <v>85.811099999998987</v>
      </c>
      <c r="C2806" s="4">
        <v>45635.811111111114</v>
      </c>
      <c r="D2806" s="16">
        <f>YEAR(C2806)</f>
        <v>2024</v>
      </c>
      <c r="E2806" s="1" t="str">
        <f t="shared" si="43"/>
        <v>December 2024</v>
      </c>
      <c r="F2806" s="3" t="str">
        <f ca="1">IF(C2806&gt;=TODAY()-365, "Last 12 Months", "After 12 Months")</f>
        <v>Last 12 Months</v>
      </c>
      <c r="G2806" s="1" t="s">
        <v>5126</v>
      </c>
      <c r="H2806" s="1" t="s">
        <v>1602</v>
      </c>
      <c r="I2806" s="1" t="s">
        <v>2828</v>
      </c>
      <c r="J2806" s="8">
        <f>EOMONTH(C2806, 0)</f>
        <v>45657</v>
      </c>
      <c r="K2806" s="1" t="s">
        <v>233</v>
      </c>
      <c r="L2806" s="1" t="str">
        <f>IF(ISNUMBER(SEARCH("Social subscription",I2806)),"Social Sub",IF(OR(ISNUMBER(SEARCH("Mens",I2806)),ISNUMBER(SEARCH("Ladies",I2806))),"Match Fees",IF(OR(ISNUMBER(SEARCH("Badgers",I2806)),ISNUMBER(SEARCH("Match Fee",I2806))),"Match Fees",IF(OR(ISNUMBER(SEARCH("Training",I2806)),ISNUMBER(SEARCH("Aspirations",I2806))),"Training Fee",""))))</f>
        <v>Match Fees</v>
      </c>
      <c r="M2806" s="1">
        <v>30</v>
      </c>
      <c r="N2806" s="1">
        <v>0</v>
      </c>
      <c r="O2806" s="1">
        <v>0</v>
      </c>
      <c r="P2806" s="1">
        <v>0</v>
      </c>
      <c r="Q2806" s="1">
        <v>30</v>
      </c>
    </row>
    <row r="2807" spans="1:17" ht="12.75">
      <c r="A2807" s="4">
        <v>45542</v>
      </c>
      <c r="B2807" s="18">
        <f>IF(AND(ISNUMBER(--LEFT(A2807,10)), ISNUMBER(--LEFT(C2807,10))), --LEFT(C2807,10) - --LEFT(A2807,10), "")</f>
        <v>93.811099999998987</v>
      </c>
      <c r="C2807" s="4">
        <v>45635.811111111114</v>
      </c>
      <c r="D2807" s="16">
        <f>YEAR(C2807)</f>
        <v>2024</v>
      </c>
      <c r="E2807" s="1" t="str">
        <f t="shared" si="43"/>
        <v>December 2024</v>
      </c>
      <c r="F2807" s="3" t="str">
        <f ca="1">IF(C2807&gt;=TODAY()-365, "Last 12 Months", "After 12 Months")</f>
        <v>Last 12 Months</v>
      </c>
      <c r="G2807" s="1" t="s">
        <v>5127</v>
      </c>
      <c r="H2807" s="1" t="s">
        <v>968</v>
      </c>
      <c r="I2807" s="1" t="s">
        <v>2828</v>
      </c>
      <c r="J2807" s="8">
        <f>EOMONTH(C2807, 0)</f>
        <v>45657</v>
      </c>
      <c r="K2807" s="1" t="s">
        <v>233</v>
      </c>
      <c r="L2807" s="1" t="str">
        <f>IF(ISNUMBER(SEARCH("Social subscription",I2807)),"Social Sub",IF(OR(ISNUMBER(SEARCH("Mens",I2807)),ISNUMBER(SEARCH("Ladies",I2807))),"Match Fees",IF(OR(ISNUMBER(SEARCH("Badgers",I2807)),ISNUMBER(SEARCH("Match Fee",I2807))),"Match Fees",IF(OR(ISNUMBER(SEARCH("Training",I2807)),ISNUMBER(SEARCH("Aspirations",I2807))),"Training Fee",""))))</f>
        <v>Match Fees</v>
      </c>
      <c r="M2807" s="1">
        <v>30</v>
      </c>
      <c r="N2807" s="1">
        <v>0</v>
      </c>
      <c r="O2807" s="1">
        <v>0</v>
      </c>
      <c r="P2807" s="1">
        <v>0</v>
      </c>
      <c r="Q2807" s="1">
        <v>30</v>
      </c>
    </row>
    <row r="2808" spans="1:17" ht="12.75">
      <c r="A2808" s="4">
        <v>45626</v>
      </c>
      <c r="B2808" s="18">
        <f>IF(AND(ISNUMBER(--LEFT(A2808,10)), ISNUMBER(--LEFT(C2808,10))), --LEFT(C2808,10) - --LEFT(A2808,10), "")</f>
        <v>9.813800000003539</v>
      </c>
      <c r="C2808" s="4">
        <v>45635.813888888886</v>
      </c>
      <c r="D2808" s="16">
        <f>YEAR(C2808)</f>
        <v>2024</v>
      </c>
      <c r="E2808" s="1" t="str">
        <f t="shared" si="43"/>
        <v>December 2024</v>
      </c>
      <c r="F2808" s="3" t="str">
        <f ca="1">IF(C2808&gt;=TODAY()-365, "Last 12 Months", "After 12 Months")</f>
        <v>Last 12 Months</v>
      </c>
      <c r="G2808" s="1" t="s">
        <v>5128</v>
      </c>
      <c r="H2808" s="1" t="s">
        <v>2910</v>
      </c>
      <c r="I2808" s="1" t="s">
        <v>5129</v>
      </c>
      <c r="J2808" s="8">
        <f>EOMONTH(C2808, 0)</f>
        <v>45657</v>
      </c>
      <c r="K2808" s="1" t="s">
        <v>241</v>
      </c>
      <c r="L2808" s="1" t="str">
        <f>IF(ISNUMBER(SEARCH("Social subscription",I2808)),"Social Sub",IF(OR(ISNUMBER(SEARCH("Mens",I2808)),ISNUMBER(SEARCH("Ladies",I2808))),"Match Fees",IF(OR(ISNUMBER(SEARCH("Badgers",I2808)),ISNUMBER(SEARCH("Match Fee",I2808))),"Match Fees",IF(OR(ISNUMBER(SEARCH("Training",I2808)),ISNUMBER(SEARCH("Aspirations",I2808))),"Training Fee",""))))</f>
        <v>Match Fees</v>
      </c>
      <c r="M2808" s="1">
        <v>10</v>
      </c>
      <c r="N2808" s="1">
        <v>0</v>
      </c>
      <c r="O2808" s="1">
        <v>0</v>
      </c>
      <c r="P2808" s="1">
        <v>0</v>
      </c>
      <c r="Q2808" s="1">
        <v>10</v>
      </c>
    </row>
    <row r="2809" spans="1:17" ht="12.75">
      <c r="A2809" s="4">
        <v>45550</v>
      </c>
      <c r="B2809" s="18">
        <f>IF(AND(ISNUMBER(--LEFT(A2809,10)), ISNUMBER(--LEFT(C2809,10))), --LEFT(C2809,10) - --LEFT(A2809,10), "")</f>
        <v>85.817999999999302</v>
      </c>
      <c r="C2809" s="4">
        <v>45635.818055555559</v>
      </c>
      <c r="D2809" s="16">
        <f>YEAR(C2809)</f>
        <v>2024</v>
      </c>
      <c r="E2809" s="1" t="str">
        <f t="shared" si="43"/>
        <v>December 2024</v>
      </c>
      <c r="F2809" s="3" t="str">
        <f ca="1">IF(C2809&gt;=TODAY()-365, "Last 12 Months", "After 12 Months")</f>
        <v>Last 12 Months</v>
      </c>
      <c r="G2809" s="1" t="s">
        <v>5130</v>
      </c>
      <c r="H2809" s="1" t="s">
        <v>1962</v>
      </c>
      <c r="I2809" s="1" t="s">
        <v>2905</v>
      </c>
      <c r="J2809" s="8">
        <f>EOMONTH(C2809, 0)</f>
        <v>45657</v>
      </c>
      <c r="K2809" s="1" t="s">
        <v>233</v>
      </c>
      <c r="L2809" s="1" t="str">
        <f>IF(ISNUMBER(SEARCH("Social subscription",I2809)),"Social Sub",IF(OR(ISNUMBER(SEARCH("Mens",I2809)),ISNUMBER(SEARCH("Ladies",I2809))),"Match Fees",IF(OR(ISNUMBER(SEARCH("Badgers",I2809)),ISNUMBER(SEARCH("Match Fee",I2809))),"Match Fees",IF(OR(ISNUMBER(SEARCH("Training",I2809)),ISNUMBER(SEARCH("Aspirations",I2809))),"Training Fee",""))))</f>
        <v>Match Fees</v>
      </c>
      <c r="M2809" s="1">
        <v>75</v>
      </c>
      <c r="N2809" s="1">
        <v>0</v>
      </c>
      <c r="O2809" s="1">
        <v>0</v>
      </c>
      <c r="P2809" s="1">
        <v>0</v>
      </c>
      <c r="Q2809" s="1">
        <v>75</v>
      </c>
    </row>
    <row r="2810" spans="1:17" ht="12.75">
      <c r="A2810" s="4">
        <v>45555</v>
      </c>
      <c r="B2810" s="18">
        <f>IF(AND(ISNUMBER(--LEFT(A2810,10)), ISNUMBER(--LEFT(C2810,10))), --LEFT(C2810,10) - --LEFT(A2810,10), "")</f>
        <v>80.817999999999302</v>
      </c>
      <c r="C2810" s="4">
        <v>45635.818055555559</v>
      </c>
      <c r="D2810" s="16">
        <f>YEAR(C2810)</f>
        <v>2024</v>
      </c>
      <c r="E2810" s="1" t="str">
        <f t="shared" si="43"/>
        <v>December 2024</v>
      </c>
      <c r="F2810" s="3" t="str">
        <f ca="1">IF(C2810&gt;=TODAY()-365, "Last 12 Months", "After 12 Months")</f>
        <v>Last 12 Months</v>
      </c>
      <c r="G2810" s="1" t="s">
        <v>5131</v>
      </c>
      <c r="H2810" s="1" t="s">
        <v>1962</v>
      </c>
      <c r="I2810" s="1" t="s">
        <v>5132</v>
      </c>
      <c r="J2810" s="8">
        <f>EOMONTH(C2810, 0)</f>
        <v>45657</v>
      </c>
      <c r="K2810" s="1" t="s">
        <v>233</v>
      </c>
      <c r="L2810" s="1" t="str">
        <f>IF(ISNUMBER(SEARCH("Social subscription",I2810)),"Social Sub",IF(OR(ISNUMBER(SEARCH("Mens",I2810)),ISNUMBER(SEARCH("Ladies",I2810))),"Match Fees",IF(OR(ISNUMBER(SEARCH("Badgers",I2810)),ISNUMBER(SEARCH("Match Fee",I2810))),"Match Fees",IF(OR(ISNUMBER(SEARCH("Training",I2810)),ISNUMBER(SEARCH("Aspirations",I2810))),"Training Fee",""))))</f>
        <v>Match Fees</v>
      </c>
      <c r="M2810" s="1">
        <v>5</v>
      </c>
      <c r="N2810" s="1">
        <v>0</v>
      </c>
      <c r="O2810" s="1">
        <v>0</v>
      </c>
      <c r="P2810" s="1">
        <v>0</v>
      </c>
      <c r="Q2810" s="1">
        <v>5</v>
      </c>
    </row>
    <row r="2811" spans="1:17" ht="12.75">
      <c r="A2811" s="4">
        <v>45583</v>
      </c>
      <c r="B2811" s="18">
        <f>IF(AND(ISNUMBER(--LEFT(A2811,10)), ISNUMBER(--LEFT(C2811,10))), --LEFT(C2811,10) - --LEFT(A2811,10), "")</f>
        <v>52.817999999999302</v>
      </c>
      <c r="C2811" s="4">
        <v>45635.818055555559</v>
      </c>
      <c r="D2811" s="16">
        <f>YEAR(C2811)</f>
        <v>2024</v>
      </c>
      <c r="E2811" s="1" t="str">
        <f t="shared" si="43"/>
        <v>December 2024</v>
      </c>
      <c r="F2811" s="3" t="str">
        <f ca="1">IF(C2811&gt;=TODAY()-365, "Last 12 Months", "After 12 Months")</f>
        <v>Last 12 Months</v>
      </c>
      <c r="G2811" s="1" t="s">
        <v>5133</v>
      </c>
      <c r="H2811" s="1" t="s">
        <v>1962</v>
      </c>
      <c r="I2811" s="1" t="s">
        <v>5134</v>
      </c>
      <c r="J2811" s="8">
        <f>EOMONTH(C2811, 0)</f>
        <v>45657</v>
      </c>
      <c r="K2811" s="1" t="s">
        <v>233</v>
      </c>
      <c r="L2811" s="1" t="str">
        <f>IF(ISNUMBER(SEARCH("Social subscription",I2811)),"Social Sub",IF(OR(ISNUMBER(SEARCH("Mens",I2811)),ISNUMBER(SEARCH("Ladies",I2811))),"Match Fees",IF(OR(ISNUMBER(SEARCH("Badgers",I2811)),ISNUMBER(SEARCH("Match Fee",I2811))),"Match Fees",IF(OR(ISNUMBER(SEARCH("Training",I2811)),ISNUMBER(SEARCH("Aspirations",I2811))),"Training Fee",""))))</f>
        <v>Match Fees</v>
      </c>
      <c r="M2811" s="1">
        <v>5</v>
      </c>
      <c r="N2811" s="1">
        <v>0</v>
      </c>
      <c r="O2811" s="1">
        <v>0</v>
      </c>
      <c r="P2811" s="1">
        <v>0</v>
      </c>
      <c r="Q2811" s="1">
        <v>5</v>
      </c>
    </row>
    <row r="2812" spans="1:17" ht="12.75">
      <c r="A2812" s="4">
        <v>45604</v>
      </c>
      <c r="B2812" s="18">
        <f>IF(AND(ISNUMBER(--LEFT(A2812,10)), ISNUMBER(--LEFT(C2812,10))), --LEFT(C2812,10) - --LEFT(A2812,10), "")</f>
        <v>31.817999999999302</v>
      </c>
      <c r="C2812" s="4">
        <v>45635.818055555559</v>
      </c>
      <c r="D2812" s="16">
        <f>YEAR(C2812)</f>
        <v>2024</v>
      </c>
      <c r="E2812" s="1" t="str">
        <f t="shared" si="43"/>
        <v>December 2024</v>
      </c>
      <c r="F2812" s="3" t="str">
        <f ca="1">IF(C2812&gt;=TODAY()-365, "Last 12 Months", "After 12 Months")</f>
        <v>Last 12 Months</v>
      </c>
      <c r="G2812" s="1" t="s">
        <v>5135</v>
      </c>
      <c r="H2812" s="1" t="s">
        <v>1962</v>
      </c>
      <c r="I2812" s="1" t="s">
        <v>5136</v>
      </c>
      <c r="J2812" s="8">
        <f>EOMONTH(C2812, 0)</f>
        <v>45657</v>
      </c>
      <c r="K2812" s="1" t="s">
        <v>233</v>
      </c>
      <c r="L2812" s="1" t="str">
        <f>IF(ISNUMBER(SEARCH("Social subscription",I2812)),"Social Sub",IF(OR(ISNUMBER(SEARCH("Mens",I2812)),ISNUMBER(SEARCH("Ladies",I2812))),"Match Fees",IF(OR(ISNUMBER(SEARCH("Badgers",I2812)),ISNUMBER(SEARCH("Match Fee",I2812))),"Match Fees",IF(OR(ISNUMBER(SEARCH("Training",I2812)),ISNUMBER(SEARCH("Aspirations",I2812))),"Training Fee",""))))</f>
        <v>Match Fees</v>
      </c>
      <c r="M2812" s="1">
        <v>5</v>
      </c>
      <c r="N2812" s="1">
        <v>0</v>
      </c>
      <c r="O2812" s="1">
        <v>0</v>
      </c>
      <c r="P2812" s="1">
        <v>0</v>
      </c>
      <c r="Q2812" s="1">
        <v>5</v>
      </c>
    </row>
    <row r="2813" spans="1:17" ht="12.75">
      <c r="A2813" s="4">
        <v>45611</v>
      </c>
      <c r="B2813" s="18">
        <f>IF(AND(ISNUMBER(--LEFT(A2813,10)), ISNUMBER(--LEFT(C2813,10))), --LEFT(C2813,10) - --LEFT(A2813,10), "")</f>
        <v>24.817999999999302</v>
      </c>
      <c r="C2813" s="4">
        <v>45635.818055555559</v>
      </c>
      <c r="D2813" s="16">
        <f>YEAR(C2813)</f>
        <v>2024</v>
      </c>
      <c r="E2813" s="1" t="str">
        <f t="shared" si="43"/>
        <v>December 2024</v>
      </c>
      <c r="F2813" s="3" t="str">
        <f ca="1">IF(C2813&gt;=TODAY()-365, "Last 12 Months", "After 12 Months")</f>
        <v>Last 12 Months</v>
      </c>
      <c r="G2813" s="1" t="s">
        <v>5137</v>
      </c>
      <c r="H2813" s="1" t="s">
        <v>1962</v>
      </c>
      <c r="I2813" s="1" t="s">
        <v>5138</v>
      </c>
      <c r="J2813" s="8">
        <f>EOMONTH(C2813, 0)</f>
        <v>45657</v>
      </c>
      <c r="K2813" s="1" t="s">
        <v>233</v>
      </c>
      <c r="L2813" s="1" t="str">
        <f>IF(ISNUMBER(SEARCH("Social subscription",I2813)),"Social Sub",IF(OR(ISNUMBER(SEARCH("Mens",I2813)),ISNUMBER(SEARCH("Ladies",I2813))),"Match Fees",IF(OR(ISNUMBER(SEARCH("Badgers",I2813)),ISNUMBER(SEARCH("Match Fee",I2813))),"Match Fees",IF(OR(ISNUMBER(SEARCH("Training",I2813)),ISNUMBER(SEARCH("Aspirations",I2813))),"Training Fee",""))))</f>
        <v>Match Fees</v>
      </c>
      <c r="M2813" s="1">
        <v>5</v>
      </c>
      <c r="N2813" s="1">
        <v>0</v>
      </c>
      <c r="O2813" s="1">
        <v>0</v>
      </c>
      <c r="P2813" s="1">
        <v>0</v>
      </c>
      <c r="Q2813" s="1">
        <v>5</v>
      </c>
    </row>
    <row r="2814" spans="1:17" ht="12.75">
      <c r="A2814" s="4">
        <v>45626</v>
      </c>
      <c r="B2814" s="18">
        <f>IF(AND(ISNUMBER(--LEFT(A2814,10)), ISNUMBER(--LEFT(C2814,10))), --LEFT(C2814,10) - --LEFT(A2814,10), "")</f>
        <v>9.8179999999993015</v>
      </c>
      <c r="C2814" s="4">
        <v>45635.818055555559</v>
      </c>
      <c r="D2814" s="16">
        <f>YEAR(C2814)</f>
        <v>2024</v>
      </c>
      <c r="E2814" s="1" t="str">
        <f t="shared" si="43"/>
        <v>December 2024</v>
      </c>
      <c r="F2814" s="3" t="str">
        <f ca="1">IF(C2814&gt;=TODAY()-365, "Last 12 Months", "After 12 Months")</f>
        <v>Last 12 Months</v>
      </c>
      <c r="G2814" s="1" t="s">
        <v>5139</v>
      </c>
      <c r="H2814" s="1" t="s">
        <v>1962</v>
      </c>
      <c r="I2814" s="1" t="s">
        <v>5140</v>
      </c>
      <c r="J2814" s="8">
        <f>EOMONTH(C2814, 0)</f>
        <v>45657</v>
      </c>
      <c r="K2814" s="1" t="s">
        <v>233</v>
      </c>
      <c r="L2814" s="1" t="str">
        <f>IF(ISNUMBER(SEARCH("Social subscription",I2814)),"Social Sub",IF(OR(ISNUMBER(SEARCH("Mens",I2814)),ISNUMBER(SEARCH("Ladies",I2814))),"Match Fees",IF(OR(ISNUMBER(SEARCH("Badgers",I2814)),ISNUMBER(SEARCH("Match Fee",I2814))),"Match Fees",IF(OR(ISNUMBER(SEARCH("Training",I2814)),ISNUMBER(SEARCH("Aspirations",I2814))),"Training Fee",""))))</f>
        <v>Match Fees</v>
      </c>
      <c r="M2814" s="1">
        <v>5</v>
      </c>
      <c r="N2814" s="1">
        <v>0</v>
      </c>
      <c r="O2814" s="1">
        <v>0</v>
      </c>
      <c r="P2814" s="1">
        <v>0</v>
      </c>
      <c r="Q2814" s="1">
        <v>5</v>
      </c>
    </row>
    <row r="2815" spans="1:17" ht="12.75">
      <c r="A2815" s="4">
        <v>45633</v>
      </c>
      <c r="B2815" s="18">
        <f>IF(AND(ISNUMBER(--LEFT(A2815,10)), ISNUMBER(--LEFT(C2815,10))), --LEFT(C2815,10) - --LEFT(A2815,10), "")</f>
        <v>2.8179999999993015</v>
      </c>
      <c r="C2815" s="4">
        <v>45635.818055555559</v>
      </c>
      <c r="D2815" s="16">
        <f>YEAR(C2815)</f>
        <v>2024</v>
      </c>
      <c r="E2815" s="1" t="str">
        <f t="shared" si="43"/>
        <v>December 2024</v>
      </c>
      <c r="F2815" s="3" t="str">
        <f ca="1">IF(C2815&gt;=TODAY()-365, "Last 12 Months", "After 12 Months")</f>
        <v>Last 12 Months</v>
      </c>
      <c r="G2815" s="1" t="s">
        <v>5141</v>
      </c>
      <c r="H2815" s="1" t="s">
        <v>1962</v>
      </c>
      <c r="I2815" s="1" t="s">
        <v>5142</v>
      </c>
      <c r="J2815" s="8">
        <f>EOMONTH(C2815, 0)</f>
        <v>45657</v>
      </c>
      <c r="K2815" s="1" t="s">
        <v>233</v>
      </c>
      <c r="L2815" s="1" t="str">
        <f>IF(ISNUMBER(SEARCH("Social subscription",I2815)),"Social Sub",IF(OR(ISNUMBER(SEARCH("Mens",I2815)),ISNUMBER(SEARCH("Ladies",I2815))),"Match Fees",IF(OR(ISNUMBER(SEARCH("Badgers",I2815)),ISNUMBER(SEARCH("Match Fee",I2815))),"Match Fees",IF(OR(ISNUMBER(SEARCH("Training",I2815)),ISNUMBER(SEARCH("Aspirations",I2815))),"Training Fee",""))))</f>
        <v>Match Fees</v>
      </c>
      <c r="M2815" s="1">
        <v>5</v>
      </c>
      <c r="N2815" s="1">
        <v>0</v>
      </c>
      <c r="O2815" s="1">
        <v>0</v>
      </c>
      <c r="P2815" s="1">
        <v>0</v>
      </c>
      <c r="Q2815" s="1">
        <v>5</v>
      </c>
    </row>
    <row r="2816" spans="1:17" ht="12.75">
      <c r="A2816" s="4">
        <v>45551</v>
      </c>
      <c r="B2816" s="18">
        <f>IF(AND(ISNUMBER(--LEFT(A2816,10)), ISNUMBER(--LEFT(C2816,10))), --LEFT(C2816,10) - --LEFT(A2816,10), "")</f>
        <v>84.820099999997183</v>
      </c>
      <c r="C2816" s="4">
        <v>45635.820138888892</v>
      </c>
      <c r="D2816" s="16">
        <f>YEAR(C2816)</f>
        <v>2024</v>
      </c>
      <c r="E2816" s="1" t="str">
        <f t="shared" si="43"/>
        <v>December 2024</v>
      </c>
      <c r="F2816" s="3" t="str">
        <f ca="1">IF(C2816&gt;=TODAY()-365, "Last 12 Months", "After 12 Months")</f>
        <v>Last 12 Months</v>
      </c>
      <c r="G2816" s="1" t="s">
        <v>5143</v>
      </c>
      <c r="H2816" s="1" t="s">
        <v>2649</v>
      </c>
      <c r="I2816" s="1" t="s">
        <v>3742</v>
      </c>
      <c r="J2816" s="8">
        <f>EOMONTH(C2816, 0)</f>
        <v>45657</v>
      </c>
      <c r="K2816" s="1" t="s">
        <v>233</v>
      </c>
      <c r="L2816" s="1" t="str">
        <f>IF(ISNUMBER(SEARCH("Social subscription",I2816)),"Social Sub",IF(OR(ISNUMBER(SEARCH("Mens",I2816)),ISNUMBER(SEARCH("Ladies",I2816))),"Match Fees",IF(OR(ISNUMBER(SEARCH("Badgers",I2816)),ISNUMBER(SEARCH("Match Fee",I2816))),"Match Fees",IF(OR(ISNUMBER(SEARCH("Training",I2816)),ISNUMBER(SEARCH("Aspirations",I2816))),"Training Fee",""))))</f>
        <v>Match Fees</v>
      </c>
      <c r="M2816" s="1">
        <v>150</v>
      </c>
      <c r="N2816" s="1">
        <v>0</v>
      </c>
      <c r="O2816" s="1">
        <v>0</v>
      </c>
      <c r="P2816" s="1">
        <v>0</v>
      </c>
      <c r="Q2816" s="1">
        <v>150</v>
      </c>
    </row>
    <row r="2817" spans="1:17" ht="12.75">
      <c r="A2817" s="4">
        <v>45621</v>
      </c>
      <c r="B2817" s="18">
        <f>IF(AND(ISNUMBER(--LEFT(A2817,10)), ISNUMBER(--LEFT(C2817,10))), --LEFT(C2817,10) - --LEFT(A2817,10), "")</f>
        <v>14.82499999999709</v>
      </c>
      <c r="C2817" s="4">
        <v>45635.824999999997</v>
      </c>
      <c r="D2817" s="16">
        <f>YEAR(C2817)</f>
        <v>2024</v>
      </c>
      <c r="E2817" s="1" t="str">
        <f t="shared" si="43"/>
        <v>December 2024</v>
      </c>
      <c r="F2817" s="3" t="str">
        <f ca="1">IF(C2817&gt;=TODAY()-365, "Last 12 Months", "After 12 Months")</f>
        <v>Last 12 Months</v>
      </c>
      <c r="G2817" s="1" t="s">
        <v>5144</v>
      </c>
      <c r="H2817" s="1" t="s">
        <v>5116</v>
      </c>
      <c r="I2817" s="1" t="s">
        <v>3742</v>
      </c>
      <c r="J2817" s="8">
        <f>EOMONTH(C2817, 0)</f>
        <v>45657</v>
      </c>
      <c r="K2817" s="1" t="s">
        <v>233</v>
      </c>
      <c r="L2817" s="1" t="str">
        <f>IF(ISNUMBER(SEARCH("Social subscription",I2817)),"Social Sub",IF(OR(ISNUMBER(SEARCH("Mens",I2817)),ISNUMBER(SEARCH("Ladies",I2817))),"Match Fees",IF(OR(ISNUMBER(SEARCH("Badgers",I2817)),ISNUMBER(SEARCH("Match Fee",I2817))),"Match Fees",IF(OR(ISNUMBER(SEARCH("Training",I2817)),ISNUMBER(SEARCH("Aspirations",I2817))),"Training Fee",""))))</f>
        <v>Match Fees</v>
      </c>
      <c r="M2817" s="1">
        <v>150</v>
      </c>
      <c r="N2817" s="1">
        <v>0</v>
      </c>
      <c r="O2817" s="1">
        <v>0</v>
      </c>
      <c r="P2817" s="1">
        <v>0</v>
      </c>
      <c r="Q2817" s="1">
        <v>150</v>
      </c>
    </row>
    <row r="2818" spans="1:17" ht="12.75">
      <c r="A2818" s="4">
        <v>45556</v>
      </c>
      <c r="B2818" s="18">
        <f>IF(AND(ISNUMBER(--LEFT(A2818,10)), ISNUMBER(--LEFT(C2818,10))), --LEFT(C2818,10) - --LEFT(A2818,10), "")</f>
        <v>79.834000000002561</v>
      </c>
      <c r="C2818" s="4">
        <v>45635.834027777775</v>
      </c>
      <c r="D2818" s="16">
        <f>YEAR(C2818)</f>
        <v>2024</v>
      </c>
      <c r="E2818" s="1" t="str">
        <f t="shared" si="43"/>
        <v>December 2024</v>
      </c>
      <c r="F2818" s="3" t="str">
        <f ca="1">IF(C2818&gt;=TODAY()-365, "Last 12 Months", "After 12 Months")</f>
        <v>Last 12 Months</v>
      </c>
      <c r="G2818" s="1" t="s">
        <v>5145</v>
      </c>
      <c r="H2818" s="1" t="s">
        <v>2637</v>
      </c>
      <c r="I2818" s="1" t="s">
        <v>3644</v>
      </c>
      <c r="J2818" s="8">
        <f>EOMONTH(C2818, 0)</f>
        <v>45657</v>
      </c>
      <c r="K2818" s="1" t="s">
        <v>373</v>
      </c>
      <c r="L2818" s="1" t="str">
        <f>IF(ISNUMBER(SEARCH("Social subscription",I2818)),"Social Sub",IF(OR(ISNUMBER(SEARCH("Mens",I2818)),ISNUMBER(SEARCH("Ladies",I2818))),"Match Fees",IF(OR(ISNUMBER(SEARCH("Badgers",I2818)),ISNUMBER(SEARCH("Match Fee",I2818))),"Match Fees",IF(OR(ISNUMBER(SEARCH("Training",I2818)),ISNUMBER(SEARCH("Aspirations",I2818))),"Training Fee",""))))</f>
        <v>Match Fees</v>
      </c>
      <c r="M2818" s="1">
        <v>10</v>
      </c>
      <c r="N2818" s="1">
        <v>0.19</v>
      </c>
      <c r="O2818" s="1">
        <v>0.1</v>
      </c>
      <c r="P2818" s="1">
        <v>0</v>
      </c>
      <c r="Q2818" s="1">
        <v>9.7100000000000009</v>
      </c>
    </row>
    <row r="2819" spans="1:17" ht="12.75">
      <c r="A2819" s="4">
        <v>45564</v>
      </c>
      <c r="B2819" s="18">
        <f>IF(AND(ISNUMBER(--LEFT(A2819,10)), ISNUMBER(--LEFT(C2819,10))), --LEFT(C2819,10) - --LEFT(A2819,10), "")</f>
        <v>71.834000000002561</v>
      </c>
      <c r="C2819" s="4">
        <v>45635.834027777775</v>
      </c>
      <c r="D2819" s="16">
        <f>YEAR(C2819)</f>
        <v>2024</v>
      </c>
      <c r="E2819" s="1" t="str">
        <f t="shared" ref="E2819:E2882" si="44">TEXT(C2819, "mmmm yyyy")</f>
        <v>December 2024</v>
      </c>
      <c r="F2819" s="3" t="str">
        <f ca="1">IF(C2819&gt;=TODAY()-365, "Last 12 Months", "After 12 Months")</f>
        <v>Last 12 Months</v>
      </c>
      <c r="G2819" s="1" t="s">
        <v>5146</v>
      </c>
      <c r="H2819" s="1" t="s">
        <v>2637</v>
      </c>
      <c r="I2819" s="1" t="s">
        <v>3646</v>
      </c>
      <c r="J2819" s="8">
        <f>EOMONTH(C2819, 0)</f>
        <v>45657</v>
      </c>
      <c r="K2819" s="1" t="s">
        <v>373</v>
      </c>
      <c r="L2819" s="1" t="str">
        <f>IF(ISNUMBER(SEARCH("Social subscription",I2819)),"Social Sub",IF(OR(ISNUMBER(SEARCH("Mens",I2819)),ISNUMBER(SEARCH("Ladies",I2819))),"Match Fees",IF(OR(ISNUMBER(SEARCH("Badgers",I2819)),ISNUMBER(SEARCH("Match Fee",I2819))),"Match Fees",IF(OR(ISNUMBER(SEARCH("Training",I2819)),ISNUMBER(SEARCH("Aspirations",I2819))),"Training Fee",""))))</f>
        <v>Match Fees</v>
      </c>
      <c r="M2819" s="1">
        <v>10</v>
      </c>
      <c r="N2819" s="1">
        <v>0.19</v>
      </c>
      <c r="O2819" s="1">
        <v>0.1</v>
      </c>
      <c r="P2819" s="1">
        <v>0</v>
      </c>
      <c r="Q2819" s="1">
        <v>9.7100000000000009</v>
      </c>
    </row>
    <row r="2820" spans="1:17" ht="12.75">
      <c r="A2820" s="4">
        <v>45573</v>
      </c>
      <c r="B2820" s="18">
        <f>IF(AND(ISNUMBER(--LEFT(A2820,10)), ISNUMBER(--LEFT(C2820,10))), --LEFT(C2820,10) - --LEFT(A2820,10), "")</f>
        <v>62.834000000002561</v>
      </c>
      <c r="C2820" s="4">
        <v>45635.834027777775</v>
      </c>
      <c r="D2820" s="16">
        <f>YEAR(C2820)</f>
        <v>2024</v>
      </c>
      <c r="E2820" s="1" t="str">
        <f t="shared" si="44"/>
        <v>December 2024</v>
      </c>
      <c r="F2820" s="3" t="str">
        <f ca="1">IF(C2820&gt;=TODAY()-365, "Last 12 Months", "After 12 Months")</f>
        <v>Last 12 Months</v>
      </c>
      <c r="G2820" s="1" t="s">
        <v>5147</v>
      </c>
      <c r="H2820" s="1" t="s">
        <v>2637</v>
      </c>
      <c r="I2820" s="1" t="s">
        <v>4273</v>
      </c>
      <c r="J2820" s="8">
        <f>EOMONTH(C2820, 0)</f>
        <v>45657</v>
      </c>
      <c r="K2820" s="1" t="s">
        <v>373</v>
      </c>
      <c r="L2820" s="1" t="str">
        <f>IF(ISNUMBER(SEARCH("Social subscription",I2820)),"Social Sub",IF(OR(ISNUMBER(SEARCH("Mens",I2820)),ISNUMBER(SEARCH("Ladies",I2820))),"Match Fees",IF(OR(ISNUMBER(SEARCH("Badgers",I2820)),ISNUMBER(SEARCH("Match Fee",I2820))),"Match Fees",IF(OR(ISNUMBER(SEARCH("Training",I2820)),ISNUMBER(SEARCH("Aspirations",I2820))),"Training Fee",""))))</f>
        <v>Match Fees</v>
      </c>
      <c r="M2820" s="1">
        <v>10</v>
      </c>
      <c r="N2820" s="1">
        <v>0.19</v>
      </c>
      <c r="O2820" s="1">
        <v>0.1</v>
      </c>
      <c r="P2820" s="1">
        <v>0</v>
      </c>
      <c r="Q2820" s="1">
        <v>9.7100000000000009</v>
      </c>
    </row>
    <row r="2821" spans="1:17" ht="12.75">
      <c r="A2821" s="4">
        <v>45582</v>
      </c>
      <c r="B2821" s="18">
        <f>IF(AND(ISNUMBER(--LEFT(A2821,10)), ISNUMBER(--LEFT(C2821,10))), --LEFT(C2821,10) - --LEFT(A2821,10), "")</f>
        <v>53.834000000002561</v>
      </c>
      <c r="C2821" s="4">
        <v>45635.834027777775</v>
      </c>
      <c r="D2821" s="16">
        <f>YEAR(C2821)</f>
        <v>2024</v>
      </c>
      <c r="E2821" s="1" t="str">
        <f t="shared" si="44"/>
        <v>December 2024</v>
      </c>
      <c r="F2821" s="3" t="str">
        <f ca="1">IF(C2821&gt;=TODAY()-365, "Last 12 Months", "After 12 Months")</f>
        <v>Last 12 Months</v>
      </c>
      <c r="G2821" s="1" t="s">
        <v>5148</v>
      </c>
      <c r="H2821" s="1" t="s">
        <v>2637</v>
      </c>
      <c r="I2821" s="1" t="s">
        <v>4275</v>
      </c>
      <c r="J2821" s="8">
        <f>EOMONTH(C2821, 0)</f>
        <v>45657</v>
      </c>
      <c r="K2821" s="1" t="s">
        <v>373</v>
      </c>
      <c r="L2821" s="1" t="str">
        <f>IF(ISNUMBER(SEARCH("Social subscription",I2821)),"Social Sub",IF(OR(ISNUMBER(SEARCH("Mens",I2821)),ISNUMBER(SEARCH("Ladies",I2821))),"Match Fees",IF(OR(ISNUMBER(SEARCH("Badgers",I2821)),ISNUMBER(SEARCH("Match Fee",I2821))),"Match Fees",IF(OR(ISNUMBER(SEARCH("Training",I2821)),ISNUMBER(SEARCH("Aspirations",I2821))),"Training Fee",""))))</f>
        <v>Match Fees</v>
      </c>
      <c r="M2821" s="1">
        <v>10</v>
      </c>
      <c r="N2821" s="1">
        <v>0.19</v>
      </c>
      <c r="O2821" s="1">
        <v>0.1</v>
      </c>
      <c r="P2821" s="1">
        <v>0</v>
      </c>
      <c r="Q2821" s="1">
        <v>9.7100000000000009</v>
      </c>
    </row>
    <row r="2822" spans="1:17" ht="12.75">
      <c r="A2822" s="4">
        <v>45607</v>
      </c>
      <c r="B2822" s="18">
        <f>IF(AND(ISNUMBER(--LEFT(A2822,10)), ISNUMBER(--LEFT(C2822,10))), --LEFT(C2822,10) - --LEFT(A2822,10), "")</f>
        <v>28.834000000002561</v>
      </c>
      <c r="C2822" s="4">
        <v>45635.834027777775</v>
      </c>
      <c r="D2822" s="16">
        <f>YEAR(C2822)</f>
        <v>2024</v>
      </c>
      <c r="E2822" s="1" t="str">
        <f t="shared" si="44"/>
        <v>December 2024</v>
      </c>
      <c r="F2822" s="3" t="str">
        <f ca="1">IF(C2822&gt;=TODAY()-365, "Last 12 Months", "After 12 Months")</f>
        <v>Last 12 Months</v>
      </c>
      <c r="G2822" s="1" t="s">
        <v>5149</v>
      </c>
      <c r="H2822" s="1" t="s">
        <v>2637</v>
      </c>
      <c r="I2822" s="1" t="s">
        <v>4448</v>
      </c>
      <c r="J2822" s="8">
        <f>EOMONTH(C2822, 0)</f>
        <v>45657</v>
      </c>
      <c r="K2822" s="1" t="s">
        <v>373</v>
      </c>
      <c r="L2822" s="1" t="str">
        <f>IF(ISNUMBER(SEARCH("Social subscription",I2822)),"Social Sub",IF(OR(ISNUMBER(SEARCH("Mens",I2822)),ISNUMBER(SEARCH("Ladies",I2822))),"Match Fees",IF(OR(ISNUMBER(SEARCH("Badgers",I2822)),ISNUMBER(SEARCH("Match Fee",I2822))),"Match Fees",IF(OR(ISNUMBER(SEARCH("Training",I2822)),ISNUMBER(SEARCH("Aspirations",I2822))),"Training Fee",""))))</f>
        <v>Match Fees</v>
      </c>
      <c r="M2822" s="1">
        <v>10</v>
      </c>
      <c r="N2822" s="1">
        <v>0.19</v>
      </c>
      <c r="O2822" s="1">
        <v>0.1</v>
      </c>
      <c r="P2822" s="1">
        <v>0</v>
      </c>
      <c r="Q2822" s="1">
        <v>9.7100000000000009</v>
      </c>
    </row>
    <row r="2823" spans="1:17" ht="12.75">
      <c r="A2823" s="4">
        <v>45621</v>
      </c>
      <c r="B2823" s="18">
        <f>IF(AND(ISNUMBER(--LEFT(A2823,10)), ISNUMBER(--LEFT(C2823,10))), --LEFT(C2823,10) - --LEFT(A2823,10), "")</f>
        <v>14.834000000002561</v>
      </c>
      <c r="C2823" s="4">
        <v>45635.834027777775</v>
      </c>
      <c r="D2823" s="16">
        <f>YEAR(C2823)</f>
        <v>2024</v>
      </c>
      <c r="E2823" s="1" t="str">
        <f t="shared" si="44"/>
        <v>December 2024</v>
      </c>
      <c r="F2823" s="3" t="str">
        <f ca="1">IF(C2823&gt;=TODAY()-365, "Last 12 Months", "After 12 Months")</f>
        <v>Last 12 Months</v>
      </c>
      <c r="G2823" s="1" t="s">
        <v>5150</v>
      </c>
      <c r="H2823" s="1" t="s">
        <v>2637</v>
      </c>
      <c r="I2823" s="1" t="s">
        <v>4778</v>
      </c>
      <c r="J2823" s="8">
        <f>EOMONTH(C2823, 0)</f>
        <v>45657</v>
      </c>
      <c r="K2823" s="1" t="s">
        <v>373</v>
      </c>
      <c r="L2823" s="1" t="str">
        <f>IF(ISNUMBER(SEARCH("Social subscription",I2823)),"Social Sub",IF(OR(ISNUMBER(SEARCH("Mens",I2823)),ISNUMBER(SEARCH("Ladies",I2823))),"Match Fees",IF(OR(ISNUMBER(SEARCH("Badgers",I2823)),ISNUMBER(SEARCH("Match Fee",I2823))),"Match Fees",IF(OR(ISNUMBER(SEARCH("Training",I2823)),ISNUMBER(SEARCH("Aspirations",I2823))),"Training Fee",""))))</f>
        <v>Match Fees</v>
      </c>
      <c r="M2823" s="1">
        <v>10</v>
      </c>
      <c r="N2823" s="1">
        <v>0.19</v>
      </c>
      <c r="O2823" s="1">
        <v>0.1</v>
      </c>
      <c r="P2823" s="1">
        <v>0</v>
      </c>
      <c r="Q2823" s="1">
        <v>9.7100000000000009</v>
      </c>
    </row>
    <row r="2824" spans="1:17" ht="12.75">
      <c r="A2824" s="4">
        <v>45621</v>
      </c>
      <c r="B2824" s="18">
        <f>IF(AND(ISNUMBER(--LEFT(A2824,10)), ISNUMBER(--LEFT(C2824,10))), --LEFT(C2824,10) - --LEFT(A2824,10), "")</f>
        <v>14.834000000002561</v>
      </c>
      <c r="C2824" s="4">
        <v>45635.834027777775</v>
      </c>
      <c r="D2824" s="16">
        <f>YEAR(C2824)</f>
        <v>2024</v>
      </c>
      <c r="E2824" s="1" t="str">
        <f t="shared" si="44"/>
        <v>December 2024</v>
      </c>
      <c r="F2824" s="3" t="str">
        <f ca="1">IF(C2824&gt;=TODAY()-365, "Last 12 Months", "After 12 Months")</f>
        <v>Last 12 Months</v>
      </c>
      <c r="G2824" s="1" t="s">
        <v>5151</v>
      </c>
      <c r="H2824" s="1" t="s">
        <v>2637</v>
      </c>
      <c r="I2824" s="1" t="s">
        <v>4780</v>
      </c>
      <c r="J2824" s="8">
        <f>EOMONTH(C2824, 0)</f>
        <v>45657</v>
      </c>
      <c r="K2824" s="1" t="s">
        <v>373</v>
      </c>
      <c r="L2824" s="1" t="str">
        <f>IF(ISNUMBER(SEARCH("Social subscription",I2824)),"Social Sub",IF(OR(ISNUMBER(SEARCH("Mens",I2824)),ISNUMBER(SEARCH("Ladies",I2824))),"Match Fees",IF(OR(ISNUMBER(SEARCH("Badgers",I2824)),ISNUMBER(SEARCH("Match Fee",I2824))),"Match Fees",IF(OR(ISNUMBER(SEARCH("Training",I2824)),ISNUMBER(SEARCH("Aspirations",I2824))),"Training Fee",""))))</f>
        <v>Match Fees</v>
      </c>
      <c r="M2824" s="1">
        <v>10</v>
      </c>
      <c r="N2824" s="1">
        <v>0.19</v>
      </c>
      <c r="O2824" s="1">
        <v>0.1</v>
      </c>
      <c r="P2824" s="1">
        <v>0</v>
      </c>
      <c r="Q2824" s="1">
        <v>9.7100000000000009</v>
      </c>
    </row>
    <row r="2825" spans="1:17" ht="12.75">
      <c r="A2825" s="4">
        <v>45621</v>
      </c>
      <c r="B2825" s="18">
        <f>IF(AND(ISNUMBER(--LEFT(A2825,10)), ISNUMBER(--LEFT(C2825,10))), --LEFT(C2825,10) - --LEFT(A2825,10), "")</f>
        <v>14.834000000002561</v>
      </c>
      <c r="C2825" s="4">
        <v>45635.834027777775</v>
      </c>
      <c r="D2825" s="16">
        <f>YEAR(C2825)</f>
        <v>2024</v>
      </c>
      <c r="E2825" s="1" t="str">
        <f t="shared" si="44"/>
        <v>December 2024</v>
      </c>
      <c r="F2825" s="3" t="str">
        <f ca="1">IF(C2825&gt;=TODAY()-365, "Last 12 Months", "After 12 Months")</f>
        <v>Last 12 Months</v>
      </c>
      <c r="G2825" s="1" t="s">
        <v>5152</v>
      </c>
      <c r="H2825" s="1" t="s">
        <v>2637</v>
      </c>
      <c r="I2825" s="1" t="s">
        <v>4782</v>
      </c>
      <c r="J2825" s="8">
        <f>EOMONTH(C2825, 0)</f>
        <v>45657</v>
      </c>
      <c r="K2825" s="1" t="s">
        <v>373</v>
      </c>
      <c r="L2825" s="1" t="str">
        <f>IF(ISNUMBER(SEARCH("Social subscription",I2825)),"Social Sub",IF(OR(ISNUMBER(SEARCH("Mens",I2825)),ISNUMBER(SEARCH("Ladies",I2825))),"Match Fees",IF(OR(ISNUMBER(SEARCH("Badgers",I2825)),ISNUMBER(SEARCH("Match Fee",I2825))),"Match Fees",IF(OR(ISNUMBER(SEARCH("Training",I2825)),ISNUMBER(SEARCH("Aspirations",I2825))),"Training Fee",""))))</f>
        <v>Match Fees</v>
      </c>
      <c r="M2825" s="1">
        <v>10</v>
      </c>
      <c r="N2825" s="1">
        <v>0.19</v>
      </c>
      <c r="O2825" s="1">
        <v>0.1</v>
      </c>
      <c r="P2825" s="1">
        <v>0</v>
      </c>
      <c r="Q2825" s="1">
        <v>9.7100000000000009</v>
      </c>
    </row>
    <row r="2826" spans="1:17" ht="12.75">
      <c r="A2826" s="4">
        <v>45621</v>
      </c>
      <c r="B2826" s="18">
        <f>IF(AND(ISNUMBER(--LEFT(A2826,10)), ISNUMBER(--LEFT(C2826,10))), --LEFT(C2826,10) - --LEFT(A2826,10), "")</f>
        <v>14.834000000002561</v>
      </c>
      <c r="C2826" s="4">
        <v>45635.834027777775</v>
      </c>
      <c r="D2826" s="16">
        <f>YEAR(C2826)</f>
        <v>2024</v>
      </c>
      <c r="E2826" s="1" t="str">
        <f t="shared" si="44"/>
        <v>December 2024</v>
      </c>
      <c r="F2826" s="3" t="str">
        <f ca="1">IF(C2826&gt;=TODAY()-365, "Last 12 Months", "After 12 Months")</f>
        <v>Last 12 Months</v>
      </c>
      <c r="G2826" s="1" t="s">
        <v>5153</v>
      </c>
      <c r="H2826" s="1" t="s">
        <v>2637</v>
      </c>
      <c r="I2826" s="1" t="s">
        <v>4784</v>
      </c>
      <c r="J2826" s="8">
        <f>EOMONTH(C2826, 0)</f>
        <v>45657</v>
      </c>
      <c r="K2826" s="1" t="s">
        <v>373</v>
      </c>
      <c r="L2826" s="1" t="str">
        <f>IF(ISNUMBER(SEARCH("Social subscription",I2826)),"Social Sub",IF(OR(ISNUMBER(SEARCH("Mens",I2826)),ISNUMBER(SEARCH("Ladies",I2826))),"Match Fees",IF(OR(ISNUMBER(SEARCH("Badgers",I2826)),ISNUMBER(SEARCH("Match Fee",I2826))),"Match Fees",IF(OR(ISNUMBER(SEARCH("Training",I2826)),ISNUMBER(SEARCH("Aspirations",I2826))),"Training Fee",""))))</f>
        <v>Match Fees</v>
      </c>
      <c r="M2826" s="1">
        <v>10</v>
      </c>
      <c r="N2826" s="1">
        <v>0.19</v>
      </c>
      <c r="O2826" s="1">
        <v>0.1</v>
      </c>
      <c r="P2826" s="1">
        <v>0</v>
      </c>
      <c r="Q2826" s="1">
        <v>9.7100000000000009</v>
      </c>
    </row>
    <row r="2827" spans="1:17" ht="12.75">
      <c r="A2827" s="4">
        <v>45629</v>
      </c>
      <c r="B2827" s="18">
        <f>IF(AND(ISNUMBER(--LEFT(A2827,10)), ISNUMBER(--LEFT(C2827,10))), --LEFT(C2827,10) - --LEFT(A2827,10), "")</f>
        <v>6.8340000000025611</v>
      </c>
      <c r="C2827" s="4">
        <v>45635.834027777775</v>
      </c>
      <c r="D2827" s="16">
        <f>YEAR(C2827)</f>
        <v>2024</v>
      </c>
      <c r="E2827" s="1" t="str">
        <f t="shared" si="44"/>
        <v>December 2024</v>
      </c>
      <c r="F2827" s="3" t="str">
        <f ca="1">IF(C2827&gt;=TODAY()-365, "Last 12 Months", "After 12 Months")</f>
        <v>Last 12 Months</v>
      </c>
      <c r="G2827" s="1" t="s">
        <v>5154</v>
      </c>
      <c r="H2827" s="1" t="s">
        <v>2637</v>
      </c>
      <c r="I2827" s="1" t="s">
        <v>4947</v>
      </c>
      <c r="J2827" s="8">
        <f>EOMONTH(C2827, 0)</f>
        <v>45657</v>
      </c>
      <c r="K2827" s="1" t="s">
        <v>373</v>
      </c>
      <c r="L2827" s="1" t="str">
        <f>IF(ISNUMBER(SEARCH("Social subscription",I2827)),"Social Sub",IF(OR(ISNUMBER(SEARCH("Mens",I2827)),ISNUMBER(SEARCH("Ladies",I2827))),"Match Fees",IF(OR(ISNUMBER(SEARCH("Badgers",I2827)),ISNUMBER(SEARCH("Match Fee",I2827))),"Match Fees",IF(OR(ISNUMBER(SEARCH("Training",I2827)),ISNUMBER(SEARCH("Aspirations",I2827))),"Training Fee",""))))</f>
        <v>Match Fees</v>
      </c>
      <c r="M2827" s="1">
        <v>10</v>
      </c>
      <c r="N2827" s="1">
        <v>0.19</v>
      </c>
      <c r="O2827" s="1">
        <v>0.1</v>
      </c>
      <c r="P2827" s="1">
        <v>0</v>
      </c>
      <c r="Q2827" s="1">
        <v>9.7100000000000009</v>
      </c>
    </row>
    <row r="2828" spans="1:17" ht="12.75">
      <c r="A2828" s="4">
        <v>45550</v>
      </c>
      <c r="B2828" s="18">
        <f>IF(AND(ISNUMBER(--LEFT(A2828,10)), ISNUMBER(--LEFT(C2828,10))), --LEFT(C2828,10) - --LEFT(A2828,10), "")</f>
        <v>85.83810000000085</v>
      </c>
      <c r="C2828" s="4">
        <v>45635.838194444441</v>
      </c>
      <c r="D2828" s="16">
        <f>YEAR(C2828)</f>
        <v>2024</v>
      </c>
      <c r="E2828" s="1" t="str">
        <f t="shared" si="44"/>
        <v>December 2024</v>
      </c>
      <c r="F2828" s="3" t="str">
        <f ca="1">IF(C2828&gt;=TODAY()-365, "Last 12 Months", "After 12 Months")</f>
        <v>Last 12 Months</v>
      </c>
      <c r="G2828" s="1" t="s">
        <v>5155</v>
      </c>
      <c r="H2828" s="1" t="s">
        <v>999</v>
      </c>
      <c r="I2828" s="1" t="s">
        <v>2905</v>
      </c>
      <c r="J2828" s="8">
        <f>EOMONTH(C2828, 0)</f>
        <v>45657</v>
      </c>
      <c r="K2828" s="1" t="s">
        <v>233</v>
      </c>
      <c r="L2828" s="1" t="str">
        <f>IF(ISNUMBER(SEARCH("Social subscription",I2828)),"Social Sub",IF(OR(ISNUMBER(SEARCH("Mens",I2828)),ISNUMBER(SEARCH("Ladies",I2828))),"Match Fees",IF(OR(ISNUMBER(SEARCH("Badgers",I2828)),ISNUMBER(SEARCH("Match Fee",I2828))),"Match Fees",IF(OR(ISNUMBER(SEARCH("Training",I2828)),ISNUMBER(SEARCH("Aspirations",I2828))),"Training Fee",""))))</f>
        <v>Match Fees</v>
      </c>
      <c r="M2828" s="1">
        <v>75</v>
      </c>
      <c r="N2828" s="1">
        <v>0</v>
      </c>
      <c r="O2828" s="1">
        <v>0</v>
      </c>
      <c r="P2828" s="1">
        <v>0</v>
      </c>
      <c r="Q2828" s="1">
        <v>75</v>
      </c>
    </row>
    <row r="2829" spans="1:17" ht="12.75">
      <c r="A2829" s="4">
        <v>45556</v>
      </c>
      <c r="B2829" s="18">
        <f>IF(AND(ISNUMBER(--LEFT(A2829,10)), ISNUMBER(--LEFT(C2829,10))), --LEFT(C2829,10) - --LEFT(A2829,10), "")</f>
        <v>79.838799999997718</v>
      </c>
      <c r="C2829" s="4">
        <v>45635.838888888888</v>
      </c>
      <c r="D2829" s="16">
        <f>YEAR(C2829)</f>
        <v>2024</v>
      </c>
      <c r="E2829" s="1" t="str">
        <f t="shared" si="44"/>
        <v>December 2024</v>
      </c>
      <c r="F2829" s="3" t="str">
        <f ca="1">IF(C2829&gt;=TODAY()-365, "Last 12 Months", "After 12 Months")</f>
        <v>Last 12 Months</v>
      </c>
      <c r="G2829" s="1" t="s">
        <v>5156</v>
      </c>
      <c r="H2829" s="1" t="s">
        <v>5157</v>
      </c>
      <c r="I2829" s="1" t="s">
        <v>4687</v>
      </c>
      <c r="J2829" s="8">
        <f>EOMONTH(C2829, 0)</f>
        <v>45657</v>
      </c>
      <c r="K2829" s="1" t="s">
        <v>233</v>
      </c>
      <c r="L2829" s="1" t="str">
        <f>IF(ISNUMBER(SEARCH("Social subscription",I2829)),"Social Sub",IF(OR(ISNUMBER(SEARCH("Mens",I2829)),ISNUMBER(SEARCH("Ladies",I2829))),"Match Fees",IF(OR(ISNUMBER(SEARCH("Badgers",I2829)),ISNUMBER(SEARCH("Match Fee",I2829))),"Match Fees",IF(OR(ISNUMBER(SEARCH("Training",I2829)),ISNUMBER(SEARCH("Aspirations",I2829))),"Training Fee",""))))</f>
        <v>Match Fees</v>
      </c>
      <c r="M2829" s="1">
        <v>10</v>
      </c>
      <c r="N2829" s="1">
        <v>0</v>
      </c>
      <c r="O2829" s="1">
        <v>0</v>
      </c>
      <c r="P2829" s="1">
        <v>0</v>
      </c>
      <c r="Q2829" s="1">
        <v>10</v>
      </c>
    </row>
    <row r="2830" spans="1:17" ht="12.75">
      <c r="A2830" s="4">
        <v>45564</v>
      </c>
      <c r="B2830" s="18">
        <f>IF(AND(ISNUMBER(--LEFT(A2830,10)), ISNUMBER(--LEFT(C2830,10))), --LEFT(C2830,10) - --LEFT(A2830,10), "")</f>
        <v>71.838799999997718</v>
      </c>
      <c r="C2830" s="4">
        <v>45635.838888888888</v>
      </c>
      <c r="D2830" s="16">
        <f>YEAR(C2830)</f>
        <v>2024</v>
      </c>
      <c r="E2830" s="1" t="str">
        <f t="shared" si="44"/>
        <v>December 2024</v>
      </c>
      <c r="F2830" s="3" t="str">
        <f ca="1">IF(C2830&gt;=TODAY()-365, "Last 12 Months", "After 12 Months")</f>
        <v>Last 12 Months</v>
      </c>
      <c r="G2830" s="1" t="s">
        <v>5158</v>
      </c>
      <c r="H2830" s="1" t="s">
        <v>5157</v>
      </c>
      <c r="I2830" s="1" t="s">
        <v>4689</v>
      </c>
      <c r="J2830" s="8">
        <f>EOMONTH(C2830, 0)</f>
        <v>45657</v>
      </c>
      <c r="K2830" s="1" t="s">
        <v>233</v>
      </c>
      <c r="L2830" s="1" t="str">
        <f>IF(ISNUMBER(SEARCH("Social subscription",I2830)),"Social Sub",IF(OR(ISNUMBER(SEARCH("Mens",I2830)),ISNUMBER(SEARCH("Ladies",I2830))),"Match Fees",IF(OR(ISNUMBER(SEARCH("Badgers",I2830)),ISNUMBER(SEARCH("Match Fee",I2830))),"Match Fees",IF(OR(ISNUMBER(SEARCH("Training",I2830)),ISNUMBER(SEARCH("Aspirations",I2830))),"Training Fee",""))))</f>
        <v>Match Fees</v>
      </c>
      <c r="M2830" s="1">
        <v>10</v>
      </c>
      <c r="N2830" s="1">
        <v>0</v>
      </c>
      <c r="O2830" s="1">
        <v>0</v>
      </c>
      <c r="P2830" s="1">
        <v>0</v>
      </c>
      <c r="Q2830" s="1">
        <v>10</v>
      </c>
    </row>
    <row r="2831" spans="1:17" ht="12.75">
      <c r="A2831" s="4">
        <v>45573</v>
      </c>
      <c r="B2831" s="18">
        <f>IF(AND(ISNUMBER(--LEFT(A2831,10)), ISNUMBER(--LEFT(C2831,10))), --LEFT(C2831,10) - --LEFT(A2831,10), "")</f>
        <v>62.838799999997718</v>
      </c>
      <c r="C2831" s="4">
        <v>45635.838888888888</v>
      </c>
      <c r="D2831" s="16">
        <f>YEAR(C2831)</f>
        <v>2024</v>
      </c>
      <c r="E2831" s="1" t="str">
        <f t="shared" si="44"/>
        <v>December 2024</v>
      </c>
      <c r="F2831" s="3" t="str">
        <f ca="1">IF(C2831&gt;=TODAY()-365, "Last 12 Months", "After 12 Months")</f>
        <v>Last 12 Months</v>
      </c>
      <c r="G2831" s="1" t="s">
        <v>5159</v>
      </c>
      <c r="H2831" s="1" t="s">
        <v>5157</v>
      </c>
      <c r="I2831" s="1" t="s">
        <v>5160</v>
      </c>
      <c r="J2831" s="8">
        <f>EOMONTH(C2831, 0)</f>
        <v>45657</v>
      </c>
      <c r="K2831" s="1" t="s">
        <v>233</v>
      </c>
      <c r="L2831" s="1" t="str">
        <f>IF(ISNUMBER(SEARCH("Social subscription",I2831)),"Social Sub",IF(OR(ISNUMBER(SEARCH("Mens",I2831)),ISNUMBER(SEARCH("Ladies",I2831))),"Match Fees",IF(OR(ISNUMBER(SEARCH("Badgers",I2831)),ISNUMBER(SEARCH("Match Fee",I2831))),"Match Fees",IF(OR(ISNUMBER(SEARCH("Training",I2831)),ISNUMBER(SEARCH("Aspirations",I2831))),"Training Fee",""))))</f>
        <v>Match Fees</v>
      </c>
      <c r="M2831" s="1">
        <v>10</v>
      </c>
      <c r="N2831" s="1">
        <v>0</v>
      </c>
      <c r="O2831" s="1">
        <v>0</v>
      </c>
      <c r="P2831" s="1">
        <v>0</v>
      </c>
      <c r="Q2831" s="1">
        <v>10</v>
      </c>
    </row>
    <row r="2832" spans="1:17" ht="12.75">
      <c r="A2832" s="4">
        <v>45582</v>
      </c>
      <c r="B2832" s="18">
        <f>IF(AND(ISNUMBER(--LEFT(A2832,10)), ISNUMBER(--LEFT(C2832,10))), --LEFT(C2832,10) - --LEFT(A2832,10), "")</f>
        <v>53.838799999997718</v>
      </c>
      <c r="C2832" s="4">
        <v>45635.838888888888</v>
      </c>
      <c r="D2832" s="16">
        <f>YEAR(C2832)</f>
        <v>2024</v>
      </c>
      <c r="E2832" s="1" t="str">
        <f t="shared" si="44"/>
        <v>December 2024</v>
      </c>
      <c r="F2832" s="3" t="str">
        <f ca="1">IF(C2832&gt;=TODAY()-365, "Last 12 Months", "After 12 Months")</f>
        <v>Last 12 Months</v>
      </c>
      <c r="G2832" s="1" t="s">
        <v>5161</v>
      </c>
      <c r="H2832" s="1" t="s">
        <v>5157</v>
      </c>
      <c r="I2832" s="1" t="s">
        <v>5162</v>
      </c>
      <c r="J2832" s="8">
        <f>EOMONTH(C2832, 0)</f>
        <v>45657</v>
      </c>
      <c r="K2832" s="1" t="s">
        <v>233</v>
      </c>
      <c r="L2832" s="1" t="str">
        <f>IF(ISNUMBER(SEARCH("Social subscription",I2832)),"Social Sub",IF(OR(ISNUMBER(SEARCH("Mens",I2832)),ISNUMBER(SEARCH("Ladies",I2832))),"Match Fees",IF(OR(ISNUMBER(SEARCH("Badgers",I2832)),ISNUMBER(SEARCH("Match Fee",I2832))),"Match Fees",IF(OR(ISNUMBER(SEARCH("Training",I2832)),ISNUMBER(SEARCH("Aspirations",I2832))),"Training Fee",""))))</f>
        <v>Match Fees</v>
      </c>
      <c r="M2832" s="1">
        <v>10</v>
      </c>
      <c r="N2832" s="1">
        <v>0</v>
      </c>
      <c r="O2832" s="1">
        <v>0</v>
      </c>
      <c r="P2832" s="1">
        <v>0</v>
      </c>
      <c r="Q2832" s="1">
        <v>10</v>
      </c>
    </row>
    <row r="2833" spans="1:17" ht="12.75">
      <c r="A2833" s="4">
        <v>45587</v>
      </c>
      <c r="B2833" s="18">
        <f>IF(AND(ISNUMBER(--LEFT(A2833,10)), ISNUMBER(--LEFT(C2833,10))), --LEFT(C2833,10) - --LEFT(A2833,10), "")</f>
        <v>48.838799999997718</v>
      </c>
      <c r="C2833" s="4">
        <v>45635.838888888888</v>
      </c>
      <c r="D2833" s="16">
        <f>YEAR(C2833)</f>
        <v>2024</v>
      </c>
      <c r="E2833" s="1" t="str">
        <f t="shared" si="44"/>
        <v>December 2024</v>
      </c>
      <c r="F2833" s="3" t="str">
        <f ca="1">IF(C2833&gt;=TODAY()-365, "Last 12 Months", "After 12 Months")</f>
        <v>Last 12 Months</v>
      </c>
      <c r="G2833" s="1" t="s">
        <v>5163</v>
      </c>
      <c r="H2833" s="1" t="s">
        <v>5157</v>
      </c>
      <c r="I2833" s="1" t="s">
        <v>3742</v>
      </c>
      <c r="J2833" s="8">
        <f>EOMONTH(C2833, 0)</f>
        <v>45657</v>
      </c>
      <c r="K2833" s="1" t="s">
        <v>233</v>
      </c>
      <c r="L2833" s="1" t="str">
        <f>IF(ISNUMBER(SEARCH("Social subscription",I2833)),"Social Sub",IF(OR(ISNUMBER(SEARCH("Mens",I2833)),ISNUMBER(SEARCH("Ladies",I2833))),"Match Fees",IF(OR(ISNUMBER(SEARCH("Badgers",I2833)),ISNUMBER(SEARCH("Match Fee",I2833))),"Match Fees",IF(OR(ISNUMBER(SEARCH("Training",I2833)),ISNUMBER(SEARCH("Aspirations",I2833))),"Training Fee",""))))</f>
        <v>Match Fees</v>
      </c>
      <c r="M2833" s="1">
        <v>150</v>
      </c>
      <c r="N2833" s="1">
        <v>0</v>
      </c>
      <c r="O2833" s="1">
        <v>0</v>
      </c>
      <c r="P2833" s="1">
        <v>0</v>
      </c>
      <c r="Q2833" s="1">
        <v>150</v>
      </c>
    </row>
    <row r="2834" spans="1:17" ht="12.75">
      <c r="A2834" s="4">
        <v>45607</v>
      </c>
      <c r="B2834" s="18">
        <f>IF(AND(ISNUMBER(--LEFT(A2834,10)), ISNUMBER(--LEFT(C2834,10))), --LEFT(C2834,10) - --LEFT(A2834,10), "")</f>
        <v>28.838799999997718</v>
      </c>
      <c r="C2834" s="4">
        <v>45635.838888888888</v>
      </c>
      <c r="D2834" s="16">
        <f>YEAR(C2834)</f>
        <v>2024</v>
      </c>
      <c r="E2834" s="1" t="str">
        <f t="shared" si="44"/>
        <v>December 2024</v>
      </c>
      <c r="F2834" s="3" t="str">
        <f ca="1">IF(C2834&gt;=TODAY()-365, "Last 12 Months", "After 12 Months")</f>
        <v>Last 12 Months</v>
      </c>
      <c r="G2834" s="1" t="s">
        <v>5164</v>
      </c>
      <c r="H2834" s="1" t="s">
        <v>5157</v>
      </c>
      <c r="I2834" s="1" t="s">
        <v>5112</v>
      </c>
      <c r="J2834" s="8">
        <f>EOMONTH(C2834, 0)</f>
        <v>45657</v>
      </c>
      <c r="K2834" s="1" t="s">
        <v>233</v>
      </c>
      <c r="L2834" s="1" t="str">
        <f>IF(ISNUMBER(SEARCH("Social subscription",I2834)),"Social Sub",IF(OR(ISNUMBER(SEARCH("Mens",I2834)),ISNUMBER(SEARCH("Ladies",I2834))),"Match Fees",IF(OR(ISNUMBER(SEARCH("Badgers",I2834)),ISNUMBER(SEARCH("Match Fee",I2834))),"Match Fees",IF(OR(ISNUMBER(SEARCH("Training",I2834)),ISNUMBER(SEARCH("Aspirations",I2834))),"Training Fee",""))))</f>
        <v>Match Fees</v>
      </c>
      <c r="M2834" s="1">
        <v>10</v>
      </c>
      <c r="N2834" s="1">
        <v>0</v>
      </c>
      <c r="O2834" s="1">
        <v>0</v>
      </c>
      <c r="P2834" s="1">
        <v>0</v>
      </c>
      <c r="Q2834" s="1">
        <v>10</v>
      </c>
    </row>
    <row r="2835" spans="1:17" ht="12.75">
      <c r="A2835" s="4">
        <v>45621</v>
      </c>
      <c r="B2835" s="18">
        <f>IF(AND(ISNUMBER(--LEFT(A2835,10)), ISNUMBER(--LEFT(C2835,10))), --LEFT(C2835,10) - --LEFT(A2835,10), "")</f>
        <v>14.838799999997718</v>
      </c>
      <c r="C2835" s="4">
        <v>45635.838888888888</v>
      </c>
      <c r="D2835" s="16">
        <f>YEAR(C2835)</f>
        <v>2024</v>
      </c>
      <c r="E2835" s="1" t="str">
        <f t="shared" si="44"/>
        <v>December 2024</v>
      </c>
      <c r="F2835" s="3" t="str">
        <f ca="1">IF(C2835&gt;=TODAY()-365, "Last 12 Months", "After 12 Months")</f>
        <v>Last 12 Months</v>
      </c>
      <c r="G2835" s="1" t="s">
        <v>5165</v>
      </c>
      <c r="H2835" s="1" t="s">
        <v>5157</v>
      </c>
      <c r="I2835" s="1" t="s">
        <v>5114</v>
      </c>
      <c r="J2835" s="8">
        <f>EOMONTH(C2835, 0)</f>
        <v>45657</v>
      </c>
      <c r="K2835" s="1" t="s">
        <v>233</v>
      </c>
      <c r="L2835" s="1" t="str">
        <f>IF(ISNUMBER(SEARCH("Social subscription",I2835)),"Social Sub",IF(OR(ISNUMBER(SEARCH("Mens",I2835)),ISNUMBER(SEARCH("Ladies",I2835))),"Match Fees",IF(OR(ISNUMBER(SEARCH("Badgers",I2835)),ISNUMBER(SEARCH("Match Fee",I2835))),"Match Fees",IF(OR(ISNUMBER(SEARCH("Training",I2835)),ISNUMBER(SEARCH("Aspirations",I2835))),"Training Fee",""))))</f>
        <v>Match Fees</v>
      </c>
      <c r="M2835" s="1">
        <v>10</v>
      </c>
      <c r="N2835" s="1">
        <v>0</v>
      </c>
      <c r="O2835" s="1">
        <v>0</v>
      </c>
      <c r="P2835" s="1">
        <v>0</v>
      </c>
      <c r="Q2835" s="1">
        <v>10</v>
      </c>
    </row>
    <row r="2836" spans="1:17" ht="12.75">
      <c r="A2836" s="4">
        <v>45621</v>
      </c>
      <c r="B2836" s="18">
        <f>IF(AND(ISNUMBER(--LEFT(A2836,10)), ISNUMBER(--LEFT(C2836,10))), --LEFT(C2836,10) - --LEFT(A2836,10), "")</f>
        <v>14.838799999997718</v>
      </c>
      <c r="C2836" s="4">
        <v>45635.838888888888</v>
      </c>
      <c r="D2836" s="16">
        <f>YEAR(C2836)</f>
        <v>2024</v>
      </c>
      <c r="E2836" s="1" t="str">
        <f t="shared" si="44"/>
        <v>December 2024</v>
      </c>
      <c r="F2836" s="3" t="str">
        <f ca="1">IF(C2836&gt;=TODAY()-365, "Last 12 Months", "After 12 Months")</f>
        <v>Last 12 Months</v>
      </c>
      <c r="G2836" s="1" t="s">
        <v>5166</v>
      </c>
      <c r="H2836" s="1" t="s">
        <v>5157</v>
      </c>
      <c r="I2836" s="1" t="s">
        <v>5167</v>
      </c>
      <c r="J2836" s="8">
        <f>EOMONTH(C2836, 0)</f>
        <v>45657</v>
      </c>
      <c r="K2836" s="1" t="s">
        <v>233</v>
      </c>
      <c r="L2836" s="1" t="str">
        <f>IF(ISNUMBER(SEARCH("Social subscription",I2836)),"Social Sub",IF(OR(ISNUMBER(SEARCH("Mens",I2836)),ISNUMBER(SEARCH("Ladies",I2836))),"Match Fees",IF(OR(ISNUMBER(SEARCH("Badgers",I2836)),ISNUMBER(SEARCH("Match Fee",I2836))),"Match Fees",IF(OR(ISNUMBER(SEARCH("Training",I2836)),ISNUMBER(SEARCH("Aspirations",I2836))),"Training Fee",""))))</f>
        <v>Match Fees</v>
      </c>
      <c r="M2836" s="1">
        <v>10</v>
      </c>
      <c r="N2836" s="1">
        <v>0</v>
      </c>
      <c r="O2836" s="1">
        <v>0</v>
      </c>
      <c r="P2836" s="1">
        <v>0</v>
      </c>
      <c r="Q2836" s="1">
        <v>10</v>
      </c>
    </row>
    <row r="2837" spans="1:17" ht="12.75">
      <c r="A2837" s="4">
        <v>45621</v>
      </c>
      <c r="B2837" s="18">
        <f>IF(AND(ISNUMBER(--LEFT(A2837,10)), ISNUMBER(--LEFT(C2837,10))), --LEFT(C2837,10) - --LEFT(A2837,10), "")</f>
        <v>14.838799999997718</v>
      </c>
      <c r="C2837" s="4">
        <v>45635.838888888888</v>
      </c>
      <c r="D2837" s="16">
        <f>YEAR(C2837)</f>
        <v>2024</v>
      </c>
      <c r="E2837" s="1" t="str">
        <f t="shared" si="44"/>
        <v>December 2024</v>
      </c>
      <c r="F2837" s="3" t="str">
        <f ca="1">IF(C2837&gt;=TODAY()-365, "Last 12 Months", "After 12 Months")</f>
        <v>Last 12 Months</v>
      </c>
      <c r="G2837" s="1" t="s">
        <v>5168</v>
      </c>
      <c r="H2837" s="1" t="s">
        <v>5157</v>
      </c>
      <c r="I2837" s="1" t="s">
        <v>5110</v>
      </c>
      <c r="J2837" s="8">
        <f>EOMONTH(C2837, 0)</f>
        <v>45657</v>
      </c>
      <c r="K2837" s="1" t="s">
        <v>233</v>
      </c>
      <c r="L2837" s="1" t="str">
        <f>IF(ISNUMBER(SEARCH("Social subscription",I2837)),"Social Sub",IF(OR(ISNUMBER(SEARCH("Mens",I2837)),ISNUMBER(SEARCH("Ladies",I2837))),"Match Fees",IF(OR(ISNUMBER(SEARCH("Badgers",I2837)),ISNUMBER(SEARCH("Match Fee",I2837))),"Match Fees",IF(OR(ISNUMBER(SEARCH("Training",I2837)),ISNUMBER(SEARCH("Aspirations",I2837))),"Training Fee",""))))</f>
        <v>Match Fees</v>
      </c>
      <c r="M2837" s="1">
        <v>10</v>
      </c>
      <c r="N2837" s="1">
        <v>0</v>
      </c>
      <c r="O2837" s="1">
        <v>0</v>
      </c>
      <c r="P2837" s="1">
        <v>0</v>
      </c>
      <c r="Q2837" s="1">
        <v>10</v>
      </c>
    </row>
    <row r="2838" spans="1:17" ht="12.75">
      <c r="A2838" s="4">
        <v>45557</v>
      </c>
      <c r="B2838" s="18">
        <f>IF(AND(ISNUMBER(--LEFT(A2838,10)), ISNUMBER(--LEFT(C2838,10))), --LEFT(C2838,10) - --LEFT(A2838,10), "")</f>
        <v>78.839500000001863</v>
      </c>
      <c r="C2838" s="4">
        <v>45635.839583333334</v>
      </c>
      <c r="D2838" s="16">
        <f>YEAR(C2838)</f>
        <v>2024</v>
      </c>
      <c r="E2838" s="1" t="str">
        <f t="shared" si="44"/>
        <v>December 2024</v>
      </c>
      <c r="F2838" s="3" t="str">
        <f ca="1">IF(C2838&gt;=TODAY()-365, "Last 12 Months", "After 12 Months")</f>
        <v>Last 12 Months</v>
      </c>
      <c r="G2838" s="1" t="s">
        <v>5169</v>
      </c>
      <c r="H2838" s="1" t="s">
        <v>2637</v>
      </c>
      <c r="I2838" s="1" t="s">
        <v>5170</v>
      </c>
      <c r="J2838" s="8">
        <f>EOMONTH(C2838, 0)</f>
        <v>45657</v>
      </c>
      <c r="K2838" s="1" t="s">
        <v>233</v>
      </c>
      <c r="L2838" s="1" t="str">
        <f>IF(ISNUMBER(SEARCH("Social subscription",I2838)),"Social Sub",IF(OR(ISNUMBER(SEARCH("Mens",I2838)),ISNUMBER(SEARCH("Ladies",I2838))),"Match Fees",IF(OR(ISNUMBER(SEARCH("Badgers",I2838)),ISNUMBER(SEARCH("Match Fee",I2838))),"Match Fees",IF(OR(ISNUMBER(SEARCH("Training",I2838)),ISNUMBER(SEARCH("Aspirations",I2838))),"Training Fee",""))))</f>
        <v>Match Fees</v>
      </c>
      <c r="M2838" s="1">
        <v>150</v>
      </c>
      <c r="N2838" s="1">
        <v>0</v>
      </c>
      <c r="O2838" s="1">
        <v>0</v>
      </c>
      <c r="P2838" s="1">
        <v>0</v>
      </c>
      <c r="Q2838" s="1">
        <v>150</v>
      </c>
    </row>
    <row r="2839" spans="1:17" ht="12.75">
      <c r="A2839" s="4">
        <v>45583</v>
      </c>
      <c r="B2839" s="18">
        <f>IF(AND(ISNUMBER(--LEFT(A2839,10)), ISNUMBER(--LEFT(C2839,10))), --LEFT(C2839,10) - --LEFT(A2839,10), "")</f>
        <v>52.846499999999651</v>
      </c>
      <c r="C2839" s="4">
        <v>45635.84652777778</v>
      </c>
      <c r="D2839" s="16">
        <f>YEAR(C2839)</f>
        <v>2024</v>
      </c>
      <c r="E2839" s="1" t="str">
        <f t="shared" si="44"/>
        <v>December 2024</v>
      </c>
      <c r="F2839" s="3" t="str">
        <f ca="1">IF(C2839&gt;=TODAY()-365, "Last 12 Months", "After 12 Months")</f>
        <v>Last 12 Months</v>
      </c>
      <c r="G2839" s="1" t="s">
        <v>5171</v>
      </c>
      <c r="H2839" s="1" t="s">
        <v>622</v>
      </c>
      <c r="I2839" s="1" t="s">
        <v>4376</v>
      </c>
      <c r="J2839" s="8">
        <f>EOMONTH(C2839, 0)</f>
        <v>45657</v>
      </c>
      <c r="K2839" s="1" t="s">
        <v>373</v>
      </c>
      <c r="L2839" s="1" t="str">
        <f>IF(ISNUMBER(SEARCH("Social subscription",I2839)),"Social Sub",IF(OR(ISNUMBER(SEARCH("Mens",I2839)),ISNUMBER(SEARCH("Ladies",I2839))),"Match Fees",IF(OR(ISNUMBER(SEARCH("Badgers",I2839)),ISNUMBER(SEARCH("Match Fee",I2839))),"Match Fees",IF(OR(ISNUMBER(SEARCH("Training",I2839)),ISNUMBER(SEARCH("Aspirations",I2839))),"Training Fee",""))))</f>
        <v>Match Fees</v>
      </c>
      <c r="M2839" s="1">
        <v>10</v>
      </c>
      <c r="N2839" s="1">
        <v>0.19</v>
      </c>
      <c r="O2839" s="1">
        <v>0.1</v>
      </c>
      <c r="P2839" s="1">
        <v>0</v>
      </c>
      <c r="Q2839" s="1">
        <v>9.7100000000000009</v>
      </c>
    </row>
    <row r="2840" spans="1:17" ht="12.75">
      <c r="A2840" s="4">
        <v>45604</v>
      </c>
      <c r="B2840" s="18">
        <f>IF(AND(ISNUMBER(--LEFT(A2840,10)), ISNUMBER(--LEFT(C2840,10))), --LEFT(C2840,10) - --LEFT(A2840,10), "")</f>
        <v>31.846499999999651</v>
      </c>
      <c r="C2840" s="4">
        <v>45635.84652777778</v>
      </c>
      <c r="D2840" s="16">
        <f>YEAR(C2840)</f>
        <v>2024</v>
      </c>
      <c r="E2840" s="1" t="str">
        <f t="shared" si="44"/>
        <v>December 2024</v>
      </c>
      <c r="F2840" s="3" t="str">
        <f ca="1">IF(C2840&gt;=TODAY()-365, "Last 12 Months", "After 12 Months")</f>
        <v>Last 12 Months</v>
      </c>
      <c r="G2840" s="1" t="s">
        <v>5172</v>
      </c>
      <c r="H2840" s="1" t="s">
        <v>622</v>
      </c>
      <c r="I2840" s="1" t="s">
        <v>4378</v>
      </c>
      <c r="J2840" s="8">
        <f>EOMONTH(C2840, 0)</f>
        <v>45657</v>
      </c>
      <c r="K2840" s="1" t="s">
        <v>373</v>
      </c>
      <c r="L2840" s="1" t="str">
        <f>IF(ISNUMBER(SEARCH("Social subscription",I2840)),"Social Sub",IF(OR(ISNUMBER(SEARCH("Mens",I2840)),ISNUMBER(SEARCH("Ladies",I2840))),"Match Fees",IF(OR(ISNUMBER(SEARCH("Badgers",I2840)),ISNUMBER(SEARCH("Match Fee",I2840))),"Match Fees",IF(OR(ISNUMBER(SEARCH("Training",I2840)),ISNUMBER(SEARCH("Aspirations",I2840))),"Training Fee",""))))</f>
        <v>Match Fees</v>
      </c>
      <c r="M2840" s="1">
        <v>10</v>
      </c>
      <c r="N2840" s="1">
        <v>0.19</v>
      </c>
      <c r="O2840" s="1">
        <v>0.1</v>
      </c>
      <c r="P2840" s="1">
        <v>0</v>
      </c>
      <c r="Q2840" s="1">
        <v>9.7100000000000009</v>
      </c>
    </row>
    <row r="2841" spans="1:17" ht="12.75">
      <c r="A2841" s="4">
        <v>45611</v>
      </c>
      <c r="B2841" s="18">
        <f>IF(AND(ISNUMBER(--LEFT(A2841,10)), ISNUMBER(--LEFT(C2841,10))), --LEFT(C2841,10) - --LEFT(A2841,10), "")</f>
        <v>24.846499999999651</v>
      </c>
      <c r="C2841" s="4">
        <v>45635.84652777778</v>
      </c>
      <c r="D2841" s="16">
        <f>YEAR(C2841)</f>
        <v>2024</v>
      </c>
      <c r="E2841" s="1" t="str">
        <f t="shared" si="44"/>
        <v>December 2024</v>
      </c>
      <c r="F2841" s="3" t="str">
        <f ca="1">IF(C2841&gt;=TODAY()-365, "Last 12 Months", "After 12 Months")</f>
        <v>Last 12 Months</v>
      </c>
      <c r="G2841" s="1" t="s">
        <v>5173</v>
      </c>
      <c r="H2841" s="1" t="s">
        <v>622</v>
      </c>
      <c r="I2841" s="1" t="s">
        <v>5174</v>
      </c>
      <c r="J2841" s="8">
        <f>EOMONTH(C2841, 0)</f>
        <v>45657</v>
      </c>
      <c r="K2841" s="1" t="s">
        <v>373</v>
      </c>
      <c r="L2841" s="1" t="str">
        <f>IF(ISNUMBER(SEARCH("Social subscription",I2841)),"Social Sub",IF(OR(ISNUMBER(SEARCH("Mens",I2841)),ISNUMBER(SEARCH("Ladies",I2841))),"Match Fees",IF(OR(ISNUMBER(SEARCH("Badgers",I2841)),ISNUMBER(SEARCH("Match Fee",I2841))),"Match Fees",IF(OR(ISNUMBER(SEARCH("Training",I2841)),ISNUMBER(SEARCH("Aspirations",I2841))),"Training Fee",""))))</f>
        <v>Match Fees</v>
      </c>
      <c r="M2841" s="1">
        <v>10</v>
      </c>
      <c r="N2841" s="1">
        <v>0.19</v>
      </c>
      <c r="O2841" s="1">
        <v>0.1</v>
      </c>
      <c r="P2841" s="1">
        <v>0</v>
      </c>
      <c r="Q2841" s="1">
        <v>9.7100000000000009</v>
      </c>
    </row>
    <row r="2842" spans="1:17" ht="12.75">
      <c r="A2842" s="4">
        <v>45626</v>
      </c>
      <c r="B2842" s="18">
        <f>IF(AND(ISNUMBER(--LEFT(A2842,10)), ISNUMBER(--LEFT(C2842,10))), --LEFT(C2842,10) - --LEFT(A2842,10), "")</f>
        <v>9.8464999999996508</v>
      </c>
      <c r="C2842" s="4">
        <v>45635.84652777778</v>
      </c>
      <c r="D2842" s="16">
        <f>YEAR(C2842)</f>
        <v>2024</v>
      </c>
      <c r="E2842" s="1" t="str">
        <f t="shared" si="44"/>
        <v>December 2024</v>
      </c>
      <c r="F2842" s="3" t="str">
        <f ca="1">IF(C2842&gt;=TODAY()-365, "Last 12 Months", "After 12 Months")</f>
        <v>Last 12 Months</v>
      </c>
      <c r="G2842" s="1" t="s">
        <v>5175</v>
      </c>
      <c r="H2842" s="1" t="s">
        <v>622</v>
      </c>
      <c r="I2842" s="1" t="s">
        <v>5021</v>
      </c>
      <c r="J2842" s="8">
        <f>EOMONTH(C2842, 0)</f>
        <v>45657</v>
      </c>
      <c r="K2842" s="1" t="s">
        <v>373</v>
      </c>
      <c r="L2842" s="1" t="str">
        <f>IF(ISNUMBER(SEARCH("Social subscription",I2842)),"Social Sub",IF(OR(ISNUMBER(SEARCH("Mens",I2842)),ISNUMBER(SEARCH("Ladies",I2842))),"Match Fees",IF(OR(ISNUMBER(SEARCH("Badgers",I2842)),ISNUMBER(SEARCH("Match Fee",I2842))),"Match Fees",IF(OR(ISNUMBER(SEARCH("Training",I2842)),ISNUMBER(SEARCH("Aspirations",I2842))),"Training Fee",""))))</f>
        <v>Match Fees</v>
      </c>
      <c r="M2842" s="1">
        <v>10</v>
      </c>
      <c r="N2842" s="1">
        <v>0.19</v>
      </c>
      <c r="O2842" s="1">
        <v>0.1</v>
      </c>
      <c r="P2842" s="1">
        <v>0</v>
      </c>
      <c r="Q2842" s="1">
        <v>9.7100000000000009</v>
      </c>
    </row>
    <row r="2843" spans="1:17" ht="12.75">
      <c r="A2843" s="4">
        <v>45633</v>
      </c>
      <c r="B2843" s="18">
        <f>IF(AND(ISNUMBER(--LEFT(A2843,10)), ISNUMBER(--LEFT(C2843,10))), --LEFT(C2843,10) - --LEFT(A2843,10), "")</f>
        <v>2.8464999999996508</v>
      </c>
      <c r="C2843" s="4">
        <v>45635.84652777778</v>
      </c>
      <c r="D2843" s="16">
        <f>YEAR(C2843)</f>
        <v>2024</v>
      </c>
      <c r="E2843" s="1" t="str">
        <f t="shared" si="44"/>
        <v>December 2024</v>
      </c>
      <c r="F2843" s="3" t="str">
        <f ca="1">IF(C2843&gt;=TODAY()-365, "Last 12 Months", "After 12 Months")</f>
        <v>Last 12 Months</v>
      </c>
      <c r="G2843" s="1" t="s">
        <v>5176</v>
      </c>
      <c r="H2843" s="1" t="s">
        <v>622</v>
      </c>
      <c r="I2843" s="1" t="s">
        <v>5177</v>
      </c>
      <c r="J2843" s="8">
        <f>EOMONTH(C2843, 0)</f>
        <v>45657</v>
      </c>
      <c r="K2843" s="1" t="s">
        <v>373</v>
      </c>
      <c r="L2843" s="1" t="str">
        <f>IF(ISNUMBER(SEARCH("Social subscription",I2843)),"Social Sub",IF(OR(ISNUMBER(SEARCH("Mens",I2843)),ISNUMBER(SEARCH("Ladies",I2843))),"Match Fees",IF(OR(ISNUMBER(SEARCH("Badgers",I2843)),ISNUMBER(SEARCH("Match Fee",I2843))),"Match Fees",IF(OR(ISNUMBER(SEARCH("Training",I2843)),ISNUMBER(SEARCH("Aspirations",I2843))),"Training Fee",""))))</f>
        <v>Match Fees</v>
      </c>
      <c r="M2843" s="1">
        <v>10</v>
      </c>
      <c r="N2843" s="1">
        <v>0.19</v>
      </c>
      <c r="O2843" s="1">
        <v>0.1</v>
      </c>
      <c r="P2843" s="1">
        <v>0</v>
      </c>
      <c r="Q2843" s="1">
        <v>9.7100000000000009</v>
      </c>
    </row>
    <row r="2844" spans="1:17" ht="12.75">
      <c r="A2844" s="4">
        <v>45583</v>
      </c>
      <c r="B2844" s="18">
        <f>IF(AND(ISNUMBER(--LEFT(A2844,10)), ISNUMBER(--LEFT(C2844,10))), --LEFT(C2844,10) - --LEFT(A2844,10), "")</f>
        <v>52.847199999996519</v>
      </c>
      <c r="C2844" s="4">
        <v>45635.847222222219</v>
      </c>
      <c r="D2844" s="16">
        <f>YEAR(C2844)</f>
        <v>2024</v>
      </c>
      <c r="E2844" s="1" t="str">
        <f t="shared" si="44"/>
        <v>December 2024</v>
      </c>
      <c r="F2844" s="3" t="str">
        <f ca="1">IF(C2844&gt;=TODAY()-365, "Last 12 Months", "After 12 Months")</f>
        <v>Last 12 Months</v>
      </c>
      <c r="G2844" s="1" t="s">
        <v>5178</v>
      </c>
      <c r="H2844" s="1" t="s">
        <v>2902</v>
      </c>
      <c r="I2844" s="1" t="s">
        <v>5134</v>
      </c>
      <c r="J2844" s="8">
        <f>EOMONTH(C2844, 0)</f>
        <v>45657</v>
      </c>
      <c r="K2844" s="1" t="s">
        <v>233</v>
      </c>
      <c r="L2844" s="1" t="str">
        <f>IF(ISNUMBER(SEARCH("Social subscription",I2844)),"Social Sub",IF(OR(ISNUMBER(SEARCH("Mens",I2844)),ISNUMBER(SEARCH("Ladies",I2844))),"Match Fees",IF(OR(ISNUMBER(SEARCH("Badgers",I2844)),ISNUMBER(SEARCH("Match Fee",I2844))),"Match Fees",IF(OR(ISNUMBER(SEARCH("Training",I2844)),ISNUMBER(SEARCH("Aspirations",I2844))),"Training Fee",""))))</f>
        <v>Match Fees</v>
      </c>
      <c r="M2844" s="1">
        <v>5</v>
      </c>
      <c r="N2844" s="1">
        <v>0</v>
      </c>
      <c r="O2844" s="1">
        <v>0</v>
      </c>
      <c r="P2844" s="1">
        <v>0</v>
      </c>
      <c r="Q2844" s="1">
        <v>5</v>
      </c>
    </row>
    <row r="2845" spans="1:17" ht="12.75">
      <c r="A2845" s="4">
        <v>45562</v>
      </c>
      <c r="B2845" s="18">
        <f>IF(AND(ISNUMBER(--LEFT(A2845,10)), ISNUMBER(--LEFT(C2845,10))), --LEFT(C2845,10) - --LEFT(A2845,10), "")</f>
        <v>73.847199999996519</v>
      </c>
      <c r="C2845" s="4">
        <v>45635.847222222219</v>
      </c>
      <c r="D2845" s="16">
        <f>YEAR(C2845)</f>
        <v>2024</v>
      </c>
      <c r="E2845" s="1" t="str">
        <f t="shared" si="44"/>
        <v>December 2024</v>
      </c>
      <c r="F2845" s="3" t="str">
        <f ca="1">IF(C2845&gt;=TODAY()-365, "Last 12 Months", "After 12 Months")</f>
        <v>Last 12 Months</v>
      </c>
      <c r="G2845" s="1" t="s">
        <v>5179</v>
      </c>
      <c r="H2845" s="1" t="s">
        <v>2902</v>
      </c>
      <c r="I2845" s="1" t="s">
        <v>5180</v>
      </c>
      <c r="J2845" s="8">
        <f>EOMONTH(C2845, 0)</f>
        <v>45657</v>
      </c>
      <c r="K2845" s="1" t="s">
        <v>233</v>
      </c>
      <c r="L2845" s="1" t="str">
        <f>IF(ISNUMBER(SEARCH("Social subscription",I2845)),"Social Sub",IF(OR(ISNUMBER(SEARCH("Mens",I2845)),ISNUMBER(SEARCH("Ladies",I2845))),"Match Fees",IF(OR(ISNUMBER(SEARCH("Badgers",I2845)),ISNUMBER(SEARCH("Match Fee",I2845))),"Match Fees",IF(OR(ISNUMBER(SEARCH("Training",I2845)),ISNUMBER(SEARCH("Aspirations",I2845))),"Training Fee",""))))</f>
        <v>Match Fees</v>
      </c>
      <c r="M2845" s="1">
        <v>5</v>
      </c>
      <c r="N2845" s="1">
        <v>0</v>
      </c>
      <c r="O2845" s="1">
        <v>0</v>
      </c>
      <c r="P2845" s="1">
        <v>0</v>
      </c>
      <c r="Q2845" s="1">
        <v>5</v>
      </c>
    </row>
    <row r="2846" spans="1:17" ht="12.75">
      <c r="A2846" s="4">
        <v>45549</v>
      </c>
      <c r="B2846" s="18">
        <f>IF(AND(ISNUMBER(--LEFT(A2846,10)), ISNUMBER(--LEFT(C2846,10))), --LEFT(C2846,10) - --LEFT(A2846,10), "")</f>
        <v>86.847199999996519</v>
      </c>
      <c r="C2846" s="4">
        <v>45635.847222222219</v>
      </c>
      <c r="D2846" s="16">
        <f>YEAR(C2846)</f>
        <v>2024</v>
      </c>
      <c r="E2846" s="1" t="str">
        <f t="shared" si="44"/>
        <v>December 2024</v>
      </c>
      <c r="F2846" s="3" t="str">
        <f ca="1">IF(C2846&gt;=TODAY()-365, "Last 12 Months", "After 12 Months")</f>
        <v>Last 12 Months</v>
      </c>
      <c r="G2846" s="1" t="s">
        <v>5181</v>
      </c>
      <c r="H2846" s="1" t="s">
        <v>2902</v>
      </c>
      <c r="I2846" s="1" t="s">
        <v>5182</v>
      </c>
      <c r="J2846" s="8">
        <f>EOMONTH(C2846, 0)</f>
        <v>45657</v>
      </c>
      <c r="K2846" s="1" t="s">
        <v>233</v>
      </c>
      <c r="L2846" s="1" t="str">
        <f>IF(ISNUMBER(SEARCH("Social subscription",I2846)),"Social Sub",IF(OR(ISNUMBER(SEARCH("Mens",I2846)),ISNUMBER(SEARCH("Ladies",I2846))),"Match Fees",IF(OR(ISNUMBER(SEARCH("Badgers",I2846)),ISNUMBER(SEARCH("Match Fee",I2846))),"Match Fees",IF(OR(ISNUMBER(SEARCH("Training",I2846)),ISNUMBER(SEARCH("Aspirations",I2846))),"Training Fee",""))))</f>
        <v>Match Fees</v>
      </c>
      <c r="M2846" s="1">
        <v>5</v>
      </c>
      <c r="N2846" s="1">
        <v>0</v>
      </c>
      <c r="O2846" s="1">
        <v>0</v>
      </c>
      <c r="P2846" s="1">
        <v>0</v>
      </c>
      <c r="Q2846" s="1">
        <v>5</v>
      </c>
    </row>
    <row r="2847" spans="1:17" ht="12.75">
      <c r="A2847" s="4">
        <v>45541</v>
      </c>
      <c r="B2847" s="18">
        <f>IF(AND(ISNUMBER(--LEFT(A2847,10)), ISNUMBER(--LEFT(C2847,10))), --LEFT(C2847,10) - --LEFT(A2847,10), "")</f>
        <v>94.847199999996519</v>
      </c>
      <c r="C2847" s="4">
        <v>45635.847222222219</v>
      </c>
      <c r="D2847" s="16">
        <f>YEAR(C2847)</f>
        <v>2024</v>
      </c>
      <c r="E2847" s="1" t="str">
        <f t="shared" si="44"/>
        <v>December 2024</v>
      </c>
      <c r="F2847" s="3" t="str">
        <f ca="1">IF(C2847&gt;=TODAY()-365, "Last 12 Months", "After 12 Months")</f>
        <v>Last 12 Months</v>
      </c>
      <c r="G2847" s="1" t="s">
        <v>5183</v>
      </c>
      <c r="H2847" s="1" t="s">
        <v>2902</v>
      </c>
      <c r="I2847" s="1" t="s">
        <v>5184</v>
      </c>
      <c r="J2847" s="8">
        <f>EOMONTH(C2847, 0)</f>
        <v>45657</v>
      </c>
      <c r="K2847" s="1" t="s">
        <v>233</v>
      </c>
      <c r="L2847" s="1" t="str">
        <f>IF(ISNUMBER(SEARCH("Social subscription",I2847)),"Social Sub",IF(OR(ISNUMBER(SEARCH("Mens",I2847)),ISNUMBER(SEARCH("Ladies",I2847))),"Match Fees",IF(OR(ISNUMBER(SEARCH("Badgers",I2847)),ISNUMBER(SEARCH("Match Fee",I2847))),"Match Fees",IF(OR(ISNUMBER(SEARCH("Training",I2847)),ISNUMBER(SEARCH("Aspirations",I2847))),"Training Fee",""))))</f>
        <v>Match Fees</v>
      </c>
      <c r="M2847" s="1">
        <v>5</v>
      </c>
      <c r="N2847" s="1">
        <v>0</v>
      </c>
      <c r="O2847" s="1">
        <v>0</v>
      </c>
      <c r="P2847" s="1">
        <v>0</v>
      </c>
      <c r="Q2847" s="1">
        <v>5</v>
      </c>
    </row>
    <row r="2848" spans="1:17" ht="12.75">
      <c r="A2848" s="4">
        <v>45550</v>
      </c>
      <c r="B2848" s="18">
        <f>IF(AND(ISNUMBER(--LEFT(A2848,10)), ISNUMBER(--LEFT(C2848,10))), --LEFT(C2848,10) - --LEFT(A2848,10), "")</f>
        <v>85.854800000000978</v>
      </c>
      <c r="C2848" s="4">
        <v>45635.854861111111</v>
      </c>
      <c r="D2848" s="16">
        <f>YEAR(C2848)</f>
        <v>2024</v>
      </c>
      <c r="E2848" s="1" t="str">
        <f t="shared" si="44"/>
        <v>December 2024</v>
      </c>
      <c r="F2848" s="3" t="str">
        <f ca="1">IF(C2848&gt;=TODAY()-365, "Last 12 Months", "After 12 Months")</f>
        <v>Last 12 Months</v>
      </c>
      <c r="G2848" s="1" t="s">
        <v>5185</v>
      </c>
      <c r="H2848" s="1" t="s">
        <v>622</v>
      </c>
      <c r="I2848" s="1" t="s">
        <v>3742</v>
      </c>
      <c r="J2848" s="8">
        <f>EOMONTH(C2848, 0)</f>
        <v>45657</v>
      </c>
      <c r="K2848" s="1" t="s">
        <v>233</v>
      </c>
      <c r="L2848" s="1" t="str">
        <f>IF(ISNUMBER(SEARCH("Social subscription",I2848)),"Social Sub",IF(OR(ISNUMBER(SEARCH("Mens",I2848)),ISNUMBER(SEARCH("Ladies",I2848))),"Match Fees",IF(OR(ISNUMBER(SEARCH("Badgers",I2848)),ISNUMBER(SEARCH("Match Fee",I2848))),"Match Fees",IF(OR(ISNUMBER(SEARCH("Training",I2848)),ISNUMBER(SEARCH("Aspirations",I2848))),"Training Fee",""))))</f>
        <v>Match Fees</v>
      </c>
      <c r="M2848" s="1">
        <v>150</v>
      </c>
      <c r="N2848" s="1">
        <v>0</v>
      </c>
      <c r="O2848" s="1">
        <v>0</v>
      </c>
      <c r="P2848" s="1">
        <v>0</v>
      </c>
      <c r="Q2848" s="1">
        <v>150</v>
      </c>
    </row>
    <row r="2849" spans="1:17" ht="12.75">
      <c r="A2849" s="4">
        <v>45550</v>
      </c>
      <c r="B2849" s="18">
        <f>IF(AND(ISNUMBER(--LEFT(A2849,10)), ISNUMBER(--LEFT(C2849,10))), --LEFT(C2849,10) - --LEFT(A2849,10), "")</f>
        <v>85.902000000001863</v>
      </c>
      <c r="C2849" s="4">
        <v>45635.902083333334</v>
      </c>
      <c r="D2849" s="16">
        <f>YEAR(C2849)</f>
        <v>2024</v>
      </c>
      <c r="E2849" s="1" t="str">
        <f t="shared" si="44"/>
        <v>December 2024</v>
      </c>
      <c r="F2849" s="3" t="str">
        <f ca="1">IF(C2849&gt;=TODAY()-365, "Last 12 Months", "After 12 Months")</f>
        <v>Last 12 Months</v>
      </c>
      <c r="G2849" s="1" t="s">
        <v>5186</v>
      </c>
      <c r="H2849" s="1" t="s">
        <v>445</v>
      </c>
      <c r="I2849" s="1" t="s">
        <v>3742</v>
      </c>
      <c r="J2849" s="8">
        <f>EOMONTH(C2849, 0)</f>
        <v>45657</v>
      </c>
      <c r="K2849" s="1" t="s">
        <v>233</v>
      </c>
      <c r="L2849" s="1" t="str">
        <f>IF(ISNUMBER(SEARCH("Social subscription",I2849)),"Social Sub",IF(OR(ISNUMBER(SEARCH("Mens",I2849)),ISNUMBER(SEARCH("Ladies",I2849))),"Match Fees",IF(OR(ISNUMBER(SEARCH("Badgers",I2849)),ISNUMBER(SEARCH("Match Fee",I2849))),"Match Fees",IF(OR(ISNUMBER(SEARCH("Training",I2849)),ISNUMBER(SEARCH("Aspirations",I2849))),"Training Fee",""))))</f>
        <v>Match Fees</v>
      </c>
      <c r="M2849" s="1">
        <v>150</v>
      </c>
      <c r="N2849" s="1">
        <v>0</v>
      </c>
      <c r="O2849" s="1">
        <v>0</v>
      </c>
      <c r="P2849" s="1">
        <v>0</v>
      </c>
      <c r="Q2849" s="1">
        <v>150</v>
      </c>
    </row>
    <row r="2850" spans="1:17" ht="12.75">
      <c r="A2850" s="4">
        <v>45551</v>
      </c>
      <c r="B2850" s="18">
        <f>IF(AND(ISNUMBER(--LEFT(A2850,10)), ISNUMBER(--LEFT(C2850,10))), --LEFT(C2850,10) - --LEFT(A2850,10), "")</f>
        <v>84.902699999998731</v>
      </c>
      <c r="C2850" s="4">
        <v>45635.902777777781</v>
      </c>
      <c r="D2850" s="16">
        <f>YEAR(C2850)</f>
        <v>2024</v>
      </c>
      <c r="E2850" s="1" t="str">
        <f t="shared" si="44"/>
        <v>December 2024</v>
      </c>
      <c r="F2850" s="3" t="str">
        <f ca="1">IF(C2850&gt;=TODAY()-365, "Last 12 Months", "After 12 Months")</f>
        <v>Last 12 Months</v>
      </c>
      <c r="G2850" s="1" t="s">
        <v>5187</v>
      </c>
      <c r="H2850" s="1" t="s">
        <v>3461</v>
      </c>
      <c r="I2850" s="1" t="s">
        <v>2905</v>
      </c>
      <c r="J2850" s="8">
        <f>EOMONTH(C2850, 0)</f>
        <v>45657</v>
      </c>
      <c r="K2850" s="1" t="s">
        <v>233</v>
      </c>
      <c r="L2850" s="1" t="str">
        <f>IF(ISNUMBER(SEARCH("Social subscription",I2850)),"Social Sub",IF(OR(ISNUMBER(SEARCH("Mens",I2850)),ISNUMBER(SEARCH("Ladies",I2850))),"Match Fees",IF(OR(ISNUMBER(SEARCH("Badgers",I2850)),ISNUMBER(SEARCH("Match Fee",I2850))),"Match Fees",IF(OR(ISNUMBER(SEARCH("Training",I2850)),ISNUMBER(SEARCH("Aspirations",I2850))),"Training Fee",""))))</f>
        <v>Match Fees</v>
      </c>
      <c r="M2850" s="1">
        <v>75</v>
      </c>
      <c r="N2850" s="1">
        <v>0</v>
      </c>
      <c r="O2850" s="1">
        <v>0</v>
      </c>
      <c r="P2850" s="1">
        <v>0</v>
      </c>
      <c r="Q2850" s="1">
        <v>75</v>
      </c>
    </row>
    <row r="2851" spans="1:17" ht="12.75">
      <c r="A2851" s="4">
        <v>45572</v>
      </c>
      <c r="B2851" s="18">
        <f>IF(AND(ISNUMBER(--LEFT(A2851,10)), ISNUMBER(--LEFT(C2851,10))), --LEFT(C2851,10) - --LEFT(A2851,10), "")</f>
        <v>63.954100000002654</v>
      </c>
      <c r="C2851" s="4">
        <v>45635.95416666667</v>
      </c>
      <c r="D2851" s="16">
        <f>YEAR(C2851)</f>
        <v>2024</v>
      </c>
      <c r="E2851" s="1" t="str">
        <f t="shared" si="44"/>
        <v>December 2024</v>
      </c>
      <c r="F2851" s="3" t="str">
        <f ca="1">IF(C2851&gt;=TODAY()-365, "Last 12 Months", "After 12 Months")</f>
        <v>Last 12 Months</v>
      </c>
      <c r="G2851" s="1" t="s">
        <v>5188</v>
      </c>
      <c r="H2851" s="1" t="s">
        <v>3259</v>
      </c>
      <c r="I2851" s="1" t="s">
        <v>3959</v>
      </c>
      <c r="J2851" s="8">
        <f>EOMONTH(C2851, 0)</f>
        <v>45657</v>
      </c>
      <c r="K2851" s="1" t="s">
        <v>373</v>
      </c>
      <c r="L2851" s="1" t="str">
        <f>IF(ISNUMBER(SEARCH("Social subscription",I2851)),"Social Sub",IF(OR(ISNUMBER(SEARCH("Mens",I2851)),ISNUMBER(SEARCH("Ladies",I2851))),"Match Fees",IF(OR(ISNUMBER(SEARCH("Badgers",I2851)),ISNUMBER(SEARCH("Match Fee",I2851))),"Match Fees",IF(OR(ISNUMBER(SEARCH("Training",I2851)),ISNUMBER(SEARCH("Aspirations",I2851))),"Training Fee",""))))</f>
        <v>Match Fees</v>
      </c>
      <c r="M2851" s="1">
        <v>10</v>
      </c>
      <c r="N2851" s="1">
        <v>0.19</v>
      </c>
      <c r="O2851" s="1">
        <v>0.1</v>
      </c>
      <c r="P2851" s="1">
        <v>0</v>
      </c>
      <c r="Q2851" s="1">
        <v>9.7100000000000009</v>
      </c>
    </row>
    <row r="2852" spans="1:17" ht="12.75">
      <c r="A2852" s="4">
        <v>45584</v>
      </c>
      <c r="B2852" s="18">
        <f>IF(AND(ISNUMBER(--LEFT(A2852,10)), ISNUMBER(--LEFT(C2852,10))), --LEFT(C2852,10) - --LEFT(A2852,10), "")</f>
        <v>51.954100000002654</v>
      </c>
      <c r="C2852" s="4">
        <v>45635.95416666667</v>
      </c>
      <c r="D2852" s="16">
        <f>YEAR(C2852)</f>
        <v>2024</v>
      </c>
      <c r="E2852" s="1" t="str">
        <f t="shared" si="44"/>
        <v>December 2024</v>
      </c>
      <c r="F2852" s="3" t="str">
        <f ca="1">IF(C2852&gt;=TODAY()-365, "Last 12 Months", "After 12 Months")</f>
        <v>Last 12 Months</v>
      </c>
      <c r="G2852" s="1" t="s">
        <v>5189</v>
      </c>
      <c r="H2852" s="1" t="s">
        <v>3259</v>
      </c>
      <c r="I2852" s="1" t="s">
        <v>4790</v>
      </c>
      <c r="J2852" s="8">
        <f>EOMONTH(C2852, 0)</f>
        <v>45657</v>
      </c>
      <c r="K2852" s="1" t="s">
        <v>373</v>
      </c>
      <c r="L2852" s="1" t="str">
        <f>IF(ISNUMBER(SEARCH("Social subscription",I2852)),"Social Sub",IF(OR(ISNUMBER(SEARCH("Mens",I2852)),ISNUMBER(SEARCH("Ladies",I2852))),"Match Fees",IF(OR(ISNUMBER(SEARCH("Badgers",I2852)),ISNUMBER(SEARCH("Match Fee",I2852))),"Match Fees",IF(OR(ISNUMBER(SEARCH("Training",I2852)),ISNUMBER(SEARCH("Aspirations",I2852))),"Training Fee",""))))</f>
        <v>Match Fees</v>
      </c>
      <c r="M2852" s="1">
        <v>10</v>
      </c>
      <c r="N2852" s="1">
        <v>0.19</v>
      </c>
      <c r="O2852" s="1">
        <v>0.1</v>
      </c>
      <c r="P2852" s="1">
        <v>0</v>
      </c>
      <c r="Q2852" s="1">
        <v>9.7100000000000009</v>
      </c>
    </row>
    <row r="2853" spans="1:17" ht="12.75">
      <c r="A2853" s="4">
        <v>45600</v>
      </c>
      <c r="B2853" s="18">
        <f>IF(AND(ISNUMBER(--LEFT(A2853,10)), ISNUMBER(--LEFT(C2853,10))), --LEFT(C2853,10) - --LEFT(A2853,10), "")</f>
        <v>35.954100000002654</v>
      </c>
      <c r="C2853" s="4">
        <v>45635.95416666667</v>
      </c>
      <c r="D2853" s="16">
        <f>YEAR(C2853)</f>
        <v>2024</v>
      </c>
      <c r="E2853" s="1" t="str">
        <f t="shared" si="44"/>
        <v>December 2024</v>
      </c>
      <c r="F2853" s="3" t="str">
        <f ca="1">IF(C2853&gt;=TODAY()-365, "Last 12 Months", "After 12 Months")</f>
        <v>Last 12 Months</v>
      </c>
      <c r="G2853" s="1" t="s">
        <v>5190</v>
      </c>
      <c r="H2853" s="1" t="s">
        <v>3259</v>
      </c>
      <c r="I2853" s="1" t="s">
        <v>4820</v>
      </c>
      <c r="J2853" s="8">
        <f>EOMONTH(C2853, 0)</f>
        <v>45657</v>
      </c>
      <c r="K2853" s="1" t="s">
        <v>373</v>
      </c>
      <c r="L2853" s="1" t="str">
        <f>IF(ISNUMBER(SEARCH("Social subscription",I2853)),"Social Sub",IF(OR(ISNUMBER(SEARCH("Mens",I2853)),ISNUMBER(SEARCH("Ladies",I2853))),"Match Fees",IF(OR(ISNUMBER(SEARCH("Badgers",I2853)),ISNUMBER(SEARCH("Match Fee",I2853))),"Match Fees",IF(OR(ISNUMBER(SEARCH("Training",I2853)),ISNUMBER(SEARCH("Aspirations",I2853))),"Training Fee",""))))</f>
        <v>Match Fees</v>
      </c>
      <c r="M2853" s="1">
        <v>10</v>
      </c>
      <c r="N2853" s="1">
        <v>0.19</v>
      </c>
      <c r="O2853" s="1">
        <v>0.1</v>
      </c>
      <c r="P2853" s="1">
        <v>0</v>
      </c>
      <c r="Q2853" s="1">
        <v>9.7100000000000009</v>
      </c>
    </row>
    <row r="2854" spans="1:17" ht="12.75">
      <c r="A2854" s="4">
        <v>45607</v>
      </c>
      <c r="B2854" s="18">
        <f>IF(AND(ISNUMBER(--LEFT(A2854,10)), ISNUMBER(--LEFT(C2854,10))), --LEFT(C2854,10) - --LEFT(A2854,10), "")</f>
        <v>28.954100000002654</v>
      </c>
      <c r="C2854" s="4">
        <v>45635.95416666667</v>
      </c>
      <c r="D2854" s="16">
        <f>YEAR(C2854)</f>
        <v>2024</v>
      </c>
      <c r="E2854" s="1" t="str">
        <f t="shared" si="44"/>
        <v>December 2024</v>
      </c>
      <c r="F2854" s="3" t="str">
        <f ca="1">IF(C2854&gt;=TODAY()-365, "Last 12 Months", "After 12 Months")</f>
        <v>Last 12 Months</v>
      </c>
      <c r="G2854" s="1" t="s">
        <v>5191</v>
      </c>
      <c r="H2854" s="1" t="s">
        <v>3259</v>
      </c>
      <c r="I2854" s="1" t="s">
        <v>4792</v>
      </c>
      <c r="J2854" s="8">
        <f>EOMONTH(C2854, 0)</f>
        <v>45657</v>
      </c>
      <c r="K2854" s="1" t="s">
        <v>373</v>
      </c>
      <c r="L2854" s="1" t="str">
        <f>IF(ISNUMBER(SEARCH("Social subscription",I2854)),"Social Sub",IF(OR(ISNUMBER(SEARCH("Mens",I2854)),ISNUMBER(SEARCH("Ladies",I2854))),"Match Fees",IF(OR(ISNUMBER(SEARCH("Badgers",I2854)),ISNUMBER(SEARCH("Match Fee",I2854))),"Match Fees",IF(OR(ISNUMBER(SEARCH("Training",I2854)),ISNUMBER(SEARCH("Aspirations",I2854))),"Training Fee",""))))</f>
        <v>Match Fees</v>
      </c>
      <c r="M2854" s="1">
        <v>10</v>
      </c>
      <c r="N2854" s="1">
        <v>0.19</v>
      </c>
      <c r="O2854" s="1">
        <v>0.1</v>
      </c>
      <c r="P2854" s="1">
        <v>0</v>
      </c>
      <c r="Q2854" s="1">
        <v>9.7100000000000009</v>
      </c>
    </row>
    <row r="2855" spans="1:17" ht="12.75">
      <c r="A2855" s="4">
        <v>45613</v>
      </c>
      <c r="B2855" s="18">
        <f>IF(AND(ISNUMBER(--LEFT(A2855,10)), ISNUMBER(--LEFT(C2855,10))), --LEFT(C2855,10) - --LEFT(A2855,10), "")</f>
        <v>22.954100000002654</v>
      </c>
      <c r="C2855" s="4">
        <v>45635.95416666667</v>
      </c>
      <c r="D2855" s="16">
        <f>YEAR(C2855)</f>
        <v>2024</v>
      </c>
      <c r="E2855" s="1" t="str">
        <f t="shared" si="44"/>
        <v>December 2024</v>
      </c>
      <c r="F2855" s="3" t="str">
        <f ca="1">IF(C2855&gt;=TODAY()-365, "Last 12 Months", "After 12 Months")</f>
        <v>Last 12 Months</v>
      </c>
      <c r="G2855" s="1" t="s">
        <v>5192</v>
      </c>
      <c r="H2855" s="1" t="s">
        <v>3259</v>
      </c>
      <c r="I2855" s="1" t="s">
        <v>4794</v>
      </c>
      <c r="J2855" s="8">
        <f>EOMONTH(C2855, 0)</f>
        <v>45657</v>
      </c>
      <c r="K2855" s="1" t="s">
        <v>373</v>
      </c>
      <c r="L2855" s="1" t="str">
        <f>IF(ISNUMBER(SEARCH("Social subscription",I2855)),"Social Sub",IF(OR(ISNUMBER(SEARCH("Mens",I2855)),ISNUMBER(SEARCH("Ladies",I2855))),"Match Fees",IF(OR(ISNUMBER(SEARCH("Badgers",I2855)),ISNUMBER(SEARCH("Match Fee",I2855))),"Match Fees",IF(OR(ISNUMBER(SEARCH("Training",I2855)),ISNUMBER(SEARCH("Aspirations",I2855))),"Training Fee",""))))</f>
        <v>Match Fees</v>
      </c>
      <c r="M2855" s="1">
        <v>10</v>
      </c>
      <c r="N2855" s="1">
        <v>0.19</v>
      </c>
      <c r="O2855" s="1">
        <v>0.1</v>
      </c>
      <c r="P2855" s="1">
        <v>0</v>
      </c>
      <c r="Q2855" s="1">
        <v>9.7100000000000009</v>
      </c>
    </row>
    <row r="2856" spans="1:17" ht="12.75">
      <c r="A2856" s="4">
        <v>45599</v>
      </c>
      <c r="B2856" s="18">
        <f>IF(AND(ISNUMBER(--LEFT(A2856,10)), ISNUMBER(--LEFT(C2856,10))), --LEFT(C2856,10) - --LEFT(A2856,10), "")</f>
        <v>37.354099999996834</v>
      </c>
      <c r="C2856" s="4">
        <v>45636.354166666664</v>
      </c>
      <c r="D2856" s="16">
        <f>YEAR(C2856)</f>
        <v>2024</v>
      </c>
      <c r="E2856" s="1" t="str">
        <f t="shared" si="44"/>
        <v>December 2024</v>
      </c>
      <c r="F2856" s="3" t="str">
        <f ca="1">IF(C2856&gt;=TODAY()-365, "Last 12 Months", "After 12 Months")</f>
        <v>Last 12 Months</v>
      </c>
      <c r="G2856" s="1" t="s">
        <v>5193</v>
      </c>
      <c r="H2856" s="1" t="s">
        <v>642</v>
      </c>
      <c r="I2856" s="1" t="s">
        <v>5194</v>
      </c>
      <c r="J2856" s="8">
        <f>EOMONTH(C2856, 0)</f>
        <v>45657</v>
      </c>
      <c r="K2856" s="1" t="s">
        <v>373</v>
      </c>
      <c r="L2856" s="1" t="str">
        <f>IF(ISNUMBER(SEARCH("Social subscription",I2856)),"Social Sub",IF(OR(ISNUMBER(SEARCH("Mens",I2856)),ISNUMBER(SEARCH("Ladies",I2856))),"Match Fees",IF(OR(ISNUMBER(SEARCH("Badgers",I2856)),ISNUMBER(SEARCH("Match Fee",I2856))),"Match Fees",IF(OR(ISNUMBER(SEARCH("Training",I2856)),ISNUMBER(SEARCH("Aspirations",I2856))),"Training Fee",""))))</f>
        <v>Training Fee</v>
      </c>
      <c r="M2856" s="1">
        <v>3</v>
      </c>
      <c r="N2856" s="1">
        <v>0.1</v>
      </c>
      <c r="O2856" s="1">
        <v>0.05</v>
      </c>
      <c r="P2856" s="1">
        <v>0</v>
      </c>
      <c r="Q2856" s="1">
        <v>2.85</v>
      </c>
    </row>
    <row r="2857" spans="1:17" ht="12.75">
      <c r="A2857" s="4">
        <v>45606</v>
      </c>
      <c r="B2857" s="18">
        <f>IF(AND(ISNUMBER(--LEFT(A2857,10)), ISNUMBER(--LEFT(C2857,10))), --LEFT(C2857,10) - --LEFT(A2857,10), "")</f>
        <v>30.354099999996834</v>
      </c>
      <c r="C2857" s="4">
        <v>45636.354166666664</v>
      </c>
      <c r="D2857" s="16">
        <f>YEAR(C2857)</f>
        <v>2024</v>
      </c>
      <c r="E2857" s="1" t="str">
        <f t="shared" si="44"/>
        <v>December 2024</v>
      </c>
      <c r="F2857" s="3" t="str">
        <f ca="1">IF(C2857&gt;=TODAY()-365, "Last 12 Months", "After 12 Months")</f>
        <v>Last 12 Months</v>
      </c>
      <c r="G2857" s="1" t="s">
        <v>5195</v>
      </c>
      <c r="H2857" s="1" t="s">
        <v>642</v>
      </c>
      <c r="I2857" s="1" t="s">
        <v>5196</v>
      </c>
      <c r="J2857" s="8">
        <f>EOMONTH(C2857, 0)</f>
        <v>45657</v>
      </c>
      <c r="K2857" s="1" t="s">
        <v>373</v>
      </c>
      <c r="L2857" s="1" t="str">
        <f>IF(ISNUMBER(SEARCH("Social subscription",I2857)),"Social Sub",IF(OR(ISNUMBER(SEARCH("Mens",I2857)),ISNUMBER(SEARCH("Ladies",I2857))),"Match Fees",IF(OR(ISNUMBER(SEARCH("Badgers",I2857)),ISNUMBER(SEARCH("Match Fee",I2857))),"Match Fees",IF(OR(ISNUMBER(SEARCH("Training",I2857)),ISNUMBER(SEARCH("Aspirations",I2857))),"Training Fee",""))))</f>
        <v>Training Fee</v>
      </c>
      <c r="M2857" s="1">
        <v>3</v>
      </c>
      <c r="N2857" s="1">
        <v>0.1</v>
      </c>
      <c r="O2857" s="1">
        <v>0.05</v>
      </c>
      <c r="P2857" s="1">
        <v>0</v>
      </c>
      <c r="Q2857" s="1">
        <v>2.85</v>
      </c>
    </row>
    <row r="2858" spans="1:17" ht="12.75">
      <c r="A2858" s="4">
        <v>45612</v>
      </c>
      <c r="B2858" s="18">
        <f>IF(AND(ISNUMBER(--LEFT(A2858,10)), ISNUMBER(--LEFT(C2858,10))), --LEFT(C2858,10) - --LEFT(A2858,10), "")</f>
        <v>24.354099999996834</v>
      </c>
      <c r="C2858" s="4">
        <v>45636.354166666664</v>
      </c>
      <c r="D2858" s="16">
        <f>YEAR(C2858)</f>
        <v>2024</v>
      </c>
      <c r="E2858" s="1" t="str">
        <f t="shared" si="44"/>
        <v>December 2024</v>
      </c>
      <c r="F2858" s="3" t="str">
        <f ca="1">IF(C2858&gt;=TODAY()-365, "Last 12 Months", "After 12 Months")</f>
        <v>Last 12 Months</v>
      </c>
      <c r="G2858" s="1" t="s">
        <v>5197</v>
      </c>
      <c r="H2858" s="1" t="s">
        <v>642</v>
      </c>
      <c r="I2858" s="1" t="s">
        <v>5198</v>
      </c>
      <c r="J2858" s="8">
        <f>EOMONTH(C2858, 0)</f>
        <v>45657</v>
      </c>
      <c r="K2858" s="1" t="s">
        <v>373</v>
      </c>
      <c r="L2858" s="1" t="str">
        <f>IF(ISNUMBER(SEARCH("Social subscription",I2858)),"Social Sub",IF(OR(ISNUMBER(SEARCH("Mens",I2858)),ISNUMBER(SEARCH("Ladies",I2858))),"Match Fees",IF(OR(ISNUMBER(SEARCH("Badgers",I2858)),ISNUMBER(SEARCH("Match Fee",I2858))),"Match Fees",IF(OR(ISNUMBER(SEARCH("Training",I2858)),ISNUMBER(SEARCH("Aspirations",I2858))),"Training Fee",""))))</f>
        <v>Match Fees</v>
      </c>
      <c r="M2858" s="1">
        <v>3</v>
      </c>
      <c r="N2858" s="1">
        <v>0.1</v>
      </c>
      <c r="O2858" s="1">
        <v>0.05</v>
      </c>
      <c r="P2858" s="1">
        <v>0</v>
      </c>
      <c r="Q2858" s="1">
        <v>2.85</v>
      </c>
    </row>
    <row r="2859" spans="1:17" ht="12.75">
      <c r="A2859" s="4">
        <v>45619</v>
      </c>
      <c r="B2859" s="18">
        <f>IF(AND(ISNUMBER(--LEFT(A2859,10)), ISNUMBER(--LEFT(C2859,10))), --LEFT(C2859,10) - --LEFT(A2859,10), "")</f>
        <v>17.354099999996834</v>
      </c>
      <c r="C2859" s="4">
        <v>45636.354166666664</v>
      </c>
      <c r="D2859" s="16">
        <f>YEAR(C2859)</f>
        <v>2024</v>
      </c>
      <c r="E2859" s="1" t="str">
        <f t="shared" si="44"/>
        <v>December 2024</v>
      </c>
      <c r="F2859" s="3" t="str">
        <f ca="1">IF(C2859&gt;=TODAY()-365, "Last 12 Months", "After 12 Months")</f>
        <v>Last 12 Months</v>
      </c>
      <c r="G2859" s="1" t="s">
        <v>5199</v>
      </c>
      <c r="H2859" s="1" t="s">
        <v>642</v>
      </c>
      <c r="I2859" s="1" t="s">
        <v>5200</v>
      </c>
      <c r="J2859" s="8">
        <f>EOMONTH(C2859, 0)</f>
        <v>45657</v>
      </c>
      <c r="K2859" s="1" t="s">
        <v>373</v>
      </c>
      <c r="L2859" s="1" t="str">
        <f>IF(ISNUMBER(SEARCH("Social subscription",I2859)),"Social Sub",IF(OR(ISNUMBER(SEARCH("Mens",I2859)),ISNUMBER(SEARCH("Ladies",I2859))),"Match Fees",IF(OR(ISNUMBER(SEARCH("Badgers",I2859)),ISNUMBER(SEARCH("Match Fee",I2859))),"Match Fees",IF(OR(ISNUMBER(SEARCH("Training",I2859)),ISNUMBER(SEARCH("Aspirations",I2859))),"Training Fee",""))))</f>
        <v>Match Fees</v>
      </c>
      <c r="M2859" s="1">
        <v>3</v>
      </c>
      <c r="N2859" s="1">
        <v>0.08</v>
      </c>
      <c r="O2859" s="1">
        <v>0.05</v>
      </c>
      <c r="P2859" s="1">
        <v>0</v>
      </c>
      <c r="Q2859" s="1">
        <v>2.87</v>
      </c>
    </row>
    <row r="2860" spans="1:17" ht="12.75">
      <c r="A2860" s="4">
        <v>45524</v>
      </c>
      <c r="B2860" s="18">
        <f>IF(AND(ISNUMBER(--LEFT(A2860,10)), ISNUMBER(--LEFT(C2860,10))), --LEFT(C2860,10) - --LEFT(A2860,10), "")</f>
        <v>112.35409999999683</v>
      </c>
      <c r="C2860" s="4">
        <v>45636.354166666664</v>
      </c>
      <c r="D2860" s="16">
        <f>YEAR(C2860)</f>
        <v>2024</v>
      </c>
      <c r="E2860" s="1" t="str">
        <f t="shared" si="44"/>
        <v>December 2024</v>
      </c>
      <c r="F2860" s="3" t="str">
        <f ca="1">IF(C2860&gt;=TODAY()-365, "Last 12 Months", "After 12 Months")</f>
        <v>Last 12 Months</v>
      </c>
      <c r="G2860" s="1" t="s">
        <v>5201</v>
      </c>
      <c r="H2860" s="1" t="s">
        <v>776</v>
      </c>
      <c r="I2860" s="1" t="s">
        <v>5202</v>
      </c>
      <c r="J2860" s="8">
        <f>EOMONTH(C2860, 0)</f>
        <v>45657</v>
      </c>
      <c r="K2860" s="1" t="s">
        <v>373</v>
      </c>
      <c r="L2860" s="1" t="str">
        <f>IF(ISNUMBER(SEARCH("Social subscription",I2860)),"Social Sub",IF(OR(ISNUMBER(SEARCH("Mens",I2860)),ISNUMBER(SEARCH("Ladies",I2860))),"Match Fees",IF(OR(ISNUMBER(SEARCH("Badgers",I2860)),ISNUMBER(SEARCH("Match Fee",I2860))),"Match Fees",IF(OR(ISNUMBER(SEARCH("Training",I2860)),ISNUMBER(SEARCH("Aspirations",I2860))),"Training Fee",""))))</f>
        <v>Training Fee</v>
      </c>
      <c r="M2860" s="1">
        <v>3</v>
      </c>
      <c r="N2860" s="1">
        <v>7.0000000000000007E-2</v>
      </c>
      <c r="O2860" s="1">
        <v>0.05</v>
      </c>
      <c r="P2860" s="1">
        <v>0</v>
      </c>
      <c r="Q2860" s="1">
        <v>2.88</v>
      </c>
    </row>
    <row r="2861" spans="1:17" ht="12.75">
      <c r="A2861" s="4">
        <v>45541</v>
      </c>
      <c r="B2861" s="18">
        <f>IF(AND(ISNUMBER(--LEFT(A2861,10)), ISNUMBER(--LEFT(C2861,10))), --LEFT(C2861,10) - --LEFT(A2861,10), "")</f>
        <v>95.354099999996834</v>
      </c>
      <c r="C2861" s="4">
        <v>45636.354166666664</v>
      </c>
      <c r="D2861" s="16">
        <f>YEAR(C2861)</f>
        <v>2024</v>
      </c>
      <c r="E2861" s="1" t="str">
        <f t="shared" si="44"/>
        <v>December 2024</v>
      </c>
      <c r="F2861" s="3" t="str">
        <f ca="1">IF(C2861&gt;=TODAY()-365, "Last 12 Months", "After 12 Months")</f>
        <v>Last 12 Months</v>
      </c>
      <c r="G2861" s="1" t="s">
        <v>5203</v>
      </c>
      <c r="H2861" s="1" t="s">
        <v>776</v>
      </c>
      <c r="I2861" s="1" t="s">
        <v>5204</v>
      </c>
      <c r="J2861" s="8">
        <f>EOMONTH(C2861, 0)</f>
        <v>45657</v>
      </c>
      <c r="K2861" s="1" t="s">
        <v>373</v>
      </c>
      <c r="L2861" s="1" t="str">
        <f>IF(ISNUMBER(SEARCH("Social subscription",I2861)),"Social Sub",IF(OR(ISNUMBER(SEARCH("Mens",I2861)),ISNUMBER(SEARCH("Ladies",I2861))),"Match Fees",IF(OR(ISNUMBER(SEARCH("Badgers",I2861)),ISNUMBER(SEARCH("Match Fee",I2861))),"Match Fees",IF(OR(ISNUMBER(SEARCH("Training",I2861)),ISNUMBER(SEARCH("Aspirations",I2861))),"Training Fee",""))))</f>
        <v>Match Fees</v>
      </c>
      <c r="M2861" s="1">
        <v>3</v>
      </c>
      <c r="N2861" s="1">
        <v>7.0000000000000007E-2</v>
      </c>
      <c r="O2861" s="1">
        <v>0.05</v>
      </c>
      <c r="P2861" s="1">
        <v>0</v>
      </c>
      <c r="Q2861" s="1">
        <v>2.88</v>
      </c>
    </row>
    <row r="2862" spans="1:17" ht="12.75">
      <c r="A2862" s="4">
        <v>45577</v>
      </c>
      <c r="B2862" s="18">
        <f>IF(AND(ISNUMBER(--LEFT(A2862,10)), ISNUMBER(--LEFT(C2862,10))), --LEFT(C2862,10) - --LEFT(A2862,10), "")</f>
        <v>59.354099999996834</v>
      </c>
      <c r="C2862" s="4">
        <v>45636.354166666664</v>
      </c>
      <c r="D2862" s="16">
        <f>YEAR(C2862)</f>
        <v>2024</v>
      </c>
      <c r="E2862" s="1" t="str">
        <f t="shared" si="44"/>
        <v>December 2024</v>
      </c>
      <c r="F2862" s="3" t="str">
        <f ca="1">IF(C2862&gt;=TODAY()-365, "Last 12 Months", "After 12 Months")</f>
        <v>Last 12 Months</v>
      </c>
      <c r="G2862" s="1" t="s">
        <v>5205</v>
      </c>
      <c r="H2862" s="1" t="s">
        <v>776</v>
      </c>
      <c r="I2862" s="1" t="s">
        <v>5206</v>
      </c>
      <c r="J2862" s="8">
        <f>EOMONTH(C2862, 0)</f>
        <v>45657</v>
      </c>
      <c r="K2862" s="1" t="s">
        <v>373</v>
      </c>
      <c r="L2862" s="1" t="str">
        <f>IF(ISNUMBER(SEARCH("Social subscription",I2862)),"Social Sub",IF(OR(ISNUMBER(SEARCH("Mens",I2862)),ISNUMBER(SEARCH("Ladies",I2862))),"Match Fees",IF(OR(ISNUMBER(SEARCH("Badgers",I2862)),ISNUMBER(SEARCH("Match Fee",I2862))),"Match Fees",IF(OR(ISNUMBER(SEARCH("Training",I2862)),ISNUMBER(SEARCH("Aspirations",I2862))),"Training Fee",""))))</f>
        <v>Match Fees</v>
      </c>
      <c r="M2862" s="1">
        <v>3</v>
      </c>
      <c r="N2862" s="1">
        <v>7.0000000000000007E-2</v>
      </c>
      <c r="O2862" s="1">
        <v>0.05</v>
      </c>
      <c r="P2862" s="1">
        <v>0</v>
      </c>
      <c r="Q2862" s="1">
        <v>2.88</v>
      </c>
    </row>
    <row r="2863" spans="1:17" ht="12.75">
      <c r="A2863" s="4">
        <v>45583</v>
      </c>
      <c r="B2863" s="18">
        <f>IF(AND(ISNUMBER(--LEFT(A2863,10)), ISNUMBER(--LEFT(C2863,10))), --LEFT(C2863,10) - --LEFT(A2863,10), "")</f>
        <v>53.354099999996834</v>
      </c>
      <c r="C2863" s="4">
        <v>45636.354166666664</v>
      </c>
      <c r="D2863" s="16">
        <f>YEAR(C2863)</f>
        <v>2024</v>
      </c>
      <c r="E2863" s="1" t="str">
        <f t="shared" si="44"/>
        <v>December 2024</v>
      </c>
      <c r="F2863" s="3" t="str">
        <f ca="1">IF(C2863&gt;=TODAY()-365, "Last 12 Months", "After 12 Months")</f>
        <v>Last 12 Months</v>
      </c>
      <c r="G2863" s="1" t="s">
        <v>5207</v>
      </c>
      <c r="H2863" s="1" t="s">
        <v>776</v>
      </c>
      <c r="I2863" s="1" t="s">
        <v>5208</v>
      </c>
      <c r="J2863" s="8">
        <f>EOMONTH(C2863, 0)</f>
        <v>45657</v>
      </c>
      <c r="K2863" s="1" t="s">
        <v>373</v>
      </c>
      <c r="L2863" s="1" t="str">
        <f>IF(ISNUMBER(SEARCH("Social subscription",I2863)),"Social Sub",IF(OR(ISNUMBER(SEARCH("Mens",I2863)),ISNUMBER(SEARCH("Ladies",I2863))),"Match Fees",IF(OR(ISNUMBER(SEARCH("Badgers",I2863)),ISNUMBER(SEARCH("Match Fee",I2863))),"Match Fees",IF(OR(ISNUMBER(SEARCH("Training",I2863)),ISNUMBER(SEARCH("Aspirations",I2863))),"Training Fee",""))))</f>
        <v>Match Fees</v>
      </c>
      <c r="M2863" s="1">
        <v>3</v>
      </c>
      <c r="N2863" s="1">
        <v>7.0000000000000007E-2</v>
      </c>
      <c r="O2863" s="1">
        <v>0.05</v>
      </c>
      <c r="P2863" s="1">
        <v>0</v>
      </c>
      <c r="Q2863" s="1">
        <v>2.88</v>
      </c>
    </row>
    <row r="2864" spans="1:17" ht="12.75">
      <c r="A2864" s="4">
        <v>45604</v>
      </c>
      <c r="B2864" s="18">
        <f>IF(AND(ISNUMBER(--LEFT(A2864,10)), ISNUMBER(--LEFT(C2864,10))), --LEFT(C2864,10) - --LEFT(A2864,10), "")</f>
        <v>32.354099999996834</v>
      </c>
      <c r="C2864" s="4">
        <v>45636.354166666664</v>
      </c>
      <c r="D2864" s="16">
        <f>YEAR(C2864)</f>
        <v>2024</v>
      </c>
      <c r="E2864" s="1" t="str">
        <f t="shared" si="44"/>
        <v>December 2024</v>
      </c>
      <c r="F2864" s="3" t="str">
        <f ca="1">IF(C2864&gt;=TODAY()-365, "Last 12 Months", "After 12 Months")</f>
        <v>Last 12 Months</v>
      </c>
      <c r="G2864" s="1" t="s">
        <v>5209</v>
      </c>
      <c r="H2864" s="1" t="s">
        <v>776</v>
      </c>
      <c r="I2864" s="1" t="s">
        <v>5210</v>
      </c>
      <c r="J2864" s="8">
        <f>EOMONTH(C2864, 0)</f>
        <v>45657</v>
      </c>
      <c r="K2864" s="1" t="s">
        <v>373</v>
      </c>
      <c r="L2864" s="1" t="str">
        <f>IF(ISNUMBER(SEARCH("Social subscription",I2864)),"Social Sub",IF(OR(ISNUMBER(SEARCH("Mens",I2864)),ISNUMBER(SEARCH("Ladies",I2864))),"Match Fees",IF(OR(ISNUMBER(SEARCH("Badgers",I2864)),ISNUMBER(SEARCH("Match Fee",I2864))),"Match Fees",IF(OR(ISNUMBER(SEARCH("Training",I2864)),ISNUMBER(SEARCH("Aspirations",I2864))),"Training Fee",""))))</f>
        <v>Match Fees</v>
      </c>
      <c r="M2864" s="1">
        <v>3</v>
      </c>
      <c r="N2864" s="1">
        <v>7.0000000000000007E-2</v>
      </c>
      <c r="O2864" s="1">
        <v>0.05</v>
      </c>
      <c r="P2864" s="1">
        <v>0</v>
      </c>
      <c r="Q2864" s="1">
        <v>2.88</v>
      </c>
    </row>
    <row r="2865" spans="1:17" ht="12.75">
      <c r="A2865" s="4">
        <v>45606</v>
      </c>
      <c r="B2865" s="18">
        <f>IF(AND(ISNUMBER(--LEFT(A2865,10)), ISNUMBER(--LEFT(C2865,10))), --LEFT(C2865,10) - --LEFT(A2865,10), "")</f>
        <v>30.354099999996834</v>
      </c>
      <c r="C2865" s="4">
        <v>45636.354166666664</v>
      </c>
      <c r="D2865" s="16">
        <f>YEAR(C2865)</f>
        <v>2024</v>
      </c>
      <c r="E2865" s="1" t="str">
        <f t="shared" si="44"/>
        <v>December 2024</v>
      </c>
      <c r="F2865" s="3" t="str">
        <f ca="1">IF(C2865&gt;=TODAY()-365, "Last 12 Months", "After 12 Months")</f>
        <v>Last 12 Months</v>
      </c>
      <c r="G2865" s="1" t="s">
        <v>5211</v>
      </c>
      <c r="H2865" s="1" t="s">
        <v>776</v>
      </c>
      <c r="I2865" s="1" t="s">
        <v>5212</v>
      </c>
      <c r="J2865" s="8">
        <f>EOMONTH(C2865, 0)</f>
        <v>45657</v>
      </c>
      <c r="K2865" s="1" t="s">
        <v>373</v>
      </c>
      <c r="L2865" s="1" t="str">
        <f>IF(ISNUMBER(SEARCH("Social subscription",I2865)),"Social Sub",IF(OR(ISNUMBER(SEARCH("Mens",I2865)),ISNUMBER(SEARCH("Ladies",I2865))),"Match Fees",IF(OR(ISNUMBER(SEARCH("Badgers",I2865)),ISNUMBER(SEARCH("Match Fee",I2865))),"Match Fees",IF(OR(ISNUMBER(SEARCH("Training",I2865)),ISNUMBER(SEARCH("Aspirations",I2865))),"Training Fee",""))))</f>
        <v>Training Fee</v>
      </c>
      <c r="M2865" s="1">
        <v>3</v>
      </c>
      <c r="N2865" s="1">
        <v>7.0000000000000007E-2</v>
      </c>
      <c r="O2865" s="1">
        <v>0.05</v>
      </c>
      <c r="P2865" s="1">
        <v>0</v>
      </c>
      <c r="Q2865" s="1">
        <v>2.88</v>
      </c>
    </row>
    <row r="2866" spans="1:17" ht="12.75">
      <c r="A2866" s="4">
        <v>45611</v>
      </c>
      <c r="B2866" s="18">
        <f>IF(AND(ISNUMBER(--LEFT(A2866,10)), ISNUMBER(--LEFT(C2866,10))), --LEFT(C2866,10) - --LEFT(A2866,10), "")</f>
        <v>25.354099999996834</v>
      </c>
      <c r="C2866" s="4">
        <v>45636.354166666664</v>
      </c>
      <c r="D2866" s="16">
        <f>YEAR(C2866)</f>
        <v>2024</v>
      </c>
      <c r="E2866" s="1" t="str">
        <f t="shared" si="44"/>
        <v>December 2024</v>
      </c>
      <c r="F2866" s="3" t="str">
        <f ca="1">IF(C2866&gt;=TODAY()-365, "Last 12 Months", "After 12 Months")</f>
        <v>Last 12 Months</v>
      </c>
      <c r="G2866" s="1" t="s">
        <v>5213</v>
      </c>
      <c r="H2866" s="1" t="s">
        <v>776</v>
      </c>
      <c r="I2866" s="1" t="s">
        <v>5214</v>
      </c>
      <c r="J2866" s="8">
        <f>EOMONTH(C2866, 0)</f>
        <v>45657</v>
      </c>
      <c r="K2866" s="1" t="s">
        <v>373</v>
      </c>
      <c r="L2866" s="1" t="str">
        <f>IF(ISNUMBER(SEARCH("Social subscription",I2866)),"Social Sub",IF(OR(ISNUMBER(SEARCH("Mens",I2866)),ISNUMBER(SEARCH("Ladies",I2866))),"Match Fees",IF(OR(ISNUMBER(SEARCH("Badgers",I2866)),ISNUMBER(SEARCH("Match Fee",I2866))),"Match Fees",IF(OR(ISNUMBER(SEARCH("Training",I2866)),ISNUMBER(SEARCH("Aspirations",I2866))),"Training Fee",""))))</f>
        <v>Match Fees</v>
      </c>
      <c r="M2866" s="1">
        <v>3</v>
      </c>
      <c r="N2866" s="1">
        <v>0.1</v>
      </c>
      <c r="O2866" s="1">
        <v>0.05</v>
      </c>
      <c r="P2866" s="1">
        <v>0</v>
      </c>
      <c r="Q2866" s="1">
        <v>2.85</v>
      </c>
    </row>
    <row r="2867" spans="1:17" ht="12.75">
      <c r="A2867" s="4">
        <v>45579</v>
      </c>
      <c r="B2867" s="18">
        <f>IF(AND(ISNUMBER(--LEFT(A2867,10)), ISNUMBER(--LEFT(C2867,10))), --LEFT(C2867,10) - --LEFT(A2867,10), "")</f>
        <v>57.354099999996834</v>
      </c>
      <c r="C2867" s="4">
        <v>45636.354166666664</v>
      </c>
      <c r="D2867" s="16">
        <f>YEAR(C2867)</f>
        <v>2024</v>
      </c>
      <c r="E2867" s="1" t="str">
        <f t="shared" si="44"/>
        <v>December 2024</v>
      </c>
      <c r="F2867" s="3" t="str">
        <f ca="1">IF(C2867&gt;=TODAY()-365, "Last 12 Months", "After 12 Months")</f>
        <v>Last 12 Months</v>
      </c>
      <c r="G2867" s="1" t="s">
        <v>5215</v>
      </c>
      <c r="H2867" s="1" t="s">
        <v>514</v>
      </c>
      <c r="I2867" s="1" t="s">
        <v>5216</v>
      </c>
      <c r="J2867" s="8">
        <f>EOMONTH(C2867, 0)</f>
        <v>45657</v>
      </c>
      <c r="K2867" s="1" t="s">
        <v>373</v>
      </c>
      <c r="L2867" s="1" t="str">
        <f>IF(ISNUMBER(SEARCH("Social subscription",I2867)),"Social Sub",IF(OR(ISNUMBER(SEARCH("Mens",I2867)),ISNUMBER(SEARCH("Ladies",I2867))),"Match Fees",IF(OR(ISNUMBER(SEARCH("Badgers",I2867)),ISNUMBER(SEARCH("Match Fee",I2867))),"Match Fees",IF(OR(ISNUMBER(SEARCH("Training",I2867)),ISNUMBER(SEARCH("Aspirations",I2867))),"Training Fee",""))))</f>
        <v>Training Fee</v>
      </c>
      <c r="M2867" s="1">
        <v>3</v>
      </c>
      <c r="N2867" s="1">
        <v>7.0000000000000007E-2</v>
      </c>
      <c r="O2867" s="1">
        <v>0.05</v>
      </c>
      <c r="P2867" s="1">
        <v>0</v>
      </c>
      <c r="Q2867" s="1">
        <v>2.88</v>
      </c>
    </row>
    <row r="2868" spans="1:17" ht="12.75">
      <c r="A2868" s="4">
        <v>45579</v>
      </c>
      <c r="B2868" s="18">
        <f>IF(AND(ISNUMBER(--LEFT(A2868,10)), ISNUMBER(--LEFT(C2868,10))), --LEFT(C2868,10) - --LEFT(A2868,10), "")</f>
        <v>57.354099999996834</v>
      </c>
      <c r="C2868" s="4">
        <v>45636.354166666664</v>
      </c>
      <c r="D2868" s="16">
        <f>YEAR(C2868)</f>
        <v>2024</v>
      </c>
      <c r="E2868" s="1" t="str">
        <f t="shared" si="44"/>
        <v>December 2024</v>
      </c>
      <c r="F2868" s="3" t="str">
        <f ca="1">IF(C2868&gt;=TODAY()-365, "Last 12 Months", "After 12 Months")</f>
        <v>Last 12 Months</v>
      </c>
      <c r="G2868" s="1" t="s">
        <v>5217</v>
      </c>
      <c r="H2868" s="1" t="s">
        <v>2203</v>
      </c>
      <c r="I2868" s="1" t="s">
        <v>5216</v>
      </c>
      <c r="J2868" s="8">
        <f>EOMONTH(C2868, 0)</f>
        <v>45657</v>
      </c>
      <c r="K2868" s="1" t="s">
        <v>373</v>
      </c>
      <c r="L2868" s="1" t="str">
        <f>IF(ISNUMBER(SEARCH("Social subscription",I2868)),"Social Sub",IF(OR(ISNUMBER(SEARCH("Mens",I2868)),ISNUMBER(SEARCH("Ladies",I2868))),"Match Fees",IF(OR(ISNUMBER(SEARCH("Badgers",I2868)),ISNUMBER(SEARCH("Match Fee",I2868))),"Match Fees",IF(OR(ISNUMBER(SEARCH("Training",I2868)),ISNUMBER(SEARCH("Aspirations",I2868))),"Training Fee",""))))</f>
        <v>Training Fee</v>
      </c>
      <c r="M2868" s="1">
        <v>3</v>
      </c>
      <c r="N2868" s="1">
        <v>7.0000000000000007E-2</v>
      </c>
      <c r="O2868" s="1">
        <v>0.05</v>
      </c>
      <c r="P2868" s="1">
        <v>0</v>
      </c>
      <c r="Q2868" s="1">
        <v>2.88</v>
      </c>
    </row>
    <row r="2869" spans="1:17" ht="12.75">
      <c r="A2869" s="4">
        <v>45579</v>
      </c>
      <c r="B2869" s="18">
        <f>IF(AND(ISNUMBER(--LEFT(A2869,10)), ISNUMBER(--LEFT(C2869,10))), --LEFT(C2869,10) - --LEFT(A2869,10), "")</f>
        <v>57.354099999996834</v>
      </c>
      <c r="C2869" s="4">
        <v>45636.354166666664</v>
      </c>
      <c r="D2869" s="16">
        <f>YEAR(C2869)</f>
        <v>2024</v>
      </c>
      <c r="E2869" s="1" t="str">
        <f t="shared" si="44"/>
        <v>December 2024</v>
      </c>
      <c r="F2869" s="3" t="str">
        <f ca="1">IF(C2869&gt;=TODAY()-365, "Last 12 Months", "After 12 Months")</f>
        <v>Last 12 Months</v>
      </c>
      <c r="G2869" s="1" t="s">
        <v>5218</v>
      </c>
      <c r="H2869" s="1" t="s">
        <v>517</v>
      </c>
      <c r="I2869" s="1" t="s">
        <v>5216</v>
      </c>
      <c r="J2869" s="8">
        <f>EOMONTH(C2869, 0)</f>
        <v>45657</v>
      </c>
      <c r="K2869" s="1" t="s">
        <v>373</v>
      </c>
      <c r="L2869" s="1" t="str">
        <f>IF(ISNUMBER(SEARCH("Social subscription",I2869)),"Social Sub",IF(OR(ISNUMBER(SEARCH("Mens",I2869)),ISNUMBER(SEARCH("Ladies",I2869))),"Match Fees",IF(OR(ISNUMBER(SEARCH("Badgers",I2869)),ISNUMBER(SEARCH("Match Fee",I2869))),"Match Fees",IF(OR(ISNUMBER(SEARCH("Training",I2869)),ISNUMBER(SEARCH("Aspirations",I2869))),"Training Fee",""))))</f>
        <v>Training Fee</v>
      </c>
      <c r="M2869" s="1">
        <v>3</v>
      </c>
      <c r="N2869" s="1">
        <v>7.0000000000000007E-2</v>
      </c>
      <c r="O2869" s="1">
        <v>0.05</v>
      </c>
      <c r="P2869" s="1">
        <v>0</v>
      </c>
      <c r="Q2869" s="1">
        <v>2.88</v>
      </c>
    </row>
    <row r="2870" spans="1:17" ht="12.75">
      <c r="A2870" s="4">
        <v>45599</v>
      </c>
      <c r="B2870" s="18">
        <f>IF(AND(ISNUMBER(--LEFT(A2870,10)), ISNUMBER(--LEFT(C2870,10))), --LEFT(C2870,10) - --LEFT(A2870,10), "")</f>
        <v>37.354099999996834</v>
      </c>
      <c r="C2870" s="4">
        <v>45636.354166666664</v>
      </c>
      <c r="D2870" s="16">
        <f>YEAR(C2870)</f>
        <v>2024</v>
      </c>
      <c r="E2870" s="1" t="str">
        <f t="shared" si="44"/>
        <v>December 2024</v>
      </c>
      <c r="F2870" s="3" t="str">
        <f ca="1">IF(C2870&gt;=TODAY()-365, "Last 12 Months", "After 12 Months")</f>
        <v>Last 12 Months</v>
      </c>
      <c r="G2870" s="1" t="s">
        <v>5219</v>
      </c>
      <c r="H2870" s="1" t="s">
        <v>514</v>
      </c>
      <c r="I2870" s="1" t="s">
        <v>5220</v>
      </c>
      <c r="J2870" s="8">
        <f>EOMONTH(C2870, 0)</f>
        <v>45657</v>
      </c>
      <c r="K2870" s="1" t="s">
        <v>373</v>
      </c>
      <c r="L2870" s="1" t="str">
        <f>IF(ISNUMBER(SEARCH("Social subscription",I2870)),"Social Sub",IF(OR(ISNUMBER(SEARCH("Mens",I2870)),ISNUMBER(SEARCH("Ladies",I2870))),"Match Fees",IF(OR(ISNUMBER(SEARCH("Badgers",I2870)),ISNUMBER(SEARCH("Match Fee",I2870))),"Match Fees",IF(OR(ISNUMBER(SEARCH("Training",I2870)),ISNUMBER(SEARCH("Aspirations",I2870))),"Training Fee",""))))</f>
        <v>Training Fee</v>
      </c>
      <c r="M2870" s="1">
        <v>3</v>
      </c>
      <c r="N2870" s="1">
        <v>7.0000000000000007E-2</v>
      </c>
      <c r="O2870" s="1">
        <v>0.05</v>
      </c>
      <c r="P2870" s="1">
        <v>0</v>
      </c>
      <c r="Q2870" s="1">
        <v>2.88</v>
      </c>
    </row>
    <row r="2871" spans="1:17" ht="12.75">
      <c r="A2871" s="4">
        <v>45599</v>
      </c>
      <c r="B2871" s="18">
        <f>IF(AND(ISNUMBER(--LEFT(A2871,10)), ISNUMBER(--LEFT(C2871,10))), --LEFT(C2871,10) - --LEFT(A2871,10), "")</f>
        <v>37.354099999996834</v>
      </c>
      <c r="C2871" s="4">
        <v>45636.354166666664</v>
      </c>
      <c r="D2871" s="16">
        <f>YEAR(C2871)</f>
        <v>2024</v>
      </c>
      <c r="E2871" s="1" t="str">
        <f t="shared" si="44"/>
        <v>December 2024</v>
      </c>
      <c r="F2871" s="3" t="str">
        <f ca="1">IF(C2871&gt;=TODAY()-365, "Last 12 Months", "After 12 Months")</f>
        <v>Last 12 Months</v>
      </c>
      <c r="G2871" s="1" t="s">
        <v>5221</v>
      </c>
      <c r="H2871" s="1" t="s">
        <v>2203</v>
      </c>
      <c r="I2871" s="1" t="s">
        <v>5220</v>
      </c>
      <c r="J2871" s="8">
        <f>EOMONTH(C2871, 0)</f>
        <v>45657</v>
      </c>
      <c r="K2871" s="1" t="s">
        <v>373</v>
      </c>
      <c r="L2871" s="1" t="str">
        <f>IF(ISNUMBER(SEARCH("Social subscription",I2871)),"Social Sub",IF(OR(ISNUMBER(SEARCH("Mens",I2871)),ISNUMBER(SEARCH("Ladies",I2871))),"Match Fees",IF(OR(ISNUMBER(SEARCH("Badgers",I2871)),ISNUMBER(SEARCH("Match Fee",I2871))),"Match Fees",IF(OR(ISNUMBER(SEARCH("Training",I2871)),ISNUMBER(SEARCH("Aspirations",I2871))),"Training Fee",""))))</f>
        <v>Training Fee</v>
      </c>
      <c r="M2871" s="1">
        <v>3</v>
      </c>
      <c r="N2871" s="1">
        <v>7.0000000000000007E-2</v>
      </c>
      <c r="O2871" s="1">
        <v>0.05</v>
      </c>
      <c r="P2871" s="1">
        <v>0</v>
      </c>
      <c r="Q2871" s="1">
        <v>2.88</v>
      </c>
    </row>
    <row r="2872" spans="1:17" ht="12.75">
      <c r="A2872" s="4">
        <v>45599</v>
      </c>
      <c r="B2872" s="18">
        <f>IF(AND(ISNUMBER(--LEFT(A2872,10)), ISNUMBER(--LEFT(C2872,10))), --LEFT(C2872,10) - --LEFT(A2872,10), "")</f>
        <v>37.354099999996834</v>
      </c>
      <c r="C2872" s="4">
        <v>45636.354166666664</v>
      </c>
      <c r="D2872" s="16">
        <f>YEAR(C2872)</f>
        <v>2024</v>
      </c>
      <c r="E2872" s="1" t="str">
        <f t="shared" si="44"/>
        <v>December 2024</v>
      </c>
      <c r="F2872" s="3" t="str">
        <f ca="1">IF(C2872&gt;=TODAY()-365, "Last 12 Months", "After 12 Months")</f>
        <v>Last 12 Months</v>
      </c>
      <c r="G2872" s="1" t="s">
        <v>5222</v>
      </c>
      <c r="H2872" s="1" t="s">
        <v>517</v>
      </c>
      <c r="I2872" s="1" t="s">
        <v>5220</v>
      </c>
      <c r="J2872" s="8">
        <f>EOMONTH(C2872, 0)</f>
        <v>45657</v>
      </c>
      <c r="K2872" s="1" t="s">
        <v>373</v>
      </c>
      <c r="L2872" s="1" t="str">
        <f>IF(ISNUMBER(SEARCH("Social subscription",I2872)),"Social Sub",IF(OR(ISNUMBER(SEARCH("Mens",I2872)),ISNUMBER(SEARCH("Ladies",I2872))),"Match Fees",IF(OR(ISNUMBER(SEARCH("Badgers",I2872)),ISNUMBER(SEARCH("Match Fee",I2872))),"Match Fees",IF(OR(ISNUMBER(SEARCH("Training",I2872)),ISNUMBER(SEARCH("Aspirations",I2872))),"Training Fee",""))))</f>
        <v>Training Fee</v>
      </c>
      <c r="M2872" s="1">
        <v>3</v>
      </c>
      <c r="N2872" s="1">
        <v>7.0000000000000007E-2</v>
      </c>
      <c r="O2872" s="1">
        <v>0.05</v>
      </c>
      <c r="P2872" s="1">
        <v>0</v>
      </c>
      <c r="Q2872" s="1">
        <v>2.88</v>
      </c>
    </row>
    <row r="2873" spans="1:17" ht="12.75">
      <c r="A2873" s="4">
        <v>45606</v>
      </c>
      <c r="B2873" s="18">
        <f>IF(AND(ISNUMBER(--LEFT(A2873,10)), ISNUMBER(--LEFT(C2873,10))), --LEFT(C2873,10) - --LEFT(A2873,10), "")</f>
        <v>30.354099999996834</v>
      </c>
      <c r="C2873" s="4">
        <v>45636.354166666664</v>
      </c>
      <c r="D2873" s="16">
        <f>YEAR(C2873)</f>
        <v>2024</v>
      </c>
      <c r="E2873" s="1" t="str">
        <f t="shared" si="44"/>
        <v>December 2024</v>
      </c>
      <c r="F2873" s="3" t="str">
        <f ca="1">IF(C2873&gt;=TODAY()-365, "Last 12 Months", "After 12 Months")</f>
        <v>Last 12 Months</v>
      </c>
      <c r="G2873" s="1" t="s">
        <v>5223</v>
      </c>
      <c r="H2873" s="1" t="s">
        <v>514</v>
      </c>
      <c r="I2873" s="1" t="s">
        <v>5224</v>
      </c>
      <c r="J2873" s="8">
        <f>EOMONTH(C2873, 0)</f>
        <v>45657</v>
      </c>
      <c r="K2873" s="1" t="s">
        <v>373</v>
      </c>
      <c r="L2873" s="1" t="str">
        <f>IF(ISNUMBER(SEARCH("Social subscription",I2873)),"Social Sub",IF(OR(ISNUMBER(SEARCH("Mens",I2873)),ISNUMBER(SEARCH("Ladies",I2873))),"Match Fees",IF(OR(ISNUMBER(SEARCH("Badgers",I2873)),ISNUMBER(SEARCH("Match Fee",I2873))),"Match Fees",IF(OR(ISNUMBER(SEARCH("Training",I2873)),ISNUMBER(SEARCH("Aspirations",I2873))),"Training Fee",""))))</f>
        <v>Training Fee</v>
      </c>
      <c r="M2873" s="1">
        <v>3</v>
      </c>
      <c r="N2873" s="1">
        <v>7.0000000000000007E-2</v>
      </c>
      <c r="O2873" s="1">
        <v>0.05</v>
      </c>
      <c r="P2873" s="1">
        <v>0</v>
      </c>
      <c r="Q2873" s="1">
        <v>2.88</v>
      </c>
    </row>
    <row r="2874" spans="1:17" ht="12.75">
      <c r="A2874" s="4">
        <v>45606</v>
      </c>
      <c r="B2874" s="18">
        <f>IF(AND(ISNUMBER(--LEFT(A2874,10)), ISNUMBER(--LEFT(C2874,10))), --LEFT(C2874,10) - --LEFT(A2874,10), "")</f>
        <v>30.354099999996834</v>
      </c>
      <c r="C2874" s="4">
        <v>45636.354166666664</v>
      </c>
      <c r="D2874" s="16">
        <f>YEAR(C2874)</f>
        <v>2024</v>
      </c>
      <c r="E2874" s="1" t="str">
        <f t="shared" si="44"/>
        <v>December 2024</v>
      </c>
      <c r="F2874" s="3" t="str">
        <f ca="1">IF(C2874&gt;=TODAY()-365, "Last 12 Months", "After 12 Months")</f>
        <v>Last 12 Months</v>
      </c>
      <c r="G2874" s="1" t="s">
        <v>5225</v>
      </c>
      <c r="H2874" s="1" t="s">
        <v>2203</v>
      </c>
      <c r="I2874" s="1" t="s">
        <v>5224</v>
      </c>
      <c r="J2874" s="8">
        <f>EOMONTH(C2874, 0)</f>
        <v>45657</v>
      </c>
      <c r="K2874" s="1" t="s">
        <v>373</v>
      </c>
      <c r="L2874" s="1" t="str">
        <f>IF(ISNUMBER(SEARCH("Social subscription",I2874)),"Social Sub",IF(OR(ISNUMBER(SEARCH("Mens",I2874)),ISNUMBER(SEARCH("Ladies",I2874))),"Match Fees",IF(OR(ISNUMBER(SEARCH("Badgers",I2874)),ISNUMBER(SEARCH("Match Fee",I2874))),"Match Fees",IF(OR(ISNUMBER(SEARCH("Training",I2874)),ISNUMBER(SEARCH("Aspirations",I2874))),"Training Fee",""))))</f>
        <v>Training Fee</v>
      </c>
      <c r="M2874" s="1">
        <v>3</v>
      </c>
      <c r="N2874" s="1">
        <v>7.0000000000000007E-2</v>
      </c>
      <c r="O2874" s="1">
        <v>0.05</v>
      </c>
      <c r="P2874" s="1">
        <v>0</v>
      </c>
      <c r="Q2874" s="1">
        <v>2.88</v>
      </c>
    </row>
    <row r="2875" spans="1:17" ht="12.75">
      <c r="A2875" s="4">
        <v>45606</v>
      </c>
      <c r="B2875" s="18">
        <f>IF(AND(ISNUMBER(--LEFT(A2875,10)), ISNUMBER(--LEFT(C2875,10))), --LEFT(C2875,10) - --LEFT(A2875,10), "")</f>
        <v>30.354099999996834</v>
      </c>
      <c r="C2875" s="4">
        <v>45636.354166666664</v>
      </c>
      <c r="D2875" s="16">
        <f>YEAR(C2875)</f>
        <v>2024</v>
      </c>
      <c r="E2875" s="1" t="str">
        <f t="shared" si="44"/>
        <v>December 2024</v>
      </c>
      <c r="F2875" s="3" t="str">
        <f ca="1">IF(C2875&gt;=TODAY()-365, "Last 12 Months", "After 12 Months")</f>
        <v>Last 12 Months</v>
      </c>
      <c r="G2875" s="1" t="s">
        <v>5226</v>
      </c>
      <c r="H2875" s="1" t="s">
        <v>517</v>
      </c>
      <c r="I2875" s="1" t="s">
        <v>5224</v>
      </c>
      <c r="J2875" s="8">
        <f>EOMONTH(C2875, 0)</f>
        <v>45657</v>
      </c>
      <c r="K2875" s="1" t="s">
        <v>373</v>
      </c>
      <c r="L2875" s="1" t="str">
        <f>IF(ISNUMBER(SEARCH("Social subscription",I2875)),"Social Sub",IF(OR(ISNUMBER(SEARCH("Mens",I2875)),ISNUMBER(SEARCH("Ladies",I2875))),"Match Fees",IF(OR(ISNUMBER(SEARCH("Badgers",I2875)),ISNUMBER(SEARCH("Match Fee",I2875))),"Match Fees",IF(OR(ISNUMBER(SEARCH("Training",I2875)),ISNUMBER(SEARCH("Aspirations",I2875))),"Training Fee",""))))</f>
        <v>Training Fee</v>
      </c>
      <c r="M2875" s="1">
        <v>3</v>
      </c>
      <c r="N2875" s="1">
        <v>0.05</v>
      </c>
      <c r="O2875" s="1">
        <v>0.05</v>
      </c>
      <c r="P2875" s="1">
        <v>0</v>
      </c>
      <c r="Q2875" s="1">
        <v>2.9</v>
      </c>
    </row>
    <row r="2876" spans="1:17" ht="12.75">
      <c r="A2876" s="4">
        <v>45631</v>
      </c>
      <c r="B2876" s="18">
        <f>IF(AND(ISNUMBER(--LEFT(A2876,10)), ISNUMBER(--LEFT(C2876,10))), --LEFT(C2876,10) - --LEFT(A2876,10), "")</f>
        <v>5.3798000000024331</v>
      </c>
      <c r="C2876" s="4">
        <v>45636.379861111112</v>
      </c>
      <c r="D2876" s="16">
        <f>YEAR(C2876)</f>
        <v>2024</v>
      </c>
      <c r="E2876" s="1" t="str">
        <f t="shared" si="44"/>
        <v>December 2024</v>
      </c>
      <c r="F2876" s="3" t="str">
        <f ca="1">IF(C2876&gt;=TODAY()-365, "Last 12 Months", "After 12 Months")</f>
        <v>Last 12 Months</v>
      </c>
      <c r="G2876" s="1" t="s">
        <v>5227</v>
      </c>
      <c r="H2876" s="1" t="s">
        <v>650</v>
      </c>
      <c r="I2876" s="1" t="s">
        <v>2907</v>
      </c>
      <c r="J2876" s="8">
        <f>EOMONTH(C2876, 0)</f>
        <v>45657</v>
      </c>
      <c r="K2876" s="1" t="s">
        <v>233</v>
      </c>
      <c r="L2876" s="1" t="str">
        <f>IF(ISNUMBER(SEARCH("Social subscription",I2876)),"Social Sub",IF(OR(ISNUMBER(SEARCH("Mens",I2876)),ISNUMBER(SEARCH("Ladies",I2876))),"Match Fees",IF(OR(ISNUMBER(SEARCH("Badgers",I2876)),ISNUMBER(SEARCH("Match Fee",I2876))),"Match Fees",IF(OR(ISNUMBER(SEARCH("Training",I2876)),ISNUMBER(SEARCH("Aspirations",I2876))),"Training Fee",""))))</f>
        <v>Match Fees</v>
      </c>
      <c r="M2876" s="1">
        <v>30</v>
      </c>
      <c r="N2876" s="1">
        <v>0</v>
      </c>
      <c r="O2876" s="1">
        <v>0</v>
      </c>
      <c r="P2876" s="1">
        <v>0</v>
      </c>
      <c r="Q2876" s="1">
        <v>30</v>
      </c>
    </row>
    <row r="2877" spans="1:17" ht="12.75">
      <c r="A2877" s="4">
        <v>45607</v>
      </c>
      <c r="B2877" s="18">
        <f>IF(AND(ISNUMBER(--LEFT(A2877,10)), ISNUMBER(--LEFT(C2877,10))), --LEFT(C2877,10) - --LEFT(A2877,10), "")</f>
        <v>29.408999999999651</v>
      </c>
      <c r="C2877" s="4">
        <v>45636.40902777778</v>
      </c>
      <c r="D2877" s="16">
        <f>YEAR(C2877)</f>
        <v>2024</v>
      </c>
      <c r="E2877" s="1" t="str">
        <f t="shared" si="44"/>
        <v>December 2024</v>
      </c>
      <c r="F2877" s="3" t="str">
        <f ca="1">IF(C2877&gt;=TODAY()-365, "Last 12 Months", "After 12 Months")</f>
        <v>Last 12 Months</v>
      </c>
      <c r="G2877" s="1" t="s">
        <v>5228</v>
      </c>
      <c r="H2877" s="1" t="s">
        <v>1249</v>
      </c>
      <c r="I2877" s="1" t="s">
        <v>3742</v>
      </c>
      <c r="J2877" s="8">
        <f>EOMONTH(C2877, 0)</f>
        <v>45657</v>
      </c>
      <c r="K2877" s="1" t="s">
        <v>233</v>
      </c>
      <c r="L2877" s="1" t="str">
        <f>IF(ISNUMBER(SEARCH("Social subscription",I2877)),"Social Sub",IF(OR(ISNUMBER(SEARCH("Mens",I2877)),ISNUMBER(SEARCH("Ladies",I2877))),"Match Fees",IF(OR(ISNUMBER(SEARCH("Badgers",I2877)),ISNUMBER(SEARCH("Match Fee",I2877))),"Match Fees",IF(OR(ISNUMBER(SEARCH("Training",I2877)),ISNUMBER(SEARCH("Aspirations",I2877))),"Training Fee",""))))</f>
        <v>Match Fees</v>
      </c>
      <c r="M2877" s="1">
        <v>150</v>
      </c>
      <c r="N2877" s="1">
        <v>0</v>
      </c>
      <c r="O2877" s="1">
        <v>0</v>
      </c>
      <c r="P2877" s="1">
        <v>0</v>
      </c>
      <c r="Q2877" s="1">
        <v>150</v>
      </c>
    </row>
    <row r="2878" spans="1:17" ht="12.75">
      <c r="A2878" s="4">
        <v>45551</v>
      </c>
      <c r="B2878" s="18">
        <f>IF(AND(ISNUMBER(--LEFT(A2878,10)), ISNUMBER(--LEFT(C2878,10))), --LEFT(C2878,10) - --LEFT(A2878,10), "")</f>
        <v>85.428399999997055</v>
      </c>
      <c r="C2878" s="4">
        <v>45636.428472222222</v>
      </c>
      <c r="D2878" s="16">
        <f>YEAR(C2878)</f>
        <v>2024</v>
      </c>
      <c r="E2878" s="1" t="str">
        <f t="shared" si="44"/>
        <v>December 2024</v>
      </c>
      <c r="F2878" s="3" t="str">
        <f ca="1">IF(C2878&gt;=TODAY()-365, "Last 12 Months", "After 12 Months")</f>
        <v>Last 12 Months</v>
      </c>
      <c r="G2878" s="1" t="s">
        <v>5229</v>
      </c>
      <c r="H2878" s="1" t="s">
        <v>963</v>
      </c>
      <c r="I2878" s="1" t="s">
        <v>3112</v>
      </c>
      <c r="J2878" s="8">
        <f>EOMONTH(C2878, 0)</f>
        <v>45657</v>
      </c>
      <c r="K2878" s="1" t="s">
        <v>233</v>
      </c>
      <c r="L2878" s="1" t="str">
        <f>IF(ISNUMBER(SEARCH("Social subscription",I2878)),"Social Sub",IF(OR(ISNUMBER(SEARCH("Mens",I2878)),ISNUMBER(SEARCH("Ladies",I2878))),"Match Fees",IF(OR(ISNUMBER(SEARCH("Badgers",I2878)),ISNUMBER(SEARCH("Match Fee",I2878))),"Match Fees",IF(OR(ISNUMBER(SEARCH("Training",I2878)),ISNUMBER(SEARCH("Aspirations",I2878))),"Training Fee",""))))</f>
        <v>Match Fees</v>
      </c>
      <c r="M2878" s="1">
        <v>100</v>
      </c>
      <c r="N2878" s="1">
        <v>0</v>
      </c>
      <c r="O2878" s="1">
        <v>0</v>
      </c>
      <c r="P2878" s="1">
        <v>0</v>
      </c>
      <c r="Q2878" s="1">
        <v>100</v>
      </c>
    </row>
    <row r="2879" spans="1:17" ht="12.75">
      <c r="A2879" s="4">
        <v>45550</v>
      </c>
      <c r="B2879" s="18">
        <f>IF(AND(ISNUMBER(--LEFT(A2879,10)), ISNUMBER(--LEFT(C2879,10))), --LEFT(C2879,10) - --LEFT(A2879,10), "")</f>
        <v>86.593000000000757</v>
      </c>
      <c r="C2879" s="4">
        <v>45636.593055555553</v>
      </c>
      <c r="D2879" s="16">
        <f>YEAR(C2879)</f>
        <v>2024</v>
      </c>
      <c r="E2879" s="1" t="str">
        <f t="shared" si="44"/>
        <v>December 2024</v>
      </c>
      <c r="F2879" s="3" t="str">
        <f ca="1">IF(C2879&gt;=TODAY()-365, "Last 12 Months", "After 12 Months")</f>
        <v>Last 12 Months</v>
      </c>
      <c r="G2879" s="1" t="s">
        <v>5230</v>
      </c>
      <c r="H2879" s="1" t="s">
        <v>3301</v>
      </c>
      <c r="I2879" s="1" t="s">
        <v>3742</v>
      </c>
      <c r="J2879" s="8">
        <f>EOMONTH(C2879, 0)</f>
        <v>45657</v>
      </c>
      <c r="K2879" s="1" t="s">
        <v>233</v>
      </c>
      <c r="L2879" s="1" t="str">
        <f>IF(ISNUMBER(SEARCH("Social subscription",I2879)),"Social Sub",IF(OR(ISNUMBER(SEARCH("Mens",I2879)),ISNUMBER(SEARCH("Ladies",I2879))),"Match Fees",IF(OR(ISNUMBER(SEARCH("Badgers",I2879)),ISNUMBER(SEARCH("Match Fee",I2879))),"Match Fees",IF(OR(ISNUMBER(SEARCH("Training",I2879)),ISNUMBER(SEARCH("Aspirations",I2879))),"Training Fee",""))))</f>
        <v>Match Fees</v>
      </c>
      <c r="M2879" s="1">
        <v>150</v>
      </c>
      <c r="N2879" s="1">
        <v>0</v>
      </c>
      <c r="O2879" s="1">
        <v>0</v>
      </c>
      <c r="P2879" s="1">
        <v>0</v>
      </c>
      <c r="Q2879" s="1">
        <v>150</v>
      </c>
    </row>
    <row r="2880" spans="1:17" ht="12.75">
      <c r="A2880" s="4">
        <v>45550</v>
      </c>
      <c r="B2880" s="18">
        <f>IF(AND(ISNUMBER(--LEFT(A2880,10)), ISNUMBER(--LEFT(C2880,10))), --LEFT(C2880,10) - --LEFT(A2880,10), "")</f>
        <v>86.601999999998952</v>
      </c>
      <c r="C2880" s="4">
        <v>45636.602083333331</v>
      </c>
      <c r="D2880" s="16">
        <f>YEAR(C2880)</f>
        <v>2024</v>
      </c>
      <c r="E2880" s="1" t="str">
        <f t="shared" si="44"/>
        <v>December 2024</v>
      </c>
      <c r="F2880" s="3" t="str">
        <f ca="1">IF(C2880&gt;=TODAY()-365, "Last 12 Months", "After 12 Months")</f>
        <v>Last 12 Months</v>
      </c>
      <c r="G2880" s="1" t="s">
        <v>5231</v>
      </c>
      <c r="H2880" s="1" t="s">
        <v>384</v>
      </c>
      <c r="I2880" s="1" t="s">
        <v>3742</v>
      </c>
      <c r="J2880" s="8">
        <f>EOMONTH(C2880, 0)</f>
        <v>45657</v>
      </c>
      <c r="K2880" s="1" t="s">
        <v>233</v>
      </c>
      <c r="L2880" s="1" t="str">
        <f>IF(ISNUMBER(SEARCH("Social subscription",I2880)),"Social Sub",IF(OR(ISNUMBER(SEARCH("Mens",I2880)),ISNUMBER(SEARCH("Ladies",I2880))),"Match Fees",IF(OR(ISNUMBER(SEARCH("Badgers",I2880)),ISNUMBER(SEARCH("Match Fee",I2880))),"Match Fees",IF(OR(ISNUMBER(SEARCH("Training",I2880)),ISNUMBER(SEARCH("Aspirations",I2880))),"Training Fee",""))))</f>
        <v>Match Fees</v>
      </c>
      <c r="M2880" s="1">
        <v>150</v>
      </c>
      <c r="N2880" s="1">
        <v>0</v>
      </c>
      <c r="O2880" s="1">
        <v>0</v>
      </c>
      <c r="P2880" s="1">
        <v>0</v>
      </c>
      <c r="Q2880" s="1">
        <v>150</v>
      </c>
    </row>
    <row r="2881" spans="1:17" ht="12.75">
      <c r="A2881" s="4">
        <v>45551</v>
      </c>
      <c r="B2881" s="18">
        <f>IF(AND(ISNUMBER(--LEFT(A2881,10)), ISNUMBER(--LEFT(C2881,10))), --LEFT(C2881,10) - --LEFT(A2881,10), "")</f>
        <v>85.69999999999709</v>
      </c>
      <c r="C2881" s="4">
        <v>45636.7</v>
      </c>
      <c r="D2881" s="16">
        <f>YEAR(C2881)</f>
        <v>2024</v>
      </c>
      <c r="E2881" s="1" t="str">
        <f t="shared" si="44"/>
        <v>December 2024</v>
      </c>
      <c r="F2881" s="3" t="str">
        <f ca="1">IF(C2881&gt;=TODAY()-365, "Last 12 Months", "After 12 Months")</f>
        <v>Last 12 Months</v>
      </c>
      <c r="G2881" s="1" t="s">
        <v>5232</v>
      </c>
      <c r="H2881" s="1" t="s">
        <v>864</v>
      </c>
      <c r="I2881" s="1" t="s">
        <v>2905</v>
      </c>
      <c r="J2881" s="8">
        <f>EOMONTH(C2881, 0)</f>
        <v>45657</v>
      </c>
      <c r="K2881" s="1" t="s">
        <v>233</v>
      </c>
      <c r="L2881" s="1" t="str">
        <f>IF(ISNUMBER(SEARCH("Social subscription",I2881)),"Social Sub",IF(OR(ISNUMBER(SEARCH("Mens",I2881)),ISNUMBER(SEARCH("Ladies",I2881))),"Match Fees",IF(OR(ISNUMBER(SEARCH("Badgers",I2881)),ISNUMBER(SEARCH("Match Fee",I2881))),"Match Fees",IF(OR(ISNUMBER(SEARCH("Training",I2881)),ISNUMBER(SEARCH("Aspirations",I2881))),"Training Fee",""))))</f>
        <v>Match Fees</v>
      </c>
      <c r="M2881" s="1">
        <v>75</v>
      </c>
      <c r="N2881" s="1">
        <v>0</v>
      </c>
      <c r="O2881" s="1">
        <v>0</v>
      </c>
      <c r="P2881" s="1">
        <v>0</v>
      </c>
      <c r="Q2881" s="1">
        <v>75</v>
      </c>
    </row>
    <row r="2882" spans="1:17" ht="12.75">
      <c r="A2882" s="4">
        <v>45632</v>
      </c>
      <c r="B2882" s="18">
        <f>IF(AND(ISNUMBER(--LEFT(A2882,10)), ISNUMBER(--LEFT(C2882,10))), --LEFT(C2882,10) - --LEFT(A2882,10), "")</f>
        <v>4.8055000000022119</v>
      </c>
      <c r="C2882" s="4">
        <v>45636.805555555555</v>
      </c>
      <c r="D2882" s="16">
        <f>YEAR(C2882)</f>
        <v>2024</v>
      </c>
      <c r="E2882" s="1" t="str">
        <f t="shared" si="44"/>
        <v>December 2024</v>
      </c>
      <c r="F2882" s="3" t="str">
        <f ca="1">IF(C2882&gt;=TODAY()-365, "Last 12 Months", "After 12 Months")</f>
        <v>Last 12 Months</v>
      </c>
      <c r="G2882" s="1" t="s">
        <v>5233</v>
      </c>
      <c r="H2882" s="1" t="s">
        <v>2640</v>
      </c>
      <c r="I2882" s="1" t="s">
        <v>5234</v>
      </c>
      <c r="J2882" s="8">
        <f>EOMONTH(C2882, 0)</f>
        <v>45657</v>
      </c>
      <c r="K2882" s="1" t="s">
        <v>241</v>
      </c>
      <c r="L2882" s="1" t="str">
        <f>IF(ISNUMBER(SEARCH("Social subscription",I2882)),"Social Sub",IF(OR(ISNUMBER(SEARCH("Mens",I2882)),ISNUMBER(SEARCH("Ladies",I2882))),"Match Fees",IF(OR(ISNUMBER(SEARCH("Badgers",I2882)),ISNUMBER(SEARCH("Match Fee",I2882))),"Match Fees",IF(OR(ISNUMBER(SEARCH("Training",I2882)),ISNUMBER(SEARCH("Aspirations",I2882))),"Training Fee",""))))</f>
        <v>Match Fees</v>
      </c>
      <c r="M2882" s="1">
        <v>5</v>
      </c>
      <c r="N2882" s="1">
        <v>0</v>
      </c>
      <c r="O2882" s="1">
        <v>0</v>
      </c>
      <c r="P2882" s="1">
        <v>0</v>
      </c>
      <c r="Q2882" s="1">
        <v>5</v>
      </c>
    </row>
    <row r="2883" spans="1:17" ht="12.75">
      <c r="A2883" s="4">
        <v>45542</v>
      </c>
      <c r="B2883" s="18">
        <f>IF(AND(ISNUMBER(--LEFT(A2883,10)), ISNUMBER(--LEFT(C2883,10))), --LEFT(C2883,10) - --LEFT(A2883,10), "")</f>
        <v>94.830499999996391</v>
      </c>
      <c r="C2883" s="4">
        <v>45636.830555555556</v>
      </c>
      <c r="D2883" s="16">
        <f>YEAR(C2883)</f>
        <v>2024</v>
      </c>
      <c r="E2883" s="1" t="str">
        <f t="shared" ref="E2883:E2946" si="45">TEXT(C2883, "mmmm yyyy")</f>
        <v>December 2024</v>
      </c>
      <c r="F2883" s="3" t="str">
        <f ca="1">IF(C2883&gt;=TODAY()-365, "Last 12 Months", "After 12 Months")</f>
        <v>Last 12 Months</v>
      </c>
      <c r="G2883" s="1" t="s">
        <v>5235</v>
      </c>
      <c r="H2883" s="1" t="s">
        <v>661</v>
      </c>
      <c r="I2883" s="1" t="s">
        <v>3980</v>
      </c>
      <c r="J2883" s="8">
        <f>EOMONTH(C2883, 0)</f>
        <v>45657</v>
      </c>
      <c r="K2883" s="1" t="s">
        <v>233</v>
      </c>
      <c r="L2883" s="1" t="str">
        <f>IF(ISNUMBER(SEARCH("Social subscription",I2883)),"Social Sub",IF(OR(ISNUMBER(SEARCH("Mens",I2883)),ISNUMBER(SEARCH("Ladies",I2883))),"Match Fees",IF(OR(ISNUMBER(SEARCH("Badgers",I2883)),ISNUMBER(SEARCH("Match Fee",I2883))),"Match Fees",IF(OR(ISNUMBER(SEARCH("Training",I2883)),ISNUMBER(SEARCH("Aspirations",I2883))),"Training Fee",""))))</f>
        <v>Match Fees</v>
      </c>
      <c r="M2883" s="1">
        <v>30</v>
      </c>
      <c r="N2883" s="1">
        <v>0</v>
      </c>
      <c r="O2883" s="1">
        <v>0</v>
      </c>
      <c r="P2883" s="1">
        <v>0</v>
      </c>
      <c r="Q2883" s="1">
        <v>30</v>
      </c>
    </row>
    <row r="2884" spans="1:17" ht="12.75">
      <c r="A2884" s="4">
        <v>45626</v>
      </c>
      <c r="B2884" s="18">
        <f>IF(AND(ISNUMBER(--LEFT(A2884,10)), ISNUMBER(--LEFT(C2884,10))), --LEFT(C2884,10) - --LEFT(A2884,10), "")</f>
        <v>10.831899999997404</v>
      </c>
      <c r="C2884" s="4">
        <v>45636.831944444442</v>
      </c>
      <c r="D2884" s="16">
        <f>YEAR(C2884)</f>
        <v>2024</v>
      </c>
      <c r="E2884" s="1" t="str">
        <f t="shared" si="45"/>
        <v>December 2024</v>
      </c>
      <c r="F2884" s="3" t="str">
        <f ca="1">IF(C2884&gt;=TODAY()-365, "Last 12 Months", "After 12 Months")</f>
        <v>Last 12 Months</v>
      </c>
      <c r="G2884" s="1" t="s">
        <v>5236</v>
      </c>
      <c r="H2884" s="1" t="s">
        <v>2565</v>
      </c>
      <c r="I2884" s="1" t="s">
        <v>5237</v>
      </c>
      <c r="J2884" s="8">
        <f>EOMONTH(C2884, 0)</f>
        <v>45657</v>
      </c>
      <c r="K2884" s="1" t="s">
        <v>233</v>
      </c>
      <c r="L2884" s="1" t="str">
        <f>IF(ISNUMBER(SEARCH("Social subscription",I2884)),"Social Sub",IF(OR(ISNUMBER(SEARCH("Mens",I2884)),ISNUMBER(SEARCH("Ladies",I2884))),"Match Fees",IF(OR(ISNUMBER(SEARCH("Badgers",I2884)),ISNUMBER(SEARCH("Match Fee",I2884))),"Match Fees",IF(OR(ISNUMBER(SEARCH("Training",I2884)),ISNUMBER(SEARCH("Aspirations",I2884))),"Training Fee",""))))</f>
        <v>Match Fees</v>
      </c>
      <c r="M2884" s="1">
        <v>10</v>
      </c>
      <c r="N2884" s="1">
        <v>0</v>
      </c>
      <c r="O2884" s="1">
        <v>0</v>
      </c>
      <c r="P2884" s="1">
        <v>0</v>
      </c>
      <c r="Q2884" s="1">
        <v>10</v>
      </c>
    </row>
    <row r="2885" spans="1:17" ht="12.75">
      <c r="A2885" s="4">
        <v>45633</v>
      </c>
      <c r="B2885" s="18">
        <f>IF(AND(ISNUMBER(--LEFT(A2885,10)), ISNUMBER(--LEFT(C2885,10))), --LEFT(C2885,10) - --LEFT(A2885,10), "")</f>
        <v>3.8318999999974039</v>
      </c>
      <c r="C2885" s="4">
        <v>45636.831944444442</v>
      </c>
      <c r="D2885" s="16">
        <f>YEAR(C2885)</f>
        <v>2024</v>
      </c>
      <c r="E2885" s="1" t="str">
        <f t="shared" si="45"/>
        <v>December 2024</v>
      </c>
      <c r="F2885" s="3" t="str">
        <f ca="1">IF(C2885&gt;=TODAY()-365, "Last 12 Months", "After 12 Months")</f>
        <v>Last 12 Months</v>
      </c>
      <c r="G2885" s="1" t="s">
        <v>5238</v>
      </c>
      <c r="H2885" s="1" t="s">
        <v>2565</v>
      </c>
      <c r="I2885" s="1" t="s">
        <v>5239</v>
      </c>
      <c r="J2885" s="8">
        <f>EOMONTH(C2885, 0)</f>
        <v>45657</v>
      </c>
      <c r="K2885" s="1" t="s">
        <v>233</v>
      </c>
      <c r="L2885" s="1" t="str">
        <f>IF(ISNUMBER(SEARCH("Social subscription",I2885)),"Social Sub",IF(OR(ISNUMBER(SEARCH("Mens",I2885)),ISNUMBER(SEARCH("Ladies",I2885))),"Match Fees",IF(OR(ISNUMBER(SEARCH("Badgers",I2885)),ISNUMBER(SEARCH("Match Fee",I2885))),"Match Fees",IF(OR(ISNUMBER(SEARCH("Training",I2885)),ISNUMBER(SEARCH("Aspirations",I2885))),"Training Fee",""))))</f>
        <v>Match Fees</v>
      </c>
      <c r="M2885" s="1">
        <v>10</v>
      </c>
      <c r="N2885" s="1">
        <v>0</v>
      </c>
      <c r="O2885" s="1">
        <v>0</v>
      </c>
      <c r="P2885" s="1">
        <v>0</v>
      </c>
      <c r="Q2885" s="1">
        <v>10</v>
      </c>
    </row>
    <row r="2886" spans="1:17" ht="12.75">
      <c r="A2886" s="4">
        <v>45577</v>
      </c>
      <c r="B2886" s="18">
        <f>IF(AND(ISNUMBER(--LEFT(A2886,10)), ISNUMBER(--LEFT(C2886,10))), --LEFT(C2886,10) - --LEFT(A2886,10), "")</f>
        <v>60.354099999996834</v>
      </c>
      <c r="C2886" s="4">
        <v>45637.354166666664</v>
      </c>
      <c r="D2886" s="16">
        <f>YEAR(C2886)</f>
        <v>2024</v>
      </c>
      <c r="E2886" s="1" t="str">
        <f t="shared" si="45"/>
        <v>December 2024</v>
      </c>
      <c r="F2886" s="3" t="str">
        <f ca="1">IF(C2886&gt;=TODAY()-365, "Last 12 Months", "After 12 Months")</f>
        <v>Last 12 Months</v>
      </c>
      <c r="G2886" s="1" t="s">
        <v>5240</v>
      </c>
      <c r="H2886" s="1" t="s">
        <v>849</v>
      </c>
      <c r="I2886" s="1" t="s">
        <v>5241</v>
      </c>
      <c r="J2886" s="8">
        <f>EOMONTH(C2886, 0)</f>
        <v>45657</v>
      </c>
      <c r="K2886" s="1" t="s">
        <v>373</v>
      </c>
      <c r="L2886" s="1" t="str">
        <f>IF(ISNUMBER(SEARCH("Social subscription",I2886)),"Social Sub",IF(OR(ISNUMBER(SEARCH("Mens",I2886)),ISNUMBER(SEARCH("Ladies",I2886))),"Match Fees",IF(OR(ISNUMBER(SEARCH("Badgers",I2886)),ISNUMBER(SEARCH("Match Fee",I2886))),"Match Fees",IF(OR(ISNUMBER(SEARCH("Training",I2886)),ISNUMBER(SEARCH("Aspirations",I2886))),"Training Fee",""))))</f>
        <v>Match Fees</v>
      </c>
      <c r="M2886" s="1">
        <v>5</v>
      </c>
      <c r="N2886" s="1">
        <v>0.12</v>
      </c>
      <c r="O2886" s="1">
        <v>0.05</v>
      </c>
      <c r="P2886" s="1">
        <v>0</v>
      </c>
      <c r="Q2886" s="1">
        <v>4.83</v>
      </c>
    </row>
    <row r="2887" spans="1:17" ht="12.75">
      <c r="A2887" s="4">
        <v>45583</v>
      </c>
      <c r="B2887" s="18">
        <f>IF(AND(ISNUMBER(--LEFT(A2887,10)), ISNUMBER(--LEFT(C2887,10))), --LEFT(C2887,10) - --LEFT(A2887,10), "")</f>
        <v>54.354099999996834</v>
      </c>
      <c r="C2887" s="4">
        <v>45637.354166666664</v>
      </c>
      <c r="D2887" s="16">
        <f>YEAR(C2887)</f>
        <v>2024</v>
      </c>
      <c r="E2887" s="1" t="str">
        <f t="shared" si="45"/>
        <v>December 2024</v>
      </c>
      <c r="F2887" s="3" t="str">
        <f ca="1">IF(C2887&gt;=TODAY()-365, "Last 12 Months", "After 12 Months")</f>
        <v>Last 12 Months</v>
      </c>
      <c r="G2887" s="1" t="s">
        <v>5242</v>
      </c>
      <c r="H2887" s="1" t="s">
        <v>849</v>
      </c>
      <c r="I2887" s="1" t="s">
        <v>5243</v>
      </c>
      <c r="J2887" s="8">
        <f>EOMONTH(C2887, 0)</f>
        <v>45657</v>
      </c>
      <c r="K2887" s="1" t="s">
        <v>373</v>
      </c>
      <c r="L2887" s="1" t="str">
        <f>IF(ISNUMBER(SEARCH("Social subscription",I2887)),"Social Sub",IF(OR(ISNUMBER(SEARCH("Mens",I2887)),ISNUMBER(SEARCH("Ladies",I2887))),"Match Fees",IF(OR(ISNUMBER(SEARCH("Badgers",I2887)),ISNUMBER(SEARCH("Match Fee",I2887))),"Match Fees",IF(OR(ISNUMBER(SEARCH("Training",I2887)),ISNUMBER(SEARCH("Aspirations",I2887))),"Training Fee",""))))</f>
        <v>Match Fees</v>
      </c>
      <c r="M2887" s="1">
        <v>5</v>
      </c>
      <c r="N2887" s="1">
        <v>0.12</v>
      </c>
      <c r="O2887" s="1">
        <v>0.05</v>
      </c>
      <c r="P2887" s="1">
        <v>0</v>
      </c>
      <c r="Q2887" s="1">
        <v>4.83</v>
      </c>
    </row>
    <row r="2888" spans="1:17" ht="12.75">
      <c r="A2888" s="4">
        <v>45619</v>
      </c>
      <c r="B2888" s="18">
        <f>IF(AND(ISNUMBER(--LEFT(A2888,10)), ISNUMBER(--LEFT(C2888,10))), --LEFT(C2888,10) - --LEFT(A2888,10), "")</f>
        <v>18.354099999996834</v>
      </c>
      <c r="C2888" s="4">
        <v>45637.354166666664</v>
      </c>
      <c r="D2888" s="16">
        <f>YEAR(C2888)</f>
        <v>2024</v>
      </c>
      <c r="E2888" s="1" t="str">
        <f t="shared" si="45"/>
        <v>December 2024</v>
      </c>
      <c r="F2888" s="3" t="str">
        <f ca="1">IF(C2888&gt;=TODAY()-365, "Last 12 Months", "After 12 Months")</f>
        <v>Last 12 Months</v>
      </c>
      <c r="G2888" s="1" t="s">
        <v>5244</v>
      </c>
      <c r="H2888" s="1" t="s">
        <v>849</v>
      </c>
      <c r="I2888" s="1" t="s">
        <v>5245</v>
      </c>
      <c r="J2888" s="8">
        <f>EOMONTH(C2888, 0)</f>
        <v>45657</v>
      </c>
      <c r="K2888" s="1" t="s">
        <v>373</v>
      </c>
      <c r="L2888" s="1" t="str">
        <f>IF(ISNUMBER(SEARCH("Social subscription",I2888)),"Social Sub",IF(OR(ISNUMBER(SEARCH("Mens",I2888)),ISNUMBER(SEARCH("Ladies",I2888))),"Match Fees",IF(OR(ISNUMBER(SEARCH("Badgers",I2888)),ISNUMBER(SEARCH("Match Fee",I2888))),"Match Fees",IF(OR(ISNUMBER(SEARCH("Training",I2888)),ISNUMBER(SEARCH("Aspirations",I2888))),"Training Fee",""))))</f>
        <v>Match Fees</v>
      </c>
      <c r="M2888" s="1">
        <v>5</v>
      </c>
      <c r="N2888" s="1">
        <v>0.12</v>
      </c>
      <c r="O2888" s="1">
        <v>0.05</v>
      </c>
      <c r="P2888" s="1">
        <v>0</v>
      </c>
      <c r="Q2888" s="1">
        <v>4.83</v>
      </c>
    </row>
    <row r="2889" spans="1:17" ht="12.75">
      <c r="A2889" s="4">
        <v>45626</v>
      </c>
      <c r="B2889" s="18">
        <f>IF(AND(ISNUMBER(--LEFT(A2889,10)), ISNUMBER(--LEFT(C2889,10))), --LEFT(C2889,10) - --LEFT(A2889,10), "")</f>
        <v>11.354099999996834</v>
      </c>
      <c r="C2889" s="4">
        <v>45637.354166666664</v>
      </c>
      <c r="D2889" s="16">
        <f>YEAR(C2889)</f>
        <v>2024</v>
      </c>
      <c r="E2889" s="1" t="str">
        <f t="shared" si="45"/>
        <v>December 2024</v>
      </c>
      <c r="F2889" s="3" t="str">
        <f ca="1">IF(C2889&gt;=TODAY()-365, "Last 12 Months", "After 12 Months")</f>
        <v>Last 12 Months</v>
      </c>
      <c r="G2889" s="1" t="s">
        <v>5246</v>
      </c>
      <c r="H2889" s="1" t="s">
        <v>849</v>
      </c>
      <c r="I2889" s="1" t="s">
        <v>5247</v>
      </c>
      <c r="J2889" s="8">
        <f>EOMONTH(C2889, 0)</f>
        <v>45657</v>
      </c>
      <c r="K2889" s="1" t="s">
        <v>373</v>
      </c>
      <c r="L2889" s="1" t="str">
        <f>IF(ISNUMBER(SEARCH("Social subscription",I2889)),"Social Sub",IF(OR(ISNUMBER(SEARCH("Mens",I2889)),ISNUMBER(SEARCH("Ladies",I2889))),"Match Fees",IF(OR(ISNUMBER(SEARCH("Badgers",I2889)),ISNUMBER(SEARCH("Match Fee",I2889))),"Match Fees",IF(OR(ISNUMBER(SEARCH("Training",I2889)),ISNUMBER(SEARCH("Aspirations",I2889))),"Training Fee",""))))</f>
        <v>Match Fees</v>
      </c>
      <c r="M2889" s="1">
        <v>5</v>
      </c>
      <c r="N2889" s="1">
        <v>0.14000000000000001</v>
      </c>
      <c r="O2889" s="1">
        <v>0.05</v>
      </c>
      <c r="P2889" s="1">
        <v>0</v>
      </c>
      <c r="Q2889" s="1">
        <v>4.8099999999999996</v>
      </c>
    </row>
    <row r="2890" spans="1:17" ht="12.75">
      <c r="A2890" s="4">
        <v>45604</v>
      </c>
      <c r="B2890" s="18">
        <f>IF(AND(ISNUMBER(--LEFT(A2890,10)), ISNUMBER(--LEFT(C2890,10))), --LEFT(C2890,10) - --LEFT(A2890,10), "")</f>
        <v>34.354800000000978</v>
      </c>
      <c r="C2890" s="4">
        <v>45638.354861111111</v>
      </c>
      <c r="D2890" s="16">
        <f>YEAR(C2890)</f>
        <v>2024</v>
      </c>
      <c r="E2890" s="1" t="str">
        <f t="shared" si="45"/>
        <v>December 2024</v>
      </c>
      <c r="F2890" s="3" t="str">
        <f ca="1">IF(C2890&gt;=TODAY()-365, "Last 12 Months", "After 12 Months")</f>
        <v>Last 12 Months</v>
      </c>
      <c r="G2890" s="1" t="s">
        <v>5248</v>
      </c>
      <c r="H2890" s="1" t="s">
        <v>593</v>
      </c>
      <c r="I2890" s="1" t="s">
        <v>5249</v>
      </c>
      <c r="J2890" s="8">
        <f>EOMONTH(C2890, 0)</f>
        <v>45657</v>
      </c>
      <c r="K2890" s="1" t="s">
        <v>373</v>
      </c>
      <c r="L2890" s="1" t="str">
        <f>IF(ISNUMBER(SEARCH("Social subscription",I2890)),"Social Sub",IF(OR(ISNUMBER(SEARCH("Mens",I2890)),ISNUMBER(SEARCH("Ladies",I2890))),"Match Fees",IF(OR(ISNUMBER(SEARCH("Badgers",I2890)),ISNUMBER(SEARCH("Match Fee",I2890))),"Match Fees",IF(OR(ISNUMBER(SEARCH("Training",I2890)),ISNUMBER(SEARCH("Aspirations",I2890))),"Training Fee",""))))</f>
        <v>Match Fees</v>
      </c>
      <c r="M2890" s="1">
        <v>3</v>
      </c>
      <c r="N2890" s="1">
        <v>0.11</v>
      </c>
      <c r="O2890" s="1">
        <v>0.05</v>
      </c>
      <c r="P2890" s="1">
        <v>0</v>
      </c>
      <c r="Q2890" s="1">
        <v>2.84</v>
      </c>
    </row>
    <row r="2891" spans="1:17" ht="12.75">
      <c r="A2891" s="4">
        <v>45611</v>
      </c>
      <c r="B2891" s="18">
        <f>IF(AND(ISNUMBER(--LEFT(A2891,10)), ISNUMBER(--LEFT(C2891,10))), --LEFT(C2891,10) - --LEFT(A2891,10), "")</f>
        <v>27.354800000000978</v>
      </c>
      <c r="C2891" s="4">
        <v>45638.354861111111</v>
      </c>
      <c r="D2891" s="16">
        <f>YEAR(C2891)</f>
        <v>2024</v>
      </c>
      <c r="E2891" s="1" t="str">
        <f t="shared" si="45"/>
        <v>December 2024</v>
      </c>
      <c r="F2891" s="3" t="str">
        <f ca="1">IF(C2891&gt;=TODAY()-365, "Last 12 Months", "After 12 Months")</f>
        <v>Last 12 Months</v>
      </c>
      <c r="G2891" s="1" t="s">
        <v>5250</v>
      </c>
      <c r="H2891" s="1" t="s">
        <v>593</v>
      </c>
      <c r="I2891" s="1" t="s">
        <v>5251</v>
      </c>
      <c r="J2891" s="8">
        <f>EOMONTH(C2891, 0)</f>
        <v>45657</v>
      </c>
      <c r="K2891" s="1" t="s">
        <v>373</v>
      </c>
      <c r="L2891" s="1" t="str">
        <f>IF(ISNUMBER(SEARCH("Social subscription",I2891)),"Social Sub",IF(OR(ISNUMBER(SEARCH("Mens",I2891)),ISNUMBER(SEARCH("Ladies",I2891))),"Match Fees",IF(OR(ISNUMBER(SEARCH("Badgers",I2891)),ISNUMBER(SEARCH("Match Fee",I2891))),"Match Fees",IF(OR(ISNUMBER(SEARCH("Training",I2891)),ISNUMBER(SEARCH("Aspirations",I2891))),"Training Fee",""))))</f>
        <v>Match Fees</v>
      </c>
      <c r="M2891" s="1">
        <v>3</v>
      </c>
      <c r="N2891" s="1">
        <v>0.11</v>
      </c>
      <c r="O2891" s="1">
        <v>0.05</v>
      </c>
      <c r="P2891" s="1">
        <v>0</v>
      </c>
      <c r="Q2891" s="1">
        <v>2.84</v>
      </c>
    </row>
    <row r="2892" spans="1:17" ht="12.75">
      <c r="A2892" s="4">
        <v>45613</v>
      </c>
      <c r="B2892" s="18">
        <f>IF(AND(ISNUMBER(--LEFT(A2892,10)), ISNUMBER(--LEFT(C2892,10))), --LEFT(C2892,10) - --LEFT(A2892,10), "")</f>
        <v>25.354800000000978</v>
      </c>
      <c r="C2892" s="4">
        <v>45638.354861111111</v>
      </c>
      <c r="D2892" s="16">
        <f>YEAR(C2892)</f>
        <v>2024</v>
      </c>
      <c r="E2892" s="1" t="str">
        <f t="shared" si="45"/>
        <v>December 2024</v>
      </c>
      <c r="F2892" s="3" t="str">
        <f ca="1">IF(C2892&gt;=TODAY()-365, "Last 12 Months", "After 12 Months")</f>
        <v>Last 12 Months</v>
      </c>
      <c r="G2892" s="1" t="s">
        <v>5252</v>
      </c>
      <c r="H2892" s="1" t="s">
        <v>593</v>
      </c>
      <c r="I2892" s="1" t="s">
        <v>5253</v>
      </c>
      <c r="J2892" s="8">
        <f>EOMONTH(C2892, 0)</f>
        <v>45657</v>
      </c>
      <c r="K2892" s="1" t="s">
        <v>373</v>
      </c>
      <c r="L2892" s="1" t="str">
        <f>IF(ISNUMBER(SEARCH("Social subscription",I2892)),"Social Sub",IF(OR(ISNUMBER(SEARCH("Mens",I2892)),ISNUMBER(SEARCH("Ladies",I2892))),"Match Fees",IF(OR(ISNUMBER(SEARCH("Badgers",I2892)),ISNUMBER(SEARCH("Match Fee",I2892))),"Match Fees",IF(OR(ISNUMBER(SEARCH("Training",I2892)),ISNUMBER(SEARCH("Aspirations",I2892))),"Training Fee",""))))</f>
        <v>Training Fee</v>
      </c>
      <c r="M2892" s="1">
        <v>3</v>
      </c>
      <c r="N2892" s="1">
        <v>0.12</v>
      </c>
      <c r="O2892" s="1">
        <v>0.05</v>
      </c>
      <c r="P2892" s="1">
        <v>0</v>
      </c>
      <c r="Q2892" s="1">
        <v>2.83</v>
      </c>
    </row>
    <row r="2893" spans="1:17" ht="12.75">
      <c r="A2893" s="4">
        <v>45633</v>
      </c>
      <c r="B2893" s="18">
        <f>IF(AND(ISNUMBER(--LEFT(A2893,10)), ISNUMBER(--LEFT(C2893,10))), --LEFT(C2893,10) - --LEFT(A2893,10), "")</f>
        <v>5.4818999999988591</v>
      </c>
      <c r="C2893" s="4">
        <v>45638.481944444444</v>
      </c>
      <c r="D2893" s="16">
        <f>YEAR(C2893)</f>
        <v>2024</v>
      </c>
      <c r="E2893" s="1" t="str">
        <f t="shared" si="45"/>
        <v>December 2024</v>
      </c>
      <c r="F2893" s="3" t="str">
        <f ca="1">IF(C2893&gt;=TODAY()-365, "Last 12 Months", "After 12 Months")</f>
        <v>Last 12 Months</v>
      </c>
      <c r="G2893" s="1" t="s">
        <v>5254</v>
      </c>
      <c r="H2893" s="1" t="s">
        <v>2896</v>
      </c>
      <c r="I2893" s="1" t="s">
        <v>5255</v>
      </c>
      <c r="J2893" s="8">
        <f>EOMONTH(C2893, 0)</f>
        <v>45657</v>
      </c>
      <c r="K2893" s="1" t="s">
        <v>233</v>
      </c>
      <c r="L2893" s="1" t="str">
        <f>IF(ISNUMBER(SEARCH("Social subscription",I2893)),"Social Sub",IF(OR(ISNUMBER(SEARCH("Mens",I2893)),ISNUMBER(SEARCH("Ladies",I2893))),"Match Fees",IF(OR(ISNUMBER(SEARCH("Badgers",I2893)),ISNUMBER(SEARCH("Match Fee",I2893))),"Match Fees",IF(OR(ISNUMBER(SEARCH("Training",I2893)),ISNUMBER(SEARCH("Aspirations",I2893))),"Training Fee",""))))</f>
        <v>Match Fees</v>
      </c>
      <c r="M2893" s="1">
        <v>10</v>
      </c>
      <c r="N2893" s="1">
        <v>0</v>
      </c>
      <c r="O2893" s="1">
        <v>0</v>
      </c>
      <c r="P2893" s="1">
        <v>0</v>
      </c>
      <c r="Q2893" s="1">
        <v>10</v>
      </c>
    </row>
    <row r="2894" spans="1:17" ht="12.75">
      <c r="A2894" s="4">
        <v>45621</v>
      </c>
      <c r="B2894" s="18">
        <f>IF(AND(ISNUMBER(--LEFT(A2894,10)), ISNUMBER(--LEFT(C2894,10))), --LEFT(C2894,10) - --LEFT(A2894,10), "")</f>
        <v>17.490200000000186</v>
      </c>
      <c r="C2894" s="4">
        <v>45638.490277777775</v>
      </c>
      <c r="D2894" s="16">
        <f>YEAR(C2894)</f>
        <v>2024</v>
      </c>
      <c r="E2894" s="1" t="str">
        <f t="shared" si="45"/>
        <v>December 2024</v>
      </c>
      <c r="F2894" s="3" t="str">
        <f ca="1">IF(C2894&gt;=TODAY()-365, "Last 12 Months", "After 12 Months")</f>
        <v>Last 12 Months</v>
      </c>
      <c r="G2894" s="1" t="s">
        <v>5256</v>
      </c>
      <c r="H2894" s="1" t="s">
        <v>2896</v>
      </c>
      <c r="I2894" s="1" t="s">
        <v>5257</v>
      </c>
      <c r="J2894" s="8">
        <f>EOMONTH(C2894, 0)</f>
        <v>45657</v>
      </c>
      <c r="K2894" s="1" t="s">
        <v>233</v>
      </c>
      <c r="L2894" s="1" t="str">
        <f>IF(ISNUMBER(SEARCH("Social subscription",I2894)),"Social Sub",IF(OR(ISNUMBER(SEARCH("Mens",I2894)),ISNUMBER(SEARCH("Ladies",I2894))),"Match Fees",IF(OR(ISNUMBER(SEARCH("Badgers",I2894)),ISNUMBER(SEARCH("Match Fee",I2894))),"Match Fees",IF(OR(ISNUMBER(SEARCH("Training",I2894)),ISNUMBER(SEARCH("Aspirations",I2894))),"Training Fee",""))))</f>
        <v>Match Fees</v>
      </c>
      <c r="M2894" s="1">
        <v>75</v>
      </c>
      <c r="N2894" s="1">
        <v>0</v>
      </c>
      <c r="O2894" s="1">
        <v>0</v>
      </c>
      <c r="P2894" s="1">
        <v>0</v>
      </c>
      <c r="Q2894" s="1">
        <v>75</v>
      </c>
    </row>
    <row r="2895" spans="1:17" ht="12.75">
      <c r="A2895" s="4">
        <v>45612</v>
      </c>
      <c r="B2895" s="18">
        <f>IF(AND(ISNUMBER(--LEFT(A2895,10)), ISNUMBER(--LEFT(C2895,10))), --LEFT(C2895,10) - --LEFT(A2895,10), "")</f>
        <v>26.518700000000536</v>
      </c>
      <c r="C2895" s="4">
        <v>45638.518750000003</v>
      </c>
      <c r="D2895" s="16">
        <f>YEAR(C2895)</f>
        <v>2024</v>
      </c>
      <c r="E2895" s="1" t="str">
        <f t="shared" si="45"/>
        <v>December 2024</v>
      </c>
      <c r="F2895" s="3" t="str">
        <f ca="1">IF(C2895&gt;=TODAY()-365, "Last 12 Months", "After 12 Months")</f>
        <v>Last 12 Months</v>
      </c>
      <c r="G2895" s="1" t="s">
        <v>5258</v>
      </c>
      <c r="H2895" s="1" t="s">
        <v>1429</v>
      </c>
      <c r="I2895" s="1" t="s">
        <v>5259</v>
      </c>
      <c r="J2895" s="8">
        <f>EOMONTH(C2895, 0)</f>
        <v>45657</v>
      </c>
      <c r="K2895" s="1" t="s">
        <v>241</v>
      </c>
      <c r="L2895" s="1" t="str">
        <f>IF(ISNUMBER(SEARCH("Social subscription",I2895)),"Social Sub",IF(OR(ISNUMBER(SEARCH("Mens",I2895)),ISNUMBER(SEARCH("Ladies",I2895))),"Match Fees",IF(OR(ISNUMBER(SEARCH("Badgers",I2895)),ISNUMBER(SEARCH("Match Fee",I2895))),"Match Fees",IF(OR(ISNUMBER(SEARCH("Training",I2895)),ISNUMBER(SEARCH("Aspirations",I2895))),"Training Fee",""))))</f>
        <v>Match Fees</v>
      </c>
      <c r="M2895" s="1">
        <v>3</v>
      </c>
      <c r="N2895" s="1">
        <v>0</v>
      </c>
      <c r="O2895" s="1">
        <v>0</v>
      </c>
      <c r="P2895" s="1">
        <v>0</v>
      </c>
      <c r="Q2895" s="1">
        <v>3</v>
      </c>
    </row>
    <row r="2896" spans="1:17" ht="12.75">
      <c r="A2896" s="4">
        <v>45607</v>
      </c>
      <c r="B2896" s="18">
        <f>IF(AND(ISNUMBER(--LEFT(A2896,10)), ISNUMBER(--LEFT(C2896,10))), --LEFT(C2896,10) - --LEFT(A2896,10), "")</f>
        <v>31.538099999997939</v>
      </c>
      <c r="C2896" s="4">
        <v>45638.538194444445</v>
      </c>
      <c r="D2896" s="16">
        <f>YEAR(C2896)</f>
        <v>2024</v>
      </c>
      <c r="E2896" s="1" t="str">
        <f t="shared" si="45"/>
        <v>December 2024</v>
      </c>
      <c r="F2896" s="3" t="str">
        <f ca="1">IF(C2896&gt;=TODAY()-365, "Last 12 Months", "After 12 Months")</f>
        <v>Last 12 Months</v>
      </c>
      <c r="G2896" s="1" t="s">
        <v>5260</v>
      </c>
      <c r="H2896" s="1" t="s">
        <v>3662</v>
      </c>
      <c r="I2896" s="1" t="s">
        <v>2905</v>
      </c>
      <c r="J2896" s="8">
        <f>EOMONTH(C2896, 0)</f>
        <v>45657</v>
      </c>
      <c r="K2896" s="1" t="s">
        <v>233</v>
      </c>
      <c r="L2896" s="1" t="str">
        <f>IF(ISNUMBER(SEARCH("Social subscription",I2896)),"Social Sub",IF(OR(ISNUMBER(SEARCH("Mens",I2896)),ISNUMBER(SEARCH("Ladies",I2896))),"Match Fees",IF(OR(ISNUMBER(SEARCH("Badgers",I2896)),ISNUMBER(SEARCH("Match Fee",I2896))),"Match Fees",IF(OR(ISNUMBER(SEARCH("Training",I2896)),ISNUMBER(SEARCH("Aspirations",I2896))),"Training Fee",""))))</f>
        <v>Match Fees</v>
      </c>
      <c r="M2896" s="1">
        <v>75</v>
      </c>
      <c r="N2896" s="1">
        <v>0</v>
      </c>
      <c r="O2896" s="1">
        <v>0</v>
      </c>
      <c r="P2896" s="1">
        <v>0</v>
      </c>
      <c r="Q2896" s="1">
        <v>75</v>
      </c>
    </row>
    <row r="2897" spans="1:17" ht="12.75">
      <c r="A2897" s="4">
        <v>45621</v>
      </c>
      <c r="B2897" s="18">
        <f>IF(AND(ISNUMBER(--LEFT(A2897,10)), ISNUMBER(--LEFT(C2897,10))), --LEFT(C2897,10) - --LEFT(A2897,10), "")</f>
        <v>17.814500000000407</v>
      </c>
      <c r="C2897" s="4">
        <v>45638.814583333333</v>
      </c>
      <c r="D2897" s="16">
        <f>YEAR(C2897)</f>
        <v>2024</v>
      </c>
      <c r="E2897" s="1" t="str">
        <f t="shared" si="45"/>
        <v>December 2024</v>
      </c>
      <c r="F2897" s="3" t="str">
        <f ca="1">IF(C2897&gt;=TODAY()-365, "Last 12 Months", "After 12 Months")</f>
        <v>Last 12 Months</v>
      </c>
      <c r="G2897" s="1" t="s">
        <v>5261</v>
      </c>
      <c r="H2897" s="1" t="s">
        <v>1914</v>
      </c>
      <c r="I2897" s="1" t="s">
        <v>2905</v>
      </c>
      <c r="J2897" s="8">
        <f>EOMONTH(C2897, 0)</f>
        <v>45657</v>
      </c>
      <c r="K2897" s="1" t="s">
        <v>233</v>
      </c>
      <c r="L2897" s="1" t="str">
        <f>IF(ISNUMBER(SEARCH("Social subscription",I2897)),"Social Sub",IF(OR(ISNUMBER(SEARCH("Mens",I2897)),ISNUMBER(SEARCH("Ladies",I2897))),"Match Fees",IF(OR(ISNUMBER(SEARCH("Badgers",I2897)),ISNUMBER(SEARCH("Match Fee",I2897))),"Match Fees",IF(OR(ISNUMBER(SEARCH("Training",I2897)),ISNUMBER(SEARCH("Aspirations",I2897))),"Training Fee",""))))</f>
        <v>Match Fees</v>
      </c>
      <c r="M2897" s="1">
        <v>75</v>
      </c>
      <c r="N2897" s="1">
        <v>0</v>
      </c>
      <c r="O2897" s="1">
        <v>0</v>
      </c>
      <c r="P2897" s="1">
        <v>0</v>
      </c>
      <c r="Q2897" s="1">
        <v>75</v>
      </c>
    </row>
    <row r="2898" spans="1:17" ht="12.75">
      <c r="A2898" s="4">
        <v>45621</v>
      </c>
      <c r="B2898" s="18">
        <f>IF(AND(ISNUMBER(--LEFT(A2898,10)), ISNUMBER(--LEFT(C2898,10))), --LEFT(C2898,10) - --LEFT(A2898,10), "")</f>
        <v>17.814500000000407</v>
      </c>
      <c r="C2898" s="4">
        <v>45638.814583333333</v>
      </c>
      <c r="D2898" s="16">
        <f>YEAR(C2898)</f>
        <v>2024</v>
      </c>
      <c r="E2898" s="1" t="str">
        <f t="shared" si="45"/>
        <v>December 2024</v>
      </c>
      <c r="F2898" s="3" t="str">
        <f ca="1">IF(C2898&gt;=TODAY()-365, "Last 12 Months", "After 12 Months")</f>
        <v>Last 12 Months</v>
      </c>
      <c r="G2898" s="1" t="s">
        <v>5262</v>
      </c>
      <c r="H2898" s="1" t="s">
        <v>1914</v>
      </c>
      <c r="I2898" s="1" t="s">
        <v>5263</v>
      </c>
      <c r="J2898" s="8">
        <f>EOMONTH(C2898, 0)</f>
        <v>45657</v>
      </c>
      <c r="K2898" s="1" t="s">
        <v>233</v>
      </c>
      <c r="L2898" s="1" t="str">
        <f>IF(ISNUMBER(SEARCH("Social subscription",I2898)),"Social Sub",IF(OR(ISNUMBER(SEARCH("Mens",I2898)),ISNUMBER(SEARCH("Ladies",I2898))),"Match Fees",IF(OR(ISNUMBER(SEARCH("Badgers",I2898)),ISNUMBER(SEARCH("Match Fee",I2898))),"Match Fees",IF(OR(ISNUMBER(SEARCH("Training",I2898)),ISNUMBER(SEARCH("Aspirations",I2898))),"Training Fee",""))))</f>
        <v>Match Fees</v>
      </c>
      <c r="M2898" s="1">
        <v>5</v>
      </c>
      <c r="N2898" s="1">
        <v>0</v>
      </c>
      <c r="O2898" s="1">
        <v>0</v>
      </c>
      <c r="P2898" s="1">
        <v>0</v>
      </c>
      <c r="Q2898" s="1">
        <v>5</v>
      </c>
    </row>
    <row r="2899" spans="1:17" ht="12.75">
      <c r="A2899" s="4">
        <v>45621</v>
      </c>
      <c r="B2899" s="18">
        <f>IF(AND(ISNUMBER(--LEFT(A2899,10)), ISNUMBER(--LEFT(C2899,10))), --LEFT(C2899,10) - --LEFT(A2899,10), "")</f>
        <v>17.814500000000407</v>
      </c>
      <c r="C2899" s="4">
        <v>45638.814583333333</v>
      </c>
      <c r="D2899" s="16">
        <f>YEAR(C2899)</f>
        <v>2024</v>
      </c>
      <c r="E2899" s="1" t="str">
        <f t="shared" si="45"/>
        <v>December 2024</v>
      </c>
      <c r="F2899" s="3" t="str">
        <f ca="1">IF(C2899&gt;=TODAY()-365, "Last 12 Months", "After 12 Months")</f>
        <v>Last 12 Months</v>
      </c>
      <c r="G2899" s="1" t="s">
        <v>5264</v>
      </c>
      <c r="H2899" s="1" t="s">
        <v>1914</v>
      </c>
      <c r="I2899" s="1" t="s">
        <v>5265</v>
      </c>
      <c r="J2899" s="8">
        <f>EOMONTH(C2899, 0)</f>
        <v>45657</v>
      </c>
      <c r="K2899" s="1" t="s">
        <v>233</v>
      </c>
      <c r="L2899" s="1" t="str">
        <f>IF(ISNUMBER(SEARCH("Social subscription",I2899)),"Social Sub",IF(OR(ISNUMBER(SEARCH("Mens",I2899)),ISNUMBER(SEARCH("Ladies",I2899))),"Match Fees",IF(OR(ISNUMBER(SEARCH("Badgers",I2899)),ISNUMBER(SEARCH("Match Fee",I2899))),"Match Fees",IF(OR(ISNUMBER(SEARCH("Training",I2899)),ISNUMBER(SEARCH("Aspirations",I2899))),"Training Fee",""))))</f>
        <v>Match Fees</v>
      </c>
      <c r="M2899" s="1">
        <v>5</v>
      </c>
      <c r="N2899" s="1">
        <v>0</v>
      </c>
      <c r="O2899" s="1">
        <v>0</v>
      </c>
      <c r="P2899" s="1">
        <v>0</v>
      </c>
      <c r="Q2899" s="1">
        <v>5</v>
      </c>
    </row>
    <row r="2900" spans="1:17" ht="12.75">
      <c r="A2900" s="4">
        <v>45621</v>
      </c>
      <c r="B2900" s="18">
        <f>IF(AND(ISNUMBER(--LEFT(A2900,10)), ISNUMBER(--LEFT(C2900,10))), --LEFT(C2900,10) - --LEFT(A2900,10), "")</f>
        <v>17.814500000000407</v>
      </c>
      <c r="C2900" s="4">
        <v>45638.814583333333</v>
      </c>
      <c r="D2900" s="16">
        <f>YEAR(C2900)</f>
        <v>2024</v>
      </c>
      <c r="E2900" s="1" t="str">
        <f t="shared" si="45"/>
        <v>December 2024</v>
      </c>
      <c r="F2900" s="3" t="str">
        <f ca="1">IF(C2900&gt;=TODAY()-365, "Last 12 Months", "After 12 Months")</f>
        <v>Last 12 Months</v>
      </c>
      <c r="G2900" s="1" t="s">
        <v>5266</v>
      </c>
      <c r="H2900" s="1" t="s">
        <v>1914</v>
      </c>
      <c r="I2900" s="1" t="s">
        <v>5267</v>
      </c>
      <c r="J2900" s="8">
        <f>EOMONTH(C2900, 0)</f>
        <v>45657</v>
      </c>
      <c r="K2900" s="1" t="s">
        <v>233</v>
      </c>
      <c r="L2900" s="1" t="str">
        <f>IF(ISNUMBER(SEARCH("Social subscription",I2900)),"Social Sub",IF(OR(ISNUMBER(SEARCH("Mens",I2900)),ISNUMBER(SEARCH("Ladies",I2900))),"Match Fees",IF(OR(ISNUMBER(SEARCH("Badgers",I2900)),ISNUMBER(SEARCH("Match Fee",I2900))),"Match Fees",IF(OR(ISNUMBER(SEARCH("Training",I2900)),ISNUMBER(SEARCH("Aspirations",I2900))),"Training Fee",""))))</f>
        <v>Match Fees</v>
      </c>
      <c r="M2900" s="1">
        <v>5</v>
      </c>
      <c r="N2900" s="1">
        <v>0</v>
      </c>
      <c r="O2900" s="1">
        <v>0</v>
      </c>
      <c r="P2900" s="1">
        <v>0</v>
      </c>
      <c r="Q2900" s="1">
        <v>5</v>
      </c>
    </row>
    <row r="2901" spans="1:17" ht="12.75">
      <c r="A2901" s="4">
        <v>45629</v>
      </c>
      <c r="B2901" s="18">
        <f>IF(AND(ISNUMBER(--LEFT(A2901,10)), ISNUMBER(--LEFT(C2901,10))), --LEFT(C2901,10) - --LEFT(A2901,10), "")</f>
        <v>9.8145000000004075</v>
      </c>
      <c r="C2901" s="4">
        <v>45638.814583333333</v>
      </c>
      <c r="D2901" s="16">
        <f>YEAR(C2901)</f>
        <v>2024</v>
      </c>
      <c r="E2901" s="1" t="str">
        <f t="shared" si="45"/>
        <v>December 2024</v>
      </c>
      <c r="F2901" s="3" t="str">
        <f ca="1">IF(C2901&gt;=TODAY()-365, "Last 12 Months", "After 12 Months")</f>
        <v>Last 12 Months</v>
      </c>
      <c r="G2901" s="1" t="s">
        <v>5268</v>
      </c>
      <c r="H2901" s="1" t="s">
        <v>1914</v>
      </c>
      <c r="I2901" s="1" t="s">
        <v>5269</v>
      </c>
      <c r="J2901" s="8">
        <f>EOMONTH(C2901, 0)</f>
        <v>45657</v>
      </c>
      <c r="K2901" s="1" t="s">
        <v>233</v>
      </c>
      <c r="L2901" s="1" t="str">
        <f>IF(ISNUMBER(SEARCH("Social subscription",I2901)),"Social Sub",IF(OR(ISNUMBER(SEARCH("Mens",I2901)),ISNUMBER(SEARCH("Ladies",I2901))),"Match Fees",IF(OR(ISNUMBER(SEARCH("Badgers",I2901)),ISNUMBER(SEARCH("Match Fee",I2901))),"Match Fees",IF(OR(ISNUMBER(SEARCH("Training",I2901)),ISNUMBER(SEARCH("Aspirations",I2901))),"Training Fee",""))))</f>
        <v>Match Fees</v>
      </c>
      <c r="M2901" s="1">
        <v>5</v>
      </c>
      <c r="N2901" s="1">
        <v>0</v>
      </c>
      <c r="O2901" s="1">
        <v>0</v>
      </c>
      <c r="P2901" s="1">
        <v>0</v>
      </c>
      <c r="Q2901" s="1">
        <v>5</v>
      </c>
    </row>
    <row r="2902" spans="1:17" ht="12.75">
      <c r="A2902" s="4">
        <v>45551</v>
      </c>
      <c r="B2902" s="18">
        <f>IF(AND(ISNUMBER(--LEFT(A2902,10)), ISNUMBER(--LEFT(C2902,10))), --LEFT(C2902,10) - --LEFT(A2902,10), "")</f>
        <v>87.915200000003097</v>
      </c>
      <c r="C2902" s="4">
        <v>45638.915277777778</v>
      </c>
      <c r="D2902" s="16">
        <f>YEAR(C2902)</f>
        <v>2024</v>
      </c>
      <c r="E2902" s="1" t="str">
        <f t="shared" si="45"/>
        <v>December 2024</v>
      </c>
      <c r="F2902" s="3" t="str">
        <f ca="1">IF(C2902&gt;=TODAY()-365, "Last 12 Months", "After 12 Months")</f>
        <v>Last 12 Months</v>
      </c>
      <c r="G2902" s="1" t="s">
        <v>5270</v>
      </c>
      <c r="H2902" s="1" t="s">
        <v>1276</v>
      </c>
      <c r="I2902" s="1" t="s">
        <v>2905</v>
      </c>
      <c r="J2902" s="8">
        <f>EOMONTH(C2902, 0)</f>
        <v>45657</v>
      </c>
      <c r="K2902" s="1" t="s">
        <v>233</v>
      </c>
      <c r="L2902" s="1" t="str">
        <f>IF(ISNUMBER(SEARCH("Social subscription",I2902)),"Social Sub",IF(OR(ISNUMBER(SEARCH("Mens",I2902)),ISNUMBER(SEARCH("Ladies",I2902))),"Match Fees",IF(OR(ISNUMBER(SEARCH("Badgers",I2902)),ISNUMBER(SEARCH("Match Fee",I2902))),"Match Fees",IF(OR(ISNUMBER(SEARCH("Training",I2902)),ISNUMBER(SEARCH("Aspirations",I2902))),"Training Fee",""))))</f>
        <v>Match Fees</v>
      </c>
      <c r="M2902" s="1">
        <v>75</v>
      </c>
      <c r="N2902" s="1">
        <v>0</v>
      </c>
      <c r="O2902" s="1">
        <v>0</v>
      </c>
      <c r="P2902" s="1">
        <v>0</v>
      </c>
      <c r="Q2902" s="1">
        <v>75</v>
      </c>
    </row>
    <row r="2903" spans="1:17" ht="12.75">
      <c r="A2903" s="4">
        <v>45485</v>
      </c>
      <c r="B2903" s="18">
        <f>IF(AND(ISNUMBER(--LEFT(A2903,10)), ISNUMBER(--LEFT(C2903,10))), --LEFT(C2903,10) - --LEFT(A2903,10), "")</f>
        <v>153.94999999999709</v>
      </c>
      <c r="C2903" s="4">
        <v>45638.95</v>
      </c>
      <c r="D2903" s="16">
        <f>YEAR(C2903)</f>
        <v>2024</v>
      </c>
      <c r="E2903" s="1" t="str">
        <f t="shared" si="45"/>
        <v>December 2024</v>
      </c>
      <c r="F2903" s="3" t="str">
        <f ca="1">IF(C2903&gt;=TODAY()-365, "Last 12 Months", "After 12 Months")</f>
        <v>Last 12 Months</v>
      </c>
      <c r="G2903" s="1" t="s">
        <v>5271</v>
      </c>
      <c r="H2903" s="1" t="s">
        <v>5272</v>
      </c>
      <c r="I2903" s="1" t="s">
        <v>5273</v>
      </c>
      <c r="J2903" s="8">
        <f>EOMONTH(C2903, 0)</f>
        <v>45657</v>
      </c>
      <c r="K2903" s="1" t="s">
        <v>233</v>
      </c>
      <c r="L2903" s="1" t="str">
        <f>IF(ISNUMBER(SEARCH("Social subscription",I2903)),"Social Sub",IF(OR(ISNUMBER(SEARCH("Mens",I2903)),ISNUMBER(SEARCH("Ladies",I2903))),"Match Fees",IF(OR(ISNUMBER(SEARCH("Badgers",I2903)),ISNUMBER(SEARCH("Match Fee",I2903))),"Match Fees",IF(OR(ISNUMBER(SEARCH("Training",I2903)),ISNUMBER(SEARCH("Aspirations",I2903))),"Training Fee",""))))</f>
        <v>Training Fee</v>
      </c>
      <c r="M2903" s="1">
        <v>5</v>
      </c>
      <c r="N2903" s="1">
        <v>0</v>
      </c>
      <c r="O2903" s="1">
        <v>0</v>
      </c>
      <c r="P2903" s="1">
        <v>0</v>
      </c>
      <c r="Q2903" s="1">
        <v>5</v>
      </c>
    </row>
    <row r="2904" spans="1:17" ht="12.75">
      <c r="A2904" s="4">
        <v>45489</v>
      </c>
      <c r="B2904" s="18">
        <f>IF(AND(ISNUMBER(--LEFT(A2904,10)), ISNUMBER(--LEFT(C2904,10))), --LEFT(C2904,10) - --LEFT(A2904,10), "")</f>
        <v>149.94999999999709</v>
      </c>
      <c r="C2904" s="4">
        <v>45638.95</v>
      </c>
      <c r="D2904" s="16">
        <f>YEAR(C2904)</f>
        <v>2024</v>
      </c>
      <c r="E2904" s="1" t="str">
        <f t="shared" si="45"/>
        <v>December 2024</v>
      </c>
      <c r="F2904" s="3" t="str">
        <f ca="1">IF(C2904&gt;=TODAY()-365, "Last 12 Months", "After 12 Months")</f>
        <v>Last 12 Months</v>
      </c>
      <c r="G2904" s="1" t="s">
        <v>5274</v>
      </c>
      <c r="H2904" s="1" t="s">
        <v>5272</v>
      </c>
      <c r="I2904" s="1" t="s">
        <v>5275</v>
      </c>
      <c r="J2904" s="8">
        <f>EOMONTH(C2904, 0)</f>
        <v>45657</v>
      </c>
      <c r="K2904" s="1" t="s">
        <v>233</v>
      </c>
      <c r="L2904" s="1" t="str">
        <f>IF(ISNUMBER(SEARCH("Social subscription",I2904)),"Social Sub",IF(OR(ISNUMBER(SEARCH("Mens",I2904)),ISNUMBER(SEARCH("Ladies",I2904))),"Match Fees",IF(OR(ISNUMBER(SEARCH("Badgers",I2904)),ISNUMBER(SEARCH("Match Fee",I2904))),"Match Fees",IF(OR(ISNUMBER(SEARCH("Training",I2904)),ISNUMBER(SEARCH("Aspirations",I2904))),"Training Fee",""))))</f>
        <v>Match Fees</v>
      </c>
      <c r="M2904" s="1">
        <v>3</v>
      </c>
      <c r="N2904" s="1">
        <v>0</v>
      </c>
      <c r="O2904" s="1">
        <v>0</v>
      </c>
      <c r="P2904" s="1">
        <v>0</v>
      </c>
      <c r="Q2904" s="1">
        <v>3</v>
      </c>
    </row>
    <row r="2905" spans="1:17" ht="12.75">
      <c r="A2905" s="4">
        <v>45492</v>
      </c>
      <c r="B2905" s="18">
        <f>IF(AND(ISNUMBER(--LEFT(A2905,10)), ISNUMBER(--LEFT(C2905,10))), --LEFT(C2905,10) - --LEFT(A2905,10), "")</f>
        <v>146.95059999999648</v>
      </c>
      <c r="C2905" s="4">
        <v>45638.950694444444</v>
      </c>
      <c r="D2905" s="16">
        <f>YEAR(C2905)</f>
        <v>2024</v>
      </c>
      <c r="E2905" s="1" t="str">
        <f t="shared" si="45"/>
        <v>December 2024</v>
      </c>
      <c r="F2905" s="3" t="str">
        <f ca="1">IF(C2905&gt;=TODAY()-365, "Last 12 Months", "After 12 Months")</f>
        <v>Last 12 Months</v>
      </c>
      <c r="G2905" s="1" t="s">
        <v>5276</v>
      </c>
      <c r="H2905" s="1" t="s">
        <v>5272</v>
      </c>
      <c r="I2905" s="1" t="s">
        <v>5277</v>
      </c>
      <c r="J2905" s="8">
        <f>EOMONTH(C2905, 0)</f>
        <v>45657</v>
      </c>
      <c r="K2905" s="1" t="s">
        <v>233</v>
      </c>
      <c r="L2905" s="1" t="str">
        <f>IF(ISNUMBER(SEARCH("Social subscription",I2905)),"Social Sub",IF(OR(ISNUMBER(SEARCH("Mens",I2905)),ISNUMBER(SEARCH("Ladies",I2905))),"Match Fees",IF(OR(ISNUMBER(SEARCH("Badgers",I2905)),ISNUMBER(SEARCH("Match Fee",I2905))),"Match Fees",IF(OR(ISNUMBER(SEARCH("Training",I2905)),ISNUMBER(SEARCH("Aspirations",I2905))),"Training Fee",""))))</f>
        <v>Training Fee</v>
      </c>
      <c r="M2905" s="1">
        <v>5</v>
      </c>
      <c r="N2905" s="1">
        <v>0</v>
      </c>
      <c r="O2905" s="1">
        <v>0</v>
      </c>
      <c r="P2905" s="1">
        <v>0</v>
      </c>
      <c r="Q2905" s="1">
        <v>5</v>
      </c>
    </row>
    <row r="2906" spans="1:17" ht="12.75">
      <c r="A2906" s="4">
        <v>45499</v>
      </c>
      <c r="B2906" s="18">
        <f>IF(AND(ISNUMBER(--LEFT(A2906,10)), ISNUMBER(--LEFT(C2906,10))), --LEFT(C2906,10) - --LEFT(A2906,10), "")</f>
        <v>139.95059999999648</v>
      </c>
      <c r="C2906" s="4">
        <v>45638.950694444444</v>
      </c>
      <c r="D2906" s="16">
        <f>YEAR(C2906)</f>
        <v>2024</v>
      </c>
      <c r="E2906" s="1" t="str">
        <f t="shared" si="45"/>
        <v>December 2024</v>
      </c>
      <c r="F2906" s="3" t="str">
        <f ca="1">IF(C2906&gt;=TODAY()-365, "Last 12 Months", "After 12 Months")</f>
        <v>Last 12 Months</v>
      </c>
      <c r="G2906" s="1" t="s">
        <v>5278</v>
      </c>
      <c r="H2906" s="1" t="s">
        <v>5272</v>
      </c>
      <c r="I2906" s="1" t="s">
        <v>5279</v>
      </c>
      <c r="J2906" s="8">
        <f>EOMONTH(C2906, 0)</f>
        <v>45657</v>
      </c>
      <c r="K2906" s="1" t="s">
        <v>233</v>
      </c>
      <c r="L2906" s="1" t="str">
        <f>IF(ISNUMBER(SEARCH("Social subscription",I2906)),"Social Sub",IF(OR(ISNUMBER(SEARCH("Mens",I2906)),ISNUMBER(SEARCH("Ladies",I2906))),"Match Fees",IF(OR(ISNUMBER(SEARCH("Badgers",I2906)),ISNUMBER(SEARCH("Match Fee",I2906))),"Match Fees",IF(OR(ISNUMBER(SEARCH("Training",I2906)),ISNUMBER(SEARCH("Aspirations",I2906))),"Training Fee",""))))</f>
        <v>Training Fee</v>
      </c>
      <c r="M2906" s="1">
        <v>5</v>
      </c>
      <c r="N2906" s="1">
        <v>0</v>
      </c>
      <c r="O2906" s="1">
        <v>0</v>
      </c>
      <c r="P2906" s="1">
        <v>0</v>
      </c>
      <c r="Q2906" s="1">
        <v>5</v>
      </c>
    </row>
    <row r="2907" spans="1:17" ht="12.75">
      <c r="A2907" s="4">
        <v>45513</v>
      </c>
      <c r="B2907" s="18">
        <f>IF(AND(ISNUMBER(--LEFT(A2907,10)), ISNUMBER(--LEFT(C2907,10))), --LEFT(C2907,10) - --LEFT(A2907,10), "")</f>
        <v>125.95059999999648</v>
      </c>
      <c r="C2907" s="4">
        <v>45638.950694444444</v>
      </c>
      <c r="D2907" s="16">
        <f>YEAR(C2907)</f>
        <v>2024</v>
      </c>
      <c r="E2907" s="1" t="str">
        <f t="shared" si="45"/>
        <v>December 2024</v>
      </c>
      <c r="F2907" s="3" t="str">
        <f ca="1">IF(C2907&gt;=TODAY()-365, "Last 12 Months", "After 12 Months")</f>
        <v>Last 12 Months</v>
      </c>
      <c r="G2907" s="1" t="s">
        <v>5280</v>
      </c>
      <c r="H2907" s="1" t="s">
        <v>5272</v>
      </c>
      <c r="I2907" s="1" t="s">
        <v>5281</v>
      </c>
      <c r="J2907" s="8">
        <f>EOMONTH(C2907, 0)</f>
        <v>45657</v>
      </c>
      <c r="K2907" s="1" t="s">
        <v>233</v>
      </c>
      <c r="L2907" s="1" t="str">
        <f>IF(ISNUMBER(SEARCH("Social subscription",I2907)),"Social Sub",IF(OR(ISNUMBER(SEARCH("Mens",I2907)),ISNUMBER(SEARCH("Ladies",I2907))),"Match Fees",IF(OR(ISNUMBER(SEARCH("Badgers",I2907)),ISNUMBER(SEARCH("Match Fee",I2907))),"Match Fees",IF(OR(ISNUMBER(SEARCH("Training",I2907)),ISNUMBER(SEARCH("Aspirations",I2907))),"Training Fee",""))))</f>
        <v>Training Fee</v>
      </c>
      <c r="M2907" s="1">
        <v>5</v>
      </c>
      <c r="N2907" s="1">
        <v>0</v>
      </c>
      <c r="O2907" s="1">
        <v>0</v>
      </c>
      <c r="P2907" s="1">
        <v>0</v>
      </c>
      <c r="Q2907" s="1">
        <v>5</v>
      </c>
    </row>
    <row r="2908" spans="1:17" ht="12.75">
      <c r="A2908" s="4">
        <v>45520</v>
      </c>
      <c r="B2908" s="18">
        <f>IF(AND(ISNUMBER(--LEFT(A2908,10)), ISNUMBER(--LEFT(C2908,10))), --LEFT(C2908,10) - --LEFT(A2908,10), "")</f>
        <v>118.95059999999648</v>
      </c>
      <c r="C2908" s="4">
        <v>45638.950694444444</v>
      </c>
      <c r="D2908" s="16">
        <f>YEAR(C2908)</f>
        <v>2024</v>
      </c>
      <c r="E2908" s="1" t="str">
        <f t="shared" si="45"/>
        <v>December 2024</v>
      </c>
      <c r="F2908" s="3" t="str">
        <f ca="1">IF(C2908&gt;=TODAY()-365, "Last 12 Months", "After 12 Months")</f>
        <v>Last 12 Months</v>
      </c>
      <c r="G2908" s="1" t="s">
        <v>5282</v>
      </c>
      <c r="H2908" s="1" t="s">
        <v>5272</v>
      </c>
      <c r="I2908" s="1" t="s">
        <v>3179</v>
      </c>
      <c r="J2908" s="8">
        <f>EOMONTH(C2908, 0)</f>
        <v>45657</v>
      </c>
      <c r="K2908" s="1" t="s">
        <v>233</v>
      </c>
      <c r="L2908" s="1" t="str">
        <f>IF(ISNUMBER(SEARCH("Social subscription",I2908)),"Social Sub",IF(OR(ISNUMBER(SEARCH("Mens",I2908)),ISNUMBER(SEARCH("Ladies",I2908))),"Match Fees",IF(OR(ISNUMBER(SEARCH("Badgers",I2908)),ISNUMBER(SEARCH("Match Fee",I2908))),"Match Fees",IF(OR(ISNUMBER(SEARCH("Training",I2908)),ISNUMBER(SEARCH("Aspirations",I2908))),"Training Fee",""))))</f>
        <v>Training Fee</v>
      </c>
      <c r="M2908" s="1">
        <v>5</v>
      </c>
      <c r="N2908" s="1">
        <v>0</v>
      </c>
      <c r="O2908" s="1">
        <v>0</v>
      </c>
      <c r="P2908" s="1">
        <v>0</v>
      </c>
      <c r="Q2908" s="1">
        <v>5</v>
      </c>
    </row>
    <row r="2909" spans="1:17" ht="12.75">
      <c r="A2909" s="4">
        <v>45528</v>
      </c>
      <c r="B2909" s="18">
        <f>IF(AND(ISNUMBER(--LEFT(A2909,10)), ISNUMBER(--LEFT(C2909,10))), --LEFT(C2909,10) - --LEFT(A2909,10), "")</f>
        <v>110.95059999999648</v>
      </c>
      <c r="C2909" s="4">
        <v>45638.950694444444</v>
      </c>
      <c r="D2909" s="16">
        <f>YEAR(C2909)</f>
        <v>2024</v>
      </c>
      <c r="E2909" s="1" t="str">
        <f t="shared" si="45"/>
        <v>December 2024</v>
      </c>
      <c r="F2909" s="3" t="str">
        <f ca="1">IF(C2909&gt;=TODAY()-365, "Last 12 Months", "After 12 Months")</f>
        <v>Last 12 Months</v>
      </c>
      <c r="G2909" s="1" t="s">
        <v>5283</v>
      </c>
      <c r="H2909" s="1" t="s">
        <v>5272</v>
      </c>
      <c r="I2909" s="1" t="s">
        <v>5284</v>
      </c>
      <c r="J2909" s="8">
        <f>EOMONTH(C2909, 0)</f>
        <v>45657</v>
      </c>
      <c r="K2909" s="1" t="s">
        <v>233</v>
      </c>
      <c r="L2909" s="1" t="str">
        <f>IF(ISNUMBER(SEARCH("Social subscription",I2909)),"Social Sub",IF(OR(ISNUMBER(SEARCH("Mens",I2909)),ISNUMBER(SEARCH("Ladies",I2909))),"Match Fees",IF(OR(ISNUMBER(SEARCH("Badgers",I2909)),ISNUMBER(SEARCH("Match Fee",I2909))),"Match Fees",IF(OR(ISNUMBER(SEARCH("Training",I2909)),ISNUMBER(SEARCH("Aspirations",I2909))),"Training Fee",""))))</f>
        <v>Training Fee</v>
      </c>
      <c r="M2909" s="1">
        <v>5</v>
      </c>
      <c r="N2909" s="1">
        <v>0</v>
      </c>
      <c r="O2909" s="1">
        <v>0</v>
      </c>
      <c r="P2909" s="1">
        <v>0</v>
      </c>
      <c r="Q2909" s="1">
        <v>5</v>
      </c>
    </row>
    <row r="2910" spans="1:17" ht="12.75">
      <c r="A2910" s="4">
        <v>45543</v>
      </c>
      <c r="B2910" s="18">
        <f>IF(AND(ISNUMBER(--LEFT(A2910,10)), ISNUMBER(--LEFT(C2910,10))), --LEFT(C2910,10) - --LEFT(A2910,10), "")</f>
        <v>95.950599999996484</v>
      </c>
      <c r="C2910" s="4">
        <v>45638.950694444444</v>
      </c>
      <c r="D2910" s="16">
        <f>YEAR(C2910)</f>
        <v>2024</v>
      </c>
      <c r="E2910" s="1" t="str">
        <f t="shared" si="45"/>
        <v>December 2024</v>
      </c>
      <c r="F2910" s="3" t="str">
        <f ca="1">IF(C2910&gt;=TODAY()-365, "Last 12 Months", "After 12 Months")</f>
        <v>Last 12 Months</v>
      </c>
      <c r="G2910" s="1" t="s">
        <v>5285</v>
      </c>
      <c r="H2910" s="1" t="s">
        <v>5272</v>
      </c>
      <c r="I2910" s="1" t="s">
        <v>5286</v>
      </c>
      <c r="J2910" s="8">
        <f>EOMONTH(C2910, 0)</f>
        <v>45657</v>
      </c>
      <c r="K2910" s="1" t="s">
        <v>233</v>
      </c>
      <c r="L2910" s="1" t="str">
        <f>IF(ISNUMBER(SEARCH("Social subscription",I2910)),"Social Sub",IF(OR(ISNUMBER(SEARCH("Mens",I2910)),ISNUMBER(SEARCH("Ladies",I2910))),"Match Fees",IF(OR(ISNUMBER(SEARCH("Badgers",I2910)),ISNUMBER(SEARCH("Match Fee",I2910))),"Match Fees",IF(OR(ISNUMBER(SEARCH("Training",I2910)),ISNUMBER(SEARCH("Aspirations",I2910))),"Training Fee",""))))</f>
        <v>Match Fees</v>
      </c>
      <c r="M2910" s="1">
        <v>5</v>
      </c>
      <c r="N2910" s="1">
        <v>0</v>
      </c>
      <c r="O2910" s="1">
        <v>0</v>
      </c>
      <c r="P2910" s="1">
        <v>0</v>
      </c>
      <c r="Q2910" s="1">
        <v>5</v>
      </c>
    </row>
    <row r="2911" spans="1:17" ht="12.75">
      <c r="A2911" s="4">
        <v>45549</v>
      </c>
      <c r="B2911" s="18">
        <f>IF(AND(ISNUMBER(--LEFT(A2911,10)), ISNUMBER(--LEFT(C2911,10))), --LEFT(C2911,10) - --LEFT(A2911,10), "")</f>
        <v>89.950599999996484</v>
      </c>
      <c r="C2911" s="4">
        <v>45638.950694444444</v>
      </c>
      <c r="D2911" s="16">
        <f>YEAR(C2911)</f>
        <v>2024</v>
      </c>
      <c r="E2911" s="1" t="str">
        <f t="shared" si="45"/>
        <v>December 2024</v>
      </c>
      <c r="F2911" s="3" t="str">
        <f ca="1">IF(C2911&gt;=TODAY()-365, "Last 12 Months", "After 12 Months")</f>
        <v>Last 12 Months</v>
      </c>
      <c r="G2911" s="1" t="s">
        <v>5287</v>
      </c>
      <c r="H2911" s="1" t="s">
        <v>5272</v>
      </c>
      <c r="I2911" s="1" t="s">
        <v>5288</v>
      </c>
      <c r="J2911" s="8">
        <f>EOMONTH(C2911, 0)</f>
        <v>45657</v>
      </c>
      <c r="K2911" s="1" t="s">
        <v>233</v>
      </c>
      <c r="L2911" s="1" t="str">
        <f>IF(ISNUMBER(SEARCH("Social subscription",I2911)),"Social Sub",IF(OR(ISNUMBER(SEARCH("Mens",I2911)),ISNUMBER(SEARCH("Ladies",I2911))),"Match Fees",IF(OR(ISNUMBER(SEARCH("Badgers",I2911)),ISNUMBER(SEARCH("Match Fee",I2911))),"Match Fees",IF(OR(ISNUMBER(SEARCH("Training",I2911)),ISNUMBER(SEARCH("Aspirations",I2911))),"Training Fee",""))))</f>
        <v>Match Fees</v>
      </c>
      <c r="M2911" s="1">
        <v>5</v>
      </c>
      <c r="N2911" s="1">
        <v>0</v>
      </c>
      <c r="O2911" s="1">
        <v>0</v>
      </c>
      <c r="P2911" s="1">
        <v>0</v>
      </c>
      <c r="Q2911" s="1">
        <v>5</v>
      </c>
    </row>
    <row r="2912" spans="1:17" ht="12.75">
      <c r="A2912" s="4">
        <v>45556</v>
      </c>
      <c r="B2912" s="18">
        <f>IF(AND(ISNUMBER(--LEFT(A2912,10)), ISNUMBER(--LEFT(C2912,10))), --LEFT(C2912,10) - --LEFT(A2912,10), "")</f>
        <v>82.950599999996484</v>
      </c>
      <c r="C2912" s="4">
        <v>45638.950694444444</v>
      </c>
      <c r="D2912" s="16">
        <f>YEAR(C2912)</f>
        <v>2024</v>
      </c>
      <c r="E2912" s="1" t="str">
        <f t="shared" si="45"/>
        <v>December 2024</v>
      </c>
      <c r="F2912" s="3" t="str">
        <f ca="1">IF(C2912&gt;=TODAY()-365, "Last 12 Months", "After 12 Months")</f>
        <v>Last 12 Months</v>
      </c>
      <c r="G2912" s="1" t="s">
        <v>5289</v>
      </c>
      <c r="H2912" s="1" t="s">
        <v>5272</v>
      </c>
      <c r="I2912" s="1" t="s">
        <v>5290</v>
      </c>
      <c r="J2912" s="8">
        <f>EOMONTH(C2912, 0)</f>
        <v>45657</v>
      </c>
      <c r="K2912" s="1" t="s">
        <v>233</v>
      </c>
      <c r="L2912" s="1" t="str">
        <f>IF(ISNUMBER(SEARCH("Social subscription",I2912)),"Social Sub",IF(OR(ISNUMBER(SEARCH("Mens",I2912)),ISNUMBER(SEARCH("Ladies",I2912))),"Match Fees",IF(OR(ISNUMBER(SEARCH("Badgers",I2912)),ISNUMBER(SEARCH("Match Fee",I2912))),"Match Fees",IF(OR(ISNUMBER(SEARCH("Training",I2912)),ISNUMBER(SEARCH("Aspirations",I2912))),"Training Fee",""))))</f>
        <v>Match Fees</v>
      </c>
      <c r="M2912" s="1">
        <v>5</v>
      </c>
      <c r="N2912" s="1">
        <v>0</v>
      </c>
      <c r="O2912" s="1">
        <v>0</v>
      </c>
      <c r="P2912" s="1">
        <v>0</v>
      </c>
      <c r="Q2912" s="1">
        <v>5</v>
      </c>
    </row>
    <row r="2913" spans="1:17" ht="12.75">
      <c r="A2913" s="4">
        <v>45564</v>
      </c>
      <c r="B2913" s="18">
        <f>IF(AND(ISNUMBER(--LEFT(A2913,10)), ISNUMBER(--LEFT(C2913,10))), --LEFT(C2913,10) - --LEFT(A2913,10), "")</f>
        <v>74.950599999996484</v>
      </c>
      <c r="C2913" s="4">
        <v>45638.950694444444</v>
      </c>
      <c r="D2913" s="16">
        <f>YEAR(C2913)</f>
        <v>2024</v>
      </c>
      <c r="E2913" s="1" t="str">
        <f t="shared" si="45"/>
        <v>December 2024</v>
      </c>
      <c r="F2913" s="3" t="str">
        <f ca="1">IF(C2913&gt;=TODAY()-365, "Last 12 Months", "After 12 Months")</f>
        <v>Last 12 Months</v>
      </c>
      <c r="G2913" s="1" t="s">
        <v>5291</v>
      </c>
      <c r="H2913" s="1" t="s">
        <v>5272</v>
      </c>
      <c r="I2913" s="1" t="s">
        <v>5292</v>
      </c>
      <c r="J2913" s="8">
        <f>EOMONTH(C2913, 0)</f>
        <v>45657</v>
      </c>
      <c r="K2913" s="1" t="s">
        <v>233</v>
      </c>
      <c r="L2913" s="1" t="str">
        <f>IF(ISNUMBER(SEARCH("Social subscription",I2913)),"Social Sub",IF(OR(ISNUMBER(SEARCH("Mens",I2913)),ISNUMBER(SEARCH("Ladies",I2913))),"Match Fees",IF(OR(ISNUMBER(SEARCH("Badgers",I2913)),ISNUMBER(SEARCH("Match Fee",I2913))),"Match Fees",IF(OR(ISNUMBER(SEARCH("Training",I2913)),ISNUMBER(SEARCH("Aspirations",I2913))),"Training Fee",""))))</f>
        <v>Match Fees</v>
      </c>
      <c r="M2913" s="1">
        <v>5</v>
      </c>
      <c r="N2913" s="1">
        <v>0</v>
      </c>
      <c r="O2913" s="1">
        <v>0</v>
      </c>
      <c r="P2913" s="1">
        <v>0</v>
      </c>
      <c r="Q2913" s="1">
        <v>5</v>
      </c>
    </row>
    <row r="2914" spans="1:17" ht="12.75">
      <c r="A2914" s="4">
        <v>45573</v>
      </c>
      <c r="B2914" s="18">
        <f>IF(AND(ISNUMBER(--LEFT(A2914,10)), ISNUMBER(--LEFT(C2914,10))), --LEFT(C2914,10) - --LEFT(A2914,10), "")</f>
        <v>65.950599999996484</v>
      </c>
      <c r="C2914" s="4">
        <v>45638.950694444444</v>
      </c>
      <c r="D2914" s="16">
        <f>YEAR(C2914)</f>
        <v>2024</v>
      </c>
      <c r="E2914" s="1" t="str">
        <f t="shared" si="45"/>
        <v>December 2024</v>
      </c>
      <c r="F2914" s="3" t="str">
        <f ca="1">IF(C2914&gt;=TODAY()-365, "Last 12 Months", "After 12 Months")</f>
        <v>Last 12 Months</v>
      </c>
      <c r="G2914" s="1" t="s">
        <v>5293</v>
      </c>
      <c r="H2914" s="1" t="s">
        <v>5272</v>
      </c>
      <c r="I2914" s="1" t="s">
        <v>5294</v>
      </c>
      <c r="J2914" s="8">
        <f>EOMONTH(C2914, 0)</f>
        <v>45657</v>
      </c>
      <c r="K2914" s="1" t="s">
        <v>233</v>
      </c>
      <c r="L2914" s="1" t="str">
        <f>IF(ISNUMBER(SEARCH("Social subscription",I2914)),"Social Sub",IF(OR(ISNUMBER(SEARCH("Mens",I2914)),ISNUMBER(SEARCH("Ladies",I2914))),"Match Fees",IF(OR(ISNUMBER(SEARCH("Badgers",I2914)),ISNUMBER(SEARCH("Match Fee",I2914))),"Match Fees",IF(OR(ISNUMBER(SEARCH("Training",I2914)),ISNUMBER(SEARCH("Aspirations",I2914))),"Training Fee",""))))</f>
        <v>Match Fees</v>
      </c>
      <c r="M2914" s="1">
        <v>5</v>
      </c>
      <c r="N2914" s="1">
        <v>0</v>
      </c>
      <c r="O2914" s="1">
        <v>0</v>
      </c>
      <c r="P2914" s="1">
        <v>0</v>
      </c>
      <c r="Q2914" s="1">
        <v>5</v>
      </c>
    </row>
    <row r="2915" spans="1:17" ht="12.75">
      <c r="A2915" s="4">
        <v>45582</v>
      </c>
      <c r="B2915" s="18">
        <f>IF(AND(ISNUMBER(--LEFT(A2915,10)), ISNUMBER(--LEFT(C2915,10))), --LEFT(C2915,10) - --LEFT(A2915,10), "")</f>
        <v>56.950599999996484</v>
      </c>
      <c r="C2915" s="4">
        <v>45638.950694444444</v>
      </c>
      <c r="D2915" s="16">
        <f>YEAR(C2915)</f>
        <v>2024</v>
      </c>
      <c r="E2915" s="1" t="str">
        <f t="shared" si="45"/>
        <v>December 2024</v>
      </c>
      <c r="F2915" s="3" t="str">
        <f ca="1">IF(C2915&gt;=TODAY()-365, "Last 12 Months", "After 12 Months")</f>
        <v>Last 12 Months</v>
      </c>
      <c r="G2915" s="1" t="s">
        <v>5295</v>
      </c>
      <c r="H2915" s="1" t="s">
        <v>5272</v>
      </c>
      <c r="I2915" s="1" t="s">
        <v>5296</v>
      </c>
      <c r="J2915" s="8">
        <f>EOMONTH(C2915, 0)</f>
        <v>45657</v>
      </c>
      <c r="K2915" s="1" t="s">
        <v>233</v>
      </c>
      <c r="L2915" s="1" t="str">
        <f>IF(ISNUMBER(SEARCH("Social subscription",I2915)),"Social Sub",IF(OR(ISNUMBER(SEARCH("Mens",I2915)),ISNUMBER(SEARCH("Ladies",I2915))),"Match Fees",IF(OR(ISNUMBER(SEARCH("Badgers",I2915)),ISNUMBER(SEARCH("Match Fee",I2915))),"Match Fees",IF(OR(ISNUMBER(SEARCH("Training",I2915)),ISNUMBER(SEARCH("Aspirations",I2915))),"Training Fee",""))))</f>
        <v>Match Fees</v>
      </c>
      <c r="M2915" s="1">
        <v>5</v>
      </c>
      <c r="N2915" s="1">
        <v>0</v>
      </c>
      <c r="O2915" s="1">
        <v>0</v>
      </c>
      <c r="P2915" s="1">
        <v>0</v>
      </c>
      <c r="Q2915" s="1">
        <v>5</v>
      </c>
    </row>
    <row r="2916" spans="1:17" ht="12.75">
      <c r="A2916" s="4">
        <v>45607</v>
      </c>
      <c r="B2916" s="18">
        <f>IF(AND(ISNUMBER(--LEFT(A2916,10)), ISNUMBER(--LEFT(C2916,10))), --LEFT(C2916,10) - --LEFT(A2916,10), "")</f>
        <v>31.950599999996484</v>
      </c>
      <c r="C2916" s="4">
        <v>45638.950694444444</v>
      </c>
      <c r="D2916" s="16">
        <f>YEAR(C2916)</f>
        <v>2024</v>
      </c>
      <c r="E2916" s="1" t="str">
        <f t="shared" si="45"/>
        <v>December 2024</v>
      </c>
      <c r="F2916" s="3" t="str">
        <f ca="1">IF(C2916&gt;=TODAY()-365, "Last 12 Months", "After 12 Months")</f>
        <v>Last 12 Months</v>
      </c>
      <c r="G2916" s="1" t="s">
        <v>5297</v>
      </c>
      <c r="H2916" s="1" t="s">
        <v>5272</v>
      </c>
      <c r="I2916" s="1" t="s">
        <v>5298</v>
      </c>
      <c r="J2916" s="8">
        <f>EOMONTH(C2916, 0)</f>
        <v>45657</v>
      </c>
      <c r="K2916" s="1" t="s">
        <v>233</v>
      </c>
      <c r="L2916" s="1" t="str">
        <f>IF(ISNUMBER(SEARCH("Social subscription",I2916)),"Social Sub",IF(OR(ISNUMBER(SEARCH("Mens",I2916)),ISNUMBER(SEARCH("Ladies",I2916))),"Match Fees",IF(OR(ISNUMBER(SEARCH("Badgers",I2916)),ISNUMBER(SEARCH("Match Fee",I2916))),"Match Fees",IF(OR(ISNUMBER(SEARCH("Training",I2916)),ISNUMBER(SEARCH("Aspirations",I2916))),"Training Fee",""))))</f>
        <v>Match Fees</v>
      </c>
      <c r="M2916" s="1">
        <v>5</v>
      </c>
      <c r="N2916" s="1">
        <v>0</v>
      </c>
      <c r="O2916" s="1">
        <v>0</v>
      </c>
      <c r="P2916" s="1">
        <v>0</v>
      </c>
      <c r="Q2916" s="1">
        <v>5</v>
      </c>
    </row>
    <row r="2917" spans="1:17" ht="12.75">
      <c r="A2917" s="4">
        <v>45607</v>
      </c>
      <c r="B2917" s="18">
        <f>IF(AND(ISNUMBER(--LEFT(A2917,10)), ISNUMBER(--LEFT(C2917,10))), --LEFT(C2917,10) - --LEFT(A2917,10), "")</f>
        <v>31.950599999996484</v>
      </c>
      <c r="C2917" s="4">
        <v>45638.950694444444</v>
      </c>
      <c r="D2917" s="16">
        <f>YEAR(C2917)</f>
        <v>2024</v>
      </c>
      <c r="E2917" s="1" t="str">
        <f t="shared" si="45"/>
        <v>December 2024</v>
      </c>
      <c r="F2917" s="3" t="str">
        <f ca="1">IF(C2917&gt;=TODAY()-365, "Last 12 Months", "After 12 Months")</f>
        <v>Last 12 Months</v>
      </c>
      <c r="G2917" s="1" t="s">
        <v>5299</v>
      </c>
      <c r="H2917" s="1" t="s">
        <v>5272</v>
      </c>
      <c r="I2917" s="1" t="s">
        <v>5300</v>
      </c>
      <c r="J2917" s="8">
        <f>EOMONTH(C2917, 0)</f>
        <v>45657</v>
      </c>
      <c r="K2917" s="1" t="s">
        <v>233</v>
      </c>
      <c r="L2917" s="1" t="str">
        <f>IF(ISNUMBER(SEARCH("Social subscription",I2917)),"Social Sub",IF(OR(ISNUMBER(SEARCH("Mens",I2917)),ISNUMBER(SEARCH("Ladies",I2917))),"Match Fees",IF(OR(ISNUMBER(SEARCH("Badgers",I2917)),ISNUMBER(SEARCH("Match Fee",I2917))),"Match Fees",IF(OR(ISNUMBER(SEARCH("Training",I2917)),ISNUMBER(SEARCH("Aspirations",I2917))),"Training Fee",""))))</f>
        <v>Match Fees</v>
      </c>
      <c r="M2917" s="1">
        <v>75</v>
      </c>
      <c r="N2917" s="1">
        <v>0</v>
      </c>
      <c r="O2917" s="1">
        <v>0</v>
      </c>
      <c r="P2917" s="1">
        <v>0</v>
      </c>
      <c r="Q2917" s="1">
        <v>75</v>
      </c>
    </row>
    <row r="2918" spans="1:17" ht="12.75">
      <c r="A2918" s="4">
        <v>45621</v>
      </c>
      <c r="B2918" s="18">
        <f>IF(AND(ISNUMBER(--LEFT(A2918,10)), ISNUMBER(--LEFT(C2918,10))), --LEFT(C2918,10) - --LEFT(A2918,10), "")</f>
        <v>17.950599999996484</v>
      </c>
      <c r="C2918" s="4">
        <v>45638.950694444444</v>
      </c>
      <c r="D2918" s="16">
        <f>YEAR(C2918)</f>
        <v>2024</v>
      </c>
      <c r="E2918" s="1" t="str">
        <f t="shared" si="45"/>
        <v>December 2024</v>
      </c>
      <c r="F2918" s="3" t="str">
        <f ca="1">IF(C2918&gt;=TODAY()-365, "Last 12 Months", "After 12 Months")</f>
        <v>Last 12 Months</v>
      </c>
      <c r="G2918" s="1" t="s">
        <v>5301</v>
      </c>
      <c r="H2918" s="1" t="s">
        <v>5272</v>
      </c>
      <c r="I2918" s="1" t="s">
        <v>5263</v>
      </c>
      <c r="J2918" s="8">
        <f>EOMONTH(C2918, 0)</f>
        <v>45657</v>
      </c>
      <c r="K2918" s="1" t="s">
        <v>233</v>
      </c>
      <c r="L2918" s="1" t="str">
        <f>IF(ISNUMBER(SEARCH("Social subscription",I2918)),"Social Sub",IF(OR(ISNUMBER(SEARCH("Mens",I2918)),ISNUMBER(SEARCH("Ladies",I2918))),"Match Fees",IF(OR(ISNUMBER(SEARCH("Badgers",I2918)),ISNUMBER(SEARCH("Match Fee",I2918))),"Match Fees",IF(OR(ISNUMBER(SEARCH("Training",I2918)),ISNUMBER(SEARCH("Aspirations",I2918))),"Training Fee",""))))</f>
        <v>Match Fees</v>
      </c>
      <c r="M2918" s="1">
        <v>5</v>
      </c>
      <c r="N2918" s="1">
        <v>0</v>
      </c>
      <c r="O2918" s="1">
        <v>0</v>
      </c>
      <c r="P2918" s="1">
        <v>0</v>
      </c>
      <c r="Q2918" s="1">
        <v>5</v>
      </c>
    </row>
    <row r="2919" spans="1:17" ht="12.75">
      <c r="A2919" s="4">
        <v>45621</v>
      </c>
      <c r="B2919" s="18">
        <f>IF(AND(ISNUMBER(--LEFT(A2919,10)), ISNUMBER(--LEFT(C2919,10))), --LEFT(C2919,10) - --LEFT(A2919,10), "")</f>
        <v>17.950599999996484</v>
      </c>
      <c r="C2919" s="4">
        <v>45638.950694444444</v>
      </c>
      <c r="D2919" s="16">
        <f>YEAR(C2919)</f>
        <v>2024</v>
      </c>
      <c r="E2919" s="1" t="str">
        <f t="shared" si="45"/>
        <v>December 2024</v>
      </c>
      <c r="F2919" s="3" t="str">
        <f ca="1">IF(C2919&gt;=TODAY()-365, "Last 12 Months", "After 12 Months")</f>
        <v>Last 12 Months</v>
      </c>
      <c r="G2919" s="1" t="s">
        <v>5302</v>
      </c>
      <c r="H2919" s="1" t="s">
        <v>5272</v>
      </c>
      <c r="I2919" s="1" t="s">
        <v>5265</v>
      </c>
      <c r="J2919" s="8">
        <f>EOMONTH(C2919, 0)</f>
        <v>45657</v>
      </c>
      <c r="K2919" s="1" t="s">
        <v>233</v>
      </c>
      <c r="L2919" s="1" t="str">
        <f>IF(ISNUMBER(SEARCH("Social subscription",I2919)),"Social Sub",IF(OR(ISNUMBER(SEARCH("Mens",I2919)),ISNUMBER(SEARCH("Ladies",I2919))),"Match Fees",IF(OR(ISNUMBER(SEARCH("Badgers",I2919)),ISNUMBER(SEARCH("Match Fee",I2919))),"Match Fees",IF(OR(ISNUMBER(SEARCH("Training",I2919)),ISNUMBER(SEARCH("Aspirations",I2919))),"Training Fee",""))))</f>
        <v>Match Fees</v>
      </c>
      <c r="M2919" s="1">
        <v>5</v>
      </c>
      <c r="N2919" s="1">
        <v>0</v>
      </c>
      <c r="O2919" s="1">
        <v>0</v>
      </c>
      <c r="P2919" s="1">
        <v>0</v>
      </c>
      <c r="Q2919" s="1">
        <v>5</v>
      </c>
    </row>
    <row r="2920" spans="1:17" ht="12.75">
      <c r="A2920" s="4">
        <v>45621</v>
      </c>
      <c r="B2920" s="18">
        <f>IF(AND(ISNUMBER(--LEFT(A2920,10)), ISNUMBER(--LEFT(C2920,10))), --LEFT(C2920,10) - --LEFT(A2920,10), "")</f>
        <v>17.950599999996484</v>
      </c>
      <c r="C2920" s="4">
        <v>45638.950694444444</v>
      </c>
      <c r="D2920" s="16">
        <f>YEAR(C2920)</f>
        <v>2024</v>
      </c>
      <c r="E2920" s="1" t="str">
        <f t="shared" si="45"/>
        <v>December 2024</v>
      </c>
      <c r="F2920" s="3" t="str">
        <f ca="1">IF(C2920&gt;=TODAY()-365, "Last 12 Months", "After 12 Months")</f>
        <v>Last 12 Months</v>
      </c>
      <c r="G2920" s="1" t="s">
        <v>5303</v>
      </c>
      <c r="H2920" s="1" t="s">
        <v>5272</v>
      </c>
      <c r="I2920" s="1" t="s">
        <v>5304</v>
      </c>
      <c r="J2920" s="8">
        <f>EOMONTH(C2920, 0)</f>
        <v>45657</v>
      </c>
      <c r="K2920" s="1" t="s">
        <v>233</v>
      </c>
      <c r="L2920" s="1" t="str">
        <f>IF(ISNUMBER(SEARCH("Social subscription",I2920)),"Social Sub",IF(OR(ISNUMBER(SEARCH("Mens",I2920)),ISNUMBER(SEARCH("Ladies",I2920))),"Match Fees",IF(OR(ISNUMBER(SEARCH("Badgers",I2920)),ISNUMBER(SEARCH("Match Fee",I2920))),"Match Fees",IF(OR(ISNUMBER(SEARCH("Training",I2920)),ISNUMBER(SEARCH("Aspirations",I2920))),"Training Fee",""))))</f>
        <v>Match Fees</v>
      </c>
      <c r="M2920" s="1">
        <v>5</v>
      </c>
      <c r="N2920" s="1">
        <v>0</v>
      </c>
      <c r="O2920" s="1">
        <v>0</v>
      </c>
      <c r="P2920" s="1">
        <v>0</v>
      </c>
      <c r="Q2920" s="1">
        <v>5</v>
      </c>
    </row>
    <row r="2921" spans="1:17" ht="12.75">
      <c r="A2921" s="4">
        <v>45621</v>
      </c>
      <c r="B2921" s="18">
        <f>IF(AND(ISNUMBER(--LEFT(A2921,10)), ISNUMBER(--LEFT(C2921,10))), --LEFT(C2921,10) - --LEFT(A2921,10), "")</f>
        <v>17.950599999996484</v>
      </c>
      <c r="C2921" s="4">
        <v>45638.950694444444</v>
      </c>
      <c r="D2921" s="16">
        <f>YEAR(C2921)</f>
        <v>2024</v>
      </c>
      <c r="E2921" s="1" t="str">
        <f t="shared" si="45"/>
        <v>December 2024</v>
      </c>
      <c r="F2921" s="3" t="str">
        <f ca="1">IF(C2921&gt;=TODAY()-365, "Last 12 Months", "After 12 Months")</f>
        <v>Last 12 Months</v>
      </c>
      <c r="G2921" s="1" t="s">
        <v>5305</v>
      </c>
      <c r="H2921" s="1" t="s">
        <v>5272</v>
      </c>
      <c r="I2921" s="1" t="s">
        <v>5267</v>
      </c>
      <c r="J2921" s="8">
        <f>EOMONTH(C2921, 0)</f>
        <v>45657</v>
      </c>
      <c r="K2921" s="1" t="s">
        <v>233</v>
      </c>
      <c r="L2921" s="1" t="str">
        <f>IF(ISNUMBER(SEARCH("Social subscription",I2921)),"Social Sub",IF(OR(ISNUMBER(SEARCH("Mens",I2921)),ISNUMBER(SEARCH("Ladies",I2921))),"Match Fees",IF(OR(ISNUMBER(SEARCH("Badgers",I2921)),ISNUMBER(SEARCH("Match Fee",I2921))),"Match Fees",IF(OR(ISNUMBER(SEARCH("Training",I2921)),ISNUMBER(SEARCH("Aspirations",I2921))),"Training Fee",""))))</f>
        <v>Match Fees</v>
      </c>
      <c r="M2921" s="1">
        <v>5</v>
      </c>
      <c r="N2921" s="1">
        <v>0</v>
      </c>
      <c r="O2921" s="1">
        <v>0</v>
      </c>
      <c r="P2921" s="1">
        <v>0</v>
      </c>
      <c r="Q2921" s="1">
        <v>5</v>
      </c>
    </row>
    <row r="2922" spans="1:17" ht="12.75">
      <c r="A2922" s="4">
        <v>45629</v>
      </c>
      <c r="B2922" s="18">
        <f>IF(AND(ISNUMBER(--LEFT(A2922,10)), ISNUMBER(--LEFT(C2922,10))), --LEFT(C2922,10) - --LEFT(A2922,10), "")</f>
        <v>9.9505999999964843</v>
      </c>
      <c r="C2922" s="4">
        <v>45638.950694444444</v>
      </c>
      <c r="D2922" s="16">
        <f>YEAR(C2922)</f>
        <v>2024</v>
      </c>
      <c r="E2922" s="1" t="str">
        <f t="shared" si="45"/>
        <v>December 2024</v>
      </c>
      <c r="F2922" s="3" t="str">
        <f ca="1">IF(C2922&gt;=TODAY()-365, "Last 12 Months", "After 12 Months")</f>
        <v>Last 12 Months</v>
      </c>
      <c r="G2922" s="1" t="s">
        <v>5306</v>
      </c>
      <c r="H2922" s="1" t="s">
        <v>5272</v>
      </c>
      <c r="I2922" s="1" t="s">
        <v>5269</v>
      </c>
      <c r="J2922" s="8">
        <f>EOMONTH(C2922, 0)</f>
        <v>45657</v>
      </c>
      <c r="K2922" s="1" t="s">
        <v>233</v>
      </c>
      <c r="L2922" s="1" t="str">
        <f>IF(ISNUMBER(SEARCH("Social subscription",I2922)),"Social Sub",IF(OR(ISNUMBER(SEARCH("Mens",I2922)),ISNUMBER(SEARCH("Ladies",I2922))),"Match Fees",IF(OR(ISNUMBER(SEARCH("Badgers",I2922)),ISNUMBER(SEARCH("Match Fee",I2922))),"Match Fees",IF(OR(ISNUMBER(SEARCH("Training",I2922)),ISNUMBER(SEARCH("Aspirations",I2922))),"Training Fee",""))))</f>
        <v>Match Fees</v>
      </c>
      <c r="M2922" s="1">
        <v>5</v>
      </c>
      <c r="N2922" s="1">
        <v>0</v>
      </c>
      <c r="O2922" s="1">
        <v>0</v>
      </c>
      <c r="P2922" s="1">
        <v>0</v>
      </c>
      <c r="Q2922" s="1">
        <v>5</v>
      </c>
    </row>
    <row r="2923" spans="1:17" ht="12.75">
      <c r="A2923" s="4">
        <v>45569</v>
      </c>
      <c r="B2923" s="18">
        <f>IF(AND(ISNUMBER(--LEFT(A2923,10)), ISNUMBER(--LEFT(C2923,10))), --LEFT(C2923,10) - --LEFT(A2923,10), "")</f>
        <v>70.354099999996834</v>
      </c>
      <c r="C2923" s="4">
        <v>45639.354166666664</v>
      </c>
      <c r="D2923" s="16">
        <f>YEAR(C2923)</f>
        <v>2024</v>
      </c>
      <c r="E2923" s="1" t="str">
        <f t="shared" si="45"/>
        <v>December 2024</v>
      </c>
      <c r="F2923" s="3" t="str">
        <f ca="1">IF(C2923&gt;=TODAY()-365, "Last 12 Months", "After 12 Months")</f>
        <v>Last 12 Months</v>
      </c>
      <c r="G2923" s="1" t="s">
        <v>5307</v>
      </c>
      <c r="H2923" s="1" t="s">
        <v>864</v>
      </c>
      <c r="I2923" s="1" t="s">
        <v>4164</v>
      </c>
      <c r="J2923" s="8">
        <f>EOMONTH(C2923, 0)</f>
        <v>45657</v>
      </c>
      <c r="K2923" s="1" t="s">
        <v>373</v>
      </c>
      <c r="L2923" s="1" t="str">
        <f>IF(ISNUMBER(SEARCH("Social subscription",I2923)),"Social Sub",IF(OR(ISNUMBER(SEARCH("Mens",I2923)),ISNUMBER(SEARCH("Ladies",I2923))),"Match Fees",IF(OR(ISNUMBER(SEARCH("Badgers",I2923)),ISNUMBER(SEARCH("Match Fee",I2923))),"Match Fees",IF(OR(ISNUMBER(SEARCH("Training",I2923)),ISNUMBER(SEARCH("Aspirations",I2923))),"Training Fee",""))))</f>
        <v>Match Fees</v>
      </c>
      <c r="M2923" s="1">
        <v>5</v>
      </c>
      <c r="N2923" s="1">
        <v>0.1</v>
      </c>
      <c r="O2923" s="1">
        <v>0.05</v>
      </c>
      <c r="P2923" s="1">
        <v>0</v>
      </c>
      <c r="Q2923" s="1">
        <v>4.8499999999999996</v>
      </c>
    </row>
    <row r="2924" spans="1:17" ht="12.75">
      <c r="A2924" s="4">
        <v>45577</v>
      </c>
      <c r="B2924" s="18">
        <f>IF(AND(ISNUMBER(--LEFT(A2924,10)), ISNUMBER(--LEFT(C2924,10))), --LEFT(C2924,10) - --LEFT(A2924,10), "")</f>
        <v>62.354099999996834</v>
      </c>
      <c r="C2924" s="4">
        <v>45639.354166666664</v>
      </c>
      <c r="D2924" s="16">
        <f>YEAR(C2924)</f>
        <v>2024</v>
      </c>
      <c r="E2924" s="1" t="str">
        <f t="shared" si="45"/>
        <v>December 2024</v>
      </c>
      <c r="F2924" s="3" t="str">
        <f ca="1">IF(C2924&gt;=TODAY()-365, "Last 12 Months", "After 12 Months")</f>
        <v>Last 12 Months</v>
      </c>
      <c r="G2924" s="1" t="s">
        <v>5308</v>
      </c>
      <c r="H2924" s="1" t="s">
        <v>864</v>
      </c>
      <c r="I2924" s="1" t="s">
        <v>4166</v>
      </c>
      <c r="J2924" s="8">
        <f>EOMONTH(C2924, 0)</f>
        <v>45657</v>
      </c>
      <c r="K2924" s="1" t="s">
        <v>373</v>
      </c>
      <c r="L2924" s="1" t="str">
        <f>IF(ISNUMBER(SEARCH("Social subscription",I2924)),"Social Sub",IF(OR(ISNUMBER(SEARCH("Mens",I2924)),ISNUMBER(SEARCH("Ladies",I2924))),"Match Fees",IF(OR(ISNUMBER(SEARCH("Badgers",I2924)),ISNUMBER(SEARCH("Match Fee",I2924))),"Match Fees",IF(OR(ISNUMBER(SEARCH("Training",I2924)),ISNUMBER(SEARCH("Aspirations",I2924))),"Training Fee",""))))</f>
        <v>Match Fees</v>
      </c>
      <c r="M2924" s="1">
        <v>5</v>
      </c>
      <c r="N2924" s="1">
        <v>0.1</v>
      </c>
      <c r="O2924" s="1">
        <v>0.05</v>
      </c>
      <c r="P2924" s="1">
        <v>0</v>
      </c>
      <c r="Q2924" s="1">
        <v>4.8499999999999996</v>
      </c>
    </row>
    <row r="2925" spans="1:17" ht="12.75">
      <c r="A2925" s="4">
        <v>45583</v>
      </c>
      <c r="B2925" s="18">
        <f>IF(AND(ISNUMBER(--LEFT(A2925,10)), ISNUMBER(--LEFT(C2925,10))), --LEFT(C2925,10) - --LEFT(A2925,10), "")</f>
        <v>56.354099999996834</v>
      </c>
      <c r="C2925" s="4">
        <v>45639.354166666664</v>
      </c>
      <c r="D2925" s="16">
        <f>YEAR(C2925)</f>
        <v>2024</v>
      </c>
      <c r="E2925" s="1" t="str">
        <f t="shared" si="45"/>
        <v>December 2024</v>
      </c>
      <c r="F2925" s="3" t="str">
        <f ca="1">IF(C2925&gt;=TODAY()-365, "Last 12 Months", "After 12 Months")</f>
        <v>Last 12 Months</v>
      </c>
      <c r="G2925" s="1" t="s">
        <v>5309</v>
      </c>
      <c r="H2925" s="1" t="s">
        <v>864</v>
      </c>
      <c r="I2925" s="1" t="s">
        <v>4168</v>
      </c>
      <c r="J2925" s="8">
        <f>EOMONTH(C2925, 0)</f>
        <v>45657</v>
      </c>
      <c r="K2925" s="1" t="s">
        <v>373</v>
      </c>
      <c r="L2925" s="1" t="str">
        <f>IF(ISNUMBER(SEARCH("Social subscription",I2925)),"Social Sub",IF(OR(ISNUMBER(SEARCH("Mens",I2925)),ISNUMBER(SEARCH("Ladies",I2925))),"Match Fees",IF(OR(ISNUMBER(SEARCH("Badgers",I2925)),ISNUMBER(SEARCH("Match Fee",I2925))),"Match Fees",IF(OR(ISNUMBER(SEARCH("Training",I2925)),ISNUMBER(SEARCH("Aspirations",I2925))),"Training Fee",""))))</f>
        <v>Match Fees</v>
      </c>
      <c r="M2925" s="1">
        <v>5</v>
      </c>
      <c r="N2925" s="1">
        <v>0.1</v>
      </c>
      <c r="O2925" s="1">
        <v>0.05</v>
      </c>
      <c r="P2925" s="1">
        <v>0</v>
      </c>
      <c r="Q2925" s="1">
        <v>4.8499999999999996</v>
      </c>
    </row>
    <row r="2926" spans="1:17" ht="12.75">
      <c r="A2926" s="4">
        <v>45598</v>
      </c>
      <c r="B2926" s="18">
        <f>IF(AND(ISNUMBER(--LEFT(A2926,10)), ISNUMBER(--LEFT(C2926,10))), --LEFT(C2926,10) - --LEFT(A2926,10), "")</f>
        <v>41.354099999996834</v>
      </c>
      <c r="C2926" s="4">
        <v>45639.354166666664</v>
      </c>
      <c r="D2926" s="16">
        <f>YEAR(C2926)</f>
        <v>2024</v>
      </c>
      <c r="E2926" s="1" t="str">
        <f t="shared" si="45"/>
        <v>December 2024</v>
      </c>
      <c r="F2926" s="3" t="str">
        <f ca="1">IF(C2926&gt;=TODAY()-365, "Last 12 Months", "After 12 Months")</f>
        <v>Last 12 Months</v>
      </c>
      <c r="G2926" s="1" t="s">
        <v>5310</v>
      </c>
      <c r="H2926" s="1" t="s">
        <v>864</v>
      </c>
      <c r="I2926" s="1" t="s">
        <v>4170</v>
      </c>
      <c r="J2926" s="8">
        <f>EOMONTH(C2926, 0)</f>
        <v>45657</v>
      </c>
      <c r="K2926" s="1" t="s">
        <v>373</v>
      </c>
      <c r="L2926" s="1" t="str">
        <f>IF(ISNUMBER(SEARCH("Social subscription",I2926)),"Social Sub",IF(OR(ISNUMBER(SEARCH("Mens",I2926)),ISNUMBER(SEARCH("Ladies",I2926))),"Match Fees",IF(OR(ISNUMBER(SEARCH("Badgers",I2926)),ISNUMBER(SEARCH("Match Fee",I2926))),"Match Fees",IF(OR(ISNUMBER(SEARCH("Training",I2926)),ISNUMBER(SEARCH("Aspirations",I2926))),"Training Fee",""))))</f>
        <v>Match Fees</v>
      </c>
      <c r="M2926" s="1">
        <v>5</v>
      </c>
      <c r="N2926" s="1">
        <v>0.1</v>
      </c>
      <c r="O2926" s="1">
        <v>0.05</v>
      </c>
      <c r="P2926" s="1">
        <v>0</v>
      </c>
      <c r="Q2926" s="1">
        <v>4.8499999999999996</v>
      </c>
    </row>
    <row r="2927" spans="1:17" ht="12.75">
      <c r="A2927" s="4">
        <v>45604</v>
      </c>
      <c r="B2927" s="18">
        <f>IF(AND(ISNUMBER(--LEFT(A2927,10)), ISNUMBER(--LEFT(C2927,10))), --LEFT(C2927,10) - --LEFT(A2927,10), "")</f>
        <v>35.354099999996834</v>
      </c>
      <c r="C2927" s="4">
        <v>45639.354166666664</v>
      </c>
      <c r="D2927" s="16">
        <f>YEAR(C2927)</f>
        <v>2024</v>
      </c>
      <c r="E2927" s="1" t="str">
        <f t="shared" si="45"/>
        <v>December 2024</v>
      </c>
      <c r="F2927" s="3" t="str">
        <f ca="1">IF(C2927&gt;=TODAY()-365, "Last 12 Months", "After 12 Months")</f>
        <v>Last 12 Months</v>
      </c>
      <c r="G2927" s="1" t="s">
        <v>5311</v>
      </c>
      <c r="H2927" s="1" t="s">
        <v>864</v>
      </c>
      <c r="I2927" s="1" t="s">
        <v>4549</v>
      </c>
      <c r="J2927" s="8">
        <f>EOMONTH(C2927, 0)</f>
        <v>45657</v>
      </c>
      <c r="K2927" s="1" t="s">
        <v>373</v>
      </c>
      <c r="L2927" s="1" t="str">
        <f>IF(ISNUMBER(SEARCH("Social subscription",I2927)),"Social Sub",IF(OR(ISNUMBER(SEARCH("Mens",I2927)),ISNUMBER(SEARCH("Ladies",I2927))),"Match Fees",IF(OR(ISNUMBER(SEARCH("Badgers",I2927)),ISNUMBER(SEARCH("Match Fee",I2927))),"Match Fees",IF(OR(ISNUMBER(SEARCH("Training",I2927)),ISNUMBER(SEARCH("Aspirations",I2927))),"Training Fee",""))))</f>
        <v>Match Fees</v>
      </c>
      <c r="M2927" s="1">
        <v>5</v>
      </c>
      <c r="N2927" s="1">
        <v>0.1</v>
      </c>
      <c r="O2927" s="1">
        <v>0.05</v>
      </c>
      <c r="P2927" s="1">
        <v>0</v>
      </c>
      <c r="Q2927" s="1">
        <v>4.8499999999999996</v>
      </c>
    </row>
    <row r="2928" spans="1:17" ht="12.75">
      <c r="A2928" s="4">
        <v>45611</v>
      </c>
      <c r="B2928" s="18">
        <f>IF(AND(ISNUMBER(--LEFT(A2928,10)), ISNUMBER(--LEFT(C2928,10))), --LEFT(C2928,10) - --LEFT(A2928,10), "")</f>
        <v>28.354099999996834</v>
      </c>
      <c r="C2928" s="4">
        <v>45639.354166666664</v>
      </c>
      <c r="D2928" s="16">
        <f>YEAR(C2928)</f>
        <v>2024</v>
      </c>
      <c r="E2928" s="1" t="str">
        <f t="shared" si="45"/>
        <v>December 2024</v>
      </c>
      <c r="F2928" s="3" t="str">
        <f ca="1">IF(C2928&gt;=TODAY()-365, "Last 12 Months", "After 12 Months")</f>
        <v>Last 12 Months</v>
      </c>
      <c r="G2928" s="1" t="s">
        <v>5312</v>
      </c>
      <c r="H2928" s="1" t="s">
        <v>864</v>
      </c>
      <c r="I2928" s="1" t="s">
        <v>5313</v>
      </c>
      <c r="J2928" s="8">
        <f>EOMONTH(C2928, 0)</f>
        <v>45657</v>
      </c>
      <c r="K2928" s="1" t="s">
        <v>373</v>
      </c>
      <c r="L2928" s="1" t="str">
        <f>IF(ISNUMBER(SEARCH("Social subscription",I2928)),"Social Sub",IF(OR(ISNUMBER(SEARCH("Mens",I2928)),ISNUMBER(SEARCH("Ladies",I2928))),"Match Fees",IF(OR(ISNUMBER(SEARCH("Badgers",I2928)),ISNUMBER(SEARCH("Match Fee",I2928))),"Match Fees",IF(OR(ISNUMBER(SEARCH("Training",I2928)),ISNUMBER(SEARCH("Aspirations",I2928))),"Training Fee",""))))</f>
        <v>Match Fees</v>
      </c>
      <c r="M2928" s="1">
        <v>5</v>
      </c>
      <c r="N2928" s="1">
        <v>0.1</v>
      </c>
      <c r="O2928" s="1">
        <v>0.05</v>
      </c>
      <c r="P2928" s="1">
        <v>0</v>
      </c>
      <c r="Q2928" s="1">
        <v>4.8499999999999996</v>
      </c>
    </row>
    <row r="2929" spans="1:17" ht="12.75">
      <c r="A2929" s="4">
        <v>45619</v>
      </c>
      <c r="B2929" s="18">
        <f>IF(AND(ISNUMBER(--LEFT(A2929,10)), ISNUMBER(--LEFT(C2929,10))), --LEFT(C2929,10) - --LEFT(A2929,10), "")</f>
        <v>20.354099999996834</v>
      </c>
      <c r="C2929" s="4">
        <v>45639.354166666664</v>
      </c>
      <c r="D2929" s="16">
        <f>YEAR(C2929)</f>
        <v>2024</v>
      </c>
      <c r="E2929" s="1" t="str">
        <f t="shared" si="45"/>
        <v>December 2024</v>
      </c>
      <c r="F2929" s="3" t="str">
        <f ca="1">IF(C2929&gt;=TODAY()-365, "Last 12 Months", "After 12 Months")</f>
        <v>Last 12 Months</v>
      </c>
      <c r="G2929" s="1" t="s">
        <v>5314</v>
      </c>
      <c r="H2929" s="1" t="s">
        <v>864</v>
      </c>
      <c r="I2929" s="1" t="s">
        <v>5076</v>
      </c>
      <c r="J2929" s="8">
        <f>EOMONTH(C2929, 0)</f>
        <v>45657</v>
      </c>
      <c r="K2929" s="1" t="s">
        <v>373</v>
      </c>
      <c r="L2929" s="1" t="str">
        <f>IF(ISNUMBER(SEARCH("Social subscription",I2929)),"Social Sub",IF(OR(ISNUMBER(SEARCH("Mens",I2929)),ISNUMBER(SEARCH("Ladies",I2929))),"Match Fees",IF(OR(ISNUMBER(SEARCH("Badgers",I2929)),ISNUMBER(SEARCH("Match Fee",I2929))),"Match Fees",IF(OR(ISNUMBER(SEARCH("Training",I2929)),ISNUMBER(SEARCH("Aspirations",I2929))),"Training Fee",""))))</f>
        <v>Match Fees</v>
      </c>
      <c r="M2929" s="1">
        <v>5</v>
      </c>
      <c r="N2929" s="1">
        <v>0.1</v>
      </c>
      <c r="O2929" s="1">
        <v>0.05</v>
      </c>
      <c r="P2929" s="1">
        <v>0</v>
      </c>
      <c r="Q2929" s="1">
        <v>4.8499999999999996</v>
      </c>
    </row>
    <row r="2930" spans="1:17" ht="12.75">
      <c r="A2930" s="4">
        <v>45626</v>
      </c>
      <c r="B2930" s="18">
        <f>IF(AND(ISNUMBER(--LEFT(A2930,10)), ISNUMBER(--LEFT(C2930,10))), --LEFT(C2930,10) - --LEFT(A2930,10), "")</f>
        <v>13.354099999996834</v>
      </c>
      <c r="C2930" s="4">
        <v>45639.354166666664</v>
      </c>
      <c r="D2930" s="16">
        <f>YEAR(C2930)</f>
        <v>2024</v>
      </c>
      <c r="E2930" s="1" t="str">
        <f t="shared" si="45"/>
        <v>December 2024</v>
      </c>
      <c r="F2930" s="3" t="str">
        <f ca="1">IF(C2930&gt;=TODAY()-365, "Last 12 Months", "After 12 Months")</f>
        <v>Last 12 Months</v>
      </c>
      <c r="G2930" s="1" t="s">
        <v>5315</v>
      </c>
      <c r="H2930" s="1" t="s">
        <v>864</v>
      </c>
      <c r="I2930" s="1" t="s">
        <v>5078</v>
      </c>
      <c r="J2930" s="8">
        <f>EOMONTH(C2930, 0)</f>
        <v>45657</v>
      </c>
      <c r="K2930" s="1" t="s">
        <v>373</v>
      </c>
      <c r="L2930" s="1" t="str">
        <f>IF(ISNUMBER(SEARCH("Social subscription",I2930)),"Social Sub",IF(OR(ISNUMBER(SEARCH("Mens",I2930)),ISNUMBER(SEARCH("Ladies",I2930))),"Match Fees",IF(OR(ISNUMBER(SEARCH("Badgers",I2930)),ISNUMBER(SEARCH("Match Fee",I2930))),"Match Fees",IF(OR(ISNUMBER(SEARCH("Training",I2930)),ISNUMBER(SEARCH("Aspirations",I2930))),"Training Fee",""))))</f>
        <v>Match Fees</v>
      </c>
      <c r="M2930" s="1">
        <v>5</v>
      </c>
      <c r="N2930" s="1">
        <v>0.1</v>
      </c>
      <c r="O2930" s="1">
        <v>0.05</v>
      </c>
      <c r="P2930" s="1">
        <v>0</v>
      </c>
      <c r="Q2930" s="1">
        <v>4.8499999999999996</v>
      </c>
    </row>
    <row r="2931" spans="1:17" ht="12.75">
      <c r="A2931" s="4">
        <v>45607</v>
      </c>
      <c r="B2931" s="18">
        <f>IF(AND(ISNUMBER(--LEFT(A2931,10)), ISNUMBER(--LEFT(C2931,10))), --LEFT(C2931,10) - --LEFT(A2931,10), "")</f>
        <v>32.528400000002875</v>
      </c>
      <c r="C2931" s="4">
        <v>45639.52847222222</v>
      </c>
      <c r="D2931" s="16">
        <f>YEAR(C2931)</f>
        <v>2024</v>
      </c>
      <c r="E2931" s="1" t="str">
        <f t="shared" si="45"/>
        <v>December 2024</v>
      </c>
      <c r="F2931" s="3" t="str">
        <f ca="1">IF(C2931&gt;=TODAY()-365, "Last 12 Months", "After 12 Months")</f>
        <v>Last 12 Months</v>
      </c>
      <c r="G2931" s="1" t="s">
        <v>5316</v>
      </c>
      <c r="H2931" s="1" t="s">
        <v>5317</v>
      </c>
      <c r="I2931" s="1" t="s">
        <v>3742</v>
      </c>
      <c r="J2931" s="8">
        <f>EOMONTH(C2931, 0)</f>
        <v>45657</v>
      </c>
      <c r="K2931" s="1" t="s">
        <v>233</v>
      </c>
      <c r="L2931" s="1" t="str">
        <f>IF(ISNUMBER(SEARCH("Social subscription",I2931)),"Social Sub",IF(OR(ISNUMBER(SEARCH("Mens",I2931)),ISNUMBER(SEARCH("Ladies",I2931))),"Match Fees",IF(OR(ISNUMBER(SEARCH("Badgers",I2931)),ISNUMBER(SEARCH("Match Fee",I2931))),"Match Fees",IF(OR(ISNUMBER(SEARCH("Training",I2931)),ISNUMBER(SEARCH("Aspirations",I2931))),"Training Fee",""))))</f>
        <v>Match Fees</v>
      </c>
      <c r="M2931" s="1">
        <v>150</v>
      </c>
      <c r="N2931" s="1">
        <v>0</v>
      </c>
      <c r="O2931" s="1">
        <v>0</v>
      </c>
      <c r="P2931" s="1">
        <v>0</v>
      </c>
      <c r="Q2931" s="1">
        <v>150</v>
      </c>
    </row>
    <row r="2932" spans="1:17" ht="12.75">
      <c r="A2932" s="4">
        <v>45551</v>
      </c>
      <c r="B2932" s="18">
        <f>IF(AND(ISNUMBER(--LEFT(A2932,10)), ISNUMBER(--LEFT(C2932,10))), --LEFT(C2932,10) - --LEFT(A2932,10), "")</f>
        <v>88.530500000000757</v>
      </c>
      <c r="C2932" s="4">
        <v>45639.530555555553</v>
      </c>
      <c r="D2932" s="16">
        <f>YEAR(C2932)</f>
        <v>2024</v>
      </c>
      <c r="E2932" s="1" t="str">
        <f t="shared" si="45"/>
        <v>December 2024</v>
      </c>
      <c r="F2932" s="3" t="str">
        <f ca="1">IF(C2932&gt;=TODAY()-365, "Last 12 Months", "After 12 Months")</f>
        <v>Last 12 Months</v>
      </c>
      <c r="G2932" s="1" t="s">
        <v>5318</v>
      </c>
      <c r="H2932" s="1" t="s">
        <v>849</v>
      </c>
      <c r="I2932" s="1" t="s">
        <v>2905</v>
      </c>
      <c r="J2932" s="8">
        <f>EOMONTH(C2932, 0)</f>
        <v>45657</v>
      </c>
      <c r="K2932" s="1" t="s">
        <v>233</v>
      </c>
      <c r="L2932" s="1" t="str">
        <f>IF(ISNUMBER(SEARCH("Social subscription",I2932)),"Social Sub",IF(OR(ISNUMBER(SEARCH("Mens",I2932)),ISNUMBER(SEARCH("Ladies",I2932))),"Match Fees",IF(OR(ISNUMBER(SEARCH("Badgers",I2932)),ISNUMBER(SEARCH("Match Fee",I2932))),"Match Fees",IF(OR(ISNUMBER(SEARCH("Training",I2932)),ISNUMBER(SEARCH("Aspirations",I2932))),"Training Fee",""))))</f>
        <v>Match Fees</v>
      </c>
      <c r="M2932" s="1">
        <v>75</v>
      </c>
      <c r="N2932" s="1">
        <v>0</v>
      </c>
      <c r="O2932" s="1">
        <v>0</v>
      </c>
      <c r="P2932" s="1">
        <v>0</v>
      </c>
      <c r="Q2932" s="1">
        <v>75</v>
      </c>
    </row>
    <row r="2933" spans="1:17" ht="12.75">
      <c r="A2933" s="4">
        <v>45577</v>
      </c>
      <c r="B2933" s="18">
        <f>IF(AND(ISNUMBER(--LEFT(A2933,10)), ISNUMBER(--LEFT(C2933,10))), --LEFT(C2933,10) - --LEFT(A2933,10), "")</f>
        <v>63.354099999996834</v>
      </c>
      <c r="C2933" s="4">
        <v>45640.354166666664</v>
      </c>
      <c r="D2933" s="16">
        <f>YEAR(C2933)</f>
        <v>2024</v>
      </c>
      <c r="E2933" s="1" t="str">
        <f t="shared" si="45"/>
        <v>December 2024</v>
      </c>
      <c r="F2933" s="3" t="str">
        <f ca="1">IF(C2933&gt;=TODAY()-365, "Last 12 Months", "After 12 Months")</f>
        <v>Last 12 Months</v>
      </c>
      <c r="G2933" s="1" t="s">
        <v>5319</v>
      </c>
      <c r="H2933" s="1" t="s">
        <v>393</v>
      </c>
      <c r="I2933" s="1" t="s">
        <v>4803</v>
      </c>
      <c r="J2933" s="8">
        <f>EOMONTH(C2933, 0)</f>
        <v>45657</v>
      </c>
      <c r="K2933" s="1" t="s">
        <v>373</v>
      </c>
      <c r="L2933" s="1" t="str">
        <f>IF(ISNUMBER(SEARCH("Social subscription",I2933)),"Social Sub",IF(OR(ISNUMBER(SEARCH("Mens",I2933)),ISNUMBER(SEARCH("Ladies",I2933))),"Match Fees",IF(OR(ISNUMBER(SEARCH("Badgers",I2933)),ISNUMBER(SEARCH("Match Fee",I2933))),"Match Fees",IF(OR(ISNUMBER(SEARCH("Training",I2933)),ISNUMBER(SEARCH("Aspirations",I2933))),"Training Fee",""))))</f>
        <v>Match Fees</v>
      </c>
      <c r="M2933" s="1">
        <v>5</v>
      </c>
      <c r="N2933" s="1">
        <v>0.17</v>
      </c>
      <c r="O2933" s="1">
        <v>0.05</v>
      </c>
      <c r="P2933" s="1">
        <v>0</v>
      </c>
      <c r="Q2933" s="1">
        <v>4.78</v>
      </c>
    </row>
    <row r="2934" spans="1:17" ht="12.75">
      <c r="A2934" s="4">
        <v>45607</v>
      </c>
      <c r="B2934" s="18">
        <f>IF(AND(ISNUMBER(--LEFT(A2934,10)), ISNUMBER(--LEFT(C2934,10))), --LEFT(C2934,10) - --LEFT(A2934,10), "")</f>
        <v>33.354099999996834</v>
      </c>
      <c r="C2934" s="4">
        <v>45640.354166666664</v>
      </c>
      <c r="D2934" s="16">
        <f>YEAR(C2934)</f>
        <v>2024</v>
      </c>
      <c r="E2934" s="1" t="str">
        <f t="shared" si="45"/>
        <v>December 2024</v>
      </c>
      <c r="F2934" s="3" t="str">
        <f ca="1">IF(C2934&gt;=TODAY()-365, "Last 12 Months", "After 12 Months")</f>
        <v>Last 12 Months</v>
      </c>
      <c r="G2934" s="1" t="s">
        <v>5320</v>
      </c>
      <c r="H2934" s="1" t="s">
        <v>393</v>
      </c>
      <c r="I2934" s="1" t="s">
        <v>5321</v>
      </c>
      <c r="J2934" s="8">
        <f>EOMONTH(C2934, 0)</f>
        <v>45657</v>
      </c>
      <c r="K2934" s="1" t="s">
        <v>373</v>
      </c>
      <c r="L2934" s="1" t="str">
        <f>IF(ISNUMBER(SEARCH("Social subscription",I2934)),"Social Sub",IF(OR(ISNUMBER(SEARCH("Mens",I2934)),ISNUMBER(SEARCH("Ladies",I2934))),"Match Fees",IF(OR(ISNUMBER(SEARCH("Badgers",I2934)),ISNUMBER(SEARCH("Match Fee",I2934))),"Match Fees",IF(OR(ISNUMBER(SEARCH("Training",I2934)),ISNUMBER(SEARCH("Aspirations",I2934))),"Training Fee",""))))</f>
        <v>Match Fees</v>
      </c>
      <c r="M2934" s="1">
        <v>5</v>
      </c>
      <c r="N2934" s="1">
        <v>0.18</v>
      </c>
      <c r="O2934" s="1">
        <v>0.05</v>
      </c>
      <c r="P2934" s="1">
        <v>0</v>
      </c>
      <c r="Q2934" s="1">
        <v>4.7699999999999996</v>
      </c>
    </row>
    <row r="2935" spans="1:17" ht="12.75">
      <c r="A2935" s="4">
        <v>45607</v>
      </c>
      <c r="B2935" s="18">
        <f>IF(AND(ISNUMBER(--LEFT(A2935,10)), ISNUMBER(--LEFT(C2935,10))), --LEFT(C2935,10) - --LEFT(A2935,10), "")</f>
        <v>34.354099999996834</v>
      </c>
      <c r="C2935" s="4">
        <v>45641.354166666664</v>
      </c>
      <c r="D2935" s="16">
        <f>YEAR(C2935)</f>
        <v>2024</v>
      </c>
      <c r="E2935" s="1" t="str">
        <f t="shared" si="45"/>
        <v>December 2024</v>
      </c>
      <c r="F2935" s="3" t="str">
        <f ca="1">IF(C2935&gt;=TODAY()-365, "Last 12 Months", "After 12 Months")</f>
        <v>Last 12 Months</v>
      </c>
      <c r="G2935" s="1" t="s">
        <v>5322</v>
      </c>
      <c r="H2935" s="1" t="s">
        <v>836</v>
      </c>
      <c r="I2935" s="1" t="s">
        <v>4792</v>
      </c>
      <c r="J2935" s="8">
        <f>EOMONTH(C2935, 0)</f>
        <v>45657</v>
      </c>
      <c r="K2935" s="1" t="s">
        <v>373</v>
      </c>
      <c r="L2935" s="1" t="str">
        <f>IF(ISNUMBER(SEARCH("Social subscription",I2935)),"Social Sub",IF(OR(ISNUMBER(SEARCH("Mens",I2935)),ISNUMBER(SEARCH("Ladies",I2935))),"Match Fees",IF(OR(ISNUMBER(SEARCH("Badgers",I2935)),ISNUMBER(SEARCH("Match Fee",I2935))),"Match Fees",IF(OR(ISNUMBER(SEARCH("Training",I2935)),ISNUMBER(SEARCH("Aspirations",I2935))),"Training Fee",""))))</f>
        <v>Match Fees</v>
      </c>
      <c r="M2935" s="1">
        <v>10</v>
      </c>
      <c r="N2935" s="1">
        <v>0.2</v>
      </c>
      <c r="O2935" s="1">
        <v>0.1</v>
      </c>
      <c r="P2935" s="1">
        <v>0</v>
      </c>
      <c r="Q2935" s="1">
        <v>9.6999999999999993</v>
      </c>
    </row>
    <row r="2936" spans="1:17" ht="12.75">
      <c r="A2936" s="4">
        <v>45613</v>
      </c>
      <c r="B2936" s="18">
        <f>IF(AND(ISNUMBER(--LEFT(A2936,10)), ISNUMBER(--LEFT(C2936,10))), --LEFT(C2936,10) - --LEFT(A2936,10), "")</f>
        <v>28.354099999996834</v>
      </c>
      <c r="C2936" s="4">
        <v>45641.354166666664</v>
      </c>
      <c r="D2936" s="16">
        <f>YEAR(C2936)</f>
        <v>2024</v>
      </c>
      <c r="E2936" s="1" t="str">
        <f t="shared" si="45"/>
        <v>December 2024</v>
      </c>
      <c r="F2936" s="3" t="str">
        <f ca="1">IF(C2936&gt;=TODAY()-365, "Last 12 Months", "After 12 Months")</f>
        <v>Last 12 Months</v>
      </c>
      <c r="G2936" s="1" t="s">
        <v>5323</v>
      </c>
      <c r="H2936" s="1" t="s">
        <v>836</v>
      </c>
      <c r="I2936" s="1" t="s">
        <v>4794</v>
      </c>
      <c r="J2936" s="8">
        <f>EOMONTH(C2936, 0)</f>
        <v>45657</v>
      </c>
      <c r="K2936" s="1" t="s">
        <v>373</v>
      </c>
      <c r="L2936" s="1" t="str">
        <f>IF(ISNUMBER(SEARCH("Social subscription",I2936)),"Social Sub",IF(OR(ISNUMBER(SEARCH("Mens",I2936)),ISNUMBER(SEARCH("Ladies",I2936))),"Match Fees",IF(OR(ISNUMBER(SEARCH("Badgers",I2936)),ISNUMBER(SEARCH("Match Fee",I2936))),"Match Fees",IF(OR(ISNUMBER(SEARCH("Training",I2936)),ISNUMBER(SEARCH("Aspirations",I2936))),"Training Fee",""))))</f>
        <v>Match Fees</v>
      </c>
      <c r="M2936" s="1">
        <v>10</v>
      </c>
      <c r="N2936" s="1">
        <v>0.2</v>
      </c>
      <c r="O2936" s="1">
        <v>0.1</v>
      </c>
      <c r="P2936" s="1">
        <v>0</v>
      </c>
      <c r="Q2936" s="1">
        <v>9.6999999999999993</v>
      </c>
    </row>
    <row r="2937" spans="1:17" ht="12.75">
      <c r="A2937" s="4">
        <v>45621</v>
      </c>
      <c r="B2937" s="18">
        <f>IF(AND(ISNUMBER(--LEFT(A2937,10)), ISNUMBER(--LEFT(C2937,10))), --LEFT(C2937,10) - --LEFT(A2937,10), "")</f>
        <v>20.354099999996834</v>
      </c>
      <c r="C2937" s="4">
        <v>45641.354166666664</v>
      </c>
      <c r="D2937" s="16">
        <f>YEAR(C2937)</f>
        <v>2024</v>
      </c>
      <c r="E2937" s="1" t="str">
        <f t="shared" si="45"/>
        <v>December 2024</v>
      </c>
      <c r="F2937" s="3" t="str">
        <f ca="1">IF(C2937&gt;=TODAY()-365, "Last 12 Months", "After 12 Months")</f>
        <v>Last 12 Months</v>
      </c>
      <c r="G2937" s="1" t="s">
        <v>5324</v>
      </c>
      <c r="H2937" s="1" t="s">
        <v>836</v>
      </c>
      <c r="I2937" s="1" t="s">
        <v>4825</v>
      </c>
      <c r="J2937" s="8">
        <f>EOMONTH(C2937, 0)</f>
        <v>45657</v>
      </c>
      <c r="K2937" s="1" t="s">
        <v>373</v>
      </c>
      <c r="L2937" s="1" t="str">
        <f>IF(ISNUMBER(SEARCH("Social subscription",I2937)),"Social Sub",IF(OR(ISNUMBER(SEARCH("Mens",I2937)),ISNUMBER(SEARCH("Ladies",I2937))),"Match Fees",IF(OR(ISNUMBER(SEARCH("Badgers",I2937)),ISNUMBER(SEARCH("Match Fee",I2937))),"Match Fees",IF(OR(ISNUMBER(SEARCH("Training",I2937)),ISNUMBER(SEARCH("Aspirations",I2937))),"Training Fee",""))))</f>
        <v>Match Fees</v>
      </c>
      <c r="M2937" s="1">
        <v>10</v>
      </c>
      <c r="N2937" s="1">
        <v>0.2</v>
      </c>
      <c r="O2937" s="1">
        <v>0.1</v>
      </c>
      <c r="P2937" s="1">
        <v>0</v>
      </c>
      <c r="Q2937" s="1">
        <v>9.6999999999999993</v>
      </c>
    </row>
    <row r="2938" spans="1:17" ht="12.75">
      <c r="A2938" s="4">
        <v>45626</v>
      </c>
      <c r="B2938" s="18">
        <f>IF(AND(ISNUMBER(--LEFT(A2938,10)), ISNUMBER(--LEFT(C2938,10))), --LEFT(C2938,10) - --LEFT(A2938,10), "")</f>
        <v>15.354099999996834</v>
      </c>
      <c r="C2938" s="4">
        <v>45641.354166666664</v>
      </c>
      <c r="D2938" s="16">
        <f>YEAR(C2938)</f>
        <v>2024</v>
      </c>
      <c r="E2938" s="1" t="str">
        <f t="shared" si="45"/>
        <v>December 2024</v>
      </c>
      <c r="F2938" s="3" t="str">
        <f ca="1">IF(C2938&gt;=TODAY()-365, "Last 12 Months", "After 12 Months")</f>
        <v>Last 12 Months</v>
      </c>
      <c r="G2938" s="1" t="s">
        <v>5325</v>
      </c>
      <c r="H2938" s="1" t="s">
        <v>836</v>
      </c>
      <c r="I2938" s="1" t="s">
        <v>4827</v>
      </c>
      <c r="J2938" s="8">
        <f>EOMONTH(C2938, 0)</f>
        <v>45657</v>
      </c>
      <c r="K2938" s="1" t="s">
        <v>373</v>
      </c>
      <c r="L2938" s="1" t="str">
        <f>IF(ISNUMBER(SEARCH("Social subscription",I2938)),"Social Sub",IF(OR(ISNUMBER(SEARCH("Mens",I2938)),ISNUMBER(SEARCH("Ladies",I2938))),"Match Fees",IF(OR(ISNUMBER(SEARCH("Badgers",I2938)),ISNUMBER(SEARCH("Match Fee",I2938))),"Match Fees",IF(OR(ISNUMBER(SEARCH("Training",I2938)),ISNUMBER(SEARCH("Aspirations",I2938))),"Training Fee",""))))</f>
        <v>Match Fees</v>
      </c>
      <c r="M2938" s="1">
        <v>10</v>
      </c>
      <c r="N2938" s="1">
        <v>0.2</v>
      </c>
      <c r="O2938" s="1">
        <v>0.1</v>
      </c>
      <c r="P2938" s="1">
        <v>0</v>
      </c>
      <c r="Q2938" s="1">
        <v>9.6999999999999993</v>
      </c>
    </row>
    <row r="2939" spans="1:17" ht="12.75">
      <c r="A2939" s="4">
        <v>45641</v>
      </c>
      <c r="B2939" s="18">
        <f>IF(AND(ISNUMBER(--LEFT(A2939,10)), ISNUMBER(--LEFT(C2939,10))), --LEFT(C2939,10) - --LEFT(A2939,10), "")</f>
        <v>0.57430000000022119</v>
      </c>
      <c r="C2939" s="4">
        <v>45641.574305555558</v>
      </c>
      <c r="D2939" s="16">
        <f>YEAR(C2939)</f>
        <v>2024</v>
      </c>
      <c r="E2939" s="1" t="str">
        <f t="shared" si="45"/>
        <v>December 2024</v>
      </c>
      <c r="F2939" s="3" t="str">
        <f ca="1">IF(C2939&gt;=TODAY()-365, "Last 12 Months", "After 12 Months")</f>
        <v>Last 12 Months</v>
      </c>
      <c r="G2939" s="1" t="s">
        <v>5326</v>
      </c>
      <c r="H2939" s="1" t="s">
        <v>1525</v>
      </c>
      <c r="I2939" s="1" t="s">
        <v>5327</v>
      </c>
      <c r="J2939" s="8">
        <f>EOMONTH(C2939, 0)</f>
        <v>45657</v>
      </c>
      <c r="K2939" s="1" t="s">
        <v>241</v>
      </c>
      <c r="L2939" s="1" t="str">
        <f>IF(ISNUMBER(SEARCH("Social subscription",I2939)),"Social Sub",IF(OR(ISNUMBER(SEARCH("Mens",I2939)),ISNUMBER(SEARCH("Ladies",I2939))),"Match Fees",IF(OR(ISNUMBER(SEARCH("Badgers",I2939)),ISNUMBER(SEARCH("Match Fee",I2939))),"Match Fees",IF(OR(ISNUMBER(SEARCH("Training",I2939)),ISNUMBER(SEARCH("Aspirations",I2939))),"Training Fee",""))))</f>
        <v>Training Fee</v>
      </c>
      <c r="M2939" s="1">
        <v>3</v>
      </c>
      <c r="N2939" s="1">
        <v>0</v>
      </c>
      <c r="O2939" s="1">
        <v>0</v>
      </c>
      <c r="P2939" s="1">
        <v>0</v>
      </c>
      <c r="Q2939" s="1">
        <v>3</v>
      </c>
    </row>
    <row r="2940" spans="1:17" ht="12.75">
      <c r="A2940" s="4">
        <v>45641</v>
      </c>
      <c r="B2940" s="18">
        <f>IF(AND(ISNUMBER(--LEFT(A2940,10)), ISNUMBER(--LEFT(C2940,10))), --LEFT(C2940,10) - --LEFT(A2940,10), "")</f>
        <v>0.57430000000022119</v>
      </c>
      <c r="C2940" s="4">
        <v>45641.574305555558</v>
      </c>
      <c r="D2940" s="16">
        <f>YEAR(C2940)</f>
        <v>2024</v>
      </c>
      <c r="E2940" s="1" t="str">
        <f t="shared" si="45"/>
        <v>December 2024</v>
      </c>
      <c r="F2940" s="3" t="str">
        <f ca="1">IF(C2940&gt;=TODAY()-365, "Last 12 Months", "After 12 Months")</f>
        <v>Last 12 Months</v>
      </c>
      <c r="G2940" s="1" t="s">
        <v>5328</v>
      </c>
      <c r="H2940" s="1" t="s">
        <v>610</v>
      </c>
      <c r="I2940" s="1" t="s">
        <v>5329</v>
      </c>
      <c r="J2940" s="8">
        <f>EOMONTH(C2940, 0)</f>
        <v>45657</v>
      </c>
      <c r="K2940" s="1" t="s">
        <v>233</v>
      </c>
      <c r="L2940" s="1" t="str">
        <f>IF(ISNUMBER(SEARCH("Social subscription",I2940)),"Social Sub",IF(OR(ISNUMBER(SEARCH("Mens",I2940)),ISNUMBER(SEARCH("Ladies",I2940))),"Match Fees",IF(OR(ISNUMBER(SEARCH("Badgers",I2940)),ISNUMBER(SEARCH("Match Fee",I2940))),"Match Fees",IF(OR(ISNUMBER(SEARCH("Training",I2940)),ISNUMBER(SEARCH("Aspirations",I2940))),"Training Fee",""))))</f>
        <v>Training Fee</v>
      </c>
      <c r="M2940" s="1">
        <v>3</v>
      </c>
      <c r="N2940" s="1">
        <v>0</v>
      </c>
      <c r="O2940" s="1">
        <v>0</v>
      </c>
      <c r="P2940" s="1">
        <v>0</v>
      </c>
      <c r="Q2940" s="1">
        <v>3</v>
      </c>
    </row>
    <row r="2941" spans="1:17" ht="12.75">
      <c r="A2941" s="4">
        <v>45641</v>
      </c>
      <c r="B2941" s="18">
        <f>IF(AND(ISNUMBER(--LEFT(A2941,10)), ISNUMBER(--LEFT(C2941,10))), --LEFT(C2941,10) - --LEFT(A2941,10), "")</f>
        <v>0.57430000000022119</v>
      </c>
      <c r="C2941" s="4">
        <v>45641.574305555558</v>
      </c>
      <c r="D2941" s="16">
        <f>YEAR(C2941)</f>
        <v>2024</v>
      </c>
      <c r="E2941" s="1" t="str">
        <f t="shared" si="45"/>
        <v>December 2024</v>
      </c>
      <c r="F2941" s="3" t="str">
        <f ca="1">IF(C2941&gt;=TODAY()-365, "Last 12 Months", "After 12 Months")</f>
        <v>Last 12 Months</v>
      </c>
      <c r="G2941" s="1" t="s">
        <v>5330</v>
      </c>
      <c r="H2941" s="1" t="s">
        <v>613</v>
      </c>
      <c r="I2941" s="1" t="s">
        <v>5327</v>
      </c>
      <c r="J2941" s="8">
        <f>EOMONTH(C2941, 0)</f>
        <v>45657</v>
      </c>
      <c r="K2941" s="1" t="s">
        <v>241</v>
      </c>
      <c r="L2941" s="1" t="str">
        <f>IF(ISNUMBER(SEARCH("Social subscription",I2941)),"Social Sub",IF(OR(ISNUMBER(SEARCH("Mens",I2941)),ISNUMBER(SEARCH("Ladies",I2941))),"Match Fees",IF(OR(ISNUMBER(SEARCH("Badgers",I2941)),ISNUMBER(SEARCH("Match Fee",I2941))),"Match Fees",IF(OR(ISNUMBER(SEARCH("Training",I2941)),ISNUMBER(SEARCH("Aspirations",I2941))),"Training Fee",""))))</f>
        <v>Training Fee</v>
      </c>
      <c r="M2941" s="1">
        <v>3</v>
      </c>
      <c r="N2941" s="1">
        <v>0</v>
      </c>
      <c r="O2941" s="1">
        <v>0</v>
      </c>
      <c r="P2941" s="1">
        <v>0</v>
      </c>
      <c r="Q2941" s="1">
        <v>3</v>
      </c>
    </row>
    <row r="2942" spans="1:17" ht="12.75">
      <c r="A2942" s="4">
        <v>45641</v>
      </c>
      <c r="B2942" s="18">
        <f>IF(AND(ISNUMBER(--LEFT(A2942,10)), ISNUMBER(--LEFT(C2942,10))), --LEFT(C2942,10) - --LEFT(A2942,10), "")</f>
        <v>0.57430000000022119</v>
      </c>
      <c r="C2942" s="4">
        <v>45641.574305555558</v>
      </c>
      <c r="D2942" s="16">
        <f>YEAR(C2942)</f>
        <v>2024</v>
      </c>
      <c r="E2942" s="1" t="str">
        <f t="shared" si="45"/>
        <v>December 2024</v>
      </c>
      <c r="F2942" s="3" t="str">
        <f ca="1">IF(C2942&gt;=TODAY()-365, "Last 12 Months", "After 12 Months")</f>
        <v>Last 12 Months</v>
      </c>
      <c r="G2942" s="1" t="s">
        <v>5331</v>
      </c>
      <c r="H2942" s="1" t="s">
        <v>1153</v>
      </c>
      <c r="I2942" s="1" t="s">
        <v>5327</v>
      </c>
      <c r="J2942" s="8">
        <f>EOMONTH(C2942, 0)</f>
        <v>45657</v>
      </c>
      <c r="K2942" s="1" t="s">
        <v>241</v>
      </c>
      <c r="L2942" s="1" t="str">
        <f>IF(ISNUMBER(SEARCH("Social subscription",I2942)),"Social Sub",IF(OR(ISNUMBER(SEARCH("Mens",I2942)),ISNUMBER(SEARCH("Ladies",I2942))),"Match Fees",IF(OR(ISNUMBER(SEARCH("Badgers",I2942)),ISNUMBER(SEARCH("Match Fee",I2942))),"Match Fees",IF(OR(ISNUMBER(SEARCH("Training",I2942)),ISNUMBER(SEARCH("Aspirations",I2942))),"Training Fee",""))))</f>
        <v>Training Fee</v>
      </c>
      <c r="M2942" s="1">
        <v>3</v>
      </c>
      <c r="N2942" s="1">
        <v>0</v>
      </c>
      <c r="O2942" s="1">
        <v>0</v>
      </c>
      <c r="P2942" s="1">
        <v>0</v>
      </c>
      <c r="Q2942" s="1">
        <v>3</v>
      </c>
    </row>
    <row r="2943" spans="1:17" ht="12.75">
      <c r="A2943" s="4">
        <v>45641</v>
      </c>
      <c r="B2943" s="18">
        <f>IF(AND(ISNUMBER(--LEFT(A2943,10)), ISNUMBER(--LEFT(C2943,10))), --LEFT(C2943,10) - --LEFT(A2943,10), "")</f>
        <v>0.57499999999708962</v>
      </c>
      <c r="C2943" s="4">
        <v>45641.574999999997</v>
      </c>
      <c r="D2943" s="16">
        <f>YEAR(C2943)</f>
        <v>2024</v>
      </c>
      <c r="E2943" s="1" t="str">
        <f t="shared" si="45"/>
        <v>December 2024</v>
      </c>
      <c r="F2943" s="3" t="str">
        <f ca="1">IF(C2943&gt;=TODAY()-365, "Last 12 Months", "After 12 Months")</f>
        <v>Last 12 Months</v>
      </c>
      <c r="G2943" s="1" t="s">
        <v>5332</v>
      </c>
      <c r="H2943" s="1" t="s">
        <v>1156</v>
      </c>
      <c r="I2943" s="1" t="s">
        <v>5327</v>
      </c>
      <c r="J2943" s="8">
        <f>EOMONTH(C2943, 0)</f>
        <v>45657</v>
      </c>
      <c r="K2943" s="1" t="s">
        <v>241</v>
      </c>
      <c r="L2943" s="1" t="str">
        <f>IF(ISNUMBER(SEARCH("Social subscription",I2943)),"Social Sub",IF(OR(ISNUMBER(SEARCH("Mens",I2943)),ISNUMBER(SEARCH("Ladies",I2943))),"Match Fees",IF(OR(ISNUMBER(SEARCH("Badgers",I2943)),ISNUMBER(SEARCH("Match Fee",I2943))),"Match Fees",IF(OR(ISNUMBER(SEARCH("Training",I2943)),ISNUMBER(SEARCH("Aspirations",I2943))),"Training Fee",""))))</f>
        <v>Training Fee</v>
      </c>
      <c r="M2943" s="1">
        <v>3</v>
      </c>
      <c r="N2943" s="1">
        <v>0</v>
      </c>
      <c r="O2943" s="1">
        <v>0</v>
      </c>
      <c r="P2943" s="1">
        <v>0</v>
      </c>
      <c r="Q2943" s="1">
        <v>3</v>
      </c>
    </row>
    <row r="2944" spans="1:17" ht="12.75">
      <c r="A2944" s="4">
        <v>45605</v>
      </c>
      <c r="B2944" s="18">
        <f>IF(AND(ISNUMBER(--LEFT(A2944,10)), ISNUMBER(--LEFT(C2944,10))), --LEFT(C2944,10) - --LEFT(A2944,10), "")</f>
        <v>36.643700000000536</v>
      </c>
      <c r="C2944" s="4">
        <v>45641.643750000003</v>
      </c>
      <c r="D2944" s="16">
        <f>YEAR(C2944)</f>
        <v>2024</v>
      </c>
      <c r="E2944" s="1" t="str">
        <f t="shared" si="45"/>
        <v>December 2024</v>
      </c>
      <c r="F2944" s="3" t="str">
        <f ca="1">IF(C2944&gt;=TODAY()-365, "Last 12 Months", "After 12 Months")</f>
        <v>Last 12 Months</v>
      </c>
      <c r="G2944" s="1" t="s">
        <v>5333</v>
      </c>
      <c r="H2944" s="1" t="s">
        <v>613</v>
      </c>
      <c r="I2944" s="1" t="s">
        <v>4443</v>
      </c>
      <c r="J2944" s="8">
        <f>EOMONTH(C2944, 0)</f>
        <v>45657</v>
      </c>
      <c r="K2944" s="1" t="s">
        <v>241</v>
      </c>
      <c r="L2944" s="1" t="str">
        <f>IF(ISNUMBER(SEARCH("Social subscription",I2944)),"Social Sub",IF(OR(ISNUMBER(SEARCH("Mens",I2944)),ISNUMBER(SEARCH("Ladies",I2944))),"Match Fees",IF(OR(ISNUMBER(SEARCH("Badgers",I2944)),ISNUMBER(SEARCH("Match Fee",I2944))),"Match Fees",IF(OR(ISNUMBER(SEARCH("Training",I2944)),ISNUMBER(SEARCH("Aspirations",I2944))),"Training Fee",""))))</f>
        <v>Match Fees</v>
      </c>
      <c r="M2944" s="1">
        <v>3</v>
      </c>
      <c r="N2944" s="1">
        <v>0</v>
      </c>
      <c r="O2944" s="1">
        <v>0</v>
      </c>
      <c r="P2944" s="1">
        <v>0</v>
      </c>
      <c r="Q2944" s="1">
        <v>3</v>
      </c>
    </row>
    <row r="2945" spans="1:17" ht="12.75">
      <c r="A2945" s="4">
        <v>45612</v>
      </c>
      <c r="B2945" s="18">
        <f>IF(AND(ISNUMBER(--LEFT(A2945,10)), ISNUMBER(--LEFT(C2945,10))), --LEFT(C2945,10) - --LEFT(A2945,10), "")</f>
        <v>29.643700000000536</v>
      </c>
      <c r="C2945" s="4">
        <v>45641.643750000003</v>
      </c>
      <c r="D2945" s="16">
        <f>YEAR(C2945)</f>
        <v>2024</v>
      </c>
      <c r="E2945" s="1" t="str">
        <f t="shared" si="45"/>
        <v>December 2024</v>
      </c>
      <c r="F2945" s="3" t="str">
        <f ca="1">IF(C2945&gt;=TODAY()-365, "Last 12 Months", "After 12 Months")</f>
        <v>Last 12 Months</v>
      </c>
      <c r="G2945" s="1" t="s">
        <v>5334</v>
      </c>
      <c r="H2945" s="1" t="s">
        <v>613</v>
      </c>
      <c r="I2945" s="1" t="s">
        <v>5259</v>
      </c>
      <c r="J2945" s="8">
        <f>EOMONTH(C2945, 0)</f>
        <v>45657</v>
      </c>
      <c r="K2945" s="1" t="s">
        <v>241</v>
      </c>
      <c r="L2945" s="1" t="str">
        <f>IF(ISNUMBER(SEARCH("Social subscription",I2945)),"Social Sub",IF(OR(ISNUMBER(SEARCH("Mens",I2945)),ISNUMBER(SEARCH("Ladies",I2945))),"Match Fees",IF(OR(ISNUMBER(SEARCH("Badgers",I2945)),ISNUMBER(SEARCH("Match Fee",I2945))),"Match Fees",IF(OR(ISNUMBER(SEARCH("Training",I2945)),ISNUMBER(SEARCH("Aspirations",I2945))),"Training Fee",""))))</f>
        <v>Match Fees</v>
      </c>
      <c r="M2945" s="1">
        <v>3</v>
      </c>
      <c r="N2945" s="1">
        <v>0</v>
      </c>
      <c r="O2945" s="1">
        <v>0</v>
      </c>
      <c r="P2945" s="1">
        <v>0</v>
      </c>
      <c r="Q2945" s="1">
        <v>3</v>
      </c>
    </row>
    <row r="2946" spans="1:17" ht="12.75">
      <c r="A2946" s="4">
        <v>45619</v>
      </c>
      <c r="B2946" s="18">
        <f>IF(AND(ISNUMBER(--LEFT(A2946,10)), ISNUMBER(--LEFT(C2946,10))), --LEFT(C2946,10) - --LEFT(A2946,10), "")</f>
        <v>22.643700000000536</v>
      </c>
      <c r="C2946" s="4">
        <v>45641.643750000003</v>
      </c>
      <c r="D2946" s="16">
        <f>YEAR(C2946)</f>
        <v>2024</v>
      </c>
      <c r="E2946" s="1" t="str">
        <f t="shared" si="45"/>
        <v>December 2024</v>
      </c>
      <c r="F2946" s="3" t="str">
        <f ca="1">IF(C2946&gt;=TODAY()-365, "Last 12 Months", "After 12 Months")</f>
        <v>Last 12 Months</v>
      </c>
      <c r="G2946" s="1" t="s">
        <v>5335</v>
      </c>
      <c r="H2946" s="1" t="s">
        <v>613</v>
      </c>
      <c r="I2946" s="1" t="s">
        <v>5336</v>
      </c>
      <c r="J2946" s="8">
        <f>EOMONTH(C2946, 0)</f>
        <v>45657</v>
      </c>
      <c r="K2946" s="1" t="s">
        <v>241</v>
      </c>
      <c r="L2946" s="1" t="str">
        <f>IF(ISNUMBER(SEARCH("Social subscription",I2946)),"Social Sub",IF(OR(ISNUMBER(SEARCH("Mens",I2946)),ISNUMBER(SEARCH("Ladies",I2946))),"Match Fees",IF(OR(ISNUMBER(SEARCH("Badgers",I2946)),ISNUMBER(SEARCH("Match Fee",I2946))),"Match Fees",IF(OR(ISNUMBER(SEARCH("Training",I2946)),ISNUMBER(SEARCH("Aspirations",I2946))),"Training Fee",""))))</f>
        <v>Match Fees</v>
      </c>
      <c r="M2946" s="1">
        <v>3</v>
      </c>
      <c r="N2946" s="1">
        <v>0</v>
      </c>
      <c r="O2946" s="1">
        <v>0</v>
      </c>
      <c r="P2946" s="1">
        <v>0</v>
      </c>
      <c r="Q2946" s="1">
        <v>3</v>
      </c>
    </row>
    <row r="2947" spans="1:17" ht="12.75">
      <c r="A2947" s="4">
        <v>45626</v>
      </c>
      <c r="B2947" s="18">
        <f>IF(AND(ISNUMBER(--LEFT(A2947,10)), ISNUMBER(--LEFT(C2947,10))), --LEFT(C2947,10) - --LEFT(A2947,10), "")</f>
        <v>15.644399999997404</v>
      </c>
      <c r="C2947" s="4">
        <v>45641.644444444442</v>
      </c>
      <c r="D2947" s="16">
        <f>YEAR(C2947)</f>
        <v>2024</v>
      </c>
      <c r="E2947" s="1" t="str">
        <f t="shared" ref="E2947:E3010" si="46">TEXT(C2947, "mmmm yyyy")</f>
        <v>December 2024</v>
      </c>
      <c r="F2947" s="3" t="str">
        <f ca="1">IF(C2947&gt;=TODAY()-365, "Last 12 Months", "After 12 Months")</f>
        <v>Last 12 Months</v>
      </c>
      <c r="G2947" s="1" t="s">
        <v>5337</v>
      </c>
      <c r="H2947" s="1" t="s">
        <v>613</v>
      </c>
      <c r="I2947" s="1" t="s">
        <v>5338</v>
      </c>
      <c r="J2947" s="8">
        <f>EOMONTH(C2947, 0)</f>
        <v>45657</v>
      </c>
      <c r="K2947" s="1" t="s">
        <v>241</v>
      </c>
      <c r="L2947" s="1" t="str">
        <f>IF(ISNUMBER(SEARCH("Social subscription",I2947)),"Social Sub",IF(OR(ISNUMBER(SEARCH("Mens",I2947)),ISNUMBER(SEARCH("Ladies",I2947))),"Match Fees",IF(OR(ISNUMBER(SEARCH("Badgers",I2947)),ISNUMBER(SEARCH("Match Fee",I2947))),"Match Fees",IF(OR(ISNUMBER(SEARCH("Training",I2947)),ISNUMBER(SEARCH("Aspirations",I2947))),"Training Fee",""))))</f>
        <v>Match Fees</v>
      </c>
      <c r="M2947" s="1">
        <v>3</v>
      </c>
      <c r="N2947" s="1">
        <v>0</v>
      </c>
      <c r="O2947" s="1">
        <v>0</v>
      </c>
      <c r="P2947" s="1">
        <v>0</v>
      </c>
      <c r="Q2947" s="1">
        <v>3</v>
      </c>
    </row>
    <row r="2948" spans="1:17" ht="12.75">
      <c r="A2948" s="4">
        <v>45641</v>
      </c>
      <c r="B2948" s="18">
        <f>IF(AND(ISNUMBER(--LEFT(A2948,10)), ISNUMBER(--LEFT(C2948,10))), --LEFT(C2948,10) - --LEFT(A2948,10), "")</f>
        <v>0.64650000000256114</v>
      </c>
      <c r="C2948" s="4">
        <v>45641.646527777775</v>
      </c>
      <c r="D2948" s="16">
        <f>YEAR(C2948)</f>
        <v>2024</v>
      </c>
      <c r="E2948" s="1" t="str">
        <f t="shared" si="46"/>
        <v>December 2024</v>
      </c>
      <c r="F2948" s="3" t="str">
        <f ca="1">IF(C2948&gt;=TODAY()-365, "Last 12 Months", "After 12 Months")</f>
        <v>Last 12 Months</v>
      </c>
      <c r="G2948" s="1" t="s">
        <v>5339</v>
      </c>
      <c r="H2948" s="1" t="s">
        <v>781</v>
      </c>
      <c r="I2948" s="1" t="s">
        <v>5329</v>
      </c>
      <c r="J2948" s="8">
        <f>EOMONTH(C2948, 0)</f>
        <v>45657</v>
      </c>
      <c r="K2948" s="1" t="s">
        <v>233</v>
      </c>
      <c r="L2948" s="1" t="str">
        <f>IF(ISNUMBER(SEARCH("Social subscription",I2948)),"Social Sub",IF(OR(ISNUMBER(SEARCH("Mens",I2948)),ISNUMBER(SEARCH("Ladies",I2948))),"Match Fees",IF(OR(ISNUMBER(SEARCH("Badgers",I2948)),ISNUMBER(SEARCH("Match Fee",I2948))),"Match Fees",IF(OR(ISNUMBER(SEARCH("Training",I2948)),ISNUMBER(SEARCH("Aspirations",I2948))),"Training Fee",""))))</f>
        <v>Training Fee</v>
      </c>
      <c r="M2948" s="1">
        <v>3</v>
      </c>
      <c r="N2948" s="1">
        <v>0</v>
      </c>
      <c r="O2948" s="1">
        <v>0</v>
      </c>
      <c r="P2948" s="1">
        <v>0</v>
      </c>
      <c r="Q2948" s="1">
        <v>3</v>
      </c>
    </row>
    <row r="2949" spans="1:17" ht="12.75">
      <c r="A2949" s="4">
        <v>45641</v>
      </c>
      <c r="B2949" s="18">
        <f>IF(AND(ISNUMBER(--LEFT(A2949,10)), ISNUMBER(--LEFT(C2949,10))), --LEFT(C2949,10) - --LEFT(A2949,10), "")</f>
        <v>0.65690000000176951</v>
      </c>
      <c r="C2949" s="4">
        <v>45641.656944444447</v>
      </c>
      <c r="D2949" s="16">
        <f>YEAR(C2949)</f>
        <v>2024</v>
      </c>
      <c r="E2949" s="1" t="str">
        <f t="shared" si="46"/>
        <v>December 2024</v>
      </c>
      <c r="F2949" s="3" t="str">
        <f ca="1">IF(C2949&gt;=TODAY()-365, "Last 12 Months", "After 12 Months")</f>
        <v>Last 12 Months</v>
      </c>
      <c r="G2949" s="1" t="s">
        <v>5340</v>
      </c>
      <c r="H2949" s="1" t="s">
        <v>610</v>
      </c>
      <c r="I2949" s="1" t="s">
        <v>5341</v>
      </c>
      <c r="J2949" s="8">
        <f>EOMONTH(C2949, 0)</f>
        <v>45657</v>
      </c>
      <c r="K2949" s="1" t="s">
        <v>241</v>
      </c>
      <c r="L2949" s="1" t="str">
        <f>IF(ISNUMBER(SEARCH("Social subscription",I2949)),"Social Sub",IF(OR(ISNUMBER(SEARCH("Mens",I2949)),ISNUMBER(SEARCH("Ladies",I2949))),"Match Fees",IF(OR(ISNUMBER(SEARCH("Badgers",I2949)),ISNUMBER(SEARCH("Match Fee",I2949))),"Match Fees",IF(OR(ISNUMBER(SEARCH("Training",I2949)),ISNUMBER(SEARCH("Aspirations",I2949))),"Training Fee",""))))</f>
        <v>Training Fee</v>
      </c>
      <c r="M2949" s="1">
        <v>3</v>
      </c>
      <c r="N2949" s="1">
        <v>0</v>
      </c>
      <c r="O2949" s="1">
        <v>0</v>
      </c>
      <c r="P2949" s="1">
        <v>0</v>
      </c>
      <c r="Q2949" s="1">
        <v>3</v>
      </c>
    </row>
    <row r="2950" spans="1:17" ht="12.75">
      <c r="A2950" s="4">
        <v>45641</v>
      </c>
      <c r="B2950" s="18">
        <f>IF(AND(ISNUMBER(--LEFT(A2950,10)), ISNUMBER(--LEFT(C2950,10))), --LEFT(C2950,10) - --LEFT(A2950,10), "")</f>
        <v>0.65690000000176951</v>
      </c>
      <c r="C2950" s="4">
        <v>45641.656944444447</v>
      </c>
      <c r="D2950" s="16">
        <f>YEAR(C2950)</f>
        <v>2024</v>
      </c>
      <c r="E2950" s="1" t="str">
        <f t="shared" si="46"/>
        <v>December 2024</v>
      </c>
      <c r="F2950" s="3" t="str">
        <f ca="1">IF(C2950&gt;=TODAY()-365, "Last 12 Months", "After 12 Months")</f>
        <v>Last 12 Months</v>
      </c>
      <c r="G2950" s="1" t="s">
        <v>5342</v>
      </c>
      <c r="H2950" s="1" t="s">
        <v>613</v>
      </c>
      <c r="I2950" s="1" t="s">
        <v>5341</v>
      </c>
      <c r="J2950" s="8">
        <f>EOMONTH(C2950, 0)</f>
        <v>45657</v>
      </c>
      <c r="K2950" s="1" t="s">
        <v>241</v>
      </c>
      <c r="L2950" s="1" t="str">
        <f>IF(ISNUMBER(SEARCH("Social subscription",I2950)),"Social Sub",IF(OR(ISNUMBER(SEARCH("Mens",I2950)),ISNUMBER(SEARCH("Ladies",I2950))),"Match Fees",IF(OR(ISNUMBER(SEARCH("Badgers",I2950)),ISNUMBER(SEARCH("Match Fee",I2950))),"Match Fees",IF(OR(ISNUMBER(SEARCH("Training",I2950)),ISNUMBER(SEARCH("Aspirations",I2950))),"Training Fee",""))))</f>
        <v>Training Fee</v>
      </c>
      <c r="M2950" s="1">
        <v>3</v>
      </c>
      <c r="N2950" s="1">
        <v>0</v>
      </c>
      <c r="O2950" s="1">
        <v>0</v>
      </c>
      <c r="P2950" s="1">
        <v>0</v>
      </c>
      <c r="Q2950" s="1">
        <v>3</v>
      </c>
    </row>
    <row r="2951" spans="1:17" ht="12.75">
      <c r="A2951" s="4">
        <v>45641</v>
      </c>
      <c r="B2951" s="18">
        <f>IF(AND(ISNUMBER(--LEFT(A2951,10)), ISNUMBER(--LEFT(C2951,10))), --LEFT(C2951,10) - --LEFT(A2951,10), "")</f>
        <v>0.65690000000176951</v>
      </c>
      <c r="C2951" s="4">
        <v>45641.656944444447</v>
      </c>
      <c r="D2951" s="16">
        <f>YEAR(C2951)</f>
        <v>2024</v>
      </c>
      <c r="E2951" s="1" t="str">
        <f t="shared" si="46"/>
        <v>December 2024</v>
      </c>
      <c r="F2951" s="3" t="str">
        <f ca="1">IF(C2951&gt;=TODAY()-365, "Last 12 Months", "After 12 Months")</f>
        <v>Last 12 Months</v>
      </c>
      <c r="G2951" s="1" t="s">
        <v>5343</v>
      </c>
      <c r="H2951" s="1" t="s">
        <v>1153</v>
      </c>
      <c r="I2951" s="1" t="s">
        <v>5341</v>
      </c>
      <c r="J2951" s="8">
        <f>EOMONTH(C2951, 0)</f>
        <v>45657</v>
      </c>
      <c r="K2951" s="1" t="s">
        <v>241</v>
      </c>
      <c r="L2951" s="1" t="str">
        <f>IF(ISNUMBER(SEARCH("Social subscription",I2951)),"Social Sub",IF(OR(ISNUMBER(SEARCH("Mens",I2951)),ISNUMBER(SEARCH("Ladies",I2951))),"Match Fees",IF(OR(ISNUMBER(SEARCH("Badgers",I2951)),ISNUMBER(SEARCH("Match Fee",I2951))),"Match Fees",IF(OR(ISNUMBER(SEARCH("Training",I2951)),ISNUMBER(SEARCH("Aspirations",I2951))),"Training Fee",""))))</f>
        <v>Training Fee</v>
      </c>
      <c r="M2951" s="1">
        <v>3</v>
      </c>
      <c r="N2951" s="1">
        <v>0</v>
      </c>
      <c r="O2951" s="1">
        <v>0</v>
      </c>
      <c r="P2951" s="1">
        <v>0</v>
      </c>
      <c r="Q2951" s="1">
        <v>3</v>
      </c>
    </row>
    <row r="2952" spans="1:17" ht="12.75">
      <c r="A2952" s="4">
        <v>45641</v>
      </c>
      <c r="B2952" s="18">
        <f>IF(AND(ISNUMBER(--LEFT(A2952,10)), ISNUMBER(--LEFT(C2952,10))), --LEFT(C2952,10) - --LEFT(A2952,10), "")</f>
        <v>0.65690000000176951</v>
      </c>
      <c r="C2952" s="4">
        <v>45641.656944444447</v>
      </c>
      <c r="D2952" s="16">
        <f>YEAR(C2952)</f>
        <v>2024</v>
      </c>
      <c r="E2952" s="1" t="str">
        <f t="shared" si="46"/>
        <v>December 2024</v>
      </c>
      <c r="F2952" s="3" t="str">
        <f ca="1">IF(C2952&gt;=TODAY()-365, "Last 12 Months", "After 12 Months")</f>
        <v>Last 12 Months</v>
      </c>
      <c r="G2952" s="1" t="s">
        <v>5344</v>
      </c>
      <c r="H2952" s="1" t="s">
        <v>1156</v>
      </c>
      <c r="I2952" s="1" t="s">
        <v>5341</v>
      </c>
      <c r="J2952" s="8">
        <f>EOMONTH(C2952, 0)</f>
        <v>45657</v>
      </c>
      <c r="K2952" s="1" t="s">
        <v>241</v>
      </c>
      <c r="L2952" s="1" t="str">
        <f>IF(ISNUMBER(SEARCH("Social subscription",I2952)),"Social Sub",IF(OR(ISNUMBER(SEARCH("Mens",I2952)),ISNUMBER(SEARCH("Ladies",I2952))),"Match Fees",IF(OR(ISNUMBER(SEARCH("Badgers",I2952)),ISNUMBER(SEARCH("Match Fee",I2952))),"Match Fees",IF(OR(ISNUMBER(SEARCH("Training",I2952)),ISNUMBER(SEARCH("Aspirations",I2952))),"Training Fee",""))))</f>
        <v>Training Fee</v>
      </c>
      <c r="M2952" s="1">
        <v>3</v>
      </c>
      <c r="N2952" s="1">
        <v>0</v>
      </c>
      <c r="O2952" s="1">
        <v>0</v>
      </c>
      <c r="P2952" s="1">
        <v>0</v>
      </c>
      <c r="Q2952" s="1">
        <v>3</v>
      </c>
    </row>
    <row r="2953" spans="1:17" ht="12.75">
      <c r="A2953" s="4">
        <v>45641</v>
      </c>
      <c r="B2953" s="18">
        <f>IF(AND(ISNUMBER(--LEFT(A2953,10)), ISNUMBER(--LEFT(C2953,10))), --LEFT(C2953,10) - --LEFT(A2953,10), "")</f>
        <v>0.65690000000176951</v>
      </c>
      <c r="C2953" s="4">
        <v>45641.656944444447</v>
      </c>
      <c r="D2953" s="16">
        <f>YEAR(C2953)</f>
        <v>2024</v>
      </c>
      <c r="E2953" s="1" t="str">
        <f t="shared" si="46"/>
        <v>December 2024</v>
      </c>
      <c r="F2953" s="3" t="str">
        <f ca="1">IF(C2953&gt;=TODAY()-365, "Last 12 Months", "After 12 Months")</f>
        <v>Last 12 Months</v>
      </c>
      <c r="G2953" s="1" t="s">
        <v>5345</v>
      </c>
      <c r="H2953" s="1" t="s">
        <v>1429</v>
      </c>
      <c r="I2953" s="1" t="s">
        <v>5341</v>
      </c>
      <c r="J2953" s="8">
        <f>EOMONTH(C2953, 0)</f>
        <v>45657</v>
      </c>
      <c r="K2953" s="1" t="s">
        <v>241</v>
      </c>
      <c r="L2953" s="1" t="str">
        <f>IF(ISNUMBER(SEARCH("Social subscription",I2953)),"Social Sub",IF(OR(ISNUMBER(SEARCH("Mens",I2953)),ISNUMBER(SEARCH("Ladies",I2953))),"Match Fees",IF(OR(ISNUMBER(SEARCH("Badgers",I2953)),ISNUMBER(SEARCH("Match Fee",I2953))),"Match Fees",IF(OR(ISNUMBER(SEARCH("Training",I2953)),ISNUMBER(SEARCH("Aspirations",I2953))),"Training Fee",""))))</f>
        <v>Training Fee</v>
      </c>
      <c r="M2953" s="1">
        <v>3</v>
      </c>
      <c r="N2953" s="1">
        <v>0</v>
      </c>
      <c r="O2953" s="1">
        <v>0</v>
      </c>
      <c r="P2953" s="1">
        <v>0</v>
      </c>
      <c r="Q2953" s="1">
        <v>3</v>
      </c>
    </row>
    <row r="2954" spans="1:17" ht="12.75">
      <c r="A2954" s="4">
        <v>45599</v>
      </c>
      <c r="B2954" s="18">
        <f>IF(AND(ISNUMBER(--LEFT(A2954,10)), ISNUMBER(--LEFT(C2954,10))), --LEFT(C2954,10) - --LEFT(A2954,10), "")</f>
        <v>42.65690000000177</v>
      </c>
      <c r="C2954" s="4">
        <v>45641.656944444447</v>
      </c>
      <c r="D2954" s="16">
        <f>YEAR(C2954)</f>
        <v>2024</v>
      </c>
      <c r="E2954" s="1" t="str">
        <f t="shared" si="46"/>
        <v>December 2024</v>
      </c>
      <c r="F2954" s="3" t="str">
        <f ca="1">IF(C2954&gt;=TODAY()-365, "Last 12 Months", "After 12 Months")</f>
        <v>Last 12 Months</v>
      </c>
      <c r="G2954" s="1" t="s">
        <v>5346</v>
      </c>
      <c r="H2954" s="1" t="s">
        <v>781</v>
      </c>
      <c r="I2954" s="1" t="s">
        <v>5347</v>
      </c>
      <c r="J2954" s="8">
        <f>EOMONTH(C2954, 0)</f>
        <v>45657</v>
      </c>
      <c r="K2954" s="1" t="s">
        <v>233</v>
      </c>
      <c r="L2954" s="1" t="str">
        <f>IF(ISNUMBER(SEARCH("Social subscription",I2954)),"Social Sub",IF(OR(ISNUMBER(SEARCH("Mens",I2954)),ISNUMBER(SEARCH("Ladies",I2954))),"Match Fees",IF(OR(ISNUMBER(SEARCH("Badgers",I2954)),ISNUMBER(SEARCH("Match Fee",I2954))),"Match Fees",IF(OR(ISNUMBER(SEARCH("Training",I2954)),ISNUMBER(SEARCH("Aspirations",I2954))),"Training Fee",""))))</f>
        <v>Training Fee</v>
      </c>
      <c r="M2954" s="1">
        <v>3</v>
      </c>
      <c r="N2954" s="1">
        <v>0</v>
      </c>
      <c r="O2954" s="1">
        <v>0</v>
      </c>
      <c r="P2954" s="1">
        <v>0</v>
      </c>
      <c r="Q2954" s="1">
        <v>3</v>
      </c>
    </row>
    <row r="2955" spans="1:17" ht="12.75">
      <c r="A2955" s="4">
        <v>45641</v>
      </c>
      <c r="B2955" s="18">
        <f>IF(AND(ISNUMBER(--LEFT(A2955,10)), ISNUMBER(--LEFT(C2955,10))), --LEFT(C2955,10) - --LEFT(A2955,10), "")</f>
        <v>0.66040000000066357</v>
      </c>
      <c r="C2955" s="4">
        <v>45641.660416666666</v>
      </c>
      <c r="D2955" s="16">
        <f>YEAR(C2955)</f>
        <v>2024</v>
      </c>
      <c r="E2955" s="1" t="str">
        <f t="shared" si="46"/>
        <v>December 2024</v>
      </c>
      <c r="F2955" s="3" t="str">
        <f ca="1">IF(C2955&gt;=TODAY()-365, "Last 12 Months", "After 12 Months")</f>
        <v>Last 12 Months</v>
      </c>
      <c r="G2955" s="1" t="s">
        <v>5348</v>
      </c>
      <c r="H2955" s="1" t="s">
        <v>1525</v>
      </c>
      <c r="I2955" s="1" t="s">
        <v>5349</v>
      </c>
      <c r="J2955" s="8">
        <f>EOMONTH(C2955, 0)</f>
        <v>45657</v>
      </c>
      <c r="K2955" s="1" t="s">
        <v>241</v>
      </c>
      <c r="L2955" s="1" t="str">
        <f>IF(ISNUMBER(SEARCH("Social subscription",I2955)),"Social Sub",IF(OR(ISNUMBER(SEARCH("Mens",I2955)),ISNUMBER(SEARCH("Ladies",I2955))),"Match Fees",IF(OR(ISNUMBER(SEARCH("Badgers",I2955)),ISNUMBER(SEARCH("Match Fee",I2955))),"Match Fees",IF(OR(ISNUMBER(SEARCH("Training",I2955)),ISNUMBER(SEARCH("Aspirations",I2955))),"Training Fee",""))))</f>
        <v>Training Fee</v>
      </c>
      <c r="M2955" s="1">
        <v>3</v>
      </c>
      <c r="N2955" s="1">
        <v>0</v>
      </c>
      <c r="O2955" s="1">
        <v>0</v>
      </c>
      <c r="P2955" s="1">
        <v>0</v>
      </c>
      <c r="Q2955" s="1">
        <v>3</v>
      </c>
    </row>
    <row r="2956" spans="1:17" ht="12.75">
      <c r="A2956" s="4">
        <v>45606</v>
      </c>
      <c r="B2956" s="18">
        <f>IF(AND(ISNUMBER(--LEFT(A2956,10)), ISNUMBER(--LEFT(C2956,10))), --LEFT(C2956,10) - --LEFT(A2956,10), "")</f>
        <v>35.660400000000664</v>
      </c>
      <c r="C2956" s="4">
        <v>45641.660416666666</v>
      </c>
      <c r="D2956" s="16">
        <f>YEAR(C2956)</f>
        <v>2024</v>
      </c>
      <c r="E2956" s="1" t="str">
        <f t="shared" si="46"/>
        <v>December 2024</v>
      </c>
      <c r="F2956" s="3" t="str">
        <f ca="1">IF(C2956&gt;=TODAY()-365, "Last 12 Months", "After 12 Months")</f>
        <v>Last 12 Months</v>
      </c>
      <c r="G2956" s="1" t="s">
        <v>5350</v>
      </c>
      <c r="H2956" s="1" t="s">
        <v>610</v>
      </c>
      <c r="I2956" s="1" t="s">
        <v>5349</v>
      </c>
      <c r="J2956" s="8">
        <f>EOMONTH(C2956, 0)</f>
        <v>45657</v>
      </c>
      <c r="K2956" s="1" t="s">
        <v>241</v>
      </c>
      <c r="L2956" s="1" t="str">
        <f>IF(ISNUMBER(SEARCH("Social subscription",I2956)),"Social Sub",IF(OR(ISNUMBER(SEARCH("Mens",I2956)),ISNUMBER(SEARCH("Ladies",I2956))),"Match Fees",IF(OR(ISNUMBER(SEARCH("Badgers",I2956)),ISNUMBER(SEARCH("Match Fee",I2956))),"Match Fees",IF(OR(ISNUMBER(SEARCH("Training",I2956)),ISNUMBER(SEARCH("Aspirations",I2956))),"Training Fee",""))))</f>
        <v>Training Fee</v>
      </c>
      <c r="M2956" s="1">
        <v>3</v>
      </c>
      <c r="N2956" s="1">
        <v>0</v>
      </c>
      <c r="O2956" s="1">
        <v>0</v>
      </c>
      <c r="P2956" s="1">
        <v>0</v>
      </c>
      <c r="Q2956" s="1">
        <v>3</v>
      </c>
    </row>
    <row r="2957" spans="1:17" ht="12.75">
      <c r="A2957" s="4">
        <v>45606</v>
      </c>
      <c r="B2957" s="18">
        <f>IF(AND(ISNUMBER(--LEFT(A2957,10)), ISNUMBER(--LEFT(C2957,10))), --LEFT(C2957,10) - --LEFT(A2957,10), "")</f>
        <v>35.660400000000664</v>
      </c>
      <c r="C2957" s="4">
        <v>45641.660416666666</v>
      </c>
      <c r="D2957" s="16">
        <f>YEAR(C2957)</f>
        <v>2024</v>
      </c>
      <c r="E2957" s="1" t="str">
        <f t="shared" si="46"/>
        <v>December 2024</v>
      </c>
      <c r="F2957" s="3" t="str">
        <f ca="1">IF(C2957&gt;=TODAY()-365, "Last 12 Months", "After 12 Months")</f>
        <v>Last 12 Months</v>
      </c>
      <c r="G2957" s="1" t="s">
        <v>5351</v>
      </c>
      <c r="H2957" s="1" t="s">
        <v>613</v>
      </c>
      <c r="I2957" s="1" t="s">
        <v>5349</v>
      </c>
      <c r="J2957" s="8">
        <f>EOMONTH(C2957, 0)</f>
        <v>45657</v>
      </c>
      <c r="K2957" s="1" t="s">
        <v>241</v>
      </c>
      <c r="L2957" s="1" t="str">
        <f>IF(ISNUMBER(SEARCH("Social subscription",I2957)),"Social Sub",IF(OR(ISNUMBER(SEARCH("Mens",I2957)),ISNUMBER(SEARCH("Ladies",I2957))),"Match Fees",IF(OR(ISNUMBER(SEARCH("Badgers",I2957)),ISNUMBER(SEARCH("Match Fee",I2957))),"Match Fees",IF(OR(ISNUMBER(SEARCH("Training",I2957)),ISNUMBER(SEARCH("Aspirations",I2957))),"Training Fee",""))))</f>
        <v>Training Fee</v>
      </c>
      <c r="M2957" s="1">
        <v>3</v>
      </c>
      <c r="N2957" s="1">
        <v>0</v>
      </c>
      <c r="O2957" s="1">
        <v>0</v>
      </c>
      <c r="P2957" s="1">
        <v>0</v>
      </c>
      <c r="Q2957" s="1">
        <v>3</v>
      </c>
    </row>
    <row r="2958" spans="1:17" ht="12.75">
      <c r="A2958" s="4">
        <v>45641</v>
      </c>
      <c r="B2958" s="18">
        <f>IF(AND(ISNUMBER(--LEFT(A2958,10)), ISNUMBER(--LEFT(C2958,10))), --LEFT(C2958,10) - --LEFT(A2958,10), "")</f>
        <v>0.66040000000066357</v>
      </c>
      <c r="C2958" s="4">
        <v>45641.660416666666</v>
      </c>
      <c r="D2958" s="16">
        <f>YEAR(C2958)</f>
        <v>2024</v>
      </c>
      <c r="E2958" s="1" t="str">
        <f t="shared" si="46"/>
        <v>December 2024</v>
      </c>
      <c r="F2958" s="3" t="str">
        <f ca="1">IF(C2958&gt;=TODAY()-365, "Last 12 Months", "After 12 Months")</f>
        <v>Last 12 Months</v>
      </c>
      <c r="G2958" s="1" t="s">
        <v>5352</v>
      </c>
      <c r="H2958" s="1" t="s">
        <v>5353</v>
      </c>
      <c r="I2958" s="1" t="s">
        <v>5349</v>
      </c>
      <c r="J2958" s="8">
        <f>EOMONTH(C2958, 0)</f>
        <v>45657</v>
      </c>
      <c r="K2958" s="1" t="s">
        <v>241</v>
      </c>
      <c r="L2958" s="1" t="str">
        <f>IF(ISNUMBER(SEARCH("Social subscription",I2958)),"Social Sub",IF(OR(ISNUMBER(SEARCH("Mens",I2958)),ISNUMBER(SEARCH("Ladies",I2958))),"Match Fees",IF(OR(ISNUMBER(SEARCH("Badgers",I2958)),ISNUMBER(SEARCH("Match Fee",I2958))),"Match Fees",IF(OR(ISNUMBER(SEARCH("Training",I2958)),ISNUMBER(SEARCH("Aspirations",I2958))),"Training Fee",""))))</f>
        <v>Training Fee</v>
      </c>
      <c r="M2958" s="1">
        <v>3</v>
      </c>
      <c r="N2958" s="1">
        <v>0</v>
      </c>
      <c r="O2958" s="1">
        <v>0</v>
      </c>
      <c r="P2958" s="1">
        <v>0</v>
      </c>
      <c r="Q2958" s="1">
        <v>3</v>
      </c>
    </row>
    <row r="2959" spans="1:17" ht="12.75">
      <c r="A2959" s="4">
        <v>45641</v>
      </c>
      <c r="B2959" s="18">
        <f>IF(AND(ISNUMBER(--LEFT(A2959,10)), ISNUMBER(--LEFT(C2959,10))), --LEFT(C2959,10) - --LEFT(A2959,10), "")</f>
        <v>0.66040000000066357</v>
      </c>
      <c r="C2959" s="4">
        <v>45641.660416666666</v>
      </c>
      <c r="D2959" s="16">
        <f>YEAR(C2959)</f>
        <v>2024</v>
      </c>
      <c r="E2959" s="1" t="str">
        <f t="shared" si="46"/>
        <v>December 2024</v>
      </c>
      <c r="F2959" s="3" t="str">
        <f ca="1">IF(C2959&gt;=TODAY()-365, "Last 12 Months", "After 12 Months")</f>
        <v>Last 12 Months</v>
      </c>
      <c r="G2959" s="1" t="s">
        <v>5354</v>
      </c>
      <c r="H2959" s="1" t="s">
        <v>1153</v>
      </c>
      <c r="I2959" s="1" t="s">
        <v>5349</v>
      </c>
      <c r="J2959" s="8">
        <f>EOMONTH(C2959, 0)</f>
        <v>45657</v>
      </c>
      <c r="K2959" s="1" t="s">
        <v>241</v>
      </c>
      <c r="L2959" s="1" t="str">
        <f>IF(ISNUMBER(SEARCH("Social subscription",I2959)),"Social Sub",IF(OR(ISNUMBER(SEARCH("Mens",I2959)),ISNUMBER(SEARCH("Ladies",I2959))),"Match Fees",IF(OR(ISNUMBER(SEARCH("Badgers",I2959)),ISNUMBER(SEARCH("Match Fee",I2959))),"Match Fees",IF(OR(ISNUMBER(SEARCH("Training",I2959)),ISNUMBER(SEARCH("Aspirations",I2959))),"Training Fee",""))))</f>
        <v>Training Fee</v>
      </c>
      <c r="M2959" s="1">
        <v>3</v>
      </c>
      <c r="N2959" s="1">
        <v>0</v>
      </c>
      <c r="O2959" s="1">
        <v>0</v>
      </c>
      <c r="P2959" s="1">
        <v>0</v>
      </c>
      <c r="Q2959" s="1">
        <v>3</v>
      </c>
    </row>
    <row r="2960" spans="1:17" ht="12.75">
      <c r="A2960" s="4">
        <v>45641</v>
      </c>
      <c r="B2960" s="18">
        <f>IF(AND(ISNUMBER(--LEFT(A2960,10)), ISNUMBER(--LEFT(C2960,10))), --LEFT(C2960,10) - --LEFT(A2960,10), "")</f>
        <v>0.66040000000066357</v>
      </c>
      <c r="C2960" s="4">
        <v>45641.660416666666</v>
      </c>
      <c r="D2960" s="16">
        <f>YEAR(C2960)</f>
        <v>2024</v>
      </c>
      <c r="E2960" s="1" t="str">
        <f t="shared" si="46"/>
        <v>December 2024</v>
      </c>
      <c r="F2960" s="3" t="str">
        <f ca="1">IF(C2960&gt;=TODAY()-365, "Last 12 Months", "After 12 Months")</f>
        <v>Last 12 Months</v>
      </c>
      <c r="G2960" s="1" t="s">
        <v>5355</v>
      </c>
      <c r="H2960" s="1" t="s">
        <v>1156</v>
      </c>
      <c r="I2960" s="1" t="s">
        <v>5349</v>
      </c>
      <c r="J2960" s="8">
        <f>EOMONTH(C2960, 0)</f>
        <v>45657</v>
      </c>
      <c r="K2960" s="1" t="s">
        <v>241</v>
      </c>
      <c r="L2960" s="1" t="str">
        <f>IF(ISNUMBER(SEARCH("Social subscription",I2960)),"Social Sub",IF(OR(ISNUMBER(SEARCH("Mens",I2960)),ISNUMBER(SEARCH("Ladies",I2960))),"Match Fees",IF(OR(ISNUMBER(SEARCH("Badgers",I2960)),ISNUMBER(SEARCH("Match Fee",I2960))),"Match Fees",IF(OR(ISNUMBER(SEARCH("Training",I2960)),ISNUMBER(SEARCH("Aspirations",I2960))),"Training Fee",""))))</f>
        <v>Training Fee</v>
      </c>
      <c r="M2960" s="1">
        <v>3</v>
      </c>
      <c r="N2960" s="1">
        <v>0</v>
      </c>
      <c r="O2960" s="1">
        <v>0</v>
      </c>
      <c r="P2960" s="1">
        <v>0</v>
      </c>
      <c r="Q2960" s="1">
        <v>3</v>
      </c>
    </row>
    <row r="2961" spans="1:17" ht="12.75">
      <c r="A2961" s="4">
        <v>45641</v>
      </c>
      <c r="B2961" s="18">
        <f>IF(AND(ISNUMBER(--LEFT(A2961,10)), ISNUMBER(--LEFT(C2961,10))), --LEFT(C2961,10) - --LEFT(A2961,10), "")</f>
        <v>0.66040000000066357</v>
      </c>
      <c r="C2961" s="4">
        <v>45641.660416666666</v>
      </c>
      <c r="D2961" s="16">
        <f>YEAR(C2961)</f>
        <v>2024</v>
      </c>
      <c r="E2961" s="1" t="str">
        <f t="shared" si="46"/>
        <v>December 2024</v>
      </c>
      <c r="F2961" s="3" t="str">
        <f ca="1">IF(C2961&gt;=TODAY()-365, "Last 12 Months", "After 12 Months")</f>
        <v>Last 12 Months</v>
      </c>
      <c r="G2961" s="1" t="s">
        <v>5356</v>
      </c>
      <c r="H2961" s="1" t="s">
        <v>1429</v>
      </c>
      <c r="I2961" s="1" t="s">
        <v>5349</v>
      </c>
      <c r="J2961" s="8">
        <f>EOMONTH(C2961, 0)</f>
        <v>45657</v>
      </c>
      <c r="K2961" s="1" t="s">
        <v>241</v>
      </c>
      <c r="L2961" s="1" t="str">
        <f>IF(ISNUMBER(SEARCH("Social subscription",I2961)),"Social Sub",IF(OR(ISNUMBER(SEARCH("Mens",I2961)),ISNUMBER(SEARCH("Ladies",I2961))),"Match Fees",IF(OR(ISNUMBER(SEARCH("Badgers",I2961)),ISNUMBER(SEARCH("Match Fee",I2961))),"Match Fees",IF(OR(ISNUMBER(SEARCH("Training",I2961)),ISNUMBER(SEARCH("Aspirations",I2961))),"Training Fee",""))))</f>
        <v>Training Fee</v>
      </c>
      <c r="M2961" s="1">
        <v>3</v>
      </c>
      <c r="N2961" s="1">
        <v>0</v>
      </c>
      <c r="O2961" s="1">
        <v>0</v>
      </c>
      <c r="P2961" s="1">
        <v>0</v>
      </c>
      <c r="Q2961" s="1">
        <v>3</v>
      </c>
    </row>
    <row r="2962" spans="1:17" ht="12.75">
      <c r="A2962" s="4">
        <v>45606</v>
      </c>
      <c r="B2962" s="18">
        <f>IF(AND(ISNUMBER(--LEFT(A2962,10)), ISNUMBER(--LEFT(C2962,10))), --LEFT(C2962,10) - --LEFT(A2962,10), "")</f>
        <v>35.660400000000664</v>
      </c>
      <c r="C2962" s="4">
        <v>45641.660416666666</v>
      </c>
      <c r="D2962" s="16">
        <f>YEAR(C2962)</f>
        <v>2024</v>
      </c>
      <c r="E2962" s="1" t="str">
        <f t="shared" si="46"/>
        <v>December 2024</v>
      </c>
      <c r="F2962" s="3" t="str">
        <f ca="1">IF(C2962&gt;=TODAY()-365, "Last 12 Months", "After 12 Months")</f>
        <v>Last 12 Months</v>
      </c>
      <c r="G2962" s="1" t="s">
        <v>5357</v>
      </c>
      <c r="H2962" s="1" t="s">
        <v>781</v>
      </c>
      <c r="I2962" s="1" t="s">
        <v>5358</v>
      </c>
      <c r="J2962" s="8">
        <f>EOMONTH(C2962, 0)</f>
        <v>45657</v>
      </c>
      <c r="K2962" s="1" t="s">
        <v>233</v>
      </c>
      <c r="L2962" s="1" t="str">
        <f>IF(ISNUMBER(SEARCH("Social subscription",I2962)),"Social Sub",IF(OR(ISNUMBER(SEARCH("Mens",I2962)),ISNUMBER(SEARCH("Ladies",I2962))),"Match Fees",IF(OR(ISNUMBER(SEARCH("Badgers",I2962)),ISNUMBER(SEARCH("Match Fee",I2962))),"Match Fees",IF(OR(ISNUMBER(SEARCH("Training",I2962)),ISNUMBER(SEARCH("Aspirations",I2962))),"Training Fee",""))))</f>
        <v>Training Fee</v>
      </c>
      <c r="M2962" s="1">
        <v>3</v>
      </c>
      <c r="N2962" s="1">
        <v>0</v>
      </c>
      <c r="O2962" s="1">
        <v>0</v>
      </c>
      <c r="P2962" s="1">
        <v>0</v>
      </c>
      <c r="Q2962" s="1">
        <v>3</v>
      </c>
    </row>
    <row r="2963" spans="1:17" ht="12.75">
      <c r="A2963" s="4">
        <v>45641</v>
      </c>
      <c r="B2963" s="18">
        <f>IF(AND(ISNUMBER(--LEFT(A2963,10)), ISNUMBER(--LEFT(C2963,10))), --LEFT(C2963,10) - --LEFT(A2963,10), "")</f>
        <v>0.66040000000066357</v>
      </c>
      <c r="C2963" s="4">
        <v>45641.660416666666</v>
      </c>
      <c r="D2963" s="16">
        <f>YEAR(C2963)</f>
        <v>2024</v>
      </c>
      <c r="E2963" s="1" t="str">
        <f t="shared" si="46"/>
        <v>December 2024</v>
      </c>
      <c r="F2963" s="3" t="str">
        <f ca="1">IF(C2963&gt;=TODAY()-365, "Last 12 Months", "After 12 Months")</f>
        <v>Last 12 Months</v>
      </c>
      <c r="G2963" s="1" t="s">
        <v>5359</v>
      </c>
      <c r="H2963" s="1" t="s">
        <v>1270</v>
      </c>
      <c r="I2963" s="1" t="s">
        <v>5349</v>
      </c>
      <c r="J2963" s="8">
        <f>EOMONTH(C2963, 0)</f>
        <v>45657</v>
      </c>
      <c r="K2963" s="1" t="s">
        <v>241</v>
      </c>
      <c r="L2963" s="1" t="str">
        <f>IF(ISNUMBER(SEARCH("Social subscription",I2963)),"Social Sub",IF(OR(ISNUMBER(SEARCH("Mens",I2963)),ISNUMBER(SEARCH("Ladies",I2963))),"Match Fees",IF(OR(ISNUMBER(SEARCH("Badgers",I2963)),ISNUMBER(SEARCH("Match Fee",I2963))),"Match Fees",IF(OR(ISNUMBER(SEARCH("Training",I2963)),ISNUMBER(SEARCH("Aspirations",I2963))),"Training Fee",""))))</f>
        <v>Training Fee</v>
      </c>
      <c r="M2963" s="1">
        <v>3</v>
      </c>
      <c r="N2963" s="1">
        <v>0</v>
      </c>
      <c r="O2963" s="1">
        <v>0</v>
      </c>
      <c r="P2963" s="1">
        <v>0</v>
      </c>
      <c r="Q2963" s="1">
        <v>3</v>
      </c>
    </row>
    <row r="2964" spans="1:17" ht="12.75">
      <c r="A2964" s="4">
        <v>45641</v>
      </c>
      <c r="B2964" s="18">
        <f>IF(AND(ISNUMBER(--LEFT(A2964,10)), ISNUMBER(--LEFT(C2964,10))), --LEFT(C2964,10) - --LEFT(A2964,10), "")</f>
        <v>0.66380000000208383</v>
      </c>
      <c r="C2964" s="4">
        <v>45641.663888888892</v>
      </c>
      <c r="D2964" s="16">
        <f>YEAR(C2964)</f>
        <v>2024</v>
      </c>
      <c r="E2964" s="1" t="str">
        <f t="shared" si="46"/>
        <v>December 2024</v>
      </c>
      <c r="F2964" s="3" t="str">
        <f ca="1">IF(C2964&gt;=TODAY()-365, "Last 12 Months", "After 12 Months")</f>
        <v>Last 12 Months</v>
      </c>
      <c r="G2964" s="1" t="s">
        <v>5360</v>
      </c>
      <c r="H2964" s="1" t="s">
        <v>1525</v>
      </c>
      <c r="I2964" s="1" t="s">
        <v>5361</v>
      </c>
      <c r="J2964" s="8">
        <f>EOMONTH(C2964, 0)</f>
        <v>45657</v>
      </c>
      <c r="K2964" s="1" t="s">
        <v>241</v>
      </c>
      <c r="L2964" s="1" t="str">
        <f>IF(ISNUMBER(SEARCH("Social subscription",I2964)),"Social Sub",IF(OR(ISNUMBER(SEARCH("Mens",I2964)),ISNUMBER(SEARCH("Ladies",I2964))),"Match Fees",IF(OR(ISNUMBER(SEARCH("Badgers",I2964)),ISNUMBER(SEARCH("Match Fee",I2964))),"Match Fees",IF(OR(ISNUMBER(SEARCH("Training",I2964)),ISNUMBER(SEARCH("Aspirations",I2964))),"Training Fee",""))))</f>
        <v>Training Fee</v>
      </c>
      <c r="M2964" s="1">
        <v>3</v>
      </c>
      <c r="N2964" s="1">
        <v>0</v>
      </c>
      <c r="O2964" s="1">
        <v>0</v>
      </c>
      <c r="P2964" s="1">
        <v>0</v>
      </c>
      <c r="Q2964" s="1">
        <v>3</v>
      </c>
    </row>
    <row r="2965" spans="1:17" ht="12.75">
      <c r="A2965" s="4">
        <v>45641</v>
      </c>
      <c r="B2965" s="18">
        <f>IF(AND(ISNUMBER(--LEFT(A2965,10)), ISNUMBER(--LEFT(C2965,10))), --LEFT(C2965,10) - --LEFT(A2965,10), "")</f>
        <v>0.66380000000208383</v>
      </c>
      <c r="C2965" s="4">
        <v>45641.663888888892</v>
      </c>
      <c r="D2965" s="16">
        <f>YEAR(C2965)</f>
        <v>2024</v>
      </c>
      <c r="E2965" s="1" t="str">
        <f t="shared" si="46"/>
        <v>December 2024</v>
      </c>
      <c r="F2965" s="3" t="str">
        <f ca="1">IF(C2965&gt;=TODAY()-365, "Last 12 Months", "After 12 Months")</f>
        <v>Last 12 Months</v>
      </c>
      <c r="G2965" s="1" t="s">
        <v>5362</v>
      </c>
      <c r="H2965" s="1" t="s">
        <v>610</v>
      </c>
      <c r="I2965" s="1" t="s">
        <v>5361</v>
      </c>
      <c r="J2965" s="8">
        <f>EOMONTH(C2965, 0)</f>
        <v>45657</v>
      </c>
      <c r="K2965" s="1" t="s">
        <v>241</v>
      </c>
      <c r="L2965" s="1" t="str">
        <f>IF(ISNUMBER(SEARCH("Social subscription",I2965)),"Social Sub",IF(OR(ISNUMBER(SEARCH("Mens",I2965)),ISNUMBER(SEARCH("Ladies",I2965))),"Match Fees",IF(OR(ISNUMBER(SEARCH("Badgers",I2965)),ISNUMBER(SEARCH("Match Fee",I2965))),"Match Fees",IF(OR(ISNUMBER(SEARCH("Training",I2965)),ISNUMBER(SEARCH("Aspirations",I2965))),"Training Fee",""))))</f>
        <v>Training Fee</v>
      </c>
      <c r="M2965" s="1">
        <v>3</v>
      </c>
      <c r="N2965" s="1">
        <v>0</v>
      </c>
      <c r="O2965" s="1">
        <v>0</v>
      </c>
      <c r="P2965" s="1">
        <v>0</v>
      </c>
      <c r="Q2965" s="1">
        <v>3</v>
      </c>
    </row>
    <row r="2966" spans="1:17" ht="12.75">
      <c r="A2966" s="4">
        <v>45641</v>
      </c>
      <c r="B2966" s="18">
        <f>IF(AND(ISNUMBER(--LEFT(A2966,10)), ISNUMBER(--LEFT(C2966,10))), --LEFT(C2966,10) - --LEFT(A2966,10), "")</f>
        <v>0.66380000000208383</v>
      </c>
      <c r="C2966" s="4">
        <v>45641.663888888892</v>
      </c>
      <c r="D2966" s="16">
        <f>YEAR(C2966)</f>
        <v>2024</v>
      </c>
      <c r="E2966" s="1" t="str">
        <f t="shared" si="46"/>
        <v>December 2024</v>
      </c>
      <c r="F2966" s="3" t="str">
        <f ca="1">IF(C2966&gt;=TODAY()-365, "Last 12 Months", "After 12 Months")</f>
        <v>Last 12 Months</v>
      </c>
      <c r="G2966" s="1" t="s">
        <v>5363</v>
      </c>
      <c r="H2966" s="1" t="s">
        <v>613</v>
      </c>
      <c r="I2966" s="1" t="s">
        <v>5361</v>
      </c>
      <c r="J2966" s="8">
        <f>EOMONTH(C2966, 0)</f>
        <v>45657</v>
      </c>
      <c r="K2966" s="1" t="s">
        <v>241</v>
      </c>
      <c r="L2966" s="1" t="str">
        <f>IF(ISNUMBER(SEARCH("Social subscription",I2966)),"Social Sub",IF(OR(ISNUMBER(SEARCH("Mens",I2966)),ISNUMBER(SEARCH("Ladies",I2966))),"Match Fees",IF(OR(ISNUMBER(SEARCH("Badgers",I2966)),ISNUMBER(SEARCH("Match Fee",I2966))),"Match Fees",IF(OR(ISNUMBER(SEARCH("Training",I2966)),ISNUMBER(SEARCH("Aspirations",I2966))),"Training Fee",""))))</f>
        <v>Training Fee</v>
      </c>
      <c r="M2966" s="1">
        <v>3</v>
      </c>
      <c r="N2966" s="1">
        <v>0</v>
      </c>
      <c r="O2966" s="1">
        <v>0</v>
      </c>
      <c r="P2966" s="1">
        <v>0</v>
      </c>
      <c r="Q2966" s="1">
        <v>3</v>
      </c>
    </row>
    <row r="2967" spans="1:17" ht="12.75">
      <c r="A2967" s="4">
        <v>45641</v>
      </c>
      <c r="B2967" s="18">
        <f>IF(AND(ISNUMBER(--LEFT(A2967,10)), ISNUMBER(--LEFT(C2967,10))), --LEFT(C2967,10) - --LEFT(A2967,10), "")</f>
        <v>0.66380000000208383</v>
      </c>
      <c r="C2967" s="4">
        <v>45641.663888888892</v>
      </c>
      <c r="D2967" s="16">
        <f>YEAR(C2967)</f>
        <v>2024</v>
      </c>
      <c r="E2967" s="1" t="str">
        <f t="shared" si="46"/>
        <v>December 2024</v>
      </c>
      <c r="F2967" s="3" t="str">
        <f ca="1">IF(C2967&gt;=TODAY()-365, "Last 12 Months", "After 12 Months")</f>
        <v>Last 12 Months</v>
      </c>
      <c r="G2967" s="1" t="s">
        <v>5364</v>
      </c>
      <c r="H2967" s="1" t="s">
        <v>5353</v>
      </c>
      <c r="I2967" s="1" t="s">
        <v>5361</v>
      </c>
      <c r="J2967" s="8">
        <f>EOMONTH(C2967, 0)</f>
        <v>45657</v>
      </c>
      <c r="K2967" s="1" t="s">
        <v>241</v>
      </c>
      <c r="L2967" s="1" t="str">
        <f>IF(ISNUMBER(SEARCH("Social subscription",I2967)),"Social Sub",IF(OR(ISNUMBER(SEARCH("Mens",I2967)),ISNUMBER(SEARCH("Ladies",I2967))),"Match Fees",IF(OR(ISNUMBER(SEARCH("Badgers",I2967)),ISNUMBER(SEARCH("Match Fee",I2967))),"Match Fees",IF(OR(ISNUMBER(SEARCH("Training",I2967)),ISNUMBER(SEARCH("Aspirations",I2967))),"Training Fee",""))))</f>
        <v>Training Fee</v>
      </c>
      <c r="M2967" s="1">
        <v>3</v>
      </c>
      <c r="N2967" s="1">
        <v>0</v>
      </c>
      <c r="O2967" s="1">
        <v>0</v>
      </c>
      <c r="P2967" s="1">
        <v>0</v>
      </c>
      <c r="Q2967" s="1">
        <v>3</v>
      </c>
    </row>
    <row r="2968" spans="1:17" ht="12.75">
      <c r="A2968" s="4">
        <v>45641</v>
      </c>
      <c r="B2968" s="18">
        <f>IF(AND(ISNUMBER(--LEFT(A2968,10)), ISNUMBER(--LEFT(C2968,10))), --LEFT(C2968,10) - --LEFT(A2968,10), "")</f>
        <v>0.66380000000208383</v>
      </c>
      <c r="C2968" s="4">
        <v>45641.663888888892</v>
      </c>
      <c r="D2968" s="16">
        <f>YEAR(C2968)</f>
        <v>2024</v>
      </c>
      <c r="E2968" s="1" t="str">
        <f t="shared" si="46"/>
        <v>December 2024</v>
      </c>
      <c r="F2968" s="3" t="str">
        <f ca="1">IF(C2968&gt;=TODAY()-365, "Last 12 Months", "After 12 Months")</f>
        <v>Last 12 Months</v>
      </c>
      <c r="G2968" s="1" t="s">
        <v>5365</v>
      </c>
      <c r="H2968" s="1" t="s">
        <v>1153</v>
      </c>
      <c r="I2968" s="1" t="s">
        <v>5361</v>
      </c>
      <c r="J2968" s="8">
        <f>EOMONTH(C2968, 0)</f>
        <v>45657</v>
      </c>
      <c r="K2968" s="1" t="s">
        <v>241</v>
      </c>
      <c r="L2968" s="1" t="str">
        <f>IF(ISNUMBER(SEARCH("Social subscription",I2968)),"Social Sub",IF(OR(ISNUMBER(SEARCH("Mens",I2968)),ISNUMBER(SEARCH("Ladies",I2968))),"Match Fees",IF(OR(ISNUMBER(SEARCH("Badgers",I2968)),ISNUMBER(SEARCH("Match Fee",I2968))),"Match Fees",IF(OR(ISNUMBER(SEARCH("Training",I2968)),ISNUMBER(SEARCH("Aspirations",I2968))),"Training Fee",""))))</f>
        <v>Training Fee</v>
      </c>
      <c r="M2968" s="1">
        <v>3</v>
      </c>
      <c r="N2968" s="1">
        <v>0</v>
      </c>
      <c r="O2968" s="1">
        <v>0</v>
      </c>
      <c r="P2968" s="1">
        <v>0</v>
      </c>
      <c r="Q2968" s="1">
        <v>3</v>
      </c>
    </row>
    <row r="2969" spans="1:17" ht="12.75">
      <c r="A2969" s="4">
        <v>45641</v>
      </c>
      <c r="B2969" s="18">
        <f>IF(AND(ISNUMBER(--LEFT(A2969,10)), ISNUMBER(--LEFT(C2969,10))), --LEFT(C2969,10) - --LEFT(A2969,10), "")</f>
        <v>0.66380000000208383</v>
      </c>
      <c r="C2969" s="4">
        <v>45641.663888888892</v>
      </c>
      <c r="D2969" s="16">
        <f>YEAR(C2969)</f>
        <v>2024</v>
      </c>
      <c r="E2969" s="1" t="str">
        <f t="shared" si="46"/>
        <v>December 2024</v>
      </c>
      <c r="F2969" s="3" t="str">
        <f ca="1">IF(C2969&gt;=TODAY()-365, "Last 12 Months", "After 12 Months")</f>
        <v>Last 12 Months</v>
      </c>
      <c r="G2969" s="1" t="s">
        <v>5366</v>
      </c>
      <c r="H2969" s="1" t="s">
        <v>1156</v>
      </c>
      <c r="I2969" s="1" t="s">
        <v>5361</v>
      </c>
      <c r="J2969" s="8">
        <f>EOMONTH(C2969, 0)</f>
        <v>45657</v>
      </c>
      <c r="K2969" s="1" t="s">
        <v>241</v>
      </c>
      <c r="L2969" s="1" t="str">
        <f>IF(ISNUMBER(SEARCH("Social subscription",I2969)),"Social Sub",IF(OR(ISNUMBER(SEARCH("Mens",I2969)),ISNUMBER(SEARCH("Ladies",I2969))),"Match Fees",IF(OR(ISNUMBER(SEARCH("Badgers",I2969)),ISNUMBER(SEARCH("Match Fee",I2969))),"Match Fees",IF(OR(ISNUMBER(SEARCH("Training",I2969)),ISNUMBER(SEARCH("Aspirations",I2969))),"Training Fee",""))))</f>
        <v>Training Fee</v>
      </c>
      <c r="M2969" s="1">
        <v>3</v>
      </c>
      <c r="N2969" s="1">
        <v>0</v>
      </c>
      <c r="O2969" s="1">
        <v>0</v>
      </c>
      <c r="P2969" s="1">
        <v>0</v>
      </c>
      <c r="Q2969" s="1">
        <v>3</v>
      </c>
    </row>
    <row r="2970" spans="1:17" ht="12.75">
      <c r="A2970" s="4">
        <v>45641</v>
      </c>
      <c r="B2970" s="18">
        <f>IF(AND(ISNUMBER(--LEFT(A2970,10)), ISNUMBER(--LEFT(C2970,10))), --LEFT(C2970,10) - --LEFT(A2970,10), "")</f>
        <v>0.66380000000208383</v>
      </c>
      <c r="C2970" s="4">
        <v>45641.663888888892</v>
      </c>
      <c r="D2970" s="16">
        <f>YEAR(C2970)</f>
        <v>2024</v>
      </c>
      <c r="E2970" s="1" t="str">
        <f t="shared" si="46"/>
        <v>December 2024</v>
      </c>
      <c r="F2970" s="3" t="str">
        <f ca="1">IF(C2970&gt;=TODAY()-365, "Last 12 Months", "After 12 Months")</f>
        <v>Last 12 Months</v>
      </c>
      <c r="G2970" s="1" t="s">
        <v>5367</v>
      </c>
      <c r="H2970" s="1" t="s">
        <v>1429</v>
      </c>
      <c r="I2970" s="1" t="s">
        <v>5361</v>
      </c>
      <c r="J2970" s="8">
        <f>EOMONTH(C2970, 0)</f>
        <v>45657</v>
      </c>
      <c r="K2970" s="1" t="s">
        <v>241</v>
      </c>
      <c r="L2970" s="1" t="str">
        <f>IF(ISNUMBER(SEARCH("Social subscription",I2970)),"Social Sub",IF(OR(ISNUMBER(SEARCH("Mens",I2970)),ISNUMBER(SEARCH("Ladies",I2970))),"Match Fees",IF(OR(ISNUMBER(SEARCH("Badgers",I2970)),ISNUMBER(SEARCH("Match Fee",I2970))),"Match Fees",IF(OR(ISNUMBER(SEARCH("Training",I2970)),ISNUMBER(SEARCH("Aspirations",I2970))),"Training Fee",""))))</f>
        <v>Training Fee</v>
      </c>
      <c r="M2970" s="1">
        <v>3</v>
      </c>
      <c r="N2970" s="1">
        <v>0</v>
      </c>
      <c r="O2970" s="1">
        <v>0</v>
      </c>
      <c r="P2970" s="1">
        <v>0</v>
      </c>
      <c r="Q2970" s="1">
        <v>3</v>
      </c>
    </row>
    <row r="2971" spans="1:17" ht="12.75">
      <c r="A2971" s="4">
        <v>45613</v>
      </c>
      <c r="B2971" s="18">
        <f>IF(AND(ISNUMBER(--LEFT(A2971,10)), ISNUMBER(--LEFT(C2971,10))), --LEFT(C2971,10) - --LEFT(A2971,10), "")</f>
        <v>28.663800000002084</v>
      </c>
      <c r="C2971" s="4">
        <v>45641.663888888892</v>
      </c>
      <c r="D2971" s="16">
        <f>YEAR(C2971)</f>
        <v>2024</v>
      </c>
      <c r="E2971" s="1" t="str">
        <f t="shared" si="46"/>
        <v>December 2024</v>
      </c>
      <c r="F2971" s="3" t="str">
        <f ca="1">IF(C2971&gt;=TODAY()-365, "Last 12 Months", "After 12 Months")</f>
        <v>Last 12 Months</v>
      </c>
      <c r="G2971" s="1" t="s">
        <v>5368</v>
      </c>
      <c r="H2971" s="1" t="s">
        <v>781</v>
      </c>
      <c r="I2971" s="1" t="s">
        <v>5369</v>
      </c>
      <c r="J2971" s="8">
        <f>EOMONTH(C2971, 0)</f>
        <v>45657</v>
      </c>
      <c r="K2971" s="1" t="s">
        <v>233</v>
      </c>
      <c r="L2971" s="1" t="str">
        <f>IF(ISNUMBER(SEARCH("Social subscription",I2971)),"Social Sub",IF(OR(ISNUMBER(SEARCH("Mens",I2971)),ISNUMBER(SEARCH("Ladies",I2971))),"Match Fees",IF(OR(ISNUMBER(SEARCH("Badgers",I2971)),ISNUMBER(SEARCH("Match Fee",I2971))),"Match Fees",IF(OR(ISNUMBER(SEARCH("Training",I2971)),ISNUMBER(SEARCH("Aspirations",I2971))),"Training Fee",""))))</f>
        <v>Training Fee</v>
      </c>
      <c r="M2971" s="1">
        <v>3</v>
      </c>
      <c r="N2971" s="1">
        <v>0</v>
      </c>
      <c r="O2971" s="1">
        <v>0</v>
      </c>
      <c r="P2971" s="1">
        <v>0</v>
      </c>
      <c r="Q2971" s="1">
        <v>3</v>
      </c>
    </row>
    <row r="2972" spans="1:17" ht="12.75">
      <c r="A2972" s="4">
        <v>45592</v>
      </c>
      <c r="B2972" s="18">
        <f>IF(AND(ISNUMBER(--LEFT(A2972,10)), ISNUMBER(--LEFT(C2972,10))), --LEFT(C2972,10) - --LEFT(A2972,10), "")</f>
        <v>49.715199999998731</v>
      </c>
      <c r="C2972" s="4">
        <v>45641.715277777781</v>
      </c>
      <c r="D2972" s="16">
        <f>YEAR(C2972)</f>
        <v>2024</v>
      </c>
      <c r="E2972" s="1" t="str">
        <f t="shared" si="46"/>
        <v>December 2024</v>
      </c>
      <c r="F2972" s="3" t="str">
        <f ca="1">IF(C2972&gt;=TODAY()-365, "Last 12 Months", "After 12 Months")</f>
        <v>Last 12 Months</v>
      </c>
      <c r="G2972" s="1" t="s">
        <v>5370</v>
      </c>
      <c r="H2972" s="1" t="s">
        <v>781</v>
      </c>
      <c r="I2972" s="1" t="s">
        <v>5371</v>
      </c>
      <c r="J2972" s="8">
        <f>EOMONTH(C2972, 0)</f>
        <v>45657</v>
      </c>
      <c r="K2972" s="1" t="s">
        <v>233</v>
      </c>
      <c r="L2972" s="1" t="str">
        <f>IF(ISNUMBER(SEARCH("Social subscription",I2972)),"Social Sub",IF(OR(ISNUMBER(SEARCH("Mens",I2972)),ISNUMBER(SEARCH("Ladies",I2972))),"Match Fees",IF(OR(ISNUMBER(SEARCH("Badgers",I2972)),ISNUMBER(SEARCH("Match Fee",I2972))),"Match Fees",IF(OR(ISNUMBER(SEARCH("Training",I2972)),ISNUMBER(SEARCH("Aspirations",I2972))),"Training Fee",""))))</f>
        <v>Training Fee</v>
      </c>
      <c r="M2972" s="1">
        <v>3</v>
      </c>
      <c r="N2972" s="1">
        <v>0</v>
      </c>
      <c r="O2972" s="1">
        <v>0</v>
      </c>
      <c r="P2972" s="1">
        <v>0</v>
      </c>
      <c r="Q2972" s="1">
        <v>3</v>
      </c>
    </row>
    <row r="2973" spans="1:17" ht="12.75">
      <c r="A2973" s="4">
        <v>45599</v>
      </c>
      <c r="B2973" s="18">
        <f>IF(AND(ISNUMBER(--LEFT(A2973,10)), ISNUMBER(--LEFT(C2973,10))), --LEFT(C2973,10) - --LEFT(A2973,10), "")</f>
        <v>42.715900000002875</v>
      </c>
      <c r="C2973" s="4">
        <v>45641.71597222222</v>
      </c>
      <c r="D2973" s="16">
        <f>YEAR(C2973)</f>
        <v>2024</v>
      </c>
      <c r="E2973" s="1" t="str">
        <f t="shared" si="46"/>
        <v>December 2024</v>
      </c>
      <c r="F2973" s="3" t="str">
        <f ca="1">IF(C2973&gt;=TODAY()-365, "Last 12 Months", "After 12 Months")</f>
        <v>Last 12 Months</v>
      </c>
      <c r="G2973" s="1" t="s">
        <v>5372</v>
      </c>
      <c r="H2973" s="1" t="s">
        <v>1270</v>
      </c>
      <c r="I2973" s="1" t="s">
        <v>5341</v>
      </c>
      <c r="J2973" s="8">
        <f>EOMONTH(C2973, 0)</f>
        <v>45657</v>
      </c>
      <c r="K2973" s="1" t="s">
        <v>241</v>
      </c>
      <c r="L2973" s="1" t="str">
        <f>IF(ISNUMBER(SEARCH("Social subscription",I2973)),"Social Sub",IF(OR(ISNUMBER(SEARCH("Mens",I2973)),ISNUMBER(SEARCH("Ladies",I2973))),"Match Fees",IF(OR(ISNUMBER(SEARCH("Badgers",I2973)),ISNUMBER(SEARCH("Match Fee",I2973))),"Match Fees",IF(OR(ISNUMBER(SEARCH("Training",I2973)),ISNUMBER(SEARCH("Aspirations",I2973))),"Training Fee",""))))</f>
        <v>Training Fee</v>
      </c>
      <c r="M2973" s="1">
        <v>3</v>
      </c>
      <c r="N2973" s="1">
        <v>0</v>
      </c>
      <c r="O2973" s="1">
        <v>0</v>
      </c>
      <c r="P2973" s="1">
        <v>0</v>
      </c>
      <c r="Q2973" s="1">
        <v>3</v>
      </c>
    </row>
    <row r="2974" spans="1:17" ht="12.75">
      <c r="A2974" s="4">
        <v>45611</v>
      </c>
      <c r="B2974" s="18">
        <f>IF(AND(ISNUMBER(--LEFT(A2974,10)), ISNUMBER(--LEFT(C2974,10))), --LEFT(C2974,10) - --LEFT(A2974,10), "")</f>
        <v>31.354099999996834</v>
      </c>
      <c r="C2974" s="4">
        <v>45642.354166666664</v>
      </c>
      <c r="D2974" s="16">
        <f>YEAR(C2974)</f>
        <v>2024</v>
      </c>
      <c r="E2974" s="1" t="str">
        <f t="shared" si="46"/>
        <v>December 2024</v>
      </c>
      <c r="F2974" s="3" t="str">
        <f ca="1">IF(C2974&gt;=TODAY()-365, "Last 12 Months", "After 12 Months")</f>
        <v>Last 12 Months</v>
      </c>
      <c r="G2974" s="1" t="s">
        <v>5373</v>
      </c>
      <c r="H2974" s="1" t="s">
        <v>371</v>
      </c>
      <c r="I2974" s="1" t="s">
        <v>5374</v>
      </c>
      <c r="J2974" s="8">
        <f>EOMONTH(C2974, 0)</f>
        <v>45657</v>
      </c>
      <c r="K2974" s="1" t="s">
        <v>373</v>
      </c>
      <c r="L2974" s="1" t="str">
        <f>IF(ISNUMBER(SEARCH("Social subscription",I2974)),"Social Sub",IF(OR(ISNUMBER(SEARCH("Mens",I2974)),ISNUMBER(SEARCH("Ladies",I2974))),"Match Fees",IF(OR(ISNUMBER(SEARCH("Badgers",I2974)),ISNUMBER(SEARCH("Match Fee",I2974))),"Match Fees",IF(OR(ISNUMBER(SEARCH("Training",I2974)),ISNUMBER(SEARCH("Aspirations",I2974))),"Training Fee",""))))</f>
        <v>Match Fees</v>
      </c>
      <c r="M2974" s="1">
        <v>5</v>
      </c>
      <c r="N2974" s="1">
        <v>0.14000000000000001</v>
      </c>
      <c r="O2974" s="1">
        <v>0.05</v>
      </c>
      <c r="P2974" s="1">
        <v>0</v>
      </c>
      <c r="Q2974" s="1">
        <v>4.8099999999999996</v>
      </c>
    </row>
    <row r="2975" spans="1:17" ht="12.75">
      <c r="A2975" s="4">
        <v>45618</v>
      </c>
      <c r="B2975" s="18">
        <f>IF(AND(ISNUMBER(--LEFT(A2975,10)), ISNUMBER(--LEFT(C2975,10))), --LEFT(C2975,10) - --LEFT(A2975,10), "")</f>
        <v>24.354099999996834</v>
      </c>
      <c r="C2975" s="4">
        <v>45642.354166666664</v>
      </c>
      <c r="D2975" s="16">
        <f>YEAR(C2975)</f>
        <v>2024</v>
      </c>
      <c r="E2975" s="1" t="str">
        <f t="shared" si="46"/>
        <v>December 2024</v>
      </c>
      <c r="F2975" s="3" t="str">
        <f ca="1">IF(C2975&gt;=TODAY()-365, "Last 12 Months", "After 12 Months")</f>
        <v>Last 12 Months</v>
      </c>
      <c r="G2975" s="1" t="s">
        <v>5375</v>
      </c>
      <c r="H2975" s="1" t="s">
        <v>371</v>
      </c>
      <c r="I2975" s="1" t="s">
        <v>5376</v>
      </c>
      <c r="J2975" s="8">
        <f>EOMONTH(C2975, 0)</f>
        <v>45657</v>
      </c>
      <c r="K2975" s="1" t="s">
        <v>373</v>
      </c>
      <c r="L2975" s="1" t="str">
        <f>IF(ISNUMBER(SEARCH("Social subscription",I2975)),"Social Sub",IF(OR(ISNUMBER(SEARCH("Mens",I2975)),ISNUMBER(SEARCH("Ladies",I2975))),"Match Fees",IF(OR(ISNUMBER(SEARCH("Badgers",I2975)),ISNUMBER(SEARCH("Match Fee",I2975))),"Match Fees",IF(OR(ISNUMBER(SEARCH("Training",I2975)),ISNUMBER(SEARCH("Aspirations",I2975))),"Training Fee",""))))</f>
        <v>Match Fees</v>
      </c>
      <c r="M2975" s="1">
        <v>5</v>
      </c>
      <c r="N2975" s="1">
        <v>0.14000000000000001</v>
      </c>
      <c r="O2975" s="1">
        <v>0.05</v>
      </c>
      <c r="P2975" s="1">
        <v>0</v>
      </c>
      <c r="Q2975" s="1">
        <v>4.8099999999999996</v>
      </c>
    </row>
    <row r="2976" spans="1:17" ht="12.75">
      <c r="A2976" s="4">
        <v>45632</v>
      </c>
      <c r="B2976" s="18">
        <f>IF(AND(ISNUMBER(--LEFT(A2976,10)), ISNUMBER(--LEFT(C2976,10))), --LEFT(C2976,10) - --LEFT(A2976,10), "")</f>
        <v>10.354099999996834</v>
      </c>
      <c r="C2976" s="4">
        <v>45642.354166666664</v>
      </c>
      <c r="D2976" s="16">
        <f>YEAR(C2976)</f>
        <v>2024</v>
      </c>
      <c r="E2976" s="1" t="str">
        <f t="shared" si="46"/>
        <v>December 2024</v>
      </c>
      <c r="F2976" s="3" t="str">
        <f ca="1">IF(C2976&gt;=TODAY()-365, "Last 12 Months", "After 12 Months")</f>
        <v>Last 12 Months</v>
      </c>
      <c r="G2976" s="1" t="s">
        <v>5377</v>
      </c>
      <c r="H2976" s="1" t="s">
        <v>371</v>
      </c>
      <c r="I2976" s="1" t="s">
        <v>5378</v>
      </c>
      <c r="J2976" s="8">
        <f>EOMONTH(C2976, 0)</f>
        <v>45657</v>
      </c>
      <c r="K2976" s="1" t="s">
        <v>373</v>
      </c>
      <c r="L2976" s="1" t="str">
        <f>IF(ISNUMBER(SEARCH("Social subscription",I2976)),"Social Sub",IF(OR(ISNUMBER(SEARCH("Mens",I2976)),ISNUMBER(SEARCH("Ladies",I2976))),"Match Fees",IF(OR(ISNUMBER(SEARCH("Badgers",I2976)),ISNUMBER(SEARCH("Match Fee",I2976))),"Match Fees",IF(OR(ISNUMBER(SEARCH("Training",I2976)),ISNUMBER(SEARCH("Aspirations",I2976))),"Training Fee",""))))</f>
        <v>Match Fees</v>
      </c>
      <c r="M2976" s="1">
        <v>5</v>
      </c>
      <c r="N2976" s="1">
        <v>0.15</v>
      </c>
      <c r="O2976" s="1">
        <v>0.05</v>
      </c>
      <c r="P2976" s="1">
        <v>0</v>
      </c>
      <c r="Q2976" s="1">
        <v>4.8</v>
      </c>
    </row>
    <row r="2977" spans="1:17" ht="12.75">
      <c r="A2977" s="4">
        <v>45611</v>
      </c>
      <c r="B2977" s="18">
        <f>IF(AND(ISNUMBER(--LEFT(A2977,10)), ISNUMBER(--LEFT(C2977,10))), --LEFT(C2977,10) - --LEFT(A2977,10), "")</f>
        <v>31.354099999996834</v>
      </c>
      <c r="C2977" s="4">
        <v>45642.354166666664</v>
      </c>
      <c r="D2977" s="16">
        <f>YEAR(C2977)</f>
        <v>2024</v>
      </c>
      <c r="E2977" s="1" t="str">
        <f t="shared" si="46"/>
        <v>December 2024</v>
      </c>
      <c r="F2977" s="3" t="str">
        <f ca="1">IF(C2977&gt;=TODAY()-365, "Last 12 Months", "After 12 Months")</f>
        <v>Last 12 Months</v>
      </c>
      <c r="G2977" s="1" t="s">
        <v>5379</v>
      </c>
      <c r="H2977" s="1" t="s">
        <v>377</v>
      </c>
      <c r="I2977" s="1" t="s">
        <v>5380</v>
      </c>
      <c r="J2977" s="8">
        <f>EOMONTH(C2977, 0)</f>
        <v>45657</v>
      </c>
      <c r="K2977" s="1" t="s">
        <v>373</v>
      </c>
      <c r="L2977" s="1" t="str">
        <f>IF(ISNUMBER(SEARCH("Social subscription",I2977)),"Social Sub",IF(OR(ISNUMBER(SEARCH("Mens",I2977)),ISNUMBER(SEARCH("Ladies",I2977))),"Match Fees",IF(OR(ISNUMBER(SEARCH("Badgers",I2977)),ISNUMBER(SEARCH("Match Fee",I2977))),"Match Fees",IF(OR(ISNUMBER(SEARCH("Training",I2977)),ISNUMBER(SEARCH("Aspirations",I2977))),"Training Fee",""))))</f>
        <v>Match Fees</v>
      </c>
      <c r="M2977" s="1">
        <v>10</v>
      </c>
      <c r="N2977" s="1">
        <v>0.22</v>
      </c>
      <c r="O2977" s="1">
        <v>0.1</v>
      </c>
      <c r="P2977" s="1">
        <v>0</v>
      </c>
      <c r="Q2977" s="1">
        <v>9.68</v>
      </c>
    </row>
    <row r="2978" spans="1:17" ht="12.75">
      <c r="A2978" s="4">
        <v>45618</v>
      </c>
      <c r="B2978" s="18">
        <f>IF(AND(ISNUMBER(--LEFT(A2978,10)), ISNUMBER(--LEFT(C2978,10))), --LEFT(C2978,10) - --LEFT(A2978,10), "")</f>
        <v>24.354099999996834</v>
      </c>
      <c r="C2978" s="4">
        <v>45642.354166666664</v>
      </c>
      <c r="D2978" s="16">
        <f>YEAR(C2978)</f>
        <v>2024</v>
      </c>
      <c r="E2978" s="1" t="str">
        <f t="shared" si="46"/>
        <v>December 2024</v>
      </c>
      <c r="F2978" s="3" t="str">
        <f ca="1">IF(C2978&gt;=TODAY()-365, "Last 12 Months", "After 12 Months")</f>
        <v>Last 12 Months</v>
      </c>
      <c r="G2978" s="1" t="s">
        <v>5381</v>
      </c>
      <c r="H2978" s="1" t="s">
        <v>377</v>
      </c>
      <c r="I2978" s="1" t="s">
        <v>4951</v>
      </c>
      <c r="J2978" s="8">
        <f>EOMONTH(C2978, 0)</f>
        <v>45657</v>
      </c>
      <c r="K2978" s="1" t="s">
        <v>373</v>
      </c>
      <c r="L2978" s="1" t="str">
        <f>IF(ISNUMBER(SEARCH("Social subscription",I2978)),"Social Sub",IF(OR(ISNUMBER(SEARCH("Mens",I2978)),ISNUMBER(SEARCH("Ladies",I2978))),"Match Fees",IF(OR(ISNUMBER(SEARCH("Badgers",I2978)),ISNUMBER(SEARCH("Match Fee",I2978))),"Match Fees",IF(OR(ISNUMBER(SEARCH("Training",I2978)),ISNUMBER(SEARCH("Aspirations",I2978))),"Training Fee",""))))</f>
        <v>Match Fees</v>
      </c>
      <c r="M2978" s="1">
        <v>10</v>
      </c>
      <c r="N2978" s="1">
        <v>0.22</v>
      </c>
      <c r="O2978" s="1">
        <v>0.1</v>
      </c>
      <c r="P2978" s="1">
        <v>0</v>
      </c>
      <c r="Q2978" s="1">
        <v>9.68</v>
      </c>
    </row>
    <row r="2979" spans="1:17" ht="12.75">
      <c r="A2979" s="4">
        <v>45632</v>
      </c>
      <c r="B2979" s="18">
        <f>IF(AND(ISNUMBER(--LEFT(A2979,10)), ISNUMBER(--LEFT(C2979,10))), --LEFT(C2979,10) - --LEFT(A2979,10), "")</f>
        <v>10.354099999996834</v>
      </c>
      <c r="C2979" s="4">
        <v>45642.354166666664</v>
      </c>
      <c r="D2979" s="16">
        <f>YEAR(C2979)</f>
        <v>2024</v>
      </c>
      <c r="E2979" s="1" t="str">
        <f t="shared" si="46"/>
        <v>December 2024</v>
      </c>
      <c r="F2979" s="3" t="str">
        <f ca="1">IF(C2979&gt;=TODAY()-365, "Last 12 Months", "After 12 Months")</f>
        <v>Last 12 Months</v>
      </c>
      <c r="G2979" s="1" t="s">
        <v>5382</v>
      </c>
      <c r="H2979" s="1" t="s">
        <v>377</v>
      </c>
      <c r="I2979" s="1" t="s">
        <v>5383</v>
      </c>
      <c r="J2979" s="8">
        <f>EOMONTH(C2979, 0)</f>
        <v>45657</v>
      </c>
      <c r="K2979" s="1" t="s">
        <v>373</v>
      </c>
      <c r="L2979" s="1" t="str">
        <f>IF(ISNUMBER(SEARCH("Social subscription",I2979)),"Social Sub",IF(OR(ISNUMBER(SEARCH("Mens",I2979)),ISNUMBER(SEARCH("Ladies",I2979))),"Match Fees",IF(OR(ISNUMBER(SEARCH("Badgers",I2979)),ISNUMBER(SEARCH("Match Fee",I2979))),"Match Fees",IF(OR(ISNUMBER(SEARCH("Training",I2979)),ISNUMBER(SEARCH("Aspirations",I2979))),"Training Fee",""))))</f>
        <v>Match Fees</v>
      </c>
      <c r="M2979" s="1">
        <v>10</v>
      </c>
      <c r="N2979" s="1">
        <v>0.21</v>
      </c>
      <c r="O2979" s="1">
        <v>0.1</v>
      </c>
      <c r="P2979" s="1">
        <v>0</v>
      </c>
      <c r="Q2979" s="1">
        <v>9.69</v>
      </c>
    </row>
    <row r="2980" spans="1:17" ht="12.75">
      <c r="A2980" s="4">
        <v>45611</v>
      </c>
      <c r="B2980" s="18">
        <f>IF(AND(ISNUMBER(--LEFT(A2980,10)), ISNUMBER(--LEFT(C2980,10))), --LEFT(C2980,10) - --LEFT(A2980,10), "")</f>
        <v>31.354099999996834</v>
      </c>
      <c r="C2980" s="4">
        <v>45642.354166666664</v>
      </c>
      <c r="D2980" s="16">
        <f>YEAR(C2980)</f>
        <v>2024</v>
      </c>
      <c r="E2980" s="1" t="str">
        <f t="shared" si="46"/>
        <v>December 2024</v>
      </c>
      <c r="F2980" s="3" t="str">
        <f ca="1">IF(C2980&gt;=TODAY()-365, "Last 12 Months", "After 12 Months")</f>
        <v>Last 12 Months</v>
      </c>
      <c r="G2980" s="1" t="s">
        <v>5384</v>
      </c>
      <c r="H2980" s="1" t="s">
        <v>1561</v>
      </c>
      <c r="I2980" s="1" t="s">
        <v>5374</v>
      </c>
      <c r="J2980" s="8">
        <f>EOMONTH(C2980, 0)</f>
        <v>45657</v>
      </c>
      <c r="K2980" s="1" t="s">
        <v>373</v>
      </c>
      <c r="L2980" s="1" t="str">
        <f>IF(ISNUMBER(SEARCH("Social subscription",I2980)),"Social Sub",IF(OR(ISNUMBER(SEARCH("Mens",I2980)),ISNUMBER(SEARCH("Ladies",I2980))),"Match Fees",IF(OR(ISNUMBER(SEARCH("Badgers",I2980)),ISNUMBER(SEARCH("Match Fee",I2980))),"Match Fees",IF(OR(ISNUMBER(SEARCH("Training",I2980)),ISNUMBER(SEARCH("Aspirations",I2980))),"Training Fee",""))))</f>
        <v>Match Fees</v>
      </c>
      <c r="M2980" s="1">
        <v>5</v>
      </c>
      <c r="N2980" s="1">
        <v>0.28000000000000003</v>
      </c>
      <c r="O2980" s="1">
        <v>0.05</v>
      </c>
      <c r="P2980" s="1">
        <v>0</v>
      </c>
      <c r="Q2980" s="1">
        <v>4.67</v>
      </c>
    </row>
    <row r="2981" spans="1:17" ht="12.75">
      <c r="A2981" s="4">
        <v>45611</v>
      </c>
      <c r="B2981" s="18">
        <f>IF(AND(ISNUMBER(--LEFT(A2981,10)), ISNUMBER(--LEFT(C2981,10))), --LEFT(C2981,10) - --LEFT(A2981,10), "")</f>
        <v>31.354099999996834</v>
      </c>
      <c r="C2981" s="4">
        <v>45642.354166666664</v>
      </c>
      <c r="D2981" s="16">
        <f>YEAR(C2981)</f>
        <v>2024</v>
      </c>
      <c r="E2981" s="1" t="str">
        <f t="shared" si="46"/>
        <v>December 2024</v>
      </c>
      <c r="F2981" s="3" t="str">
        <f ca="1">IF(C2981&gt;=TODAY()-365, "Last 12 Months", "After 12 Months")</f>
        <v>Last 12 Months</v>
      </c>
      <c r="G2981" s="1" t="s">
        <v>5385</v>
      </c>
      <c r="H2981" s="1" t="s">
        <v>3508</v>
      </c>
      <c r="I2981" s="1" t="s">
        <v>5380</v>
      </c>
      <c r="J2981" s="8">
        <f>EOMONTH(C2981, 0)</f>
        <v>45657</v>
      </c>
      <c r="K2981" s="1" t="s">
        <v>373</v>
      </c>
      <c r="L2981" s="1" t="str">
        <f>IF(ISNUMBER(SEARCH("Social subscription",I2981)),"Social Sub",IF(OR(ISNUMBER(SEARCH("Mens",I2981)),ISNUMBER(SEARCH("Ladies",I2981))),"Match Fees",IF(OR(ISNUMBER(SEARCH("Badgers",I2981)),ISNUMBER(SEARCH("Match Fee",I2981))),"Match Fees",IF(OR(ISNUMBER(SEARCH("Training",I2981)),ISNUMBER(SEARCH("Aspirations",I2981))),"Training Fee",""))))</f>
        <v>Match Fees</v>
      </c>
      <c r="M2981" s="1">
        <v>10</v>
      </c>
      <c r="N2981" s="1">
        <v>0.23</v>
      </c>
      <c r="O2981" s="1">
        <v>0.1</v>
      </c>
      <c r="P2981" s="1">
        <v>0</v>
      </c>
      <c r="Q2981" s="1">
        <v>9.67</v>
      </c>
    </row>
    <row r="2982" spans="1:17" ht="12.75">
      <c r="A2982" s="4">
        <v>45618</v>
      </c>
      <c r="B2982" s="18">
        <f>IF(AND(ISNUMBER(--LEFT(A2982,10)), ISNUMBER(--LEFT(C2982,10))), --LEFT(C2982,10) - --LEFT(A2982,10), "")</f>
        <v>24.354099999996834</v>
      </c>
      <c r="C2982" s="4">
        <v>45642.354166666664</v>
      </c>
      <c r="D2982" s="16">
        <f>YEAR(C2982)</f>
        <v>2024</v>
      </c>
      <c r="E2982" s="1" t="str">
        <f t="shared" si="46"/>
        <v>December 2024</v>
      </c>
      <c r="F2982" s="3" t="str">
        <f ca="1">IF(C2982&gt;=TODAY()-365, "Last 12 Months", "After 12 Months")</f>
        <v>Last 12 Months</v>
      </c>
      <c r="G2982" s="1" t="s">
        <v>5386</v>
      </c>
      <c r="H2982" s="1" t="s">
        <v>3508</v>
      </c>
      <c r="I2982" s="1" t="s">
        <v>4951</v>
      </c>
      <c r="J2982" s="8">
        <f>EOMONTH(C2982, 0)</f>
        <v>45657</v>
      </c>
      <c r="K2982" s="1" t="s">
        <v>373</v>
      </c>
      <c r="L2982" s="1" t="str">
        <f>IF(ISNUMBER(SEARCH("Social subscription",I2982)),"Social Sub",IF(OR(ISNUMBER(SEARCH("Mens",I2982)),ISNUMBER(SEARCH("Ladies",I2982))),"Match Fees",IF(OR(ISNUMBER(SEARCH("Badgers",I2982)),ISNUMBER(SEARCH("Match Fee",I2982))),"Match Fees",IF(OR(ISNUMBER(SEARCH("Training",I2982)),ISNUMBER(SEARCH("Aspirations",I2982))),"Training Fee",""))))</f>
        <v>Match Fees</v>
      </c>
      <c r="M2982" s="1">
        <v>10</v>
      </c>
      <c r="N2982" s="1">
        <v>0.23</v>
      </c>
      <c r="O2982" s="1">
        <v>0.1</v>
      </c>
      <c r="P2982" s="1">
        <v>0</v>
      </c>
      <c r="Q2982" s="1">
        <v>9.67</v>
      </c>
    </row>
    <row r="2983" spans="1:17" ht="12.75">
      <c r="A2983" s="4">
        <v>45632</v>
      </c>
      <c r="B2983" s="18">
        <f>IF(AND(ISNUMBER(--LEFT(A2983,10)), ISNUMBER(--LEFT(C2983,10))), --LEFT(C2983,10) - --LEFT(A2983,10), "")</f>
        <v>10.354099999996834</v>
      </c>
      <c r="C2983" s="4">
        <v>45642.354166666664</v>
      </c>
      <c r="D2983" s="16">
        <f>YEAR(C2983)</f>
        <v>2024</v>
      </c>
      <c r="E2983" s="1" t="str">
        <f t="shared" si="46"/>
        <v>December 2024</v>
      </c>
      <c r="F2983" s="3" t="str">
        <f ca="1">IF(C2983&gt;=TODAY()-365, "Last 12 Months", "After 12 Months")</f>
        <v>Last 12 Months</v>
      </c>
      <c r="G2983" s="1" t="s">
        <v>5387</v>
      </c>
      <c r="H2983" s="1" t="s">
        <v>3508</v>
      </c>
      <c r="I2983" s="1" t="s">
        <v>5388</v>
      </c>
      <c r="J2983" s="8">
        <f>EOMONTH(C2983, 0)</f>
        <v>45657</v>
      </c>
      <c r="K2983" s="1" t="s">
        <v>373</v>
      </c>
      <c r="L2983" s="1" t="str">
        <f>IF(ISNUMBER(SEARCH("Social subscription",I2983)),"Social Sub",IF(OR(ISNUMBER(SEARCH("Mens",I2983)),ISNUMBER(SEARCH("Ladies",I2983))),"Match Fees",IF(OR(ISNUMBER(SEARCH("Badgers",I2983)),ISNUMBER(SEARCH("Match Fee",I2983))),"Match Fees",IF(OR(ISNUMBER(SEARCH("Training",I2983)),ISNUMBER(SEARCH("Aspirations",I2983))),"Training Fee",""))))</f>
        <v>Match Fees</v>
      </c>
      <c r="M2983" s="1">
        <v>5</v>
      </c>
      <c r="N2983" s="1">
        <v>0.12</v>
      </c>
      <c r="O2983" s="1">
        <v>0.05</v>
      </c>
      <c r="P2983" s="1">
        <v>0</v>
      </c>
      <c r="Q2983" s="1">
        <v>4.83</v>
      </c>
    </row>
    <row r="2984" spans="1:17" ht="12.75">
      <c r="A2984" s="4">
        <v>45611</v>
      </c>
      <c r="B2984" s="18">
        <f>IF(AND(ISNUMBER(--LEFT(A2984,10)), ISNUMBER(--LEFT(C2984,10))), --LEFT(C2984,10) - --LEFT(A2984,10), "")</f>
        <v>31.354099999996834</v>
      </c>
      <c r="C2984" s="4">
        <v>45642.354166666664</v>
      </c>
      <c r="D2984" s="16">
        <f>YEAR(C2984)</f>
        <v>2024</v>
      </c>
      <c r="E2984" s="1" t="str">
        <f t="shared" si="46"/>
        <v>December 2024</v>
      </c>
      <c r="F2984" s="3" t="str">
        <f ca="1">IF(C2984&gt;=TODAY()-365, "Last 12 Months", "After 12 Months")</f>
        <v>Last 12 Months</v>
      </c>
      <c r="G2984" s="1" t="s">
        <v>5389</v>
      </c>
      <c r="H2984" s="1" t="s">
        <v>1218</v>
      </c>
      <c r="I2984" s="1" t="s">
        <v>5380</v>
      </c>
      <c r="J2984" s="8">
        <f>EOMONTH(C2984, 0)</f>
        <v>45657</v>
      </c>
      <c r="K2984" s="1" t="s">
        <v>373</v>
      </c>
      <c r="L2984" s="1" t="str">
        <f>IF(ISNUMBER(SEARCH("Social subscription",I2984)),"Social Sub",IF(OR(ISNUMBER(SEARCH("Mens",I2984)),ISNUMBER(SEARCH("Ladies",I2984))),"Match Fees",IF(OR(ISNUMBER(SEARCH("Badgers",I2984)),ISNUMBER(SEARCH("Match Fee",I2984))),"Match Fees",IF(OR(ISNUMBER(SEARCH("Training",I2984)),ISNUMBER(SEARCH("Aspirations",I2984))),"Training Fee",""))))</f>
        <v>Match Fees</v>
      </c>
      <c r="M2984" s="1">
        <v>10</v>
      </c>
      <c r="N2984" s="1">
        <v>0.25</v>
      </c>
      <c r="O2984" s="1">
        <v>0.1</v>
      </c>
      <c r="P2984" s="1">
        <v>0</v>
      </c>
      <c r="Q2984" s="1">
        <v>9.65</v>
      </c>
    </row>
    <row r="2985" spans="1:17" ht="12.75">
      <c r="A2985" s="4">
        <v>45618</v>
      </c>
      <c r="B2985" s="18">
        <f>IF(AND(ISNUMBER(--LEFT(A2985,10)), ISNUMBER(--LEFT(C2985,10))), --LEFT(C2985,10) - --LEFT(A2985,10), "")</f>
        <v>24.354099999996834</v>
      </c>
      <c r="C2985" s="4">
        <v>45642.354166666664</v>
      </c>
      <c r="D2985" s="16">
        <f>YEAR(C2985)</f>
        <v>2024</v>
      </c>
      <c r="E2985" s="1" t="str">
        <f t="shared" si="46"/>
        <v>December 2024</v>
      </c>
      <c r="F2985" s="3" t="str">
        <f ca="1">IF(C2985&gt;=TODAY()-365, "Last 12 Months", "After 12 Months")</f>
        <v>Last 12 Months</v>
      </c>
      <c r="G2985" s="1" t="s">
        <v>5390</v>
      </c>
      <c r="H2985" s="1" t="s">
        <v>1218</v>
      </c>
      <c r="I2985" s="1" t="s">
        <v>4951</v>
      </c>
      <c r="J2985" s="8">
        <f>EOMONTH(C2985, 0)</f>
        <v>45657</v>
      </c>
      <c r="K2985" s="1" t="s">
        <v>373</v>
      </c>
      <c r="L2985" s="1" t="str">
        <f>IF(ISNUMBER(SEARCH("Social subscription",I2985)),"Social Sub",IF(OR(ISNUMBER(SEARCH("Mens",I2985)),ISNUMBER(SEARCH("Ladies",I2985))),"Match Fees",IF(OR(ISNUMBER(SEARCH("Badgers",I2985)),ISNUMBER(SEARCH("Match Fee",I2985))),"Match Fees",IF(OR(ISNUMBER(SEARCH("Training",I2985)),ISNUMBER(SEARCH("Aspirations",I2985))),"Training Fee",""))))</f>
        <v>Match Fees</v>
      </c>
      <c r="M2985" s="1">
        <v>10</v>
      </c>
      <c r="N2985" s="1">
        <v>0.25</v>
      </c>
      <c r="O2985" s="1">
        <v>0.1</v>
      </c>
      <c r="P2985" s="1">
        <v>0</v>
      </c>
      <c r="Q2985" s="1">
        <v>9.65</v>
      </c>
    </row>
    <row r="2986" spans="1:17" ht="12.75">
      <c r="A2986" s="4">
        <v>45611</v>
      </c>
      <c r="B2986" s="18">
        <f>IF(AND(ISNUMBER(--LEFT(A2986,10)), ISNUMBER(--LEFT(C2986,10))), --LEFT(C2986,10) - --LEFT(A2986,10), "")</f>
        <v>31.354099999996834</v>
      </c>
      <c r="C2986" s="4">
        <v>45642.354166666664</v>
      </c>
      <c r="D2986" s="16">
        <f>YEAR(C2986)</f>
        <v>2024</v>
      </c>
      <c r="E2986" s="1" t="str">
        <f t="shared" si="46"/>
        <v>December 2024</v>
      </c>
      <c r="F2986" s="3" t="str">
        <f ca="1">IF(C2986&gt;=TODAY()-365, "Last 12 Months", "After 12 Months")</f>
        <v>Last 12 Months</v>
      </c>
      <c r="G2986" s="1" t="s">
        <v>5391</v>
      </c>
      <c r="H2986" s="1" t="s">
        <v>384</v>
      </c>
      <c r="I2986" s="1" t="s">
        <v>5174</v>
      </c>
      <c r="J2986" s="8">
        <f>EOMONTH(C2986, 0)</f>
        <v>45657</v>
      </c>
      <c r="K2986" s="1" t="s">
        <v>373</v>
      </c>
      <c r="L2986" s="1" t="str">
        <f>IF(ISNUMBER(SEARCH("Social subscription",I2986)),"Social Sub",IF(OR(ISNUMBER(SEARCH("Mens",I2986)),ISNUMBER(SEARCH("Ladies",I2986))),"Match Fees",IF(OR(ISNUMBER(SEARCH("Badgers",I2986)),ISNUMBER(SEARCH("Match Fee",I2986))),"Match Fees",IF(OR(ISNUMBER(SEARCH("Training",I2986)),ISNUMBER(SEARCH("Aspirations",I2986))),"Training Fee",""))))</f>
        <v>Match Fees</v>
      </c>
      <c r="M2986" s="1">
        <v>10</v>
      </c>
      <c r="N2986" s="1">
        <v>0.22</v>
      </c>
      <c r="O2986" s="1">
        <v>0.1</v>
      </c>
      <c r="P2986" s="1">
        <v>0</v>
      </c>
      <c r="Q2986" s="1">
        <v>9.68</v>
      </c>
    </row>
    <row r="2987" spans="1:17" ht="12.75">
      <c r="A2987" s="4">
        <v>45626</v>
      </c>
      <c r="B2987" s="18">
        <f>IF(AND(ISNUMBER(--LEFT(A2987,10)), ISNUMBER(--LEFT(C2987,10))), --LEFT(C2987,10) - --LEFT(A2987,10), "")</f>
        <v>16.354099999996834</v>
      </c>
      <c r="C2987" s="4">
        <v>45642.354166666664</v>
      </c>
      <c r="D2987" s="16">
        <f>YEAR(C2987)</f>
        <v>2024</v>
      </c>
      <c r="E2987" s="1" t="str">
        <f t="shared" si="46"/>
        <v>December 2024</v>
      </c>
      <c r="F2987" s="3" t="str">
        <f ca="1">IF(C2987&gt;=TODAY()-365, "Last 12 Months", "After 12 Months")</f>
        <v>Last 12 Months</v>
      </c>
      <c r="G2987" s="1" t="s">
        <v>5392</v>
      </c>
      <c r="H2987" s="1" t="s">
        <v>384</v>
      </c>
      <c r="I2987" s="1" t="s">
        <v>5021</v>
      </c>
      <c r="J2987" s="8">
        <f>EOMONTH(C2987, 0)</f>
        <v>45657</v>
      </c>
      <c r="K2987" s="1" t="s">
        <v>373</v>
      </c>
      <c r="L2987" s="1" t="str">
        <f>IF(ISNUMBER(SEARCH("Social subscription",I2987)),"Social Sub",IF(OR(ISNUMBER(SEARCH("Mens",I2987)),ISNUMBER(SEARCH("Ladies",I2987))),"Match Fees",IF(OR(ISNUMBER(SEARCH("Badgers",I2987)),ISNUMBER(SEARCH("Match Fee",I2987))),"Match Fees",IF(OR(ISNUMBER(SEARCH("Training",I2987)),ISNUMBER(SEARCH("Aspirations",I2987))),"Training Fee",""))))</f>
        <v>Match Fees</v>
      </c>
      <c r="M2987" s="1">
        <v>10</v>
      </c>
      <c r="N2987" s="1">
        <v>0.22</v>
      </c>
      <c r="O2987" s="1">
        <v>0.1</v>
      </c>
      <c r="P2987" s="1">
        <v>0</v>
      </c>
      <c r="Q2987" s="1">
        <v>9.68</v>
      </c>
    </row>
    <row r="2988" spans="1:17" ht="12.75">
      <c r="A2988" s="4">
        <v>45633</v>
      </c>
      <c r="B2988" s="18">
        <f>IF(AND(ISNUMBER(--LEFT(A2988,10)), ISNUMBER(--LEFT(C2988,10))), --LEFT(C2988,10) - --LEFT(A2988,10), "")</f>
        <v>9.3540999999968335</v>
      </c>
      <c r="C2988" s="4">
        <v>45642.354166666664</v>
      </c>
      <c r="D2988" s="16">
        <f>YEAR(C2988)</f>
        <v>2024</v>
      </c>
      <c r="E2988" s="1" t="str">
        <f t="shared" si="46"/>
        <v>December 2024</v>
      </c>
      <c r="F2988" s="3" t="str">
        <f ca="1">IF(C2988&gt;=TODAY()-365, "Last 12 Months", "After 12 Months")</f>
        <v>Last 12 Months</v>
      </c>
      <c r="G2988" s="1" t="s">
        <v>5393</v>
      </c>
      <c r="H2988" s="1" t="s">
        <v>384</v>
      </c>
      <c r="I2988" s="1" t="s">
        <v>5177</v>
      </c>
      <c r="J2988" s="8">
        <f>EOMONTH(C2988, 0)</f>
        <v>45657</v>
      </c>
      <c r="K2988" s="1" t="s">
        <v>373</v>
      </c>
      <c r="L2988" s="1" t="str">
        <f>IF(ISNUMBER(SEARCH("Social subscription",I2988)),"Social Sub",IF(OR(ISNUMBER(SEARCH("Mens",I2988)),ISNUMBER(SEARCH("Ladies",I2988))),"Match Fees",IF(OR(ISNUMBER(SEARCH("Badgers",I2988)),ISNUMBER(SEARCH("Match Fee",I2988))),"Match Fees",IF(OR(ISNUMBER(SEARCH("Training",I2988)),ISNUMBER(SEARCH("Aspirations",I2988))),"Training Fee",""))))</f>
        <v>Match Fees</v>
      </c>
      <c r="M2988" s="1">
        <v>10</v>
      </c>
      <c r="N2988" s="1">
        <v>0.21</v>
      </c>
      <c r="O2988" s="1">
        <v>0.1</v>
      </c>
      <c r="P2988" s="1">
        <v>0</v>
      </c>
      <c r="Q2988" s="1">
        <v>9.69</v>
      </c>
    </row>
    <row r="2989" spans="1:17" ht="12.75">
      <c r="A2989" s="4">
        <v>45611</v>
      </c>
      <c r="B2989" s="18">
        <f>IF(AND(ISNUMBER(--LEFT(A2989,10)), ISNUMBER(--LEFT(C2989,10))), --LEFT(C2989,10) - --LEFT(A2989,10), "")</f>
        <v>31.354800000000978</v>
      </c>
      <c r="C2989" s="4">
        <v>45642.354861111111</v>
      </c>
      <c r="D2989" s="16">
        <f>YEAR(C2989)</f>
        <v>2024</v>
      </c>
      <c r="E2989" s="1" t="str">
        <f t="shared" si="46"/>
        <v>December 2024</v>
      </c>
      <c r="F2989" s="3" t="str">
        <f ca="1">IF(C2989&gt;=TODAY()-365, "Last 12 Months", "After 12 Months")</f>
        <v>Last 12 Months</v>
      </c>
      <c r="G2989" s="1" t="s">
        <v>5394</v>
      </c>
      <c r="H2989" s="1" t="s">
        <v>1010</v>
      </c>
      <c r="I2989" s="1" t="s">
        <v>5395</v>
      </c>
      <c r="J2989" s="8">
        <f>EOMONTH(C2989, 0)</f>
        <v>45657</v>
      </c>
      <c r="K2989" s="1" t="s">
        <v>373</v>
      </c>
      <c r="L2989" s="1" t="str">
        <f>IF(ISNUMBER(SEARCH("Social subscription",I2989)),"Social Sub",IF(OR(ISNUMBER(SEARCH("Mens",I2989)),ISNUMBER(SEARCH("Ladies",I2989))),"Match Fees",IF(OR(ISNUMBER(SEARCH("Badgers",I2989)),ISNUMBER(SEARCH("Match Fee",I2989))),"Match Fees",IF(OR(ISNUMBER(SEARCH("Training",I2989)),ISNUMBER(SEARCH("Aspirations",I2989))),"Training Fee",""))))</f>
        <v>Match Fees</v>
      </c>
      <c r="M2989" s="1">
        <v>3</v>
      </c>
      <c r="N2989" s="1">
        <v>0.1</v>
      </c>
      <c r="O2989" s="1">
        <v>0.05</v>
      </c>
      <c r="P2989" s="1">
        <v>0</v>
      </c>
      <c r="Q2989" s="1">
        <v>2.85</v>
      </c>
    </row>
    <row r="2990" spans="1:17" ht="12.75">
      <c r="A2990" s="4">
        <v>45619</v>
      </c>
      <c r="B2990" s="18">
        <f>IF(AND(ISNUMBER(--LEFT(A2990,10)), ISNUMBER(--LEFT(C2990,10))), --LEFT(C2990,10) - --LEFT(A2990,10), "")</f>
        <v>23.354800000000978</v>
      </c>
      <c r="C2990" s="4">
        <v>45642.354861111111</v>
      </c>
      <c r="D2990" s="16">
        <f>YEAR(C2990)</f>
        <v>2024</v>
      </c>
      <c r="E2990" s="1" t="str">
        <f t="shared" si="46"/>
        <v>December 2024</v>
      </c>
      <c r="F2990" s="3" t="str">
        <f ca="1">IF(C2990&gt;=TODAY()-365, "Last 12 Months", "After 12 Months")</f>
        <v>Last 12 Months</v>
      </c>
      <c r="G2990" s="1" t="s">
        <v>5396</v>
      </c>
      <c r="H2990" s="1" t="s">
        <v>1010</v>
      </c>
      <c r="I2990" s="1" t="s">
        <v>5397</v>
      </c>
      <c r="J2990" s="8">
        <f>EOMONTH(C2990, 0)</f>
        <v>45657</v>
      </c>
      <c r="K2990" s="1" t="s">
        <v>373</v>
      </c>
      <c r="L2990" s="1" t="str">
        <f>IF(ISNUMBER(SEARCH("Social subscription",I2990)),"Social Sub",IF(OR(ISNUMBER(SEARCH("Mens",I2990)),ISNUMBER(SEARCH("Ladies",I2990))),"Match Fees",IF(OR(ISNUMBER(SEARCH("Badgers",I2990)),ISNUMBER(SEARCH("Match Fee",I2990))),"Match Fees",IF(OR(ISNUMBER(SEARCH("Training",I2990)),ISNUMBER(SEARCH("Aspirations",I2990))),"Training Fee",""))))</f>
        <v>Match Fees</v>
      </c>
      <c r="M2990" s="1">
        <v>3</v>
      </c>
      <c r="N2990" s="1">
        <v>0.1</v>
      </c>
      <c r="O2990" s="1">
        <v>0.05</v>
      </c>
      <c r="P2990" s="1">
        <v>0</v>
      </c>
      <c r="Q2990" s="1">
        <v>2.85</v>
      </c>
    </row>
    <row r="2991" spans="1:17" ht="12.75">
      <c r="A2991" s="4">
        <v>45626</v>
      </c>
      <c r="B2991" s="18">
        <f>IF(AND(ISNUMBER(--LEFT(A2991,10)), ISNUMBER(--LEFT(C2991,10))), --LEFT(C2991,10) - --LEFT(A2991,10), "")</f>
        <v>16.354800000000978</v>
      </c>
      <c r="C2991" s="4">
        <v>45642.354861111111</v>
      </c>
      <c r="D2991" s="16">
        <f>YEAR(C2991)</f>
        <v>2024</v>
      </c>
      <c r="E2991" s="1" t="str">
        <f t="shared" si="46"/>
        <v>December 2024</v>
      </c>
      <c r="F2991" s="3" t="str">
        <f ca="1">IF(C2991&gt;=TODAY()-365, "Last 12 Months", "After 12 Months")</f>
        <v>Last 12 Months</v>
      </c>
      <c r="G2991" s="1" t="s">
        <v>5398</v>
      </c>
      <c r="H2991" s="1" t="s">
        <v>1010</v>
      </c>
      <c r="I2991" s="1" t="s">
        <v>5399</v>
      </c>
      <c r="J2991" s="8">
        <f>EOMONTH(C2991, 0)</f>
        <v>45657</v>
      </c>
      <c r="K2991" s="1" t="s">
        <v>373</v>
      </c>
      <c r="L2991" s="1" t="str">
        <f>IF(ISNUMBER(SEARCH("Social subscription",I2991)),"Social Sub",IF(OR(ISNUMBER(SEARCH("Mens",I2991)),ISNUMBER(SEARCH("Ladies",I2991))),"Match Fees",IF(OR(ISNUMBER(SEARCH("Badgers",I2991)),ISNUMBER(SEARCH("Match Fee",I2991))),"Match Fees",IF(OR(ISNUMBER(SEARCH("Training",I2991)),ISNUMBER(SEARCH("Aspirations",I2991))),"Training Fee",""))))</f>
        <v>Match Fees</v>
      </c>
      <c r="M2991" s="1">
        <v>3</v>
      </c>
      <c r="N2991" s="1">
        <v>0.1</v>
      </c>
      <c r="O2991" s="1">
        <v>0.05</v>
      </c>
      <c r="P2991" s="1">
        <v>0</v>
      </c>
      <c r="Q2991" s="1">
        <v>2.85</v>
      </c>
    </row>
    <row r="2992" spans="1:17" ht="12.75">
      <c r="A2992" s="4">
        <v>45633</v>
      </c>
      <c r="B2992" s="18">
        <f>IF(AND(ISNUMBER(--LEFT(A2992,10)), ISNUMBER(--LEFT(C2992,10))), --LEFT(C2992,10) - --LEFT(A2992,10), "")</f>
        <v>9.3548000000009779</v>
      </c>
      <c r="C2992" s="4">
        <v>45642.354861111111</v>
      </c>
      <c r="D2992" s="16">
        <f>YEAR(C2992)</f>
        <v>2024</v>
      </c>
      <c r="E2992" s="1" t="str">
        <f t="shared" si="46"/>
        <v>December 2024</v>
      </c>
      <c r="F2992" s="3" t="str">
        <f ca="1">IF(C2992&gt;=TODAY()-365, "Last 12 Months", "After 12 Months")</f>
        <v>Last 12 Months</v>
      </c>
      <c r="G2992" s="1" t="s">
        <v>5400</v>
      </c>
      <c r="H2992" s="1" t="s">
        <v>1010</v>
      </c>
      <c r="I2992" s="1" t="s">
        <v>5401</v>
      </c>
      <c r="J2992" s="8">
        <f>EOMONTH(C2992, 0)</f>
        <v>45657</v>
      </c>
      <c r="K2992" s="1" t="s">
        <v>373</v>
      </c>
      <c r="L2992" s="1" t="str">
        <f>IF(ISNUMBER(SEARCH("Social subscription",I2992)),"Social Sub",IF(OR(ISNUMBER(SEARCH("Mens",I2992)),ISNUMBER(SEARCH("Ladies",I2992))),"Match Fees",IF(OR(ISNUMBER(SEARCH("Badgers",I2992)),ISNUMBER(SEARCH("Match Fee",I2992))),"Match Fees",IF(OR(ISNUMBER(SEARCH("Training",I2992)),ISNUMBER(SEARCH("Aspirations",I2992))),"Training Fee",""))))</f>
        <v>Match Fees</v>
      </c>
      <c r="M2992" s="1">
        <v>3</v>
      </c>
      <c r="N2992" s="1">
        <v>0.08</v>
      </c>
      <c r="O2992" s="1">
        <v>0.05</v>
      </c>
      <c r="P2992" s="1">
        <v>0</v>
      </c>
      <c r="Q2992" s="1">
        <v>2.87</v>
      </c>
    </row>
    <row r="2993" spans="1:17" ht="12.75">
      <c r="A2993" s="4">
        <v>45611</v>
      </c>
      <c r="B2993" s="18">
        <f>IF(AND(ISNUMBER(--LEFT(A2993,10)), ISNUMBER(--LEFT(C2993,10))), --LEFT(C2993,10) - --LEFT(A2993,10), "")</f>
        <v>31.354800000000978</v>
      </c>
      <c r="C2993" s="4">
        <v>45642.354861111111</v>
      </c>
      <c r="D2993" s="16">
        <f>YEAR(C2993)</f>
        <v>2024</v>
      </c>
      <c r="E2993" s="1" t="str">
        <f t="shared" si="46"/>
        <v>December 2024</v>
      </c>
      <c r="F2993" s="3" t="str">
        <f ca="1">IF(C2993&gt;=TODAY()-365, "Last 12 Months", "After 12 Months")</f>
        <v>Last 12 Months</v>
      </c>
      <c r="G2993" s="1" t="s">
        <v>5402</v>
      </c>
      <c r="H2993" s="1" t="s">
        <v>398</v>
      </c>
      <c r="I2993" s="1" t="s">
        <v>5403</v>
      </c>
      <c r="J2993" s="8">
        <f>EOMONTH(C2993, 0)</f>
        <v>45657</v>
      </c>
      <c r="K2993" s="1" t="s">
        <v>373</v>
      </c>
      <c r="L2993" s="1" t="str">
        <f>IF(ISNUMBER(SEARCH("Social subscription",I2993)),"Social Sub",IF(OR(ISNUMBER(SEARCH("Mens",I2993)),ISNUMBER(SEARCH("Ladies",I2993))),"Match Fees",IF(OR(ISNUMBER(SEARCH("Badgers",I2993)),ISNUMBER(SEARCH("Match Fee",I2993))),"Match Fees",IF(OR(ISNUMBER(SEARCH("Training",I2993)),ISNUMBER(SEARCH("Aspirations",I2993))),"Training Fee",""))))</f>
        <v>Match Fees</v>
      </c>
      <c r="M2993" s="1">
        <v>5</v>
      </c>
      <c r="N2993" s="1">
        <v>0.12</v>
      </c>
      <c r="O2993" s="1">
        <v>0.05</v>
      </c>
      <c r="P2993" s="1">
        <v>0</v>
      </c>
      <c r="Q2993" s="1">
        <v>4.83</v>
      </c>
    </row>
    <row r="2994" spans="1:17" ht="12.75">
      <c r="A2994" s="4">
        <v>45619</v>
      </c>
      <c r="B2994" s="18">
        <f>IF(AND(ISNUMBER(--LEFT(A2994,10)), ISNUMBER(--LEFT(C2994,10))), --LEFT(C2994,10) - --LEFT(A2994,10), "")</f>
        <v>23.354800000000978</v>
      </c>
      <c r="C2994" s="4">
        <v>45642.354861111111</v>
      </c>
      <c r="D2994" s="16">
        <f>YEAR(C2994)</f>
        <v>2024</v>
      </c>
      <c r="E2994" s="1" t="str">
        <f t="shared" si="46"/>
        <v>December 2024</v>
      </c>
      <c r="F2994" s="3" t="str">
        <f ca="1">IF(C2994&gt;=TODAY()-365, "Last 12 Months", "After 12 Months")</f>
        <v>Last 12 Months</v>
      </c>
      <c r="G2994" s="1" t="s">
        <v>5404</v>
      </c>
      <c r="H2994" s="1" t="s">
        <v>398</v>
      </c>
      <c r="I2994" s="1" t="s">
        <v>5405</v>
      </c>
      <c r="J2994" s="8">
        <f>EOMONTH(C2994, 0)</f>
        <v>45657</v>
      </c>
      <c r="K2994" s="1" t="s">
        <v>373</v>
      </c>
      <c r="L2994" s="1" t="str">
        <f>IF(ISNUMBER(SEARCH("Social subscription",I2994)),"Social Sub",IF(OR(ISNUMBER(SEARCH("Mens",I2994)),ISNUMBER(SEARCH("Ladies",I2994))),"Match Fees",IF(OR(ISNUMBER(SEARCH("Badgers",I2994)),ISNUMBER(SEARCH("Match Fee",I2994))),"Match Fees",IF(OR(ISNUMBER(SEARCH("Training",I2994)),ISNUMBER(SEARCH("Aspirations",I2994))),"Training Fee",""))))</f>
        <v>Match Fees</v>
      </c>
      <c r="M2994" s="1">
        <v>5</v>
      </c>
      <c r="N2994" s="1">
        <v>0.12</v>
      </c>
      <c r="O2994" s="1">
        <v>0.05</v>
      </c>
      <c r="P2994" s="1">
        <v>0</v>
      </c>
      <c r="Q2994" s="1">
        <v>4.83</v>
      </c>
    </row>
    <row r="2995" spans="1:17" ht="12.75">
      <c r="A2995" s="4">
        <v>45626</v>
      </c>
      <c r="B2995" s="18">
        <f>IF(AND(ISNUMBER(--LEFT(A2995,10)), ISNUMBER(--LEFT(C2995,10))), --LEFT(C2995,10) - --LEFT(A2995,10), "")</f>
        <v>16.354800000000978</v>
      </c>
      <c r="C2995" s="4">
        <v>45642.354861111111</v>
      </c>
      <c r="D2995" s="16">
        <f>YEAR(C2995)</f>
        <v>2024</v>
      </c>
      <c r="E2995" s="1" t="str">
        <f t="shared" si="46"/>
        <v>December 2024</v>
      </c>
      <c r="F2995" s="3" t="str">
        <f ca="1">IF(C2995&gt;=TODAY()-365, "Last 12 Months", "After 12 Months")</f>
        <v>Last 12 Months</v>
      </c>
      <c r="G2995" s="1" t="s">
        <v>5406</v>
      </c>
      <c r="H2995" s="1" t="s">
        <v>398</v>
      </c>
      <c r="I2995" s="1" t="s">
        <v>5407</v>
      </c>
      <c r="J2995" s="8">
        <f>EOMONTH(C2995, 0)</f>
        <v>45657</v>
      </c>
      <c r="K2995" s="1" t="s">
        <v>373</v>
      </c>
      <c r="L2995" s="1" t="str">
        <f>IF(ISNUMBER(SEARCH("Social subscription",I2995)),"Social Sub",IF(OR(ISNUMBER(SEARCH("Mens",I2995)),ISNUMBER(SEARCH("Ladies",I2995))),"Match Fees",IF(OR(ISNUMBER(SEARCH("Badgers",I2995)),ISNUMBER(SEARCH("Match Fee",I2995))),"Match Fees",IF(OR(ISNUMBER(SEARCH("Training",I2995)),ISNUMBER(SEARCH("Aspirations",I2995))),"Training Fee",""))))</f>
        <v>Match Fees</v>
      </c>
      <c r="M2995" s="1">
        <v>5</v>
      </c>
      <c r="N2995" s="1">
        <v>0.12</v>
      </c>
      <c r="O2995" s="1">
        <v>0.05</v>
      </c>
      <c r="P2995" s="1">
        <v>0</v>
      </c>
      <c r="Q2995" s="1">
        <v>4.83</v>
      </c>
    </row>
    <row r="2996" spans="1:17" ht="12.75">
      <c r="A2996" s="4">
        <v>45633</v>
      </c>
      <c r="B2996" s="18">
        <f>IF(AND(ISNUMBER(--LEFT(A2996,10)), ISNUMBER(--LEFT(C2996,10))), --LEFT(C2996,10) - --LEFT(A2996,10), "")</f>
        <v>9.3548000000009779</v>
      </c>
      <c r="C2996" s="4">
        <v>45642.354861111111</v>
      </c>
      <c r="D2996" s="16">
        <f>YEAR(C2996)</f>
        <v>2024</v>
      </c>
      <c r="E2996" s="1" t="str">
        <f t="shared" si="46"/>
        <v>December 2024</v>
      </c>
      <c r="F2996" s="3" t="str">
        <f ca="1">IF(C2996&gt;=TODAY()-365, "Last 12 Months", "After 12 Months")</f>
        <v>Last 12 Months</v>
      </c>
      <c r="G2996" s="1" t="s">
        <v>5408</v>
      </c>
      <c r="H2996" s="1" t="s">
        <v>398</v>
      </c>
      <c r="I2996" s="1" t="s">
        <v>5409</v>
      </c>
      <c r="J2996" s="8">
        <f>EOMONTH(C2996, 0)</f>
        <v>45657</v>
      </c>
      <c r="K2996" s="1" t="s">
        <v>373</v>
      </c>
      <c r="L2996" s="1" t="str">
        <f>IF(ISNUMBER(SEARCH("Social subscription",I2996)),"Social Sub",IF(OR(ISNUMBER(SEARCH("Mens",I2996)),ISNUMBER(SEARCH("Ladies",I2996))),"Match Fees",IF(OR(ISNUMBER(SEARCH("Badgers",I2996)),ISNUMBER(SEARCH("Match Fee",I2996))),"Match Fees",IF(OR(ISNUMBER(SEARCH("Training",I2996)),ISNUMBER(SEARCH("Aspirations",I2996))),"Training Fee",""))))</f>
        <v>Match Fees</v>
      </c>
      <c r="M2996" s="1">
        <v>5</v>
      </c>
      <c r="N2996" s="1">
        <v>0.14000000000000001</v>
      </c>
      <c r="O2996" s="1">
        <v>0.05</v>
      </c>
      <c r="P2996" s="1">
        <v>0</v>
      </c>
      <c r="Q2996" s="1">
        <v>4.8099999999999996</v>
      </c>
    </row>
    <row r="2997" spans="1:17" ht="12.75">
      <c r="A2997" s="4">
        <v>45555</v>
      </c>
      <c r="B2997" s="18">
        <f>IF(AND(ISNUMBER(--LEFT(A2997,10)), ISNUMBER(--LEFT(C2997,10))), --LEFT(C2997,10) - --LEFT(A2997,10), "")</f>
        <v>88.354099999996834</v>
      </c>
      <c r="C2997" s="4">
        <v>45643.354166666664</v>
      </c>
      <c r="D2997" s="16">
        <f>YEAR(C2997)</f>
        <v>2024</v>
      </c>
      <c r="E2997" s="1" t="str">
        <f t="shared" si="46"/>
        <v>December 2024</v>
      </c>
      <c r="F2997" s="3" t="str">
        <f ca="1">IF(C2997&gt;=TODAY()-365, "Last 12 Months", "After 12 Months")</f>
        <v>Last 12 Months</v>
      </c>
      <c r="G2997" s="1" t="s">
        <v>5410</v>
      </c>
      <c r="H2997" s="1" t="s">
        <v>696</v>
      </c>
      <c r="I2997" s="1" t="s">
        <v>3595</v>
      </c>
      <c r="J2997" s="8">
        <f>EOMONTH(C2997, 0)</f>
        <v>45657</v>
      </c>
      <c r="K2997" s="1" t="s">
        <v>373</v>
      </c>
      <c r="L2997" s="1" t="str">
        <f>IF(ISNUMBER(SEARCH("Social subscription",I2997)),"Social Sub",IF(OR(ISNUMBER(SEARCH("Mens",I2997)),ISNUMBER(SEARCH("Ladies",I2997))),"Match Fees",IF(OR(ISNUMBER(SEARCH("Badgers",I2997)),ISNUMBER(SEARCH("Match Fee",I2997))),"Match Fees",IF(OR(ISNUMBER(SEARCH("Training",I2997)),ISNUMBER(SEARCH("Aspirations",I2997))),"Training Fee",""))))</f>
        <v>Match Fees</v>
      </c>
      <c r="M2997" s="1">
        <v>5</v>
      </c>
      <c r="N2997" s="1">
        <v>0.12</v>
      </c>
      <c r="O2997" s="1">
        <v>0.05</v>
      </c>
      <c r="P2997" s="1">
        <v>0</v>
      </c>
      <c r="Q2997" s="1">
        <v>4.83</v>
      </c>
    </row>
    <row r="2998" spans="1:17" ht="12.75">
      <c r="A2998" s="4">
        <v>45569</v>
      </c>
      <c r="B2998" s="18">
        <f>IF(AND(ISNUMBER(--LEFT(A2998,10)), ISNUMBER(--LEFT(C2998,10))), --LEFT(C2998,10) - --LEFT(A2998,10), "")</f>
        <v>74.354099999996834</v>
      </c>
      <c r="C2998" s="4">
        <v>45643.354166666664</v>
      </c>
      <c r="D2998" s="16">
        <f>YEAR(C2998)</f>
        <v>2024</v>
      </c>
      <c r="E2998" s="1" t="str">
        <f t="shared" si="46"/>
        <v>December 2024</v>
      </c>
      <c r="F2998" s="3" t="str">
        <f ca="1">IF(C2998&gt;=TODAY()-365, "Last 12 Months", "After 12 Months")</f>
        <v>Last 12 Months</v>
      </c>
      <c r="G2998" s="1" t="s">
        <v>5411</v>
      </c>
      <c r="H2998" s="1" t="s">
        <v>696</v>
      </c>
      <c r="I2998" s="1" t="s">
        <v>3529</v>
      </c>
      <c r="J2998" s="8">
        <f>EOMONTH(C2998, 0)</f>
        <v>45657</v>
      </c>
      <c r="K2998" s="1" t="s">
        <v>373</v>
      </c>
      <c r="L2998" s="1" t="str">
        <f>IF(ISNUMBER(SEARCH("Social subscription",I2998)),"Social Sub",IF(OR(ISNUMBER(SEARCH("Mens",I2998)),ISNUMBER(SEARCH("Ladies",I2998))),"Match Fees",IF(OR(ISNUMBER(SEARCH("Badgers",I2998)),ISNUMBER(SEARCH("Match Fee",I2998))),"Match Fees",IF(OR(ISNUMBER(SEARCH("Training",I2998)),ISNUMBER(SEARCH("Aspirations",I2998))),"Training Fee",""))))</f>
        <v>Match Fees</v>
      </c>
      <c r="M2998" s="1">
        <v>5</v>
      </c>
      <c r="N2998" s="1">
        <v>0.12</v>
      </c>
      <c r="O2998" s="1">
        <v>0.05</v>
      </c>
      <c r="P2998" s="1">
        <v>0</v>
      </c>
      <c r="Q2998" s="1">
        <v>4.83</v>
      </c>
    </row>
    <row r="2999" spans="1:17" ht="12.75">
      <c r="A2999" s="4">
        <v>45611</v>
      </c>
      <c r="B2999" s="18">
        <f>IF(AND(ISNUMBER(--LEFT(A2999,10)), ISNUMBER(--LEFT(C2999,10))), --LEFT(C2999,10) - --LEFT(A2999,10), "")</f>
        <v>32.354099999996834</v>
      </c>
      <c r="C2999" s="4">
        <v>45643.354166666664</v>
      </c>
      <c r="D2999" s="16">
        <f>YEAR(C2999)</f>
        <v>2024</v>
      </c>
      <c r="E2999" s="1" t="str">
        <f t="shared" si="46"/>
        <v>December 2024</v>
      </c>
      <c r="F2999" s="3" t="str">
        <f ca="1">IF(C2999&gt;=TODAY()-365, "Last 12 Months", "After 12 Months")</f>
        <v>Last 12 Months</v>
      </c>
      <c r="G2999" s="1" t="s">
        <v>5412</v>
      </c>
      <c r="H2999" s="1" t="s">
        <v>696</v>
      </c>
      <c r="I2999" s="1" t="s">
        <v>5374</v>
      </c>
      <c r="J2999" s="8">
        <f>EOMONTH(C2999, 0)</f>
        <v>45657</v>
      </c>
      <c r="K2999" s="1" t="s">
        <v>373</v>
      </c>
      <c r="L2999" s="1" t="str">
        <f>IF(ISNUMBER(SEARCH("Social subscription",I2999)),"Social Sub",IF(OR(ISNUMBER(SEARCH("Mens",I2999)),ISNUMBER(SEARCH("Ladies",I2999))),"Match Fees",IF(OR(ISNUMBER(SEARCH("Badgers",I2999)),ISNUMBER(SEARCH("Match Fee",I2999))),"Match Fees",IF(OR(ISNUMBER(SEARCH("Training",I2999)),ISNUMBER(SEARCH("Aspirations",I2999))),"Training Fee",""))))</f>
        <v>Match Fees</v>
      </c>
      <c r="M2999" s="1">
        <v>5</v>
      </c>
      <c r="N2999" s="1">
        <v>0.12</v>
      </c>
      <c r="O2999" s="1">
        <v>0.05</v>
      </c>
      <c r="P2999" s="1">
        <v>0</v>
      </c>
      <c r="Q2999" s="1">
        <v>4.83</v>
      </c>
    </row>
    <row r="3000" spans="1:17" ht="12.75">
      <c r="A3000" s="4">
        <v>45618</v>
      </c>
      <c r="B3000" s="18">
        <f>IF(AND(ISNUMBER(--LEFT(A3000,10)), ISNUMBER(--LEFT(C3000,10))), --LEFT(C3000,10) - --LEFT(A3000,10), "")</f>
        <v>25.354099999996834</v>
      </c>
      <c r="C3000" s="4">
        <v>45643.354166666664</v>
      </c>
      <c r="D3000" s="16">
        <f>YEAR(C3000)</f>
        <v>2024</v>
      </c>
      <c r="E3000" s="1" t="str">
        <f t="shared" si="46"/>
        <v>December 2024</v>
      </c>
      <c r="F3000" s="3" t="str">
        <f ca="1">IF(C3000&gt;=TODAY()-365, "Last 12 Months", "After 12 Months")</f>
        <v>Last 12 Months</v>
      </c>
      <c r="G3000" s="1" t="s">
        <v>5413</v>
      </c>
      <c r="H3000" s="1" t="s">
        <v>696</v>
      </c>
      <c r="I3000" s="1" t="s">
        <v>5376</v>
      </c>
      <c r="J3000" s="8">
        <f>EOMONTH(C3000, 0)</f>
        <v>45657</v>
      </c>
      <c r="K3000" s="1" t="s">
        <v>373</v>
      </c>
      <c r="L3000" s="1" t="str">
        <f>IF(ISNUMBER(SEARCH("Social subscription",I3000)),"Social Sub",IF(OR(ISNUMBER(SEARCH("Mens",I3000)),ISNUMBER(SEARCH("Ladies",I3000))),"Match Fees",IF(OR(ISNUMBER(SEARCH("Badgers",I3000)),ISNUMBER(SEARCH("Match Fee",I3000))),"Match Fees",IF(OR(ISNUMBER(SEARCH("Training",I3000)),ISNUMBER(SEARCH("Aspirations",I3000))),"Training Fee",""))))</f>
        <v>Match Fees</v>
      </c>
      <c r="M3000" s="1">
        <v>5</v>
      </c>
      <c r="N3000" s="1">
        <v>0.14000000000000001</v>
      </c>
      <c r="O3000" s="1">
        <v>0.05</v>
      </c>
      <c r="P3000" s="1">
        <v>0</v>
      </c>
      <c r="Q3000" s="1">
        <v>4.8099999999999996</v>
      </c>
    </row>
    <row r="3001" spans="1:17" ht="12.75">
      <c r="A3001" s="4">
        <v>45599</v>
      </c>
      <c r="B3001" s="18">
        <f>IF(AND(ISNUMBER(--LEFT(A3001,10)), ISNUMBER(--LEFT(C3001,10))), --LEFT(C3001,10) - --LEFT(A3001,10), "")</f>
        <v>44.354099999996834</v>
      </c>
      <c r="C3001" s="4">
        <v>45643.354166666664</v>
      </c>
      <c r="D3001" s="16">
        <f>YEAR(C3001)</f>
        <v>2024</v>
      </c>
      <c r="E3001" s="1" t="str">
        <f t="shared" si="46"/>
        <v>December 2024</v>
      </c>
      <c r="F3001" s="3" t="str">
        <f ca="1">IF(C3001&gt;=TODAY()-365, "Last 12 Months", "After 12 Months")</f>
        <v>Last 12 Months</v>
      </c>
      <c r="G3001" s="1" t="s">
        <v>5414</v>
      </c>
      <c r="H3001" s="1" t="s">
        <v>456</v>
      </c>
      <c r="I3001" s="1" t="s">
        <v>5415</v>
      </c>
      <c r="J3001" s="8">
        <f>EOMONTH(C3001, 0)</f>
        <v>45657</v>
      </c>
      <c r="K3001" s="1" t="s">
        <v>373</v>
      </c>
      <c r="L3001" s="1" t="str">
        <f>IF(ISNUMBER(SEARCH("Social subscription",I3001)),"Social Sub",IF(OR(ISNUMBER(SEARCH("Mens",I3001)),ISNUMBER(SEARCH("Ladies",I3001))),"Match Fees",IF(OR(ISNUMBER(SEARCH("Badgers",I3001)),ISNUMBER(SEARCH("Match Fee",I3001))),"Match Fees",IF(OR(ISNUMBER(SEARCH("Training",I3001)),ISNUMBER(SEARCH("Aspirations",I3001))),"Training Fee",""))))</f>
        <v>Training Fee</v>
      </c>
      <c r="M3001" s="1">
        <v>3</v>
      </c>
      <c r="N3001" s="1">
        <v>0.1</v>
      </c>
      <c r="O3001" s="1">
        <v>0.05</v>
      </c>
      <c r="P3001" s="1">
        <v>0</v>
      </c>
      <c r="Q3001" s="1">
        <v>2.85</v>
      </c>
    </row>
    <row r="3002" spans="1:17" ht="12.75">
      <c r="A3002" s="4">
        <v>45606</v>
      </c>
      <c r="B3002" s="18">
        <f>IF(AND(ISNUMBER(--LEFT(A3002,10)), ISNUMBER(--LEFT(C3002,10))), --LEFT(C3002,10) - --LEFT(A3002,10), "")</f>
        <v>37.354099999996834</v>
      </c>
      <c r="C3002" s="4">
        <v>45643.354166666664</v>
      </c>
      <c r="D3002" s="16">
        <f>YEAR(C3002)</f>
        <v>2024</v>
      </c>
      <c r="E3002" s="1" t="str">
        <f t="shared" si="46"/>
        <v>December 2024</v>
      </c>
      <c r="F3002" s="3" t="str">
        <f ca="1">IF(C3002&gt;=TODAY()-365, "Last 12 Months", "After 12 Months")</f>
        <v>Last 12 Months</v>
      </c>
      <c r="G3002" s="1" t="s">
        <v>5416</v>
      </c>
      <c r="H3002" s="1" t="s">
        <v>456</v>
      </c>
      <c r="I3002" s="1" t="s">
        <v>5417</v>
      </c>
      <c r="J3002" s="8">
        <f>EOMONTH(C3002, 0)</f>
        <v>45657</v>
      </c>
      <c r="K3002" s="1" t="s">
        <v>373</v>
      </c>
      <c r="L3002" s="1" t="str">
        <f>IF(ISNUMBER(SEARCH("Social subscription",I3002)),"Social Sub",IF(OR(ISNUMBER(SEARCH("Mens",I3002)),ISNUMBER(SEARCH("Ladies",I3002))),"Match Fees",IF(OR(ISNUMBER(SEARCH("Badgers",I3002)),ISNUMBER(SEARCH("Match Fee",I3002))),"Match Fees",IF(OR(ISNUMBER(SEARCH("Training",I3002)),ISNUMBER(SEARCH("Aspirations",I3002))),"Training Fee",""))))</f>
        <v>Training Fee</v>
      </c>
      <c r="M3002" s="1">
        <v>3</v>
      </c>
      <c r="N3002" s="1">
        <v>0.1</v>
      </c>
      <c r="O3002" s="1">
        <v>0.05</v>
      </c>
      <c r="P3002" s="1">
        <v>0</v>
      </c>
      <c r="Q3002" s="1">
        <v>2.85</v>
      </c>
    </row>
    <row r="3003" spans="1:17" ht="12.75">
      <c r="A3003" s="4">
        <v>45612</v>
      </c>
      <c r="B3003" s="18">
        <f>IF(AND(ISNUMBER(--LEFT(A3003,10)), ISNUMBER(--LEFT(C3003,10))), --LEFT(C3003,10) - --LEFT(A3003,10), "")</f>
        <v>31.354099999996834</v>
      </c>
      <c r="C3003" s="4">
        <v>45643.354166666664</v>
      </c>
      <c r="D3003" s="16">
        <f>YEAR(C3003)</f>
        <v>2024</v>
      </c>
      <c r="E3003" s="1" t="str">
        <f t="shared" si="46"/>
        <v>December 2024</v>
      </c>
      <c r="F3003" s="3" t="str">
        <f ca="1">IF(C3003&gt;=TODAY()-365, "Last 12 Months", "After 12 Months")</f>
        <v>Last 12 Months</v>
      </c>
      <c r="G3003" s="1" t="s">
        <v>5418</v>
      </c>
      <c r="H3003" s="1" t="s">
        <v>456</v>
      </c>
      <c r="I3003" s="1" t="s">
        <v>5419</v>
      </c>
      <c r="J3003" s="8">
        <f>EOMONTH(C3003, 0)</f>
        <v>45657</v>
      </c>
      <c r="K3003" s="1" t="s">
        <v>373</v>
      </c>
      <c r="L3003" s="1" t="str">
        <f>IF(ISNUMBER(SEARCH("Social subscription",I3003)),"Social Sub",IF(OR(ISNUMBER(SEARCH("Mens",I3003)),ISNUMBER(SEARCH("Ladies",I3003))),"Match Fees",IF(OR(ISNUMBER(SEARCH("Badgers",I3003)),ISNUMBER(SEARCH("Match Fee",I3003))),"Match Fees",IF(OR(ISNUMBER(SEARCH("Training",I3003)),ISNUMBER(SEARCH("Aspirations",I3003))),"Training Fee",""))))</f>
        <v>Match Fees</v>
      </c>
      <c r="M3003" s="1">
        <v>3</v>
      </c>
      <c r="N3003" s="1">
        <v>0.1</v>
      </c>
      <c r="O3003" s="1">
        <v>0.05</v>
      </c>
      <c r="P3003" s="1">
        <v>0</v>
      </c>
      <c r="Q3003" s="1">
        <v>2.85</v>
      </c>
    </row>
    <row r="3004" spans="1:17" ht="12.75">
      <c r="A3004" s="4">
        <v>45613</v>
      </c>
      <c r="B3004" s="18">
        <f>IF(AND(ISNUMBER(--LEFT(A3004,10)), ISNUMBER(--LEFT(C3004,10))), --LEFT(C3004,10) - --LEFT(A3004,10), "")</f>
        <v>30.354099999996834</v>
      </c>
      <c r="C3004" s="4">
        <v>45643.354166666664</v>
      </c>
      <c r="D3004" s="16">
        <f>YEAR(C3004)</f>
        <v>2024</v>
      </c>
      <c r="E3004" s="1" t="str">
        <f t="shared" si="46"/>
        <v>December 2024</v>
      </c>
      <c r="F3004" s="3" t="str">
        <f ca="1">IF(C3004&gt;=TODAY()-365, "Last 12 Months", "After 12 Months")</f>
        <v>Last 12 Months</v>
      </c>
      <c r="G3004" s="1" t="s">
        <v>5420</v>
      </c>
      <c r="H3004" s="1" t="s">
        <v>456</v>
      </c>
      <c r="I3004" s="1" t="s">
        <v>5421</v>
      </c>
      <c r="J3004" s="8">
        <f>EOMONTH(C3004, 0)</f>
        <v>45657</v>
      </c>
      <c r="K3004" s="1" t="s">
        <v>373</v>
      </c>
      <c r="L3004" s="1" t="str">
        <f>IF(ISNUMBER(SEARCH("Social subscription",I3004)),"Social Sub",IF(OR(ISNUMBER(SEARCH("Mens",I3004)),ISNUMBER(SEARCH("Ladies",I3004))),"Match Fees",IF(OR(ISNUMBER(SEARCH("Badgers",I3004)),ISNUMBER(SEARCH("Match Fee",I3004))),"Match Fees",IF(OR(ISNUMBER(SEARCH("Training",I3004)),ISNUMBER(SEARCH("Aspirations",I3004))),"Training Fee",""))))</f>
        <v>Training Fee</v>
      </c>
      <c r="M3004" s="1">
        <v>3</v>
      </c>
      <c r="N3004" s="1">
        <v>0.08</v>
      </c>
      <c r="O3004" s="1">
        <v>0.05</v>
      </c>
      <c r="P3004" s="1">
        <v>0</v>
      </c>
      <c r="Q3004" s="1">
        <v>2.87</v>
      </c>
    </row>
    <row r="3005" spans="1:17" ht="12.75">
      <c r="A3005" s="4">
        <v>45613</v>
      </c>
      <c r="B3005" s="18">
        <f>IF(AND(ISNUMBER(--LEFT(A3005,10)), ISNUMBER(--LEFT(C3005,10))), --LEFT(C3005,10) - --LEFT(A3005,10), "")</f>
        <v>30.354099999996834</v>
      </c>
      <c r="C3005" s="4">
        <v>45643.354166666664</v>
      </c>
      <c r="D3005" s="16">
        <f>YEAR(C3005)</f>
        <v>2024</v>
      </c>
      <c r="E3005" s="1" t="str">
        <f t="shared" si="46"/>
        <v>December 2024</v>
      </c>
      <c r="F3005" s="3" t="str">
        <f ca="1">IF(C3005&gt;=TODAY()-365, "Last 12 Months", "After 12 Months")</f>
        <v>Last 12 Months</v>
      </c>
      <c r="G3005" s="1" t="s">
        <v>5422</v>
      </c>
      <c r="H3005" s="1" t="s">
        <v>1110</v>
      </c>
      <c r="I3005" s="1" t="s">
        <v>5423</v>
      </c>
      <c r="J3005" s="8">
        <f>EOMONTH(C3005, 0)</f>
        <v>45657</v>
      </c>
      <c r="K3005" s="1" t="s">
        <v>373</v>
      </c>
      <c r="L3005" s="1" t="str">
        <f>IF(ISNUMBER(SEARCH("Social subscription",I3005)),"Social Sub",IF(OR(ISNUMBER(SEARCH("Mens",I3005)),ISNUMBER(SEARCH("Ladies",I3005))),"Match Fees",IF(OR(ISNUMBER(SEARCH("Badgers",I3005)),ISNUMBER(SEARCH("Match Fee",I3005))),"Match Fees",IF(OR(ISNUMBER(SEARCH("Training",I3005)),ISNUMBER(SEARCH("Aspirations",I3005))),"Training Fee",""))))</f>
        <v>Training Fee</v>
      </c>
      <c r="M3005" s="1">
        <v>6</v>
      </c>
      <c r="N3005" s="1">
        <v>0.28999999999999998</v>
      </c>
      <c r="O3005" s="1">
        <v>0.06</v>
      </c>
      <c r="P3005" s="1">
        <v>0</v>
      </c>
      <c r="Q3005" s="1">
        <v>5.65</v>
      </c>
    </row>
    <row r="3006" spans="1:17" ht="12.75">
      <c r="A3006" s="4">
        <v>45584</v>
      </c>
      <c r="B3006" s="18">
        <f>IF(AND(ISNUMBER(--LEFT(A3006,10)), ISNUMBER(--LEFT(C3006,10))), --LEFT(C3006,10) - --LEFT(A3006,10), "")</f>
        <v>59.354099999996834</v>
      </c>
      <c r="C3006" s="4">
        <v>45643.354166666664</v>
      </c>
      <c r="D3006" s="16">
        <f>YEAR(C3006)</f>
        <v>2024</v>
      </c>
      <c r="E3006" s="1" t="str">
        <f t="shared" si="46"/>
        <v>December 2024</v>
      </c>
      <c r="F3006" s="3" t="str">
        <f ca="1">IF(C3006&gt;=TODAY()-365, "Last 12 Months", "After 12 Months")</f>
        <v>Last 12 Months</v>
      </c>
      <c r="G3006" s="1" t="s">
        <v>5424</v>
      </c>
      <c r="H3006" s="1" t="s">
        <v>528</v>
      </c>
      <c r="I3006" s="1" t="s">
        <v>4805</v>
      </c>
      <c r="J3006" s="8">
        <f>EOMONTH(C3006, 0)</f>
        <v>45657</v>
      </c>
      <c r="K3006" s="1" t="s">
        <v>373</v>
      </c>
      <c r="L3006" s="1" t="str">
        <f>IF(ISNUMBER(SEARCH("Social subscription",I3006)),"Social Sub",IF(OR(ISNUMBER(SEARCH("Mens",I3006)),ISNUMBER(SEARCH("Ladies",I3006))),"Match Fees",IF(OR(ISNUMBER(SEARCH("Badgers",I3006)),ISNUMBER(SEARCH("Match Fee",I3006))),"Match Fees",IF(OR(ISNUMBER(SEARCH("Training",I3006)),ISNUMBER(SEARCH("Aspirations",I3006))),"Training Fee",""))))</f>
        <v>Match Fees</v>
      </c>
      <c r="M3006" s="1">
        <v>5</v>
      </c>
      <c r="N3006" s="1">
        <v>0.17</v>
      </c>
      <c r="O3006" s="1">
        <v>0.05</v>
      </c>
      <c r="P3006" s="1">
        <v>0</v>
      </c>
      <c r="Q3006" s="1">
        <v>4.78</v>
      </c>
    </row>
    <row r="3007" spans="1:17" ht="12.75">
      <c r="A3007" s="4">
        <v>45613</v>
      </c>
      <c r="B3007" s="18">
        <f>IF(AND(ISNUMBER(--LEFT(A3007,10)), ISNUMBER(--LEFT(C3007,10))), --LEFT(C3007,10) - --LEFT(A3007,10), "")</f>
        <v>30.354099999996834</v>
      </c>
      <c r="C3007" s="4">
        <v>45643.354166666664</v>
      </c>
      <c r="D3007" s="16">
        <f>YEAR(C3007)</f>
        <v>2024</v>
      </c>
      <c r="E3007" s="1" t="str">
        <f t="shared" si="46"/>
        <v>December 2024</v>
      </c>
      <c r="F3007" s="3" t="str">
        <f ca="1">IF(C3007&gt;=TODAY()-365, "Last 12 Months", "After 12 Months")</f>
        <v>Last 12 Months</v>
      </c>
      <c r="G3007" s="1" t="s">
        <v>5425</v>
      </c>
      <c r="H3007" s="1" t="s">
        <v>528</v>
      </c>
      <c r="I3007" s="1" t="s">
        <v>5059</v>
      </c>
      <c r="J3007" s="8">
        <f>EOMONTH(C3007, 0)</f>
        <v>45657</v>
      </c>
      <c r="K3007" s="1" t="s">
        <v>373</v>
      </c>
      <c r="L3007" s="1" t="str">
        <f>IF(ISNUMBER(SEARCH("Social subscription",I3007)),"Social Sub",IF(OR(ISNUMBER(SEARCH("Mens",I3007)),ISNUMBER(SEARCH("Ladies",I3007))),"Match Fees",IF(OR(ISNUMBER(SEARCH("Badgers",I3007)),ISNUMBER(SEARCH("Match Fee",I3007))),"Match Fees",IF(OR(ISNUMBER(SEARCH("Training",I3007)),ISNUMBER(SEARCH("Aspirations",I3007))),"Training Fee",""))))</f>
        <v>Match Fees</v>
      </c>
      <c r="M3007" s="1">
        <v>5</v>
      </c>
      <c r="N3007" s="1">
        <v>0.18</v>
      </c>
      <c r="O3007" s="1">
        <v>0.05</v>
      </c>
      <c r="P3007" s="1">
        <v>0</v>
      </c>
      <c r="Q3007" s="1">
        <v>4.7699999999999996</v>
      </c>
    </row>
    <row r="3008" spans="1:17" ht="12.75">
      <c r="A3008" s="4">
        <v>45613</v>
      </c>
      <c r="B3008" s="18">
        <f>IF(AND(ISNUMBER(--LEFT(A3008,10)), ISNUMBER(--LEFT(C3008,10))), --LEFT(C3008,10) - --LEFT(A3008,10), "")</f>
        <v>30.354800000000978</v>
      </c>
      <c r="C3008" s="4">
        <v>45643.354861111111</v>
      </c>
      <c r="D3008" s="16">
        <f>YEAR(C3008)</f>
        <v>2024</v>
      </c>
      <c r="E3008" s="1" t="str">
        <f t="shared" si="46"/>
        <v>December 2024</v>
      </c>
      <c r="F3008" s="3" t="str">
        <f ca="1">IF(C3008&gt;=TODAY()-365, "Last 12 Months", "After 12 Months")</f>
        <v>Last 12 Months</v>
      </c>
      <c r="G3008" s="1" t="s">
        <v>5426</v>
      </c>
      <c r="H3008" s="1" t="s">
        <v>4224</v>
      </c>
      <c r="I3008" s="1" t="s">
        <v>4577</v>
      </c>
      <c r="J3008" s="8">
        <f>EOMONTH(C3008, 0)</f>
        <v>45657</v>
      </c>
      <c r="K3008" s="1" t="s">
        <v>373</v>
      </c>
      <c r="L3008" s="1" t="str">
        <f>IF(ISNUMBER(SEARCH("Social subscription",I3008)),"Social Sub",IF(OR(ISNUMBER(SEARCH("Mens",I3008)),ISNUMBER(SEARCH("Ladies",I3008))),"Match Fees",IF(OR(ISNUMBER(SEARCH("Badgers",I3008)),ISNUMBER(SEARCH("Match Fee",I3008))),"Match Fees",IF(OR(ISNUMBER(SEARCH("Training",I3008)),ISNUMBER(SEARCH("Aspirations",I3008))),"Training Fee",""))))</f>
        <v>Training Fee</v>
      </c>
      <c r="M3008" s="1">
        <v>3</v>
      </c>
      <c r="N3008" s="1">
        <v>0.25</v>
      </c>
      <c r="O3008" s="1">
        <v>0.05</v>
      </c>
      <c r="P3008" s="1">
        <v>0</v>
      </c>
      <c r="Q3008" s="1">
        <v>2.7</v>
      </c>
    </row>
    <row r="3009" spans="1:17" ht="12.75">
      <c r="A3009" s="4">
        <v>45611</v>
      </c>
      <c r="B3009" s="18">
        <f>IF(AND(ISNUMBER(--LEFT(A3009,10)), ISNUMBER(--LEFT(C3009,10))), --LEFT(C3009,10) - --LEFT(A3009,10), "")</f>
        <v>33.354099999996834</v>
      </c>
      <c r="C3009" s="4">
        <v>45644.354166666664</v>
      </c>
      <c r="D3009" s="16">
        <f>YEAR(C3009)</f>
        <v>2024</v>
      </c>
      <c r="E3009" s="1" t="str">
        <f t="shared" si="46"/>
        <v>December 2024</v>
      </c>
      <c r="F3009" s="3" t="str">
        <f ca="1">IF(C3009&gt;=TODAY()-365, "Last 12 Months", "After 12 Months")</f>
        <v>Last 12 Months</v>
      </c>
      <c r="G3009" s="1" t="s">
        <v>5427</v>
      </c>
      <c r="H3009" s="1" t="s">
        <v>1276</v>
      </c>
      <c r="I3009" s="1" t="s">
        <v>5428</v>
      </c>
      <c r="J3009" s="8">
        <f>EOMONTH(C3009, 0)</f>
        <v>45657</v>
      </c>
      <c r="K3009" s="1" t="s">
        <v>373</v>
      </c>
      <c r="L3009" s="1" t="str">
        <f>IF(ISNUMBER(SEARCH("Social subscription",I3009)),"Social Sub",IF(OR(ISNUMBER(SEARCH("Mens",I3009)),ISNUMBER(SEARCH("Ladies",I3009))),"Match Fees",IF(OR(ISNUMBER(SEARCH("Badgers",I3009)),ISNUMBER(SEARCH("Match Fee",I3009))),"Match Fees",IF(OR(ISNUMBER(SEARCH("Training",I3009)),ISNUMBER(SEARCH("Aspirations",I3009))),"Training Fee",""))))</f>
        <v>Match Fees</v>
      </c>
      <c r="M3009" s="1">
        <v>5</v>
      </c>
      <c r="N3009" s="1">
        <v>0.14000000000000001</v>
      </c>
      <c r="O3009" s="1">
        <v>0.05</v>
      </c>
      <c r="P3009" s="1">
        <v>0</v>
      </c>
      <c r="Q3009" s="1">
        <v>4.8099999999999996</v>
      </c>
    </row>
    <row r="3010" spans="1:17" ht="12.75">
      <c r="A3010" s="4">
        <v>45619</v>
      </c>
      <c r="B3010" s="18">
        <f>IF(AND(ISNUMBER(--LEFT(A3010,10)), ISNUMBER(--LEFT(C3010,10))), --LEFT(C3010,10) - --LEFT(A3010,10), "")</f>
        <v>25.354099999996834</v>
      </c>
      <c r="C3010" s="4">
        <v>45644.354166666664</v>
      </c>
      <c r="D3010" s="16">
        <f>YEAR(C3010)</f>
        <v>2024</v>
      </c>
      <c r="E3010" s="1" t="str">
        <f t="shared" si="46"/>
        <v>December 2024</v>
      </c>
      <c r="F3010" s="3" t="str">
        <f ca="1">IF(C3010&gt;=TODAY()-365, "Last 12 Months", "After 12 Months")</f>
        <v>Last 12 Months</v>
      </c>
      <c r="G3010" s="1" t="s">
        <v>5429</v>
      </c>
      <c r="H3010" s="1" t="s">
        <v>1276</v>
      </c>
      <c r="I3010" s="1" t="s">
        <v>5430</v>
      </c>
      <c r="J3010" s="8">
        <f>EOMONTH(C3010, 0)</f>
        <v>45657</v>
      </c>
      <c r="K3010" s="1" t="s">
        <v>373</v>
      </c>
      <c r="L3010" s="1" t="str">
        <f>IF(ISNUMBER(SEARCH("Social subscription",I3010)),"Social Sub",IF(OR(ISNUMBER(SEARCH("Mens",I3010)),ISNUMBER(SEARCH("Ladies",I3010))),"Match Fees",IF(OR(ISNUMBER(SEARCH("Badgers",I3010)),ISNUMBER(SEARCH("Match Fee",I3010))),"Match Fees",IF(OR(ISNUMBER(SEARCH("Training",I3010)),ISNUMBER(SEARCH("Aspirations",I3010))),"Training Fee",""))))</f>
        <v>Match Fees</v>
      </c>
      <c r="M3010" s="1">
        <v>5</v>
      </c>
      <c r="N3010" s="1">
        <v>0.14000000000000001</v>
      </c>
      <c r="O3010" s="1">
        <v>0.05</v>
      </c>
      <c r="P3010" s="1">
        <v>0</v>
      </c>
      <c r="Q3010" s="1">
        <v>4.8099999999999996</v>
      </c>
    </row>
    <row r="3011" spans="1:17" ht="12.75">
      <c r="A3011" s="4">
        <v>45626</v>
      </c>
      <c r="B3011" s="18">
        <f>IF(AND(ISNUMBER(--LEFT(A3011,10)), ISNUMBER(--LEFT(C3011,10))), --LEFT(C3011,10) - --LEFT(A3011,10), "")</f>
        <v>18.354099999996834</v>
      </c>
      <c r="C3011" s="4">
        <v>45644.354166666664</v>
      </c>
      <c r="D3011" s="16">
        <f>YEAR(C3011)</f>
        <v>2024</v>
      </c>
      <c r="E3011" s="1" t="str">
        <f t="shared" ref="E3011:E3074" si="47">TEXT(C3011, "mmmm yyyy")</f>
        <v>December 2024</v>
      </c>
      <c r="F3011" s="3" t="str">
        <f ca="1">IF(C3011&gt;=TODAY()-365, "Last 12 Months", "After 12 Months")</f>
        <v>Last 12 Months</v>
      </c>
      <c r="G3011" s="1" t="s">
        <v>5431</v>
      </c>
      <c r="H3011" s="1" t="s">
        <v>1276</v>
      </c>
      <c r="I3011" s="1" t="s">
        <v>5432</v>
      </c>
      <c r="J3011" s="8">
        <f>EOMONTH(C3011, 0)</f>
        <v>45657</v>
      </c>
      <c r="K3011" s="1" t="s">
        <v>373</v>
      </c>
      <c r="L3011" s="1" t="str">
        <f>IF(ISNUMBER(SEARCH("Social subscription",I3011)),"Social Sub",IF(OR(ISNUMBER(SEARCH("Mens",I3011)),ISNUMBER(SEARCH("Ladies",I3011))),"Match Fees",IF(OR(ISNUMBER(SEARCH("Badgers",I3011)),ISNUMBER(SEARCH("Match Fee",I3011))),"Match Fees",IF(OR(ISNUMBER(SEARCH("Training",I3011)),ISNUMBER(SEARCH("Aspirations",I3011))),"Training Fee",""))))</f>
        <v>Match Fees</v>
      </c>
      <c r="M3011" s="1">
        <v>5</v>
      </c>
      <c r="N3011" s="1">
        <v>0.15</v>
      </c>
      <c r="O3011" s="1">
        <v>0.05</v>
      </c>
      <c r="P3011" s="1">
        <v>0</v>
      </c>
      <c r="Q3011" s="1">
        <v>4.8</v>
      </c>
    </row>
    <row r="3012" spans="1:17" ht="12.75">
      <c r="A3012" s="4">
        <v>45563</v>
      </c>
      <c r="B3012" s="18">
        <f>IF(AND(ISNUMBER(--LEFT(A3012,10)), ISNUMBER(--LEFT(C3012,10))), --LEFT(C3012,10) - --LEFT(A3012,10), "")</f>
        <v>81.354800000000978</v>
      </c>
      <c r="C3012" s="4">
        <v>45644.354861111111</v>
      </c>
      <c r="D3012" s="16">
        <f>YEAR(C3012)</f>
        <v>2024</v>
      </c>
      <c r="E3012" s="1" t="str">
        <f t="shared" si="47"/>
        <v>December 2024</v>
      </c>
      <c r="F3012" s="3" t="str">
        <f ca="1">IF(C3012&gt;=TODAY()-365, "Last 12 Months", "After 12 Months")</f>
        <v>Last 12 Months</v>
      </c>
      <c r="G3012" s="1" t="s">
        <v>5433</v>
      </c>
      <c r="H3012" s="1" t="s">
        <v>420</v>
      </c>
      <c r="I3012" s="1" t="s">
        <v>5434</v>
      </c>
      <c r="J3012" s="8">
        <f>EOMONTH(C3012, 0)</f>
        <v>45657</v>
      </c>
      <c r="K3012" s="1" t="s">
        <v>373</v>
      </c>
      <c r="L3012" s="1" t="str">
        <f>IF(ISNUMBER(SEARCH("Social subscription",I3012)),"Social Sub",IF(OR(ISNUMBER(SEARCH("Mens",I3012)),ISNUMBER(SEARCH("Ladies",I3012))),"Match Fees",IF(OR(ISNUMBER(SEARCH("Badgers",I3012)),ISNUMBER(SEARCH("Match Fee",I3012))),"Match Fees",IF(OR(ISNUMBER(SEARCH("Training",I3012)),ISNUMBER(SEARCH("Aspirations",I3012))),"Training Fee",""))))</f>
        <v>Match Fees</v>
      </c>
      <c r="M3012" s="1">
        <v>3</v>
      </c>
      <c r="N3012" s="1">
        <v>7.0000000000000007E-2</v>
      </c>
      <c r="O3012" s="1">
        <v>0.05</v>
      </c>
      <c r="P3012" s="1">
        <v>0</v>
      </c>
      <c r="Q3012" s="1">
        <v>2.88</v>
      </c>
    </row>
    <row r="3013" spans="1:17" ht="12.75">
      <c r="A3013" s="4">
        <v>45568</v>
      </c>
      <c r="B3013" s="18">
        <f>IF(AND(ISNUMBER(--LEFT(A3013,10)), ISNUMBER(--LEFT(C3013,10))), --LEFT(C3013,10) - --LEFT(A3013,10), "")</f>
        <v>76.354800000000978</v>
      </c>
      <c r="C3013" s="4">
        <v>45644.354861111111</v>
      </c>
      <c r="D3013" s="16">
        <f>YEAR(C3013)</f>
        <v>2024</v>
      </c>
      <c r="E3013" s="1" t="str">
        <f t="shared" si="47"/>
        <v>December 2024</v>
      </c>
      <c r="F3013" s="3" t="str">
        <f ca="1">IF(C3013&gt;=TODAY()-365, "Last 12 Months", "After 12 Months")</f>
        <v>Last 12 Months</v>
      </c>
      <c r="G3013" s="1" t="s">
        <v>5435</v>
      </c>
      <c r="H3013" s="1" t="s">
        <v>420</v>
      </c>
      <c r="I3013" s="1" t="s">
        <v>5436</v>
      </c>
      <c r="J3013" s="8">
        <f>EOMONTH(C3013, 0)</f>
        <v>45657</v>
      </c>
      <c r="K3013" s="1" t="s">
        <v>373</v>
      </c>
      <c r="L3013" s="1" t="str">
        <f>IF(ISNUMBER(SEARCH("Social subscription",I3013)),"Social Sub",IF(OR(ISNUMBER(SEARCH("Mens",I3013)),ISNUMBER(SEARCH("Ladies",I3013))),"Match Fees",IF(OR(ISNUMBER(SEARCH("Badgers",I3013)),ISNUMBER(SEARCH("Match Fee",I3013))),"Match Fees",IF(OR(ISNUMBER(SEARCH("Training",I3013)),ISNUMBER(SEARCH("Aspirations",I3013))),"Training Fee",""))))</f>
        <v>Training Fee</v>
      </c>
      <c r="M3013" s="1">
        <v>3</v>
      </c>
      <c r="N3013" s="1">
        <v>7.0000000000000007E-2</v>
      </c>
      <c r="O3013" s="1">
        <v>0.05</v>
      </c>
      <c r="P3013" s="1">
        <v>0</v>
      </c>
      <c r="Q3013" s="1">
        <v>2.88</v>
      </c>
    </row>
    <row r="3014" spans="1:17" ht="12.75">
      <c r="A3014" s="4">
        <v>45578</v>
      </c>
      <c r="B3014" s="18">
        <f>IF(AND(ISNUMBER(--LEFT(A3014,10)), ISNUMBER(--LEFT(C3014,10))), --LEFT(C3014,10) - --LEFT(A3014,10), "")</f>
        <v>66.354800000000978</v>
      </c>
      <c r="C3014" s="4">
        <v>45644.354861111111</v>
      </c>
      <c r="D3014" s="16">
        <f>YEAR(C3014)</f>
        <v>2024</v>
      </c>
      <c r="E3014" s="1" t="str">
        <f t="shared" si="47"/>
        <v>December 2024</v>
      </c>
      <c r="F3014" s="3" t="str">
        <f ca="1">IF(C3014&gt;=TODAY()-365, "Last 12 Months", "After 12 Months")</f>
        <v>Last 12 Months</v>
      </c>
      <c r="G3014" s="1" t="s">
        <v>5437</v>
      </c>
      <c r="H3014" s="1" t="s">
        <v>420</v>
      </c>
      <c r="I3014" s="1" t="s">
        <v>5438</v>
      </c>
      <c r="J3014" s="8">
        <f>EOMONTH(C3014, 0)</f>
        <v>45657</v>
      </c>
      <c r="K3014" s="1" t="s">
        <v>373</v>
      </c>
      <c r="L3014" s="1" t="str">
        <f>IF(ISNUMBER(SEARCH("Social subscription",I3014)),"Social Sub",IF(OR(ISNUMBER(SEARCH("Mens",I3014)),ISNUMBER(SEARCH("Ladies",I3014))),"Match Fees",IF(OR(ISNUMBER(SEARCH("Badgers",I3014)),ISNUMBER(SEARCH("Match Fee",I3014))),"Match Fees",IF(OR(ISNUMBER(SEARCH("Training",I3014)),ISNUMBER(SEARCH("Aspirations",I3014))),"Training Fee",""))))</f>
        <v>Match Fees</v>
      </c>
      <c r="M3014" s="1">
        <v>3</v>
      </c>
      <c r="N3014" s="1">
        <v>7.0000000000000007E-2</v>
      </c>
      <c r="O3014" s="1">
        <v>0.05</v>
      </c>
      <c r="P3014" s="1">
        <v>0</v>
      </c>
      <c r="Q3014" s="1">
        <v>2.88</v>
      </c>
    </row>
    <row r="3015" spans="1:17" ht="12.75">
      <c r="A3015" s="4">
        <v>45584</v>
      </c>
      <c r="B3015" s="18">
        <f>IF(AND(ISNUMBER(--LEFT(A3015,10)), ISNUMBER(--LEFT(C3015,10))), --LEFT(C3015,10) - --LEFT(A3015,10), "")</f>
        <v>60.354800000000978</v>
      </c>
      <c r="C3015" s="4">
        <v>45644.354861111111</v>
      </c>
      <c r="D3015" s="16">
        <f>YEAR(C3015)</f>
        <v>2024</v>
      </c>
      <c r="E3015" s="1" t="str">
        <f t="shared" si="47"/>
        <v>December 2024</v>
      </c>
      <c r="F3015" s="3" t="str">
        <f ca="1">IF(C3015&gt;=TODAY()-365, "Last 12 Months", "After 12 Months")</f>
        <v>Last 12 Months</v>
      </c>
      <c r="G3015" s="1" t="s">
        <v>5439</v>
      </c>
      <c r="H3015" s="1" t="s">
        <v>420</v>
      </c>
      <c r="I3015" s="1" t="s">
        <v>5440</v>
      </c>
      <c r="J3015" s="8">
        <f>EOMONTH(C3015, 0)</f>
        <v>45657</v>
      </c>
      <c r="K3015" s="1" t="s">
        <v>373</v>
      </c>
      <c r="L3015" s="1" t="str">
        <f>IF(ISNUMBER(SEARCH("Social subscription",I3015)),"Social Sub",IF(OR(ISNUMBER(SEARCH("Mens",I3015)),ISNUMBER(SEARCH("Ladies",I3015))),"Match Fees",IF(OR(ISNUMBER(SEARCH("Badgers",I3015)),ISNUMBER(SEARCH("Match Fee",I3015))),"Match Fees",IF(OR(ISNUMBER(SEARCH("Training",I3015)),ISNUMBER(SEARCH("Aspirations",I3015))),"Training Fee",""))))</f>
        <v>Match Fees</v>
      </c>
      <c r="M3015" s="1">
        <v>3</v>
      </c>
      <c r="N3015" s="1">
        <v>7.0000000000000007E-2</v>
      </c>
      <c r="O3015" s="1">
        <v>0.05</v>
      </c>
      <c r="P3015" s="1">
        <v>0</v>
      </c>
      <c r="Q3015" s="1">
        <v>2.88</v>
      </c>
    </row>
    <row r="3016" spans="1:17" ht="12.75">
      <c r="A3016" s="4">
        <v>45605</v>
      </c>
      <c r="B3016" s="18">
        <f>IF(AND(ISNUMBER(--LEFT(A3016,10)), ISNUMBER(--LEFT(C3016,10))), --LEFT(C3016,10) - --LEFT(A3016,10), "")</f>
        <v>39.354800000000978</v>
      </c>
      <c r="C3016" s="4">
        <v>45644.354861111111</v>
      </c>
      <c r="D3016" s="16">
        <f>YEAR(C3016)</f>
        <v>2024</v>
      </c>
      <c r="E3016" s="1" t="str">
        <f t="shared" si="47"/>
        <v>December 2024</v>
      </c>
      <c r="F3016" s="3" t="str">
        <f ca="1">IF(C3016&gt;=TODAY()-365, "Last 12 Months", "After 12 Months")</f>
        <v>Last 12 Months</v>
      </c>
      <c r="G3016" s="1" t="s">
        <v>5441</v>
      </c>
      <c r="H3016" s="1" t="s">
        <v>420</v>
      </c>
      <c r="I3016" s="1" t="s">
        <v>5442</v>
      </c>
      <c r="J3016" s="8">
        <f>EOMONTH(C3016, 0)</f>
        <v>45657</v>
      </c>
      <c r="K3016" s="1" t="s">
        <v>373</v>
      </c>
      <c r="L3016" s="1" t="str">
        <f>IF(ISNUMBER(SEARCH("Social subscription",I3016)),"Social Sub",IF(OR(ISNUMBER(SEARCH("Mens",I3016)),ISNUMBER(SEARCH("Ladies",I3016))),"Match Fees",IF(OR(ISNUMBER(SEARCH("Badgers",I3016)),ISNUMBER(SEARCH("Match Fee",I3016))),"Match Fees",IF(OR(ISNUMBER(SEARCH("Training",I3016)),ISNUMBER(SEARCH("Aspirations",I3016))),"Training Fee",""))))</f>
        <v>Match Fees</v>
      </c>
      <c r="M3016" s="1">
        <v>3</v>
      </c>
      <c r="N3016" s="1">
        <v>7.0000000000000007E-2</v>
      </c>
      <c r="O3016" s="1">
        <v>0.05</v>
      </c>
      <c r="P3016" s="1">
        <v>0</v>
      </c>
      <c r="Q3016" s="1">
        <v>2.88</v>
      </c>
    </row>
    <row r="3017" spans="1:17" ht="12.75">
      <c r="A3017" s="4">
        <v>45613</v>
      </c>
      <c r="B3017" s="18">
        <f>IF(AND(ISNUMBER(--LEFT(A3017,10)), ISNUMBER(--LEFT(C3017,10))), --LEFT(C3017,10) - --LEFT(A3017,10), "")</f>
        <v>31.354800000000978</v>
      </c>
      <c r="C3017" s="4">
        <v>45644.354861111111</v>
      </c>
      <c r="D3017" s="16">
        <f>YEAR(C3017)</f>
        <v>2024</v>
      </c>
      <c r="E3017" s="1" t="str">
        <f t="shared" si="47"/>
        <v>December 2024</v>
      </c>
      <c r="F3017" s="3" t="str">
        <f ca="1">IF(C3017&gt;=TODAY()-365, "Last 12 Months", "After 12 Months")</f>
        <v>Last 12 Months</v>
      </c>
      <c r="G3017" s="1" t="s">
        <v>5443</v>
      </c>
      <c r="H3017" s="1" t="s">
        <v>420</v>
      </c>
      <c r="I3017" s="1" t="s">
        <v>5444</v>
      </c>
      <c r="J3017" s="8">
        <f>EOMONTH(C3017, 0)</f>
        <v>45657</v>
      </c>
      <c r="K3017" s="1" t="s">
        <v>373</v>
      </c>
      <c r="L3017" s="1" t="str">
        <f>IF(ISNUMBER(SEARCH("Social subscription",I3017)),"Social Sub",IF(OR(ISNUMBER(SEARCH("Mens",I3017)),ISNUMBER(SEARCH("Ladies",I3017))),"Match Fees",IF(OR(ISNUMBER(SEARCH("Badgers",I3017)),ISNUMBER(SEARCH("Match Fee",I3017))),"Match Fees",IF(OR(ISNUMBER(SEARCH("Training",I3017)),ISNUMBER(SEARCH("Aspirations",I3017))),"Training Fee",""))))</f>
        <v>Training Fee</v>
      </c>
      <c r="M3017" s="1">
        <v>3</v>
      </c>
      <c r="N3017" s="1">
        <v>7.0000000000000007E-2</v>
      </c>
      <c r="O3017" s="1">
        <v>0.05</v>
      </c>
      <c r="P3017" s="1">
        <v>0</v>
      </c>
      <c r="Q3017" s="1">
        <v>2.88</v>
      </c>
    </row>
    <row r="3018" spans="1:17" ht="12.75">
      <c r="A3018" s="4">
        <v>45619</v>
      </c>
      <c r="B3018" s="18">
        <f>IF(AND(ISNUMBER(--LEFT(A3018,10)), ISNUMBER(--LEFT(C3018,10))), --LEFT(C3018,10) - --LEFT(A3018,10), "")</f>
        <v>25.354800000000978</v>
      </c>
      <c r="C3018" s="4">
        <v>45644.354861111111</v>
      </c>
      <c r="D3018" s="16">
        <f>YEAR(C3018)</f>
        <v>2024</v>
      </c>
      <c r="E3018" s="1" t="str">
        <f t="shared" si="47"/>
        <v>December 2024</v>
      </c>
      <c r="F3018" s="3" t="str">
        <f ca="1">IF(C3018&gt;=TODAY()-365, "Last 12 Months", "After 12 Months")</f>
        <v>Last 12 Months</v>
      </c>
      <c r="G3018" s="1" t="s">
        <v>5445</v>
      </c>
      <c r="H3018" s="1" t="s">
        <v>420</v>
      </c>
      <c r="I3018" s="1" t="s">
        <v>5446</v>
      </c>
      <c r="J3018" s="8">
        <f>EOMONTH(C3018, 0)</f>
        <v>45657</v>
      </c>
      <c r="K3018" s="1" t="s">
        <v>373</v>
      </c>
      <c r="L3018" s="1" t="str">
        <f>IF(ISNUMBER(SEARCH("Social subscription",I3018)),"Social Sub",IF(OR(ISNUMBER(SEARCH("Mens",I3018)),ISNUMBER(SEARCH("Ladies",I3018))),"Match Fees",IF(OR(ISNUMBER(SEARCH("Badgers",I3018)),ISNUMBER(SEARCH("Match Fee",I3018))),"Match Fees",IF(OR(ISNUMBER(SEARCH("Training",I3018)),ISNUMBER(SEARCH("Aspirations",I3018))),"Training Fee",""))))</f>
        <v>Match Fees</v>
      </c>
      <c r="M3018" s="1">
        <v>3</v>
      </c>
      <c r="N3018" s="1">
        <v>0.1</v>
      </c>
      <c r="O3018" s="1">
        <v>0.05</v>
      </c>
      <c r="P3018" s="1">
        <v>0</v>
      </c>
      <c r="Q3018" s="1">
        <v>2.85</v>
      </c>
    </row>
    <row r="3019" spans="1:17" ht="12.75">
      <c r="A3019" s="4">
        <v>45621</v>
      </c>
      <c r="B3019" s="18">
        <f>IF(AND(ISNUMBER(--LEFT(A3019,10)), ISNUMBER(--LEFT(C3019,10))), --LEFT(C3019,10) - --LEFT(A3019,10), "")</f>
        <v>24.787499999998545</v>
      </c>
      <c r="C3019" s="4">
        <v>45645.787499999999</v>
      </c>
      <c r="D3019" s="16">
        <f>YEAR(C3019)</f>
        <v>2024</v>
      </c>
      <c r="E3019" s="1" t="str">
        <f t="shared" si="47"/>
        <v>December 2024</v>
      </c>
      <c r="F3019" s="3" t="str">
        <f ca="1">IF(C3019&gt;=TODAY()-365, "Last 12 Months", "After 12 Months")</f>
        <v>Last 12 Months</v>
      </c>
      <c r="G3019" s="1" t="s">
        <v>5447</v>
      </c>
      <c r="H3019" s="1" t="s">
        <v>4283</v>
      </c>
      <c r="I3019" s="1" t="s">
        <v>5448</v>
      </c>
      <c r="J3019" s="8">
        <f>EOMONTH(C3019, 0)</f>
        <v>45657</v>
      </c>
      <c r="K3019" s="1" t="s">
        <v>233</v>
      </c>
      <c r="L3019" s="1" t="str">
        <f>IF(ISNUMBER(SEARCH("Social subscription",I3019)),"Social Sub",IF(OR(ISNUMBER(SEARCH("Mens",I3019)),ISNUMBER(SEARCH("Ladies",I3019))),"Match Fees",IF(OR(ISNUMBER(SEARCH("Badgers",I3019)),ISNUMBER(SEARCH("Match Fee",I3019))),"Match Fees",IF(OR(ISNUMBER(SEARCH("Training",I3019)),ISNUMBER(SEARCH("Aspirations",I3019))),"Training Fee",""))))</f>
        <v>Match Fees</v>
      </c>
      <c r="M3019" s="1">
        <v>5</v>
      </c>
      <c r="N3019" s="1">
        <v>0</v>
      </c>
      <c r="O3019" s="1">
        <v>0</v>
      </c>
      <c r="P3019" s="1">
        <v>0</v>
      </c>
      <c r="Q3019" s="1">
        <v>5</v>
      </c>
    </row>
    <row r="3020" spans="1:17" ht="12.75">
      <c r="A3020" s="4">
        <v>45621</v>
      </c>
      <c r="B3020" s="18">
        <f>IF(AND(ISNUMBER(--LEFT(A3020,10)), ISNUMBER(--LEFT(C3020,10))), --LEFT(C3020,10) - --LEFT(A3020,10), "")</f>
        <v>24.797899999997753</v>
      </c>
      <c r="C3020" s="4">
        <v>45645.79791666667</v>
      </c>
      <c r="D3020" s="16">
        <f>YEAR(C3020)</f>
        <v>2024</v>
      </c>
      <c r="E3020" s="1" t="str">
        <f t="shared" si="47"/>
        <v>December 2024</v>
      </c>
      <c r="F3020" s="3" t="str">
        <f ca="1">IF(C3020&gt;=TODAY()-365, "Last 12 Months", "After 12 Months")</f>
        <v>Last 12 Months</v>
      </c>
      <c r="G3020" s="1" t="s">
        <v>5449</v>
      </c>
      <c r="H3020" s="1" t="s">
        <v>2361</v>
      </c>
      <c r="I3020" s="1" t="s">
        <v>5450</v>
      </c>
      <c r="J3020" s="8">
        <f>EOMONTH(C3020, 0)</f>
        <v>45657</v>
      </c>
      <c r="K3020" s="1" t="s">
        <v>233</v>
      </c>
      <c r="L3020" s="1" t="str">
        <f>IF(ISNUMBER(SEARCH("Social subscription",I3020)),"Social Sub",IF(OR(ISNUMBER(SEARCH("Mens",I3020)),ISNUMBER(SEARCH("Ladies",I3020))),"Match Fees",IF(OR(ISNUMBER(SEARCH("Badgers",I3020)),ISNUMBER(SEARCH("Match Fee",I3020))),"Match Fees",IF(OR(ISNUMBER(SEARCH("Training",I3020)),ISNUMBER(SEARCH("Aspirations",I3020))),"Training Fee",""))))</f>
        <v>Match Fees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</row>
    <row r="3021" spans="1:17" ht="12.75">
      <c r="A3021" s="4">
        <v>45619</v>
      </c>
      <c r="B3021" s="18">
        <f>IF(AND(ISNUMBER(--LEFT(A3021,10)), ISNUMBER(--LEFT(C3021,10))), --LEFT(C3021,10) - --LEFT(A3021,10), "")</f>
        <v>30.354099999996834</v>
      </c>
      <c r="C3021" s="4">
        <v>45649.354166666664</v>
      </c>
      <c r="D3021" s="16">
        <f>YEAR(C3021)</f>
        <v>2024</v>
      </c>
      <c r="E3021" s="1" t="str">
        <f t="shared" si="47"/>
        <v>December 2024</v>
      </c>
      <c r="F3021" s="3" t="str">
        <f ca="1">IF(C3021&gt;=TODAY()-365, "Last 12 Months", "After 12 Months")</f>
        <v>Last 12 Months</v>
      </c>
      <c r="G3021" s="1" t="s">
        <v>5451</v>
      </c>
      <c r="H3021" s="1" t="s">
        <v>1239</v>
      </c>
      <c r="I3021" s="1" t="s">
        <v>4862</v>
      </c>
      <c r="J3021" s="8">
        <f>EOMONTH(C3021, 0)</f>
        <v>45657</v>
      </c>
      <c r="K3021" s="1" t="s">
        <v>373</v>
      </c>
      <c r="L3021" s="1" t="str">
        <f>IF(ISNUMBER(SEARCH("Social subscription",I3021)),"Social Sub",IF(OR(ISNUMBER(SEARCH("Mens",I3021)),ISNUMBER(SEARCH("Ladies",I3021))),"Match Fees",IF(OR(ISNUMBER(SEARCH("Badgers",I3021)),ISNUMBER(SEARCH("Match Fee",I3021))),"Match Fees",IF(OR(ISNUMBER(SEARCH("Training",I3021)),ISNUMBER(SEARCH("Aspirations",I3021))),"Training Fee",""))))</f>
        <v>Match Fees</v>
      </c>
      <c r="M3021" s="1">
        <v>10</v>
      </c>
      <c r="N3021" s="1">
        <v>0.25</v>
      </c>
      <c r="O3021" s="1">
        <v>0.1</v>
      </c>
      <c r="P3021" s="1">
        <v>0</v>
      </c>
      <c r="Q3021" s="1">
        <v>9.65</v>
      </c>
    </row>
    <row r="3022" spans="1:17" ht="12.75">
      <c r="A3022" s="4">
        <v>45633</v>
      </c>
      <c r="B3022" s="18">
        <f>IF(AND(ISNUMBER(--LEFT(A3022,10)), ISNUMBER(--LEFT(C3022,10))), --LEFT(C3022,10) - --LEFT(A3022,10), "")</f>
        <v>16.354099999996834</v>
      </c>
      <c r="C3022" s="4">
        <v>45649.354166666664</v>
      </c>
      <c r="D3022" s="16">
        <f>YEAR(C3022)</f>
        <v>2024</v>
      </c>
      <c r="E3022" s="1" t="str">
        <f t="shared" si="47"/>
        <v>December 2024</v>
      </c>
      <c r="F3022" s="3" t="str">
        <f ca="1">IF(C3022&gt;=TODAY()-365, "Last 12 Months", "After 12 Months")</f>
        <v>Last 12 Months</v>
      </c>
      <c r="G3022" s="1" t="s">
        <v>5452</v>
      </c>
      <c r="H3022" s="1" t="s">
        <v>1239</v>
      </c>
      <c r="I3022" s="1" t="s">
        <v>5050</v>
      </c>
      <c r="J3022" s="8">
        <f>EOMONTH(C3022, 0)</f>
        <v>45657</v>
      </c>
      <c r="K3022" s="1" t="s">
        <v>373</v>
      </c>
      <c r="L3022" s="1" t="str">
        <f>IF(ISNUMBER(SEARCH("Social subscription",I3022)),"Social Sub",IF(OR(ISNUMBER(SEARCH("Mens",I3022)),ISNUMBER(SEARCH("Ladies",I3022))),"Match Fees",IF(OR(ISNUMBER(SEARCH("Badgers",I3022)),ISNUMBER(SEARCH("Match Fee",I3022))),"Match Fees",IF(OR(ISNUMBER(SEARCH("Training",I3022)),ISNUMBER(SEARCH("Aspirations",I3022))),"Training Fee",""))))</f>
        <v>Match Fees</v>
      </c>
      <c r="M3022" s="1">
        <v>10</v>
      </c>
      <c r="N3022" s="1">
        <v>0.25</v>
      </c>
      <c r="O3022" s="1">
        <v>0.1</v>
      </c>
      <c r="P3022" s="1">
        <v>0</v>
      </c>
      <c r="Q3022" s="1">
        <v>9.65</v>
      </c>
    </row>
    <row r="3023" spans="1:17" ht="12.75">
      <c r="A3023" s="4">
        <v>45619</v>
      </c>
      <c r="B3023" s="18">
        <f>IF(AND(ISNUMBER(--LEFT(A3023,10)), ISNUMBER(--LEFT(C3023,10))), --LEFT(C3023,10) - --LEFT(A3023,10), "")</f>
        <v>30.354099999996834</v>
      </c>
      <c r="C3023" s="4">
        <v>45649.354166666664</v>
      </c>
      <c r="D3023" s="16">
        <f>YEAR(C3023)</f>
        <v>2024</v>
      </c>
      <c r="E3023" s="1" t="str">
        <f t="shared" si="47"/>
        <v>December 2024</v>
      </c>
      <c r="F3023" s="3" t="str">
        <f ca="1">IF(C3023&gt;=TODAY()-365, "Last 12 Months", "After 12 Months")</f>
        <v>Last 12 Months</v>
      </c>
      <c r="G3023" s="1" t="s">
        <v>5453</v>
      </c>
      <c r="H3023" s="1" t="s">
        <v>2780</v>
      </c>
      <c r="I3023" s="1" t="s">
        <v>5454</v>
      </c>
      <c r="J3023" s="8">
        <f>EOMONTH(C3023, 0)</f>
        <v>45657</v>
      </c>
      <c r="K3023" s="1" t="s">
        <v>373</v>
      </c>
      <c r="L3023" s="1" t="str">
        <f>IF(ISNUMBER(SEARCH("Social subscription",I3023)),"Social Sub",IF(OR(ISNUMBER(SEARCH("Mens",I3023)),ISNUMBER(SEARCH("Ladies",I3023))),"Match Fees",IF(OR(ISNUMBER(SEARCH("Badgers",I3023)),ISNUMBER(SEARCH("Match Fee",I3023))),"Match Fees",IF(OR(ISNUMBER(SEARCH("Training",I3023)),ISNUMBER(SEARCH("Aspirations",I3023))),"Training Fee",""))))</f>
        <v>Match Fees</v>
      </c>
      <c r="M3023" s="1">
        <v>3</v>
      </c>
      <c r="N3023" s="1">
        <v>0.11</v>
      </c>
      <c r="O3023" s="1">
        <v>0.05</v>
      </c>
      <c r="P3023" s="1">
        <v>0</v>
      </c>
      <c r="Q3023" s="1">
        <v>2.84</v>
      </c>
    </row>
    <row r="3024" spans="1:17" ht="12.75">
      <c r="A3024" s="4">
        <v>45621</v>
      </c>
      <c r="B3024" s="18">
        <f>IF(AND(ISNUMBER(--LEFT(A3024,10)), ISNUMBER(--LEFT(C3024,10))), --LEFT(C3024,10) - --LEFT(A3024,10), "")</f>
        <v>28.354099999996834</v>
      </c>
      <c r="C3024" s="4">
        <v>45649.354166666664</v>
      </c>
      <c r="D3024" s="16">
        <f>YEAR(C3024)</f>
        <v>2024</v>
      </c>
      <c r="E3024" s="1" t="str">
        <f t="shared" si="47"/>
        <v>December 2024</v>
      </c>
      <c r="F3024" s="3" t="str">
        <f ca="1">IF(C3024&gt;=TODAY()-365, "Last 12 Months", "After 12 Months")</f>
        <v>Last 12 Months</v>
      </c>
      <c r="G3024" s="1" t="s">
        <v>5455</v>
      </c>
      <c r="H3024" s="1" t="s">
        <v>2780</v>
      </c>
      <c r="I3024" s="1" t="s">
        <v>5456</v>
      </c>
      <c r="J3024" s="8">
        <f>EOMONTH(C3024, 0)</f>
        <v>45657</v>
      </c>
      <c r="K3024" s="1" t="s">
        <v>373</v>
      </c>
      <c r="L3024" s="1" t="str">
        <f>IF(ISNUMBER(SEARCH("Social subscription",I3024)),"Social Sub",IF(OR(ISNUMBER(SEARCH("Mens",I3024)),ISNUMBER(SEARCH("Ladies",I3024))),"Match Fees",IF(OR(ISNUMBER(SEARCH("Badgers",I3024)),ISNUMBER(SEARCH("Match Fee",I3024))),"Match Fees",IF(OR(ISNUMBER(SEARCH("Training",I3024)),ISNUMBER(SEARCH("Aspirations",I3024))),"Training Fee",""))))</f>
        <v>Match Fees</v>
      </c>
      <c r="M3024" s="1">
        <v>3</v>
      </c>
      <c r="N3024" s="1">
        <v>0.11</v>
      </c>
      <c r="O3024" s="1">
        <v>0.05</v>
      </c>
      <c r="P3024" s="1">
        <v>0</v>
      </c>
      <c r="Q3024" s="1">
        <v>2.84</v>
      </c>
    </row>
    <row r="3025" spans="1:17" ht="12.75">
      <c r="A3025" s="4">
        <v>45628</v>
      </c>
      <c r="B3025" s="18">
        <f>IF(AND(ISNUMBER(--LEFT(A3025,10)), ISNUMBER(--LEFT(C3025,10))), --LEFT(C3025,10) - --LEFT(A3025,10), "")</f>
        <v>21.354099999996834</v>
      </c>
      <c r="C3025" s="4">
        <v>45649.354166666664</v>
      </c>
      <c r="D3025" s="16">
        <f>YEAR(C3025)</f>
        <v>2024</v>
      </c>
      <c r="E3025" s="1" t="str">
        <f t="shared" si="47"/>
        <v>December 2024</v>
      </c>
      <c r="F3025" s="3" t="str">
        <f ca="1">IF(C3025&gt;=TODAY()-365, "Last 12 Months", "After 12 Months")</f>
        <v>Last 12 Months</v>
      </c>
      <c r="G3025" s="1" t="s">
        <v>5457</v>
      </c>
      <c r="H3025" s="1" t="s">
        <v>2780</v>
      </c>
      <c r="I3025" s="1" t="s">
        <v>5458</v>
      </c>
      <c r="J3025" s="8">
        <f>EOMONTH(C3025, 0)</f>
        <v>45657</v>
      </c>
      <c r="K3025" s="1" t="s">
        <v>373</v>
      </c>
      <c r="L3025" s="1" t="str">
        <f>IF(ISNUMBER(SEARCH("Social subscription",I3025)),"Social Sub",IF(OR(ISNUMBER(SEARCH("Mens",I3025)),ISNUMBER(SEARCH("Ladies",I3025))),"Match Fees",IF(OR(ISNUMBER(SEARCH("Badgers",I3025)),ISNUMBER(SEARCH("Match Fee",I3025))),"Match Fees",IF(OR(ISNUMBER(SEARCH("Training",I3025)),ISNUMBER(SEARCH("Aspirations",I3025))),"Training Fee",""))))</f>
        <v>Match Fees</v>
      </c>
      <c r="M3025" s="1">
        <v>3</v>
      </c>
      <c r="N3025" s="1">
        <v>0.12</v>
      </c>
      <c r="O3025" s="1">
        <v>0.05</v>
      </c>
      <c r="P3025" s="1">
        <v>0</v>
      </c>
      <c r="Q3025" s="1">
        <v>2.83</v>
      </c>
    </row>
    <row r="3026" spans="1:17" ht="12.75">
      <c r="A3026" s="4">
        <v>45619</v>
      </c>
      <c r="B3026" s="18">
        <f>IF(AND(ISNUMBER(--LEFT(A3026,10)), ISNUMBER(--LEFT(C3026,10))), --LEFT(C3026,10) - --LEFT(A3026,10), "")</f>
        <v>30.354099999996834</v>
      </c>
      <c r="C3026" s="4">
        <v>45649.354166666664</v>
      </c>
      <c r="D3026" s="16">
        <f>YEAR(C3026)</f>
        <v>2024</v>
      </c>
      <c r="E3026" s="1" t="str">
        <f t="shared" si="47"/>
        <v>December 2024</v>
      </c>
      <c r="F3026" s="3" t="str">
        <f ca="1">IF(C3026&gt;=TODAY()-365, "Last 12 Months", "After 12 Months")</f>
        <v>Last 12 Months</v>
      </c>
      <c r="G3026" s="1" t="s">
        <v>5459</v>
      </c>
      <c r="H3026" s="1" t="s">
        <v>793</v>
      </c>
      <c r="I3026" s="1" t="s">
        <v>4862</v>
      </c>
      <c r="J3026" s="8">
        <f>EOMONTH(C3026, 0)</f>
        <v>45657</v>
      </c>
      <c r="K3026" s="1" t="s">
        <v>373</v>
      </c>
      <c r="L3026" s="1" t="str">
        <f>IF(ISNUMBER(SEARCH("Social subscription",I3026)),"Social Sub",IF(OR(ISNUMBER(SEARCH("Mens",I3026)),ISNUMBER(SEARCH("Ladies",I3026))),"Match Fees",IF(OR(ISNUMBER(SEARCH("Badgers",I3026)),ISNUMBER(SEARCH("Match Fee",I3026))),"Match Fees",IF(OR(ISNUMBER(SEARCH("Training",I3026)),ISNUMBER(SEARCH("Aspirations",I3026))),"Training Fee",""))))</f>
        <v>Match Fees</v>
      </c>
      <c r="M3026" s="1">
        <v>10</v>
      </c>
      <c r="N3026" s="1">
        <v>0.25</v>
      </c>
      <c r="O3026" s="1">
        <v>0.1</v>
      </c>
      <c r="P3026" s="1">
        <v>0</v>
      </c>
      <c r="Q3026" s="1">
        <v>9.65</v>
      </c>
    </row>
    <row r="3027" spans="1:17" ht="12.75">
      <c r="A3027" s="4">
        <v>45626</v>
      </c>
      <c r="B3027" s="18">
        <f>IF(AND(ISNUMBER(--LEFT(A3027,10)), ISNUMBER(--LEFT(C3027,10))), --LEFT(C3027,10) - --LEFT(A3027,10), "")</f>
        <v>23.354099999996834</v>
      </c>
      <c r="C3027" s="4">
        <v>45649.354166666664</v>
      </c>
      <c r="D3027" s="16">
        <f>YEAR(C3027)</f>
        <v>2024</v>
      </c>
      <c r="E3027" s="1" t="str">
        <f t="shared" si="47"/>
        <v>December 2024</v>
      </c>
      <c r="F3027" s="3" t="str">
        <f ca="1">IF(C3027&gt;=TODAY()-365, "Last 12 Months", "After 12 Months")</f>
        <v>Last 12 Months</v>
      </c>
      <c r="G3027" s="1" t="s">
        <v>5460</v>
      </c>
      <c r="H3027" s="1" t="s">
        <v>793</v>
      </c>
      <c r="I3027" s="1" t="s">
        <v>4881</v>
      </c>
      <c r="J3027" s="8">
        <f>EOMONTH(C3027, 0)</f>
        <v>45657</v>
      </c>
      <c r="K3027" s="1" t="s">
        <v>373</v>
      </c>
      <c r="L3027" s="1" t="str">
        <f>IF(ISNUMBER(SEARCH("Social subscription",I3027)),"Social Sub",IF(OR(ISNUMBER(SEARCH("Mens",I3027)),ISNUMBER(SEARCH("Ladies",I3027))),"Match Fees",IF(OR(ISNUMBER(SEARCH("Badgers",I3027)),ISNUMBER(SEARCH("Match Fee",I3027))),"Match Fees",IF(OR(ISNUMBER(SEARCH("Training",I3027)),ISNUMBER(SEARCH("Aspirations",I3027))),"Training Fee",""))))</f>
        <v>Match Fees</v>
      </c>
      <c r="M3027" s="1">
        <v>10</v>
      </c>
      <c r="N3027" s="1">
        <v>0.25</v>
      </c>
      <c r="O3027" s="1">
        <v>0.1</v>
      </c>
      <c r="P3027" s="1">
        <v>0</v>
      </c>
      <c r="Q3027" s="1">
        <v>9.65</v>
      </c>
    </row>
    <row r="3028" spans="1:17" ht="12.75">
      <c r="A3028" s="4">
        <v>45578</v>
      </c>
      <c r="B3028" s="18">
        <f>IF(AND(ISNUMBER(--LEFT(A3028,10)), ISNUMBER(--LEFT(C3028,10))), --LEFT(C3028,10) - --LEFT(A3028,10), "")</f>
        <v>71.354099999996834</v>
      </c>
      <c r="C3028" s="4">
        <v>45649.354166666664</v>
      </c>
      <c r="D3028" s="16">
        <f>YEAR(C3028)</f>
        <v>2024</v>
      </c>
      <c r="E3028" s="1" t="str">
        <f t="shared" si="47"/>
        <v>December 2024</v>
      </c>
      <c r="F3028" s="3" t="str">
        <f ca="1">IF(C3028&gt;=TODAY()-365, "Last 12 Months", "After 12 Months")</f>
        <v>Last 12 Months</v>
      </c>
      <c r="G3028" s="1" t="s">
        <v>5461</v>
      </c>
      <c r="H3028" s="1" t="s">
        <v>409</v>
      </c>
      <c r="I3028" s="1" t="s">
        <v>5462</v>
      </c>
      <c r="J3028" s="8">
        <f>EOMONTH(C3028, 0)</f>
        <v>45657</v>
      </c>
      <c r="K3028" s="1" t="s">
        <v>373</v>
      </c>
      <c r="L3028" s="1" t="str">
        <f>IF(ISNUMBER(SEARCH("Social subscription",I3028)),"Social Sub",IF(OR(ISNUMBER(SEARCH("Mens",I3028)),ISNUMBER(SEARCH("Ladies",I3028))),"Match Fees",IF(OR(ISNUMBER(SEARCH("Badgers",I3028)),ISNUMBER(SEARCH("Match Fee",I3028))),"Match Fees",IF(OR(ISNUMBER(SEARCH("Training",I3028)),ISNUMBER(SEARCH("Aspirations",I3028))),"Training Fee",""))))</f>
        <v>Match Fees</v>
      </c>
      <c r="M3028" s="1">
        <v>3</v>
      </c>
      <c r="N3028" s="1">
        <v>0.08</v>
      </c>
      <c r="O3028" s="1">
        <v>0.05</v>
      </c>
      <c r="P3028" s="1">
        <v>0</v>
      </c>
      <c r="Q3028" s="1">
        <v>2.87</v>
      </c>
    </row>
    <row r="3029" spans="1:17" ht="12.75">
      <c r="A3029" s="4">
        <v>45584</v>
      </c>
      <c r="B3029" s="18">
        <f>IF(AND(ISNUMBER(--LEFT(A3029,10)), ISNUMBER(--LEFT(C3029,10))), --LEFT(C3029,10) - --LEFT(A3029,10), "")</f>
        <v>65.354099999996834</v>
      </c>
      <c r="C3029" s="4">
        <v>45649.354166666664</v>
      </c>
      <c r="D3029" s="16">
        <f>YEAR(C3029)</f>
        <v>2024</v>
      </c>
      <c r="E3029" s="1" t="str">
        <f t="shared" si="47"/>
        <v>December 2024</v>
      </c>
      <c r="F3029" s="3" t="str">
        <f ca="1">IF(C3029&gt;=TODAY()-365, "Last 12 Months", "After 12 Months")</f>
        <v>Last 12 Months</v>
      </c>
      <c r="G3029" s="1" t="s">
        <v>5463</v>
      </c>
      <c r="H3029" s="1" t="s">
        <v>409</v>
      </c>
      <c r="I3029" s="1" t="s">
        <v>5464</v>
      </c>
      <c r="J3029" s="8">
        <f>EOMONTH(C3029, 0)</f>
        <v>45657</v>
      </c>
      <c r="K3029" s="1" t="s">
        <v>373</v>
      </c>
      <c r="L3029" s="1" t="str">
        <f>IF(ISNUMBER(SEARCH("Social subscription",I3029)),"Social Sub",IF(OR(ISNUMBER(SEARCH("Mens",I3029)),ISNUMBER(SEARCH("Ladies",I3029))),"Match Fees",IF(OR(ISNUMBER(SEARCH("Badgers",I3029)),ISNUMBER(SEARCH("Match Fee",I3029))),"Match Fees",IF(OR(ISNUMBER(SEARCH("Training",I3029)),ISNUMBER(SEARCH("Aspirations",I3029))),"Training Fee",""))))</f>
        <v>Match Fees</v>
      </c>
      <c r="M3029" s="1">
        <v>3</v>
      </c>
      <c r="N3029" s="1">
        <v>0.08</v>
      </c>
      <c r="O3029" s="1">
        <v>0.05</v>
      </c>
      <c r="P3029" s="1">
        <v>0</v>
      </c>
      <c r="Q3029" s="1">
        <v>2.87</v>
      </c>
    </row>
    <row r="3030" spans="1:17" ht="12.75">
      <c r="A3030" s="4">
        <v>45605</v>
      </c>
      <c r="B3030" s="18">
        <f>IF(AND(ISNUMBER(--LEFT(A3030,10)), ISNUMBER(--LEFT(C3030,10))), --LEFT(C3030,10) - --LEFT(A3030,10), "")</f>
        <v>44.354099999996834</v>
      </c>
      <c r="C3030" s="4">
        <v>45649.354166666664</v>
      </c>
      <c r="D3030" s="16">
        <f>YEAR(C3030)</f>
        <v>2024</v>
      </c>
      <c r="E3030" s="1" t="str">
        <f t="shared" si="47"/>
        <v>December 2024</v>
      </c>
      <c r="F3030" s="3" t="str">
        <f ca="1">IF(C3030&gt;=TODAY()-365, "Last 12 Months", "After 12 Months")</f>
        <v>Last 12 Months</v>
      </c>
      <c r="G3030" s="1" t="s">
        <v>5465</v>
      </c>
      <c r="H3030" s="1" t="s">
        <v>409</v>
      </c>
      <c r="I3030" s="1" t="s">
        <v>5466</v>
      </c>
      <c r="J3030" s="8">
        <f>EOMONTH(C3030, 0)</f>
        <v>45657</v>
      </c>
      <c r="K3030" s="1" t="s">
        <v>373</v>
      </c>
      <c r="L3030" s="1" t="str">
        <f>IF(ISNUMBER(SEARCH("Social subscription",I3030)),"Social Sub",IF(OR(ISNUMBER(SEARCH("Mens",I3030)),ISNUMBER(SEARCH("Ladies",I3030))),"Match Fees",IF(OR(ISNUMBER(SEARCH("Badgers",I3030)),ISNUMBER(SEARCH("Match Fee",I3030))),"Match Fees",IF(OR(ISNUMBER(SEARCH("Training",I3030)),ISNUMBER(SEARCH("Aspirations",I3030))),"Training Fee",""))))</f>
        <v>Match Fees</v>
      </c>
      <c r="M3030" s="1">
        <v>3</v>
      </c>
      <c r="N3030" s="1">
        <v>0.08</v>
      </c>
      <c r="O3030" s="1">
        <v>0.05</v>
      </c>
      <c r="P3030" s="1">
        <v>0</v>
      </c>
      <c r="Q3030" s="1">
        <v>2.87</v>
      </c>
    </row>
    <row r="3031" spans="1:17" ht="12.75">
      <c r="A3031" s="4">
        <v>45612</v>
      </c>
      <c r="B3031" s="18">
        <f>IF(AND(ISNUMBER(--LEFT(A3031,10)), ISNUMBER(--LEFT(C3031,10))), --LEFT(C3031,10) - --LEFT(A3031,10), "")</f>
        <v>37.354099999996834</v>
      </c>
      <c r="C3031" s="4">
        <v>45649.354166666664</v>
      </c>
      <c r="D3031" s="16">
        <f>YEAR(C3031)</f>
        <v>2024</v>
      </c>
      <c r="E3031" s="1" t="str">
        <f t="shared" si="47"/>
        <v>December 2024</v>
      </c>
      <c r="F3031" s="3" t="str">
        <f ca="1">IF(C3031&gt;=TODAY()-365, "Last 12 Months", "After 12 Months")</f>
        <v>Last 12 Months</v>
      </c>
      <c r="G3031" s="1" t="s">
        <v>5467</v>
      </c>
      <c r="H3031" s="1" t="s">
        <v>409</v>
      </c>
      <c r="I3031" s="1" t="s">
        <v>5468</v>
      </c>
      <c r="J3031" s="8">
        <f>EOMONTH(C3031, 0)</f>
        <v>45657</v>
      </c>
      <c r="K3031" s="1" t="s">
        <v>373</v>
      </c>
      <c r="L3031" s="1" t="str">
        <f>IF(ISNUMBER(SEARCH("Social subscription",I3031)),"Social Sub",IF(OR(ISNUMBER(SEARCH("Mens",I3031)),ISNUMBER(SEARCH("Ladies",I3031))),"Match Fees",IF(OR(ISNUMBER(SEARCH("Badgers",I3031)),ISNUMBER(SEARCH("Match Fee",I3031))),"Match Fees",IF(OR(ISNUMBER(SEARCH("Training",I3031)),ISNUMBER(SEARCH("Aspirations",I3031))),"Training Fee",""))))</f>
        <v>Match Fees</v>
      </c>
      <c r="M3031" s="1">
        <v>3</v>
      </c>
      <c r="N3031" s="1">
        <v>0.08</v>
      </c>
      <c r="O3031" s="1">
        <v>0.05</v>
      </c>
      <c r="P3031" s="1">
        <v>0</v>
      </c>
      <c r="Q3031" s="1">
        <v>2.87</v>
      </c>
    </row>
    <row r="3032" spans="1:17" ht="12.75">
      <c r="A3032" s="4">
        <v>45619</v>
      </c>
      <c r="B3032" s="18">
        <f>IF(AND(ISNUMBER(--LEFT(A3032,10)), ISNUMBER(--LEFT(C3032,10))), --LEFT(C3032,10) - --LEFT(A3032,10), "")</f>
        <v>30.354099999996834</v>
      </c>
      <c r="C3032" s="4">
        <v>45649.354166666664</v>
      </c>
      <c r="D3032" s="16">
        <f>YEAR(C3032)</f>
        <v>2024</v>
      </c>
      <c r="E3032" s="1" t="str">
        <f t="shared" si="47"/>
        <v>December 2024</v>
      </c>
      <c r="F3032" s="3" t="str">
        <f ca="1">IF(C3032&gt;=TODAY()-365, "Last 12 Months", "After 12 Months")</f>
        <v>Last 12 Months</v>
      </c>
      <c r="G3032" s="1" t="s">
        <v>5469</v>
      </c>
      <c r="H3032" s="1" t="s">
        <v>409</v>
      </c>
      <c r="I3032" s="1" t="s">
        <v>5470</v>
      </c>
      <c r="J3032" s="8">
        <f>EOMONTH(C3032, 0)</f>
        <v>45657</v>
      </c>
      <c r="K3032" s="1" t="s">
        <v>373</v>
      </c>
      <c r="L3032" s="1" t="str">
        <f>IF(ISNUMBER(SEARCH("Social subscription",I3032)),"Social Sub",IF(OR(ISNUMBER(SEARCH("Mens",I3032)),ISNUMBER(SEARCH("Ladies",I3032))),"Match Fees",IF(OR(ISNUMBER(SEARCH("Badgers",I3032)),ISNUMBER(SEARCH("Match Fee",I3032))),"Match Fees",IF(OR(ISNUMBER(SEARCH("Training",I3032)),ISNUMBER(SEARCH("Aspirations",I3032))),"Training Fee",""))))</f>
        <v>Match Fees</v>
      </c>
      <c r="M3032" s="1">
        <v>3</v>
      </c>
      <c r="N3032" s="1">
        <v>0.08</v>
      </c>
      <c r="O3032" s="1">
        <v>0.05</v>
      </c>
      <c r="P3032" s="1">
        <v>0</v>
      </c>
      <c r="Q3032" s="1">
        <v>2.87</v>
      </c>
    </row>
    <row r="3033" spans="1:17" ht="12.75">
      <c r="A3033" s="4">
        <v>45626</v>
      </c>
      <c r="B3033" s="18">
        <f>IF(AND(ISNUMBER(--LEFT(A3033,10)), ISNUMBER(--LEFT(C3033,10))), --LEFT(C3033,10) - --LEFT(A3033,10), "")</f>
        <v>23.354099999996834</v>
      </c>
      <c r="C3033" s="4">
        <v>45649.354166666664</v>
      </c>
      <c r="D3033" s="16">
        <f>YEAR(C3033)</f>
        <v>2024</v>
      </c>
      <c r="E3033" s="1" t="str">
        <f t="shared" si="47"/>
        <v>December 2024</v>
      </c>
      <c r="F3033" s="3" t="str">
        <f ca="1">IF(C3033&gt;=TODAY()-365, "Last 12 Months", "After 12 Months")</f>
        <v>Last 12 Months</v>
      </c>
      <c r="G3033" s="1" t="s">
        <v>5471</v>
      </c>
      <c r="H3033" s="1" t="s">
        <v>409</v>
      </c>
      <c r="I3033" s="1" t="s">
        <v>5472</v>
      </c>
      <c r="J3033" s="8">
        <f>EOMONTH(C3033, 0)</f>
        <v>45657</v>
      </c>
      <c r="K3033" s="1" t="s">
        <v>373</v>
      </c>
      <c r="L3033" s="1" t="str">
        <f>IF(ISNUMBER(SEARCH("Social subscription",I3033)),"Social Sub",IF(OR(ISNUMBER(SEARCH("Mens",I3033)),ISNUMBER(SEARCH("Ladies",I3033))),"Match Fees",IF(OR(ISNUMBER(SEARCH("Badgers",I3033)),ISNUMBER(SEARCH("Match Fee",I3033))),"Match Fees",IF(OR(ISNUMBER(SEARCH("Training",I3033)),ISNUMBER(SEARCH("Aspirations",I3033))),"Training Fee",""))))</f>
        <v>Match Fees</v>
      </c>
      <c r="M3033" s="1">
        <v>3</v>
      </c>
      <c r="N3033" s="1">
        <v>7.0000000000000007E-2</v>
      </c>
      <c r="O3033" s="1">
        <v>0.05</v>
      </c>
      <c r="P3033" s="1">
        <v>0</v>
      </c>
      <c r="Q3033" s="1">
        <v>2.88</v>
      </c>
    </row>
    <row r="3034" spans="1:17" ht="12.75">
      <c r="A3034" s="4">
        <v>45619</v>
      </c>
      <c r="B3034" s="18">
        <f>IF(AND(ISNUMBER(--LEFT(A3034,10)), ISNUMBER(--LEFT(C3034,10))), --LEFT(C3034,10) - --LEFT(A3034,10), "")</f>
        <v>30.354099999996834</v>
      </c>
      <c r="C3034" s="4">
        <v>45649.354166666664</v>
      </c>
      <c r="D3034" s="16">
        <f>YEAR(C3034)</f>
        <v>2024</v>
      </c>
      <c r="E3034" s="1" t="str">
        <f t="shared" si="47"/>
        <v>December 2024</v>
      </c>
      <c r="F3034" s="3" t="str">
        <f ca="1">IF(C3034&gt;=TODAY()-365, "Last 12 Months", "After 12 Months")</f>
        <v>Last 12 Months</v>
      </c>
      <c r="G3034" s="1" t="s">
        <v>5473</v>
      </c>
      <c r="H3034" s="1" t="s">
        <v>677</v>
      </c>
      <c r="I3034" s="1" t="s">
        <v>5474</v>
      </c>
      <c r="J3034" s="8">
        <f>EOMONTH(C3034, 0)</f>
        <v>45657</v>
      </c>
      <c r="K3034" s="1" t="s">
        <v>373</v>
      </c>
      <c r="L3034" s="1" t="str">
        <f>IF(ISNUMBER(SEARCH("Social subscription",I3034)),"Social Sub",IF(OR(ISNUMBER(SEARCH("Mens",I3034)),ISNUMBER(SEARCH("Ladies",I3034))),"Match Fees",IF(OR(ISNUMBER(SEARCH("Badgers",I3034)),ISNUMBER(SEARCH("Match Fee",I3034))),"Match Fees",IF(OR(ISNUMBER(SEARCH("Training",I3034)),ISNUMBER(SEARCH("Aspirations",I3034))),"Training Fee",""))))</f>
        <v>Training Fee</v>
      </c>
      <c r="M3034" s="1">
        <v>3</v>
      </c>
      <c r="N3034" s="1">
        <v>0.1</v>
      </c>
      <c r="O3034" s="1">
        <v>0.05</v>
      </c>
      <c r="P3034" s="1">
        <v>0</v>
      </c>
      <c r="Q3034" s="1">
        <v>2.85</v>
      </c>
    </row>
    <row r="3035" spans="1:17" ht="12.75">
      <c r="A3035" s="4">
        <v>45639</v>
      </c>
      <c r="B3035" s="18">
        <f>IF(AND(ISNUMBER(--LEFT(A3035,10)), ISNUMBER(--LEFT(C3035,10))), --LEFT(C3035,10) - --LEFT(A3035,10), "")</f>
        <v>10.354099999996834</v>
      </c>
      <c r="C3035" s="4">
        <v>45649.354166666664</v>
      </c>
      <c r="D3035" s="16">
        <f>YEAR(C3035)</f>
        <v>2024</v>
      </c>
      <c r="E3035" s="1" t="str">
        <f t="shared" si="47"/>
        <v>December 2024</v>
      </c>
      <c r="F3035" s="3" t="str">
        <f ca="1">IF(C3035&gt;=TODAY()-365, "Last 12 Months", "After 12 Months")</f>
        <v>Last 12 Months</v>
      </c>
      <c r="G3035" s="1" t="s">
        <v>5475</v>
      </c>
      <c r="H3035" s="1" t="s">
        <v>677</v>
      </c>
      <c r="I3035" s="1" t="s">
        <v>5476</v>
      </c>
      <c r="J3035" s="8">
        <f>EOMONTH(C3035, 0)</f>
        <v>45657</v>
      </c>
      <c r="K3035" s="1" t="s">
        <v>373</v>
      </c>
      <c r="L3035" s="1" t="str">
        <f>IF(ISNUMBER(SEARCH("Social subscription",I3035)),"Social Sub",IF(OR(ISNUMBER(SEARCH("Mens",I3035)),ISNUMBER(SEARCH("Ladies",I3035))),"Match Fees",IF(OR(ISNUMBER(SEARCH("Badgers",I3035)),ISNUMBER(SEARCH("Match Fee",I3035))),"Match Fees",IF(OR(ISNUMBER(SEARCH("Training",I3035)),ISNUMBER(SEARCH("Aspirations",I3035))),"Training Fee",""))))</f>
        <v>Training Fee</v>
      </c>
      <c r="M3035" s="1">
        <v>3</v>
      </c>
      <c r="N3035" s="1">
        <v>0.08</v>
      </c>
      <c r="O3035" s="1">
        <v>0.05</v>
      </c>
      <c r="P3035" s="1">
        <v>0</v>
      </c>
      <c r="Q3035" s="1">
        <v>2.87</v>
      </c>
    </row>
    <row r="3036" spans="1:17" ht="12.75">
      <c r="A3036" s="4">
        <v>45619</v>
      </c>
      <c r="B3036" s="18">
        <f>IF(AND(ISNUMBER(--LEFT(A3036,10)), ISNUMBER(--LEFT(C3036,10))), --LEFT(C3036,10) - --LEFT(A3036,10), "")</f>
        <v>30.354099999996834</v>
      </c>
      <c r="C3036" s="4">
        <v>45649.354166666664</v>
      </c>
      <c r="D3036" s="16">
        <f>YEAR(C3036)</f>
        <v>2024</v>
      </c>
      <c r="E3036" s="1" t="str">
        <f t="shared" si="47"/>
        <v>December 2024</v>
      </c>
      <c r="F3036" s="3" t="str">
        <f ca="1">IF(C3036&gt;=TODAY()-365, "Last 12 Months", "After 12 Months")</f>
        <v>Last 12 Months</v>
      </c>
      <c r="G3036" s="1" t="s">
        <v>5477</v>
      </c>
      <c r="H3036" s="1" t="s">
        <v>684</v>
      </c>
      <c r="I3036" s="1" t="s">
        <v>5478</v>
      </c>
      <c r="J3036" s="8">
        <f>EOMONTH(C3036, 0)</f>
        <v>45657</v>
      </c>
      <c r="K3036" s="1" t="s">
        <v>373</v>
      </c>
      <c r="L3036" s="1" t="str">
        <f>IF(ISNUMBER(SEARCH("Social subscription",I3036)),"Social Sub",IF(OR(ISNUMBER(SEARCH("Mens",I3036)),ISNUMBER(SEARCH("Ladies",I3036))),"Match Fees",IF(OR(ISNUMBER(SEARCH("Badgers",I3036)),ISNUMBER(SEARCH("Match Fee",I3036))),"Match Fees",IF(OR(ISNUMBER(SEARCH("Training",I3036)),ISNUMBER(SEARCH("Aspirations",I3036))),"Training Fee",""))))</f>
        <v>Match Fees</v>
      </c>
      <c r="M3036" s="1">
        <v>3</v>
      </c>
      <c r="N3036" s="1">
        <v>0.1</v>
      </c>
      <c r="O3036" s="1">
        <v>0.05</v>
      </c>
      <c r="P3036" s="1">
        <v>0</v>
      </c>
      <c r="Q3036" s="1">
        <v>2.85</v>
      </c>
    </row>
    <row r="3037" spans="1:17" ht="12.75">
      <c r="A3037" s="4">
        <v>45626</v>
      </c>
      <c r="B3037" s="18">
        <f>IF(AND(ISNUMBER(--LEFT(A3037,10)), ISNUMBER(--LEFT(C3037,10))), --LEFT(C3037,10) - --LEFT(A3037,10), "")</f>
        <v>23.354099999996834</v>
      </c>
      <c r="C3037" s="4">
        <v>45649.354166666664</v>
      </c>
      <c r="D3037" s="16">
        <f>YEAR(C3037)</f>
        <v>2024</v>
      </c>
      <c r="E3037" s="1" t="str">
        <f t="shared" si="47"/>
        <v>December 2024</v>
      </c>
      <c r="F3037" s="3" t="str">
        <f ca="1">IF(C3037&gt;=TODAY()-365, "Last 12 Months", "After 12 Months")</f>
        <v>Last 12 Months</v>
      </c>
      <c r="G3037" s="1" t="s">
        <v>5479</v>
      </c>
      <c r="H3037" s="1" t="s">
        <v>684</v>
      </c>
      <c r="I3037" s="1" t="s">
        <v>5480</v>
      </c>
      <c r="J3037" s="8">
        <f>EOMONTH(C3037, 0)</f>
        <v>45657</v>
      </c>
      <c r="K3037" s="1" t="s">
        <v>373</v>
      </c>
      <c r="L3037" s="1" t="str">
        <f>IF(ISNUMBER(SEARCH("Social subscription",I3037)),"Social Sub",IF(OR(ISNUMBER(SEARCH("Mens",I3037)),ISNUMBER(SEARCH("Ladies",I3037))),"Match Fees",IF(OR(ISNUMBER(SEARCH("Badgers",I3037)),ISNUMBER(SEARCH("Match Fee",I3037))),"Match Fees",IF(OR(ISNUMBER(SEARCH("Training",I3037)),ISNUMBER(SEARCH("Aspirations",I3037))),"Training Fee",""))))</f>
        <v>Match Fees</v>
      </c>
      <c r="M3037" s="1">
        <v>3</v>
      </c>
      <c r="N3037" s="1">
        <v>0.1</v>
      </c>
      <c r="O3037" s="1">
        <v>0.05</v>
      </c>
      <c r="P3037" s="1">
        <v>0</v>
      </c>
      <c r="Q3037" s="1">
        <v>2.85</v>
      </c>
    </row>
    <row r="3038" spans="1:17" ht="12.75">
      <c r="A3038" s="4">
        <v>45619</v>
      </c>
      <c r="B3038" s="18">
        <f>IF(AND(ISNUMBER(--LEFT(A3038,10)), ISNUMBER(--LEFT(C3038,10))), --LEFT(C3038,10) - --LEFT(A3038,10), "")</f>
        <v>30.354099999996834</v>
      </c>
      <c r="C3038" s="4">
        <v>45649.354166666664</v>
      </c>
      <c r="D3038" s="16">
        <f>YEAR(C3038)</f>
        <v>2024</v>
      </c>
      <c r="E3038" s="1" t="str">
        <f t="shared" si="47"/>
        <v>December 2024</v>
      </c>
      <c r="F3038" s="3" t="str">
        <f ca="1">IF(C3038&gt;=TODAY()-365, "Last 12 Months", "After 12 Months")</f>
        <v>Last 12 Months</v>
      </c>
      <c r="G3038" s="1" t="s">
        <v>5481</v>
      </c>
      <c r="H3038" s="1" t="s">
        <v>4283</v>
      </c>
      <c r="I3038" s="1" t="s">
        <v>5482</v>
      </c>
      <c r="J3038" s="8">
        <f>EOMONTH(C3038, 0)</f>
        <v>45657</v>
      </c>
      <c r="K3038" s="1" t="s">
        <v>373</v>
      </c>
      <c r="L3038" s="1" t="str">
        <f>IF(ISNUMBER(SEARCH("Social subscription",I3038)),"Social Sub",IF(OR(ISNUMBER(SEARCH("Mens",I3038)),ISNUMBER(SEARCH("Ladies",I3038))),"Match Fees",IF(OR(ISNUMBER(SEARCH("Badgers",I3038)),ISNUMBER(SEARCH("Match Fee",I3038))),"Match Fees",IF(OR(ISNUMBER(SEARCH("Training",I3038)),ISNUMBER(SEARCH("Aspirations",I3038))),"Training Fee",""))))</f>
        <v>Match Fees</v>
      </c>
      <c r="M3038" s="1">
        <v>5</v>
      </c>
      <c r="N3038" s="1">
        <v>0.17</v>
      </c>
      <c r="O3038" s="1">
        <v>0.05</v>
      </c>
      <c r="P3038" s="1">
        <v>0</v>
      </c>
      <c r="Q3038" s="1">
        <v>4.78</v>
      </c>
    </row>
    <row r="3039" spans="1:17" ht="12.75">
      <c r="A3039" s="4">
        <v>45626</v>
      </c>
      <c r="B3039" s="18">
        <f>IF(AND(ISNUMBER(--LEFT(A3039,10)), ISNUMBER(--LEFT(C3039,10))), --LEFT(C3039,10) - --LEFT(A3039,10), "")</f>
        <v>23.354099999996834</v>
      </c>
      <c r="C3039" s="4">
        <v>45649.354166666664</v>
      </c>
      <c r="D3039" s="16">
        <f>YEAR(C3039)</f>
        <v>2024</v>
      </c>
      <c r="E3039" s="1" t="str">
        <f t="shared" si="47"/>
        <v>December 2024</v>
      </c>
      <c r="F3039" s="3" t="str">
        <f ca="1">IF(C3039&gt;=TODAY()-365, "Last 12 Months", "After 12 Months")</f>
        <v>Last 12 Months</v>
      </c>
      <c r="G3039" s="1" t="s">
        <v>5483</v>
      </c>
      <c r="H3039" s="1" t="s">
        <v>4283</v>
      </c>
      <c r="I3039" s="1" t="s">
        <v>5484</v>
      </c>
      <c r="J3039" s="8">
        <f>EOMONTH(C3039, 0)</f>
        <v>45657</v>
      </c>
      <c r="K3039" s="1" t="s">
        <v>373</v>
      </c>
      <c r="L3039" s="1" t="str">
        <f>IF(ISNUMBER(SEARCH("Social subscription",I3039)),"Social Sub",IF(OR(ISNUMBER(SEARCH("Mens",I3039)),ISNUMBER(SEARCH("Ladies",I3039))),"Match Fees",IF(OR(ISNUMBER(SEARCH("Badgers",I3039)),ISNUMBER(SEARCH("Match Fee",I3039))),"Match Fees",IF(OR(ISNUMBER(SEARCH("Training",I3039)),ISNUMBER(SEARCH("Aspirations",I3039))),"Training Fee",""))))</f>
        <v>Match Fees</v>
      </c>
      <c r="M3039" s="1">
        <v>5</v>
      </c>
      <c r="N3039" s="1">
        <v>0.18</v>
      </c>
      <c r="O3039" s="1">
        <v>0.05</v>
      </c>
      <c r="P3039" s="1">
        <v>0</v>
      </c>
      <c r="Q3039" s="1">
        <v>4.7699999999999996</v>
      </c>
    </row>
    <row r="3040" spans="1:17" ht="12.75">
      <c r="A3040" s="4">
        <v>45611</v>
      </c>
      <c r="B3040" s="18">
        <f>IF(AND(ISNUMBER(--LEFT(A3040,10)), ISNUMBER(--LEFT(C3040,10))), --LEFT(C3040,10) - --LEFT(A3040,10), "")</f>
        <v>39.354099999996834</v>
      </c>
      <c r="C3040" s="4">
        <v>45650.354166666664</v>
      </c>
      <c r="D3040" s="16">
        <f>YEAR(C3040)</f>
        <v>2024</v>
      </c>
      <c r="E3040" s="1" t="str">
        <f t="shared" si="47"/>
        <v>December 2024</v>
      </c>
      <c r="F3040" s="3" t="str">
        <f ca="1">IF(C3040&gt;=TODAY()-365, "Last 12 Months", "After 12 Months")</f>
        <v>Last 12 Months</v>
      </c>
      <c r="G3040" s="1" t="s">
        <v>5485</v>
      </c>
      <c r="H3040" s="1" t="s">
        <v>2576</v>
      </c>
      <c r="I3040" s="1" t="s">
        <v>5374</v>
      </c>
      <c r="J3040" s="8">
        <f>EOMONTH(C3040, 0)</f>
        <v>45657</v>
      </c>
      <c r="K3040" s="1" t="s">
        <v>373</v>
      </c>
      <c r="L3040" s="1" t="str">
        <f>IF(ISNUMBER(SEARCH("Social subscription",I3040)),"Social Sub",IF(OR(ISNUMBER(SEARCH("Mens",I3040)),ISNUMBER(SEARCH("Ladies",I3040))),"Match Fees",IF(OR(ISNUMBER(SEARCH("Badgers",I3040)),ISNUMBER(SEARCH("Match Fee",I3040))),"Match Fees",IF(OR(ISNUMBER(SEARCH("Training",I3040)),ISNUMBER(SEARCH("Aspirations",I3040))),"Training Fee",""))))</f>
        <v>Match Fees</v>
      </c>
      <c r="M3040" s="1">
        <v>5</v>
      </c>
      <c r="N3040" s="1">
        <v>0.28000000000000003</v>
      </c>
      <c r="O3040" s="1">
        <v>0.05</v>
      </c>
      <c r="P3040" s="1">
        <v>0</v>
      </c>
      <c r="Q3040" s="1">
        <v>4.67</v>
      </c>
    </row>
    <row r="3041" spans="1:17" ht="12.75">
      <c r="A3041" s="4">
        <v>45619</v>
      </c>
      <c r="B3041" s="18">
        <f>IF(AND(ISNUMBER(--LEFT(A3041,10)), ISNUMBER(--LEFT(C3041,10))), --LEFT(C3041,10) - --LEFT(A3041,10), "")</f>
        <v>31.354099999996834</v>
      </c>
      <c r="C3041" s="4">
        <v>45650.354166666664</v>
      </c>
      <c r="D3041" s="16">
        <f>YEAR(C3041)</f>
        <v>2024</v>
      </c>
      <c r="E3041" s="1" t="str">
        <f t="shared" si="47"/>
        <v>December 2024</v>
      </c>
      <c r="F3041" s="3" t="str">
        <f ca="1">IF(C3041&gt;=TODAY()-365, "Last 12 Months", "After 12 Months")</f>
        <v>Last 12 Months</v>
      </c>
      <c r="G3041" s="1" t="s">
        <v>5486</v>
      </c>
      <c r="H3041" s="1" t="s">
        <v>463</v>
      </c>
      <c r="I3041" s="1" t="s">
        <v>5487</v>
      </c>
      <c r="J3041" s="8">
        <f>EOMONTH(C3041, 0)</f>
        <v>45657</v>
      </c>
      <c r="K3041" s="1" t="s">
        <v>373</v>
      </c>
      <c r="L3041" s="1" t="str">
        <f>IF(ISNUMBER(SEARCH("Social subscription",I3041)),"Social Sub",IF(OR(ISNUMBER(SEARCH("Mens",I3041)),ISNUMBER(SEARCH("Ladies",I3041))),"Match Fees",IF(OR(ISNUMBER(SEARCH("Badgers",I3041)),ISNUMBER(SEARCH("Match Fee",I3041))),"Match Fees",IF(OR(ISNUMBER(SEARCH("Training",I3041)),ISNUMBER(SEARCH("Aspirations",I3041))),"Training Fee",""))))</f>
        <v>Match Fees</v>
      </c>
      <c r="M3041" s="1">
        <v>3</v>
      </c>
      <c r="N3041" s="1">
        <v>0.25</v>
      </c>
      <c r="O3041" s="1">
        <v>0.05</v>
      </c>
      <c r="P3041" s="1">
        <v>0</v>
      </c>
      <c r="Q3041" s="1">
        <v>2.7</v>
      </c>
    </row>
    <row r="3042" spans="1:17" ht="12.75">
      <c r="A3042" s="4">
        <v>45619</v>
      </c>
      <c r="B3042" s="18">
        <f>IF(AND(ISNUMBER(--LEFT(A3042,10)), ISNUMBER(--LEFT(C3042,10))), --LEFT(C3042,10) - --LEFT(A3042,10), "")</f>
        <v>31.354099999996834</v>
      </c>
      <c r="C3042" s="4">
        <v>45650.354166666664</v>
      </c>
      <c r="D3042" s="16">
        <f>YEAR(C3042)</f>
        <v>2024</v>
      </c>
      <c r="E3042" s="1" t="str">
        <f t="shared" si="47"/>
        <v>December 2024</v>
      </c>
      <c r="F3042" s="3" t="str">
        <f ca="1">IF(C3042&gt;=TODAY()-365, "Last 12 Months", "After 12 Months")</f>
        <v>Last 12 Months</v>
      </c>
      <c r="G3042" s="1" t="s">
        <v>5488</v>
      </c>
      <c r="H3042" s="1" t="s">
        <v>703</v>
      </c>
      <c r="I3042" s="1" t="s">
        <v>5489</v>
      </c>
      <c r="J3042" s="8">
        <f>EOMONTH(C3042, 0)</f>
        <v>45657</v>
      </c>
      <c r="K3042" s="1" t="s">
        <v>373</v>
      </c>
      <c r="L3042" s="1" t="str">
        <f>IF(ISNUMBER(SEARCH("Social subscription",I3042)),"Social Sub",IF(OR(ISNUMBER(SEARCH("Mens",I3042)),ISNUMBER(SEARCH("Ladies",I3042))),"Match Fees",IF(OR(ISNUMBER(SEARCH("Badgers",I3042)),ISNUMBER(SEARCH("Match Fee",I3042))),"Match Fees",IF(OR(ISNUMBER(SEARCH("Training",I3042)),ISNUMBER(SEARCH("Aspirations",I3042))),"Training Fee",""))))</f>
        <v>Match Fees</v>
      </c>
      <c r="M3042" s="1">
        <v>3</v>
      </c>
      <c r="N3042" s="1">
        <v>0.14000000000000001</v>
      </c>
      <c r="O3042" s="1">
        <v>0.05</v>
      </c>
      <c r="P3042" s="1">
        <v>0</v>
      </c>
      <c r="Q3042" s="1">
        <v>2.81</v>
      </c>
    </row>
    <row r="3043" spans="1:17" ht="12.75">
      <c r="A3043" s="4">
        <v>45626</v>
      </c>
      <c r="B3043" s="18">
        <f>IF(AND(ISNUMBER(--LEFT(A3043,10)), ISNUMBER(--LEFT(C3043,10))), --LEFT(C3043,10) - --LEFT(A3043,10), "")</f>
        <v>24.354099999996834</v>
      </c>
      <c r="C3043" s="4">
        <v>45650.354166666664</v>
      </c>
      <c r="D3043" s="16">
        <f>YEAR(C3043)</f>
        <v>2024</v>
      </c>
      <c r="E3043" s="1" t="str">
        <f t="shared" si="47"/>
        <v>December 2024</v>
      </c>
      <c r="F3043" s="3" t="str">
        <f ca="1">IF(C3043&gt;=TODAY()-365, "Last 12 Months", "After 12 Months")</f>
        <v>Last 12 Months</v>
      </c>
      <c r="G3043" s="1" t="s">
        <v>5490</v>
      </c>
      <c r="H3043" s="1" t="s">
        <v>703</v>
      </c>
      <c r="I3043" s="1" t="s">
        <v>5491</v>
      </c>
      <c r="J3043" s="8">
        <f>EOMONTH(C3043, 0)</f>
        <v>45657</v>
      </c>
      <c r="K3043" s="1" t="s">
        <v>373</v>
      </c>
      <c r="L3043" s="1" t="str">
        <f>IF(ISNUMBER(SEARCH("Social subscription",I3043)),"Social Sub",IF(OR(ISNUMBER(SEARCH("Mens",I3043)),ISNUMBER(SEARCH("Ladies",I3043))),"Match Fees",IF(OR(ISNUMBER(SEARCH("Badgers",I3043)),ISNUMBER(SEARCH("Match Fee",I3043))),"Match Fees",IF(OR(ISNUMBER(SEARCH("Training",I3043)),ISNUMBER(SEARCH("Aspirations",I3043))),"Training Fee",""))))</f>
        <v>Match Fees</v>
      </c>
      <c r="M3043" s="1">
        <v>3</v>
      </c>
      <c r="N3043" s="1">
        <v>0.15</v>
      </c>
      <c r="O3043" s="1">
        <v>0.05</v>
      </c>
      <c r="P3043" s="1">
        <v>0</v>
      </c>
      <c r="Q3043" s="1">
        <v>2.8</v>
      </c>
    </row>
    <row r="3044" spans="1:17" ht="12.75">
      <c r="A3044" s="4">
        <v>45612</v>
      </c>
      <c r="B3044" s="18">
        <f>IF(AND(ISNUMBER(--LEFT(A3044,10)), ISNUMBER(--LEFT(C3044,10))), --LEFT(C3044,10) - --LEFT(A3044,10), "")</f>
        <v>38.354099999996834</v>
      </c>
      <c r="C3044" s="4">
        <v>45650.354166666664</v>
      </c>
      <c r="D3044" s="16">
        <f>YEAR(C3044)</f>
        <v>2024</v>
      </c>
      <c r="E3044" s="1" t="str">
        <f t="shared" si="47"/>
        <v>December 2024</v>
      </c>
      <c r="F3044" s="3" t="str">
        <f ca="1">IF(C3044&gt;=TODAY()-365, "Last 12 Months", "After 12 Months")</f>
        <v>Last 12 Months</v>
      </c>
      <c r="G3044" s="1" t="s">
        <v>5492</v>
      </c>
      <c r="H3044" s="1" t="s">
        <v>968</v>
      </c>
      <c r="I3044" s="1" t="s">
        <v>5493</v>
      </c>
      <c r="J3044" s="8">
        <f>EOMONTH(C3044, 0)</f>
        <v>45657</v>
      </c>
      <c r="K3044" s="1" t="s">
        <v>373</v>
      </c>
      <c r="L3044" s="1" t="str">
        <f>IF(ISNUMBER(SEARCH("Social subscription",I3044)),"Social Sub",IF(OR(ISNUMBER(SEARCH("Mens",I3044)),ISNUMBER(SEARCH("Ladies",I3044))),"Match Fees",IF(OR(ISNUMBER(SEARCH("Badgers",I3044)),ISNUMBER(SEARCH("Match Fee",I3044))),"Match Fees",IF(OR(ISNUMBER(SEARCH("Training",I3044)),ISNUMBER(SEARCH("Aspirations",I3044))),"Training Fee",""))))</f>
        <v>Match Fees</v>
      </c>
      <c r="M3044" s="1">
        <v>3</v>
      </c>
      <c r="N3044" s="1">
        <v>7.0000000000000007E-2</v>
      </c>
      <c r="O3044" s="1">
        <v>0.05</v>
      </c>
      <c r="P3044" s="1">
        <v>0</v>
      </c>
      <c r="Q3044" s="1">
        <v>2.88</v>
      </c>
    </row>
    <row r="3045" spans="1:17" ht="12.75">
      <c r="A3045" s="4">
        <v>45612</v>
      </c>
      <c r="B3045" s="18">
        <f>IF(AND(ISNUMBER(--LEFT(A3045,10)), ISNUMBER(--LEFT(C3045,10))), --LEFT(C3045,10) - --LEFT(A3045,10), "")</f>
        <v>38.354099999996834</v>
      </c>
      <c r="C3045" s="4">
        <v>45650.354166666664</v>
      </c>
      <c r="D3045" s="16">
        <f>YEAR(C3045)</f>
        <v>2024</v>
      </c>
      <c r="E3045" s="1" t="str">
        <f t="shared" si="47"/>
        <v>December 2024</v>
      </c>
      <c r="F3045" s="3" t="str">
        <f ca="1">IF(C3045&gt;=TODAY()-365, "Last 12 Months", "After 12 Months")</f>
        <v>Last 12 Months</v>
      </c>
      <c r="G3045" s="1" t="s">
        <v>5494</v>
      </c>
      <c r="H3045" s="1" t="s">
        <v>1600</v>
      </c>
      <c r="I3045" s="1" t="s">
        <v>5493</v>
      </c>
      <c r="J3045" s="8">
        <f>EOMONTH(C3045, 0)</f>
        <v>45657</v>
      </c>
      <c r="K3045" s="1" t="s">
        <v>373</v>
      </c>
      <c r="L3045" s="1" t="str">
        <f>IF(ISNUMBER(SEARCH("Social subscription",I3045)),"Social Sub",IF(OR(ISNUMBER(SEARCH("Mens",I3045)),ISNUMBER(SEARCH("Ladies",I3045))),"Match Fees",IF(OR(ISNUMBER(SEARCH("Badgers",I3045)),ISNUMBER(SEARCH("Match Fee",I3045))),"Match Fees",IF(OR(ISNUMBER(SEARCH("Training",I3045)),ISNUMBER(SEARCH("Aspirations",I3045))),"Training Fee",""))))</f>
        <v>Match Fees</v>
      </c>
      <c r="M3045" s="1">
        <v>3</v>
      </c>
      <c r="N3045" s="1">
        <v>7.0000000000000007E-2</v>
      </c>
      <c r="O3045" s="1">
        <v>0.05</v>
      </c>
      <c r="P3045" s="1">
        <v>0</v>
      </c>
      <c r="Q3045" s="1">
        <v>2.88</v>
      </c>
    </row>
    <row r="3046" spans="1:17" ht="12.75">
      <c r="A3046" s="4">
        <v>45612</v>
      </c>
      <c r="B3046" s="18">
        <f>IF(AND(ISNUMBER(--LEFT(A3046,10)), ISNUMBER(--LEFT(C3046,10))), --LEFT(C3046,10) - --LEFT(A3046,10), "")</f>
        <v>38.354099999996834</v>
      </c>
      <c r="C3046" s="4">
        <v>45650.354166666664</v>
      </c>
      <c r="D3046" s="16">
        <f>YEAR(C3046)</f>
        <v>2024</v>
      </c>
      <c r="E3046" s="1" t="str">
        <f t="shared" si="47"/>
        <v>December 2024</v>
      </c>
      <c r="F3046" s="3" t="str">
        <f ca="1">IF(C3046&gt;=TODAY()-365, "Last 12 Months", "After 12 Months")</f>
        <v>Last 12 Months</v>
      </c>
      <c r="G3046" s="1" t="s">
        <v>5495</v>
      </c>
      <c r="H3046" s="1" t="s">
        <v>1602</v>
      </c>
      <c r="I3046" s="1" t="s">
        <v>5493</v>
      </c>
      <c r="J3046" s="8">
        <f>EOMONTH(C3046, 0)</f>
        <v>45657</v>
      </c>
      <c r="K3046" s="1" t="s">
        <v>373</v>
      </c>
      <c r="L3046" s="1" t="str">
        <f>IF(ISNUMBER(SEARCH("Social subscription",I3046)),"Social Sub",IF(OR(ISNUMBER(SEARCH("Mens",I3046)),ISNUMBER(SEARCH("Ladies",I3046))),"Match Fees",IF(OR(ISNUMBER(SEARCH("Badgers",I3046)),ISNUMBER(SEARCH("Match Fee",I3046))),"Match Fees",IF(OR(ISNUMBER(SEARCH("Training",I3046)),ISNUMBER(SEARCH("Aspirations",I3046))),"Training Fee",""))))</f>
        <v>Match Fees</v>
      </c>
      <c r="M3046" s="1">
        <v>3</v>
      </c>
      <c r="N3046" s="1">
        <v>7.0000000000000007E-2</v>
      </c>
      <c r="O3046" s="1">
        <v>0.05</v>
      </c>
      <c r="P3046" s="1">
        <v>0</v>
      </c>
      <c r="Q3046" s="1">
        <v>2.88</v>
      </c>
    </row>
    <row r="3047" spans="1:17" ht="12.75">
      <c r="A3047" s="4">
        <v>45619</v>
      </c>
      <c r="B3047" s="18">
        <f>IF(AND(ISNUMBER(--LEFT(A3047,10)), ISNUMBER(--LEFT(C3047,10))), --LEFT(C3047,10) - --LEFT(A3047,10), "")</f>
        <v>31.354099999996834</v>
      </c>
      <c r="C3047" s="4">
        <v>45650.354166666664</v>
      </c>
      <c r="D3047" s="16">
        <f>YEAR(C3047)</f>
        <v>2024</v>
      </c>
      <c r="E3047" s="1" t="str">
        <f t="shared" si="47"/>
        <v>December 2024</v>
      </c>
      <c r="F3047" s="3" t="str">
        <f ca="1">IF(C3047&gt;=TODAY()-365, "Last 12 Months", "After 12 Months")</f>
        <v>Last 12 Months</v>
      </c>
      <c r="G3047" s="1" t="s">
        <v>5496</v>
      </c>
      <c r="H3047" s="1" t="s">
        <v>968</v>
      </c>
      <c r="I3047" s="1" t="s">
        <v>5497</v>
      </c>
      <c r="J3047" s="8">
        <f>EOMONTH(C3047, 0)</f>
        <v>45657</v>
      </c>
      <c r="K3047" s="1" t="s">
        <v>373</v>
      </c>
      <c r="L3047" s="1" t="str">
        <f>IF(ISNUMBER(SEARCH("Social subscription",I3047)),"Social Sub",IF(OR(ISNUMBER(SEARCH("Mens",I3047)),ISNUMBER(SEARCH("Ladies",I3047))),"Match Fees",IF(OR(ISNUMBER(SEARCH("Badgers",I3047)),ISNUMBER(SEARCH("Match Fee",I3047))),"Match Fees",IF(OR(ISNUMBER(SEARCH("Training",I3047)),ISNUMBER(SEARCH("Aspirations",I3047))),"Training Fee",""))))</f>
        <v>Match Fees</v>
      </c>
      <c r="M3047" s="1">
        <v>3</v>
      </c>
      <c r="N3047" s="1">
        <v>7.0000000000000007E-2</v>
      </c>
      <c r="O3047" s="1">
        <v>0.05</v>
      </c>
      <c r="P3047" s="1">
        <v>0</v>
      </c>
      <c r="Q3047" s="1">
        <v>2.88</v>
      </c>
    </row>
    <row r="3048" spans="1:17" ht="12.75">
      <c r="A3048" s="4">
        <v>45619</v>
      </c>
      <c r="B3048" s="18">
        <f>IF(AND(ISNUMBER(--LEFT(A3048,10)), ISNUMBER(--LEFT(C3048,10))), --LEFT(C3048,10) - --LEFT(A3048,10), "")</f>
        <v>31.354099999996834</v>
      </c>
      <c r="C3048" s="4">
        <v>45650.354166666664</v>
      </c>
      <c r="D3048" s="16">
        <f>YEAR(C3048)</f>
        <v>2024</v>
      </c>
      <c r="E3048" s="1" t="str">
        <f t="shared" si="47"/>
        <v>December 2024</v>
      </c>
      <c r="F3048" s="3" t="str">
        <f ca="1">IF(C3048&gt;=TODAY()-365, "Last 12 Months", "After 12 Months")</f>
        <v>Last 12 Months</v>
      </c>
      <c r="G3048" s="1" t="s">
        <v>5498</v>
      </c>
      <c r="H3048" s="1" t="s">
        <v>1600</v>
      </c>
      <c r="I3048" s="1" t="s">
        <v>5497</v>
      </c>
      <c r="J3048" s="8">
        <f>EOMONTH(C3048, 0)</f>
        <v>45657</v>
      </c>
      <c r="K3048" s="1" t="s">
        <v>373</v>
      </c>
      <c r="L3048" s="1" t="str">
        <f>IF(ISNUMBER(SEARCH("Social subscription",I3048)),"Social Sub",IF(OR(ISNUMBER(SEARCH("Mens",I3048)),ISNUMBER(SEARCH("Ladies",I3048))),"Match Fees",IF(OR(ISNUMBER(SEARCH("Badgers",I3048)),ISNUMBER(SEARCH("Match Fee",I3048))),"Match Fees",IF(OR(ISNUMBER(SEARCH("Training",I3048)),ISNUMBER(SEARCH("Aspirations",I3048))),"Training Fee",""))))</f>
        <v>Match Fees</v>
      </c>
      <c r="M3048" s="1">
        <v>3</v>
      </c>
      <c r="N3048" s="1">
        <v>7.0000000000000007E-2</v>
      </c>
      <c r="O3048" s="1">
        <v>0.05</v>
      </c>
      <c r="P3048" s="1">
        <v>0</v>
      </c>
      <c r="Q3048" s="1">
        <v>2.88</v>
      </c>
    </row>
    <row r="3049" spans="1:17" ht="12.75">
      <c r="A3049" s="4">
        <v>45619</v>
      </c>
      <c r="B3049" s="18">
        <f>IF(AND(ISNUMBER(--LEFT(A3049,10)), ISNUMBER(--LEFT(C3049,10))), --LEFT(C3049,10) - --LEFT(A3049,10), "")</f>
        <v>31.354099999996834</v>
      </c>
      <c r="C3049" s="4">
        <v>45650.354166666664</v>
      </c>
      <c r="D3049" s="16">
        <f>YEAR(C3049)</f>
        <v>2024</v>
      </c>
      <c r="E3049" s="1" t="str">
        <f t="shared" si="47"/>
        <v>December 2024</v>
      </c>
      <c r="F3049" s="3" t="str">
        <f ca="1">IF(C3049&gt;=TODAY()-365, "Last 12 Months", "After 12 Months")</f>
        <v>Last 12 Months</v>
      </c>
      <c r="G3049" s="1" t="s">
        <v>5499</v>
      </c>
      <c r="H3049" s="1" t="s">
        <v>1602</v>
      </c>
      <c r="I3049" s="1" t="s">
        <v>5497</v>
      </c>
      <c r="J3049" s="8">
        <f>EOMONTH(C3049, 0)</f>
        <v>45657</v>
      </c>
      <c r="K3049" s="1" t="s">
        <v>373</v>
      </c>
      <c r="L3049" s="1" t="str">
        <f>IF(ISNUMBER(SEARCH("Social subscription",I3049)),"Social Sub",IF(OR(ISNUMBER(SEARCH("Mens",I3049)),ISNUMBER(SEARCH("Ladies",I3049))),"Match Fees",IF(OR(ISNUMBER(SEARCH("Badgers",I3049)),ISNUMBER(SEARCH("Match Fee",I3049))),"Match Fees",IF(OR(ISNUMBER(SEARCH("Training",I3049)),ISNUMBER(SEARCH("Aspirations",I3049))),"Training Fee",""))))</f>
        <v>Match Fees</v>
      </c>
      <c r="M3049" s="1">
        <v>3</v>
      </c>
      <c r="N3049" s="1">
        <v>7.0000000000000007E-2</v>
      </c>
      <c r="O3049" s="1">
        <v>0.05</v>
      </c>
      <c r="P3049" s="1">
        <v>0</v>
      </c>
      <c r="Q3049" s="1">
        <v>2.88</v>
      </c>
    </row>
    <row r="3050" spans="1:17" ht="12.75">
      <c r="A3050" s="4">
        <v>45626</v>
      </c>
      <c r="B3050" s="18">
        <f>IF(AND(ISNUMBER(--LEFT(A3050,10)), ISNUMBER(--LEFT(C3050,10))), --LEFT(C3050,10) - --LEFT(A3050,10), "")</f>
        <v>24.354099999996834</v>
      </c>
      <c r="C3050" s="4">
        <v>45650.354166666664</v>
      </c>
      <c r="D3050" s="16">
        <f>YEAR(C3050)</f>
        <v>2024</v>
      </c>
      <c r="E3050" s="1" t="str">
        <f t="shared" si="47"/>
        <v>December 2024</v>
      </c>
      <c r="F3050" s="3" t="str">
        <f ca="1">IF(C3050&gt;=TODAY()-365, "Last 12 Months", "After 12 Months")</f>
        <v>Last 12 Months</v>
      </c>
      <c r="G3050" s="1" t="s">
        <v>5500</v>
      </c>
      <c r="H3050" s="1" t="s">
        <v>968</v>
      </c>
      <c r="I3050" s="1" t="s">
        <v>5501</v>
      </c>
      <c r="J3050" s="8">
        <f>EOMONTH(C3050, 0)</f>
        <v>45657</v>
      </c>
      <c r="K3050" s="1" t="s">
        <v>373</v>
      </c>
      <c r="L3050" s="1" t="str">
        <f>IF(ISNUMBER(SEARCH("Social subscription",I3050)),"Social Sub",IF(OR(ISNUMBER(SEARCH("Mens",I3050)),ISNUMBER(SEARCH("Ladies",I3050))),"Match Fees",IF(OR(ISNUMBER(SEARCH("Badgers",I3050)),ISNUMBER(SEARCH("Match Fee",I3050))),"Match Fees",IF(OR(ISNUMBER(SEARCH("Training",I3050)),ISNUMBER(SEARCH("Aspirations",I3050))),"Training Fee",""))))</f>
        <v>Match Fees</v>
      </c>
      <c r="M3050" s="1">
        <v>3</v>
      </c>
      <c r="N3050" s="1">
        <v>7.0000000000000007E-2</v>
      </c>
      <c r="O3050" s="1">
        <v>0.05</v>
      </c>
      <c r="P3050" s="1">
        <v>0</v>
      </c>
      <c r="Q3050" s="1">
        <v>2.88</v>
      </c>
    </row>
    <row r="3051" spans="1:17" ht="12.75">
      <c r="A3051" s="4">
        <v>45626</v>
      </c>
      <c r="B3051" s="18">
        <f>IF(AND(ISNUMBER(--LEFT(A3051,10)), ISNUMBER(--LEFT(C3051,10))), --LEFT(C3051,10) - --LEFT(A3051,10), "")</f>
        <v>24.354099999996834</v>
      </c>
      <c r="C3051" s="4">
        <v>45650.354166666664</v>
      </c>
      <c r="D3051" s="16">
        <f>YEAR(C3051)</f>
        <v>2024</v>
      </c>
      <c r="E3051" s="1" t="str">
        <f t="shared" si="47"/>
        <v>December 2024</v>
      </c>
      <c r="F3051" s="3" t="str">
        <f ca="1">IF(C3051&gt;=TODAY()-365, "Last 12 Months", "After 12 Months")</f>
        <v>Last 12 Months</v>
      </c>
      <c r="G3051" s="1" t="s">
        <v>5502</v>
      </c>
      <c r="H3051" s="1" t="s">
        <v>1600</v>
      </c>
      <c r="I3051" s="1" t="s">
        <v>5501</v>
      </c>
      <c r="J3051" s="8">
        <f>EOMONTH(C3051, 0)</f>
        <v>45657</v>
      </c>
      <c r="K3051" s="1" t="s">
        <v>373</v>
      </c>
      <c r="L3051" s="1" t="str">
        <f>IF(ISNUMBER(SEARCH("Social subscription",I3051)),"Social Sub",IF(OR(ISNUMBER(SEARCH("Mens",I3051)),ISNUMBER(SEARCH("Ladies",I3051))),"Match Fees",IF(OR(ISNUMBER(SEARCH("Badgers",I3051)),ISNUMBER(SEARCH("Match Fee",I3051))),"Match Fees",IF(OR(ISNUMBER(SEARCH("Training",I3051)),ISNUMBER(SEARCH("Aspirations",I3051))),"Training Fee",""))))</f>
        <v>Match Fees</v>
      </c>
      <c r="M3051" s="1">
        <v>3</v>
      </c>
      <c r="N3051" s="1">
        <v>7.0000000000000007E-2</v>
      </c>
      <c r="O3051" s="1">
        <v>0.05</v>
      </c>
      <c r="P3051" s="1">
        <v>0</v>
      </c>
      <c r="Q3051" s="1">
        <v>2.88</v>
      </c>
    </row>
    <row r="3052" spans="1:17" ht="12.75">
      <c r="A3052" s="4">
        <v>45626</v>
      </c>
      <c r="B3052" s="18">
        <f>IF(AND(ISNUMBER(--LEFT(A3052,10)), ISNUMBER(--LEFT(C3052,10))), --LEFT(C3052,10) - --LEFT(A3052,10), "")</f>
        <v>24.354099999996834</v>
      </c>
      <c r="C3052" s="4">
        <v>45650.354166666664</v>
      </c>
      <c r="D3052" s="16">
        <f>YEAR(C3052)</f>
        <v>2024</v>
      </c>
      <c r="E3052" s="1" t="str">
        <f t="shared" si="47"/>
        <v>December 2024</v>
      </c>
      <c r="F3052" s="3" t="str">
        <f ca="1">IF(C3052&gt;=TODAY()-365, "Last 12 Months", "After 12 Months")</f>
        <v>Last 12 Months</v>
      </c>
      <c r="G3052" s="1" t="s">
        <v>5503</v>
      </c>
      <c r="H3052" s="1" t="s">
        <v>1602</v>
      </c>
      <c r="I3052" s="1" t="s">
        <v>5501</v>
      </c>
      <c r="J3052" s="8">
        <f>EOMONTH(C3052, 0)</f>
        <v>45657</v>
      </c>
      <c r="K3052" s="1" t="s">
        <v>373</v>
      </c>
      <c r="L3052" s="1" t="str">
        <f>IF(ISNUMBER(SEARCH("Social subscription",I3052)),"Social Sub",IF(OR(ISNUMBER(SEARCH("Mens",I3052)),ISNUMBER(SEARCH("Ladies",I3052))),"Match Fees",IF(OR(ISNUMBER(SEARCH("Badgers",I3052)),ISNUMBER(SEARCH("Match Fee",I3052))),"Match Fees",IF(OR(ISNUMBER(SEARCH("Training",I3052)),ISNUMBER(SEARCH("Aspirations",I3052))),"Training Fee",""))))</f>
        <v>Match Fees</v>
      </c>
      <c r="M3052" s="1">
        <v>3</v>
      </c>
      <c r="N3052" s="1">
        <v>0.05</v>
      </c>
      <c r="O3052" s="1">
        <v>0.05</v>
      </c>
      <c r="P3052" s="1">
        <v>0</v>
      </c>
      <c r="Q3052" s="1">
        <v>2.9</v>
      </c>
    </row>
    <row r="3053" spans="1:17" ht="12.75">
      <c r="A3053" s="4">
        <v>45573</v>
      </c>
      <c r="B3053" s="18">
        <f>IF(AND(ISNUMBER(--LEFT(A3053,10)), ISNUMBER(--LEFT(C3053,10))), --LEFT(C3053,10) - --LEFT(A3053,10), "")</f>
        <v>78.354099999996834</v>
      </c>
      <c r="C3053" s="4">
        <v>45651.354166666664</v>
      </c>
      <c r="D3053" s="16">
        <f>YEAR(C3053)</f>
        <v>2024</v>
      </c>
      <c r="E3053" s="1" t="str">
        <f t="shared" si="47"/>
        <v>December 2024</v>
      </c>
      <c r="F3053" s="3" t="str">
        <f ca="1">IF(C3053&gt;=TODAY()-365, "Last 12 Months", "After 12 Months")</f>
        <v>Last 12 Months</v>
      </c>
      <c r="G3053" s="1" t="s">
        <v>5504</v>
      </c>
      <c r="H3053" s="1" t="s">
        <v>862</v>
      </c>
      <c r="I3053" s="1" t="s">
        <v>3907</v>
      </c>
      <c r="J3053" s="8">
        <f>EOMONTH(C3053, 0)</f>
        <v>45657</v>
      </c>
      <c r="K3053" s="1" t="s">
        <v>373</v>
      </c>
      <c r="L3053" s="1" t="str">
        <f>IF(ISNUMBER(SEARCH("Social subscription",I3053)),"Social Sub",IF(OR(ISNUMBER(SEARCH("Mens",I3053)),ISNUMBER(SEARCH("Ladies",I3053))),"Match Fees",IF(OR(ISNUMBER(SEARCH("Badgers",I3053)),ISNUMBER(SEARCH("Match Fee",I3053))),"Match Fees",IF(OR(ISNUMBER(SEARCH("Training",I3053)),ISNUMBER(SEARCH("Aspirations",I3053))),"Training Fee",""))))</f>
        <v>Match Fees</v>
      </c>
      <c r="M3053" s="1">
        <v>5</v>
      </c>
      <c r="N3053" s="1">
        <v>0.1</v>
      </c>
      <c r="O3053" s="1">
        <v>0.05</v>
      </c>
      <c r="P3053" s="1">
        <v>0</v>
      </c>
      <c r="Q3053" s="1">
        <v>4.8499999999999996</v>
      </c>
    </row>
    <row r="3054" spans="1:17" ht="12.75">
      <c r="A3054" s="4">
        <v>45583</v>
      </c>
      <c r="B3054" s="18">
        <f>IF(AND(ISNUMBER(--LEFT(A3054,10)), ISNUMBER(--LEFT(C3054,10))), --LEFT(C3054,10) - --LEFT(A3054,10), "")</f>
        <v>68.354099999996834</v>
      </c>
      <c r="C3054" s="4">
        <v>45651.354166666664</v>
      </c>
      <c r="D3054" s="16">
        <f>YEAR(C3054)</f>
        <v>2024</v>
      </c>
      <c r="E3054" s="1" t="str">
        <f t="shared" si="47"/>
        <v>December 2024</v>
      </c>
      <c r="F3054" s="3" t="str">
        <f ca="1">IF(C3054&gt;=TODAY()-365, "Last 12 Months", "After 12 Months")</f>
        <v>Last 12 Months</v>
      </c>
      <c r="G3054" s="1" t="s">
        <v>5505</v>
      </c>
      <c r="H3054" s="1" t="s">
        <v>862</v>
      </c>
      <c r="I3054" s="1" t="s">
        <v>4168</v>
      </c>
      <c r="J3054" s="8">
        <f>EOMONTH(C3054, 0)</f>
        <v>45657</v>
      </c>
      <c r="K3054" s="1" t="s">
        <v>373</v>
      </c>
      <c r="L3054" s="1" t="str">
        <f>IF(ISNUMBER(SEARCH("Social subscription",I3054)),"Social Sub",IF(OR(ISNUMBER(SEARCH("Mens",I3054)),ISNUMBER(SEARCH("Ladies",I3054))),"Match Fees",IF(OR(ISNUMBER(SEARCH("Badgers",I3054)),ISNUMBER(SEARCH("Match Fee",I3054))),"Match Fees",IF(OR(ISNUMBER(SEARCH("Training",I3054)),ISNUMBER(SEARCH("Aspirations",I3054))),"Training Fee",""))))</f>
        <v>Match Fees</v>
      </c>
      <c r="M3054" s="1">
        <v>5</v>
      </c>
      <c r="N3054" s="1">
        <v>0.1</v>
      </c>
      <c r="O3054" s="1">
        <v>0.05</v>
      </c>
      <c r="P3054" s="1">
        <v>0</v>
      </c>
      <c r="Q3054" s="1">
        <v>4.8499999999999996</v>
      </c>
    </row>
    <row r="3055" spans="1:17" ht="12.75">
      <c r="A3055" s="4">
        <v>45607</v>
      </c>
      <c r="B3055" s="18">
        <f>IF(AND(ISNUMBER(--LEFT(A3055,10)), ISNUMBER(--LEFT(C3055,10))), --LEFT(C3055,10) - --LEFT(A3055,10), "")</f>
        <v>44.354099999996834</v>
      </c>
      <c r="C3055" s="4">
        <v>45651.354166666664</v>
      </c>
      <c r="D3055" s="16">
        <f>YEAR(C3055)</f>
        <v>2024</v>
      </c>
      <c r="E3055" s="1" t="str">
        <f t="shared" si="47"/>
        <v>December 2024</v>
      </c>
      <c r="F3055" s="3" t="str">
        <f ca="1">IF(C3055&gt;=TODAY()-365, "Last 12 Months", "After 12 Months")</f>
        <v>Last 12 Months</v>
      </c>
      <c r="G3055" s="1" t="s">
        <v>5506</v>
      </c>
      <c r="H3055" s="1" t="s">
        <v>862</v>
      </c>
      <c r="I3055" s="1" t="s">
        <v>4960</v>
      </c>
      <c r="J3055" s="8">
        <f>EOMONTH(C3055, 0)</f>
        <v>45657</v>
      </c>
      <c r="K3055" s="1" t="s">
        <v>373</v>
      </c>
      <c r="L3055" s="1" t="str">
        <f>IF(ISNUMBER(SEARCH("Social subscription",I3055)),"Social Sub",IF(OR(ISNUMBER(SEARCH("Mens",I3055)),ISNUMBER(SEARCH("Ladies",I3055))),"Match Fees",IF(OR(ISNUMBER(SEARCH("Badgers",I3055)),ISNUMBER(SEARCH("Match Fee",I3055))),"Match Fees",IF(OR(ISNUMBER(SEARCH("Training",I3055)),ISNUMBER(SEARCH("Aspirations",I3055))),"Training Fee",""))))</f>
        <v>Match Fees</v>
      </c>
      <c r="M3055" s="1">
        <v>5</v>
      </c>
      <c r="N3055" s="1">
        <v>0.1</v>
      </c>
      <c r="O3055" s="1">
        <v>0.05</v>
      </c>
      <c r="P3055" s="1">
        <v>0</v>
      </c>
      <c r="Q3055" s="1">
        <v>4.8499999999999996</v>
      </c>
    </row>
    <row r="3056" spans="1:17" ht="12.75">
      <c r="A3056" s="4">
        <v>45621</v>
      </c>
      <c r="B3056" s="18">
        <f>IF(AND(ISNUMBER(--LEFT(A3056,10)), ISNUMBER(--LEFT(C3056,10))), --LEFT(C3056,10) - --LEFT(A3056,10), "")</f>
        <v>30.354099999996834</v>
      </c>
      <c r="C3056" s="4">
        <v>45651.354166666664</v>
      </c>
      <c r="D3056" s="16">
        <f>YEAR(C3056)</f>
        <v>2024</v>
      </c>
      <c r="E3056" s="1" t="str">
        <f t="shared" si="47"/>
        <v>December 2024</v>
      </c>
      <c r="F3056" s="3" t="str">
        <f ca="1">IF(C3056&gt;=TODAY()-365, "Last 12 Months", "After 12 Months")</f>
        <v>Last 12 Months</v>
      </c>
      <c r="G3056" s="1" t="s">
        <v>5507</v>
      </c>
      <c r="H3056" s="1" t="s">
        <v>862</v>
      </c>
      <c r="I3056" s="1" t="s">
        <v>4762</v>
      </c>
      <c r="J3056" s="8">
        <f>EOMONTH(C3056, 0)</f>
        <v>45657</v>
      </c>
      <c r="K3056" s="1" t="s">
        <v>373</v>
      </c>
      <c r="L3056" s="1" t="str">
        <f>IF(ISNUMBER(SEARCH("Social subscription",I3056)),"Social Sub",IF(OR(ISNUMBER(SEARCH("Mens",I3056)),ISNUMBER(SEARCH("Ladies",I3056))),"Match Fees",IF(OR(ISNUMBER(SEARCH("Badgers",I3056)),ISNUMBER(SEARCH("Match Fee",I3056))),"Match Fees",IF(OR(ISNUMBER(SEARCH("Training",I3056)),ISNUMBER(SEARCH("Aspirations",I3056))),"Training Fee",""))))</f>
        <v>Match Fees</v>
      </c>
      <c r="M3056" s="1">
        <v>5</v>
      </c>
      <c r="N3056" s="1">
        <v>0.1</v>
      </c>
      <c r="O3056" s="1">
        <v>0.05</v>
      </c>
      <c r="P3056" s="1">
        <v>0</v>
      </c>
      <c r="Q3056" s="1">
        <v>4.8499999999999996</v>
      </c>
    </row>
    <row r="3057" spans="1:17" ht="12.75">
      <c r="A3057" s="4">
        <v>45621</v>
      </c>
      <c r="B3057" s="18">
        <f>IF(AND(ISNUMBER(--LEFT(A3057,10)), ISNUMBER(--LEFT(C3057,10))), --LEFT(C3057,10) - --LEFT(A3057,10), "")</f>
        <v>30.354099999996834</v>
      </c>
      <c r="C3057" s="4">
        <v>45651.354166666664</v>
      </c>
      <c r="D3057" s="16">
        <f>YEAR(C3057)</f>
        <v>2024</v>
      </c>
      <c r="E3057" s="1" t="str">
        <f t="shared" si="47"/>
        <v>December 2024</v>
      </c>
      <c r="F3057" s="3" t="str">
        <f ca="1">IF(C3057&gt;=TODAY()-365, "Last 12 Months", "After 12 Months")</f>
        <v>Last 12 Months</v>
      </c>
      <c r="G3057" s="1" t="s">
        <v>5508</v>
      </c>
      <c r="H3057" s="1" t="s">
        <v>862</v>
      </c>
      <c r="I3057" s="1" t="s">
        <v>4764</v>
      </c>
      <c r="J3057" s="8">
        <f>EOMONTH(C3057, 0)</f>
        <v>45657</v>
      </c>
      <c r="K3057" s="1" t="s">
        <v>373</v>
      </c>
      <c r="L3057" s="1" t="str">
        <f>IF(ISNUMBER(SEARCH("Social subscription",I3057)),"Social Sub",IF(OR(ISNUMBER(SEARCH("Mens",I3057)),ISNUMBER(SEARCH("Ladies",I3057))),"Match Fees",IF(OR(ISNUMBER(SEARCH("Badgers",I3057)),ISNUMBER(SEARCH("Match Fee",I3057))),"Match Fees",IF(OR(ISNUMBER(SEARCH("Training",I3057)),ISNUMBER(SEARCH("Aspirations",I3057))),"Training Fee",""))))</f>
        <v>Match Fees</v>
      </c>
      <c r="M3057" s="1">
        <v>5</v>
      </c>
      <c r="N3057" s="1">
        <v>0.1</v>
      </c>
      <c r="O3057" s="1">
        <v>0.05</v>
      </c>
      <c r="P3057" s="1">
        <v>0</v>
      </c>
      <c r="Q3057" s="1">
        <v>4.8499999999999996</v>
      </c>
    </row>
    <row r="3058" spans="1:17" ht="12.75">
      <c r="A3058" s="4">
        <v>45621</v>
      </c>
      <c r="B3058" s="18">
        <f>IF(AND(ISNUMBER(--LEFT(A3058,10)), ISNUMBER(--LEFT(C3058,10))), --LEFT(C3058,10) - --LEFT(A3058,10), "")</f>
        <v>30.354099999996834</v>
      </c>
      <c r="C3058" s="4">
        <v>45651.354166666664</v>
      </c>
      <c r="D3058" s="16">
        <f>YEAR(C3058)</f>
        <v>2024</v>
      </c>
      <c r="E3058" s="1" t="str">
        <f t="shared" si="47"/>
        <v>December 2024</v>
      </c>
      <c r="F3058" s="3" t="str">
        <f ca="1">IF(C3058&gt;=TODAY()-365, "Last 12 Months", "After 12 Months")</f>
        <v>Last 12 Months</v>
      </c>
      <c r="G3058" s="1" t="s">
        <v>5509</v>
      </c>
      <c r="H3058" s="1" t="s">
        <v>862</v>
      </c>
      <c r="I3058" s="1" t="s">
        <v>4766</v>
      </c>
      <c r="J3058" s="8">
        <f>EOMONTH(C3058, 0)</f>
        <v>45657</v>
      </c>
      <c r="K3058" s="1" t="s">
        <v>373</v>
      </c>
      <c r="L3058" s="1" t="str">
        <f>IF(ISNUMBER(SEARCH("Social subscription",I3058)),"Social Sub",IF(OR(ISNUMBER(SEARCH("Mens",I3058)),ISNUMBER(SEARCH("Ladies",I3058))),"Match Fees",IF(OR(ISNUMBER(SEARCH("Badgers",I3058)),ISNUMBER(SEARCH("Match Fee",I3058))),"Match Fees",IF(OR(ISNUMBER(SEARCH("Training",I3058)),ISNUMBER(SEARCH("Aspirations",I3058))),"Training Fee",""))))</f>
        <v>Match Fees</v>
      </c>
      <c r="M3058" s="1">
        <v>5</v>
      </c>
      <c r="N3058" s="1">
        <v>0.1</v>
      </c>
      <c r="O3058" s="1">
        <v>0.05</v>
      </c>
      <c r="P3058" s="1">
        <v>0</v>
      </c>
      <c r="Q3058" s="1">
        <v>4.8499999999999996</v>
      </c>
    </row>
    <row r="3059" spans="1:17" ht="12.75">
      <c r="A3059" s="4">
        <v>45629</v>
      </c>
      <c r="B3059" s="18">
        <f>IF(AND(ISNUMBER(--LEFT(A3059,10)), ISNUMBER(--LEFT(C3059,10))), --LEFT(C3059,10) - --LEFT(A3059,10), "")</f>
        <v>22.354099999996834</v>
      </c>
      <c r="C3059" s="4">
        <v>45651.354166666664</v>
      </c>
      <c r="D3059" s="16">
        <f>YEAR(C3059)</f>
        <v>2024</v>
      </c>
      <c r="E3059" s="1" t="str">
        <f t="shared" si="47"/>
        <v>December 2024</v>
      </c>
      <c r="F3059" s="3" t="str">
        <f ca="1">IF(C3059&gt;=TODAY()-365, "Last 12 Months", "After 12 Months")</f>
        <v>Last 12 Months</v>
      </c>
      <c r="G3059" s="1" t="s">
        <v>5510</v>
      </c>
      <c r="H3059" s="1" t="s">
        <v>862</v>
      </c>
      <c r="I3059" s="1" t="s">
        <v>5511</v>
      </c>
      <c r="J3059" s="8">
        <f>EOMONTH(C3059, 0)</f>
        <v>45657</v>
      </c>
      <c r="K3059" s="1" t="s">
        <v>373</v>
      </c>
      <c r="L3059" s="1" t="str">
        <f>IF(ISNUMBER(SEARCH("Social subscription",I3059)),"Social Sub",IF(OR(ISNUMBER(SEARCH("Mens",I3059)),ISNUMBER(SEARCH("Ladies",I3059))),"Match Fees",IF(OR(ISNUMBER(SEARCH("Badgers",I3059)),ISNUMBER(SEARCH("Match Fee",I3059))),"Match Fees",IF(OR(ISNUMBER(SEARCH("Training",I3059)),ISNUMBER(SEARCH("Aspirations",I3059))),"Training Fee",""))))</f>
        <v>Match Fees</v>
      </c>
      <c r="M3059" s="1">
        <v>5</v>
      </c>
      <c r="N3059" s="1">
        <v>0.1</v>
      </c>
      <c r="O3059" s="1">
        <v>0.05</v>
      </c>
      <c r="P3059" s="1">
        <v>0</v>
      </c>
      <c r="Q3059" s="1">
        <v>4.8499999999999996</v>
      </c>
    </row>
    <row r="3060" spans="1:17" ht="12.75">
      <c r="A3060" s="4">
        <v>45633</v>
      </c>
      <c r="B3060" s="18">
        <f>IF(AND(ISNUMBER(--LEFT(A3060,10)), ISNUMBER(--LEFT(C3060,10))), --LEFT(C3060,10) - --LEFT(A3060,10), "")</f>
        <v>18.354099999996834</v>
      </c>
      <c r="C3060" s="4">
        <v>45651.354166666664</v>
      </c>
      <c r="D3060" s="16">
        <f>YEAR(C3060)</f>
        <v>2024</v>
      </c>
      <c r="E3060" s="1" t="str">
        <f t="shared" si="47"/>
        <v>December 2024</v>
      </c>
      <c r="F3060" s="3" t="str">
        <f ca="1">IF(C3060&gt;=TODAY()-365, "Last 12 Months", "After 12 Months")</f>
        <v>Last 12 Months</v>
      </c>
      <c r="G3060" s="1" t="s">
        <v>5512</v>
      </c>
      <c r="H3060" s="1" t="s">
        <v>862</v>
      </c>
      <c r="I3060" s="1" t="s">
        <v>5513</v>
      </c>
      <c r="J3060" s="8">
        <f>EOMONTH(C3060, 0)</f>
        <v>45657</v>
      </c>
      <c r="K3060" s="1" t="s">
        <v>373</v>
      </c>
      <c r="L3060" s="1" t="str">
        <f>IF(ISNUMBER(SEARCH("Social subscription",I3060)),"Social Sub",IF(OR(ISNUMBER(SEARCH("Mens",I3060)),ISNUMBER(SEARCH("Ladies",I3060))),"Match Fees",IF(OR(ISNUMBER(SEARCH("Badgers",I3060)),ISNUMBER(SEARCH("Match Fee",I3060))),"Match Fees",IF(OR(ISNUMBER(SEARCH("Training",I3060)),ISNUMBER(SEARCH("Aspirations",I3060))),"Training Fee",""))))</f>
        <v>Match Fees</v>
      </c>
      <c r="M3060" s="1">
        <v>5</v>
      </c>
      <c r="N3060" s="1">
        <v>0.1</v>
      </c>
      <c r="O3060" s="1">
        <v>0.05</v>
      </c>
      <c r="P3060" s="1">
        <v>0</v>
      </c>
      <c r="Q3060" s="1">
        <v>4.8499999999999996</v>
      </c>
    </row>
    <row r="3061" spans="1:17" ht="12.75">
      <c r="A3061" s="4">
        <v>45611</v>
      </c>
      <c r="B3061" s="18">
        <f>IF(AND(ISNUMBER(--LEFT(A3061,10)), ISNUMBER(--LEFT(C3061,10))), --LEFT(C3061,10) - --LEFT(A3061,10), "")</f>
        <v>40.354099999996834</v>
      </c>
      <c r="C3061" s="4">
        <v>45651.354166666664</v>
      </c>
      <c r="D3061" s="16">
        <f>YEAR(C3061)</f>
        <v>2024</v>
      </c>
      <c r="E3061" s="1" t="str">
        <f t="shared" si="47"/>
        <v>December 2024</v>
      </c>
      <c r="F3061" s="3" t="str">
        <f ca="1">IF(C3061&gt;=TODAY()-365, "Last 12 Months", "After 12 Months")</f>
        <v>Last 12 Months</v>
      </c>
      <c r="G3061" s="1" t="s">
        <v>5514</v>
      </c>
      <c r="H3061" s="1" t="s">
        <v>445</v>
      </c>
      <c r="I3061" s="1" t="s">
        <v>5380</v>
      </c>
      <c r="J3061" s="8">
        <f>EOMONTH(C3061, 0)</f>
        <v>45657</v>
      </c>
      <c r="K3061" s="1" t="s">
        <v>373</v>
      </c>
      <c r="L3061" s="1" t="str">
        <f>IF(ISNUMBER(SEARCH("Social subscription",I3061)),"Social Sub",IF(OR(ISNUMBER(SEARCH("Mens",I3061)),ISNUMBER(SEARCH("Ladies",I3061))),"Match Fees",IF(OR(ISNUMBER(SEARCH("Badgers",I3061)),ISNUMBER(SEARCH("Match Fee",I3061))),"Match Fees",IF(OR(ISNUMBER(SEARCH("Training",I3061)),ISNUMBER(SEARCH("Aspirations",I3061))),"Training Fee",""))))</f>
        <v>Match Fees</v>
      </c>
      <c r="M3061" s="1">
        <v>10</v>
      </c>
      <c r="N3061" s="1">
        <v>0.23</v>
      </c>
      <c r="O3061" s="1">
        <v>0.1</v>
      </c>
      <c r="P3061" s="1">
        <v>0</v>
      </c>
      <c r="Q3061" s="1">
        <v>9.67</v>
      </c>
    </row>
    <row r="3062" spans="1:17" ht="12.75">
      <c r="A3062" s="4">
        <v>45618</v>
      </c>
      <c r="B3062" s="18">
        <f>IF(AND(ISNUMBER(--LEFT(A3062,10)), ISNUMBER(--LEFT(C3062,10))), --LEFT(C3062,10) - --LEFT(A3062,10), "")</f>
        <v>33.354099999996834</v>
      </c>
      <c r="C3062" s="4">
        <v>45651.354166666664</v>
      </c>
      <c r="D3062" s="16">
        <f>YEAR(C3062)</f>
        <v>2024</v>
      </c>
      <c r="E3062" s="1" t="str">
        <f t="shared" si="47"/>
        <v>December 2024</v>
      </c>
      <c r="F3062" s="3" t="str">
        <f ca="1">IF(C3062&gt;=TODAY()-365, "Last 12 Months", "After 12 Months")</f>
        <v>Last 12 Months</v>
      </c>
      <c r="G3062" s="1" t="s">
        <v>5515</v>
      </c>
      <c r="H3062" s="1" t="s">
        <v>445</v>
      </c>
      <c r="I3062" s="1" t="s">
        <v>4951</v>
      </c>
      <c r="J3062" s="8">
        <f>EOMONTH(C3062, 0)</f>
        <v>45657</v>
      </c>
      <c r="K3062" s="1" t="s">
        <v>373</v>
      </c>
      <c r="L3062" s="1" t="str">
        <f>IF(ISNUMBER(SEARCH("Social subscription",I3062)),"Social Sub",IF(OR(ISNUMBER(SEARCH("Mens",I3062)),ISNUMBER(SEARCH("Ladies",I3062))),"Match Fees",IF(OR(ISNUMBER(SEARCH("Badgers",I3062)),ISNUMBER(SEARCH("Match Fee",I3062))),"Match Fees",IF(OR(ISNUMBER(SEARCH("Training",I3062)),ISNUMBER(SEARCH("Aspirations",I3062))),"Training Fee",""))))</f>
        <v>Match Fees</v>
      </c>
      <c r="M3062" s="1">
        <v>10</v>
      </c>
      <c r="N3062" s="1">
        <v>0.23</v>
      </c>
      <c r="O3062" s="1">
        <v>0.1</v>
      </c>
      <c r="P3062" s="1">
        <v>0</v>
      </c>
      <c r="Q3062" s="1">
        <v>9.67</v>
      </c>
    </row>
    <row r="3063" spans="1:17" ht="12.75">
      <c r="A3063" s="4">
        <v>45632</v>
      </c>
      <c r="B3063" s="18">
        <f>IF(AND(ISNUMBER(--LEFT(A3063,10)), ISNUMBER(--LEFT(C3063,10))), --LEFT(C3063,10) - --LEFT(A3063,10), "")</f>
        <v>19.354099999996834</v>
      </c>
      <c r="C3063" s="4">
        <v>45651.354166666664</v>
      </c>
      <c r="D3063" s="16">
        <f>YEAR(C3063)</f>
        <v>2024</v>
      </c>
      <c r="E3063" s="1" t="str">
        <f t="shared" si="47"/>
        <v>December 2024</v>
      </c>
      <c r="F3063" s="3" t="str">
        <f ca="1">IF(C3063&gt;=TODAY()-365, "Last 12 Months", "After 12 Months")</f>
        <v>Last 12 Months</v>
      </c>
      <c r="G3063" s="1" t="s">
        <v>5516</v>
      </c>
      <c r="H3063" s="1" t="s">
        <v>445</v>
      </c>
      <c r="I3063" s="1" t="s">
        <v>5388</v>
      </c>
      <c r="J3063" s="8">
        <f>EOMONTH(C3063, 0)</f>
        <v>45657</v>
      </c>
      <c r="K3063" s="1" t="s">
        <v>373</v>
      </c>
      <c r="L3063" s="1" t="str">
        <f>IF(ISNUMBER(SEARCH("Social subscription",I3063)),"Social Sub",IF(OR(ISNUMBER(SEARCH("Mens",I3063)),ISNUMBER(SEARCH("Ladies",I3063))),"Match Fees",IF(OR(ISNUMBER(SEARCH("Badgers",I3063)),ISNUMBER(SEARCH("Match Fee",I3063))),"Match Fees",IF(OR(ISNUMBER(SEARCH("Training",I3063)),ISNUMBER(SEARCH("Aspirations",I3063))),"Training Fee",""))))</f>
        <v>Match Fees</v>
      </c>
      <c r="M3063" s="1">
        <v>5</v>
      </c>
      <c r="N3063" s="1">
        <v>0.12</v>
      </c>
      <c r="O3063" s="1">
        <v>0.05</v>
      </c>
      <c r="P3063" s="1">
        <v>0</v>
      </c>
      <c r="Q3063" s="1">
        <v>4.83</v>
      </c>
    </row>
    <row r="3064" spans="1:17" ht="12.75">
      <c r="A3064" s="4">
        <v>45607</v>
      </c>
      <c r="B3064" s="18">
        <f>IF(AND(ISNUMBER(--LEFT(A3064,10)), ISNUMBER(--LEFT(C3064,10))), --LEFT(C3064,10) - --LEFT(A3064,10), "")</f>
        <v>44.354099999996834</v>
      </c>
      <c r="C3064" s="4">
        <v>45651.354166666664</v>
      </c>
      <c r="D3064" s="16">
        <f>YEAR(C3064)</f>
        <v>2024</v>
      </c>
      <c r="E3064" s="1" t="str">
        <f t="shared" si="47"/>
        <v>December 2024</v>
      </c>
      <c r="F3064" s="3" t="str">
        <f ca="1">IF(C3064&gt;=TODAY()-365, "Last 12 Months", "After 12 Months")</f>
        <v>Last 12 Months</v>
      </c>
      <c r="G3064" s="1" t="s">
        <v>5517</v>
      </c>
      <c r="H3064" s="1" t="s">
        <v>2361</v>
      </c>
      <c r="I3064" s="1" t="s">
        <v>5518</v>
      </c>
      <c r="J3064" s="8">
        <f>EOMONTH(C3064, 0)</f>
        <v>45657</v>
      </c>
      <c r="K3064" s="1" t="s">
        <v>373</v>
      </c>
      <c r="L3064" s="1" t="str">
        <f>IF(ISNUMBER(SEARCH("Social subscription",I3064)),"Social Sub",IF(OR(ISNUMBER(SEARCH("Mens",I3064)),ISNUMBER(SEARCH("Ladies",I3064))),"Match Fees",IF(OR(ISNUMBER(SEARCH("Badgers",I3064)),ISNUMBER(SEARCH("Match Fee",I3064))),"Match Fees",IF(OR(ISNUMBER(SEARCH("Training",I3064)),ISNUMBER(SEARCH("Aspirations",I3064))),"Training Fee",""))))</f>
        <v>Match Fees</v>
      </c>
      <c r="M3064" s="1">
        <v>5</v>
      </c>
      <c r="N3064" s="1">
        <v>0.12</v>
      </c>
      <c r="O3064" s="1">
        <v>0.05</v>
      </c>
      <c r="P3064" s="1">
        <v>0</v>
      </c>
      <c r="Q3064" s="1">
        <v>4.83</v>
      </c>
    </row>
    <row r="3065" spans="1:17" ht="12.75">
      <c r="A3065" s="4">
        <v>45621</v>
      </c>
      <c r="B3065" s="18">
        <f>IF(AND(ISNUMBER(--LEFT(A3065,10)), ISNUMBER(--LEFT(C3065,10))), --LEFT(C3065,10) - --LEFT(A3065,10), "")</f>
        <v>30.354099999996834</v>
      </c>
      <c r="C3065" s="4">
        <v>45651.354166666664</v>
      </c>
      <c r="D3065" s="16">
        <f>YEAR(C3065)</f>
        <v>2024</v>
      </c>
      <c r="E3065" s="1" t="str">
        <f t="shared" si="47"/>
        <v>December 2024</v>
      </c>
      <c r="F3065" s="3" t="str">
        <f ca="1">IF(C3065&gt;=TODAY()-365, "Last 12 Months", "After 12 Months")</f>
        <v>Last 12 Months</v>
      </c>
      <c r="G3065" s="1" t="s">
        <v>5519</v>
      </c>
      <c r="H3065" s="1" t="s">
        <v>2361</v>
      </c>
      <c r="I3065" s="1" t="s">
        <v>4760</v>
      </c>
      <c r="J3065" s="8">
        <f>EOMONTH(C3065, 0)</f>
        <v>45657</v>
      </c>
      <c r="K3065" s="1" t="s">
        <v>373</v>
      </c>
      <c r="L3065" s="1" t="str">
        <f>IF(ISNUMBER(SEARCH("Social subscription",I3065)),"Social Sub",IF(OR(ISNUMBER(SEARCH("Mens",I3065)),ISNUMBER(SEARCH("Ladies",I3065))),"Match Fees",IF(OR(ISNUMBER(SEARCH("Badgers",I3065)),ISNUMBER(SEARCH("Match Fee",I3065))),"Match Fees",IF(OR(ISNUMBER(SEARCH("Training",I3065)),ISNUMBER(SEARCH("Aspirations",I3065))),"Training Fee",""))))</f>
        <v>Match Fees</v>
      </c>
      <c r="M3065" s="1">
        <v>5</v>
      </c>
      <c r="N3065" s="1">
        <v>0.12</v>
      </c>
      <c r="O3065" s="1">
        <v>0.05</v>
      </c>
      <c r="P3065" s="1">
        <v>0</v>
      </c>
      <c r="Q3065" s="1">
        <v>4.83</v>
      </c>
    </row>
    <row r="3066" spans="1:17" ht="12.75">
      <c r="A3066" s="4">
        <v>45621</v>
      </c>
      <c r="B3066" s="18">
        <f>IF(AND(ISNUMBER(--LEFT(A3066,10)), ISNUMBER(--LEFT(C3066,10))), --LEFT(C3066,10) - --LEFT(A3066,10), "")</f>
        <v>30.354099999996834</v>
      </c>
      <c r="C3066" s="4">
        <v>45651.354166666664</v>
      </c>
      <c r="D3066" s="16">
        <f>YEAR(C3066)</f>
        <v>2024</v>
      </c>
      <c r="E3066" s="1" t="str">
        <f t="shared" si="47"/>
        <v>December 2024</v>
      </c>
      <c r="F3066" s="3" t="str">
        <f ca="1">IF(C3066&gt;=TODAY()-365, "Last 12 Months", "After 12 Months")</f>
        <v>Last 12 Months</v>
      </c>
      <c r="G3066" s="1" t="s">
        <v>5520</v>
      </c>
      <c r="H3066" s="1" t="s">
        <v>2361</v>
      </c>
      <c r="I3066" s="1" t="s">
        <v>4762</v>
      </c>
      <c r="J3066" s="8">
        <f>EOMONTH(C3066, 0)</f>
        <v>45657</v>
      </c>
      <c r="K3066" s="1" t="s">
        <v>373</v>
      </c>
      <c r="L3066" s="1" t="str">
        <f>IF(ISNUMBER(SEARCH("Social subscription",I3066)),"Social Sub",IF(OR(ISNUMBER(SEARCH("Mens",I3066)),ISNUMBER(SEARCH("Ladies",I3066))),"Match Fees",IF(OR(ISNUMBER(SEARCH("Badgers",I3066)),ISNUMBER(SEARCH("Match Fee",I3066))),"Match Fees",IF(OR(ISNUMBER(SEARCH("Training",I3066)),ISNUMBER(SEARCH("Aspirations",I3066))),"Training Fee",""))))</f>
        <v>Match Fees</v>
      </c>
      <c r="M3066" s="1">
        <v>5</v>
      </c>
      <c r="N3066" s="1">
        <v>0.12</v>
      </c>
      <c r="O3066" s="1">
        <v>0.05</v>
      </c>
      <c r="P3066" s="1">
        <v>0</v>
      </c>
      <c r="Q3066" s="1">
        <v>4.83</v>
      </c>
    </row>
    <row r="3067" spans="1:17" ht="12.75">
      <c r="A3067" s="4">
        <v>45629</v>
      </c>
      <c r="B3067" s="18">
        <f>IF(AND(ISNUMBER(--LEFT(A3067,10)), ISNUMBER(--LEFT(C3067,10))), --LEFT(C3067,10) - --LEFT(A3067,10), "")</f>
        <v>22.354099999996834</v>
      </c>
      <c r="C3067" s="4">
        <v>45651.354166666664</v>
      </c>
      <c r="D3067" s="16">
        <f>YEAR(C3067)</f>
        <v>2024</v>
      </c>
      <c r="E3067" s="1" t="str">
        <f t="shared" si="47"/>
        <v>December 2024</v>
      </c>
      <c r="F3067" s="3" t="str">
        <f ca="1">IF(C3067&gt;=TODAY()-365, "Last 12 Months", "After 12 Months")</f>
        <v>Last 12 Months</v>
      </c>
      <c r="G3067" s="1" t="s">
        <v>5521</v>
      </c>
      <c r="H3067" s="1" t="s">
        <v>2361</v>
      </c>
      <c r="I3067" s="1" t="s">
        <v>5511</v>
      </c>
      <c r="J3067" s="8">
        <f>EOMONTH(C3067, 0)</f>
        <v>45657</v>
      </c>
      <c r="K3067" s="1" t="s">
        <v>373</v>
      </c>
      <c r="L3067" s="1" t="str">
        <f>IF(ISNUMBER(SEARCH("Social subscription",I3067)),"Social Sub",IF(OR(ISNUMBER(SEARCH("Mens",I3067)),ISNUMBER(SEARCH("Ladies",I3067))),"Match Fees",IF(OR(ISNUMBER(SEARCH("Badgers",I3067)),ISNUMBER(SEARCH("Match Fee",I3067))),"Match Fees",IF(OR(ISNUMBER(SEARCH("Training",I3067)),ISNUMBER(SEARCH("Aspirations",I3067))),"Training Fee",""))))</f>
        <v>Match Fees</v>
      </c>
      <c r="M3067" s="1">
        <v>5</v>
      </c>
      <c r="N3067" s="1">
        <v>0.14000000000000001</v>
      </c>
      <c r="O3067" s="1">
        <v>0.05</v>
      </c>
      <c r="P3067" s="1">
        <v>0</v>
      </c>
      <c r="Q3067" s="1">
        <v>4.8099999999999996</v>
      </c>
    </row>
    <row r="3068" spans="1:17" ht="12.75">
      <c r="A3068" s="4">
        <v>45537</v>
      </c>
      <c r="B3068" s="18">
        <f>IF(AND(ISNUMBER(--LEFT(A3068,10)), ISNUMBER(--LEFT(C3068,10))), --LEFT(C3068,10) - --LEFT(A3068,10), "")</f>
        <v>114.35409999999683</v>
      </c>
      <c r="C3068" s="4">
        <v>45651.354166666664</v>
      </c>
      <c r="D3068" s="16">
        <f>YEAR(C3068)</f>
        <v>2024</v>
      </c>
      <c r="E3068" s="1" t="str">
        <f t="shared" si="47"/>
        <v>December 2024</v>
      </c>
      <c r="F3068" s="3" t="str">
        <f ca="1">IF(C3068&gt;=TODAY()-365, "Last 12 Months", "After 12 Months")</f>
        <v>Last 12 Months</v>
      </c>
      <c r="G3068" s="1" t="s">
        <v>5522</v>
      </c>
      <c r="H3068" s="1" t="s">
        <v>443</v>
      </c>
      <c r="I3068" s="1" t="s">
        <v>3270</v>
      </c>
      <c r="J3068" s="8">
        <f>EOMONTH(C3068, 0)</f>
        <v>45657</v>
      </c>
      <c r="K3068" s="1" t="s">
        <v>373</v>
      </c>
      <c r="L3068" s="1" t="str">
        <f>IF(ISNUMBER(SEARCH("Social subscription",I3068)),"Social Sub",IF(OR(ISNUMBER(SEARCH("Mens",I3068)),ISNUMBER(SEARCH("Ladies",I3068))),"Match Fees",IF(OR(ISNUMBER(SEARCH("Badgers",I3068)),ISNUMBER(SEARCH("Match Fee",I3068))),"Match Fees",IF(OR(ISNUMBER(SEARCH("Training",I3068)),ISNUMBER(SEARCH("Aspirations",I3068))),"Training Fee",""))))</f>
        <v>Match Fees</v>
      </c>
      <c r="M3068" s="1">
        <v>5</v>
      </c>
      <c r="N3068" s="1">
        <v>0.1</v>
      </c>
      <c r="O3068" s="1">
        <v>0.05</v>
      </c>
      <c r="P3068" s="1">
        <v>0</v>
      </c>
      <c r="Q3068" s="1">
        <v>4.8499999999999996</v>
      </c>
    </row>
    <row r="3069" spans="1:17" ht="12.75">
      <c r="A3069" s="4">
        <v>45542</v>
      </c>
      <c r="B3069" s="18">
        <f>IF(AND(ISNUMBER(--LEFT(A3069,10)), ISNUMBER(--LEFT(C3069,10))), --LEFT(C3069,10) - --LEFT(A3069,10), "")</f>
        <v>109.35409999999683</v>
      </c>
      <c r="C3069" s="4">
        <v>45651.354166666664</v>
      </c>
      <c r="D3069" s="16">
        <f>YEAR(C3069)</f>
        <v>2024</v>
      </c>
      <c r="E3069" s="1" t="str">
        <f t="shared" si="47"/>
        <v>December 2024</v>
      </c>
      <c r="F3069" s="3" t="str">
        <f ca="1">IF(C3069&gt;=TODAY()-365, "Last 12 Months", "After 12 Months")</f>
        <v>Last 12 Months</v>
      </c>
      <c r="G3069" s="1" t="s">
        <v>5523</v>
      </c>
      <c r="H3069" s="1" t="s">
        <v>443</v>
      </c>
      <c r="I3069" s="1" t="s">
        <v>5524</v>
      </c>
      <c r="J3069" s="8">
        <f>EOMONTH(C3069, 0)</f>
        <v>45657</v>
      </c>
      <c r="K3069" s="1" t="s">
        <v>373</v>
      </c>
      <c r="L3069" s="1" t="str">
        <f>IF(ISNUMBER(SEARCH("Social subscription",I3069)),"Social Sub",IF(OR(ISNUMBER(SEARCH("Mens",I3069)),ISNUMBER(SEARCH("Ladies",I3069))),"Match Fees",IF(OR(ISNUMBER(SEARCH("Badgers",I3069)),ISNUMBER(SEARCH("Match Fee",I3069))),"Match Fees",IF(OR(ISNUMBER(SEARCH("Training",I3069)),ISNUMBER(SEARCH("Aspirations",I3069))),"Training Fee",""))))</f>
        <v>Match Fees</v>
      </c>
      <c r="M3069" s="1">
        <v>5</v>
      </c>
      <c r="N3069" s="1">
        <v>0.1</v>
      </c>
      <c r="O3069" s="1">
        <v>0.05</v>
      </c>
      <c r="P3069" s="1">
        <v>0</v>
      </c>
      <c r="Q3069" s="1">
        <v>4.8499999999999996</v>
      </c>
    </row>
    <row r="3070" spans="1:17" ht="12.75">
      <c r="A3070" s="4">
        <v>45549</v>
      </c>
      <c r="B3070" s="18">
        <f>IF(AND(ISNUMBER(--LEFT(A3070,10)), ISNUMBER(--LEFT(C3070,10))), --LEFT(C3070,10) - --LEFT(A3070,10), "")</f>
        <v>102.35409999999683</v>
      </c>
      <c r="C3070" s="4">
        <v>45651.354166666664</v>
      </c>
      <c r="D3070" s="16">
        <f>YEAR(C3070)</f>
        <v>2024</v>
      </c>
      <c r="E3070" s="1" t="str">
        <f t="shared" si="47"/>
        <v>December 2024</v>
      </c>
      <c r="F3070" s="3" t="str">
        <f ca="1">IF(C3070&gt;=TODAY()-365, "Last 12 Months", "After 12 Months")</f>
        <v>Last 12 Months</v>
      </c>
      <c r="G3070" s="1" t="s">
        <v>5525</v>
      </c>
      <c r="H3070" s="1" t="s">
        <v>443</v>
      </c>
      <c r="I3070" s="1" t="s">
        <v>3049</v>
      </c>
      <c r="J3070" s="8">
        <f>EOMONTH(C3070, 0)</f>
        <v>45657</v>
      </c>
      <c r="K3070" s="1" t="s">
        <v>373</v>
      </c>
      <c r="L3070" s="1" t="str">
        <f>IF(ISNUMBER(SEARCH("Social subscription",I3070)),"Social Sub",IF(OR(ISNUMBER(SEARCH("Mens",I3070)),ISNUMBER(SEARCH("Ladies",I3070))),"Match Fees",IF(OR(ISNUMBER(SEARCH("Badgers",I3070)),ISNUMBER(SEARCH("Match Fee",I3070))),"Match Fees",IF(OR(ISNUMBER(SEARCH("Training",I3070)),ISNUMBER(SEARCH("Aspirations",I3070))),"Training Fee",""))))</f>
        <v>Match Fees</v>
      </c>
      <c r="M3070" s="1">
        <v>5</v>
      </c>
      <c r="N3070" s="1">
        <v>0.1</v>
      </c>
      <c r="O3070" s="1">
        <v>0.05</v>
      </c>
      <c r="P3070" s="1">
        <v>0</v>
      </c>
      <c r="Q3070" s="1">
        <v>4.8499999999999996</v>
      </c>
    </row>
    <row r="3071" spans="1:17" ht="12.75">
      <c r="A3071" s="4">
        <v>45556</v>
      </c>
      <c r="B3071" s="18">
        <f>IF(AND(ISNUMBER(--LEFT(A3071,10)), ISNUMBER(--LEFT(C3071,10))), --LEFT(C3071,10) - --LEFT(A3071,10), "")</f>
        <v>95.354099999996834</v>
      </c>
      <c r="C3071" s="4">
        <v>45651.354166666664</v>
      </c>
      <c r="D3071" s="16">
        <f>YEAR(C3071)</f>
        <v>2024</v>
      </c>
      <c r="E3071" s="1" t="str">
        <f t="shared" si="47"/>
        <v>December 2024</v>
      </c>
      <c r="F3071" s="3" t="str">
        <f ca="1">IF(C3071&gt;=TODAY()-365, "Last 12 Months", "After 12 Months")</f>
        <v>Last 12 Months</v>
      </c>
      <c r="G3071" s="1" t="s">
        <v>5526</v>
      </c>
      <c r="H3071" s="1" t="s">
        <v>443</v>
      </c>
      <c r="I3071" s="1" t="s">
        <v>3274</v>
      </c>
      <c r="J3071" s="8">
        <f>EOMONTH(C3071, 0)</f>
        <v>45657</v>
      </c>
      <c r="K3071" s="1" t="s">
        <v>373</v>
      </c>
      <c r="L3071" s="1" t="str">
        <f>IF(ISNUMBER(SEARCH("Social subscription",I3071)),"Social Sub",IF(OR(ISNUMBER(SEARCH("Mens",I3071)),ISNUMBER(SEARCH("Ladies",I3071))),"Match Fees",IF(OR(ISNUMBER(SEARCH("Badgers",I3071)),ISNUMBER(SEARCH("Match Fee",I3071))),"Match Fees",IF(OR(ISNUMBER(SEARCH("Training",I3071)),ISNUMBER(SEARCH("Aspirations",I3071))),"Training Fee",""))))</f>
        <v>Match Fees</v>
      </c>
      <c r="M3071" s="1">
        <v>5</v>
      </c>
      <c r="N3071" s="1">
        <v>0.1</v>
      </c>
      <c r="O3071" s="1">
        <v>0.05</v>
      </c>
      <c r="P3071" s="1">
        <v>0</v>
      </c>
      <c r="Q3071" s="1">
        <v>4.8499999999999996</v>
      </c>
    </row>
    <row r="3072" spans="1:17" ht="12.75">
      <c r="A3072" s="4">
        <v>45577</v>
      </c>
      <c r="B3072" s="18">
        <f>IF(AND(ISNUMBER(--LEFT(A3072,10)), ISNUMBER(--LEFT(C3072,10))), --LEFT(C3072,10) - --LEFT(A3072,10), "")</f>
        <v>74.354099999996834</v>
      </c>
      <c r="C3072" s="4">
        <v>45651.354166666664</v>
      </c>
      <c r="D3072" s="16">
        <f>YEAR(C3072)</f>
        <v>2024</v>
      </c>
      <c r="E3072" s="1" t="str">
        <f t="shared" si="47"/>
        <v>December 2024</v>
      </c>
      <c r="F3072" s="3" t="str">
        <f ca="1">IF(C3072&gt;=TODAY()-365, "Last 12 Months", "After 12 Months")</f>
        <v>Last 12 Months</v>
      </c>
      <c r="G3072" s="1" t="s">
        <v>5527</v>
      </c>
      <c r="H3072" s="1" t="s">
        <v>443</v>
      </c>
      <c r="I3072" s="1" t="s">
        <v>4451</v>
      </c>
      <c r="J3072" s="8">
        <f>EOMONTH(C3072, 0)</f>
        <v>45657</v>
      </c>
      <c r="K3072" s="1" t="s">
        <v>373</v>
      </c>
      <c r="L3072" s="1" t="str">
        <f>IF(ISNUMBER(SEARCH("Social subscription",I3072)),"Social Sub",IF(OR(ISNUMBER(SEARCH("Mens",I3072)),ISNUMBER(SEARCH("Ladies",I3072))),"Match Fees",IF(OR(ISNUMBER(SEARCH("Badgers",I3072)),ISNUMBER(SEARCH("Match Fee",I3072))),"Match Fees",IF(OR(ISNUMBER(SEARCH("Training",I3072)),ISNUMBER(SEARCH("Aspirations",I3072))),"Training Fee",""))))</f>
        <v>Match Fees</v>
      </c>
      <c r="M3072" s="1">
        <v>5</v>
      </c>
      <c r="N3072" s="1">
        <v>0.1</v>
      </c>
      <c r="O3072" s="1">
        <v>0.05</v>
      </c>
      <c r="P3072" s="1">
        <v>0</v>
      </c>
      <c r="Q3072" s="1">
        <v>4.8499999999999996</v>
      </c>
    </row>
    <row r="3073" spans="1:17" ht="12.75">
      <c r="A3073" s="4">
        <v>45600</v>
      </c>
      <c r="B3073" s="18">
        <f>IF(AND(ISNUMBER(--LEFT(A3073,10)), ISNUMBER(--LEFT(C3073,10))), --LEFT(C3073,10) - --LEFT(A3073,10), "")</f>
        <v>51.354099999996834</v>
      </c>
      <c r="C3073" s="4">
        <v>45651.354166666664</v>
      </c>
      <c r="D3073" s="16">
        <f>YEAR(C3073)</f>
        <v>2024</v>
      </c>
      <c r="E3073" s="1" t="str">
        <f t="shared" si="47"/>
        <v>December 2024</v>
      </c>
      <c r="F3073" s="3" t="str">
        <f ca="1">IF(C3073&gt;=TODAY()-365, "Last 12 Months", "After 12 Months")</f>
        <v>Last 12 Months</v>
      </c>
      <c r="G3073" s="1" t="s">
        <v>5528</v>
      </c>
      <c r="H3073" s="1" t="s">
        <v>443</v>
      </c>
      <c r="I3073" s="1" t="s">
        <v>5055</v>
      </c>
      <c r="J3073" s="8">
        <f>EOMONTH(C3073, 0)</f>
        <v>45657</v>
      </c>
      <c r="K3073" s="1" t="s">
        <v>373</v>
      </c>
      <c r="L3073" s="1" t="str">
        <f>IF(ISNUMBER(SEARCH("Social subscription",I3073)),"Social Sub",IF(OR(ISNUMBER(SEARCH("Mens",I3073)),ISNUMBER(SEARCH("Ladies",I3073))),"Match Fees",IF(OR(ISNUMBER(SEARCH("Badgers",I3073)),ISNUMBER(SEARCH("Match Fee",I3073))),"Match Fees",IF(OR(ISNUMBER(SEARCH("Training",I3073)),ISNUMBER(SEARCH("Aspirations",I3073))),"Training Fee",""))))</f>
        <v>Match Fees</v>
      </c>
      <c r="M3073" s="1">
        <v>5</v>
      </c>
      <c r="N3073" s="1">
        <v>0.1</v>
      </c>
      <c r="O3073" s="1">
        <v>0.05</v>
      </c>
      <c r="P3073" s="1">
        <v>0</v>
      </c>
      <c r="Q3073" s="1">
        <v>4.8499999999999996</v>
      </c>
    </row>
    <row r="3074" spans="1:17" ht="12.75">
      <c r="A3074" s="4">
        <v>45607</v>
      </c>
      <c r="B3074" s="18">
        <f>IF(AND(ISNUMBER(--LEFT(A3074,10)), ISNUMBER(--LEFT(C3074,10))), --LEFT(C3074,10) - --LEFT(A3074,10), "")</f>
        <v>44.354099999996834</v>
      </c>
      <c r="C3074" s="4">
        <v>45651.354166666664</v>
      </c>
      <c r="D3074" s="16">
        <f>YEAR(C3074)</f>
        <v>2024</v>
      </c>
      <c r="E3074" s="1" t="str">
        <f t="shared" si="47"/>
        <v>December 2024</v>
      </c>
      <c r="F3074" s="3" t="str">
        <f ca="1">IF(C3074&gt;=TODAY()-365, "Last 12 Months", "After 12 Months")</f>
        <v>Last 12 Months</v>
      </c>
      <c r="G3074" s="1" t="s">
        <v>5529</v>
      </c>
      <c r="H3074" s="1" t="s">
        <v>443</v>
      </c>
      <c r="I3074" s="1" t="s">
        <v>5321</v>
      </c>
      <c r="J3074" s="8">
        <f>EOMONTH(C3074, 0)</f>
        <v>45657</v>
      </c>
      <c r="K3074" s="1" t="s">
        <v>373</v>
      </c>
      <c r="L3074" s="1" t="str">
        <f>IF(ISNUMBER(SEARCH("Social subscription",I3074)),"Social Sub",IF(OR(ISNUMBER(SEARCH("Mens",I3074)),ISNUMBER(SEARCH("Ladies",I3074))),"Match Fees",IF(OR(ISNUMBER(SEARCH("Badgers",I3074)),ISNUMBER(SEARCH("Match Fee",I3074))),"Match Fees",IF(OR(ISNUMBER(SEARCH("Training",I3074)),ISNUMBER(SEARCH("Aspirations",I3074))),"Training Fee",""))))</f>
        <v>Match Fees</v>
      </c>
      <c r="M3074" s="1">
        <v>5</v>
      </c>
      <c r="N3074" s="1">
        <v>0.13</v>
      </c>
      <c r="O3074" s="1">
        <v>0.05</v>
      </c>
      <c r="P3074" s="1">
        <v>0</v>
      </c>
      <c r="Q3074" s="1">
        <v>4.82</v>
      </c>
    </row>
    <row r="3075" spans="1:17" ht="12.75">
      <c r="A3075" s="4">
        <v>45611</v>
      </c>
      <c r="B3075" s="18">
        <f>IF(AND(ISNUMBER(--LEFT(A3075,10)), ISNUMBER(--LEFT(C3075,10))), --LEFT(C3075,10) - --LEFT(A3075,10), "")</f>
        <v>40.354800000000978</v>
      </c>
      <c r="C3075" s="4">
        <v>45651.354861111111</v>
      </c>
      <c r="D3075" s="16">
        <f>YEAR(C3075)</f>
        <v>2024</v>
      </c>
      <c r="E3075" s="1" t="str">
        <f t="shared" ref="E3075:E3138" si="48">TEXT(C3075, "mmmm yyyy")</f>
        <v>December 2024</v>
      </c>
      <c r="F3075" s="3" t="str">
        <f ca="1">IF(C3075&gt;=TODAY()-365, "Last 12 Months", "After 12 Months")</f>
        <v>Last 12 Months</v>
      </c>
      <c r="G3075" s="1" t="s">
        <v>5530</v>
      </c>
      <c r="H3075" s="1" t="s">
        <v>488</v>
      </c>
      <c r="I3075" s="1" t="s">
        <v>5174</v>
      </c>
      <c r="J3075" s="8">
        <f>EOMONTH(C3075, 0)</f>
        <v>45657</v>
      </c>
      <c r="K3075" s="1" t="s">
        <v>373</v>
      </c>
      <c r="L3075" s="1" t="str">
        <f>IF(ISNUMBER(SEARCH("Social subscription",I3075)),"Social Sub",IF(OR(ISNUMBER(SEARCH("Mens",I3075)),ISNUMBER(SEARCH("Ladies",I3075))),"Match Fees",IF(OR(ISNUMBER(SEARCH("Badgers",I3075)),ISNUMBER(SEARCH("Match Fee",I3075))),"Match Fees",IF(OR(ISNUMBER(SEARCH("Training",I3075)),ISNUMBER(SEARCH("Aspirations",I3075))),"Training Fee",""))))</f>
        <v>Match Fees</v>
      </c>
      <c r="M3075" s="1">
        <v>10</v>
      </c>
      <c r="N3075" s="1">
        <v>0.25</v>
      </c>
      <c r="O3075" s="1">
        <v>0.1</v>
      </c>
      <c r="P3075" s="1">
        <v>0</v>
      </c>
      <c r="Q3075" s="1">
        <v>9.65</v>
      </c>
    </row>
    <row r="3076" spans="1:17" ht="12.75">
      <c r="A3076" s="4">
        <v>45619</v>
      </c>
      <c r="B3076" s="18">
        <f>IF(AND(ISNUMBER(--LEFT(A3076,10)), ISNUMBER(--LEFT(C3076,10))), --LEFT(C3076,10) - --LEFT(A3076,10), "")</f>
        <v>32.354800000000978</v>
      </c>
      <c r="C3076" s="4">
        <v>45651.354861111111</v>
      </c>
      <c r="D3076" s="16">
        <f>YEAR(C3076)</f>
        <v>2024</v>
      </c>
      <c r="E3076" s="1" t="str">
        <f t="shared" si="48"/>
        <v>December 2024</v>
      </c>
      <c r="F3076" s="3" t="str">
        <f ca="1">IF(C3076&gt;=TODAY()-365, "Last 12 Months", "After 12 Months")</f>
        <v>Last 12 Months</v>
      </c>
      <c r="G3076" s="1" t="s">
        <v>5531</v>
      </c>
      <c r="H3076" s="1" t="s">
        <v>488</v>
      </c>
      <c r="I3076" s="1" t="s">
        <v>5015</v>
      </c>
      <c r="J3076" s="8">
        <f>EOMONTH(C3076, 0)</f>
        <v>45657</v>
      </c>
      <c r="K3076" s="1" t="s">
        <v>373</v>
      </c>
      <c r="L3076" s="1" t="str">
        <f>IF(ISNUMBER(SEARCH("Social subscription",I3076)),"Social Sub",IF(OR(ISNUMBER(SEARCH("Mens",I3076)),ISNUMBER(SEARCH("Ladies",I3076))),"Match Fees",IF(OR(ISNUMBER(SEARCH("Badgers",I3076)),ISNUMBER(SEARCH("Match Fee",I3076))),"Match Fees",IF(OR(ISNUMBER(SEARCH("Training",I3076)),ISNUMBER(SEARCH("Aspirations",I3076))),"Training Fee",""))))</f>
        <v>Match Fees</v>
      </c>
      <c r="M3076" s="1">
        <v>10</v>
      </c>
      <c r="N3076" s="1">
        <v>0.25</v>
      </c>
      <c r="O3076" s="1">
        <v>0.1</v>
      </c>
      <c r="P3076" s="1">
        <v>0</v>
      </c>
      <c r="Q3076" s="1">
        <v>9.65</v>
      </c>
    </row>
    <row r="3077" spans="1:17" ht="12.75">
      <c r="A3077" s="4">
        <v>45557</v>
      </c>
      <c r="B3077" s="18">
        <f>IF(AND(ISNUMBER(--LEFT(A3077,10)), ISNUMBER(--LEFT(C3077,10))), --LEFT(C3077,10) - --LEFT(A3077,10), "")</f>
        <v>94.354800000000978</v>
      </c>
      <c r="C3077" s="4">
        <v>45651.354861111111</v>
      </c>
      <c r="D3077" s="16">
        <f>YEAR(C3077)</f>
        <v>2024</v>
      </c>
      <c r="E3077" s="1" t="str">
        <f t="shared" si="48"/>
        <v>December 2024</v>
      </c>
      <c r="F3077" s="3" t="str">
        <f ca="1">IF(C3077&gt;=TODAY()-365, "Last 12 Months", "After 12 Months")</f>
        <v>Last 12 Months</v>
      </c>
      <c r="G3077" s="1" t="s">
        <v>5532</v>
      </c>
      <c r="H3077" s="1" t="s">
        <v>732</v>
      </c>
      <c r="I3077" s="1" t="s">
        <v>5533</v>
      </c>
      <c r="J3077" s="8">
        <f>EOMONTH(C3077, 0)</f>
        <v>45657</v>
      </c>
      <c r="K3077" s="1" t="s">
        <v>373</v>
      </c>
      <c r="L3077" s="1" t="str">
        <f>IF(ISNUMBER(SEARCH("Social subscription",I3077)),"Social Sub",IF(OR(ISNUMBER(SEARCH("Mens",I3077)),ISNUMBER(SEARCH("Ladies",I3077))),"Match Fees",IF(OR(ISNUMBER(SEARCH("Badgers",I3077)),ISNUMBER(SEARCH("Match Fee",I3077))),"Match Fees",IF(OR(ISNUMBER(SEARCH("Training",I3077)),ISNUMBER(SEARCH("Aspirations",I3077))),"Training Fee",""))))</f>
        <v>Training Fee</v>
      </c>
      <c r="M3077" s="1">
        <v>3</v>
      </c>
      <c r="N3077" s="1">
        <v>7.0000000000000007E-2</v>
      </c>
      <c r="O3077" s="1">
        <v>0.05</v>
      </c>
      <c r="P3077" s="1">
        <v>0</v>
      </c>
      <c r="Q3077" s="1">
        <v>2.88</v>
      </c>
    </row>
    <row r="3078" spans="1:17" ht="12.75">
      <c r="A3078" s="4">
        <v>45568</v>
      </c>
      <c r="B3078" s="18">
        <f>IF(AND(ISNUMBER(--LEFT(A3078,10)), ISNUMBER(--LEFT(C3078,10))), --LEFT(C3078,10) - --LEFT(A3078,10), "")</f>
        <v>83.354800000000978</v>
      </c>
      <c r="C3078" s="4">
        <v>45651.354861111111</v>
      </c>
      <c r="D3078" s="16">
        <f>YEAR(C3078)</f>
        <v>2024</v>
      </c>
      <c r="E3078" s="1" t="str">
        <f t="shared" si="48"/>
        <v>December 2024</v>
      </c>
      <c r="F3078" s="3" t="str">
        <f ca="1">IF(C3078&gt;=TODAY()-365, "Last 12 Months", "After 12 Months")</f>
        <v>Last 12 Months</v>
      </c>
      <c r="G3078" s="1" t="s">
        <v>5534</v>
      </c>
      <c r="H3078" s="1" t="s">
        <v>735</v>
      </c>
      <c r="I3078" s="1" t="s">
        <v>5535</v>
      </c>
      <c r="J3078" s="8">
        <f>EOMONTH(C3078, 0)</f>
        <v>45657</v>
      </c>
      <c r="K3078" s="1" t="s">
        <v>373</v>
      </c>
      <c r="L3078" s="1" t="str">
        <f>IF(ISNUMBER(SEARCH("Social subscription",I3078)),"Social Sub",IF(OR(ISNUMBER(SEARCH("Mens",I3078)),ISNUMBER(SEARCH("Ladies",I3078))),"Match Fees",IF(OR(ISNUMBER(SEARCH("Badgers",I3078)),ISNUMBER(SEARCH("Match Fee",I3078))),"Match Fees",IF(OR(ISNUMBER(SEARCH("Training",I3078)),ISNUMBER(SEARCH("Aspirations",I3078))),"Training Fee",""))))</f>
        <v>Training Fee</v>
      </c>
      <c r="M3078" s="1">
        <v>3</v>
      </c>
      <c r="N3078" s="1">
        <v>7.0000000000000007E-2</v>
      </c>
      <c r="O3078" s="1">
        <v>0.05</v>
      </c>
      <c r="P3078" s="1">
        <v>0</v>
      </c>
      <c r="Q3078" s="1">
        <v>2.88</v>
      </c>
    </row>
    <row r="3079" spans="1:17" ht="12.75">
      <c r="A3079" s="4">
        <v>45568</v>
      </c>
      <c r="B3079" s="18">
        <f>IF(AND(ISNUMBER(--LEFT(A3079,10)), ISNUMBER(--LEFT(C3079,10))), --LEFT(C3079,10) - --LEFT(A3079,10), "")</f>
        <v>83.354800000000978</v>
      </c>
      <c r="C3079" s="4">
        <v>45651.354861111111</v>
      </c>
      <c r="D3079" s="16">
        <f>YEAR(C3079)</f>
        <v>2024</v>
      </c>
      <c r="E3079" s="1" t="str">
        <f t="shared" si="48"/>
        <v>December 2024</v>
      </c>
      <c r="F3079" s="3" t="str">
        <f ca="1">IF(C3079&gt;=TODAY()-365, "Last 12 Months", "After 12 Months")</f>
        <v>Last 12 Months</v>
      </c>
      <c r="G3079" s="1" t="s">
        <v>5536</v>
      </c>
      <c r="H3079" s="1" t="s">
        <v>732</v>
      </c>
      <c r="I3079" s="1" t="s">
        <v>5535</v>
      </c>
      <c r="J3079" s="8">
        <f>EOMONTH(C3079, 0)</f>
        <v>45657</v>
      </c>
      <c r="K3079" s="1" t="s">
        <v>373</v>
      </c>
      <c r="L3079" s="1" t="str">
        <f>IF(ISNUMBER(SEARCH("Social subscription",I3079)),"Social Sub",IF(OR(ISNUMBER(SEARCH("Mens",I3079)),ISNUMBER(SEARCH("Ladies",I3079))),"Match Fees",IF(OR(ISNUMBER(SEARCH("Badgers",I3079)),ISNUMBER(SEARCH("Match Fee",I3079))),"Match Fees",IF(OR(ISNUMBER(SEARCH("Training",I3079)),ISNUMBER(SEARCH("Aspirations",I3079))),"Training Fee",""))))</f>
        <v>Training Fee</v>
      </c>
      <c r="M3079" s="1">
        <v>3</v>
      </c>
      <c r="N3079" s="1">
        <v>7.0000000000000007E-2</v>
      </c>
      <c r="O3079" s="1">
        <v>0.05</v>
      </c>
      <c r="P3079" s="1">
        <v>0</v>
      </c>
      <c r="Q3079" s="1">
        <v>2.88</v>
      </c>
    </row>
    <row r="3080" spans="1:17" ht="12.75">
      <c r="A3080" s="4">
        <v>45571</v>
      </c>
      <c r="B3080" s="18">
        <f>IF(AND(ISNUMBER(--LEFT(A3080,10)), ISNUMBER(--LEFT(C3080,10))), --LEFT(C3080,10) - --LEFT(A3080,10), "")</f>
        <v>80.354800000000978</v>
      </c>
      <c r="C3080" s="4">
        <v>45651.354861111111</v>
      </c>
      <c r="D3080" s="16">
        <f>YEAR(C3080)</f>
        <v>2024</v>
      </c>
      <c r="E3080" s="1" t="str">
        <f t="shared" si="48"/>
        <v>December 2024</v>
      </c>
      <c r="F3080" s="3" t="str">
        <f ca="1">IF(C3080&gt;=TODAY()-365, "Last 12 Months", "After 12 Months")</f>
        <v>Last 12 Months</v>
      </c>
      <c r="G3080" s="1" t="s">
        <v>5537</v>
      </c>
      <c r="H3080" s="1" t="s">
        <v>732</v>
      </c>
      <c r="I3080" s="1" t="s">
        <v>5538</v>
      </c>
      <c r="J3080" s="8">
        <f>EOMONTH(C3080, 0)</f>
        <v>45657</v>
      </c>
      <c r="K3080" s="1" t="s">
        <v>373</v>
      </c>
      <c r="L3080" s="1" t="str">
        <f>IF(ISNUMBER(SEARCH("Social subscription",I3080)),"Social Sub",IF(OR(ISNUMBER(SEARCH("Mens",I3080)),ISNUMBER(SEARCH("Ladies",I3080))),"Match Fees",IF(OR(ISNUMBER(SEARCH("Badgers",I3080)),ISNUMBER(SEARCH("Match Fee",I3080))),"Match Fees",IF(OR(ISNUMBER(SEARCH("Training",I3080)),ISNUMBER(SEARCH("Aspirations",I3080))),"Training Fee",""))))</f>
        <v>Training Fee</v>
      </c>
      <c r="M3080" s="1">
        <v>3</v>
      </c>
      <c r="N3080" s="1">
        <v>7.0000000000000007E-2</v>
      </c>
      <c r="O3080" s="1">
        <v>0.05</v>
      </c>
      <c r="P3080" s="1">
        <v>0</v>
      </c>
      <c r="Q3080" s="1">
        <v>2.88</v>
      </c>
    </row>
    <row r="3081" spans="1:17" ht="12.75">
      <c r="A3081" s="4">
        <v>45599</v>
      </c>
      <c r="B3081" s="18">
        <f>IF(AND(ISNUMBER(--LEFT(A3081,10)), ISNUMBER(--LEFT(C3081,10))), --LEFT(C3081,10) - --LEFT(A3081,10), "")</f>
        <v>52.354800000000978</v>
      </c>
      <c r="C3081" s="4">
        <v>45651.354861111111</v>
      </c>
      <c r="D3081" s="16">
        <f>YEAR(C3081)</f>
        <v>2024</v>
      </c>
      <c r="E3081" s="1" t="str">
        <f t="shared" si="48"/>
        <v>December 2024</v>
      </c>
      <c r="F3081" s="3" t="str">
        <f ca="1">IF(C3081&gt;=TODAY()-365, "Last 12 Months", "After 12 Months")</f>
        <v>Last 12 Months</v>
      </c>
      <c r="G3081" s="1" t="s">
        <v>5539</v>
      </c>
      <c r="H3081" s="1" t="s">
        <v>735</v>
      </c>
      <c r="I3081" s="1" t="s">
        <v>5540</v>
      </c>
      <c r="J3081" s="8">
        <f>EOMONTH(C3081, 0)</f>
        <v>45657</v>
      </c>
      <c r="K3081" s="1" t="s">
        <v>373</v>
      </c>
      <c r="L3081" s="1" t="str">
        <f>IF(ISNUMBER(SEARCH("Social subscription",I3081)),"Social Sub",IF(OR(ISNUMBER(SEARCH("Mens",I3081)),ISNUMBER(SEARCH("Ladies",I3081))),"Match Fees",IF(OR(ISNUMBER(SEARCH("Badgers",I3081)),ISNUMBER(SEARCH("Match Fee",I3081))),"Match Fees",IF(OR(ISNUMBER(SEARCH("Training",I3081)),ISNUMBER(SEARCH("Aspirations",I3081))),"Training Fee",""))))</f>
        <v>Training Fee</v>
      </c>
      <c r="M3081" s="1">
        <v>3</v>
      </c>
      <c r="N3081" s="1">
        <v>7.0000000000000007E-2</v>
      </c>
      <c r="O3081" s="1">
        <v>0.05</v>
      </c>
      <c r="P3081" s="1">
        <v>0</v>
      </c>
      <c r="Q3081" s="1">
        <v>2.88</v>
      </c>
    </row>
    <row r="3082" spans="1:17" ht="12.75">
      <c r="A3082" s="4">
        <v>45599</v>
      </c>
      <c r="B3082" s="18">
        <f>IF(AND(ISNUMBER(--LEFT(A3082,10)), ISNUMBER(--LEFT(C3082,10))), --LEFT(C3082,10) - --LEFT(A3082,10), "")</f>
        <v>52.354800000000978</v>
      </c>
      <c r="C3082" s="4">
        <v>45651.354861111111</v>
      </c>
      <c r="D3082" s="16">
        <f>YEAR(C3082)</f>
        <v>2024</v>
      </c>
      <c r="E3082" s="1" t="str">
        <f t="shared" si="48"/>
        <v>December 2024</v>
      </c>
      <c r="F3082" s="3" t="str">
        <f ca="1">IF(C3082&gt;=TODAY()-365, "Last 12 Months", "After 12 Months")</f>
        <v>Last 12 Months</v>
      </c>
      <c r="G3082" s="1" t="s">
        <v>5541</v>
      </c>
      <c r="H3082" s="1" t="s">
        <v>732</v>
      </c>
      <c r="I3082" s="1" t="s">
        <v>5540</v>
      </c>
      <c r="J3082" s="8">
        <f>EOMONTH(C3082, 0)</f>
        <v>45657</v>
      </c>
      <c r="K3082" s="1" t="s">
        <v>373</v>
      </c>
      <c r="L3082" s="1" t="str">
        <f>IF(ISNUMBER(SEARCH("Social subscription",I3082)),"Social Sub",IF(OR(ISNUMBER(SEARCH("Mens",I3082)),ISNUMBER(SEARCH("Ladies",I3082))),"Match Fees",IF(OR(ISNUMBER(SEARCH("Badgers",I3082)),ISNUMBER(SEARCH("Match Fee",I3082))),"Match Fees",IF(OR(ISNUMBER(SEARCH("Training",I3082)),ISNUMBER(SEARCH("Aspirations",I3082))),"Training Fee",""))))</f>
        <v>Training Fee</v>
      </c>
      <c r="M3082" s="1">
        <v>3</v>
      </c>
      <c r="N3082" s="1">
        <v>7.0000000000000007E-2</v>
      </c>
      <c r="O3082" s="1">
        <v>0.05</v>
      </c>
      <c r="P3082" s="1">
        <v>0</v>
      </c>
      <c r="Q3082" s="1">
        <v>2.88</v>
      </c>
    </row>
    <row r="3083" spans="1:17" ht="12.75">
      <c r="A3083" s="4">
        <v>45613</v>
      </c>
      <c r="B3083" s="18">
        <f>IF(AND(ISNUMBER(--LEFT(A3083,10)), ISNUMBER(--LEFT(C3083,10))), --LEFT(C3083,10) - --LEFT(A3083,10), "")</f>
        <v>38.354800000000978</v>
      </c>
      <c r="C3083" s="4">
        <v>45651.354861111111</v>
      </c>
      <c r="D3083" s="16">
        <f>YEAR(C3083)</f>
        <v>2024</v>
      </c>
      <c r="E3083" s="1" t="str">
        <f t="shared" si="48"/>
        <v>December 2024</v>
      </c>
      <c r="F3083" s="3" t="str">
        <f ca="1">IF(C3083&gt;=TODAY()-365, "Last 12 Months", "After 12 Months")</f>
        <v>Last 12 Months</v>
      </c>
      <c r="G3083" s="1" t="s">
        <v>5542</v>
      </c>
      <c r="H3083" s="1" t="s">
        <v>735</v>
      </c>
      <c r="I3083" s="1" t="s">
        <v>5543</v>
      </c>
      <c r="J3083" s="8">
        <f>EOMONTH(C3083, 0)</f>
        <v>45657</v>
      </c>
      <c r="K3083" s="1" t="s">
        <v>373</v>
      </c>
      <c r="L3083" s="1" t="str">
        <f>IF(ISNUMBER(SEARCH("Social subscription",I3083)),"Social Sub",IF(OR(ISNUMBER(SEARCH("Mens",I3083)),ISNUMBER(SEARCH("Ladies",I3083))),"Match Fees",IF(OR(ISNUMBER(SEARCH("Badgers",I3083)),ISNUMBER(SEARCH("Match Fee",I3083))),"Match Fees",IF(OR(ISNUMBER(SEARCH("Training",I3083)),ISNUMBER(SEARCH("Aspirations",I3083))),"Training Fee",""))))</f>
        <v>Training Fee</v>
      </c>
      <c r="M3083" s="1">
        <v>3</v>
      </c>
      <c r="N3083" s="1">
        <v>7.0000000000000007E-2</v>
      </c>
      <c r="O3083" s="1">
        <v>0.05</v>
      </c>
      <c r="P3083" s="1">
        <v>0</v>
      </c>
      <c r="Q3083" s="1">
        <v>2.88</v>
      </c>
    </row>
    <row r="3084" spans="1:17" ht="12.75">
      <c r="A3084" s="4">
        <v>45613</v>
      </c>
      <c r="B3084" s="18">
        <f>IF(AND(ISNUMBER(--LEFT(A3084,10)), ISNUMBER(--LEFT(C3084,10))), --LEFT(C3084,10) - --LEFT(A3084,10), "")</f>
        <v>38.354800000000978</v>
      </c>
      <c r="C3084" s="4">
        <v>45651.354861111111</v>
      </c>
      <c r="D3084" s="16">
        <f>YEAR(C3084)</f>
        <v>2024</v>
      </c>
      <c r="E3084" s="1" t="str">
        <f t="shared" si="48"/>
        <v>December 2024</v>
      </c>
      <c r="F3084" s="3" t="str">
        <f ca="1">IF(C3084&gt;=TODAY()-365, "Last 12 Months", "After 12 Months")</f>
        <v>Last 12 Months</v>
      </c>
      <c r="G3084" s="1" t="s">
        <v>5544</v>
      </c>
      <c r="H3084" s="1" t="s">
        <v>732</v>
      </c>
      <c r="I3084" s="1" t="s">
        <v>5543</v>
      </c>
      <c r="J3084" s="8">
        <f>EOMONTH(C3084, 0)</f>
        <v>45657</v>
      </c>
      <c r="K3084" s="1" t="s">
        <v>373</v>
      </c>
      <c r="L3084" s="1" t="str">
        <f>IF(ISNUMBER(SEARCH("Social subscription",I3084)),"Social Sub",IF(OR(ISNUMBER(SEARCH("Mens",I3084)),ISNUMBER(SEARCH("Ladies",I3084))),"Match Fees",IF(OR(ISNUMBER(SEARCH("Badgers",I3084)),ISNUMBER(SEARCH("Match Fee",I3084))),"Match Fees",IF(OR(ISNUMBER(SEARCH("Training",I3084)),ISNUMBER(SEARCH("Aspirations",I3084))),"Training Fee",""))))</f>
        <v>Training Fee</v>
      </c>
      <c r="M3084" s="1">
        <v>3</v>
      </c>
      <c r="N3084" s="1">
        <v>7.0000000000000007E-2</v>
      </c>
      <c r="O3084" s="1">
        <v>0.05</v>
      </c>
      <c r="P3084" s="1">
        <v>0</v>
      </c>
      <c r="Q3084" s="1">
        <v>2.88</v>
      </c>
    </row>
    <row r="3085" spans="1:17" ht="12.75">
      <c r="A3085" s="4">
        <v>45613</v>
      </c>
      <c r="B3085" s="18">
        <f>IF(AND(ISNUMBER(--LEFT(A3085,10)), ISNUMBER(--LEFT(C3085,10))), --LEFT(C3085,10) - --LEFT(A3085,10), "")</f>
        <v>38.354800000000978</v>
      </c>
      <c r="C3085" s="4">
        <v>45651.354861111111</v>
      </c>
      <c r="D3085" s="16">
        <f>YEAR(C3085)</f>
        <v>2024</v>
      </c>
      <c r="E3085" s="1" t="str">
        <f t="shared" si="48"/>
        <v>December 2024</v>
      </c>
      <c r="F3085" s="3" t="str">
        <f ca="1">IF(C3085&gt;=TODAY()-365, "Last 12 Months", "After 12 Months")</f>
        <v>Last 12 Months</v>
      </c>
      <c r="G3085" s="1" t="s">
        <v>5545</v>
      </c>
      <c r="H3085" s="1" t="s">
        <v>497</v>
      </c>
      <c r="I3085" s="1" t="s">
        <v>5546</v>
      </c>
      <c r="J3085" s="8">
        <f>EOMONTH(C3085, 0)</f>
        <v>45657</v>
      </c>
      <c r="K3085" s="1" t="s">
        <v>373</v>
      </c>
      <c r="L3085" s="1" t="str">
        <f>IF(ISNUMBER(SEARCH("Social subscription",I3085)),"Social Sub",IF(OR(ISNUMBER(SEARCH("Mens",I3085)),ISNUMBER(SEARCH("Ladies",I3085))),"Match Fees",IF(OR(ISNUMBER(SEARCH("Badgers",I3085)),ISNUMBER(SEARCH("Match Fee",I3085))),"Match Fees",IF(OR(ISNUMBER(SEARCH("Training",I3085)),ISNUMBER(SEARCH("Aspirations",I3085))),"Training Fee",""))))</f>
        <v>Training Fee</v>
      </c>
      <c r="M3085" s="1">
        <v>3</v>
      </c>
      <c r="N3085" s="1">
        <v>0.1</v>
      </c>
      <c r="O3085" s="1">
        <v>0.05</v>
      </c>
      <c r="P3085" s="1">
        <v>0</v>
      </c>
      <c r="Q3085" s="1">
        <v>2.85</v>
      </c>
    </row>
    <row r="3086" spans="1:17" ht="12.75">
      <c r="A3086" s="4">
        <v>45619</v>
      </c>
      <c r="B3086" s="18">
        <f>IF(AND(ISNUMBER(--LEFT(A3086,10)), ISNUMBER(--LEFT(C3086,10))), --LEFT(C3086,10) - --LEFT(A3086,10), "")</f>
        <v>32.354800000000978</v>
      </c>
      <c r="C3086" s="4">
        <v>45651.354861111111</v>
      </c>
      <c r="D3086" s="16">
        <f>YEAR(C3086)</f>
        <v>2024</v>
      </c>
      <c r="E3086" s="1" t="str">
        <f t="shared" si="48"/>
        <v>December 2024</v>
      </c>
      <c r="F3086" s="3" t="str">
        <f ca="1">IF(C3086&gt;=TODAY()-365, "Last 12 Months", "After 12 Months")</f>
        <v>Last 12 Months</v>
      </c>
      <c r="G3086" s="1" t="s">
        <v>5547</v>
      </c>
      <c r="H3086" s="1" t="s">
        <v>497</v>
      </c>
      <c r="I3086" s="1" t="s">
        <v>5548</v>
      </c>
      <c r="J3086" s="8">
        <f>EOMONTH(C3086, 0)</f>
        <v>45657</v>
      </c>
      <c r="K3086" s="1" t="s">
        <v>373</v>
      </c>
      <c r="L3086" s="1" t="str">
        <f>IF(ISNUMBER(SEARCH("Social subscription",I3086)),"Social Sub",IF(OR(ISNUMBER(SEARCH("Mens",I3086)),ISNUMBER(SEARCH("Ladies",I3086))),"Match Fees",IF(OR(ISNUMBER(SEARCH("Badgers",I3086)),ISNUMBER(SEARCH("Match Fee",I3086))),"Match Fees",IF(OR(ISNUMBER(SEARCH("Training",I3086)),ISNUMBER(SEARCH("Aspirations",I3086))),"Training Fee",""))))</f>
        <v>Match Fees</v>
      </c>
      <c r="M3086" s="1">
        <v>3</v>
      </c>
      <c r="N3086" s="1">
        <v>0.1</v>
      </c>
      <c r="O3086" s="1">
        <v>0.05</v>
      </c>
      <c r="P3086" s="1">
        <v>0</v>
      </c>
      <c r="Q3086" s="1">
        <v>2.85</v>
      </c>
    </row>
    <row r="3087" spans="1:17" ht="12.75">
      <c r="A3087" s="4">
        <v>45626</v>
      </c>
      <c r="B3087" s="18">
        <f>IF(AND(ISNUMBER(--LEFT(A3087,10)), ISNUMBER(--LEFT(C3087,10))), --LEFT(C3087,10) - --LEFT(A3087,10), "")</f>
        <v>25.354800000000978</v>
      </c>
      <c r="C3087" s="4">
        <v>45651.354861111111</v>
      </c>
      <c r="D3087" s="16">
        <f>YEAR(C3087)</f>
        <v>2024</v>
      </c>
      <c r="E3087" s="1" t="str">
        <f t="shared" si="48"/>
        <v>December 2024</v>
      </c>
      <c r="F3087" s="3" t="str">
        <f ca="1">IF(C3087&gt;=TODAY()-365, "Last 12 Months", "After 12 Months")</f>
        <v>Last 12 Months</v>
      </c>
      <c r="G3087" s="1" t="s">
        <v>5549</v>
      </c>
      <c r="H3087" s="1" t="s">
        <v>497</v>
      </c>
      <c r="I3087" s="1" t="s">
        <v>5550</v>
      </c>
      <c r="J3087" s="8">
        <f>EOMONTH(C3087, 0)</f>
        <v>45657</v>
      </c>
      <c r="K3087" s="1" t="s">
        <v>373</v>
      </c>
      <c r="L3087" s="1" t="str">
        <f>IF(ISNUMBER(SEARCH("Social subscription",I3087)),"Social Sub",IF(OR(ISNUMBER(SEARCH("Mens",I3087)),ISNUMBER(SEARCH("Ladies",I3087))),"Match Fees",IF(OR(ISNUMBER(SEARCH("Badgers",I3087)),ISNUMBER(SEARCH("Match Fee",I3087))),"Match Fees",IF(OR(ISNUMBER(SEARCH("Training",I3087)),ISNUMBER(SEARCH("Aspirations",I3087))),"Training Fee",""))))</f>
        <v>Match Fees</v>
      </c>
      <c r="M3087" s="1">
        <v>3</v>
      </c>
      <c r="N3087" s="1">
        <v>0.1</v>
      </c>
      <c r="O3087" s="1">
        <v>0.05</v>
      </c>
      <c r="P3087" s="1">
        <v>0</v>
      </c>
      <c r="Q3087" s="1">
        <v>2.85</v>
      </c>
    </row>
    <row r="3088" spans="1:17" ht="12.75">
      <c r="A3088" s="4">
        <v>45641</v>
      </c>
      <c r="B3088" s="18">
        <f>IF(AND(ISNUMBER(--LEFT(A3088,10)), ISNUMBER(--LEFT(C3088,10))), --LEFT(C3088,10) - --LEFT(A3088,10), "")</f>
        <v>10.354800000000978</v>
      </c>
      <c r="C3088" s="4">
        <v>45651.354861111111</v>
      </c>
      <c r="D3088" s="16">
        <f>YEAR(C3088)</f>
        <v>2024</v>
      </c>
      <c r="E3088" s="1" t="str">
        <f t="shared" si="48"/>
        <v>December 2024</v>
      </c>
      <c r="F3088" s="3" t="str">
        <f ca="1">IF(C3088&gt;=TODAY()-365, "Last 12 Months", "After 12 Months")</f>
        <v>Last 12 Months</v>
      </c>
      <c r="G3088" s="1" t="s">
        <v>5551</v>
      </c>
      <c r="H3088" s="1" t="s">
        <v>497</v>
      </c>
      <c r="I3088" s="1" t="s">
        <v>5552</v>
      </c>
      <c r="J3088" s="8">
        <f>EOMONTH(C3088, 0)</f>
        <v>45657</v>
      </c>
      <c r="K3088" s="1" t="s">
        <v>373</v>
      </c>
      <c r="L3088" s="1" t="str">
        <f>IF(ISNUMBER(SEARCH("Social subscription",I3088)),"Social Sub",IF(OR(ISNUMBER(SEARCH("Mens",I3088)),ISNUMBER(SEARCH("Ladies",I3088))),"Match Fees",IF(OR(ISNUMBER(SEARCH("Badgers",I3088)),ISNUMBER(SEARCH("Match Fee",I3088))),"Match Fees",IF(OR(ISNUMBER(SEARCH("Training",I3088)),ISNUMBER(SEARCH("Aspirations",I3088))),"Training Fee",""))))</f>
        <v>Training Fee</v>
      </c>
      <c r="M3088" s="1">
        <v>3</v>
      </c>
      <c r="N3088" s="1">
        <v>0.08</v>
      </c>
      <c r="O3088" s="1">
        <v>0.05</v>
      </c>
      <c r="P3088" s="1">
        <v>0</v>
      </c>
      <c r="Q3088" s="1">
        <v>2.87</v>
      </c>
    </row>
    <row r="3089" spans="1:17" ht="12.75">
      <c r="A3089" s="4">
        <v>45606</v>
      </c>
      <c r="B3089" s="18">
        <f>IF(AND(ISNUMBER(--LEFT(A3089,10)), ISNUMBER(--LEFT(C3089,10))), --LEFT(C3089,10) - --LEFT(A3089,10), "")</f>
        <v>47.354099999996834</v>
      </c>
      <c r="C3089" s="4">
        <v>45653.354166666664</v>
      </c>
      <c r="D3089" s="16">
        <f>YEAR(C3089)</f>
        <v>2024</v>
      </c>
      <c r="E3089" s="1" t="str">
        <f t="shared" si="48"/>
        <v>December 2024</v>
      </c>
      <c r="F3089" s="3" t="str">
        <f ca="1">IF(C3089&gt;=TODAY()-365, "Last 12 Months", "After 12 Months")</f>
        <v>Last 12 Months</v>
      </c>
      <c r="G3089" s="1" t="s">
        <v>5553</v>
      </c>
      <c r="H3089" s="1" t="s">
        <v>661</v>
      </c>
      <c r="I3089" s="1" t="s">
        <v>5554</v>
      </c>
      <c r="J3089" s="8">
        <f>EOMONTH(C3089, 0)</f>
        <v>45657</v>
      </c>
      <c r="K3089" s="1" t="s">
        <v>373</v>
      </c>
      <c r="L3089" s="1" t="str">
        <f>IF(ISNUMBER(SEARCH("Social subscription",I3089)),"Social Sub",IF(OR(ISNUMBER(SEARCH("Mens",I3089)),ISNUMBER(SEARCH("Ladies",I3089))),"Match Fees",IF(OR(ISNUMBER(SEARCH("Badgers",I3089)),ISNUMBER(SEARCH("Match Fee",I3089))),"Match Fees",IF(OR(ISNUMBER(SEARCH("Training",I3089)),ISNUMBER(SEARCH("Aspirations",I3089))),"Training Fee",""))))</f>
        <v>Training Fee</v>
      </c>
      <c r="M3089" s="1">
        <v>3</v>
      </c>
      <c r="N3089" s="1">
        <v>7.0000000000000007E-2</v>
      </c>
      <c r="O3089" s="1">
        <v>0.05</v>
      </c>
      <c r="P3089" s="1">
        <v>0</v>
      </c>
      <c r="Q3089" s="1">
        <v>2.88</v>
      </c>
    </row>
    <row r="3090" spans="1:17" ht="12.75">
      <c r="A3090" s="4">
        <v>45611</v>
      </c>
      <c r="B3090" s="18">
        <f>IF(AND(ISNUMBER(--LEFT(A3090,10)), ISNUMBER(--LEFT(C3090,10))), --LEFT(C3090,10) - --LEFT(A3090,10), "")</f>
        <v>42.354099999996834</v>
      </c>
      <c r="C3090" s="4">
        <v>45653.354166666664</v>
      </c>
      <c r="D3090" s="16">
        <f>YEAR(C3090)</f>
        <v>2024</v>
      </c>
      <c r="E3090" s="1" t="str">
        <f t="shared" si="48"/>
        <v>December 2024</v>
      </c>
      <c r="F3090" s="3" t="str">
        <f ca="1">IF(C3090&gt;=TODAY()-365, "Last 12 Months", "After 12 Months")</f>
        <v>Last 12 Months</v>
      </c>
      <c r="G3090" s="1" t="s">
        <v>5555</v>
      </c>
      <c r="H3090" s="1" t="s">
        <v>661</v>
      </c>
      <c r="I3090" s="1" t="s">
        <v>5556</v>
      </c>
      <c r="J3090" s="8">
        <f>EOMONTH(C3090, 0)</f>
        <v>45657</v>
      </c>
      <c r="K3090" s="1" t="s">
        <v>373</v>
      </c>
      <c r="L3090" s="1" t="str">
        <f>IF(ISNUMBER(SEARCH("Social subscription",I3090)),"Social Sub",IF(OR(ISNUMBER(SEARCH("Mens",I3090)),ISNUMBER(SEARCH("Ladies",I3090))),"Match Fees",IF(OR(ISNUMBER(SEARCH("Badgers",I3090)),ISNUMBER(SEARCH("Match Fee",I3090))),"Match Fees",IF(OR(ISNUMBER(SEARCH("Training",I3090)),ISNUMBER(SEARCH("Aspirations",I3090))),"Training Fee",""))))</f>
        <v>Match Fees</v>
      </c>
      <c r="M3090" s="1">
        <v>3</v>
      </c>
      <c r="N3090" s="1">
        <v>7.0000000000000007E-2</v>
      </c>
      <c r="O3090" s="1">
        <v>0.05</v>
      </c>
      <c r="P3090" s="1">
        <v>0</v>
      </c>
      <c r="Q3090" s="1">
        <v>2.88</v>
      </c>
    </row>
    <row r="3091" spans="1:17" ht="12.75">
      <c r="A3091" s="4">
        <v>45613</v>
      </c>
      <c r="B3091" s="18">
        <f>IF(AND(ISNUMBER(--LEFT(A3091,10)), ISNUMBER(--LEFT(C3091,10))), --LEFT(C3091,10) - --LEFT(A3091,10), "")</f>
        <v>40.354099999996834</v>
      </c>
      <c r="C3091" s="4">
        <v>45653.354166666664</v>
      </c>
      <c r="D3091" s="16">
        <f>YEAR(C3091)</f>
        <v>2024</v>
      </c>
      <c r="E3091" s="1" t="str">
        <f t="shared" si="48"/>
        <v>December 2024</v>
      </c>
      <c r="F3091" s="3" t="str">
        <f ca="1">IF(C3091&gt;=TODAY()-365, "Last 12 Months", "After 12 Months")</f>
        <v>Last 12 Months</v>
      </c>
      <c r="G3091" s="1" t="s">
        <v>5557</v>
      </c>
      <c r="H3091" s="1" t="s">
        <v>661</v>
      </c>
      <c r="I3091" s="1" t="s">
        <v>5558</v>
      </c>
      <c r="J3091" s="8">
        <f>EOMONTH(C3091, 0)</f>
        <v>45657</v>
      </c>
      <c r="K3091" s="1" t="s">
        <v>373</v>
      </c>
      <c r="L3091" s="1" t="str">
        <f>IF(ISNUMBER(SEARCH("Social subscription",I3091)),"Social Sub",IF(OR(ISNUMBER(SEARCH("Mens",I3091)),ISNUMBER(SEARCH("Ladies",I3091))),"Match Fees",IF(OR(ISNUMBER(SEARCH("Badgers",I3091)),ISNUMBER(SEARCH("Match Fee",I3091))),"Match Fees",IF(OR(ISNUMBER(SEARCH("Training",I3091)),ISNUMBER(SEARCH("Aspirations",I3091))),"Training Fee",""))))</f>
        <v>Training Fee</v>
      </c>
      <c r="M3091" s="1">
        <v>3</v>
      </c>
      <c r="N3091" s="1">
        <v>7.0000000000000007E-2</v>
      </c>
      <c r="O3091" s="1">
        <v>0.05</v>
      </c>
      <c r="P3091" s="1">
        <v>0</v>
      </c>
      <c r="Q3091" s="1">
        <v>2.88</v>
      </c>
    </row>
    <row r="3092" spans="1:17" ht="12.75">
      <c r="A3092" s="4">
        <v>45618</v>
      </c>
      <c r="B3092" s="18">
        <f>IF(AND(ISNUMBER(--LEFT(A3092,10)), ISNUMBER(--LEFT(C3092,10))), --LEFT(C3092,10) - --LEFT(A3092,10), "")</f>
        <v>35.354099999996834</v>
      </c>
      <c r="C3092" s="4">
        <v>45653.354166666664</v>
      </c>
      <c r="D3092" s="16">
        <f>YEAR(C3092)</f>
        <v>2024</v>
      </c>
      <c r="E3092" s="1" t="str">
        <f t="shared" si="48"/>
        <v>December 2024</v>
      </c>
      <c r="F3092" s="3" t="str">
        <f ca="1">IF(C3092&gt;=TODAY()-365, "Last 12 Months", "After 12 Months")</f>
        <v>Last 12 Months</v>
      </c>
      <c r="G3092" s="1" t="s">
        <v>5559</v>
      </c>
      <c r="H3092" s="1" t="s">
        <v>661</v>
      </c>
      <c r="I3092" s="1" t="s">
        <v>5560</v>
      </c>
      <c r="J3092" s="8">
        <f>EOMONTH(C3092, 0)</f>
        <v>45657</v>
      </c>
      <c r="K3092" s="1" t="s">
        <v>373</v>
      </c>
      <c r="L3092" s="1" t="str">
        <f>IF(ISNUMBER(SEARCH("Social subscription",I3092)),"Social Sub",IF(OR(ISNUMBER(SEARCH("Mens",I3092)),ISNUMBER(SEARCH("Ladies",I3092))),"Match Fees",IF(OR(ISNUMBER(SEARCH("Badgers",I3092)),ISNUMBER(SEARCH("Match Fee",I3092))),"Match Fees",IF(OR(ISNUMBER(SEARCH("Training",I3092)),ISNUMBER(SEARCH("Aspirations",I3092))),"Training Fee",""))))</f>
        <v>Match Fees</v>
      </c>
      <c r="M3092" s="1">
        <v>3</v>
      </c>
      <c r="N3092" s="1">
        <v>7.0000000000000007E-2</v>
      </c>
      <c r="O3092" s="1">
        <v>0.05</v>
      </c>
      <c r="P3092" s="1">
        <v>0</v>
      </c>
      <c r="Q3092" s="1">
        <v>2.88</v>
      </c>
    </row>
    <row r="3093" spans="1:17" ht="12.75">
      <c r="A3093" s="4">
        <v>45627</v>
      </c>
      <c r="B3093" s="18">
        <f>IF(AND(ISNUMBER(--LEFT(A3093,10)), ISNUMBER(--LEFT(C3093,10))), --LEFT(C3093,10) - --LEFT(A3093,10), "")</f>
        <v>26.354099999996834</v>
      </c>
      <c r="C3093" s="4">
        <v>45653.354166666664</v>
      </c>
      <c r="D3093" s="16">
        <f>YEAR(C3093)</f>
        <v>2024</v>
      </c>
      <c r="E3093" s="1" t="str">
        <f t="shared" si="48"/>
        <v>December 2024</v>
      </c>
      <c r="F3093" s="3" t="str">
        <f ca="1">IF(C3093&gt;=TODAY()-365, "Last 12 Months", "After 12 Months")</f>
        <v>Last 12 Months</v>
      </c>
      <c r="G3093" s="1" t="s">
        <v>5561</v>
      </c>
      <c r="H3093" s="1" t="s">
        <v>661</v>
      </c>
      <c r="I3093" s="1" t="s">
        <v>5562</v>
      </c>
      <c r="J3093" s="8">
        <f>EOMONTH(C3093, 0)</f>
        <v>45657</v>
      </c>
      <c r="K3093" s="1" t="s">
        <v>373</v>
      </c>
      <c r="L3093" s="1" t="str">
        <f>IF(ISNUMBER(SEARCH("Social subscription",I3093)),"Social Sub",IF(OR(ISNUMBER(SEARCH("Mens",I3093)),ISNUMBER(SEARCH("Ladies",I3093))),"Match Fees",IF(OR(ISNUMBER(SEARCH("Badgers",I3093)),ISNUMBER(SEARCH("Match Fee",I3093))),"Match Fees",IF(OR(ISNUMBER(SEARCH("Training",I3093)),ISNUMBER(SEARCH("Aspirations",I3093))),"Training Fee",""))))</f>
        <v>Training Fee</v>
      </c>
      <c r="M3093" s="1">
        <v>3</v>
      </c>
      <c r="N3093" s="1">
        <v>7.0000000000000007E-2</v>
      </c>
      <c r="O3093" s="1">
        <v>0.05</v>
      </c>
      <c r="P3093" s="1">
        <v>0</v>
      </c>
      <c r="Q3093" s="1">
        <v>2.88</v>
      </c>
    </row>
    <row r="3094" spans="1:17" ht="12.75">
      <c r="A3094" s="4">
        <v>45632</v>
      </c>
      <c r="B3094" s="18">
        <f>IF(AND(ISNUMBER(--LEFT(A3094,10)), ISNUMBER(--LEFT(C3094,10))), --LEFT(C3094,10) - --LEFT(A3094,10), "")</f>
        <v>21.354099999996834</v>
      </c>
      <c r="C3094" s="4">
        <v>45653.354166666664</v>
      </c>
      <c r="D3094" s="16">
        <f>YEAR(C3094)</f>
        <v>2024</v>
      </c>
      <c r="E3094" s="1" t="str">
        <f t="shared" si="48"/>
        <v>December 2024</v>
      </c>
      <c r="F3094" s="3" t="str">
        <f ca="1">IF(C3094&gt;=TODAY()-365, "Last 12 Months", "After 12 Months")</f>
        <v>Last 12 Months</v>
      </c>
      <c r="G3094" s="1" t="s">
        <v>5563</v>
      </c>
      <c r="H3094" s="1" t="s">
        <v>661</v>
      </c>
      <c r="I3094" s="1" t="s">
        <v>5564</v>
      </c>
      <c r="J3094" s="8">
        <f>EOMONTH(C3094, 0)</f>
        <v>45657</v>
      </c>
      <c r="K3094" s="1" t="s">
        <v>373</v>
      </c>
      <c r="L3094" s="1" t="str">
        <f>IF(ISNUMBER(SEARCH("Social subscription",I3094)),"Social Sub",IF(OR(ISNUMBER(SEARCH("Mens",I3094)),ISNUMBER(SEARCH("Ladies",I3094))),"Match Fees",IF(OR(ISNUMBER(SEARCH("Badgers",I3094)),ISNUMBER(SEARCH("Match Fee",I3094))),"Match Fees",IF(OR(ISNUMBER(SEARCH("Training",I3094)),ISNUMBER(SEARCH("Aspirations",I3094))),"Training Fee",""))))</f>
        <v>Match Fees</v>
      </c>
      <c r="M3094" s="1">
        <v>3</v>
      </c>
      <c r="N3094" s="1">
        <v>7.0000000000000007E-2</v>
      </c>
      <c r="O3094" s="1">
        <v>0.05</v>
      </c>
      <c r="P3094" s="1">
        <v>0</v>
      </c>
      <c r="Q3094" s="1">
        <v>2.88</v>
      </c>
    </row>
    <row r="3095" spans="1:17" ht="12.75">
      <c r="A3095" s="4">
        <v>45641</v>
      </c>
      <c r="B3095" s="18">
        <f>IF(AND(ISNUMBER(--LEFT(A3095,10)), ISNUMBER(--LEFT(C3095,10))), --LEFT(C3095,10) - --LEFT(A3095,10), "")</f>
        <v>12.354099999996834</v>
      </c>
      <c r="C3095" s="4">
        <v>45653.354166666664</v>
      </c>
      <c r="D3095" s="16">
        <f>YEAR(C3095)</f>
        <v>2024</v>
      </c>
      <c r="E3095" s="1" t="str">
        <f t="shared" si="48"/>
        <v>December 2024</v>
      </c>
      <c r="F3095" s="3" t="str">
        <f ca="1">IF(C3095&gt;=TODAY()-365, "Last 12 Months", "After 12 Months")</f>
        <v>Last 12 Months</v>
      </c>
      <c r="G3095" s="1" t="s">
        <v>5565</v>
      </c>
      <c r="H3095" s="1" t="s">
        <v>661</v>
      </c>
      <c r="I3095" s="1" t="s">
        <v>5566</v>
      </c>
      <c r="J3095" s="8">
        <f>EOMONTH(C3095, 0)</f>
        <v>45657</v>
      </c>
      <c r="K3095" s="1" t="s">
        <v>373</v>
      </c>
      <c r="L3095" s="1" t="str">
        <f>IF(ISNUMBER(SEARCH("Social subscription",I3095)),"Social Sub",IF(OR(ISNUMBER(SEARCH("Mens",I3095)),ISNUMBER(SEARCH("Ladies",I3095))),"Match Fees",IF(OR(ISNUMBER(SEARCH("Badgers",I3095)),ISNUMBER(SEARCH("Match Fee",I3095))),"Match Fees",IF(OR(ISNUMBER(SEARCH("Training",I3095)),ISNUMBER(SEARCH("Aspirations",I3095))),"Training Fee",""))))</f>
        <v>Training Fee</v>
      </c>
      <c r="M3095" s="1">
        <v>3</v>
      </c>
      <c r="N3095" s="1">
        <v>0.1</v>
      </c>
      <c r="O3095" s="1">
        <v>0.05</v>
      </c>
      <c r="P3095" s="1">
        <v>0</v>
      </c>
      <c r="Q3095" s="1">
        <v>2.85</v>
      </c>
    </row>
    <row r="3096" spans="1:17" ht="12.75">
      <c r="A3096" s="4">
        <v>45556</v>
      </c>
      <c r="B3096" s="18">
        <f>IF(AND(ISNUMBER(--LEFT(A3096,10)), ISNUMBER(--LEFT(C3096,10))), --LEFT(C3096,10) - --LEFT(A3096,10), "")</f>
        <v>98.354800000000978</v>
      </c>
      <c r="C3096" s="4">
        <v>45654.354861111111</v>
      </c>
      <c r="D3096" s="16">
        <f>YEAR(C3096)</f>
        <v>2024</v>
      </c>
      <c r="E3096" s="1" t="str">
        <f t="shared" si="48"/>
        <v>December 2024</v>
      </c>
      <c r="F3096" s="3" t="str">
        <f ca="1">IF(C3096&gt;=TODAY()-365, "Last 12 Months", "After 12 Months")</f>
        <v>Last 12 Months</v>
      </c>
      <c r="G3096" s="1" t="s">
        <v>5567</v>
      </c>
      <c r="H3096" s="1" t="s">
        <v>5568</v>
      </c>
      <c r="I3096" s="1" t="s">
        <v>3118</v>
      </c>
      <c r="J3096" s="8">
        <f>EOMONTH(C3096, 0)</f>
        <v>45657</v>
      </c>
      <c r="K3096" s="1" t="s">
        <v>373</v>
      </c>
      <c r="L3096" s="1" t="str">
        <f>IF(ISNUMBER(SEARCH("Social subscription",I3096)),"Social Sub",IF(OR(ISNUMBER(SEARCH("Mens",I3096)),ISNUMBER(SEARCH("Ladies",I3096))),"Match Fees",IF(OR(ISNUMBER(SEARCH("Badgers",I3096)),ISNUMBER(SEARCH("Match Fee",I3096))),"Match Fees",IF(OR(ISNUMBER(SEARCH("Training",I3096)),ISNUMBER(SEARCH("Aspirations",I3096))),"Training Fee",""))))</f>
        <v>Match Fees</v>
      </c>
      <c r="M3096" s="1">
        <v>5</v>
      </c>
      <c r="N3096" s="1">
        <v>0.15</v>
      </c>
      <c r="O3096" s="1">
        <v>0.05</v>
      </c>
      <c r="P3096" s="1">
        <v>0</v>
      </c>
      <c r="Q3096" s="1">
        <v>4.8</v>
      </c>
    </row>
    <row r="3097" spans="1:17" ht="12.75">
      <c r="A3097" s="4">
        <v>45564</v>
      </c>
      <c r="B3097" s="18">
        <f>IF(AND(ISNUMBER(--LEFT(A3097,10)), ISNUMBER(--LEFT(C3097,10))), --LEFT(C3097,10) - --LEFT(A3097,10), "")</f>
        <v>90.354800000000978</v>
      </c>
      <c r="C3097" s="4">
        <v>45654.354861111111</v>
      </c>
      <c r="D3097" s="16">
        <f>YEAR(C3097)</f>
        <v>2024</v>
      </c>
      <c r="E3097" s="1" t="str">
        <f t="shared" si="48"/>
        <v>December 2024</v>
      </c>
      <c r="F3097" s="3" t="str">
        <f ca="1">IF(C3097&gt;=TODAY()-365, "Last 12 Months", "After 12 Months")</f>
        <v>Last 12 Months</v>
      </c>
      <c r="G3097" s="1" t="s">
        <v>5569</v>
      </c>
      <c r="H3097" s="1" t="s">
        <v>5568</v>
      </c>
      <c r="I3097" s="1" t="s">
        <v>4013</v>
      </c>
      <c r="J3097" s="8">
        <f>EOMONTH(C3097, 0)</f>
        <v>45657</v>
      </c>
      <c r="K3097" s="1" t="s">
        <v>373</v>
      </c>
      <c r="L3097" s="1" t="str">
        <f>IF(ISNUMBER(SEARCH("Social subscription",I3097)),"Social Sub",IF(OR(ISNUMBER(SEARCH("Mens",I3097)),ISNUMBER(SEARCH("Ladies",I3097))),"Match Fees",IF(OR(ISNUMBER(SEARCH("Badgers",I3097)),ISNUMBER(SEARCH("Match Fee",I3097))),"Match Fees",IF(OR(ISNUMBER(SEARCH("Training",I3097)),ISNUMBER(SEARCH("Aspirations",I3097))),"Training Fee",""))))</f>
        <v>Match Fees</v>
      </c>
      <c r="M3097" s="1">
        <v>5</v>
      </c>
      <c r="N3097" s="1">
        <v>0.15</v>
      </c>
      <c r="O3097" s="1">
        <v>0.05</v>
      </c>
      <c r="P3097" s="1">
        <v>0</v>
      </c>
      <c r="Q3097" s="1">
        <v>4.8</v>
      </c>
    </row>
    <row r="3098" spans="1:17" ht="12.75">
      <c r="A3098" s="4">
        <v>45573</v>
      </c>
      <c r="B3098" s="18">
        <f>IF(AND(ISNUMBER(--LEFT(A3098,10)), ISNUMBER(--LEFT(C3098,10))), --LEFT(C3098,10) - --LEFT(A3098,10), "")</f>
        <v>81.354800000000978</v>
      </c>
      <c r="C3098" s="4">
        <v>45654.354861111111</v>
      </c>
      <c r="D3098" s="16">
        <f>YEAR(C3098)</f>
        <v>2024</v>
      </c>
      <c r="E3098" s="1" t="str">
        <f t="shared" si="48"/>
        <v>December 2024</v>
      </c>
      <c r="F3098" s="3" t="str">
        <f ca="1">IF(C3098&gt;=TODAY()-365, "Last 12 Months", "After 12 Months")</f>
        <v>Last 12 Months</v>
      </c>
      <c r="G3098" s="1" t="s">
        <v>5570</v>
      </c>
      <c r="H3098" s="1" t="s">
        <v>5568</v>
      </c>
      <c r="I3098" s="1" t="s">
        <v>3907</v>
      </c>
      <c r="J3098" s="8">
        <f>EOMONTH(C3098, 0)</f>
        <v>45657</v>
      </c>
      <c r="K3098" s="1" t="s">
        <v>373</v>
      </c>
      <c r="L3098" s="1" t="str">
        <f>IF(ISNUMBER(SEARCH("Social subscription",I3098)),"Social Sub",IF(OR(ISNUMBER(SEARCH("Mens",I3098)),ISNUMBER(SEARCH("Ladies",I3098))),"Match Fees",IF(OR(ISNUMBER(SEARCH("Badgers",I3098)),ISNUMBER(SEARCH("Match Fee",I3098))),"Match Fees",IF(OR(ISNUMBER(SEARCH("Training",I3098)),ISNUMBER(SEARCH("Aspirations",I3098))),"Training Fee",""))))</f>
        <v>Match Fees</v>
      </c>
      <c r="M3098" s="1">
        <v>5</v>
      </c>
      <c r="N3098" s="1">
        <v>0.15</v>
      </c>
      <c r="O3098" s="1">
        <v>0.05</v>
      </c>
      <c r="P3098" s="1">
        <v>0</v>
      </c>
      <c r="Q3098" s="1">
        <v>4.8</v>
      </c>
    </row>
    <row r="3099" spans="1:17" ht="12.75">
      <c r="A3099" s="4">
        <v>45582</v>
      </c>
      <c r="B3099" s="18">
        <f>IF(AND(ISNUMBER(--LEFT(A3099,10)), ISNUMBER(--LEFT(C3099,10))), --LEFT(C3099,10) - --LEFT(A3099,10), "")</f>
        <v>72.354800000000978</v>
      </c>
      <c r="C3099" s="4">
        <v>45654.354861111111</v>
      </c>
      <c r="D3099" s="16">
        <f>YEAR(C3099)</f>
        <v>2024</v>
      </c>
      <c r="E3099" s="1" t="str">
        <f t="shared" si="48"/>
        <v>December 2024</v>
      </c>
      <c r="F3099" s="3" t="str">
        <f ca="1">IF(C3099&gt;=TODAY()-365, "Last 12 Months", "After 12 Months")</f>
        <v>Last 12 Months</v>
      </c>
      <c r="G3099" s="1" t="s">
        <v>5571</v>
      </c>
      <c r="H3099" s="1" t="s">
        <v>5568</v>
      </c>
      <c r="I3099" s="1" t="s">
        <v>3909</v>
      </c>
      <c r="J3099" s="8">
        <f>EOMONTH(C3099, 0)</f>
        <v>45657</v>
      </c>
      <c r="K3099" s="1" t="s">
        <v>373</v>
      </c>
      <c r="L3099" s="1" t="str">
        <f>IF(ISNUMBER(SEARCH("Social subscription",I3099)),"Social Sub",IF(OR(ISNUMBER(SEARCH("Mens",I3099)),ISNUMBER(SEARCH("Ladies",I3099))),"Match Fees",IF(OR(ISNUMBER(SEARCH("Badgers",I3099)),ISNUMBER(SEARCH("Match Fee",I3099))),"Match Fees",IF(OR(ISNUMBER(SEARCH("Training",I3099)),ISNUMBER(SEARCH("Aspirations",I3099))),"Training Fee",""))))</f>
        <v>Match Fees</v>
      </c>
      <c r="M3099" s="1">
        <v>5</v>
      </c>
      <c r="N3099" s="1">
        <v>0.15</v>
      </c>
      <c r="O3099" s="1">
        <v>0.05</v>
      </c>
      <c r="P3099" s="1">
        <v>0</v>
      </c>
      <c r="Q3099" s="1">
        <v>4.8</v>
      </c>
    </row>
    <row r="3100" spans="1:17" ht="12.75">
      <c r="A3100" s="4">
        <v>45621</v>
      </c>
      <c r="B3100" s="18">
        <f>IF(AND(ISNUMBER(--LEFT(A3100,10)), ISNUMBER(--LEFT(C3100,10))), --LEFT(C3100,10) - --LEFT(A3100,10), "")</f>
        <v>33.354800000000978</v>
      </c>
      <c r="C3100" s="4">
        <v>45654.354861111111</v>
      </c>
      <c r="D3100" s="16">
        <f>YEAR(C3100)</f>
        <v>2024</v>
      </c>
      <c r="E3100" s="1" t="str">
        <f t="shared" si="48"/>
        <v>December 2024</v>
      </c>
      <c r="F3100" s="3" t="str">
        <f ca="1">IF(C3100&gt;=TODAY()-365, "Last 12 Months", "After 12 Months")</f>
        <v>Last 12 Months</v>
      </c>
      <c r="G3100" s="1" t="s">
        <v>5572</v>
      </c>
      <c r="H3100" s="1" t="s">
        <v>5568</v>
      </c>
      <c r="I3100" s="1" t="s">
        <v>4760</v>
      </c>
      <c r="J3100" s="8">
        <f>EOMONTH(C3100, 0)</f>
        <v>45657</v>
      </c>
      <c r="K3100" s="1" t="s">
        <v>373</v>
      </c>
      <c r="L3100" s="1" t="str">
        <f>IF(ISNUMBER(SEARCH("Social subscription",I3100)),"Social Sub",IF(OR(ISNUMBER(SEARCH("Mens",I3100)),ISNUMBER(SEARCH("Ladies",I3100))),"Match Fees",IF(OR(ISNUMBER(SEARCH("Badgers",I3100)),ISNUMBER(SEARCH("Match Fee",I3100))),"Match Fees",IF(OR(ISNUMBER(SEARCH("Training",I3100)),ISNUMBER(SEARCH("Aspirations",I3100))),"Training Fee",""))))</f>
        <v>Match Fees</v>
      </c>
      <c r="M3100" s="1">
        <v>5</v>
      </c>
      <c r="N3100" s="1">
        <v>0.15</v>
      </c>
      <c r="O3100" s="1">
        <v>0.05</v>
      </c>
      <c r="P3100" s="1">
        <v>0</v>
      </c>
      <c r="Q3100" s="1">
        <v>4.8</v>
      </c>
    </row>
    <row r="3101" spans="1:17" ht="12.75">
      <c r="A3101" s="4">
        <v>45621</v>
      </c>
      <c r="B3101" s="18">
        <f>IF(AND(ISNUMBER(--LEFT(A3101,10)), ISNUMBER(--LEFT(C3101,10))), --LEFT(C3101,10) - --LEFT(A3101,10), "")</f>
        <v>33.354800000000978</v>
      </c>
      <c r="C3101" s="4">
        <v>45654.354861111111</v>
      </c>
      <c r="D3101" s="16">
        <f>YEAR(C3101)</f>
        <v>2024</v>
      </c>
      <c r="E3101" s="1" t="str">
        <f t="shared" si="48"/>
        <v>December 2024</v>
      </c>
      <c r="F3101" s="3" t="str">
        <f ca="1">IF(C3101&gt;=TODAY()-365, "Last 12 Months", "After 12 Months")</f>
        <v>Last 12 Months</v>
      </c>
      <c r="G3101" s="1" t="s">
        <v>5573</v>
      </c>
      <c r="H3101" s="1" t="s">
        <v>5568</v>
      </c>
      <c r="I3101" s="1" t="s">
        <v>4764</v>
      </c>
      <c r="J3101" s="8">
        <f>EOMONTH(C3101, 0)</f>
        <v>45657</v>
      </c>
      <c r="K3101" s="1" t="s">
        <v>373</v>
      </c>
      <c r="L3101" s="1" t="str">
        <f>IF(ISNUMBER(SEARCH("Social subscription",I3101)),"Social Sub",IF(OR(ISNUMBER(SEARCH("Mens",I3101)),ISNUMBER(SEARCH("Ladies",I3101))),"Match Fees",IF(OR(ISNUMBER(SEARCH("Badgers",I3101)),ISNUMBER(SEARCH("Match Fee",I3101))),"Match Fees",IF(OR(ISNUMBER(SEARCH("Training",I3101)),ISNUMBER(SEARCH("Aspirations",I3101))),"Training Fee",""))))</f>
        <v>Match Fees</v>
      </c>
      <c r="M3101" s="1">
        <v>5</v>
      </c>
      <c r="N3101" s="1">
        <v>0.15</v>
      </c>
      <c r="O3101" s="1">
        <v>0.05</v>
      </c>
      <c r="P3101" s="1">
        <v>0</v>
      </c>
      <c r="Q3101" s="1">
        <v>4.8</v>
      </c>
    </row>
    <row r="3102" spans="1:17" ht="12.75">
      <c r="A3102" s="4">
        <v>45621</v>
      </c>
      <c r="B3102" s="18">
        <f>IF(AND(ISNUMBER(--LEFT(A3102,10)), ISNUMBER(--LEFT(C3102,10))), --LEFT(C3102,10) - --LEFT(A3102,10), "")</f>
        <v>33.354800000000978</v>
      </c>
      <c r="C3102" s="4">
        <v>45654.354861111111</v>
      </c>
      <c r="D3102" s="16">
        <f>YEAR(C3102)</f>
        <v>2024</v>
      </c>
      <c r="E3102" s="1" t="str">
        <f t="shared" si="48"/>
        <v>December 2024</v>
      </c>
      <c r="F3102" s="3" t="str">
        <f ca="1">IF(C3102&gt;=TODAY()-365, "Last 12 Months", "After 12 Months")</f>
        <v>Last 12 Months</v>
      </c>
      <c r="G3102" s="1" t="s">
        <v>5574</v>
      </c>
      <c r="H3102" s="1" t="s">
        <v>5568</v>
      </c>
      <c r="I3102" s="1" t="s">
        <v>4766</v>
      </c>
      <c r="J3102" s="8">
        <f>EOMONTH(C3102, 0)</f>
        <v>45657</v>
      </c>
      <c r="K3102" s="1" t="s">
        <v>373</v>
      </c>
      <c r="L3102" s="1" t="str">
        <f>IF(ISNUMBER(SEARCH("Social subscription",I3102)),"Social Sub",IF(OR(ISNUMBER(SEARCH("Mens",I3102)),ISNUMBER(SEARCH("Ladies",I3102))),"Match Fees",IF(OR(ISNUMBER(SEARCH("Badgers",I3102)),ISNUMBER(SEARCH("Match Fee",I3102))),"Match Fees",IF(OR(ISNUMBER(SEARCH("Training",I3102)),ISNUMBER(SEARCH("Aspirations",I3102))),"Training Fee",""))))</f>
        <v>Match Fees</v>
      </c>
      <c r="M3102" s="1">
        <v>5</v>
      </c>
      <c r="N3102" s="1">
        <v>0.15</v>
      </c>
      <c r="O3102" s="1">
        <v>0.05</v>
      </c>
      <c r="P3102" s="1">
        <v>0</v>
      </c>
      <c r="Q3102" s="1">
        <v>4.8</v>
      </c>
    </row>
    <row r="3103" spans="1:17" ht="12.75">
      <c r="A3103" s="4">
        <v>45629</v>
      </c>
      <c r="B3103" s="18">
        <f>IF(AND(ISNUMBER(--LEFT(A3103,10)), ISNUMBER(--LEFT(C3103,10))), --LEFT(C3103,10) - --LEFT(A3103,10), "")</f>
        <v>25.354800000000978</v>
      </c>
      <c r="C3103" s="4">
        <v>45654.354861111111</v>
      </c>
      <c r="D3103" s="16">
        <f>YEAR(C3103)</f>
        <v>2024</v>
      </c>
      <c r="E3103" s="1" t="str">
        <f t="shared" si="48"/>
        <v>December 2024</v>
      </c>
      <c r="F3103" s="3" t="str">
        <f ca="1">IF(C3103&gt;=TODAY()-365, "Last 12 Months", "After 12 Months")</f>
        <v>Last 12 Months</v>
      </c>
      <c r="G3103" s="1" t="s">
        <v>5575</v>
      </c>
      <c r="H3103" s="1" t="s">
        <v>5568</v>
      </c>
      <c r="I3103" s="1" t="s">
        <v>5511</v>
      </c>
      <c r="J3103" s="8">
        <f>EOMONTH(C3103, 0)</f>
        <v>45657</v>
      </c>
      <c r="K3103" s="1" t="s">
        <v>373</v>
      </c>
      <c r="L3103" s="1" t="str">
        <f>IF(ISNUMBER(SEARCH("Social subscription",I3103)),"Social Sub",IF(OR(ISNUMBER(SEARCH("Mens",I3103)),ISNUMBER(SEARCH("Ladies",I3103))),"Match Fees",IF(OR(ISNUMBER(SEARCH("Badgers",I3103)),ISNUMBER(SEARCH("Match Fee",I3103))),"Match Fees",IF(OR(ISNUMBER(SEARCH("Training",I3103)),ISNUMBER(SEARCH("Aspirations",I3103))),"Training Fee",""))))</f>
        <v>Match Fees</v>
      </c>
      <c r="M3103" s="1">
        <v>5</v>
      </c>
      <c r="N3103" s="1">
        <v>0.15</v>
      </c>
      <c r="O3103" s="1">
        <v>0.05</v>
      </c>
      <c r="P3103" s="1">
        <v>0</v>
      </c>
      <c r="Q3103" s="1">
        <v>4.8</v>
      </c>
    </row>
    <row r="3104" spans="1:17" ht="12.75">
      <c r="A3104" s="4">
        <v>45626</v>
      </c>
      <c r="B3104" s="18">
        <f>IF(AND(ISNUMBER(--LEFT(A3104,10)), ISNUMBER(--LEFT(C3104,10))), --LEFT(C3104,10) - --LEFT(A3104,10), "")</f>
        <v>30.354800000000978</v>
      </c>
      <c r="C3104" s="4">
        <v>45656.354861111111</v>
      </c>
      <c r="D3104" s="16">
        <f>YEAR(C3104)</f>
        <v>2024</v>
      </c>
      <c r="E3104" s="1" t="str">
        <f t="shared" si="48"/>
        <v>December 2024</v>
      </c>
      <c r="F3104" s="3" t="str">
        <f ca="1">IF(C3104&gt;=TODAY()-365, "Last 12 Months", "After 12 Months")</f>
        <v>Last 12 Months</v>
      </c>
      <c r="G3104" s="1" t="s">
        <v>5576</v>
      </c>
      <c r="H3104" s="1" t="s">
        <v>650</v>
      </c>
      <c r="I3104" s="1" t="s">
        <v>5577</v>
      </c>
      <c r="J3104" s="8">
        <f>EOMONTH(C3104, 0)</f>
        <v>45657</v>
      </c>
      <c r="K3104" s="1" t="s">
        <v>373</v>
      </c>
      <c r="L3104" s="1" t="str">
        <f>IF(ISNUMBER(SEARCH("Social subscription",I3104)),"Social Sub",IF(OR(ISNUMBER(SEARCH("Mens",I3104)),ISNUMBER(SEARCH("Ladies",I3104))),"Match Fees",IF(OR(ISNUMBER(SEARCH("Badgers",I3104)),ISNUMBER(SEARCH("Match Fee",I3104))),"Match Fees",IF(OR(ISNUMBER(SEARCH("Training",I3104)),ISNUMBER(SEARCH("Aspirations",I3104))),"Training Fee",""))))</f>
        <v>Match Fees</v>
      </c>
      <c r="M3104" s="1">
        <v>3</v>
      </c>
      <c r="N3104" s="1">
        <v>0.15</v>
      </c>
      <c r="O3104" s="1">
        <v>0.05</v>
      </c>
      <c r="P3104" s="1">
        <v>0</v>
      </c>
      <c r="Q3104" s="1">
        <v>2.8</v>
      </c>
    </row>
    <row r="3105" spans="1:17" ht="12.75">
      <c r="A3105" s="4">
        <v>45633</v>
      </c>
      <c r="B3105" s="18">
        <f>IF(AND(ISNUMBER(--LEFT(A3105,10)), ISNUMBER(--LEFT(C3105,10))), --LEFT(C3105,10) - --LEFT(A3105,10), "")</f>
        <v>23.354800000000978</v>
      </c>
      <c r="C3105" s="4">
        <v>45656.354861111111</v>
      </c>
      <c r="D3105" s="16">
        <f>YEAR(C3105)</f>
        <v>2024</v>
      </c>
      <c r="E3105" s="1" t="str">
        <f t="shared" si="48"/>
        <v>December 2024</v>
      </c>
      <c r="F3105" s="3" t="str">
        <f ca="1">IF(C3105&gt;=TODAY()-365, "Last 12 Months", "After 12 Months")</f>
        <v>Last 12 Months</v>
      </c>
      <c r="G3105" s="1" t="s">
        <v>5578</v>
      </c>
      <c r="H3105" s="1" t="s">
        <v>650</v>
      </c>
      <c r="I3105" s="1" t="s">
        <v>5579</v>
      </c>
      <c r="J3105" s="8">
        <f>EOMONTH(C3105, 0)</f>
        <v>45657</v>
      </c>
      <c r="K3105" s="1" t="s">
        <v>373</v>
      </c>
      <c r="L3105" s="1" t="str">
        <f>IF(ISNUMBER(SEARCH("Social subscription",I3105)),"Social Sub",IF(OR(ISNUMBER(SEARCH("Mens",I3105)),ISNUMBER(SEARCH("Ladies",I3105))),"Match Fees",IF(OR(ISNUMBER(SEARCH("Badgers",I3105)),ISNUMBER(SEARCH("Match Fee",I3105))),"Match Fees",IF(OR(ISNUMBER(SEARCH("Training",I3105)),ISNUMBER(SEARCH("Aspirations",I3105))),"Training Fee",""))))</f>
        <v>Match Fees</v>
      </c>
      <c r="M3105" s="1">
        <v>3</v>
      </c>
      <c r="N3105" s="1">
        <v>0.16</v>
      </c>
      <c r="O3105" s="1">
        <v>0.05</v>
      </c>
      <c r="P3105" s="1">
        <v>0</v>
      </c>
      <c r="Q3105" s="1">
        <v>2.79</v>
      </c>
    </row>
    <row r="3106" spans="1:17" ht="12.75">
      <c r="A3106" s="4">
        <v>45626</v>
      </c>
      <c r="B3106" s="18">
        <f>IF(AND(ISNUMBER(--LEFT(A3106,10)), ISNUMBER(--LEFT(C3106,10))), --LEFT(C3106,10) - --LEFT(A3106,10), "")</f>
        <v>30.354800000000978</v>
      </c>
      <c r="C3106" s="4">
        <v>45656.354861111111</v>
      </c>
      <c r="D3106" s="16">
        <f>YEAR(C3106)</f>
        <v>2024</v>
      </c>
      <c r="E3106" s="1" t="str">
        <f t="shared" si="48"/>
        <v>December 2024</v>
      </c>
      <c r="F3106" s="3" t="str">
        <f ca="1">IF(C3106&gt;=TODAY()-365, "Last 12 Months", "After 12 Months")</f>
        <v>Last 12 Months</v>
      </c>
      <c r="G3106" s="1" t="s">
        <v>5580</v>
      </c>
      <c r="H3106" s="1" t="s">
        <v>557</v>
      </c>
      <c r="I3106" s="1" t="s">
        <v>5581</v>
      </c>
      <c r="J3106" s="8">
        <f>EOMONTH(C3106, 0)</f>
        <v>45657</v>
      </c>
      <c r="K3106" s="1" t="s">
        <v>373</v>
      </c>
      <c r="L3106" s="1" t="str">
        <f>IF(ISNUMBER(SEARCH("Social subscription",I3106)),"Social Sub",IF(OR(ISNUMBER(SEARCH("Mens",I3106)),ISNUMBER(SEARCH("Ladies",I3106))),"Match Fees",IF(OR(ISNUMBER(SEARCH("Badgers",I3106)),ISNUMBER(SEARCH("Match Fee",I3106))),"Match Fees",IF(OR(ISNUMBER(SEARCH("Training",I3106)),ISNUMBER(SEARCH("Aspirations",I3106))),"Training Fee",""))))</f>
        <v>Match Fees</v>
      </c>
      <c r="M3106" s="1">
        <v>5</v>
      </c>
      <c r="N3106" s="1">
        <v>0.28000000000000003</v>
      </c>
      <c r="O3106" s="1">
        <v>0.05</v>
      </c>
      <c r="P3106" s="1">
        <v>0</v>
      </c>
      <c r="Q3106" s="1">
        <v>4.67</v>
      </c>
    </row>
    <row r="3107" spans="1:17" ht="12.75">
      <c r="A3107" s="4">
        <v>45626</v>
      </c>
      <c r="B3107" s="18">
        <f>IF(AND(ISNUMBER(--LEFT(A3107,10)), ISNUMBER(--LEFT(C3107,10))), --LEFT(C3107,10) - --LEFT(A3107,10), "")</f>
        <v>30.354800000000978</v>
      </c>
      <c r="C3107" s="4">
        <v>45656.354861111111</v>
      </c>
      <c r="D3107" s="16">
        <f>YEAR(C3107)</f>
        <v>2024</v>
      </c>
      <c r="E3107" s="1" t="str">
        <f t="shared" si="48"/>
        <v>December 2024</v>
      </c>
      <c r="F3107" s="3" t="str">
        <f ca="1">IF(C3107&gt;=TODAY()-365, "Last 12 Months", "After 12 Months")</f>
        <v>Last 12 Months</v>
      </c>
      <c r="G3107" s="1" t="s">
        <v>5582</v>
      </c>
      <c r="H3107" s="1" t="s">
        <v>3261</v>
      </c>
      <c r="I3107" s="1" t="s">
        <v>5583</v>
      </c>
      <c r="J3107" s="8">
        <f>EOMONTH(C3107, 0)</f>
        <v>45657</v>
      </c>
      <c r="K3107" s="1" t="s">
        <v>373</v>
      </c>
      <c r="L3107" s="1" t="str">
        <f>IF(ISNUMBER(SEARCH("Social subscription",I3107)),"Social Sub",IF(OR(ISNUMBER(SEARCH("Mens",I3107)),ISNUMBER(SEARCH("Ladies",I3107))),"Match Fees",IF(OR(ISNUMBER(SEARCH("Badgers",I3107)),ISNUMBER(SEARCH("Match Fee",I3107))),"Match Fees",IF(OR(ISNUMBER(SEARCH("Training",I3107)),ISNUMBER(SEARCH("Aspirations",I3107))),"Training Fee",""))))</f>
        <v>Match Fees</v>
      </c>
      <c r="M3107" s="1">
        <v>5</v>
      </c>
      <c r="N3107" s="1">
        <v>0.28000000000000003</v>
      </c>
      <c r="O3107" s="1">
        <v>0.05</v>
      </c>
      <c r="P3107" s="1">
        <v>0</v>
      </c>
      <c r="Q3107" s="1">
        <v>4.67</v>
      </c>
    </row>
    <row r="3108" spans="1:17" ht="12.75">
      <c r="A3108" s="4">
        <v>45557</v>
      </c>
      <c r="B3108" s="18">
        <f>IF(AND(ISNUMBER(--LEFT(A3108,10)), ISNUMBER(--LEFT(C3108,10))), --LEFT(C3108,10) - --LEFT(A3108,10), "")</f>
        <v>99.627699999997276</v>
      </c>
      <c r="C3108" s="4">
        <v>45656.62777777778</v>
      </c>
      <c r="D3108" s="16">
        <f>YEAR(C3108)</f>
        <v>2024</v>
      </c>
      <c r="E3108" s="1" t="str">
        <f t="shared" si="48"/>
        <v>December 2024</v>
      </c>
      <c r="F3108" s="3" t="str">
        <f ca="1">IF(C3108&gt;=TODAY()-365, "Last 12 Months", "After 12 Months")</f>
        <v>Last 12 Months</v>
      </c>
      <c r="G3108" s="1" t="s">
        <v>5584</v>
      </c>
      <c r="H3108" s="1" t="s">
        <v>4000</v>
      </c>
      <c r="I3108" s="1" t="s">
        <v>5448</v>
      </c>
      <c r="J3108" s="8">
        <f>EOMONTH(C3108, 0)</f>
        <v>45657</v>
      </c>
      <c r="K3108" s="1" t="s">
        <v>233</v>
      </c>
      <c r="L3108" s="1" t="str">
        <f>IF(ISNUMBER(SEARCH("Social subscription",I3108)),"Social Sub",IF(OR(ISNUMBER(SEARCH("Mens",I3108)),ISNUMBER(SEARCH("Ladies",I3108))),"Match Fees",IF(OR(ISNUMBER(SEARCH("Badgers",I3108)),ISNUMBER(SEARCH("Match Fee",I3108))),"Match Fees",IF(OR(ISNUMBER(SEARCH("Training",I3108)),ISNUMBER(SEARCH("Aspirations",I3108))),"Training Fee",""))))</f>
        <v>Match Fees</v>
      </c>
      <c r="M3108" s="1">
        <v>5</v>
      </c>
      <c r="N3108" s="1">
        <v>0</v>
      </c>
      <c r="O3108" s="1">
        <v>0</v>
      </c>
      <c r="P3108" s="1">
        <v>0</v>
      </c>
      <c r="Q3108" s="1">
        <v>5</v>
      </c>
    </row>
    <row r="3109" spans="1:17" ht="12.75">
      <c r="A3109" s="4">
        <v>45471</v>
      </c>
      <c r="B3109" s="18">
        <f>IF(AND(ISNUMBER(--LEFT(A3109,10)), ISNUMBER(--LEFT(C3109,10))), --LEFT(C3109,10) - --LEFT(A3109,10), "")</f>
        <v>185.62840000000142</v>
      </c>
      <c r="C3109" s="4">
        <v>45656.628472222219</v>
      </c>
      <c r="D3109" s="16">
        <f>YEAR(C3109)</f>
        <v>2024</v>
      </c>
      <c r="E3109" s="1" t="str">
        <f t="shared" si="48"/>
        <v>December 2024</v>
      </c>
      <c r="F3109" s="3" t="str">
        <f ca="1">IF(C3109&gt;=TODAY()-365, "Last 12 Months", "After 12 Months")</f>
        <v>Last 12 Months</v>
      </c>
      <c r="G3109" s="1" t="s">
        <v>5585</v>
      </c>
      <c r="H3109" s="1" t="s">
        <v>5317</v>
      </c>
      <c r="I3109" s="1" t="s">
        <v>2617</v>
      </c>
      <c r="J3109" s="8">
        <f>EOMONTH(C3109, 0)</f>
        <v>45657</v>
      </c>
      <c r="K3109" s="1" t="s">
        <v>233</v>
      </c>
      <c r="L3109" s="1" t="str">
        <f>IF(ISNUMBER(SEARCH("Social subscription",I3109)),"Social Sub",IF(OR(ISNUMBER(SEARCH("Mens",I3109)),ISNUMBER(SEARCH("Ladies",I3109))),"Match Fees",IF(OR(ISNUMBER(SEARCH("Badgers",I3109)),ISNUMBER(SEARCH("Match Fee",I3109))),"Match Fees",IF(OR(ISNUMBER(SEARCH("Training",I3109)),ISNUMBER(SEARCH("Aspirations",I3109))),"Training Fee",""))))</f>
        <v>Match Fees</v>
      </c>
      <c r="M3109" s="1">
        <v>10</v>
      </c>
      <c r="N3109" s="1">
        <v>0</v>
      </c>
      <c r="O3109" s="1">
        <v>0</v>
      </c>
      <c r="P3109" s="1">
        <v>0</v>
      </c>
      <c r="Q3109" s="1">
        <v>10</v>
      </c>
    </row>
    <row r="3110" spans="1:17" ht="12.75">
      <c r="A3110" s="4">
        <v>45489</v>
      </c>
      <c r="B3110" s="18">
        <f>IF(AND(ISNUMBER(--LEFT(A3110,10)), ISNUMBER(--LEFT(C3110,10))), --LEFT(C3110,10) - --LEFT(A3110,10), "")</f>
        <v>167.62840000000142</v>
      </c>
      <c r="C3110" s="4">
        <v>45656.628472222219</v>
      </c>
      <c r="D3110" s="16">
        <f>YEAR(C3110)</f>
        <v>2024</v>
      </c>
      <c r="E3110" s="1" t="str">
        <f t="shared" si="48"/>
        <v>December 2024</v>
      </c>
      <c r="F3110" s="3" t="str">
        <f ca="1">IF(C3110&gt;=TODAY()-365, "Last 12 Months", "After 12 Months")</f>
        <v>Last 12 Months</v>
      </c>
      <c r="G3110" s="1" t="s">
        <v>5586</v>
      </c>
      <c r="H3110" s="1" t="s">
        <v>5317</v>
      </c>
      <c r="I3110" s="1" t="s">
        <v>5587</v>
      </c>
      <c r="J3110" s="8">
        <f>EOMONTH(C3110, 0)</f>
        <v>45657</v>
      </c>
      <c r="K3110" s="1" t="s">
        <v>233</v>
      </c>
      <c r="L3110" s="1" t="str">
        <f>IF(ISNUMBER(SEARCH("Social subscription",I3110)),"Social Sub",IF(OR(ISNUMBER(SEARCH("Mens",I3110)),ISNUMBER(SEARCH("Ladies",I3110))),"Match Fees",IF(OR(ISNUMBER(SEARCH("Badgers",I3110)),ISNUMBER(SEARCH("Match Fee",I3110))),"Match Fees",IF(OR(ISNUMBER(SEARCH("Training",I3110)),ISNUMBER(SEARCH("Aspirations",I3110))),"Training Fee",""))))</f>
        <v>Match Fees</v>
      </c>
      <c r="M3110" s="1">
        <v>10</v>
      </c>
      <c r="N3110" s="1">
        <v>0</v>
      </c>
      <c r="O3110" s="1">
        <v>0</v>
      </c>
      <c r="P3110" s="1">
        <v>0</v>
      </c>
      <c r="Q3110" s="1">
        <v>10</v>
      </c>
    </row>
    <row r="3111" spans="1:17" ht="12.75">
      <c r="A3111" s="4">
        <v>45543</v>
      </c>
      <c r="B3111" s="18">
        <f>IF(AND(ISNUMBER(--LEFT(A3111,10)), ISNUMBER(--LEFT(C3111,10))), --LEFT(C3111,10) - --LEFT(A3111,10), "")</f>
        <v>113.62840000000142</v>
      </c>
      <c r="C3111" s="4">
        <v>45656.628472222219</v>
      </c>
      <c r="D3111" s="16">
        <f>YEAR(C3111)</f>
        <v>2024</v>
      </c>
      <c r="E3111" s="1" t="str">
        <f t="shared" si="48"/>
        <v>December 2024</v>
      </c>
      <c r="F3111" s="3" t="str">
        <f ca="1">IF(C3111&gt;=TODAY()-365, "Last 12 Months", "After 12 Months")</f>
        <v>Last 12 Months</v>
      </c>
      <c r="G3111" s="1" t="s">
        <v>5588</v>
      </c>
      <c r="H3111" s="1" t="s">
        <v>5317</v>
      </c>
      <c r="I3111" s="1" t="s">
        <v>4682</v>
      </c>
      <c r="J3111" s="8">
        <f>EOMONTH(C3111, 0)</f>
        <v>45657</v>
      </c>
      <c r="K3111" s="1" t="s">
        <v>233</v>
      </c>
      <c r="L3111" s="1" t="str">
        <f>IF(ISNUMBER(SEARCH("Social subscription",I3111)),"Social Sub",IF(OR(ISNUMBER(SEARCH("Mens",I3111)),ISNUMBER(SEARCH("Ladies",I3111))),"Match Fees",IF(OR(ISNUMBER(SEARCH("Badgers",I3111)),ISNUMBER(SEARCH("Match Fee",I3111))),"Match Fees",IF(OR(ISNUMBER(SEARCH("Training",I3111)),ISNUMBER(SEARCH("Aspirations",I3111))),"Training Fee",""))))</f>
        <v>Match Fees</v>
      </c>
      <c r="M3111" s="1">
        <v>10</v>
      </c>
      <c r="N3111" s="1">
        <v>0</v>
      </c>
      <c r="O3111" s="1">
        <v>0</v>
      </c>
      <c r="P3111" s="1">
        <v>0</v>
      </c>
      <c r="Q3111" s="1">
        <v>10</v>
      </c>
    </row>
    <row r="3112" spans="1:17" ht="12.75">
      <c r="A3112" s="4">
        <v>45543</v>
      </c>
      <c r="B3112" s="18">
        <f>IF(AND(ISNUMBER(--LEFT(A3112,10)), ISNUMBER(--LEFT(C3112,10))), --LEFT(C3112,10) - --LEFT(A3112,10), "")</f>
        <v>113.62840000000142</v>
      </c>
      <c r="C3112" s="4">
        <v>45656.628472222219</v>
      </c>
      <c r="D3112" s="16">
        <f>YEAR(C3112)</f>
        <v>2024</v>
      </c>
      <c r="E3112" s="1" t="str">
        <f t="shared" si="48"/>
        <v>December 2024</v>
      </c>
      <c r="F3112" s="3" t="str">
        <f ca="1">IF(C3112&gt;=TODAY()-365, "Last 12 Months", "After 12 Months")</f>
        <v>Last 12 Months</v>
      </c>
      <c r="G3112" s="1" t="s">
        <v>5589</v>
      </c>
      <c r="H3112" s="1" t="s">
        <v>5317</v>
      </c>
      <c r="I3112" s="1" t="s">
        <v>5590</v>
      </c>
      <c r="J3112" s="8">
        <f>EOMONTH(C3112, 0)</f>
        <v>45657</v>
      </c>
      <c r="K3112" s="1" t="s">
        <v>233</v>
      </c>
      <c r="L3112" s="1" t="str">
        <f>IF(ISNUMBER(SEARCH("Social subscription",I3112)),"Social Sub",IF(OR(ISNUMBER(SEARCH("Mens",I3112)),ISNUMBER(SEARCH("Ladies",I3112))),"Match Fees",IF(OR(ISNUMBER(SEARCH("Badgers",I3112)),ISNUMBER(SEARCH("Match Fee",I3112))),"Match Fees",IF(OR(ISNUMBER(SEARCH("Training",I3112)),ISNUMBER(SEARCH("Aspirations",I3112))),"Training Fee",""))))</f>
        <v>Match Fees</v>
      </c>
      <c r="M3112" s="1">
        <v>10</v>
      </c>
      <c r="N3112" s="1">
        <v>0</v>
      </c>
      <c r="O3112" s="1">
        <v>0</v>
      </c>
      <c r="P3112" s="1">
        <v>0</v>
      </c>
      <c r="Q3112" s="1">
        <v>10</v>
      </c>
    </row>
    <row r="3113" spans="1:17" ht="12.75">
      <c r="A3113" s="4">
        <v>45558</v>
      </c>
      <c r="B3113" s="18">
        <f>IF(AND(ISNUMBER(--LEFT(A3113,10)), ISNUMBER(--LEFT(C3113,10))), --LEFT(C3113,10) - --LEFT(A3113,10), "")</f>
        <v>98.62840000000142</v>
      </c>
      <c r="C3113" s="4">
        <v>45656.628472222219</v>
      </c>
      <c r="D3113" s="16">
        <f>YEAR(C3113)</f>
        <v>2024</v>
      </c>
      <c r="E3113" s="1" t="str">
        <f t="shared" si="48"/>
        <v>December 2024</v>
      </c>
      <c r="F3113" s="3" t="str">
        <f ca="1">IF(C3113&gt;=TODAY()-365, "Last 12 Months", "After 12 Months")</f>
        <v>Last 12 Months</v>
      </c>
      <c r="G3113" s="1" t="s">
        <v>5591</v>
      </c>
      <c r="H3113" s="1" t="s">
        <v>5317</v>
      </c>
      <c r="I3113" s="1" t="s">
        <v>5592</v>
      </c>
      <c r="J3113" s="8">
        <f>EOMONTH(C3113, 0)</f>
        <v>45657</v>
      </c>
      <c r="K3113" s="1" t="s">
        <v>233</v>
      </c>
      <c r="L3113" s="1" t="str">
        <f>IF(ISNUMBER(SEARCH("Social subscription",I3113)),"Social Sub",IF(OR(ISNUMBER(SEARCH("Mens",I3113)),ISNUMBER(SEARCH("Ladies",I3113))),"Match Fees",IF(OR(ISNUMBER(SEARCH("Badgers",I3113)),ISNUMBER(SEARCH("Match Fee",I3113))),"Match Fees",IF(OR(ISNUMBER(SEARCH("Training",I3113)),ISNUMBER(SEARCH("Aspirations",I3113))),"Training Fee",""))))</f>
        <v>Match Fees</v>
      </c>
      <c r="M3113" s="1">
        <v>10</v>
      </c>
      <c r="N3113" s="1">
        <v>0</v>
      </c>
      <c r="O3113" s="1">
        <v>0</v>
      </c>
      <c r="P3113" s="1">
        <v>0</v>
      </c>
      <c r="Q3113" s="1">
        <v>10</v>
      </c>
    </row>
    <row r="3114" spans="1:17" ht="12.75">
      <c r="A3114" s="4">
        <v>45564</v>
      </c>
      <c r="B3114" s="18">
        <f>IF(AND(ISNUMBER(--LEFT(A3114,10)), ISNUMBER(--LEFT(C3114,10))), --LEFT(C3114,10) - --LEFT(A3114,10), "")</f>
        <v>92.62840000000142</v>
      </c>
      <c r="C3114" s="4">
        <v>45656.628472222219</v>
      </c>
      <c r="D3114" s="16">
        <f>YEAR(C3114)</f>
        <v>2024</v>
      </c>
      <c r="E3114" s="1" t="str">
        <f t="shared" si="48"/>
        <v>December 2024</v>
      </c>
      <c r="F3114" s="3" t="str">
        <f ca="1">IF(C3114&gt;=TODAY()-365, "Last 12 Months", "After 12 Months")</f>
        <v>Last 12 Months</v>
      </c>
      <c r="G3114" s="1" t="s">
        <v>5593</v>
      </c>
      <c r="H3114" s="1" t="s">
        <v>5317</v>
      </c>
      <c r="I3114" s="1" t="s">
        <v>5594</v>
      </c>
      <c r="J3114" s="8">
        <f>EOMONTH(C3114, 0)</f>
        <v>45657</v>
      </c>
      <c r="K3114" s="1" t="s">
        <v>233</v>
      </c>
      <c r="L3114" s="1" t="str">
        <f>IF(ISNUMBER(SEARCH("Social subscription",I3114)),"Social Sub",IF(OR(ISNUMBER(SEARCH("Mens",I3114)),ISNUMBER(SEARCH("Ladies",I3114))),"Match Fees",IF(OR(ISNUMBER(SEARCH("Badgers",I3114)),ISNUMBER(SEARCH("Match Fee",I3114))),"Match Fees",IF(OR(ISNUMBER(SEARCH("Training",I3114)),ISNUMBER(SEARCH("Aspirations",I3114))),"Training Fee",""))))</f>
        <v>Match Fees</v>
      </c>
      <c r="M3114" s="1">
        <v>10</v>
      </c>
      <c r="N3114" s="1">
        <v>0</v>
      </c>
      <c r="O3114" s="1">
        <v>0</v>
      </c>
      <c r="P3114" s="1">
        <v>0</v>
      </c>
      <c r="Q3114" s="1">
        <v>10</v>
      </c>
    </row>
    <row r="3115" spans="1:17" ht="12.75">
      <c r="A3115" s="4">
        <v>45572</v>
      </c>
      <c r="B3115" s="18">
        <f>IF(AND(ISNUMBER(--LEFT(A3115,10)), ISNUMBER(--LEFT(C3115,10))), --LEFT(C3115,10) - --LEFT(A3115,10), "")</f>
        <v>84.62840000000142</v>
      </c>
      <c r="C3115" s="4">
        <v>45656.628472222219</v>
      </c>
      <c r="D3115" s="16">
        <f>YEAR(C3115)</f>
        <v>2024</v>
      </c>
      <c r="E3115" s="1" t="str">
        <f t="shared" si="48"/>
        <v>December 2024</v>
      </c>
      <c r="F3115" s="3" t="str">
        <f ca="1">IF(C3115&gt;=TODAY()-365, "Last 12 Months", "After 12 Months")</f>
        <v>Last 12 Months</v>
      </c>
      <c r="G3115" s="1" t="s">
        <v>5595</v>
      </c>
      <c r="H3115" s="1" t="s">
        <v>5317</v>
      </c>
      <c r="I3115" s="1" t="s">
        <v>5596</v>
      </c>
      <c r="J3115" s="8">
        <f>EOMONTH(C3115, 0)</f>
        <v>45657</v>
      </c>
      <c r="K3115" s="1" t="s">
        <v>233</v>
      </c>
      <c r="L3115" s="1" t="str">
        <f>IF(ISNUMBER(SEARCH("Social subscription",I3115)),"Social Sub",IF(OR(ISNUMBER(SEARCH("Mens",I3115)),ISNUMBER(SEARCH("Ladies",I3115))),"Match Fees",IF(OR(ISNUMBER(SEARCH("Badgers",I3115)),ISNUMBER(SEARCH("Match Fee",I3115))),"Match Fees",IF(OR(ISNUMBER(SEARCH("Training",I3115)),ISNUMBER(SEARCH("Aspirations",I3115))),"Training Fee",""))))</f>
        <v>Match Fees</v>
      </c>
      <c r="M3115" s="1">
        <v>10</v>
      </c>
      <c r="N3115" s="1">
        <v>0</v>
      </c>
      <c r="O3115" s="1">
        <v>0</v>
      </c>
      <c r="P3115" s="1">
        <v>0</v>
      </c>
      <c r="Q3115" s="1">
        <v>10</v>
      </c>
    </row>
    <row r="3116" spans="1:17" ht="12.75">
      <c r="A3116" s="4">
        <v>45578</v>
      </c>
      <c r="B3116" s="18">
        <f>IF(AND(ISNUMBER(--LEFT(A3116,10)), ISNUMBER(--LEFT(C3116,10))), --LEFT(C3116,10) - --LEFT(A3116,10), "")</f>
        <v>78.62840000000142</v>
      </c>
      <c r="C3116" s="4">
        <v>45656.628472222219</v>
      </c>
      <c r="D3116" s="16">
        <f>YEAR(C3116)</f>
        <v>2024</v>
      </c>
      <c r="E3116" s="1" t="str">
        <f t="shared" si="48"/>
        <v>December 2024</v>
      </c>
      <c r="F3116" s="3" t="str">
        <f ca="1">IF(C3116&gt;=TODAY()-365, "Last 12 Months", "After 12 Months")</f>
        <v>Last 12 Months</v>
      </c>
      <c r="G3116" s="1" t="s">
        <v>5597</v>
      </c>
      <c r="H3116" s="1" t="s">
        <v>5317</v>
      </c>
      <c r="I3116" s="1" t="s">
        <v>5598</v>
      </c>
      <c r="J3116" s="8">
        <f>EOMONTH(C3116, 0)</f>
        <v>45657</v>
      </c>
      <c r="K3116" s="1" t="s">
        <v>233</v>
      </c>
      <c r="L3116" s="1" t="str">
        <f>IF(ISNUMBER(SEARCH("Social subscription",I3116)),"Social Sub",IF(OR(ISNUMBER(SEARCH("Mens",I3116)),ISNUMBER(SEARCH("Ladies",I3116))),"Match Fees",IF(OR(ISNUMBER(SEARCH("Badgers",I3116)),ISNUMBER(SEARCH("Match Fee",I3116))),"Match Fees",IF(OR(ISNUMBER(SEARCH("Training",I3116)),ISNUMBER(SEARCH("Aspirations",I3116))),"Training Fee",""))))</f>
        <v>Match Fees</v>
      </c>
      <c r="M3116" s="1">
        <v>10</v>
      </c>
      <c r="N3116" s="1">
        <v>0</v>
      </c>
      <c r="O3116" s="1">
        <v>0</v>
      </c>
      <c r="P3116" s="1">
        <v>0</v>
      </c>
      <c r="Q3116" s="1">
        <v>10</v>
      </c>
    </row>
    <row r="3117" spans="1:17" ht="12.75">
      <c r="A3117" s="4">
        <v>45586</v>
      </c>
      <c r="B3117" s="18">
        <f>IF(AND(ISNUMBER(--LEFT(A3117,10)), ISNUMBER(--LEFT(C3117,10))), --LEFT(C3117,10) - --LEFT(A3117,10), "")</f>
        <v>70.62840000000142</v>
      </c>
      <c r="C3117" s="4">
        <v>45656.628472222219</v>
      </c>
      <c r="D3117" s="16">
        <f>YEAR(C3117)</f>
        <v>2024</v>
      </c>
      <c r="E3117" s="1" t="str">
        <f t="shared" si="48"/>
        <v>December 2024</v>
      </c>
      <c r="F3117" s="3" t="str">
        <f ca="1">IF(C3117&gt;=TODAY()-365, "Last 12 Months", "After 12 Months")</f>
        <v>Last 12 Months</v>
      </c>
      <c r="G3117" s="1" t="s">
        <v>5599</v>
      </c>
      <c r="H3117" s="1" t="s">
        <v>5317</v>
      </c>
      <c r="I3117" s="1" t="s">
        <v>5600</v>
      </c>
      <c r="J3117" s="8">
        <f>EOMONTH(C3117, 0)</f>
        <v>45657</v>
      </c>
      <c r="K3117" s="1" t="s">
        <v>233</v>
      </c>
      <c r="L3117" s="1" t="str">
        <f>IF(ISNUMBER(SEARCH("Social subscription",I3117)),"Social Sub",IF(OR(ISNUMBER(SEARCH("Mens",I3117)),ISNUMBER(SEARCH("Ladies",I3117))),"Match Fees",IF(OR(ISNUMBER(SEARCH("Badgers",I3117)),ISNUMBER(SEARCH("Match Fee",I3117))),"Match Fees",IF(OR(ISNUMBER(SEARCH("Training",I3117)),ISNUMBER(SEARCH("Aspirations",I3117))),"Training Fee",""))))</f>
        <v>Match Fees</v>
      </c>
      <c r="M3117" s="1">
        <v>10</v>
      </c>
      <c r="N3117" s="1">
        <v>0</v>
      </c>
      <c r="O3117" s="1">
        <v>0</v>
      </c>
      <c r="P3117" s="1">
        <v>0</v>
      </c>
      <c r="Q3117" s="1">
        <v>10</v>
      </c>
    </row>
    <row r="3118" spans="1:17" ht="12.75">
      <c r="A3118" s="4">
        <v>45609</v>
      </c>
      <c r="B3118" s="18">
        <f>IF(AND(ISNUMBER(--LEFT(A3118,10)), ISNUMBER(--LEFT(C3118,10))), --LEFT(C3118,10) - --LEFT(A3118,10), "")</f>
        <v>47.62840000000142</v>
      </c>
      <c r="C3118" s="4">
        <v>45656.628472222219</v>
      </c>
      <c r="D3118" s="16">
        <f>YEAR(C3118)</f>
        <v>2024</v>
      </c>
      <c r="E3118" s="1" t="str">
        <f t="shared" si="48"/>
        <v>December 2024</v>
      </c>
      <c r="F3118" s="3" t="str">
        <f ca="1">IF(C3118&gt;=TODAY()-365, "Last 12 Months", "After 12 Months")</f>
        <v>Last 12 Months</v>
      </c>
      <c r="G3118" s="1" t="s">
        <v>5601</v>
      </c>
      <c r="H3118" s="1" t="s">
        <v>5317</v>
      </c>
      <c r="I3118" s="1" t="s">
        <v>5602</v>
      </c>
      <c r="J3118" s="8">
        <f>EOMONTH(C3118, 0)</f>
        <v>45657</v>
      </c>
      <c r="K3118" s="1" t="s">
        <v>233</v>
      </c>
      <c r="L3118" s="1" t="str">
        <f>IF(ISNUMBER(SEARCH("Social subscription",I3118)),"Social Sub",IF(OR(ISNUMBER(SEARCH("Mens",I3118)),ISNUMBER(SEARCH("Ladies",I3118))),"Match Fees",IF(OR(ISNUMBER(SEARCH("Badgers",I3118)),ISNUMBER(SEARCH("Match Fee",I3118))),"Match Fees",IF(OR(ISNUMBER(SEARCH("Training",I3118)),ISNUMBER(SEARCH("Aspirations",I3118))),"Training Fee",""))))</f>
        <v>Match Fees</v>
      </c>
      <c r="M3118" s="1">
        <v>10</v>
      </c>
      <c r="N3118" s="1">
        <v>0</v>
      </c>
      <c r="O3118" s="1">
        <v>0</v>
      </c>
      <c r="P3118" s="1">
        <v>0</v>
      </c>
      <c r="Q3118" s="1">
        <v>10</v>
      </c>
    </row>
    <row r="3119" spans="1:17" ht="12.75">
      <c r="A3119" s="4">
        <v>45615</v>
      </c>
      <c r="B3119" s="18">
        <f>IF(AND(ISNUMBER(--LEFT(A3119,10)), ISNUMBER(--LEFT(C3119,10))), --LEFT(C3119,10) - --LEFT(A3119,10), "")</f>
        <v>41.62840000000142</v>
      </c>
      <c r="C3119" s="4">
        <v>45656.628472222219</v>
      </c>
      <c r="D3119" s="16">
        <f>YEAR(C3119)</f>
        <v>2024</v>
      </c>
      <c r="E3119" s="1" t="str">
        <f t="shared" si="48"/>
        <v>December 2024</v>
      </c>
      <c r="F3119" s="3" t="str">
        <f ca="1">IF(C3119&gt;=TODAY()-365, "Last 12 Months", "After 12 Months")</f>
        <v>Last 12 Months</v>
      </c>
      <c r="G3119" s="1" t="s">
        <v>5603</v>
      </c>
      <c r="H3119" s="1" t="s">
        <v>5317</v>
      </c>
      <c r="I3119" s="1" t="s">
        <v>5604</v>
      </c>
      <c r="J3119" s="8">
        <f>EOMONTH(C3119, 0)</f>
        <v>45657</v>
      </c>
      <c r="K3119" s="1" t="s">
        <v>233</v>
      </c>
      <c r="L3119" s="1" t="str">
        <f>IF(ISNUMBER(SEARCH("Social subscription",I3119)),"Social Sub",IF(OR(ISNUMBER(SEARCH("Mens",I3119)),ISNUMBER(SEARCH("Ladies",I3119))),"Match Fees",IF(OR(ISNUMBER(SEARCH("Badgers",I3119)),ISNUMBER(SEARCH("Match Fee",I3119))),"Match Fees",IF(OR(ISNUMBER(SEARCH("Training",I3119)),ISNUMBER(SEARCH("Aspirations",I3119))),"Training Fee",""))))</f>
        <v>Match Fees</v>
      </c>
      <c r="M3119" s="1">
        <v>10</v>
      </c>
      <c r="N3119" s="1">
        <v>0</v>
      </c>
      <c r="O3119" s="1">
        <v>0</v>
      </c>
      <c r="P3119" s="1">
        <v>0</v>
      </c>
      <c r="Q3119" s="1">
        <v>10</v>
      </c>
    </row>
    <row r="3120" spans="1:17" ht="12.75">
      <c r="A3120" s="4">
        <v>45628</v>
      </c>
      <c r="B3120" s="18">
        <f>IF(AND(ISNUMBER(--LEFT(A3120,10)), ISNUMBER(--LEFT(C3120,10))), --LEFT(C3120,10) - --LEFT(A3120,10), "")</f>
        <v>28.62840000000142</v>
      </c>
      <c r="C3120" s="4">
        <v>45656.628472222219</v>
      </c>
      <c r="D3120" s="16">
        <f>YEAR(C3120)</f>
        <v>2024</v>
      </c>
      <c r="E3120" s="1" t="str">
        <f t="shared" si="48"/>
        <v>December 2024</v>
      </c>
      <c r="F3120" s="3" t="str">
        <f ca="1">IF(C3120&gt;=TODAY()-365, "Last 12 Months", "After 12 Months")</f>
        <v>Last 12 Months</v>
      </c>
      <c r="G3120" s="1" t="s">
        <v>5605</v>
      </c>
      <c r="H3120" s="1" t="s">
        <v>5317</v>
      </c>
      <c r="I3120" s="1" t="s">
        <v>5606</v>
      </c>
      <c r="J3120" s="8">
        <f>EOMONTH(C3120, 0)</f>
        <v>45657</v>
      </c>
      <c r="K3120" s="1" t="s">
        <v>233</v>
      </c>
      <c r="L3120" s="1" t="str">
        <f>IF(ISNUMBER(SEARCH("Social subscription",I3120)),"Social Sub",IF(OR(ISNUMBER(SEARCH("Mens",I3120)),ISNUMBER(SEARCH("Ladies",I3120))),"Match Fees",IF(OR(ISNUMBER(SEARCH("Badgers",I3120)),ISNUMBER(SEARCH("Match Fee",I3120))),"Match Fees",IF(OR(ISNUMBER(SEARCH("Training",I3120)),ISNUMBER(SEARCH("Aspirations",I3120))),"Training Fee",""))))</f>
        <v>Match Fees</v>
      </c>
      <c r="M3120" s="1">
        <v>10</v>
      </c>
      <c r="N3120" s="1">
        <v>0</v>
      </c>
      <c r="O3120" s="1">
        <v>0</v>
      </c>
      <c r="P3120" s="1">
        <v>0</v>
      </c>
      <c r="Q3120" s="1">
        <v>10</v>
      </c>
    </row>
    <row r="3121" spans="1:17" ht="12.75">
      <c r="A3121" s="4">
        <v>45600</v>
      </c>
      <c r="B3121" s="18">
        <f>IF(AND(ISNUMBER(--LEFT(A3121,10)), ISNUMBER(--LEFT(C3121,10))), --LEFT(C3121,10) - --LEFT(A3121,10), "")</f>
        <v>58.354099999996834</v>
      </c>
      <c r="C3121" s="4">
        <v>45658.354166666664</v>
      </c>
      <c r="D3121" s="16">
        <f>YEAR(C3121)</f>
        <v>2025</v>
      </c>
      <c r="E3121" s="1" t="str">
        <f t="shared" si="48"/>
        <v>January 2025</v>
      </c>
      <c r="F3121" s="3" t="str">
        <f ca="1">IF(C3121&gt;=TODAY()-365, "Last 12 Months", "After 12 Months")</f>
        <v>Last 12 Months</v>
      </c>
      <c r="G3121" s="1" t="s">
        <v>5607</v>
      </c>
      <c r="H3121" s="1" t="s">
        <v>536</v>
      </c>
      <c r="I3121" s="1" t="s">
        <v>5055</v>
      </c>
      <c r="J3121" s="8">
        <f>EOMONTH(C3121, 0)</f>
        <v>45688</v>
      </c>
      <c r="K3121" s="1" t="s">
        <v>373</v>
      </c>
      <c r="L3121" s="1" t="str">
        <f>IF(ISNUMBER(SEARCH("Social subscription",I3121)),"Social Sub",IF(OR(ISNUMBER(SEARCH("Mens",I3121)),ISNUMBER(SEARCH("Ladies",I3121))),"Match Fees",IF(OR(ISNUMBER(SEARCH("Badgers",I3121)),ISNUMBER(SEARCH("Match Fee",I3121))),"Match Fees",IF(OR(ISNUMBER(SEARCH("Training",I3121)),ISNUMBER(SEARCH("Aspirations",I3121))),"Training Fee",""))))</f>
        <v>Match Fees</v>
      </c>
      <c r="M3121" s="1">
        <v>5</v>
      </c>
      <c r="N3121" s="1">
        <v>0.12</v>
      </c>
      <c r="O3121" s="1">
        <v>0.05</v>
      </c>
      <c r="P3121" s="1">
        <v>0</v>
      </c>
      <c r="Q3121" s="1">
        <v>4.83</v>
      </c>
    </row>
    <row r="3122" spans="1:17" ht="12.75">
      <c r="A3122" s="4">
        <v>45607</v>
      </c>
      <c r="B3122" s="18">
        <f>IF(AND(ISNUMBER(--LEFT(A3122,10)), ISNUMBER(--LEFT(C3122,10))), --LEFT(C3122,10) - --LEFT(A3122,10), "")</f>
        <v>51.354099999996834</v>
      </c>
      <c r="C3122" s="4">
        <v>45658.354166666664</v>
      </c>
      <c r="D3122" s="16">
        <f>YEAR(C3122)</f>
        <v>2025</v>
      </c>
      <c r="E3122" s="1" t="str">
        <f t="shared" si="48"/>
        <v>January 2025</v>
      </c>
      <c r="F3122" s="3" t="str">
        <f ca="1">IF(C3122&gt;=TODAY()-365, "Last 12 Months", "After 12 Months")</f>
        <v>Last 12 Months</v>
      </c>
      <c r="G3122" s="1" t="s">
        <v>5608</v>
      </c>
      <c r="H3122" s="1" t="s">
        <v>536</v>
      </c>
      <c r="I3122" s="1" t="s">
        <v>5057</v>
      </c>
      <c r="J3122" s="8">
        <f>EOMONTH(C3122, 0)</f>
        <v>45688</v>
      </c>
      <c r="K3122" s="1" t="s">
        <v>373</v>
      </c>
      <c r="L3122" s="1" t="str">
        <f>IF(ISNUMBER(SEARCH("Social subscription",I3122)),"Social Sub",IF(OR(ISNUMBER(SEARCH("Mens",I3122)),ISNUMBER(SEARCH("Ladies",I3122))),"Match Fees",IF(OR(ISNUMBER(SEARCH("Badgers",I3122)),ISNUMBER(SEARCH("Match Fee",I3122))),"Match Fees",IF(OR(ISNUMBER(SEARCH("Training",I3122)),ISNUMBER(SEARCH("Aspirations",I3122))),"Training Fee",""))))</f>
        <v>Match Fees</v>
      </c>
      <c r="M3122" s="1">
        <v>5</v>
      </c>
      <c r="N3122" s="1">
        <v>0.12</v>
      </c>
      <c r="O3122" s="1">
        <v>0.05</v>
      </c>
      <c r="P3122" s="1">
        <v>0</v>
      </c>
      <c r="Q3122" s="1">
        <v>4.83</v>
      </c>
    </row>
    <row r="3123" spans="1:17" ht="12.75">
      <c r="A3123" s="4">
        <v>45613</v>
      </c>
      <c r="B3123" s="18">
        <f>IF(AND(ISNUMBER(--LEFT(A3123,10)), ISNUMBER(--LEFT(C3123,10))), --LEFT(C3123,10) - --LEFT(A3123,10), "")</f>
        <v>45.354099999996834</v>
      </c>
      <c r="C3123" s="4">
        <v>45658.354166666664</v>
      </c>
      <c r="D3123" s="16">
        <f>YEAR(C3123)</f>
        <v>2025</v>
      </c>
      <c r="E3123" s="1" t="str">
        <f t="shared" si="48"/>
        <v>January 2025</v>
      </c>
      <c r="F3123" s="3" t="str">
        <f ca="1">IF(C3123&gt;=TODAY()-365, "Last 12 Months", "After 12 Months")</f>
        <v>Last 12 Months</v>
      </c>
      <c r="G3123" s="1" t="s">
        <v>5609</v>
      </c>
      <c r="H3123" s="1" t="s">
        <v>536</v>
      </c>
      <c r="I3123" s="1" t="s">
        <v>5059</v>
      </c>
      <c r="J3123" s="8">
        <f>EOMONTH(C3123, 0)</f>
        <v>45688</v>
      </c>
      <c r="K3123" s="1" t="s">
        <v>373</v>
      </c>
      <c r="L3123" s="1" t="str">
        <f>IF(ISNUMBER(SEARCH("Social subscription",I3123)),"Social Sub",IF(OR(ISNUMBER(SEARCH("Mens",I3123)),ISNUMBER(SEARCH("Ladies",I3123))),"Match Fees",IF(OR(ISNUMBER(SEARCH("Badgers",I3123)),ISNUMBER(SEARCH("Match Fee",I3123))),"Match Fees",IF(OR(ISNUMBER(SEARCH("Training",I3123)),ISNUMBER(SEARCH("Aspirations",I3123))),"Training Fee",""))))</f>
        <v>Match Fees</v>
      </c>
      <c r="M3123" s="1">
        <v>5</v>
      </c>
      <c r="N3123" s="1">
        <v>0.12</v>
      </c>
      <c r="O3123" s="1">
        <v>0.05</v>
      </c>
      <c r="P3123" s="1">
        <v>0</v>
      </c>
      <c r="Q3123" s="1">
        <v>4.83</v>
      </c>
    </row>
    <row r="3124" spans="1:17" ht="12.75">
      <c r="A3124" s="4">
        <v>45621</v>
      </c>
      <c r="B3124" s="18">
        <f>IF(AND(ISNUMBER(--LEFT(A3124,10)), ISNUMBER(--LEFT(C3124,10))), --LEFT(C3124,10) - --LEFT(A3124,10), "")</f>
        <v>37.354099999996834</v>
      </c>
      <c r="C3124" s="4">
        <v>45658.354166666664</v>
      </c>
      <c r="D3124" s="16">
        <f>YEAR(C3124)</f>
        <v>2025</v>
      </c>
      <c r="E3124" s="1" t="str">
        <f t="shared" si="48"/>
        <v>January 2025</v>
      </c>
      <c r="F3124" s="3" t="str">
        <f ca="1">IF(C3124&gt;=TODAY()-365, "Last 12 Months", "After 12 Months")</f>
        <v>Last 12 Months</v>
      </c>
      <c r="G3124" s="1" t="s">
        <v>5610</v>
      </c>
      <c r="H3124" s="1" t="s">
        <v>536</v>
      </c>
      <c r="I3124" s="1" t="s">
        <v>5611</v>
      </c>
      <c r="J3124" s="8">
        <f>EOMONTH(C3124, 0)</f>
        <v>45688</v>
      </c>
      <c r="K3124" s="1" t="s">
        <v>373</v>
      </c>
      <c r="L3124" s="1" t="str">
        <f>IF(ISNUMBER(SEARCH("Social subscription",I3124)),"Social Sub",IF(OR(ISNUMBER(SEARCH("Mens",I3124)),ISNUMBER(SEARCH("Ladies",I3124))),"Match Fees",IF(OR(ISNUMBER(SEARCH("Badgers",I3124)),ISNUMBER(SEARCH("Match Fee",I3124))),"Match Fees",IF(OR(ISNUMBER(SEARCH("Training",I3124)),ISNUMBER(SEARCH("Aspirations",I3124))),"Training Fee",""))))</f>
        <v>Match Fees</v>
      </c>
      <c r="M3124" s="1">
        <v>5</v>
      </c>
      <c r="N3124" s="1">
        <v>0.12</v>
      </c>
      <c r="O3124" s="1">
        <v>0.05</v>
      </c>
      <c r="P3124" s="1">
        <v>0</v>
      </c>
      <c r="Q3124" s="1">
        <v>4.83</v>
      </c>
    </row>
    <row r="3125" spans="1:17" ht="12.75">
      <c r="A3125" s="4">
        <v>45626</v>
      </c>
      <c r="B3125" s="18">
        <f>IF(AND(ISNUMBER(--LEFT(A3125,10)), ISNUMBER(--LEFT(C3125,10))), --LEFT(C3125,10) - --LEFT(A3125,10), "")</f>
        <v>32.354099999996834</v>
      </c>
      <c r="C3125" s="4">
        <v>45658.354166666664</v>
      </c>
      <c r="D3125" s="16">
        <f>YEAR(C3125)</f>
        <v>2025</v>
      </c>
      <c r="E3125" s="1" t="str">
        <f t="shared" si="48"/>
        <v>January 2025</v>
      </c>
      <c r="F3125" s="3" t="str">
        <f ca="1">IF(C3125&gt;=TODAY()-365, "Last 12 Months", "After 12 Months")</f>
        <v>Last 12 Months</v>
      </c>
      <c r="G3125" s="1" t="s">
        <v>5612</v>
      </c>
      <c r="H3125" s="1" t="s">
        <v>536</v>
      </c>
      <c r="I3125" s="1" t="s">
        <v>5583</v>
      </c>
      <c r="J3125" s="8">
        <f>EOMONTH(C3125, 0)</f>
        <v>45688</v>
      </c>
      <c r="K3125" s="1" t="s">
        <v>373</v>
      </c>
      <c r="L3125" s="1" t="str">
        <f>IF(ISNUMBER(SEARCH("Social subscription",I3125)),"Social Sub",IF(OR(ISNUMBER(SEARCH("Mens",I3125)),ISNUMBER(SEARCH("Ladies",I3125))),"Match Fees",IF(OR(ISNUMBER(SEARCH("Badgers",I3125)),ISNUMBER(SEARCH("Match Fee",I3125))),"Match Fees",IF(OR(ISNUMBER(SEARCH("Training",I3125)),ISNUMBER(SEARCH("Aspirations",I3125))),"Training Fee",""))))</f>
        <v>Match Fees</v>
      </c>
      <c r="M3125" s="1">
        <v>5</v>
      </c>
      <c r="N3125" s="1">
        <v>0.1</v>
      </c>
      <c r="O3125" s="1">
        <v>0.05</v>
      </c>
      <c r="P3125" s="1">
        <v>0</v>
      </c>
      <c r="Q3125" s="1">
        <v>4.8499999999999996</v>
      </c>
    </row>
    <row r="3126" spans="1:17" ht="12.75">
      <c r="A3126" s="4">
        <v>45583</v>
      </c>
      <c r="B3126" s="18">
        <f>IF(AND(ISNUMBER(--LEFT(A3126,10)), ISNUMBER(--LEFT(C3126,10))), --LEFT(C3126,10) - --LEFT(A3126,10), "")</f>
        <v>75.354800000000978</v>
      </c>
      <c r="C3126" s="4">
        <v>45658.354861111111</v>
      </c>
      <c r="D3126" s="16">
        <f>YEAR(C3126)</f>
        <v>2025</v>
      </c>
      <c r="E3126" s="1" t="str">
        <f t="shared" si="48"/>
        <v>January 2025</v>
      </c>
      <c r="F3126" s="3" t="str">
        <f ca="1">IF(C3126&gt;=TODAY()-365, "Last 12 Months", "After 12 Months")</f>
        <v>Last 12 Months</v>
      </c>
      <c r="G3126" s="1" t="s">
        <v>5613</v>
      </c>
      <c r="H3126" s="1" t="s">
        <v>4000</v>
      </c>
      <c r="I3126" s="1" t="s">
        <v>5614</v>
      </c>
      <c r="J3126" s="8">
        <f>EOMONTH(C3126, 0)</f>
        <v>45688</v>
      </c>
      <c r="K3126" s="1" t="s">
        <v>373</v>
      </c>
      <c r="L3126" s="1" t="str">
        <f>IF(ISNUMBER(SEARCH("Social subscription",I3126)),"Social Sub",IF(OR(ISNUMBER(SEARCH("Mens",I3126)),ISNUMBER(SEARCH("Ladies",I3126))),"Match Fees",IF(OR(ISNUMBER(SEARCH("Badgers",I3126)),ISNUMBER(SEARCH("Match Fee",I3126))),"Match Fees",IF(OR(ISNUMBER(SEARCH("Training",I3126)),ISNUMBER(SEARCH("Aspirations",I3126))),"Training Fee",""))))</f>
        <v>Match Fees</v>
      </c>
      <c r="M3126" s="1">
        <v>5</v>
      </c>
      <c r="N3126" s="1">
        <v>0.17</v>
      </c>
      <c r="O3126" s="1">
        <v>0.05</v>
      </c>
      <c r="P3126" s="1">
        <v>0</v>
      </c>
      <c r="Q3126" s="1">
        <v>4.78</v>
      </c>
    </row>
    <row r="3127" spans="1:17" ht="12.75">
      <c r="A3127" s="4">
        <v>45611</v>
      </c>
      <c r="B3127" s="18">
        <f>IF(AND(ISNUMBER(--LEFT(A3127,10)), ISNUMBER(--LEFT(C3127,10))), --LEFT(C3127,10) - --LEFT(A3127,10), "")</f>
        <v>47.354800000000978</v>
      </c>
      <c r="C3127" s="4">
        <v>45658.354861111111</v>
      </c>
      <c r="D3127" s="16">
        <f>YEAR(C3127)</f>
        <v>2025</v>
      </c>
      <c r="E3127" s="1" t="str">
        <f t="shared" si="48"/>
        <v>January 2025</v>
      </c>
      <c r="F3127" s="3" t="str">
        <f ca="1">IF(C3127&gt;=TODAY()-365, "Last 12 Months", "After 12 Months")</f>
        <v>Last 12 Months</v>
      </c>
      <c r="G3127" s="1" t="s">
        <v>5615</v>
      </c>
      <c r="H3127" s="1" t="s">
        <v>4000</v>
      </c>
      <c r="I3127" s="1" t="s">
        <v>5616</v>
      </c>
      <c r="J3127" s="8">
        <f>EOMONTH(C3127, 0)</f>
        <v>45688</v>
      </c>
      <c r="K3127" s="1" t="s">
        <v>373</v>
      </c>
      <c r="L3127" s="1" t="str">
        <f>IF(ISNUMBER(SEARCH("Social subscription",I3127)),"Social Sub",IF(OR(ISNUMBER(SEARCH("Mens",I3127)),ISNUMBER(SEARCH("Ladies",I3127))),"Match Fees",IF(OR(ISNUMBER(SEARCH("Badgers",I3127)),ISNUMBER(SEARCH("Match Fee",I3127))),"Match Fees",IF(OR(ISNUMBER(SEARCH("Training",I3127)),ISNUMBER(SEARCH("Aspirations",I3127))),"Training Fee",""))))</f>
        <v>Match Fees</v>
      </c>
      <c r="M3127" s="1">
        <v>5</v>
      </c>
      <c r="N3127" s="1">
        <v>0.18</v>
      </c>
      <c r="O3127" s="1">
        <v>0.05</v>
      </c>
      <c r="P3127" s="1">
        <v>0</v>
      </c>
      <c r="Q3127" s="1">
        <v>4.7699999999999996</v>
      </c>
    </row>
    <row r="3128" spans="1:17" ht="12.75">
      <c r="A3128" s="4">
        <v>45563</v>
      </c>
      <c r="B3128" s="18">
        <f>IF(AND(ISNUMBER(--LEFT(A3128,10)), ISNUMBER(--LEFT(C3128,10))), --LEFT(C3128,10) - --LEFT(A3128,10), "")</f>
        <v>95.798600000001898</v>
      </c>
      <c r="C3128" s="4">
        <v>45658.798611111109</v>
      </c>
      <c r="D3128" s="16">
        <f>YEAR(C3128)</f>
        <v>2025</v>
      </c>
      <c r="E3128" s="1" t="str">
        <f t="shared" si="48"/>
        <v>January 2025</v>
      </c>
      <c r="F3128" s="3" t="str">
        <f ca="1">IF(C3128&gt;=TODAY()-365, "Last 12 Months", "After 12 Months")</f>
        <v>Last 12 Months</v>
      </c>
      <c r="G3128" s="1" t="s">
        <v>5617</v>
      </c>
      <c r="H3128" s="1" t="s">
        <v>3766</v>
      </c>
      <c r="I3128" s="1" t="s">
        <v>3414</v>
      </c>
      <c r="J3128" s="8">
        <f>EOMONTH(C3128, 0)</f>
        <v>45688</v>
      </c>
      <c r="K3128" s="1" t="s">
        <v>373</v>
      </c>
      <c r="L3128" s="1" t="str">
        <f>IF(ISNUMBER(SEARCH("Social subscription",I3128)),"Social Sub",IF(OR(ISNUMBER(SEARCH("Mens",I3128)),ISNUMBER(SEARCH("Ladies",I3128))),"Match Fees",IF(OR(ISNUMBER(SEARCH("Badgers",I3128)),ISNUMBER(SEARCH("Match Fee",I3128))),"Match Fees",IF(OR(ISNUMBER(SEARCH("Training",I3128)),ISNUMBER(SEARCH("Aspirations",I3128))),"Training Fee",""))))</f>
        <v>Match Fees</v>
      </c>
      <c r="M3128" s="1">
        <v>10</v>
      </c>
      <c r="N3128" s="1">
        <v>0.18</v>
      </c>
      <c r="O3128" s="1">
        <v>0.1</v>
      </c>
      <c r="P3128" s="1">
        <v>0</v>
      </c>
      <c r="Q3128" s="1">
        <v>9.7200000000000006</v>
      </c>
    </row>
    <row r="3129" spans="1:17" ht="12.75">
      <c r="A3129" s="4">
        <v>45572</v>
      </c>
      <c r="B3129" s="18">
        <f>IF(AND(ISNUMBER(--LEFT(A3129,10)), ISNUMBER(--LEFT(C3129,10))), --LEFT(C3129,10) - --LEFT(A3129,10), "")</f>
        <v>86.798600000001898</v>
      </c>
      <c r="C3129" s="4">
        <v>45658.798611111109</v>
      </c>
      <c r="D3129" s="16">
        <f>YEAR(C3129)</f>
        <v>2025</v>
      </c>
      <c r="E3129" s="1" t="str">
        <f t="shared" si="48"/>
        <v>January 2025</v>
      </c>
      <c r="F3129" s="3" t="str">
        <f ca="1">IF(C3129&gt;=TODAY()-365, "Last 12 Months", "After 12 Months")</f>
        <v>Last 12 Months</v>
      </c>
      <c r="G3129" s="1" t="s">
        <v>5618</v>
      </c>
      <c r="H3129" s="1" t="s">
        <v>3766</v>
      </c>
      <c r="I3129" s="1" t="s">
        <v>3959</v>
      </c>
      <c r="J3129" s="8">
        <f>EOMONTH(C3129, 0)</f>
        <v>45688</v>
      </c>
      <c r="K3129" s="1" t="s">
        <v>373</v>
      </c>
      <c r="L3129" s="1" t="str">
        <f>IF(ISNUMBER(SEARCH("Social subscription",I3129)),"Social Sub",IF(OR(ISNUMBER(SEARCH("Mens",I3129)),ISNUMBER(SEARCH("Ladies",I3129))),"Match Fees",IF(OR(ISNUMBER(SEARCH("Badgers",I3129)),ISNUMBER(SEARCH("Match Fee",I3129))),"Match Fees",IF(OR(ISNUMBER(SEARCH("Training",I3129)),ISNUMBER(SEARCH("Aspirations",I3129))),"Training Fee",""))))</f>
        <v>Match Fees</v>
      </c>
      <c r="M3129" s="1">
        <v>10</v>
      </c>
      <c r="N3129" s="1">
        <v>0.18</v>
      </c>
      <c r="O3129" s="1">
        <v>0.1</v>
      </c>
      <c r="P3129" s="1">
        <v>0</v>
      </c>
      <c r="Q3129" s="1">
        <v>9.7200000000000006</v>
      </c>
    </row>
    <row r="3130" spans="1:17" ht="12.75">
      <c r="A3130" s="4">
        <v>45584</v>
      </c>
      <c r="B3130" s="18">
        <f>IF(AND(ISNUMBER(--LEFT(A3130,10)), ISNUMBER(--LEFT(C3130,10))), --LEFT(C3130,10) - --LEFT(A3130,10), "")</f>
        <v>74.798600000001898</v>
      </c>
      <c r="C3130" s="4">
        <v>45658.798611111109</v>
      </c>
      <c r="D3130" s="16">
        <f>YEAR(C3130)</f>
        <v>2025</v>
      </c>
      <c r="E3130" s="1" t="str">
        <f t="shared" si="48"/>
        <v>January 2025</v>
      </c>
      <c r="F3130" s="3" t="str">
        <f ca="1">IF(C3130&gt;=TODAY()-365, "Last 12 Months", "After 12 Months")</f>
        <v>Last 12 Months</v>
      </c>
      <c r="G3130" s="1" t="s">
        <v>5619</v>
      </c>
      <c r="H3130" s="1" t="s">
        <v>3766</v>
      </c>
      <c r="I3130" s="1" t="s">
        <v>4790</v>
      </c>
      <c r="J3130" s="8">
        <f>EOMONTH(C3130, 0)</f>
        <v>45688</v>
      </c>
      <c r="K3130" s="1" t="s">
        <v>373</v>
      </c>
      <c r="L3130" s="1" t="str">
        <f>IF(ISNUMBER(SEARCH("Social subscription",I3130)),"Social Sub",IF(OR(ISNUMBER(SEARCH("Mens",I3130)),ISNUMBER(SEARCH("Ladies",I3130))),"Match Fees",IF(OR(ISNUMBER(SEARCH("Badgers",I3130)),ISNUMBER(SEARCH("Match Fee",I3130))),"Match Fees",IF(OR(ISNUMBER(SEARCH("Training",I3130)),ISNUMBER(SEARCH("Aspirations",I3130))),"Training Fee",""))))</f>
        <v>Match Fees</v>
      </c>
      <c r="M3130" s="1">
        <v>10</v>
      </c>
      <c r="N3130" s="1">
        <v>0.18</v>
      </c>
      <c r="O3130" s="1">
        <v>0.1</v>
      </c>
      <c r="P3130" s="1">
        <v>0</v>
      </c>
      <c r="Q3130" s="1">
        <v>9.7200000000000006</v>
      </c>
    </row>
    <row r="3131" spans="1:17" ht="12.75">
      <c r="A3131" s="4">
        <v>45607</v>
      </c>
      <c r="B3131" s="18">
        <f>IF(AND(ISNUMBER(--LEFT(A3131,10)), ISNUMBER(--LEFT(C3131,10))), --LEFT(C3131,10) - --LEFT(A3131,10), "")</f>
        <v>51.798600000001898</v>
      </c>
      <c r="C3131" s="4">
        <v>45658.798611111109</v>
      </c>
      <c r="D3131" s="16">
        <f>YEAR(C3131)</f>
        <v>2025</v>
      </c>
      <c r="E3131" s="1" t="str">
        <f t="shared" si="48"/>
        <v>January 2025</v>
      </c>
      <c r="F3131" s="3" t="str">
        <f ca="1">IF(C3131&gt;=TODAY()-365, "Last 12 Months", "After 12 Months")</f>
        <v>Last 12 Months</v>
      </c>
      <c r="G3131" s="1" t="s">
        <v>5620</v>
      </c>
      <c r="H3131" s="1" t="s">
        <v>3766</v>
      </c>
      <c r="I3131" s="1" t="s">
        <v>4792</v>
      </c>
      <c r="J3131" s="8">
        <f>EOMONTH(C3131, 0)</f>
        <v>45688</v>
      </c>
      <c r="K3131" s="1" t="s">
        <v>373</v>
      </c>
      <c r="L3131" s="1" t="str">
        <f>IF(ISNUMBER(SEARCH("Social subscription",I3131)),"Social Sub",IF(OR(ISNUMBER(SEARCH("Mens",I3131)),ISNUMBER(SEARCH("Ladies",I3131))),"Match Fees",IF(OR(ISNUMBER(SEARCH("Badgers",I3131)),ISNUMBER(SEARCH("Match Fee",I3131))),"Match Fees",IF(OR(ISNUMBER(SEARCH("Training",I3131)),ISNUMBER(SEARCH("Aspirations",I3131))),"Training Fee",""))))</f>
        <v>Match Fees</v>
      </c>
      <c r="M3131" s="1">
        <v>10</v>
      </c>
      <c r="N3131" s="1">
        <v>0.18</v>
      </c>
      <c r="O3131" s="1">
        <v>0.1</v>
      </c>
      <c r="P3131" s="1">
        <v>0</v>
      </c>
      <c r="Q3131" s="1">
        <v>9.7200000000000006</v>
      </c>
    </row>
    <row r="3132" spans="1:17" ht="12.75">
      <c r="A3132" s="4">
        <v>45613</v>
      </c>
      <c r="B3132" s="18">
        <f>IF(AND(ISNUMBER(--LEFT(A3132,10)), ISNUMBER(--LEFT(C3132,10))), --LEFT(C3132,10) - --LEFT(A3132,10), "")</f>
        <v>45.798600000001898</v>
      </c>
      <c r="C3132" s="4">
        <v>45658.798611111109</v>
      </c>
      <c r="D3132" s="16">
        <f>YEAR(C3132)</f>
        <v>2025</v>
      </c>
      <c r="E3132" s="1" t="str">
        <f t="shared" si="48"/>
        <v>January 2025</v>
      </c>
      <c r="F3132" s="3" t="str">
        <f ca="1">IF(C3132&gt;=TODAY()-365, "Last 12 Months", "After 12 Months")</f>
        <v>Last 12 Months</v>
      </c>
      <c r="G3132" s="1" t="s">
        <v>5621</v>
      </c>
      <c r="H3132" s="1" t="s">
        <v>3766</v>
      </c>
      <c r="I3132" s="1" t="s">
        <v>4794</v>
      </c>
      <c r="J3132" s="8">
        <f>EOMONTH(C3132, 0)</f>
        <v>45688</v>
      </c>
      <c r="K3132" s="1" t="s">
        <v>373</v>
      </c>
      <c r="L3132" s="1" t="str">
        <f>IF(ISNUMBER(SEARCH("Social subscription",I3132)),"Social Sub",IF(OR(ISNUMBER(SEARCH("Mens",I3132)),ISNUMBER(SEARCH("Ladies",I3132))),"Match Fees",IF(OR(ISNUMBER(SEARCH("Badgers",I3132)),ISNUMBER(SEARCH("Match Fee",I3132))),"Match Fees",IF(OR(ISNUMBER(SEARCH("Training",I3132)),ISNUMBER(SEARCH("Aspirations",I3132))),"Training Fee",""))))</f>
        <v>Match Fees</v>
      </c>
      <c r="M3132" s="1">
        <v>10</v>
      </c>
      <c r="N3132" s="1">
        <v>0.18</v>
      </c>
      <c r="O3132" s="1">
        <v>0.1</v>
      </c>
      <c r="P3132" s="1">
        <v>0</v>
      </c>
      <c r="Q3132" s="1">
        <v>9.7200000000000006</v>
      </c>
    </row>
    <row r="3133" spans="1:17" ht="12.75">
      <c r="A3133" s="4">
        <v>45621</v>
      </c>
      <c r="B3133" s="18">
        <f>IF(AND(ISNUMBER(--LEFT(A3133,10)), ISNUMBER(--LEFT(C3133,10))), --LEFT(C3133,10) - --LEFT(A3133,10), "")</f>
        <v>37.798600000001898</v>
      </c>
      <c r="C3133" s="4">
        <v>45658.798611111109</v>
      </c>
      <c r="D3133" s="16">
        <f>YEAR(C3133)</f>
        <v>2025</v>
      </c>
      <c r="E3133" s="1" t="str">
        <f t="shared" si="48"/>
        <v>January 2025</v>
      </c>
      <c r="F3133" s="3" t="str">
        <f ca="1">IF(C3133&gt;=TODAY()-365, "Last 12 Months", "After 12 Months")</f>
        <v>Last 12 Months</v>
      </c>
      <c r="G3133" s="1" t="s">
        <v>5622</v>
      </c>
      <c r="H3133" s="1" t="s">
        <v>3766</v>
      </c>
      <c r="I3133" s="1" t="s">
        <v>4825</v>
      </c>
      <c r="J3133" s="8">
        <f>EOMONTH(C3133, 0)</f>
        <v>45688</v>
      </c>
      <c r="K3133" s="1" t="s">
        <v>373</v>
      </c>
      <c r="L3133" s="1" t="str">
        <f>IF(ISNUMBER(SEARCH("Social subscription",I3133)),"Social Sub",IF(OR(ISNUMBER(SEARCH("Mens",I3133)),ISNUMBER(SEARCH("Ladies",I3133))),"Match Fees",IF(OR(ISNUMBER(SEARCH("Badgers",I3133)),ISNUMBER(SEARCH("Match Fee",I3133))),"Match Fees",IF(OR(ISNUMBER(SEARCH("Training",I3133)),ISNUMBER(SEARCH("Aspirations",I3133))),"Training Fee",""))))</f>
        <v>Match Fees</v>
      </c>
      <c r="M3133" s="1">
        <v>10</v>
      </c>
      <c r="N3133" s="1">
        <v>0.18</v>
      </c>
      <c r="O3133" s="1">
        <v>0.1</v>
      </c>
      <c r="P3133" s="1">
        <v>0</v>
      </c>
      <c r="Q3133" s="1">
        <v>9.7200000000000006</v>
      </c>
    </row>
    <row r="3134" spans="1:17" ht="12.75">
      <c r="A3134" s="4">
        <v>45626</v>
      </c>
      <c r="B3134" s="18">
        <f>IF(AND(ISNUMBER(--LEFT(A3134,10)), ISNUMBER(--LEFT(C3134,10))), --LEFT(C3134,10) - --LEFT(A3134,10), "")</f>
        <v>32.798600000001898</v>
      </c>
      <c r="C3134" s="4">
        <v>45658.798611111109</v>
      </c>
      <c r="D3134" s="16">
        <f>YEAR(C3134)</f>
        <v>2025</v>
      </c>
      <c r="E3134" s="1" t="str">
        <f t="shared" si="48"/>
        <v>January 2025</v>
      </c>
      <c r="F3134" s="3" t="str">
        <f ca="1">IF(C3134&gt;=TODAY()-365, "Last 12 Months", "After 12 Months")</f>
        <v>Last 12 Months</v>
      </c>
      <c r="G3134" s="1" t="s">
        <v>5623</v>
      </c>
      <c r="H3134" s="1" t="s">
        <v>3766</v>
      </c>
      <c r="I3134" s="1" t="s">
        <v>4827</v>
      </c>
      <c r="J3134" s="8">
        <f>EOMONTH(C3134, 0)</f>
        <v>45688</v>
      </c>
      <c r="K3134" s="1" t="s">
        <v>373</v>
      </c>
      <c r="L3134" s="1" t="str">
        <f>IF(ISNUMBER(SEARCH("Social subscription",I3134)),"Social Sub",IF(OR(ISNUMBER(SEARCH("Mens",I3134)),ISNUMBER(SEARCH("Ladies",I3134))),"Match Fees",IF(OR(ISNUMBER(SEARCH("Badgers",I3134)),ISNUMBER(SEARCH("Match Fee",I3134))),"Match Fees",IF(OR(ISNUMBER(SEARCH("Training",I3134)),ISNUMBER(SEARCH("Aspirations",I3134))),"Training Fee",""))))</f>
        <v>Match Fees</v>
      </c>
      <c r="M3134" s="1">
        <v>10</v>
      </c>
      <c r="N3134" s="1">
        <v>0.17</v>
      </c>
      <c r="O3134" s="1">
        <v>0.1</v>
      </c>
      <c r="P3134" s="1">
        <v>0</v>
      </c>
      <c r="Q3134" s="1">
        <v>9.73</v>
      </c>
    </row>
    <row r="3135" spans="1:17" ht="12.75">
      <c r="A3135" s="4">
        <v>45557</v>
      </c>
      <c r="B3135" s="18">
        <f>IF(AND(ISNUMBER(--LEFT(A3135,10)), ISNUMBER(--LEFT(C3135,10))), --LEFT(C3135,10) - --LEFT(A3135,10), "")</f>
        <v>101.86310000000231</v>
      </c>
      <c r="C3135" s="4">
        <v>45658.863194444442</v>
      </c>
      <c r="D3135" s="16">
        <f>YEAR(C3135)</f>
        <v>2025</v>
      </c>
      <c r="E3135" s="1" t="str">
        <f t="shared" si="48"/>
        <v>January 2025</v>
      </c>
      <c r="F3135" s="3" t="str">
        <f ca="1">IF(C3135&gt;=TODAY()-365, "Last 12 Months", "After 12 Months")</f>
        <v>Last 12 Months</v>
      </c>
      <c r="G3135" s="1" t="s">
        <v>5624</v>
      </c>
      <c r="H3135" s="1" t="s">
        <v>717</v>
      </c>
      <c r="I3135" s="1" t="s">
        <v>2905</v>
      </c>
      <c r="J3135" s="8">
        <f>EOMONTH(C3135, 0)</f>
        <v>45688</v>
      </c>
      <c r="K3135" s="1" t="s">
        <v>233</v>
      </c>
      <c r="L3135" s="1" t="str">
        <f>IF(ISNUMBER(SEARCH("Social subscription",I3135)),"Social Sub",IF(OR(ISNUMBER(SEARCH("Mens",I3135)),ISNUMBER(SEARCH("Ladies",I3135))),"Match Fees",IF(OR(ISNUMBER(SEARCH("Badgers",I3135)),ISNUMBER(SEARCH("Match Fee",I3135))),"Match Fees",IF(OR(ISNUMBER(SEARCH("Training",I3135)),ISNUMBER(SEARCH("Aspirations",I3135))),"Training Fee",""))))</f>
        <v>Match Fees</v>
      </c>
      <c r="M3135" s="1">
        <v>75</v>
      </c>
      <c r="N3135" s="1">
        <v>0</v>
      </c>
      <c r="O3135" s="1">
        <v>0</v>
      </c>
      <c r="P3135" s="1">
        <v>0</v>
      </c>
      <c r="Q3135" s="1">
        <v>75</v>
      </c>
    </row>
    <row r="3136" spans="1:17" ht="12.75">
      <c r="A3136" s="4">
        <v>45551</v>
      </c>
      <c r="B3136" s="18">
        <f>IF(AND(ISNUMBER(--LEFT(A3136,10)), ISNUMBER(--LEFT(C3136,10))), --LEFT(C3136,10) - --LEFT(A3136,10), "")</f>
        <v>107.86379999999917</v>
      </c>
      <c r="C3136" s="4">
        <v>45658.863888888889</v>
      </c>
      <c r="D3136" s="16">
        <f>YEAR(C3136)</f>
        <v>2025</v>
      </c>
      <c r="E3136" s="1" t="str">
        <f t="shared" si="48"/>
        <v>January 2025</v>
      </c>
      <c r="F3136" s="3" t="str">
        <f ca="1">IF(C3136&gt;=TODAY()-365, "Last 12 Months", "After 12 Months")</f>
        <v>Last 12 Months</v>
      </c>
      <c r="G3136" s="1" t="s">
        <v>5625</v>
      </c>
      <c r="H3136" s="1" t="s">
        <v>708</v>
      </c>
      <c r="I3136" s="1" t="s">
        <v>2905</v>
      </c>
      <c r="J3136" s="8">
        <f>EOMONTH(C3136, 0)</f>
        <v>45688</v>
      </c>
      <c r="K3136" s="1" t="s">
        <v>233</v>
      </c>
      <c r="L3136" s="1" t="str">
        <f>IF(ISNUMBER(SEARCH("Social subscription",I3136)),"Social Sub",IF(OR(ISNUMBER(SEARCH("Mens",I3136)),ISNUMBER(SEARCH("Ladies",I3136))),"Match Fees",IF(OR(ISNUMBER(SEARCH("Badgers",I3136)),ISNUMBER(SEARCH("Match Fee",I3136))),"Match Fees",IF(OR(ISNUMBER(SEARCH("Training",I3136)),ISNUMBER(SEARCH("Aspirations",I3136))),"Training Fee",""))))</f>
        <v>Match Fees</v>
      </c>
      <c r="M3136" s="1">
        <v>75</v>
      </c>
      <c r="N3136" s="1">
        <v>0</v>
      </c>
      <c r="O3136" s="1">
        <v>0</v>
      </c>
      <c r="P3136" s="1">
        <v>0</v>
      </c>
      <c r="Q3136" s="1">
        <v>75</v>
      </c>
    </row>
    <row r="3137" spans="1:17" ht="12.75">
      <c r="A3137" s="4">
        <v>45619</v>
      </c>
      <c r="B3137" s="18">
        <f>IF(AND(ISNUMBER(--LEFT(A3137,10)), ISNUMBER(--LEFT(C3137,10))), --LEFT(C3137,10) - --LEFT(A3137,10), "")</f>
        <v>42.354800000000978</v>
      </c>
      <c r="C3137" s="4">
        <v>45661.354861111111</v>
      </c>
      <c r="D3137" s="16">
        <f>YEAR(C3137)</f>
        <v>2025</v>
      </c>
      <c r="E3137" s="1" t="str">
        <f t="shared" si="48"/>
        <v>January 2025</v>
      </c>
      <c r="F3137" s="3" t="str">
        <f ca="1">IF(C3137&gt;=TODAY()-365, "Last 12 Months", "After 12 Months")</f>
        <v>Last 12 Months</v>
      </c>
      <c r="G3137" s="1" t="s">
        <v>5626</v>
      </c>
      <c r="H3137" s="1" t="s">
        <v>2912</v>
      </c>
      <c r="I3137" s="1" t="s">
        <v>5076</v>
      </c>
      <c r="J3137" s="8">
        <f>EOMONTH(C3137, 0)</f>
        <v>45688</v>
      </c>
      <c r="K3137" s="1" t="s">
        <v>373</v>
      </c>
      <c r="L3137" s="1" t="str">
        <f>IF(ISNUMBER(SEARCH("Social subscription",I3137)),"Social Sub",IF(OR(ISNUMBER(SEARCH("Mens",I3137)),ISNUMBER(SEARCH("Ladies",I3137))),"Match Fees",IF(OR(ISNUMBER(SEARCH("Badgers",I3137)),ISNUMBER(SEARCH("Match Fee",I3137))),"Match Fees",IF(OR(ISNUMBER(SEARCH("Training",I3137)),ISNUMBER(SEARCH("Aspirations",I3137))),"Training Fee",""))))</f>
        <v>Match Fees</v>
      </c>
      <c r="M3137" s="1">
        <v>5</v>
      </c>
      <c r="N3137" s="1">
        <v>0.17</v>
      </c>
      <c r="O3137" s="1">
        <v>0.05</v>
      </c>
      <c r="P3137" s="1">
        <v>0</v>
      </c>
      <c r="Q3137" s="1">
        <v>4.78</v>
      </c>
    </row>
    <row r="3138" spans="1:17" ht="12.75">
      <c r="A3138" s="4">
        <v>45633</v>
      </c>
      <c r="B3138" s="18">
        <f>IF(AND(ISNUMBER(--LEFT(A3138,10)), ISNUMBER(--LEFT(C3138,10))), --LEFT(C3138,10) - --LEFT(A3138,10), "")</f>
        <v>28.354800000000978</v>
      </c>
      <c r="C3138" s="4">
        <v>45661.354861111111</v>
      </c>
      <c r="D3138" s="16">
        <f>YEAR(C3138)</f>
        <v>2025</v>
      </c>
      <c r="E3138" s="1" t="str">
        <f t="shared" si="48"/>
        <v>January 2025</v>
      </c>
      <c r="F3138" s="3" t="str">
        <f ca="1">IF(C3138&gt;=TODAY()-365, "Last 12 Months", "After 12 Months")</f>
        <v>Last 12 Months</v>
      </c>
      <c r="G3138" s="1" t="s">
        <v>5627</v>
      </c>
      <c r="H3138" s="1" t="s">
        <v>2912</v>
      </c>
      <c r="I3138" s="1" t="s">
        <v>5513</v>
      </c>
      <c r="J3138" s="8">
        <f>EOMONTH(C3138, 0)</f>
        <v>45688</v>
      </c>
      <c r="K3138" s="1" t="s">
        <v>373</v>
      </c>
      <c r="L3138" s="1" t="str">
        <f>IF(ISNUMBER(SEARCH("Social subscription",I3138)),"Social Sub",IF(OR(ISNUMBER(SEARCH("Mens",I3138)),ISNUMBER(SEARCH("Ladies",I3138))),"Match Fees",IF(OR(ISNUMBER(SEARCH("Badgers",I3138)),ISNUMBER(SEARCH("Match Fee",I3138))),"Match Fees",IF(OR(ISNUMBER(SEARCH("Training",I3138)),ISNUMBER(SEARCH("Aspirations",I3138))),"Training Fee",""))))</f>
        <v>Match Fees</v>
      </c>
      <c r="M3138" s="1">
        <v>5</v>
      </c>
      <c r="N3138" s="1">
        <v>0.18</v>
      </c>
      <c r="O3138" s="1">
        <v>0.05</v>
      </c>
      <c r="P3138" s="1">
        <v>0</v>
      </c>
      <c r="Q3138" s="1">
        <v>4.7699999999999996</v>
      </c>
    </row>
    <row r="3139" spans="1:17" ht="12.75">
      <c r="A3139" s="4">
        <v>45551</v>
      </c>
      <c r="B3139" s="18">
        <f>IF(AND(ISNUMBER(--LEFT(A3139,10)), ISNUMBER(--LEFT(C3139,10))), --LEFT(C3139,10) - --LEFT(A3139,10), "")</f>
        <v>110.76309999999648</v>
      </c>
      <c r="C3139" s="4">
        <v>45661.763194444444</v>
      </c>
      <c r="D3139" s="16">
        <f>YEAR(C3139)</f>
        <v>2025</v>
      </c>
      <c r="E3139" s="1" t="str">
        <f t="shared" ref="E3139:E3202" si="49">TEXT(C3139, "mmmm yyyy")</f>
        <v>January 2025</v>
      </c>
      <c r="F3139" s="3" t="str">
        <f ca="1">IF(C3139&gt;=TODAY()-365, "Last 12 Months", "After 12 Months")</f>
        <v>Last 12 Months</v>
      </c>
      <c r="G3139" s="1" t="s">
        <v>5628</v>
      </c>
      <c r="H3139" s="1" t="s">
        <v>5629</v>
      </c>
      <c r="I3139" s="1" t="s">
        <v>4041</v>
      </c>
      <c r="J3139" s="8">
        <f>EOMONTH(C3139, 0)</f>
        <v>45688</v>
      </c>
      <c r="K3139" s="1" t="s">
        <v>233</v>
      </c>
      <c r="L3139" s="1" t="str">
        <f>IF(ISNUMBER(SEARCH("Social subscription",I3139)),"Social Sub",IF(OR(ISNUMBER(SEARCH("Mens",I3139)),ISNUMBER(SEARCH("Ladies",I3139))),"Match Fees",IF(OR(ISNUMBER(SEARCH("Badgers",I3139)),ISNUMBER(SEARCH("Match Fee",I3139))),"Match Fees",IF(OR(ISNUMBER(SEARCH("Training",I3139)),ISNUMBER(SEARCH("Aspirations",I3139))),"Training Fee",""))))</f>
        <v>Social Sub</v>
      </c>
      <c r="M3139" s="1">
        <v>10</v>
      </c>
      <c r="N3139" s="1">
        <v>0</v>
      </c>
      <c r="O3139" s="1">
        <v>0</v>
      </c>
      <c r="P3139" s="1">
        <v>0</v>
      </c>
      <c r="Q3139" s="1">
        <v>10</v>
      </c>
    </row>
    <row r="3140" spans="1:17" ht="12.75">
      <c r="A3140" s="4">
        <v>45549</v>
      </c>
      <c r="B3140" s="18">
        <f>IF(AND(ISNUMBER(--LEFT(A3140,10)), ISNUMBER(--LEFT(C3140,10))), --LEFT(C3140,10) - --LEFT(A3140,10), "")</f>
        <v>113.38539999999921</v>
      </c>
      <c r="C3140" s="4">
        <v>45662.385416666664</v>
      </c>
      <c r="D3140" s="16">
        <f>YEAR(C3140)</f>
        <v>2025</v>
      </c>
      <c r="E3140" s="1" t="str">
        <f t="shared" si="49"/>
        <v>January 2025</v>
      </c>
      <c r="F3140" s="3" t="str">
        <f ca="1">IF(C3140&gt;=TODAY()-365, "Last 12 Months", "After 12 Months")</f>
        <v>Last 12 Months</v>
      </c>
      <c r="G3140" s="1" t="s">
        <v>5630</v>
      </c>
      <c r="H3140" s="1" t="s">
        <v>2922</v>
      </c>
      <c r="I3140" s="1" t="s">
        <v>5182</v>
      </c>
      <c r="J3140" s="8">
        <f>EOMONTH(C3140, 0)</f>
        <v>45688</v>
      </c>
      <c r="K3140" s="1" t="s">
        <v>233</v>
      </c>
      <c r="L3140" s="1" t="str">
        <f>IF(ISNUMBER(SEARCH("Social subscription",I3140)),"Social Sub",IF(OR(ISNUMBER(SEARCH("Mens",I3140)),ISNUMBER(SEARCH("Ladies",I3140))),"Match Fees",IF(OR(ISNUMBER(SEARCH("Badgers",I3140)),ISNUMBER(SEARCH("Match Fee",I3140))),"Match Fees",IF(OR(ISNUMBER(SEARCH("Training",I3140)),ISNUMBER(SEARCH("Aspirations",I3140))),"Training Fee",""))))</f>
        <v>Match Fees</v>
      </c>
      <c r="M3140" s="1">
        <v>5</v>
      </c>
      <c r="N3140" s="1">
        <v>0</v>
      </c>
      <c r="O3140" s="1">
        <v>0</v>
      </c>
      <c r="P3140" s="1">
        <v>0</v>
      </c>
      <c r="Q3140" s="1">
        <v>5</v>
      </c>
    </row>
    <row r="3141" spans="1:17" ht="12.75">
      <c r="A3141" s="4">
        <v>45551</v>
      </c>
      <c r="B3141" s="18">
        <f>IF(AND(ISNUMBER(--LEFT(A3141,10)), ISNUMBER(--LEFT(C3141,10))), --LEFT(C3141,10) - --LEFT(A3141,10), "")</f>
        <v>111.38539999999921</v>
      </c>
      <c r="C3141" s="4">
        <v>45662.385416666664</v>
      </c>
      <c r="D3141" s="16">
        <f>YEAR(C3141)</f>
        <v>2025</v>
      </c>
      <c r="E3141" s="1" t="str">
        <f t="shared" si="49"/>
        <v>January 2025</v>
      </c>
      <c r="F3141" s="3" t="str">
        <f ca="1">IF(C3141&gt;=TODAY()-365, "Last 12 Months", "After 12 Months")</f>
        <v>Last 12 Months</v>
      </c>
      <c r="G3141" s="1" t="s">
        <v>5631</v>
      </c>
      <c r="H3141" s="1" t="s">
        <v>2922</v>
      </c>
      <c r="I3141" s="1" t="s">
        <v>3488</v>
      </c>
      <c r="J3141" s="8">
        <f>EOMONTH(C3141, 0)</f>
        <v>45688</v>
      </c>
      <c r="K3141" s="1" t="s">
        <v>233</v>
      </c>
      <c r="L3141" s="1" t="str">
        <f>IF(ISNUMBER(SEARCH("Social subscription",I3141)),"Social Sub",IF(OR(ISNUMBER(SEARCH("Mens",I3141)),ISNUMBER(SEARCH("Ladies",I3141))),"Match Fees",IF(OR(ISNUMBER(SEARCH("Badgers",I3141)),ISNUMBER(SEARCH("Match Fee",I3141))),"Match Fees",IF(OR(ISNUMBER(SEARCH("Training",I3141)),ISNUMBER(SEARCH("Aspirations",I3141))),"Training Fee",""))))</f>
        <v>Match Fees</v>
      </c>
      <c r="M3141" s="1">
        <v>75</v>
      </c>
      <c r="N3141" s="1">
        <v>0</v>
      </c>
      <c r="O3141" s="1">
        <v>0</v>
      </c>
      <c r="P3141" s="1">
        <v>0</v>
      </c>
      <c r="Q3141" s="1">
        <v>75</v>
      </c>
    </row>
    <row r="3142" spans="1:17" ht="12.75">
      <c r="A3142" s="4">
        <v>45555</v>
      </c>
      <c r="B3142" s="18">
        <f>IF(AND(ISNUMBER(--LEFT(A3142,10)), ISNUMBER(--LEFT(C3142,10))), --LEFT(C3142,10) - --LEFT(A3142,10), "")</f>
        <v>107.38610000000335</v>
      </c>
      <c r="C3142" s="4">
        <v>45662.386111111111</v>
      </c>
      <c r="D3142" s="16">
        <f>YEAR(C3142)</f>
        <v>2025</v>
      </c>
      <c r="E3142" s="1" t="str">
        <f t="shared" si="49"/>
        <v>January 2025</v>
      </c>
      <c r="F3142" s="3" t="str">
        <f ca="1">IF(C3142&gt;=TODAY()-365, "Last 12 Months", "After 12 Months")</f>
        <v>Last 12 Months</v>
      </c>
      <c r="G3142" s="1" t="s">
        <v>5632</v>
      </c>
      <c r="H3142" s="1" t="s">
        <v>2922</v>
      </c>
      <c r="I3142" s="1" t="s">
        <v>5132</v>
      </c>
      <c r="J3142" s="8">
        <f>EOMONTH(C3142, 0)</f>
        <v>45688</v>
      </c>
      <c r="K3142" s="1" t="s">
        <v>233</v>
      </c>
      <c r="L3142" s="1" t="str">
        <f>IF(ISNUMBER(SEARCH("Social subscription",I3142)),"Social Sub",IF(OR(ISNUMBER(SEARCH("Mens",I3142)),ISNUMBER(SEARCH("Ladies",I3142))),"Match Fees",IF(OR(ISNUMBER(SEARCH("Badgers",I3142)),ISNUMBER(SEARCH("Match Fee",I3142))),"Match Fees",IF(OR(ISNUMBER(SEARCH("Training",I3142)),ISNUMBER(SEARCH("Aspirations",I3142))),"Training Fee",""))))</f>
        <v>Match Fees</v>
      </c>
      <c r="M3142" s="1">
        <v>5</v>
      </c>
      <c r="N3142" s="1">
        <v>0</v>
      </c>
      <c r="O3142" s="1">
        <v>0</v>
      </c>
      <c r="P3142" s="1">
        <v>0</v>
      </c>
      <c r="Q3142" s="1">
        <v>5</v>
      </c>
    </row>
    <row r="3143" spans="1:17" ht="12.75">
      <c r="A3143" s="4">
        <v>45562</v>
      </c>
      <c r="B3143" s="18">
        <f>IF(AND(ISNUMBER(--LEFT(A3143,10)), ISNUMBER(--LEFT(C3143,10))), --LEFT(C3143,10) - --LEFT(A3143,10), "")</f>
        <v>100.38610000000335</v>
      </c>
      <c r="C3143" s="4">
        <v>45662.386111111111</v>
      </c>
      <c r="D3143" s="16">
        <f>YEAR(C3143)</f>
        <v>2025</v>
      </c>
      <c r="E3143" s="1" t="str">
        <f t="shared" si="49"/>
        <v>January 2025</v>
      </c>
      <c r="F3143" s="3" t="str">
        <f ca="1">IF(C3143&gt;=TODAY()-365, "Last 12 Months", "After 12 Months")</f>
        <v>Last 12 Months</v>
      </c>
      <c r="G3143" s="1" t="s">
        <v>5633</v>
      </c>
      <c r="H3143" s="1" t="s">
        <v>2922</v>
      </c>
      <c r="I3143" s="1" t="s">
        <v>5180</v>
      </c>
      <c r="J3143" s="8">
        <f>EOMONTH(C3143, 0)</f>
        <v>45688</v>
      </c>
      <c r="K3143" s="1" t="s">
        <v>233</v>
      </c>
      <c r="L3143" s="1" t="str">
        <f>IF(ISNUMBER(SEARCH("Social subscription",I3143)),"Social Sub",IF(OR(ISNUMBER(SEARCH("Mens",I3143)),ISNUMBER(SEARCH("Ladies",I3143))),"Match Fees",IF(OR(ISNUMBER(SEARCH("Badgers",I3143)),ISNUMBER(SEARCH("Match Fee",I3143))),"Match Fees",IF(OR(ISNUMBER(SEARCH("Training",I3143)),ISNUMBER(SEARCH("Aspirations",I3143))),"Training Fee",""))))</f>
        <v>Match Fees</v>
      </c>
      <c r="M3143" s="1">
        <v>5</v>
      </c>
      <c r="N3143" s="1">
        <v>0</v>
      </c>
      <c r="O3143" s="1">
        <v>0</v>
      </c>
      <c r="P3143" s="1">
        <v>0</v>
      </c>
      <c r="Q3143" s="1">
        <v>5</v>
      </c>
    </row>
    <row r="3144" spans="1:17" ht="12.75">
      <c r="A3144" s="4">
        <v>45569</v>
      </c>
      <c r="B3144" s="18">
        <f>IF(AND(ISNUMBER(--LEFT(A3144,10)), ISNUMBER(--LEFT(C3144,10))), --LEFT(C3144,10) - --LEFT(A3144,10), "")</f>
        <v>93.386100000003353</v>
      </c>
      <c r="C3144" s="4">
        <v>45662.386111111111</v>
      </c>
      <c r="D3144" s="16">
        <f>YEAR(C3144)</f>
        <v>2025</v>
      </c>
      <c r="E3144" s="1" t="str">
        <f t="shared" si="49"/>
        <v>January 2025</v>
      </c>
      <c r="F3144" s="3" t="str">
        <f ca="1">IF(C3144&gt;=TODAY()-365, "Last 12 Months", "After 12 Months")</f>
        <v>Last 12 Months</v>
      </c>
      <c r="G3144" s="1" t="s">
        <v>5634</v>
      </c>
      <c r="H3144" s="1" t="s">
        <v>2922</v>
      </c>
      <c r="I3144" s="1" t="s">
        <v>5635</v>
      </c>
      <c r="J3144" s="8">
        <f>EOMONTH(C3144, 0)</f>
        <v>45688</v>
      </c>
      <c r="K3144" s="1" t="s">
        <v>233</v>
      </c>
      <c r="L3144" s="1" t="str">
        <f>IF(ISNUMBER(SEARCH("Social subscription",I3144)),"Social Sub",IF(OR(ISNUMBER(SEARCH("Mens",I3144)),ISNUMBER(SEARCH("Ladies",I3144))),"Match Fees",IF(OR(ISNUMBER(SEARCH("Badgers",I3144)),ISNUMBER(SEARCH("Match Fee",I3144))),"Match Fees",IF(OR(ISNUMBER(SEARCH("Training",I3144)),ISNUMBER(SEARCH("Aspirations",I3144))),"Training Fee",""))))</f>
        <v>Match Fees</v>
      </c>
      <c r="M3144" s="1">
        <v>5</v>
      </c>
      <c r="N3144" s="1">
        <v>0</v>
      </c>
      <c r="O3144" s="1">
        <v>0</v>
      </c>
      <c r="P3144" s="1">
        <v>0</v>
      </c>
      <c r="Q3144" s="1">
        <v>5</v>
      </c>
    </row>
    <row r="3145" spans="1:17" ht="12.75">
      <c r="A3145" s="4">
        <v>45577</v>
      </c>
      <c r="B3145" s="18">
        <f>IF(AND(ISNUMBER(--LEFT(A3145,10)), ISNUMBER(--LEFT(C3145,10))), --LEFT(C3145,10) - --LEFT(A3145,10), "")</f>
        <v>85.386100000003353</v>
      </c>
      <c r="C3145" s="4">
        <v>45662.386111111111</v>
      </c>
      <c r="D3145" s="16">
        <f>YEAR(C3145)</f>
        <v>2025</v>
      </c>
      <c r="E3145" s="1" t="str">
        <f t="shared" si="49"/>
        <v>January 2025</v>
      </c>
      <c r="F3145" s="3" t="str">
        <f ca="1">IF(C3145&gt;=TODAY()-365, "Last 12 Months", "After 12 Months")</f>
        <v>Last 12 Months</v>
      </c>
      <c r="G3145" s="1" t="s">
        <v>5636</v>
      </c>
      <c r="H3145" s="1" t="s">
        <v>2922</v>
      </c>
      <c r="I3145" s="1" t="s">
        <v>5637</v>
      </c>
      <c r="J3145" s="8">
        <f>EOMONTH(C3145, 0)</f>
        <v>45688</v>
      </c>
      <c r="K3145" s="1" t="s">
        <v>233</v>
      </c>
      <c r="L3145" s="1" t="str">
        <f>IF(ISNUMBER(SEARCH("Social subscription",I3145)),"Social Sub",IF(OR(ISNUMBER(SEARCH("Mens",I3145)),ISNUMBER(SEARCH("Ladies",I3145))),"Match Fees",IF(OR(ISNUMBER(SEARCH("Badgers",I3145)),ISNUMBER(SEARCH("Match Fee",I3145))),"Match Fees",IF(OR(ISNUMBER(SEARCH("Training",I3145)),ISNUMBER(SEARCH("Aspirations",I3145))),"Training Fee",""))))</f>
        <v>Match Fees</v>
      </c>
      <c r="M3145" s="1">
        <v>5</v>
      </c>
      <c r="N3145" s="1">
        <v>0</v>
      </c>
      <c r="O3145" s="1">
        <v>0</v>
      </c>
      <c r="P3145" s="1">
        <v>0</v>
      </c>
      <c r="Q3145" s="1">
        <v>5</v>
      </c>
    </row>
    <row r="3146" spans="1:17" ht="12.75">
      <c r="A3146" s="4">
        <v>45583</v>
      </c>
      <c r="B3146" s="18">
        <f>IF(AND(ISNUMBER(--LEFT(A3146,10)), ISNUMBER(--LEFT(C3146,10))), --LEFT(C3146,10) - --LEFT(A3146,10), "")</f>
        <v>79.386100000003353</v>
      </c>
      <c r="C3146" s="4">
        <v>45662.386111111111</v>
      </c>
      <c r="D3146" s="16">
        <f>YEAR(C3146)</f>
        <v>2025</v>
      </c>
      <c r="E3146" s="1" t="str">
        <f t="shared" si="49"/>
        <v>January 2025</v>
      </c>
      <c r="F3146" s="3" t="str">
        <f ca="1">IF(C3146&gt;=TODAY()-365, "Last 12 Months", "After 12 Months")</f>
        <v>Last 12 Months</v>
      </c>
      <c r="G3146" s="1" t="s">
        <v>5638</v>
      </c>
      <c r="H3146" s="1" t="s">
        <v>2922</v>
      </c>
      <c r="I3146" s="1" t="s">
        <v>5134</v>
      </c>
      <c r="J3146" s="8">
        <f>EOMONTH(C3146, 0)</f>
        <v>45688</v>
      </c>
      <c r="K3146" s="1" t="s">
        <v>233</v>
      </c>
      <c r="L3146" s="1" t="str">
        <f>IF(ISNUMBER(SEARCH("Social subscription",I3146)),"Social Sub",IF(OR(ISNUMBER(SEARCH("Mens",I3146)),ISNUMBER(SEARCH("Ladies",I3146))),"Match Fees",IF(OR(ISNUMBER(SEARCH("Badgers",I3146)),ISNUMBER(SEARCH("Match Fee",I3146))),"Match Fees",IF(OR(ISNUMBER(SEARCH("Training",I3146)),ISNUMBER(SEARCH("Aspirations",I3146))),"Training Fee",""))))</f>
        <v>Match Fees</v>
      </c>
      <c r="M3146" s="1">
        <v>5</v>
      </c>
      <c r="N3146" s="1">
        <v>0</v>
      </c>
      <c r="O3146" s="1">
        <v>0</v>
      </c>
      <c r="P3146" s="1">
        <v>0</v>
      </c>
      <c r="Q3146" s="1">
        <v>5</v>
      </c>
    </row>
    <row r="3147" spans="1:17" ht="12.75">
      <c r="A3147" s="4">
        <v>45598</v>
      </c>
      <c r="B3147" s="18">
        <f>IF(AND(ISNUMBER(--LEFT(A3147,10)), ISNUMBER(--LEFT(C3147,10))), --LEFT(C3147,10) - --LEFT(A3147,10), "")</f>
        <v>64.386100000003353</v>
      </c>
      <c r="C3147" s="4">
        <v>45662.386111111111</v>
      </c>
      <c r="D3147" s="16">
        <f>YEAR(C3147)</f>
        <v>2025</v>
      </c>
      <c r="E3147" s="1" t="str">
        <f t="shared" si="49"/>
        <v>January 2025</v>
      </c>
      <c r="F3147" s="3" t="str">
        <f ca="1">IF(C3147&gt;=TODAY()-365, "Last 12 Months", "After 12 Months")</f>
        <v>Last 12 Months</v>
      </c>
      <c r="G3147" s="1" t="s">
        <v>5639</v>
      </c>
      <c r="H3147" s="1" t="s">
        <v>2922</v>
      </c>
      <c r="I3147" s="1" t="s">
        <v>5640</v>
      </c>
      <c r="J3147" s="8">
        <f>EOMONTH(C3147, 0)</f>
        <v>45688</v>
      </c>
      <c r="K3147" s="1" t="s">
        <v>233</v>
      </c>
      <c r="L3147" s="1" t="str">
        <f>IF(ISNUMBER(SEARCH("Social subscription",I3147)),"Social Sub",IF(OR(ISNUMBER(SEARCH("Mens",I3147)),ISNUMBER(SEARCH("Ladies",I3147))),"Match Fees",IF(OR(ISNUMBER(SEARCH("Badgers",I3147)),ISNUMBER(SEARCH("Match Fee",I3147))),"Match Fees",IF(OR(ISNUMBER(SEARCH("Training",I3147)),ISNUMBER(SEARCH("Aspirations",I3147))),"Training Fee",""))))</f>
        <v>Match Fees</v>
      </c>
      <c r="M3147" s="1">
        <v>5</v>
      </c>
      <c r="N3147" s="1">
        <v>0</v>
      </c>
      <c r="O3147" s="1">
        <v>0</v>
      </c>
      <c r="P3147" s="1">
        <v>0</v>
      </c>
      <c r="Q3147" s="1">
        <v>5</v>
      </c>
    </row>
    <row r="3148" spans="1:17" ht="12.75">
      <c r="A3148" s="4">
        <v>45604</v>
      </c>
      <c r="B3148" s="18">
        <f>IF(AND(ISNUMBER(--LEFT(A3148,10)), ISNUMBER(--LEFT(C3148,10))), --LEFT(C3148,10) - --LEFT(A3148,10), "")</f>
        <v>58.386100000003353</v>
      </c>
      <c r="C3148" s="4">
        <v>45662.386111111111</v>
      </c>
      <c r="D3148" s="16">
        <f>YEAR(C3148)</f>
        <v>2025</v>
      </c>
      <c r="E3148" s="1" t="str">
        <f t="shared" si="49"/>
        <v>January 2025</v>
      </c>
      <c r="F3148" s="3" t="str">
        <f ca="1">IF(C3148&gt;=TODAY()-365, "Last 12 Months", "After 12 Months")</f>
        <v>Last 12 Months</v>
      </c>
      <c r="G3148" s="1" t="s">
        <v>5641</v>
      </c>
      <c r="H3148" s="1" t="s">
        <v>2922</v>
      </c>
      <c r="I3148" s="1" t="s">
        <v>5136</v>
      </c>
      <c r="J3148" s="8">
        <f>EOMONTH(C3148, 0)</f>
        <v>45688</v>
      </c>
      <c r="K3148" s="1" t="s">
        <v>233</v>
      </c>
      <c r="L3148" s="1" t="str">
        <f>IF(ISNUMBER(SEARCH("Social subscription",I3148)),"Social Sub",IF(OR(ISNUMBER(SEARCH("Mens",I3148)),ISNUMBER(SEARCH("Ladies",I3148))),"Match Fees",IF(OR(ISNUMBER(SEARCH("Badgers",I3148)),ISNUMBER(SEARCH("Match Fee",I3148))),"Match Fees",IF(OR(ISNUMBER(SEARCH("Training",I3148)),ISNUMBER(SEARCH("Aspirations",I3148))),"Training Fee",""))))</f>
        <v>Match Fees</v>
      </c>
      <c r="M3148" s="1">
        <v>5</v>
      </c>
      <c r="N3148" s="1">
        <v>0</v>
      </c>
      <c r="O3148" s="1">
        <v>0</v>
      </c>
      <c r="P3148" s="1">
        <v>0</v>
      </c>
      <c r="Q3148" s="1">
        <v>5</v>
      </c>
    </row>
    <row r="3149" spans="1:17" ht="12.75">
      <c r="A3149" s="4">
        <v>45611</v>
      </c>
      <c r="B3149" s="18">
        <f>IF(AND(ISNUMBER(--LEFT(A3149,10)), ISNUMBER(--LEFT(C3149,10))), --LEFT(C3149,10) - --LEFT(A3149,10), "")</f>
        <v>51.386100000003353</v>
      </c>
      <c r="C3149" s="4">
        <v>45662.386111111111</v>
      </c>
      <c r="D3149" s="16">
        <f>YEAR(C3149)</f>
        <v>2025</v>
      </c>
      <c r="E3149" s="1" t="str">
        <f t="shared" si="49"/>
        <v>January 2025</v>
      </c>
      <c r="F3149" s="3" t="str">
        <f ca="1">IF(C3149&gt;=TODAY()-365, "Last 12 Months", "After 12 Months")</f>
        <v>Last 12 Months</v>
      </c>
      <c r="G3149" s="1" t="s">
        <v>5642</v>
      </c>
      <c r="H3149" s="1" t="s">
        <v>2922</v>
      </c>
      <c r="I3149" s="1" t="s">
        <v>5138</v>
      </c>
      <c r="J3149" s="8">
        <f>EOMONTH(C3149, 0)</f>
        <v>45688</v>
      </c>
      <c r="K3149" s="1" t="s">
        <v>233</v>
      </c>
      <c r="L3149" s="1" t="str">
        <f>IF(ISNUMBER(SEARCH("Social subscription",I3149)),"Social Sub",IF(OR(ISNUMBER(SEARCH("Mens",I3149)),ISNUMBER(SEARCH("Ladies",I3149))),"Match Fees",IF(OR(ISNUMBER(SEARCH("Badgers",I3149)),ISNUMBER(SEARCH("Match Fee",I3149))),"Match Fees",IF(OR(ISNUMBER(SEARCH("Training",I3149)),ISNUMBER(SEARCH("Aspirations",I3149))),"Training Fee",""))))</f>
        <v>Match Fees</v>
      </c>
      <c r="M3149" s="1">
        <v>5</v>
      </c>
      <c r="N3149" s="1">
        <v>0</v>
      </c>
      <c r="O3149" s="1">
        <v>0</v>
      </c>
      <c r="P3149" s="1">
        <v>0</v>
      </c>
      <c r="Q3149" s="1">
        <v>5</v>
      </c>
    </row>
    <row r="3150" spans="1:17" ht="12.75">
      <c r="A3150" s="4">
        <v>45626</v>
      </c>
      <c r="B3150" s="18">
        <f>IF(AND(ISNUMBER(--LEFT(A3150,10)), ISNUMBER(--LEFT(C3150,10))), --LEFT(C3150,10) - --LEFT(A3150,10), "")</f>
        <v>36.386100000003353</v>
      </c>
      <c r="C3150" s="4">
        <v>45662.386111111111</v>
      </c>
      <c r="D3150" s="16">
        <f>YEAR(C3150)</f>
        <v>2025</v>
      </c>
      <c r="E3150" s="1" t="str">
        <f t="shared" si="49"/>
        <v>January 2025</v>
      </c>
      <c r="F3150" s="3" t="str">
        <f ca="1">IF(C3150&gt;=TODAY()-365, "Last 12 Months", "After 12 Months")</f>
        <v>Last 12 Months</v>
      </c>
      <c r="G3150" s="1" t="s">
        <v>5643</v>
      </c>
      <c r="H3150" s="1" t="s">
        <v>2922</v>
      </c>
      <c r="I3150" s="1" t="s">
        <v>5140</v>
      </c>
      <c r="J3150" s="8">
        <f>EOMONTH(C3150, 0)</f>
        <v>45688</v>
      </c>
      <c r="K3150" s="1" t="s">
        <v>233</v>
      </c>
      <c r="L3150" s="1" t="str">
        <f>IF(ISNUMBER(SEARCH("Social subscription",I3150)),"Social Sub",IF(OR(ISNUMBER(SEARCH("Mens",I3150)),ISNUMBER(SEARCH("Ladies",I3150))),"Match Fees",IF(OR(ISNUMBER(SEARCH("Badgers",I3150)),ISNUMBER(SEARCH("Match Fee",I3150))),"Match Fees",IF(OR(ISNUMBER(SEARCH("Training",I3150)),ISNUMBER(SEARCH("Aspirations",I3150))),"Training Fee",""))))</f>
        <v>Match Fees</v>
      </c>
      <c r="M3150" s="1">
        <v>5</v>
      </c>
      <c r="N3150" s="1">
        <v>0</v>
      </c>
      <c r="O3150" s="1">
        <v>0</v>
      </c>
      <c r="P3150" s="1">
        <v>0</v>
      </c>
      <c r="Q3150" s="1">
        <v>5</v>
      </c>
    </row>
    <row r="3151" spans="1:17" ht="12.75">
      <c r="A3151" s="4">
        <v>45626</v>
      </c>
      <c r="B3151" s="18">
        <f>IF(AND(ISNUMBER(--LEFT(A3151,10)), ISNUMBER(--LEFT(C3151,10))), --LEFT(C3151,10) - --LEFT(A3151,10), "")</f>
        <v>37.354099999996834</v>
      </c>
      <c r="C3151" s="4">
        <v>45663.354166666664</v>
      </c>
      <c r="D3151" s="16">
        <f>YEAR(C3151)</f>
        <v>2025</v>
      </c>
      <c r="E3151" s="1" t="str">
        <f t="shared" si="49"/>
        <v>January 2025</v>
      </c>
      <c r="F3151" s="3" t="str">
        <f ca="1">IF(C3151&gt;=TODAY()-365, "Last 12 Months", "After 12 Months")</f>
        <v>Last 12 Months</v>
      </c>
      <c r="G3151" s="1" t="s">
        <v>5644</v>
      </c>
      <c r="H3151" s="1" t="s">
        <v>963</v>
      </c>
      <c r="I3151" s="1" t="s">
        <v>4827</v>
      </c>
      <c r="J3151" s="8">
        <f>EOMONTH(C3151, 0)</f>
        <v>45688</v>
      </c>
      <c r="K3151" s="1" t="s">
        <v>373</v>
      </c>
      <c r="L3151" s="1" t="str">
        <f>IF(ISNUMBER(SEARCH("Social subscription",I3151)),"Social Sub",IF(OR(ISNUMBER(SEARCH("Mens",I3151)),ISNUMBER(SEARCH("Ladies",I3151))),"Match Fees",IF(OR(ISNUMBER(SEARCH("Badgers",I3151)),ISNUMBER(SEARCH("Match Fee",I3151))),"Match Fees",IF(OR(ISNUMBER(SEARCH("Training",I3151)),ISNUMBER(SEARCH("Aspirations",I3151))),"Training Fee",""))))</f>
        <v>Match Fees</v>
      </c>
      <c r="M3151" s="1">
        <v>10</v>
      </c>
      <c r="N3151" s="1">
        <v>0.25</v>
      </c>
      <c r="O3151" s="1">
        <v>0.1</v>
      </c>
      <c r="P3151" s="1">
        <v>0</v>
      </c>
      <c r="Q3151" s="1">
        <v>9.65</v>
      </c>
    </row>
    <row r="3152" spans="1:17" ht="12.75">
      <c r="A3152" s="4">
        <v>45634</v>
      </c>
      <c r="B3152" s="18">
        <f>IF(AND(ISNUMBER(--LEFT(A3152,10)), ISNUMBER(--LEFT(C3152,10))), --LEFT(C3152,10) - --LEFT(A3152,10), "")</f>
        <v>29.354099999996834</v>
      </c>
      <c r="C3152" s="4">
        <v>45663.354166666664</v>
      </c>
      <c r="D3152" s="16">
        <f>YEAR(C3152)</f>
        <v>2025</v>
      </c>
      <c r="E3152" s="1" t="str">
        <f t="shared" si="49"/>
        <v>January 2025</v>
      </c>
      <c r="F3152" s="3" t="str">
        <f ca="1">IF(C3152&gt;=TODAY()-365, "Last 12 Months", "After 12 Months")</f>
        <v>Last 12 Months</v>
      </c>
      <c r="G3152" s="1" t="s">
        <v>5645</v>
      </c>
      <c r="H3152" s="1" t="s">
        <v>963</v>
      </c>
      <c r="I3152" s="1" t="s">
        <v>5646</v>
      </c>
      <c r="J3152" s="8">
        <f>EOMONTH(C3152, 0)</f>
        <v>45688</v>
      </c>
      <c r="K3152" s="1" t="s">
        <v>373</v>
      </c>
      <c r="L3152" s="1" t="str">
        <f>IF(ISNUMBER(SEARCH("Social subscription",I3152)),"Social Sub",IF(OR(ISNUMBER(SEARCH("Mens",I3152)),ISNUMBER(SEARCH("Ladies",I3152))),"Match Fees",IF(OR(ISNUMBER(SEARCH("Badgers",I3152)),ISNUMBER(SEARCH("Match Fee",I3152))),"Match Fees",IF(OR(ISNUMBER(SEARCH("Training",I3152)),ISNUMBER(SEARCH("Aspirations",I3152))),"Training Fee",""))))</f>
        <v>Match Fees</v>
      </c>
      <c r="M3152" s="1">
        <v>10</v>
      </c>
      <c r="N3152" s="1">
        <v>0.25</v>
      </c>
      <c r="O3152" s="1">
        <v>0.1</v>
      </c>
      <c r="P3152" s="1">
        <v>0</v>
      </c>
      <c r="Q3152" s="1">
        <v>9.65</v>
      </c>
    </row>
    <row r="3153" spans="1:17" ht="12.75">
      <c r="A3153" s="4">
        <v>45633</v>
      </c>
      <c r="B3153" s="18">
        <f>IF(AND(ISNUMBER(--LEFT(A3153,10)), ISNUMBER(--LEFT(C3153,10))), --LEFT(C3153,10) - --LEFT(A3153,10), "")</f>
        <v>30.354099999996834</v>
      </c>
      <c r="C3153" s="4">
        <v>45663.354166666664</v>
      </c>
      <c r="D3153" s="16">
        <f>YEAR(C3153)</f>
        <v>2025</v>
      </c>
      <c r="E3153" s="1" t="str">
        <f t="shared" si="49"/>
        <v>January 2025</v>
      </c>
      <c r="F3153" s="3" t="str">
        <f ca="1">IF(C3153&gt;=TODAY()-365, "Last 12 Months", "After 12 Months")</f>
        <v>Last 12 Months</v>
      </c>
      <c r="G3153" s="1" t="s">
        <v>5647</v>
      </c>
      <c r="H3153" s="1" t="s">
        <v>869</v>
      </c>
      <c r="I3153" s="1" t="s">
        <v>5648</v>
      </c>
      <c r="J3153" s="8">
        <f>EOMONTH(C3153, 0)</f>
        <v>45688</v>
      </c>
      <c r="K3153" s="1" t="s">
        <v>373</v>
      </c>
      <c r="L3153" s="1" t="str">
        <f>IF(ISNUMBER(SEARCH("Social subscription",I3153)),"Social Sub",IF(OR(ISNUMBER(SEARCH("Mens",I3153)),ISNUMBER(SEARCH("Ladies",I3153))),"Match Fees",IF(OR(ISNUMBER(SEARCH("Badgers",I3153)),ISNUMBER(SEARCH("Match Fee",I3153))),"Match Fees",IF(OR(ISNUMBER(SEARCH("Training",I3153)),ISNUMBER(SEARCH("Aspirations",I3153))),"Training Fee",""))))</f>
        <v>Match Fees</v>
      </c>
      <c r="M3153" s="1">
        <v>3</v>
      </c>
      <c r="N3153" s="1">
        <v>0.09</v>
      </c>
      <c r="O3153" s="1">
        <v>0.05</v>
      </c>
      <c r="P3153" s="1">
        <v>0</v>
      </c>
      <c r="Q3153" s="1">
        <v>2.86</v>
      </c>
    </row>
    <row r="3154" spans="1:17" ht="12.75">
      <c r="A3154" s="4">
        <v>45633</v>
      </c>
      <c r="B3154" s="18">
        <f>IF(AND(ISNUMBER(--LEFT(A3154,10)), ISNUMBER(--LEFT(C3154,10))), --LEFT(C3154,10) - --LEFT(A3154,10), "")</f>
        <v>30.354099999996834</v>
      </c>
      <c r="C3154" s="4">
        <v>45663.354166666664</v>
      </c>
      <c r="D3154" s="16">
        <f>YEAR(C3154)</f>
        <v>2025</v>
      </c>
      <c r="E3154" s="1" t="str">
        <f t="shared" si="49"/>
        <v>January 2025</v>
      </c>
      <c r="F3154" s="3" t="str">
        <f ca="1">IF(C3154&gt;=TODAY()-365, "Last 12 Months", "After 12 Months")</f>
        <v>Last 12 Months</v>
      </c>
      <c r="G3154" s="1" t="s">
        <v>5649</v>
      </c>
      <c r="H3154" s="1" t="s">
        <v>872</v>
      </c>
      <c r="I3154" s="1" t="s">
        <v>5177</v>
      </c>
      <c r="J3154" s="8">
        <f>EOMONTH(C3154, 0)</f>
        <v>45688</v>
      </c>
      <c r="K3154" s="1" t="s">
        <v>373</v>
      </c>
      <c r="L3154" s="1" t="str">
        <f>IF(ISNUMBER(SEARCH("Social subscription",I3154)),"Social Sub",IF(OR(ISNUMBER(SEARCH("Mens",I3154)),ISNUMBER(SEARCH("Ladies",I3154))),"Match Fees",IF(OR(ISNUMBER(SEARCH("Badgers",I3154)),ISNUMBER(SEARCH("Match Fee",I3154))),"Match Fees",IF(OR(ISNUMBER(SEARCH("Training",I3154)),ISNUMBER(SEARCH("Aspirations",I3154))),"Training Fee",""))))</f>
        <v>Match Fees</v>
      </c>
      <c r="M3154" s="1">
        <v>10</v>
      </c>
      <c r="N3154" s="1">
        <v>0.31</v>
      </c>
      <c r="O3154" s="1">
        <v>0.1</v>
      </c>
      <c r="P3154" s="1">
        <v>0</v>
      </c>
      <c r="Q3154" s="1">
        <v>9.59</v>
      </c>
    </row>
    <row r="3155" spans="1:17" ht="12.75">
      <c r="A3155" s="4">
        <v>45632</v>
      </c>
      <c r="B3155" s="18">
        <f>IF(AND(ISNUMBER(--LEFT(A3155,10)), ISNUMBER(--LEFT(C3155,10))), --LEFT(C3155,10) - --LEFT(A3155,10), "")</f>
        <v>31.354800000000978</v>
      </c>
      <c r="C3155" s="4">
        <v>45663.354861111111</v>
      </c>
      <c r="D3155" s="16">
        <f>YEAR(C3155)</f>
        <v>2025</v>
      </c>
      <c r="E3155" s="1" t="str">
        <f t="shared" si="49"/>
        <v>January 2025</v>
      </c>
      <c r="F3155" s="3" t="str">
        <f ca="1">IF(C3155&gt;=TODAY()-365, "Last 12 Months", "After 12 Months")</f>
        <v>Last 12 Months</v>
      </c>
      <c r="G3155" s="1" t="s">
        <v>5650</v>
      </c>
      <c r="H3155" s="1" t="s">
        <v>560</v>
      </c>
      <c r="I3155" s="1" t="s">
        <v>5651</v>
      </c>
      <c r="J3155" s="8">
        <f>EOMONTH(C3155, 0)</f>
        <v>45688</v>
      </c>
      <c r="K3155" s="1" t="s">
        <v>373</v>
      </c>
      <c r="L3155" s="1" t="str">
        <f>IF(ISNUMBER(SEARCH("Social subscription",I3155)),"Social Sub",IF(OR(ISNUMBER(SEARCH("Mens",I3155)),ISNUMBER(SEARCH("Ladies",I3155))),"Match Fees",IF(OR(ISNUMBER(SEARCH("Badgers",I3155)),ISNUMBER(SEARCH("Match Fee",I3155))),"Match Fees",IF(OR(ISNUMBER(SEARCH("Training",I3155)),ISNUMBER(SEARCH("Aspirations",I3155))),"Training Fee",""))))</f>
        <v>Match Fees</v>
      </c>
      <c r="M3155" s="1">
        <v>3</v>
      </c>
      <c r="N3155" s="1">
        <v>0.25</v>
      </c>
      <c r="O3155" s="1">
        <v>0.05</v>
      </c>
      <c r="P3155" s="1">
        <v>0</v>
      </c>
      <c r="Q3155" s="1">
        <v>2.7</v>
      </c>
    </row>
    <row r="3156" spans="1:17" ht="12.75">
      <c r="A3156" s="4">
        <v>45633</v>
      </c>
      <c r="B3156" s="18">
        <f>IF(AND(ISNUMBER(--LEFT(A3156,10)), ISNUMBER(--LEFT(C3156,10))), --LEFT(C3156,10) - --LEFT(A3156,10), "")</f>
        <v>30.354800000000978</v>
      </c>
      <c r="C3156" s="4">
        <v>45663.354861111111</v>
      </c>
      <c r="D3156" s="16">
        <f>YEAR(C3156)</f>
        <v>2025</v>
      </c>
      <c r="E3156" s="1" t="str">
        <f t="shared" si="49"/>
        <v>January 2025</v>
      </c>
      <c r="F3156" s="3" t="str">
        <f ca="1">IF(C3156&gt;=TODAY()-365, "Last 12 Months", "After 12 Months")</f>
        <v>Last 12 Months</v>
      </c>
      <c r="G3156" s="1" t="s">
        <v>5652</v>
      </c>
      <c r="H3156" s="1" t="s">
        <v>668</v>
      </c>
      <c r="I3156" s="1" t="s">
        <v>5050</v>
      </c>
      <c r="J3156" s="8">
        <f>EOMONTH(C3156, 0)</f>
        <v>45688</v>
      </c>
      <c r="K3156" s="1" t="s">
        <v>373</v>
      </c>
      <c r="L3156" s="1" t="str">
        <f>IF(ISNUMBER(SEARCH("Social subscription",I3156)),"Social Sub",IF(OR(ISNUMBER(SEARCH("Mens",I3156)),ISNUMBER(SEARCH("Ladies",I3156))),"Match Fees",IF(OR(ISNUMBER(SEARCH("Badgers",I3156)),ISNUMBER(SEARCH("Match Fee",I3156))),"Match Fees",IF(OR(ISNUMBER(SEARCH("Training",I3156)),ISNUMBER(SEARCH("Aspirations",I3156))),"Training Fee",""))))</f>
        <v>Match Fees</v>
      </c>
      <c r="M3156" s="1">
        <v>10</v>
      </c>
      <c r="N3156" s="1">
        <v>0.35</v>
      </c>
      <c r="O3156" s="1">
        <v>0.1</v>
      </c>
      <c r="P3156" s="1">
        <v>0</v>
      </c>
      <c r="Q3156" s="1">
        <v>9.5500000000000007</v>
      </c>
    </row>
    <row r="3157" spans="1:17" ht="12.75">
      <c r="A3157" s="4">
        <v>45578</v>
      </c>
      <c r="B3157" s="18">
        <f>IF(AND(ISNUMBER(--LEFT(A3157,10)), ISNUMBER(--LEFT(C3157,10))), --LEFT(C3157,10) - --LEFT(A3157,10), "")</f>
        <v>85.354800000000978</v>
      </c>
      <c r="C3157" s="4">
        <v>45663.354861111111</v>
      </c>
      <c r="D3157" s="16">
        <f>YEAR(C3157)</f>
        <v>2025</v>
      </c>
      <c r="E3157" s="1" t="str">
        <f t="shared" si="49"/>
        <v>January 2025</v>
      </c>
      <c r="F3157" s="3" t="str">
        <f ca="1">IF(C3157&gt;=TODAY()-365, "Last 12 Months", "After 12 Months")</f>
        <v>Last 12 Months</v>
      </c>
      <c r="G3157" s="1" t="s">
        <v>5653</v>
      </c>
      <c r="H3157" s="1" t="s">
        <v>4250</v>
      </c>
      <c r="I3157" s="1" t="s">
        <v>5654</v>
      </c>
      <c r="J3157" s="8">
        <f>EOMONTH(C3157, 0)</f>
        <v>45688</v>
      </c>
      <c r="K3157" s="1" t="s">
        <v>373</v>
      </c>
      <c r="L3157" s="1" t="str">
        <f>IF(ISNUMBER(SEARCH("Social subscription",I3157)),"Social Sub",IF(OR(ISNUMBER(SEARCH("Mens",I3157)),ISNUMBER(SEARCH("Ladies",I3157))),"Match Fees",IF(OR(ISNUMBER(SEARCH("Badgers",I3157)),ISNUMBER(SEARCH("Match Fee",I3157))),"Match Fees",IF(OR(ISNUMBER(SEARCH("Training",I3157)),ISNUMBER(SEARCH("Aspirations",I3157))),"Training Fee",""))))</f>
        <v>Match Fees</v>
      </c>
      <c r="M3157" s="1">
        <v>10</v>
      </c>
      <c r="N3157" s="1">
        <v>0.25</v>
      </c>
      <c r="O3157" s="1">
        <v>0.1</v>
      </c>
      <c r="P3157" s="1">
        <v>0</v>
      </c>
      <c r="Q3157" s="1">
        <v>9.65</v>
      </c>
    </row>
    <row r="3158" spans="1:17" ht="12.75">
      <c r="A3158" s="4">
        <v>45599</v>
      </c>
      <c r="B3158" s="18">
        <f>IF(AND(ISNUMBER(--LEFT(A3158,10)), ISNUMBER(--LEFT(C3158,10))), --LEFT(C3158,10) - --LEFT(A3158,10), "")</f>
        <v>64.354800000000978</v>
      </c>
      <c r="C3158" s="4">
        <v>45663.354861111111</v>
      </c>
      <c r="D3158" s="16">
        <f>YEAR(C3158)</f>
        <v>2025</v>
      </c>
      <c r="E3158" s="1" t="str">
        <f t="shared" si="49"/>
        <v>January 2025</v>
      </c>
      <c r="F3158" s="3" t="str">
        <f ca="1">IF(C3158&gt;=TODAY()-365, "Last 12 Months", "After 12 Months")</f>
        <v>Last 12 Months</v>
      </c>
      <c r="G3158" s="1" t="s">
        <v>5655</v>
      </c>
      <c r="H3158" s="1" t="s">
        <v>4250</v>
      </c>
      <c r="I3158" s="1" t="s">
        <v>5656</v>
      </c>
      <c r="J3158" s="8">
        <f>EOMONTH(C3158, 0)</f>
        <v>45688</v>
      </c>
      <c r="K3158" s="1" t="s">
        <v>373</v>
      </c>
      <c r="L3158" s="1" t="str">
        <f>IF(ISNUMBER(SEARCH("Social subscription",I3158)),"Social Sub",IF(OR(ISNUMBER(SEARCH("Mens",I3158)),ISNUMBER(SEARCH("Ladies",I3158))),"Match Fees",IF(OR(ISNUMBER(SEARCH("Badgers",I3158)),ISNUMBER(SEARCH("Match Fee",I3158))),"Match Fees",IF(OR(ISNUMBER(SEARCH("Training",I3158)),ISNUMBER(SEARCH("Aspirations",I3158))),"Training Fee",""))))</f>
        <v>Match Fees</v>
      </c>
      <c r="M3158" s="1">
        <v>10</v>
      </c>
      <c r="N3158" s="1">
        <v>0.25</v>
      </c>
      <c r="O3158" s="1">
        <v>0.1</v>
      </c>
      <c r="P3158" s="1">
        <v>0</v>
      </c>
      <c r="Q3158" s="1">
        <v>9.65</v>
      </c>
    </row>
    <row r="3159" spans="1:17" ht="12.75">
      <c r="A3159" s="4">
        <v>45478</v>
      </c>
      <c r="B3159" s="18">
        <f>IF(AND(ISNUMBER(--LEFT(A3159,10)), ISNUMBER(--LEFT(C3159,10))), --LEFT(C3159,10) - --LEFT(A3159,10), "")</f>
        <v>186.35480000000098</v>
      </c>
      <c r="C3159" s="4">
        <v>45664.354861111111</v>
      </c>
      <c r="D3159" s="16">
        <f>YEAR(C3159)</f>
        <v>2025</v>
      </c>
      <c r="E3159" s="1" t="str">
        <f t="shared" si="49"/>
        <v>January 2025</v>
      </c>
      <c r="F3159" s="3" t="str">
        <f ca="1">IF(C3159&gt;=TODAY()-365, "Last 12 Months", "After 12 Months")</f>
        <v>Last 12 Months</v>
      </c>
      <c r="G3159" s="1" t="s">
        <v>5657</v>
      </c>
      <c r="H3159" s="1" t="s">
        <v>393</v>
      </c>
      <c r="I3159" s="1" t="s">
        <v>1705</v>
      </c>
      <c r="J3159" s="8">
        <f>EOMONTH(C3159, 0)</f>
        <v>45688</v>
      </c>
      <c r="K3159" s="1" t="s">
        <v>373</v>
      </c>
      <c r="L3159" s="1" t="str">
        <f>IF(ISNUMBER(SEARCH("Social subscription",I3159)),"Social Sub",IF(OR(ISNUMBER(SEARCH("Mens",I3159)),ISNUMBER(SEARCH("Ladies",I3159))),"Match Fees",IF(OR(ISNUMBER(SEARCH("Badgers",I3159)),ISNUMBER(SEARCH("Match Fee",I3159))),"Match Fees",IF(OR(ISNUMBER(SEARCH("Training",I3159)),ISNUMBER(SEARCH("Aspirations",I3159))),"Training Fee",""))))</f>
        <v>Training Fee</v>
      </c>
      <c r="M3159" s="1">
        <v>10</v>
      </c>
      <c r="N3159" s="1">
        <v>0.2</v>
      </c>
      <c r="O3159" s="1">
        <v>0.1</v>
      </c>
      <c r="P3159" s="1">
        <v>0</v>
      </c>
      <c r="Q3159" s="1">
        <v>9.6999999999999993</v>
      </c>
    </row>
    <row r="3160" spans="1:17" ht="12.75">
      <c r="A3160" s="4">
        <v>45485</v>
      </c>
      <c r="B3160" s="18">
        <f>IF(AND(ISNUMBER(--LEFT(A3160,10)), ISNUMBER(--LEFT(C3160,10))), --LEFT(C3160,10) - --LEFT(A3160,10), "")</f>
        <v>179.35480000000098</v>
      </c>
      <c r="C3160" s="4">
        <v>45664.354861111111</v>
      </c>
      <c r="D3160" s="16">
        <f>YEAR(C3160)</f>
        <v>2025</v>
      </c>
      <c r="E3160" s="1" t="str">
        <f t="shared" si="49"/>
        <v>January 2025</v>
      </c>
      <c r="F3160" s="3" t="str">
        <f ca="1">IF(C3160&gt;=TODAY()-365, "Last 12 Months", "After 12 Months")</f>
        <v>Last 12 Months</v>
      </c>
      <c r="G3160" s="1" t="s">
        <v>5658</v>
      </c>
      <c r="H3160" s="1" t="s">
        <v>393</v>
      </c>
      <c r="I3160" s="1" t="s">
        <v>1707</v>
      </c>
      <c r="J3160" s="8">
        <f>EOMONTH(C3160, 0)</f>
        <v>45688</v>
      </c>
      <c r="K3160" s="1" t="s">
        <v>373</v>
      </c>
      <c r="L3160" s="1" t="str">
        <f>IF(ISNUMBER(SEARCH("Social subscription",I3160)),"Social Sub",IF(OR(ISNUMBER(SEARCH("Mens",I3160)),ISNUMBER(SEARCH("Ladies",I3160))),"Match Fees",IF(OR(ISNUMBER(SEARCH("Badgers",I3160)),ISNUMBER(SEARCH("Match Fee",I3160))),"Match Fees",IF(OR(ISNUMBER(SEARCH("Training",I3160)),ISNUMBER(SEARCH("Aspirations",I3160))),"Training Fee",""))))</f>
        <v>Training Fee</v>
      </c>
      <c r="M3160" s="1">
        <v>10</v>
      </c>
      <c r="N3160" s="1">
        <v>0.2</v>
      </c>
      <c r="O3160" s="1">
        <v>0.1</v>
      </c>
      <c r="P3160" s="1">
        <v>0</v>
      </c>
      <c r="Q3160" s="1">
        <v>9.6999999999999993</v>
      </c>
    </row>
    <row r="3161" spans="1:17" ht="12.75">
      <c r="A3161" s="4">
        <v>45499</v>
      </c>
      <c r="B3161" s="18">
        <f>IF(AND(ISNUMBER(--LEFT(A3161,10)), ISNUMBER(--LEFT(C3161,10))), --LEFT(C3161,10) - --LEFT(A3161,10), "")</f>
        <v>165.35480000000098</v>
      </c>
      <c r="C3161" s="4">
        <v>45664.354861111111</v>
      </c>
      <c r="D3161" s="16">
        <f>YEAR(C3161)</f>
        <v>2025</v>
      </c>
      <c r="E3161" s="1" t="str">
        <f t="shared" si="49"/>
        <v>January 2025</v>
      </c>
      <c r="F3161" s="3" t="str">
        <f ca="1">IF(C3161&gt;=TODAY()-365, "Last 12 Months", "After 12 Months")</f>
        <v>Last 12 Months</v>
      </c>
      <c r="G3161" s="1" t="s">
        <v>5659</v>
      </c>
      <c r="H3161" s="1" t="s">
        <v>393</v>
      </c>
      <c r="I3161" s="1" t="s">
        <v>1978</v>
      </c>
      <c r="J3161" s="8">
        <f>EOMONTH(C3161, 0)</f>
        <v>45688</v>
      </c>
      <c r="K3161" s="1" t="s">
        <v>373</v>
      </c>
      <c r="L3161" s="1" t="str">
        <f>IF(ISNUMBER(SEARCH("Social subscription",I3161)),"Social Sub",IF(OR(ISNUMBER(SEARCH("Mens",I3161)),ISNUMBER(SEARCH("Ladies",I3161))),"Match Fees",IF(OR(ISNUMBER(SEARCH("Badgers",I3161)),ISNUMBER(SEARCH("Match Fee",I3161))),"Match Fees",IF(OR(ISNUMBER(SEARCH("Training",I3161)),ISNUMBER(SEARCH("Aspirations",I3161))),"Training Fee",""))))</f>
        <v>Training Fee</v>
      </c>
      <c r="M3161" s="1">
        <v>10</v>
      </c>
      <c r="N3161" s="1">
        <v>0.2</v>
      </c>
      <c r="O3161" s="1">
        <v>0.1</v>
      </c>
      <c r="P3161" s="1">
        <v>0</v>
      </c>
      <c r="Q3161" s="1">
        <v>9.6999999999999993</v>
      </c>
    </row>
    <row r="3162" spans="1:17" ht="12.75">
      <c r="A3162" s="4">
        <v>45520</v>
      </c>
      <c r="B3162" s="18">
        <f>IF(AND(ISNUMBER(--LEFT(A3162,10)), ISNUMBER(--LEFT(C3162,10))), --LEFT(C3162,10) - --LEFT(A3162,10), "")</f>
        <v>144.35480000000098</v>
      </c>
      <c r="C3162" s="4">
        <v>45664.354861111111</v>
      </c>
      <c r="D3162" s="16">
        <f>YEAR(C3162)</f>
        <v>2025</v>
      </c>
      <c r="E3162" s="1" t="str">
        <f t="shared" si="49"/>
        <v>January 2025</v>
      </c>
      <c r="F3162" s="3" t="str">
        <f ca="1">IF(C3162&gt;=TODAY()-365, "Last 12 Months", "After 12 Months")</f>
        <v>Last 12 Months</v>
      </c>
      <c r="G3162" s="1" t="s">
        <v>5660</v>
      </c>
      <c r="H3162" s="1" t="s">
        <v>393</v>
      </c>
      <c r="I3162" s="1" t="s">
        <v>2281</v>
      </c>
      <c r="J3162" s="8">
        <f>EOMONTH(C3162, 0)</f>
        <v>45688</v>
      </c>
      <c r="K3162" s="1" t="s">
        <v>373</v>
      </c>
      <c r="L3162" s="1" t="str">
        <f>IF(ISNUMBER(SEARCH("Social subscription",I3162)),"Social Sub",IF(OR(ISNUMBER(SEARCH("Mens",I3162)),ISNUMBER(SEARCH("Ladies",I3162))),"Match Fees",IF(OR(ISNUMBER(SEARCH("Badgers",I3162)),ISNUMBER(SEARCH("Match Fee",I3162))),"Match Fees",IF(OR(ISNUMBER(SEARCH("Training",I3162)),ISNUMBER(SEARCH("Aspirations",I3162))),"Training Fee",""))))</f>
        <v>Training Fee</v>
      </c>
      <c r="M3162" s="1">
        <v>10</v>
      </c>
      <c r="N3162" s="1">
        <v>0.2</v>
      </c>
      <c r="O3162" s="1">
        <v>0.1</v>
      </c>
      <c r="P3162" s="1">
        <v>0</v>
      </c>
      <c r="Q3162" s="1">
        <v>9.6999999999999993</v>
      </c>
    </row>
    <row r="3163" spans="1:17" ht="12.75">
      <c r="A3163" s="4">
        <v>45634</v>
      </c>
      <c r="B3163" s="18">
        <f>IF(AND(ISNUMBER(--LEFT(A3163,10)), ISNUMBER(--LEFT(C3163,10))), --LEFT(C3163,10) - --LEFT(A3163,10), "")</f>
        <v>30.354800000000978</v>
      </c>
      <c r="C3163" s="4">
        <v>45664.354861111111</v>
      </c>
      <c r="D3163" s="16">
        <f>YEAR(C3163)</f>
        <v>2025</v>
      </c>
      <c r="E3163" s="1" t="str">
        <f t="shared" si="49"/>
        <v>January 2025</v>
      </c>
      <c r="F3163" s="3" t="str">
        <f ca="1">IF(C3163&gt;=TODAY()-365, "Last 12 Months", "After 12 Months")</f>
        <v>Last 12 Months</v>
      </c>
      <c r="G3163" s="1" t="s">
        <v>5661</v>
      </c>
      <c r="H3163" s="1" t="s">
        <v>3956</v>
      </c>
      <c r="I3163" s="1" t="s">
        <v>5646</v>
      </c>
      <c r="J3163" s="8">
        <f>EOMONTH(C3163, 0)</f>
        <v>45688</v>
      </c>
      <c r="K3163" s="1" t="s">
        <v>373</v>
      </c>
      <c r="L3163" s="1" t="str">
        <f>IF(ISNUMBER(SEARCH("Social subscription",I3163)),"Social Sub",IF(OR(ISNUMBER(SEARCH("Mens",I3163)),ISNUMBER(SEARCH("Ladies",I3163))),"Match Fees",IF(OR(ISNUMBER(SEARCH("Badgers",I3163)),ISNUMBER(SEARCH("Match Fee",I3163))),"Match Fees",IF(OR(ISNUMBER(SEARCH("Training",I3163)),ISNUMBER(SEARCH("Aspirations",I3163))),"Training Fee",""))))</f>
        <v>Match Fees</v>
      </c>
      <c r="M3163" s="1">
        <v>10</v>
      </c>
      <c r="N3163" s="1">
        <v>0.35</v>
      </c>
      <c r="O3163" s="1">
        <v>0.1</v>
      </c>
      <c r="P3163" s="1">
        <v>0</v>
      </c>
      <c r="Q3163" s="1">
        <v>9.5500000000000007</v>
      </c>
    </row>
    <row r="3164" spans="1:17" ht="12.75">
      <c r="A3164" s="4">
        <v>45621</v>
      </c>
      <c r="B3164" s="18">
        <f>IF(AND(ISNUMBER(--LEFT(A3164,10)), ISNUMBER(--LEFT(C3164,10))), --LEFT(C3164,10) - --LEFT(A3164,10), "")</f>
        <v>44.354099999996834</v>
      </c>
      <c r="C3164" s="4">
        <v>45665.354166666664</v>
      </c>
      <c r="D3164" s="16">
        <f>YEAR(C3164)</f>
        <v>2025</v>
      </c>
      <c r="E3164" s="1" t="str">
        <f t="shared" si="49"/>
        <v>January 2025</v>
      </c>
      <c r="F3164" s="3" t="str">
        <f ca="1">IF(C3164&gt;=TODAY()-365, "Last 12 Months", "After 12 Months")</f>
        <v>Last 12 Months</v>
      </c>
      <c r="G3164" s="1" t="s">
        <v>5662</v>
      </c>
      <c r="H3164" s="1" t="s">
        <v>543</v>
      </c>
      <c r="I3164" s="1" t="s">
        <v>5663</v>
      </c>
      <c r="J3164" s="8">
        <f>EOMONTH(C3164, 0)</f>
        <v>45688</v>
      </c>
      <c r="K3164" s="1" t="s">
        <v>373</v>
      </c>
      <c r="L3164" s="1" t="str">
        <f>IF(ISNUMBER(SEARCH("Social subscription",I3164)),"Social Sub",IF(OR(ISNUMBER(SEARCH("Mens",I3164)),ISNUMBER(SEARCH("Ladies",I3164))),"Match Fees",IF(OR(ISNUMBER(SEARCH("Badgers",I3164)),ISNUMBER(SEARCH("Match Fee",I3164))),"Match Fees",IF(OR(ISNUMBER(SEARCH("Training",I3164)),ISNUMBER(SEARCH("Aspirations",I3164))),"Training Fee",""))))</f>
        <v>Match Fees</v>
      </c>
      <c r="M3164" s="1">
        <v>3</v>
      </c>
      <c r="N3164" s="1">
        <v>0.11</v>
      </c>
      <c r="O3164" s="1">
        <v>0.05</v>
      </c>
      <c r="P3164" s="1">
        <v>0</v>
      </c>
      <c r="Q3164" s="1">
        <v>2.84</v>
      </c>
    </row>
    <row r="3165" spans="1:17" ht="12.75">
      <c r="A3165" s="4">
        <v>45626</v>
      </c>
      <c r="B3165" s="18">
        <f>IF(AND(ISNUMBER(--LEFT(A3165,10)), ISNUMBER(--LEFT(C3165,10))), --LEFT(C3165,10) - --LEFT(A3165,10), "")</f>
        <v>39.354099999996834</v>
      </c>
      <c r="C3165" s="4">
        <v>45665.354166666664</v>
      </c>
      <c r="D3165" s="16">
        <f>YEAR(C3165)</f>
        <v>2025</v>
      </c>
      <c r="E3165" s="1" t="str">
        <f t="shared" si="49"/>
        <v>January 2025</v>
      </c>
      <c r="F3165" s="3" t="str">
        <f ca="1">IF(C3165&gt;=TODAY()-365, "Last 12 Months", "After 12 Months")</f>
        <v>Last 12 Months</v>
      </c>
      <c r="G3165" s="1" t="s">
        <v>5664</v>
      </c>
      <c r="H3165" s="1" t="s">
        <v>543</v>
      </c>
      <c r="I3165" s="1" t="s">
        <v>5665</v>
      </c>
      <c r="J3165" s="8">
        <f>EOMONTH(C3165, 0)</f>
        <v>45688</v>
      </c>
      <c r="K3165" s="1" t="s">
        <v>373</v>
      </c>
      <c r="L3165" s="1" t="str">
        <f>IF(ISNUMBER(SEARCH("Social subscription",I3165)),"Social Sub",IF(OR(ISNUMBER(SEARCH("Mens",I3165)),ISNUMBER(SEARCH("Ladies",I3165))),"Match Fees",IF(OR(ISNUMBER(SEARCH("Badgers",I3165)),ISNUMBER(SEARCH("Match Fee",I3165))),"Match Fees",IF(OR(ISNUMBER(SEARCH("Training",I3165)),ISNUMBER(SEARCH("Aspirations",I3165))),"Training Fee",""))))</f>
        <v>Match Fees</v>
      </c>
      <c r="M3165" s="1">
        <v>3</v>
      </c>
      <c r="N3165" s="1">
        <v>0.11</v>
      </c>
      <c r="O3165" s="1">
        <v>0.05</v>
      </c>
      <c r="P3165" s="1">
        <v>0</v>
      </c>
      <c r="Q3165" s="1">
        <v>2.84</v>
      </c>
    </row>
    <row r="3166" spans="1:17" ht="12.75">
      <c r="A3166" s="4">
        <v>45634</v>
      </c>
      <c r="B3166" s="18">
        <f>IF(AND(ISNUMBER(--LEFT(A3166,10)), ISNUMBER(--LEFT(C3166,10))), --LEFT(C3166,10) - --LEFT(A3166,10), "")</f>
        <v>31.354099999996834</v>
      </c>
      <c r="C3166" s="4">
        <v>45665.354166666664</v>
      </c>
      <c r="D3166" s="16">
        <f>YEAR(C3166)</f>
        <v>2025</v>
      </c>
      <c r="E3166" s="1" t="str">
        <f t="shared" si="49"/>
        <v>January 2025</v>
      </c>
      <c r="F3166" s="3" t="str">
        <f ca="1">IF(C3166&gt;=TODAY()-365, "Last 12 Months", "After 12 Months")</f>
        <v>Last 12 Months</v>
      </c>
      <c r="G3166" s="1" t="s">
        <v>5666</v>
      </c>
      <c r="H3166" s="1" t="s">
        <v>543</v>
      </c>
      <c r="I3166" s="1" t="s">
        <v>5667</v>
      </c>
      <c r="J3166" s="8">
        <f>EOMONTH(C3166, 0)</f>
        <v>45688</v>
      </c>
      <c r="K3166" s="1" t="s">
        <v>373</v>
      </c>
      <c r="L3166" s="1" t="str">
        <f>IF(ISNUMBER(SEARCH("Social subscription",I3166)),"Social Sub",IF(OR(ISNUMBER(SEARCH("Mens",I3166)),ISNUMBER(SEARCH("Ladies",I3166))),"Match Fees",IF(OR(ISNUMBER(SEARCH("Badgers",I3166)),ISNUMBER(SEARCH("Match Fee",I3166))),"Match Fees",IF(OR(ISNUMBER(SEARCH("Training",I3166)),ISNUMBER(SEARCH("Aspirations",I3166))),"Training Fee",""))))</f>
        <v>Match Fees</v>
      </c>
      <c r="M3166" s="1">
        <v>3</v>
      </c>
      <c r="N3166" s="1">
        <v>0.12</v>
      </c>
      <c r="O3166" s="1">
        <v>0.05</v>
      </c>
      <c r="P3166" s="1">
        <v>0</v>
      </c>
      <c r="Q3166" s="1">
        <v>2.83</v>
      </c>
    </row>
    <row r="3167" spans="1:17" ht="12.75">
      <c r="A3167" s="4">
        <v>45564</v>
      </c>
      <c r="B3167" s="18">
        <f>IF(AND(ISNUMBER(--LEFT(A3167,10)), ISNUMBER(--LEFT(C3167,10))), --LEFT(C3167,10) - --LEFT(A3167,10), "")</f>
        <v>101.35409999999683</v>
      </c>
      <c r="C3167" s="4">
        <v>45665.354166666664</v>
      </c>
      <c r="D3167" s="16">
        <f>YEAR(C3167)</f>
        <v>2025</v>
      </c>
      <c r="E3167" s="1" t="str">
        <f t="shared" si="49"/>
        <v>January 2025</v>
      </c>
      <c r="F3167" s="3" t="str">
        <f ca="1">IF(C3167&gt;=TODAY()-365, "Last 12 Months", "After 12 Months")</f>
        <v>Last 12 Months</v>
      </c>
      <c r="G3167" s="1" t="s">
        <v>5668</v>
      </c>
      <c r="H3167" s="1" t="s">
        <v>3662</v>
      </c>
      <c r="I3167" s="1" t="s">
        <v>5669</v>
      </c>
      <c r="J3167" s="8">
        <f>EOMONTH(C3167, 0)</f>
        <v>45688</v>
      </c>
      <c r="K3167" s="1" t="s">
        <v>373</v>
      </c>
      <c r="L3167" s="1" t="str">
        <f>IF(ISNUMBER(SEARCH("Social subscription",I3167)),"Social Sub",IF(OR(ISNUMBER(SEARCH("Mens",I3167)),ISNUMBER(SEARCH("Ladies",I3167))),"Match Fees",IF(OR(ISNUMBER(SEARCH("Badgers",I3167)),ISNUMBER(SEARCH("Match Fee",I3167))),"Match Fees",IF(OR(ISNUMBER(SEARCH("Training",I3167)),ISNUMBER(SEARCH("Aspirations",I3167))),"Training Fee",""))))</f>
        <v>Match Fees</v>
      </c>
      <c r="M3167" s="1">
        <v>5</v>
      </c>
      <c r="N3167" s="1">
        <v>0.1</v>
      </c>
      <c r="O3167" s="1">
        <v>0.05</v>
      </c>
      <c r="P3167" s="1">
        <v>0</v>
      </c>
      <c r="Q3167" s="1">
        <v>4.8499999999999996</v>
      </c>
    </row>
    <row r="3168" spans="1:17" ht="12.75">
      <c r="A3168" s="4">
        <v>45573</v>
      </c>
      <c r="B3168" s="18">
        <f>IF(AND(ISNUMBER(--LEFT(A3168,10)), ISNUMBER(--LEFT(C3168,10))), --LEFT(C3168,10) - --LEFT(A3168,10), "")</f>
        <v>92.354099999996834</v>
      </c>
      <c r="C3168" s="4">
        <v>45665.354166666664</v>
      </c>
      <c r="D3168" s="16">
        <f>YEAR(C3168)</f>
        <v>2025</v>
      </c>
      <c r="E3168" s="1" t="str">
        <f t="shared" si="49"/>
        <v>January 2025</v>
      </c>
      <c r="F3168" s="3" t="str">
        <f ca="1">IF(C3168&gt;=TODAY()-365, "Last 12 Months", "After 12 Months")</f>
        <v>Last 12 Months</v>
      </c>
      <c r="G3168" s="1" t="s">
        <v>5670</v>
      </c>
      <c r="H3168" s="1" t="s">
        <v>3662</v>
      </c>
      <c r="I3168" s="1" t="s">
        <v>5671</v>
      </c>
      <c r="J3168" s="8">
        <f>EOMONTH(C3168, 0)</f>
        <v>45688</v>
      </c>
      <c r="K3168" s="1" t="s">
        <v>373</v>
      </c>
      <c r="L3168" s="1" t="str">
        <f>IF(ISNUMBER(SEARCH("Social subscription",I3168)),"Social Sub",IF(OR(ISNUMBER(SEARCH("Mens",I3168)),ISNUMBER(SEARCH("Ladies",I3168))),"Match Fees",IF(OR(ISNUMBER(SEARCH("Badgers",I3168)),ISNUMBER(SEARCH("Match Fee",I3168))),"Match Fees",IF(OR(ISNUMBER(SEARCH("Training",I3168)),ISNUMBER(SEARCH("Aspirations",I3168))),"Training Fee",""))))</f>
        <v>Match Fees</v>
      </c>
      <c r="M3168" s="1">
        <v>5</v>
      </c>
      <c r="N3168" s="1">
        <v>0.1</v>
      </c>
      <c r="O3168" s="1">
        <v>0.05</v>
      </c>
      <c r="P3168" s="1">
        <v>0</v>
      </c>
      <c r="Q3168" s="1">
        <v>4.8499999999999996</v>
      </c>
    </row>
    <row r="3169" spans="1:17" ht="12.75">
      <c r="A3169" s="4">
        <v>45607</v>
      </c>
      <c r="B3169" s="18">
        <f>IF(AND(ISNUMBER(--LEFT(A3169,10)), ISNUMBER(--LEFT(C3169,10))), --LEFT(C3169,10) - --LEFT(A3169,10), "")</f>
        <v>58.354099999996834</v>
      </c>
      <c r="C3169" s="4">
        <v>45665.354166666664</v>
      </c>
      <c r="D3169" s="16">
        <f>YEAR(C3169)</f>
        <v>2025</v>
      </c>
      <c r="E3169" s="1" t="str">
        <f t="shared" si="49"/>
        <v>January 2025</v>
      </c>
      <c r="F3169" s="3" t="str">
        <f ca="1">IF(C3169&gt;=TODAY()-365, "Last 12 Months", "After 12 Months")</f>
        <v>Last 12 Months</v>
      </c>
      <c r="G3169" s="1" t="s">
        <v>5672</v>
      </c>
      <c r="H3169" s="1" t="s">
        <v>3662</v>
      </c>
      <c r="I3169" s="1" t="s">
        <v>5673</v>
      </c>
      <c r="J3169" s="8">
        <f>EOMONTH(C3169, 0)</f>
        <v>45688</v>
      </c>
      <c r="K3169" s="1" t="s">
        <v>373</v>
      </c>
      <c r="L3169" s="1" t="str">
        <f>IF(ISNUMBER(SEARCH("Social subscription",I3169)),"Social Sub",IF(OR(ISNUMBER(SEARCH("Mens",I3169)),ISNUMBER(SEARCH("Ladies",I3169))),"Match Fees",IF(OR(ISNUMBER(SEARCH("Badgers",I3169)),ISNUMBER(SEARCH("Match Fee",I3169))),"Match Fees",IF(OR(ISNUMBER(SEARCH("Training",I3169)),ISNUMBER(SEARCH("Aspirations",I3169))),"Training Fee",""))))</f>
        <v>Match Fees</v>
      </c>
      <c r="M3169" s="1">
        <v>5</v>
      </c>
      <c r="N3169" s="1">
        <v>0.1</v>
      </c>
      <c r="O3169" s="1">
        <v>0.05</v>
      </c>
      <c r="P3169" s="1">
        <v>0</v>
      </c>
      <c r="Q3169" s="1">
        <v>4.8499999999999996</v>
      </c>
    </row>
    <row r="3170" spans="1:17" ht="12.75">
      <c r="A3170" s="4">
        <v>45621</v>
      </c>
      <c r="B3170" s="18">
        <f>IF(AND(ISNUMBER(--LEFT(A3170,10)), ISNUMBER(--LEFT(C3170,10))), --LEFT(C3170,10) - --LEFT(A3170,10), "")</f>
        <v>44.354099999996834</v>
      </c>
      <c r="C3170" s="4">
        <v>45665.354166666664</v>
      </c>
      <c r="D3170" s="16">
        <f>YEAR(C3170)</f>
        <v>2025</v>
      </c>
      <c r="E3170" s="1" t="str">
        <f t="shared" si="49"/>
        <v>January 2025</v>
      </c>
      <c r="F3170" s="3" t="str">
        <f ca="1">IF(C3170&gt;=TODAY()-365, "Last 12 Months", "After 12 Months")</f>
        <v>Last 12 Months</v>
      </c>
      <c r="G3170" s="1" t="s">
        <v>5674</v>
      </c>
      <c r="H3170" s="1" t="s">
        <v>3662</v>
      </c>
      <c r="I3170" s="1" t="s">
        <v>5675</v>
      </c>
      <c r="J3170" s="8">
        <f>EOMONTH(C3170, 0)</f>
        <v>45688</v>
      </c>
      <c r="K3170" s="1" t="s">
        <v>373</v>
      </c>
      <c r="L3170" s="1" t="str">
        <f>IF(ISNUMBER(SEARCH("Social subscription",I3170)),"Social Sub",IF(OR(ISNUMBER(SEARCH("Mens",I3170)),ISNUMBER(SEARCH("Ladies",I3170))),"Match Fees",IF(OR(ISNUMBER(SEARCH("Badgers",I3170)),ISNUMBER(SEARCH("Match Fee",I3170))),"Match Fees",IF(OR(ISNUMBER(SEARCH("Training",I3170)),ISNUMBER(SEARCH("Aspirations",I3170))),"Training Fee",""))))</f>
        <v>Match Fees</v>
      </c>
      <c r="M3170" s="1">
        <v>5</v>
      </c>
      <c r="N3170" s="1">
        <v>0.1</v>
      </c>
      <c r="O3170" s="1">
        <v>0.05</v>
      </c>
      <c r="P3170" s="1">
        <v>0</v>
      </c>
      <c r="Q3170" s="1">
        <v>4.8499999999999996</v>
      </c>
    </row>
    <row r="3171" spans="1:17" ht="12.75">
      <c r="A3171" s="4">
        <v>45621</v>
      </c>
      <c r="B3171" s="18">
        <f>IF(AND(ISNUMBER(--LEFT(A3171,10)), ISNUMBER(--LEFT(C3171,10))), --LEFT(C3171,10) - --LEFT(A3171,10), "")</f>
        <v>44.354099999996834</v>
      </c>
      <c r="C3171" s="4">
        <v>45665.354166666664</v>
      </c>
      <c r="D3171" s="16">
        <f>YEAR(C3171)</f>
        <v>2025</v>
      </c>
      <c r="E3171" s="1" t="str">
        <f t="shared" si="49"/>
        <v>January 2025</v>
      </c>
      <c r="F3171" s="3" t="str">
        <f ca="1">IF(C3171&gt;=TODAY()-365, "Last 12 Months", "After 12 Months")</f>
        <v>Last 12 Months</v>
      </c>
      <c r="G3171" s="1" t="s">
        <v>5676</v>
      </c>
      <c r="H3171" s="1" t="s">
        <v>3662</v>
      </c>
      <c r="I3171" s="1" t="s">
        <v>5677</v>
      </c>
      <c r="J3171" s="8">
        <f>EOMONTH(C3171, 0)</f>
        <v>45688</v>
      </c>
      <c r="K3171" s="1" t="s">
        <v>373</v>
      </c>
      <c r="L3171" s="1" t="str">
        <f>IF(ISNUMBER(SEARCH("Social subscription",I3171)),"Social Sub",IF(OR(ISNUMBER(SEARCH("Mens",I3171)),ISNUMBER(SEARCH("Ladies",I3171))),"Match Fees",IF(OR(ISNUMBER(SEARCH("Badgers",I3171)),ISNUMBER(SEARCH("Match Fee",I3171))),"Match Fees",IF(OR(ISNUMBER(SEARCH("Training",I3171)),ISNUMBER(SEARCH("Aspirations",I3171))),"Training Fee",""))))</f>
        <v>Match Fees</v>
      </c>
      <c r="M3171" s="1">
        <v>5</v>
      </c>
      <c r="N3171" s="1">
        <v>0.1</v>
      </c>
      <c r="O3171" s="1">
        <v>0.05</v>
      </c>
      <c r="P3171" s="1">
        <v>0</v>
      </c>
      <c r="Q3171" s="1">
        <v>4.8499999999999996</v>
      </c>
    </row>
    <row r="3172" spans="1:17" ht="12.75">
      <c r="A3172" s="4">
        <v>45621</v>
      </c>
      <c r="B3172" s="18">
        <f>IF(AND(ISNUMBER(--LEFT(A3172,10)), ISNUMBER(--LEFT(C3172,10))), --LEFT(C3172,10) - --LEFT(A3172,10), "")</f>
        <v>44.354099999996834</v>
      </c>
      <c r="C3172" s="4">
        <v>45665.354166666664</v>
      </c>
      <c r="D3172" s="16">
        <f>YEAR(C3172)</f>
        <v>2025</v>
      </c>
      <c r="E3172" s="1" t="str">
        <f t="shared" si="49"/>
        <v>January 2025</v>
      </c>
      <c r="F3172" s="3" t="str">
        <f ca="1">IF(C3172&gt;=TODAY()-365, "Last 12 Months", "After 12 Months")</f>
        <v>Last 12 Months</v>
      </c>
      <c r="G3172" s="1" t="s">
        <v>5678</v>
      </c>
      <c r="H3172" s="1" t="s">
        <v>3662</v>
      </c>
      <c r="I3172" s="1" t="s">
        <v>5679</v>
      </c>
      <c r="J3172" s="8">
        <f>EOMONTH(C3172, 0)</f>
        <v>45688</v>
      </c>
      <c r="K3172" s="1" t="s">
        <v>373</v>
      </c>
      <c r="L3172" s="1" t="str">
        <f>IF(ISNUMBER(SEARCH("Social subscription",I3172)),"Social Sub",IF(OR(ISNUMBER(SEARCH("Mens",I3172)),ISNUMBER(SEARCH("Ladies",I3172))),"Match Fees",IF(OR(ISNUMBER(SEARCH("Badgers",I3172)),ISNUMBER(SEARCH("Match Fee",I3172))),"Match Fees",IF(OR(ISNUMBER(SEARCH("Training",I3172)),ISNUMBER(SEARCH("Aspirations",I3172))),"Training Fee",""))))</f>
        <v>Match Fees</v>
      </c>
      <c r="M3172" s="1">
        <v>5</v>
      </c>
      <c r="N3172" s="1">
        <v>0.1</v>
      </c>
      <c r="O3172" s="1">
        <v>0.05</v>
      </c>
      <c r="P3172" s="1">
        <v>0</v>
      </c>
      <c r="Q3172" s="1">
        <v>4.8499999999999996</v>
      </c>
    </row>
    <row r="3173" spans="1:17" ht="12.75">
      <c r="A3173" s="4">
        <v>45621</v>
      </c>
      <c r="B3173" s="18">
        <f>IF(AND(ISNUMBER(--LEFT(A3173,10)), ISNUMBER(--LEFT(C3173,10))), --LEFT(C3173,10) - --LEFT(A3173,10), "")</f>
        <v>44.354099999996834</v>
      </c>
      <c r="C3173" s="4">
        <v>45665.354166666664</v>
      </c>
      <c r="D3173" s="16">
        <f>YEAR(C3173)</f>
        <v>2025</v>
      </c>
      <c r="E3173" s="1" t="str">
        <f t="shared" si="49"/>
        <v>January 2025</v>
      </c>
      <c r="F3173" s="3" t="str">
        <f ca="1">IF(C3173&gt;=TODAY()-365, "Last 12 Months", "After 12 Months")</f>
        <v>Last 12 Months</v>
      </c>
      <c r="G3173" s="1" t="s">
        <v>5680</v>
      </c>
      <c r="H3173" s="1" t="s">
        <v>3662</v>
      </c>
      <c r="I3173" s="1" t="s">
        <v>5681</v>
      </c>
      <c r="J3173" s="8">
        <f>EOMONTH(C3173, 0)</f>
        <v>45688</v>
      </c>
      <c r="K3173" s="1" t="s">
        <v>373</v>
      </c>
      <c r="L3173" s="1" t="str">
        <f>IF(ISNUMBER(SEARCH("Social subscription",I3173)),"Social Sub",IF(OR(ISNUMBER(SEARCH("Mens",I3173)),ISNUMBER(SEARCH("Ladies",I3173))),"Match Fees",IF(OR(ISNUMBER(SEARCH("Badgers",I3173)),ISNUMBER(SEARCH("Match Fee",I3173))),"Match Fees",IF(OR(ISNUMBER(SEARCH("Training",I3173)),ISNUMBER(SEARCH("Aspirations",I3173))),"Training Fee",""))))</f>
        <v>Match Fees</v>
      </c>
      <c r="M3173" s="1">
        <v>5</v>
      </c>
      <c r="N3173" s="1">
        <v>0.1</v>
      </c>
      <c r="O3173" s="1">
        <v>0.05</v>
      </c>
      <c r="P3173" s="1">
        <v>0</v>
      </c>
      <c r="Q3173" s="1">
        <v>4.8499999999999996</v>
      </c>
    </row>
    <row r="3174" spans="1:17" ht="12.75">
      <c r="A3174" s="4">
        <v>45629</v>
      </c>
      <c r="B3174" s="18">
        <f>IF(AND(ISNUMBER(--LEFT(A3174,10)), ISNUMBER(--LEFT(C3174,10))), --LEFT(C3174,10) - --LEFT(A3174,10), "")</f>
        <v>36.354099999996834</v>
      </c>
      <c r="C3174" s="4">
        <v>45665.354166666664</v>
      </c>
      <c r="D3174" s="16">
        <f>YEAR(C3174)</f>
        <v>2025</v>
      </c>
      <c r="E3174" s="1" t="str">
        <f t="shared" si="49"/>
        <v>January 2025</v>
      </c>
      <c r="F3174" s="3" t="str">
        <f ca="1">IF(C3174&gt;=TODAY()-365, "Last 12 Months", "After 12 Months")</f>
        <v>Last 12 Months</v>
      </c>
      <c r="G3174" s="1" t="s">
        <v>5682</v>
      </c>
      <c r="H3174" s="1" t="s">
        <v>3662</v>
      </c>
      <c r="I3174" s="1" t="s">
        <v>5683</v>
      </c>
      <c r="J3174" s="8">
        <f>EOMONTH(C3174, 0)</f>
        <v>45688</v>
      </c>
      <c r="K3174" s="1" t="s">
        <v>373</v>
      </c>
      <c r="L3174" s="1" t="str">
        <f>IF(ISNUMBER(SEARCH("Social subscription",I3174)),"Social Sub",IF(OR(ISNUMBER(SEARCH("Mens",I3174)),ISNUMBER(SEARCH("Ladies",I3174))),"Match Fees",IF(OR(ISNUMBER(SEARCH("Badgers",I3174)),ISNUMBER(SEARCH("Match Fee",I3174))),"Match Fees",IF(OR(ISNUMBER(SEARCH("Training",I3174)),ISNUMBER(SEARCH("Aspirations",I3174))),"Training Fee",""))))</f>
        <v>Match Fees</v>
      </c>
      <c r="M3174" s="1">
        <v>5</v>
      </c>
      <c r="N3174" s="1">
        <v>0.1</v>
      </c>
      <c r="O3174" s="1">
        <v>0.05</v>
      </c>
      <c r="P3174" s="1">
        <v>0</v>
      </c>
      <c r="Q3174" s="1">
        <v>4.8499999999999996</v>
      </c>
    </row>
    <row r="3175" spans="1:17" ht="12.75">
      <c r="A3175" s="4">
        <v>45633</v>
      </c>
      <c r="B3175" s="18">
        <f>IF(AND(ISNUMBER(--LEFT(A3175,10)), ISNUMBER(--LEFT(C3175,10))), --LEFT(C3175,10) - --LEFT(A3175,10), "")</f>
        <v>32.354800000000978</v>
      </c>
      <c r="C3175" s="4">
        <v>45665.354861111111</v>
      </c>
      <c r="D3175" s="16">
        <f>YEAR(C3175)</f>
        <v>2025</v>
      </c>
      <c r="E3175" s="1" t="str">
        <f t="shared" si="49"/>
        <v>January 2025</v>
      </c>
      <c r="F3175" s="3" t="str">
        <f ca="1">IF(C3175&gt;=TODAY()-365, "Last 12 Months", "After 12 Months")</f>
        <v>Last 12 Months</v>
      </c>
      <c r="G3175" s="1" t="s">
        <v>5684</v>
      </c>
      <c r="H3175" s="1" t="s">
        <v>4086</v>
      </c>
      <c r="I3175" s="1" t="s">
        <v>5513</v>
      </c>
      <c r="J3175" s="8">
        <f>EOMONTH(C3175, 0)</f>
        <v>45688</v>
      </c>
      <c r="K3175" s="1" t="s">
        <v>373</v>
      </c>
      <c r="L3175" s="1" t="str">
        <f>IF(ISNUMBER(SEARCH("Social subscription",I3175)),"Social Sub",IF(OR(ISNUMBER(SEARCH("Mens",I3175)),ISNUMBER(SEARCH("Ladies",I3175))),"Match Fees",IF(OR(ISNUMBER(SEARCH("Badgers",I3175)),ISNUMBER(SEARCH("Match Fee",I3175))),"Match Fees",IF(OR(ISNUMBER(SEARCH("Training",I3175)),ISNUMBER(SEARCH("Aspirations",I3175))),"Training Fee",""))))</f>
        <v>Match Fees</v>
      </c>
      <c r="M3175" s="1">
        <v>5</v>
      </c>
      <c r="N3175" s="1">
        <v>0.28000000000000003</v>
      </c>
      <c r="O3175" s="1">
        <v>0.05</v>
      </c>
      <c r="P3175" s="1">
        <v>0</v>
      </c>
      <c r="Q3175" s="1">
        <v>4.67</v>
      </c>
    </row>
    <row r="3176" spans="1:17" ht="12.75">
      <c r="A3176" s="4">
        <v>45618</v>
      </c>
      <c r="B3176" s="18">
        <f>IF(AND(ISNUMBER(--LEFT(A3176,10)), ISNUMBER(--LEFT(C3176,10))), --LEFT(C3176,10) - --LEFT(A3176,10), "")</f>
        <v>47.354800000000978</v>
      </c>
      <c r="C3176" s="4">
        <v>45665.354861111111</v>
      </c>
      <c r="D3176" s="16">
        <f>YEAR(C3176)</f>
        <v>2025</v>
      </c>
      <c r="E3176" s="1" t="str">
        <f t="shared" si="49"/>
        <v>January 2025</v>
      </c>
      <c r="F3176" s="3" t="str">
        <f ca="1">IF(C3176&gt;=TODAY()-365, "Last 12 Months", "After 12 Months")</f>
        <v>Last 12 Months</v>
      </c>
      <c r="G3176" s="1" t="s">
        <v>5685</v>
      </c>
      <c r="H3176" s="1" t="s">
        <v>3461</v>
      </c>
      <c r="I3176" s="1" t="s">
        <v>5686</v>
      </c>
      <c r="J3176" s="8">
        <f>EOMONTH(C3176, 0)</f>
        <v>45688</v>
      </c>
      <c r="K3176" s="1" t="s">
        <v>373</v>
      </c>
      <c r="L3176" s="1" t="str">
        <f>IF(ISNUMBER(SEARCH("Social subscription",I3176)),"Social Sub",IF(OR(ISNUMBER(SEARCH("Mens",I3176)),ISNUMBER(SEARCH("Ladies",I3176))),"Match Fees",IF(OR(ISNUMBER(SEARCH("Badgers",I3176)),ISNUMBER(SEARCH("Match Fee",I3176))),"Match Fees",IF(OR(ISNUMBER(SEARCH("Training",I3176)),ISNUMBER(SEARCH("Aspirations",I3176))),"Training Fee",""))))</f>
        <v>Match Fees</v>
      </c>
      <c r="M3176" s="1">
        <v>5</v>
      </c>
      <c r="N3176" s="1">
        <v>0.17</v>
      </c>
      <c r="O3176" s="1">
        <v>0.05</v>
      </c>
      <c r="P3176" s="1">
        <v>0</v>
      </c>
      <c r="Q3176" s="1">
        <v>4.78</v>
      </c>
    </row>
    <row r="3177" spans="1:17" ht="12.75">
      <c r="A3177" s="4">
        <v>45632</v>
      </c>
      <c r="B3177" s="18">
        <f>IF(AND(ISNUMBER(--LEFT(A3177,10)), ISNUMBER(--LEFT(C3177,10))), --LEFT(C3177,10) - --LEFT(A3177,10), "")</f>
        <v>33.354800000000978</v>
      </c>
      <c r="C3177" s="4">
        <v>45665.354861111111</v>
      </c>
      <c r="D3177" s="16">
        <f>YEAR(C3177)</f>
        <v>2025</v>
      </c>
      <c r="E3177" s="1" t="str">
        <f t="shared" si="49"/>
        <v>January 2025</v>
      </c>
      <c r="F3177" s="3" t="str">
        <f ca="1">IF(C3177&gt;=TODAY()-365, "Last 12 Months", "After 12 Months")</f>
        <v>Last 12 Months</v>
      </c>
      <c r="G3177" s="1" t="s">
        <v>5687</v>
      </c>
      <c r="H3177" s="1" t="s">
        <v>3461</v>
      </c>
      <c r="I3177" s="1" t="s">
        <v>5688</v>
      </c>
      <c r="J3177" s="8">
        <f>EOMONTH(C3177, 0)</f>
        <v>45688</v>
      </c>
      <c r="K3177" s="1" t="s">
        <v>373</v>
      </c>
      <c r="L3177" s="1" t="str">
        <f>IF(ISNUMBER(SEARCH("Social subscription",I3177)),"Social Sub",IF(OR(ISNUMBER(SEARCH("Mens",I3177)),ISNUMBER(SEARCH("Ladies",I3177))),"Match Fees",IF(OR(ISNUMBER(SEARCH("Badgers",I3177)),ISNUMBER(SEARCH("Match Fee",I3177))),"Match Fees",IF(OR(ISNUMBER(SEARCH("Training",I3177)),ISNUMBER(SEARCH("Aspirations",I3177))),"Training Fee",""))))</f>
        <v>Match Fees</v>
      </c>
      <c r="M3177" s="1">
        <v>5</v>
      </c>
      <c r="N3177" s="1">
        <v>0.18</v>
      </c>
      <c r="O3177" s="1">
        <v>0.05</v>
      </c>
      <c r="P3177" s="1">
        <v>0</v>
      </c>
      <c r="Q3177" s="1">
        <v>4.7699999999999996</v>
      </c>
    </row>
    <row r="3178" spans="1:17" ht="12.75">
      <c r="A3178" s="4">
        <v>45619</v>
      </c>
      <c r="B3178" s="18">
        <f>IF(AND(ISNUMBER(--LEFT(A3178,10)), ISNUMBER(--LEFT(C3178,10))), --LEFT(C3178,10) - --LEFT(A3178,10), "")</f>
        <v>46.354800000000978</v>
      </c>
      <c r="C3178" s="4">
        <v>45665.354861111111</v>
      </c>
      <c r="D3178" s="16">
        <f>YEAR(C3178)</f>
        <v>2025</v>
      </c>
      <c r="E3178" s="1" t="str">
        <f t="shared" si="49"/>
        <v>January 2025</v>
      </c>
      <c r="F3178" s="3" t="str">
        <f ca="1">IF(C3178&gt;=TODAY()-365, "Last 12 Months", "After 12 Months")</f>
        <v>Last 12 Months</v>
      </c>
      <c r="G3178" s="1" t="s">
        <v>5689</v>
      </c>
      <c r="H3178" s="1" t="s">
        <v>717</v>
      </c>
      <c r="I3178" s="1" t="s">
        <v>5690</v>
      </c>
      <c r="J3178" s="8">
        <f>EOMONTH(C3178, 0)</f>
        <v>45688</v>
      </c>
      <c r="K3178" s="1" t="s">
        <v>373</v>
      </c>
      <c r="L3178" s="1" t="str">
        <f>IF(ISNUMBER(SEARCH("Social subscription",I3178)),"Social Sub",IF(OR(ISNUMBER(SEARCH("Mens",I3178)),ISNUMBER(SEARCH("Ladies",I3178))),"Match Fees",IF(OR(ISNUMBER(SEARCH("Badgers",I3178)),ISNUMBER(SEARCH("Match Fee",I3178))),"Match Fees",IF(OR(ISNUMBER(SEARCH("Training",I3178)),ISNUMBER(SEARCH("Aspirations",I3178))),"Training Fee",""))))</f>
        <v>Match Fees</v>
      </c>
      <c r="M3178" s="1">
        <v>5</v>
      </c>
      <c r="N3178" s="1">
        <v>0.14000000000000001</v>
      </c>
      <c r="O3178" s="1">
        <v>0.05</v>
      </c>
      <c r="P3178" s="1">
        <v>0</v>
      </c>
      <c r="Q3178" s="1">
        <v>4.8099999999999996</v>
      </c>
    </row>
    <row r="3179" spans="1:17" ht="12.75">
      <c r="A3179" s="4">
        <v>45621</v>
      </c>
      <c r="B3179" s="18">
        <f>IF(AND(ISNUMBER(--LEFT(A3179,10)), ISNUMBER(--LEFT(C3179,10))), --LEFT(C3179,10) - --LEFT(A3179,10), "")</f>
        <v>44.354800000000978</v>
      </c>
      <c r="C3179" s="4">
        <v>45665.354861111111</v>
      </c>
      <c r="D3179" s="16">
        <f>YEAR(C3179)</f>
        <v>2025</v>
      </c>
      <c r="E3179" s="1" t="str">
        <f t="shared" si="49"/>
        <v>January 2025</v>
      </c>
      <c r="F3179" s="3" t="str">
        <f ca="1">IF(C3179&gt;=TODAY()-365, "Last 12 Months", "After 12 Months")</f>
        <v>Last 12 Months</v>
      </c>
      <c r="G3179" s="1" t="s">
        <v>5691</v>
      </c>
      <c r="H3179" s="1" t="s">
        <v>717</v>
      </c>
      <c r="I3179" s="1" t="s">
        <v>4760</v>
      </c>
      <c r="J3179" s="8">
        <f>EOMONTH(C3179, 0)</f>
        <v>45688</v>
      </c>
      <c r="K3179" s="1" t="s">
        <v>373</v>
      </c>
      <c r="L3179" s="1" t="str">
        <f>IF(ISNUMBER(SEARCH("Social subscription",I3179)),"Social Sub",IF(OR(ISNUMBER(SEARCH("Mens",I3179)),ISNUMBER(SEARCH("Ladies",I3179))),"Match Fees",IF(OR(ISNUMBER(SEARCH("Badgers",I3179)),ISNUMBER(SEARCH("Match Fee",I3179))),"Match Fees",IF(OR(ISNUMBER(SEARCH("Training",I3179)),ISNUMBER(SEARCH("Aspirations",I3179))),"Training Fee",""))))</f>
        <v>Match Fees</v>
      </c>
      <c r="M3179" s="1">
        <v>5</v>
      </c>
      <c r="N3179" s="1">
        <v>0.14000000000000001</v>
      </c>
      <c r="O3179" s="1">
        <v>0.05</v>
      </c>
      <c r="P3179" s="1">
        <v>0</v>
      </c>
      <c r="Q3179" s="1">
        <v>4.8099999999999996</v>
      </c>
    </row>
    <row r="3180" spans="1:17" ht="12.75">
      <c r="A3180" s="4">
        <v>45629</v>
      </c>
      <c r="B3180" s="18">
        <f>IF(AND(ISNUMBER(--LEFT(A3180,10)), ISNUMBER(--LEFT(C3180,10))), --LEFT(C3180,10) - --LEFT(A3180,10), "")</f>
        <v>36.354800000000978</v>
      </c>
      <c r="C3180" s="4">
        <v>45665.354861111111</v>
      </c>
      <c r="D3180" s="16">
        <f>YEAR(C3180)</f>
        <v>2025</v>
      </c>
      <c r="E3180" s="1" t="str">
        <f t="shared" si="49"/>
        <v>January 2025</v>
      </c>
      <c r="F3180" s="3" t="str">
        <f ca="1">IF(C3180&gt;=TODAY()-365, "Last 12 Months", "After 12 Months")</f>
        <v>Last 12 Months</v>
      </c>
      <c r="G3180" s="1" t="s">
        <v>5692</v>
      </c>
      <c r="H3180" s="1" t="s">
        <v>717</v>
      </c>
      <c r="I3180" s="1" t="s">
        <v>5511</v>
      </c>
      <c r="J3180" s="8">
        <f>EOMONTH(C3180, 0)</f>
        <v>45688</v>
      </c>
      <c r="K3180" s="1" t="s">
        <v>373</v>
      </c>
      <c r="L3180" s="1" t="str">
        <f>IF(ISNUMBER(SEARCH("Social subscription",I3180)),"Social Sub",IF(OR(ISNUMBER(SEARCH("Mens",I3180)),ISNUMBER(SEARCH("Ladies",I3180))),"Match Fees",IF(OR(ISNUMBER(SEARCH("Badgers",I3180)),ISNUMBER(SEARCH("Match Fee",I3180))),"Match Fees",IF(OR(ISNUMBER(SEARCH("Training",I3180)),ISNUMBER(SEARCH("Aspirations",I3180))),"Training Fee",""))))</f>
        <v>Match Fees</v>
      </c>
      <c r="M3180" s="1">
        <v>5</v>
      </c>
      <c r="N3180" s="1">
        <v>0.15</v>
      </c>
      <c r="O3180" s="1">
        <v>0.05</v>
      </c>
      <c r="P3180" s="1">
        <v>0</v>
      </c>
      <c r="Q3180" s="1">
        <v>4.8</v>
      </c>
    </row>
    <row r="3181" spans="1:17" ht="12.75">
      <c r="A3181" s="4">
        <v>45556</v>
      </c>
      <c r="B3181" s="18">
        <f>IF(AND(ISNUMBER(--LEFT(A3181,10)), ISNUMBER(--LEFT(C3181,10))), --LEFT(C3181,10) - --LEFT(A3181,10), "")</f>
        <v>109.35480000000098</v>
      </c>
      <c r="C3181" s="4">
        <v>45665.354861111111</v>
      </c>
      <c r="D3181" s="16">
        <f>YEAR(C3181)</f>
        <v>2025</v>
      </c>
      <c r="E3181" s="1" t="str">
        <f t="shared" si="49"/>
        <v>January 2025</v>
      </c>
      <c r="F3181" s="3" t="str">
        <f ca="1">IF(C3181&gt;=TODAY()-365, "Last 12 Months", "After 12 Months")</f>
        <v>Last 12 Months</v>
      </c>
      <c r="G3181" s="1" t="s">
        <v>5693</v>
      </c>
      <c r="H3181" s="1" t="s">
        <v>854</v>
      </c>
      <c r="I3181" s="1" t="s">
        <v>3274</v>
      </c>
      <c r="J3181" s="8">
        <f>EOMONTH(C3181, 0)</f>
        <v>45688</v>
      </c>
      <c r="K3181" s="1" t="s">
        <v>373</v>
      </c>
      <c r="L3181" s="1" t="str">
        <f>IF(ISNUMBER(SEARCH("Social subscription",I3181)),"Social Sub",IF(OR(ISNUMBER(SEARCH("Mens",I3181)),ISNUMBER(SEARCH("Ladies",I3181))),"Match Fees",IF(OR(ISNUMBER(SEARCH("Badgers",I3181)),ISNUMBER(SEARCH("Match Fee",I3181))),"Match Fees",IF(OR(ISNUMBER(SEARCH("Training",I3181)),ISNUMBER(SEARCH("Aspirations",I3181))),"Training Fee",""))))</f>
        <v>Match Fees</v>
      </c>
      <c r="M3181" s="1">
        <v>5</v>
      </c>
      <c r="N3181" s="1">
        <v>0.11</v>
      </c>
      <c r="O3181" s="1">
        <v>0.05</v>
      </c>
      <c r="P3181" s="1">
        <v>0</v>
      </c>
      <c r="Q3181" s="1">
        <v>4.84</v>
      </c>
    </row>
    <row r="3182" spans="1:17" ht="12.75">
      <c r="A3182" s="4">
        <v>45563</v>
      </c>
      <c r="B3182" s="18">
        <f>IF(AND(ISNUMBER(--LEFT(A3182,10)), ISNUMBER(--LEFT(C3182,10))), --LEFT(C3182,10) - --LEFT(A3182,10), "")</f>
        <v>102.35480000000098</v>
      </c>
      <c r="C3182" s="4">
        <v>45665.354861111111</v>
      </c>
      <c r="D3182" s="16">
        <f>YEAR(C3182)</f>
        <v>2025</v>
      </c>
      <c r="E3182" s="1" t="str">
        <f t="shared" si="49"/>
        <v>January 2025</v>
      </c>
      <c r="F3182" s="3" t="str">
        <f ca="1">IF(C3182&gt;=TODAY()-365, "Last 12 Months", "After 12 Months")</f>
        <v>Last 12 Months</v>
      </c>
      <c r="G3182" s="1" t="s">
        <v>5694</v>
      </c>
      <c r="H3182" s="1" t="s">
        <v>854</v>
      </c>
      <c r="I3182" s="1" t="s">
        <v>3276</v>
      </c>
      <c r="J3182" s="8">
        <f>EOMONTH(C3182, 0)</f>
        <v>45688</v>
      </c>
      <c r="K3182" s="1" t="s">
        <v>373</v>
      </c>
      <c r="L3182" s="1" t="str">
        <f>IF(ISNUMBER(SEARCH("Social subscription",I3182)),"Social Sub",IF(OR(ISNUMBER(SEARCH("Mens",I3182)),ISNUMBER(SEARCH("Ladies",I3182))),"Match Fees",IF(OR(ISNUMBER(SEARCH("Badgers",I3182)),ISNUMBER(SEARCH("Match Fee",I3182))),"Match Fees",IF(OR(ISNUMBER(SEARCH("Training",I3182)),ISNUMBER(SEARCH("Aspirations",I3182))),"Training Fee",""))))</f>
        <v>Match Fees</v>
      </c>
      <c r="M3182" s="1">
        <v>5</v>
      </c>
      <c r="N3182" s="1">
        <v>0.11</v>
      </c>
      <c r="O3182" s="1">
        <v>0.05</v>
      </c>
      <c r="P3182" s="1">
        <v>0</v>
      </c>
      <c r="Q3182" s="1">
        <v>4.84</v>
      </c>
    </row>
    <row r="3183" spans="1:17" ht="12.75">
      <c r="A3183" s="4">
        <v>45577</v>
      </c>
      <c r="B3183" s="18">
        <f>IF(AND(ISNUMBER(--LEFT(A3183,10)), ISNUMBER(--LEFT(C3183,10))), --LEFT(C3183,10) - --LEFT(A3183,10), "")</f>
        <v>88.354800000000978</v>
      </c>
      <c r="C3183" s="4">
        <v>45665.354861111111</v>
      </c>
      <c r="D3183" s="16">
        <f>YEAR(C3183)</f>
        <v>2025</v>
      </c>
      <c r="E3183" s="1" t="str">
        <f t="shared" si="49"/>
        <v>January 2025</v>
      </c>
      <c r="F3183" s="3" t="str">
        <f ca="1">IF(C3183&gt;=TODAY()-365, "Last 12 Months", "After 12 Months")</f>
        <v>Last 12 Months</v>
      </c>
      <c r="G3183" s="1" t="s">
        <v>5695</v>
      </c>
      <c r="H3183" s="1" t="s">
        <v>854</v>
      </c>
      <c r="I3183" s="1" t="s">
        <v>4451</v>
      </c>
      <c r="J3183" s="8">
        <f>EOMONTH(C3183, 0)</f>
        <v>45688</v>
      </c>
      <c r="K3183" s="1" t="s">
        <v>373</v>
      </c>
      <c r="L3183" s="1" t="str">
        <f>IF(ISNUMBER(SEARCH("Social subscription",I3183)),"Social Sub",IF(OR(ISNUMBER(SEARCH("Mens",I3183)),ISNUMBER(SEARCH("Ladies",I3183))),"Match Fees",IF(OR(ISNUMBER(SEARCH("Badgers",I3183)),ISNUMBER(SEARCH("Match Fee",I3183))),"Match Fees",IF(OR(ISNUMBER(SEARCH("Training",I3183)),ISNUMBER(SEARCH("Aspirations",I3183))),"Training Fee",""))))</f>
        <v>Match Fees</v>
      </c>
      <c r="M3183" s="1">
        <v>5</v>
      </c>
      <c r="N3183" s="1">
        <v>0.11</v>
      </c>
      <c r="O3183" s="1">
        <v>0.05</v>
      </c>
      <c r="P3183" s="1">
        <v>0</v>
      </c>
      <c r="Q3183" s="1">
        <v>4.84</v>
      </c>
    </row>
    <row r="3184" spans="1:17" ht="12.75">
      <c r="A3184" s="4">
        <v>45584</v>
      </c>
      <c r="B3184" s="18">
        <f>IF(AND(ISNUMBER(--LEFT(A3184,10)), ISNUMBER(--LEFT(C3184,10))), --LEFT(C3184,10) - --LEFT(A3184,10), "")</f>
        <v>81.354800000000978</v>
      </c>
      <c r="C3184" s="4">
        <v>45665.354861111111</v>
      </c>
      <c r="D3184" s="16">
        <f>YEAR(C3184)</f>
        <v>2025</v>
      </c>
      <c r="E3184" s="1" t="str">
        <f t="shared" si="49"/>
        <v>January 2025</v>
      </c>
      <c r="F3184" s="3" t="str">
        <f ca="1">IF(C3184&gt;=TODAY()-365, "Last 12 Months", "After 12 Months")</f>
        <v>Last 12 Months</v>
      </c>
      <c r="G3184" s="1" t="s">
        <v>5696</v>
      </c>
      <c r="H3184" s="1" t="s">
        <v>854</v>
      </c>
      <c r="I3184" s="1" t="s">
        <v>4453</v>
      </c>
      <c r="J3184" s="8">
        <f>EOMONTH(C3184, 0)</f>
        <v>45688</v>
      </c>
      <c r="K3184" s="1" t="s">
        <v>373</v>
      </c>
      <c r="L3184" s="1" t="str">
        <f>IF(ISNUMBER(SEARCH("Social subscription",I3184)),"Social Sub",IF(OR(ISNUMBER(SEARCH("Mens",I3184)),ISNUMBER(SEARCH("Ladies",I3184))),"Match Fees",IF(OR(ISNUMBER(SEARCH("Badgers",I3184)),ISNUMBER(SEARCH("Match Fee",I3184))),"Match Fees",IF(OR(ISNUMBER(SEARCH("Training",I3184)),ISNUMBER(SEARCH("Aspirations",I3184))),"Training Fee",""))))</f>
        <v>Match Fees</v>
      </c>
      <c r="M3184" s="1">
        <v>5</v>
      </c>
      <c r="N3184" s="1">
        <v>0.11</v>
      </c>
      <c r="O3184" s="1">
        <v>0.05</v>
      </c>
      <c r="P3184" s="1">
        <v>0</v>
      </c>
      <c r="Q3184" s="1">
        <v>4.84</v>
      </c>
    </row>
    <row r="3185" spans="1:17" ht="12.75">
      <c r="A3185" s="4">
        <v>45600</v>
      </c>
      <c r="B3185" s="18">
        <f>IF(AND(ISNUMBER(--LEFT(A3185,10)), ISNUMBER(--LEFT(C3185,10))), --LEFT(C3185,10) - --LEFT(A3185,10), "")</f>
        <v>65.354800000000978</v>
      </c>
      <c r="C3185" s="4">
        <v>45665.354861111111</v>
      </c>
      <c r="D3185" s="16">
        <f>YEAR(C3185)</f>
        <v>2025</v>
      </c>
      <c r="E3185" s="1" t="str">
        <f t="shared" si="49"/>
        <v>January 2025</v>
      </c>
      <c r="F3185" s="3" t="str">
        <f ca="1">IF(C3185&gt;=TODAY()-365, "Last 12 Months", "After 12 Months")</f>
        <v>Last 12 Months</v>
      </c>
      <c r="G3185" s="1" t="s">
        <v>5697</v>
      </c>
      <c r="H3185" s="1" t="s">
        <v>854</v>
      </c>
      <c r="I3185" s="1" t="s">
        <v>5698</v>
      </c>
      <c r="J3185" s="8">
        <f>EOMONTH(C3185, 0)</f>
        <v>45688</v>
      </c>
      <c r="K3185" s="1" t="s">
        <v>373</v>
      </c>
      <c r="L3185" s="1" t="str">
        <f>IF(ISNUMBER(SEARCH("Social subscription",I3185)),"Social Sub",IF(OR(ISNUMBER(SEARCH("Mens",I3185)),ISNUMBER(SEARCH("Ladies",I3185))),"Match Fees",IF(OR(ISNUMBER(SEARCH("Badgers",I3185)),ISNUMBER(SEARCH("Match Fee",I3185))),"Match Fees",IF(OR(ISNUMBER(SEARCH("Training",I3185)),ISNUMBER(SEARCH("Aspirations",I3185))),"Training Fee",""))))</f>
        <v>Match Fees</v>
      </c>
      <c r="M3185" s="1">
        <v>5</v>
      </c>
      <c r="N3185" s="1">
        <v>0.11</v>
      </c>
      <c r="O3185" s="1">
        <v>0.05</v>
      </c>
      <c r="P3185" s="1">
        <v>0</v>
      </c>
      <c r="Q3185" s="1">
        <v>4.84</v>
      </c>
    </row>
    <row r="3186" spans="1:17" ht="12.75">
      <c r="A3186" s="4">
        <v>45616</v>
      </c>
      <c r="B3186" s="18">
        <f>IF(AND(ISNUMBER(--LEFT(A3186,10)), ISNUMBER(--LEFT(C3186,10))), --LEFT(C3186,10) - --LEFT(A3186,10), "")</f>
        <v>49.354800000000978</v>
      </c>
      <c r="C3186" s="4">
        <v>45665.354861111111</v>
      </c>
      <c r="D3186" s="16">
        <f>YEAR(C3186)</f>
        <v>2025</v>
      </c>
      <c r="E3186" s="1" t="str">
        <f t="shared" si="49"/>
        <v>January 2025</v>
      </c>
      <c r="F3186" s="3" t="str">
        <f ca="1">IF(C3186&gt;=TODAY()-365, "Last 12 Months", "After 12 Months")</f>
        <v>Last 12 Months</v>
      </c>
      <c r="G3186" s="1" t="s">
        <v>5699</v>
      </c>
      <c r="H3186" s="1" t="s">
        <v>854</v>
      </c>
      <c r="I3186" s="1" t="s">
        <v>5700</v>
      </c>
      <c r="J3186" s="8">
        <f>EOMONTH(C3186, 0)</f>
        <v>45688</v>
      </c>
      <c r="K3186" s="1" t="s">
        <v>373</v>
      </c>
      <c r="L3186" s="1" t="str">
        <f>IF(ISNUMBER(SEARCH("Social subscription",I3186)),"Social Sub",IF(OR(ISNUMBER(SEARCH("Mens",I3186)),ISNUMBER(SEARCH("Ladies",I3186))),"Match Fees",IF(OR(ISNUMBER(SEARCH("Badgers",I3186)),ISNUMBER(SEARCH("Match Fee",I3186))),"Match Fees",IF(OR(ISNUMBER(SEARCH("Training",I3186)),ISNUMBER(SEARCH("Aspirations",I3186))),"Training Fee",""))))</f>
        <v>Match Fees</v>
      </c>
      <c r="M3186" s="1">
        <v>5</v>
      </c>
      <c r="N3186" s="1">
        <v>0.1</v>
      </c>
      <c r="O3186" s="1">
        <v>0.05</v>
      </c>
      <c r="P3186" s="1">
        <v>0</v>
      </c>
      <c r="Q3186" s="1">
        <v>4.8499999999999996</v>
      </c>
    </row>
    <row r="3187" spans="1:17" ht="12.75">
      <c r="A3187" s="4">
        <v>45626</v>
      </c>
      <c r="B3187" s="18">
        <f>IF(AND(ISNUMBER(--LEFT(A3187,10)), ISNUMBER(--LEFT(C3187,10))), --LEFT(C3187,10) - --LEFT(A3187,10), "")</f>
        <v>39.354800000000978</v>
      </c>
      <c r="C3187" s="4">
        <v>45665.354861111111</v>
      </c>
      <c r="D3187" s="16">
        <f>YEAR(C3187)</f>
        <v>2025</v>
      </c>
      <c r="E3187" s="1" t="str">
        <f t="shared" si="49"/>
        <v>January 2025</v>
      </c>
      <c r="F3187" s="3" t="str">
        <f ca="1">IF(C3187&gt;=TODAY()-365, "Last 12 Months", "After 12 Months")</f>
        <v>Last 12 Months</v>
      </c>
      <c r="G3187" s="1" t="s">
        <v>5701</v>
      </c>
      <c r="H3187" s="1" t="s">
        <v>4038</v>
      </c>
      <c r="I3187" s="1" t="s">
        <v>4827</v>
      </c>
      <c r="J3187" s="8">
        <f>EOMONTH(C3187, 0)</f>
        <v>45688</v>
      </c>
      <c r="K3187" s="1" t="s">
        <v>373</v>
      </c>
      <c r="L3187" s="1" t="str">
        <f>IF(ISNUMBER(SEARCH("Social subscription",I3187)),"Social Sub",IF(OR(ISNUMBER(SEARCH("Mens",I3187)),ISNUMBER(SEARCH("Ladies",I3187))),"Match Fees",IF(OR(ISNUMBER(SEARCH("Badgers",I3187)),ISNUMBER(SEARCH("Match Fee",I3187))),"Match Fees",IF(OR(ISNUMBER(SEARCH("Training",I3187)),ISNUMBER(SEARCH("Aspirations",I3187))),"Training Fee",""))))</f>
        <v>Match Fees</v>
      </c>
      <c r="M3187" s="1">
        <v>10</v>
      </c>
      <c r="N3187" s="1">
        <v>0.25</v>
      </c>
      <c r="O3187" s="1">
        <v>0.1</v>
      </c>
      <c r="P3187" s="1">
        <v>0</v>
      </c>
      <c r="Q3187" s="1">
        <v>9.65</v>
      </c>
    </row>
    <row r="3188" spans="1:17" ht="12.75">
      <c r="A3188" s="4">
        <v>45634</v>
      </c>
      <c r="B3188" s="18">
        <f>IF(AND(ISNUMBER(--LEFT(A3188,10)), ISNUMBER(--LEFT(C3188,10))), --LEFT(C3188,10) - --LEFT(A3188,10), "")</f>
        <v>31.354800000000978</v>
      </c>
      <c r="C3188" s="4">
        <v>45665.354861111111</v>
      </c>
      <c r="D3188" s="16">
        <f>YEAR(C3188)</f>
        <v>2025</v>
      </c>
      <c r="E3188" s="1" t="str">
        <f t="shared" si="49"/>
        <v>January 2025</v>
      </c>
      <c r="F3188" s="3" t="str">
        <f ca="1">IF(C3188&gt;=TODAY()-365, "Last 12 Months", "After 12 Months")</f>
        <v>Last 12 Months</v>
      </c>
      <c r="G3188" s="1" t="s">
        <v>5702</v>
      </c>
      <c r="H3188" s="1" t="s">
        <v>4038</v>
      </c>
      <c r="I3188" s="1" t="s">
        <v>5646</v>
      </c>
      <c r="J3188" s="8">
        <f>EOMONTH(C3188, 0)</f>
        <v>45688</v>
      </c>
      <c r="K3188" s="1" t="s">
        <v>373</v>
      </c>
      <c r="L3188" s="1" t="str">
        <f>IF(ISNUMBER(SEARCH("Social subscription",I3188)),"Social Sub",IF(OR(ISNUMBER(SEARCH("Mens",I3188)),ISNUMBER(SEARCH("Ladies",I3188))),"Match Fees",IF(OR(ISNUMBER(SEARCH("Badgers",I3188)),ISNUMBER(SEARCH("Match Fee",I3188))),"Match Fees",IF(OR(ISNUMBER(SEARCH("Training",I3188)),ISNUMBER(SEARCH("Aspirations",I3188))),"Training Fee",""))))</f>
        <v>Match Fees</v>
      </c>
      <c r="M3188" s="1">
        <v>10</v>
      </c>
      <c r="N3188" s="1">
        <v>0.25</v>
      </c>
      <c r="O3188" s="1">
        <v>0.1</v>
      </c>
      <c r="P3188" s="1">
        <v>0</v>
      </c>
      <c r="Q3188" s="1">
        <v>9.65</v>
      </c>
    </row>
    <row r="3189" spans="1:17" ht="12.75">
      <c r="A3189" s="4">
        <v>45632</v>
      </c>
      <c r="B3189" s="18">
        <f>IF(AND(ISNUMBER(--LEFT(A3189,10)), ISNUMBER(--LEFT(C3189,10))), --LEFT(C3189,10) - --LEFT(A3189,10), "")</f>
        <v>34.354099999996834</v>
      </c>
      <c r="C3189" s="4">
        <v>45666.354166666664</v>
      </c>
      <c r="D3189" s="16">
        <f>YEAR(C3189)</f>
        <v>2025</v>
      </c>
      <c r="E3189" s="1" t="str">
        <f t="shared" si="49"/>
        <v>January 2025</v>
      </c>
      <c r="F3189" s="3" t="str">
        <f ca="1">IF(C3189&gt;=TODAY()-365, "Last 12 Months", "After 12 Months")</f>
        <v>Last 12 Months</v>
      </c>
      <c r="G3189" s="1" t="s">
        <v>5703</v>
      </c>
      <c r="H3189" s="1" t="s">
        <v>774</v>
      </c>
      <c r="I3189" s="1" t="s">
        <v>5704</v>
      </c>
      <c r="J3189" s="8">
        <f>EOMONTH(C3189, 0)</f>
        <v>45688</v>
      </c>
      <c r="K3189" s="1" t="s">
        <v>373</v>
      </c>
      <c r="L3189" s="1" t="str">
        <f>IF(ISNUMBER(SEARCH("Social subscription",I3189)),"Social Sub",IF(OR(ISNUMBER(SEARCH("Mens",I3189)),ISNUMBER(SEARCH("Ladies",I3189))),"Match Fees",IF(OR(ISNUMBER(SEARCH("Badgers",I3189)),ISNUMBER(SEARCH("Match Fee",I3189))),"Match Fees",IF(OR(ISNUMBER(SEARCH("Training",I3189)),ISNUMBER(SEARCH("Aspirations",I3189))),"Training Fee",""))))</f>
        <v>Match Fees</v>
      </c>
      <c r="M3189" s="1">
        <v>5</v>
      </c>
      <c r="N3189" s="1">
        <v>0.28000000000000003</v>
      </c>
      <c r="O3189" s="1">
        <v>0.05</v>
      </c>
      <c r="P3189" s="1">
        <v>0</v>
      </c>
      <c r="Q3189" s="1">
        <v>4.67</v>
      </c>
    </row>
    <row r="3190" spans="1:17" ht="12.75">
      <c r="A3190" s="4">
        <v>45629</v>
      </c>
      <c r="B3190" s="18">
        <f>IF(AND(ISNUMBER(--LEFT(A3190,10)), ISNUMBER(--LEFT(C3190,10))), --LEFT(C3190,10) - --LEFT(A3190,10), "")</f>
        <v>37.354099999996834</v>
      </c>
      <c r="C3190" s="4">
        <v>45666.354166666664</v>
      </c>
      <c r="D3190" s="16">
        <f>YEAR(C3190)</f>
        <v>2025</v>
      </c>
      <c r="E3190" s="1" t="str">
        <f t="shared" si="49"/>
        <v>January 2025</v>
      </c>
      <c r="F3190" s="3" t="str">
        <f ca="1">IF(C3190&gt;=TODAY()-365, "Last 12 Months", "After 12 Months")</f>
        <v>Last 12 Months</v>
      </c>
      <c r="G3190" s="1" t="s">
        <v>5705</v>
      </c>
      <c r="H3190" s="1" t="s">
        <v>1249</v>
      </c>
      <c r="I3190" s="1" t="s">
        <v>4947</v>
      </c>
      <c r="J3190" s="8">
        <f>EOMONTH(C3190, 0)</f>
        <v>45688</v>
      </c>
      <c r="K3190" s="1" t="s">
        <v>373</v>
      </c>
      <c r="L3190" s="1" t="str">
        <f>IF(ISNUMBER(SEARCH("Social subscription",I3190)),"Social Sub",IF(OR(ISNUMBER(SEARCH("Mens",I3190)),ISNUMBER(SEARCH("Ladies",I3190))),"Match Fees",IF(OR(ISNUMBER(SEARCH("Badgers",I3190)),ISNUMBER(SEARCH("Match Fee",I3190))),"Match Fees",IF(OR(ISNUMBER(SEARCH("Training",I3190)),ISNUMBER(SEARCH("Aspirations",I3190))),"Training Fee",""))))</f>
        <v>Match Fees</v>
      </c>
      <c r="M3190" s="1">
        <v>10</v>
      </c>
      <c r="N3190" s="1">
        <v>0.35</v>
      </c>
      <c r="O3190" s="1">
        <v>0.1</v>
      </c>
      <c r="P3190" s="1">
        <v>0</v>
      </c>
      <c r="Q3190" s="1">
        <v>9.5500000000000007</v>
      </c>
    </row>
    <row r="3191" spans="1:17" ht="12.75">
      <c r="A3191" s="4">
        <v>45613</v>
      </c>
      <c r="B3191" s="18">
        <f>IF(AND(ISNUMBER(--LEFT(A3191,10)), ISNUMBER(--LEFT(C3191,10))), --LEFT(C3191,10) - --LEFT(A3191,10), "")</f>
        <v>54.354099999996834</v>
      </c>
      <c r="C3191" s="4">
        <v>45667.354166666664</v>
      </c>
      <c r="D3191" s="16">
        <f>YEAR(C3191)</f>
        <v>2025</v>
      </c>
      <c r="E3191" s="1" t="str">
        <f t="shared" si="49"/>
        <v>January 2025</v>
      </c>
      <c r="F3191" s="3" t="str">
        <f ca="1">IF(C3191&gt;=TODAY()-365, "Last 12 Months", "After 12 Months")</f>
        <v>Last 12 Months</v>
      </c>
      <c r="G3191" s="1" t="s">
        <v>5706</v>
      </c>
      <c r="H3191" s="1" t="s">
        <v>514</v>
      </c>
      <c r="I3191" s="1" t="s">
        <v>5707</v>
      </c>
      <c r="J3191" s="8">
        <f>EOMONTH(C3191, 0)</f>
        <v>45688</v>
      </c>
      <c r="K3191" s="1" t="s">
        <v>373</v>
      </c>
      <c r="L3191" s="1" t="str">
        <f>IF(ISNUMBER(SEARCH("Social subscription",I3191)),"Social Sub",IF(OR(ISNUMBER(SEARCH("Mens",I3191)),ISNUMBER(SEARCH("Ladies",I3191))),"Match Fees",IF(OR(ISNUMBER(SEARCH("Badgers",I3191)),ISNUMBER(SEARCH("Match Fee",I3191))),"Match Fees",IF(OR(ISNUMBER(SEARCH("Training",I3191)),ISNUMBER(SEARCH("Aspirations",I3191))),"Training Fee",""))))</f>
        <v>Training Fee</v>
      </c>
      <c r="M3191" s="1">
        <v>3</v>
      </c>
      <c r="N3191" s="1">
        <v>0.11</v>
      </c>
      <c r="O3191" s="1">
        <v>0.05</v>
      </c>
      <c r="P3191" s="1">
        <v>0</v>
      </c>
      <c r="Q3191" s="1">
        <v>2.84</v>
      </c>
    </row>
    <row r="3192" spans="1:17" ht="12.75">
      <c r="A3192" s="4">
        <v>45613</v>
      </c>
      <c r="B3192" s="18">
        <f>IF(AND(ISNUMBER(--LEFT(A3192,10)), ISNUMBER(--LEFT(C3192,10))), --LEFT(C3192,10) - --LEFT(A3192,10), "")</f>
        <v>54.354099999996834</v>
      </c>
      <c r="C3192" s="4">
        <v>45667.354166666664</v>
      </c>
      <c r="D3192" s="16">
        <f>YEAR(C3192)</f>
        <v>2025</v>
      </c>
      <c r="E3192" s="1" t="str">
        <f t="shared" si="49"/>
        <v>January 2025</v>
      </c>
      <c r="F3192" s="3" t="str">
        <f ca="1">IF(C3192&gt;=TODAY()-365, "Last 12 Months", "After 12 Months")</f>
        <v>Last 12 Months</v>
      </c>
      <c r="G3192" s="1" t="s">
        <v>5708</v>
      </c>
      <c r="H3192" s="1" t="s">
        <v>2203</v>
      </c>
      <c r="I3192" s="1" t="s">
        <v>5707</v>
      </c>
      <c r="J3192" s="8">
        <f>EOMONTH(C3192, 0)</f>
        <v>45688</v>
      </c>
      <c r="K3192" s="1" t="s">
        <v>373</v>
      </c>
      <c r="L3192" s="1" t="str">
        <f>IF(ISNUMBER(SEARCH("Social subscription",I3192)),"Social Sub",IF(OR(ISNUMBER(SEARCH("Mens",I3192)),ISNUMBER(SEARCH("Ladies",I3192))),"Match Fees",IF(OR(ISNUMBER(SEARCH("Badgers",I3192)),ISNUMBER(SEARCH("Match Fee",I3192))),"Match Fees",IF(OR(ISNUMBER(SEARCH("Training",I3192)),ISNUMBER(SEARCH("Aspirations",I3192))),"Training Fee",""))))</f>
        <v>Training Fee</v>
      </c>
      <c r="M3192" s="1">
        <v>3</v>
      </c>
      <c r="N3192" s="1">
        <v>0.11</v>
      </c>
      <c r="O3192" s="1">
        <v>0.05</v>
      </c>
      <c r="P3192" s="1">
        <v>0</v>
      </c>
      <c r="Q3192" s="1">
        <v>2.84</v>
      </c>
    </row>
    <row r="3193" spans="1:17" ht="12.75">
      <c r="A3193" s="4">
        <v>45613</v>
      </c>
      <c r="B3193" s="18">
        <f>IF(AND(ISNUMBER(--LEFT(A3193,10)), ISNUMBER(--LEFT(C3193,10))), --LEFT(C3193,10) - --LEFT(A3193,10), "")</f>
        <v>54.354099999996834</v>
      </c>
      <c r="C3193" s="4">
        <v>45667.354166666664</v>
      </c>
      <c r="D3193" s="16">
        <f>YEAR(C3193)</f>
        <v>2025</v>
      </c>
      <c r="E3193" s="1" t="str">
        <f t="shared" si="49"/>
        <v>January 2025</v>
      </c>
      <c r="F3193" s="3" t="str">
        <f ca="1">IF(C3193&gt;=TODAY()-365, "Last 12 Months", "After 12 Months")</f>
        <v>Last 12 Months</v>
      </c>
      <c r="G3193" s="1" t="s">
        <v>5709</v>
      </c>
      <c r="H3193" s="1" t="s">
        <v>517</v>
      </c>
      <c r="I3193" s="1" t="s">
        <v>5707</v>
      </c>
      <c r="J3193" s="8">
        <f>EOMONTH(C3193, 0)</f>
        <v>45688</v>
      </c>
      <c r="K3193" s="1" t="s">
        <v>373</v>
      </c>
      <c r="L3193" s="1" t="str">
        <f>IF(ISNUMBER(SEARCH("Social subscription",I3193)),"Social Sub",IF(OR(ISNUMBER(SEARCH("Mens",I3193)),ISNUMBER(SEARCH("Ladies",I3193))),"Match Fees",IF(OR(ISNUMBER(SEARCH("Badgers",I3193)),ISNUMBER(SEARCH("Match Fee",I3193))),"Match Fees",IF(OR(ISNUMBER(SEARCH("Training",I3193)),ISNUMBER(SEARCH("Aspirations",I3193))),"Training Fee",""))))</f>
        <v>Training Fee</v>
      </c>
      <c r="M3193" s="1">
        <v>3</v>
      </c>
      <c r="N3193" s="1">
        <v>0.12</v>
      </c>
      <c r="O3193" s="1">
        <v>0.05</v>
      </c>
      <c r="P3193" s="1">
        <v>0</v>
      </c>
      <c r="Q3193" s="1">
        <v>2.83</v>
      </c>
    </row>
    <row r="3194" spans="1:17" ht="12.75">
      <c r="A3194" s="4">
        <v>45582</v>
      </c>
      <c r="B3194" s="18">
        <f>IF(AND(ISNUMBER(--LEFT(A3194,10)), ISNUMBER(--LEFT(C3194,10))), --LEFT(C3194,10) - --LEFT(A3194,10), "")</f>
        <v>86.354099999996834</v>
      </c>
      <c r="C3194" s="4">
        <v>45668.354166666664</v>
      </c>
      <c r="D3194" s="16">
        <f>YEAR(C3194)</f>
        <v>2025</v>
      </c>
      <c r="E3194" s="1" t="str">
        <f t="shared" si="49"/>
        <v>January 2025</v>
      </c>
      <c r="F3194" s="3" t="str">
        <f ca="1">IF(C3194&gt;=TODAY()-365, "Last 12 Months", "After 12 Months")</f>
        <v>Last 12 Months</v>
      </c>
      <c r="G3194" s="1" t="s">
        <v>5710</v>
      </c>
      <c r="H3194" s="1" t="s">
        <v>1914</v>
      </c>
      <c r="I3194" s="1" t="s">
        <v>3909</v>
      </c>
      <c r="J3194" s="8">
        <f>EOMONTH(C3194, 0)</f>
        <v>45688</v>
      </c>
      <c r="K3194" s="1" t="s">
        <v>373</v>
      </c>
      <c r="L3194" s="1" t="str">
        <f>IF(ISNUMBER(SEARCH("Social subscription",I3194)),"Social Sub",IF(OR(ISNUMBER(SEARCH("Mens",I3194)),ISNUMBER(SEARCH("Ladies",I3194))),"Match Fees",IF(OR(ISNUMBER(SEARCH("Badgers",I3194)),ISNUMBER(SEARCH("Match Fee",I3194))),"Match Fees",IF(OR(ISNUMBER(SEARCH("Training",I3194)),ISNUMBER(SEARCH("Aspirations",I3194))),"Training Fee",""))))</f>
        <v>Match Fees</v>
      </c>
      <c r="M3194" s="1">
        <v>5</v>
      </c>
      <c r="N3194" s="1">
        <v>0.17</v>
      </c>
      <c r="O3194" s="1">
        <v>0.05</v>
      </c>
      <c r="P3194" s="1">
        <v>0</v>
      </c>
      <c r="Q3194" s="1">
        <v>4.78</v>
      </c>
    </row>
    <row r="3195" spans="1:17" ht="12.75">
      <c r="A3195" s="4">
        <v>45607</v>
      </c>
      <c r="B3195" s="18">
        <f>IF(AND(ISNUMBER(--LEFT(A3195,10)), ISNUMBER(--LEFT(C3195,10))), --LEFT(C3195,10) - --LEFT(A3195,10), "")</f>
        <v>61.354099999996834</v>
      </c>
      <c r="C3195" s="4">
        <v>45668.354166666664</v>
      </c>
      <c r="D3195" s="16">
        <f>YEAR(C3195)</f>
        <v>2025</v>
      </c>
      <c r="E3195" s="1" t="str">
        <f t="shared" si="49"/>
        <v>January 2025</v>
      </c>
      <c r="F3195" s="3" t="str">
        <f ca="1">IF(C3195&gt;=TODAY()-365, "Last 12 Months", "After 12 Months")</f>
        <v>Last 12 Months</v>
      </c>
      <c r="G3195" s="1" t="s">
        <v>5711</v>
      </c>
      <c r="H3195" s="1" t="s">
        <v>1914</v>
      </c>
      <c r="I3195" s="1" t="s">
        <v>4960</v>
      </c>
      <c r="J3195" s="8">
        <f>EOMONTH(C3195, 0)</f>
        <v>45688</v>
      </c>
      <c r="K3195" s="1" t="s">
        <v>373</v>
      </c>
      <c r="L3195" s="1" t="str">
        <f>IF(ISNUMBER(SEARCH("Social subscription",I3195)),"Social Sub",IF(OR(ISNUMBER(SEARCH("Mens",I3195)),ISNUMBER(SEARCH("Ladies",I3195))),"Match Fees",IF(OR(ISNUMBER(SEARCH("Badgers",I3195)),ISNUMBER(SEARCH("Match Fee",I3195))),"Match Fees",IF(OR(ISNUMBER(SEARCH("Training",I3195)),ISNUMBER(SEARCH("Aspirations",I3195))),"Training Fee",""))))</f>
        <v>Match Fees</v>
      </c>
      <c r="M3195" s="1">
        <v>5</v>
      </c>
      <c r="N3195" s="1">
        <v>0.18</v>
      </c>
      <c r="O3195" s="1">
        <v>0.05</v>
      </c>
      <c r="P3195" s="1">
        <v>0</v>
      </c>
      <c r="Q3195" s="1">
        <v>4.7699999999999996</v>
      </c>
    </row>
    <row r="3196" spans="1:17" ht="12.75">
      <c r="A3196" s="4">
        <v>45633</v>
      </c>
      <c r="B3196" s="18">
        <f>IF(AND(ISNUMBER(--LEFT(A3196,10)), ISNUMBER(--LEFT(C3196,10))), --LEFT(C3196,10) - --LEFT(A3196,10), "")</f>
        <v>35.354800000000978</v>
      </c>
      <c r="C3196" s="4">
        <v>45668.354861111111</v>
      </c>
      <c r="D3196" s="16">
        <f>YEAR(C3196)</f>
        <v>2025</v>
      </c>
      <c r="E3196" s="1" t="str">
        <f t="shared" si="49"/>
        <v>January 2025</v>
      </c>
      <c r="F3196" s="3" t="str">
        <f ca="1">IF(C3196&gt;=TODAY()-365, "Last 12 Months", "After 12 Months")</f>
        <v>Last 12 Months</v>
      </c>
      <c r="G3196" s="1" t="s">
        <v>5712</v>
      </c>
      <c r="H3196" s="1" t="s">
        <v>393</v>
      </c>
      <c r="I3196" s="1" t="s">
        <v>5713</v>
      </c>
      <c r="J3196" s="8">
        <f>EOMONTH(C3196, 0)</f>
        <v>45688</v>
      </c>
      <c r="K3196" s="1" t="s">
        <v>373</v>
      </c>
      <c r="L3196" s="1" t="str">
        <f>IF(ISNUMBER(SEARCH("Social subscription",I3196)),"Social Sub",IF(OR(ISNUMBER(SEARCH("Mens",I3196)),ISNUMBER(SEARCH("Ladies",I3196))),"Match Fees",IF(OR(ISNUMBER(SEARCH("Badgers",I3196)),ISNUMBER(SEARCH("Match Fee",I3196))),"Match Fees",IF(OR(ISNUMBER(SEARCH("Training",I3196)),ISNUMBER(SEARCH("Aspirations",I3196))),"Training Fee",""))))</f>
        <v>Match Fees</v>
      </c>
      <c r="M3196" s="1">
        <v>5</v>
      </c>
      <c r="N3196" s="1">
        <v>0.28000000000000003</v>
      </c>
      <c r="O3196" s="1">
        <v>0.05</v>
      </c>
      <c r="P3196" s="1">
        <v>0</v>
      </c>
      <c r="Q3196" s="1">
        <v>4.67</v>
      </c>
    </row>
    <row r="3197" spans="1:17" ht="12.75">
      <c r="A3197" s="4">
        <v>45556</v>
      </c>
      <c r="B3197" s="18">
        <f>IF(AND(ISNUMBER(--LEFT(A3197,10)), ISNUMBER(--LEFT(C3197,10))), --LEFT(C3197,10) - --LEFT(A3197,10), "")</f>
        <v>113.35409999999683</v>
      </c>
      <c r="C3197" s="4">
        <v>45669.354166666664</v>
      </c>
      <c r="D3197" s="16">
        <f>YEAR(C3197)</f>
        <v>2025</v>
      </c>
      <c r="E3197" s="1" t="str">
        <f t="shared" si="49"/>
        <v>January 2025</v>
      </c>
      <c r="F3197" s="3" t="str">
        <f ca="1">IF(C3197&gt;=TODAY()-365, "Last 12 Months", "After 12 Months")</f>
        <v>Last 12 Months</v>
      </c>
      <c r="G3197" s="1" t="s">
        <v>5714</v>
      </c>
      <c r="H3197" s="1" t="s">
        <v>2501</v>
      </c>
      <c r="I3197" s="1" t="s">
        <v>3644</v>
      </c>
      <c r="J3197" s="8">
        <f>EOMONTH(C3197, 0)</f>
        <v>45688</v>
      </c>
      <c r="K3197" s="1" t="s">
        <v>373</v>
      </c>
      <c r="L3197" s="1" t="str">
        <f>IF(ISNUMBER(SEARCH("Social subscription",I3197)),"Social Sub",IF(OR(ISNUMBER(SEARCH("Mens",I3197)),ISNUMBER(SEARCH("Ladies",I3197))),"Match Fees",IF(OR(ISNUMBER(SEARCH("Badgers",I3197)),ISNUMBER(SEARCH("Match Fee",I3197))),"Match Fees",IF(OR(ISNUMBER(SEARCH("Training",I3197)),ISNUMBER(SEARCH("Aspirations",I3197))),"Training Fee",""))))</f>
        <v>Match Fees</v>
      </c>
      <c r="M3197" s="1">
        <v>10</v>
      </c>
      <c r="N3197" s="1">
        <v>0.2</v>
      </c>
      <c r="O3197" s="1">
        <v>0.1</v>
      </c>
      <c r="P3197" s="1">
        <v>0</v>
      </c>
      <c r="Q3197" s="1">
        <v>9.6999999999999993</v>
      </c>
    </row>
    <row r="3198" spans="1:17" ht="12.75">
      <c r="A3198" s="4">
        <v>45621</v>
      </c>
      <c r="B3198" s="18">
        <f>IF(AND(ISNUMBER(--LEFT(A3198,10)), ISNUMBER(--LEFT(C3198,10))), --LEFT(C3198,10) - --LEFT(A3198,10), "")</f>
        <v>48.354099999996834</v>
      </c>
      <c r="C3198" s="4">
        <v>45669.354166666664</v>
      </c>
      <c r="D3198" s="16">
        <f>YEAR(C3198)</f>
        <v>2025</v>
      </c>
      <c r="E3198" s="1" t="str">
        <f t="shared" si="49"/>
        <v>January 2025</v>
      </c>
      <c r="F3198" s="3" t="str">
        <f ca="1">IF(C3198&gt;=TODAY()-365, "Last 12 Months", "After 12 Months")</f>
        <v>Last 12 Months</v>
      </c>
      <c r="G3198" s="1" t="s">
        <v>5715</v>
      </c>
      <c r="H3198" s="1" t="s">
        <v>2501</v>
      </c>
      <c r="I3198" s="1" t="s">
        <v>4778</v>
      </c>
      <c r="J3198" s="8">
        <f>EOMONTH(C3198, 0)</f>
        <v>45688</v>
      </c>
      <c r="K3198" s="1" t="s">
        <v>373</v>
      </c>
      <c r="L3198" s="1" t="str">
        <f>IF(ISNUMBER(SEARCH("Social subscription",I3198)),"Social Sub",IF(OR(ISNUMBER(SEARCH("Mens",I3198)),ISNUMBER(SEARCH("Ladies",I3198))),"Match Fees",IF(OR(ISNUMBER(SEARCH("Badgers",I3198)),ISNUMBER(SEARCH("Match Fee",I3198))),"Match Fees",IF(OR(ISNUMBER(SEARCH("Training",I3198)),ISNUMBER(SEARCH("Aspirations",I3198))),"Training Fee",""))))</f>
        <v>Match Fees</v>
      </c>
      <c r="M3198" s="1">
        <v>10</v>
      </c>
      <c r="N3198" s="1">
        <v>0.2</v>
      </c>
      <c r="O3198" s="1">
        <v>0.1</v>
      </c>
      <c r="P3198" s="1">
        <v>0</v>
      </c>
      <c r="Q3198" s="1">
        <v>9.6999999999999993</v>
      </c>
    </row>
    <row r="3199" spans="1:17" ht="12.75">
      <c r="A3199" s="4">
        <v>45621</v>
      </c>
      <c r="B3199" s="18">
        <f>IF(AND(ISNUMBER(--LEFT(A3199,10)), ISNUMBER(--LEFT(C3199,10))), --LEFT(C3199,10) - --LEFT(A3199,10), "")</f>
        <v>48.354099999996834</v>
      </c>
      <c r="C3199" s="4">
        <v>45669.354166666664</v>
      </c>
      <c r="D3199" s="16">
        <f>YEAR(C3199)</f>
        <v>2025</v>
      </c>
      <c r="E3199" s="1" t="str">
        <f t="shared" si="49"/>
        <v>January 2025</v>
      </c>
      <c r="F3199" s="3" t="str">
        <f ca="1">IF(C3199&gt;=TODAY()-365, "Last 12 Months", "After 12 Months")</f>
        <v>Last 12 Months</v>
      </c>
      <c r="G3199" s="1" t="s">
        <v>5716</v>
      </c>
      <c r="H3199" s="1" t="s">
        <v>2501</v>
      </c>
      <c r="I3199" s="1" t="s">
        <v>4780</v>
      </c>
      <c r="J3199" s="8">
        <f>EOMONTH(C3199, 0)</f>
        <v>45688</v>
      </c>
      <c r="K3199" s="1" t="s">
        <v>373</v>
      </c>
      <c r="L3199" s="1" t="str">
        <f>IF(ISNUMBER(SEARCH("Social subscription",I3199)),"Social Sub",IF(OR(ISNUMBER(SEARCH("Mens",I3199)),ISNUMBER(SEARCH("Ladies",I3199))),"Match Fees",IF(OR(ISNUMBER(SEARCH("Badgers",I3199)),ISNUMBER(SEARCH("Match Fee",I3199))),"Match Fees",IF(OR(ISNUMBER(SEARCH("Training",I3199)),ISNUMBER(SEARCH("Aspirations",I3199))),"Training Fee",""))))</f>
        <v>Match Fees</v>
      </c>
      <c r="M3199" s="1">
        <v>10</v>
      </c>
      <c r="N3199" s="1">
        <v>0.2</v>
      </c>
      <c r="O3199" s="1">
        <v>0.1</v>
      </c>
      <c r="P3199" s="1">
        <v>0</v>
      </c>
      <c r="Q3199" s="1">
        <v>9.6999999999999993</v>
      </c>
    </row>
    <row r="3200" spans="1:17" ht="12.75">
      <c r="A3200" s="4">
        <v>45629</v>
      </c>
      <c r="B3200" s="18">
        <f>IF(AND(ISNUMBER(--LEFT(A3200,10)), ISNUMBER(--LEFT(C3200,10))), --LEFT(C3200,10) - --LEFT(A3200,10), "")</f>
        <v>40.354099999996834</v>
      </c>
      <c r="C3200" s="4">
        <v>45669.354166666664</v>
      </c>
      <c r="D3200" s="16">
        <f>YEAR(C3200)</f>
        <v>2025</v>
      </c>
      <c r="E3200" s="1" t="str">
        <f t="shared" si="49"/>
        <v>January 2025</v>
      </c>
      <c r="F3200" s="3" t="str">
        <f ca="1">IF(C3200&gt;=TODAY()-365, "Last 12 Months", "After 12 Months")</f>
        <v>Last 12 Months</v>
      </c>
      <c r="G3200" s="1" t="s">
        <v>5717</v>
      </c>
      <c r="H3200" s="1" t="s">
        <v>2501</v>
      </c>
      <c r="I3200" s="1" t="s">
        <v>4947</v>
      </c>
      <c r="J3200" s="8">
        <f>EOMONTH(C3200, 0)</f>
        <v>45688</v>
      </c>
      <c r="K3200" s="1" t="s">
        <v>373</v>
      </c>
      <c r="L3200" s="1" t="str">
        <f>IF(ISNUMBER(SEARCH("Social subscription",I3200)),"Social Sub",IF(OR(ISNUMBER(SEARCH("Mens",I3200)),ISNUMBER(SEARCH("Ladies",I3200))),"Match Fees",IF(OR(ISNUMBER(SEARCH("Badgers",I3200)),ISNUMBER(SEARCH("Match Fee",I3200))),"Match Fees",IF(OR(ISNUMBER(SEARCH("Training",I3200)),ISNUMBER(SEARCH("Aspirations",I3200))),"Training Fee",""))))</f>
        <v>Match Fees</v>
      </c>
      <c r="M3200" s="1">
        <v>10</v>
      </c>
      <c r="N3200" s="1">
        <v>0.2</v>
      </c>
      <c r="O3200" s="1">
        <v>0.1</v>
      </c>
      <c r="P3200" s="1">
        <v>0</v>
      </c>
      <c r="Q3200" s="1">
        <v>9.6999999999999993</v>
      </c>
    </row>
    <row r="3201" spans="1:17" ht="12.75">
      <c r="A3201" s="4">
        <v>45629</v>
      </c>
      <c r="B3201" s="18">
        <f>IF(AND(ISNUMBER(--LEFT(A3201,10)), ISNUMBER(--LEFT(C3201,10))), --LEFT(C3201,10) - --LEFT(A3201,10), "")</f>
        <v>40.354099999996834</v>
      </c>
      <c r="C3201" s="4">
        <v>45669.354166666664</v>
      </c>
      <c r="D3201" s="16">
        <f>YEAR(C3201)</f>
        <v>2025</v>
      </c>
      <c r="E3201" s="1" t="str">
        <f t="shared" si="49"/>
        <v>January 2025</v>
      </c>
      <c r="F3201" s="3" t="str">
        <f ca="1">IF(C3201&gt;=TODAY()-365, "Last 12 Months", "After 12 Months")</f>
        <v>Last 12 Months</v>
      </c>
      <c r="G3201" s="1" t="s">
        <v>5718</v>
      </c>
      <c r="H3201" s="1" t="s">
        <v>999</v>
      </c>
      <c r="I3201" s="1" t="s">
        <v>5511</v>
      </c>
      <c r="J3201" s="8">
        <f>EOMONTH(C3201, 0)</f>
        <v>45688</v>
      </c>
      <c r="K3201" s="1" t="s">
        <v>373</v>
      </c>
      <c r="L3201" s="1" t="str">
        <f>IF(ISNUMBER(SEARCH("Social subscription",I3201)),"Social Sub",IF(OR(ISNUMBER(SEARCH("Mens",I3201)),ISNUMBER(SEARCH("Ladies",I3201))),"Match Fees",IF(OR(ISNUMBER(SEARCH("Badgers",I3201)),ISNUMBER(SEARCH("Match Fee",I3201))),"Match Fees",IF(OR(ISNUMBER(SEARCH("Training",I3201)),ISNUMBER(SEARCH("Aspirations",I3201))),"Training Fee",""))))</f>
        <v>Match Fees</v>
      </c>
      <c r="M3201" s="1">
        <v>5</v>
      </c>
      <c r="N3201" s="1">
        <v>0.28000000000000003</v>
      </c>
      <c r="O3201" s="1">
        <v>0.05</v>
      </c>
      <c r="P3201" s="1">
        <v>0</v>
      </c>
      <c r="Q3201" s="1">
        <v>4.67</v>
      </c>
    </row>
    <row r="3202" spans="1:17" ht="12.75">
      <c r="A3202" s="4">
        <v>45626</v>
      </c>
      <c r="B3202" s="18">
        <f>IF(AND(ISNUMBER(--LEFT(A3202,10)), ISNUMBER(--LEFT(C3202,10))), --LEFT(C3202,10) - --LEFT(A3202,10), "")</f>
        <v>43.354099999996834</v>
      </c>
      <c r="C3202" s="4">
        <v>45669.354166666664</v>
      </c>
      <c r="D3202" s="16">
        <f>YEAR(C3202)</f>
        <v>2025</v>
      </c>
      <c r="E3202" s="1" t="str">
        <f t="shared" si="49"/>
        <v>January 2025</v>
      </c>
      <c r="F3202" s="3" t="str">
        <f ca="1">IF(C3202&gt;=TODAY()-365, "Last 12 Months", "After 12 Months")</f>
        <v>Last 12 Months</v>
      </c>
      <c r="G3202" s="1" t="s">
        <v>5719</v>
      </c>
      <c r="H3202" s="1" t="s">
        <v>574</v>
      </c>
      <c r="I3202" s="1" t="s">
        <v>5720</v>
      </c>
      <c r="J3202" s="8">
        <f>EOMONTH(C3202, 0)</f>
        <v>45688</v>
      </c>
      <c r="K3202" s="1" t="s">
        <v>373</v>
      </c>
      <c r="L3202" s="1" t="str">
        <f>IF(ISNUMBER(SEARCH("Social subscription",I3202)),"Social Sub",IF(OR(ISNUMBER(SEARCH("Mens",I3202)),ISNUMBER(SEARCH("Ladies",I3202))),"Match Fees",IF(OR(ISNUMBER(SEARCH("Badgers",I3202)),ISNUMBER(SEARCH("Match Fee",I3202))),"Match Fees",IF(OR(ISNUMBER(SEARCH("Training",I3202)),ISNUMBER(SEARCH("Aspirations",I3202))),"Training Fee",""))))</f>
        <v>Match Fees</v>
      </c>
      <c r="M3202" s="1">
        <v>5</v>
      </c>
      <c r="N3202" s="1">
        <v>0.17</v>
      </c>
      <c r="O3202" s="1">
        <v>0.05</v>
      </c>
      <c r="P3202" s="1">
        <v>0</v>
      </c>
      <c r="Q3202" s="1">
        <v>4.78</v>
      </c>
    </row>
    <row r="3203" spans="1:17" ht="12.75">
      <c r="A3203" s="4">
        <v>45633</v>
      </c>
      <c r="B3203" s="18">
        <f>IF(AND(ISNUMBER(--LEFT(A3203,10)), ISNUMBER(--LEFT(C3203,10))), --LEFT(C3203,10) - --LEFT(A3203,10), "")</f>
        <v>36.354099999996834</v>
      </c>
      <c r="C3203" s="4">
        <v>45669.354166666664</v>
      </c>
      <c r="D3203" s="16">
        <f>YEAR(C3203)</f>
        <v>2025</v>
      </c>
      <c r="E3203" s="1" t="str">
        <f t="shared" ref="E3203:E3266" si="50">TEXT(C3203, "mmmm yyyy")</f>
        <v>January 2025</v>
      </c>
      <c r="F3203" s="3" t="str">
        <f ca="1">IF(C3203&gt;=TODAY()-365, "Last 12 Months", "After 12 Months")</f>
        <v>Last 12 Months</v>
      </c>
      <c r="G3203" s="1" t="s">
        <v>5721</v>
      </c>
      <c r="H3203" s="1" t="s">
        <v>574</v>
      </c>
      <c r="I3203" s="1" t="s">
        <v>5722</v>
      </c>
      <c r="J3203" s="8">
        <f>EOMONTH(C3203, 0)</f>
        <v>45688</v>
      </c>
      <c r="K3203" s="1" t="s">
        <v>373</v>
      </c>
      <c r="L3203" s="1" t="str">
        <f>IF(ISNUMBER(SEARCH("Social subscription",I3203)),"Social Sub",IF(OR(ISNUMBER(SEARCH("Mens",I3203)),ISNUMBER(SEARCH("Ladies",I3203))),"Match Fees",IF(OR(ISNUMBER(SEARCH("Badgers",I3203)),ISNUMBER(SEARCH("Match Fee",I3203))),"Match Fees",IF(OR(ISNUMBER(SEARCH("Training",I3203)),ISNUMBER(SEARCH("Aspirations",I3203))),"Training Fee",""))))</f>
        <v>Match Fees</v>
      </c>
      <c r="M3203" s="1">
        <v>5</v>
      </c>
      <c r="N3203" s="1">
        <v>0.18</v>
      </c>
      <c r="O3203" s="1">
        <v>0.05</v>
      </c>
      <c r="P3203" s="1">
        <v>0</v>
      </c>
      <c r="Q3203" s="1">
        <v>4.7699999999999996</v>
      </c>
    </row>
    <row r="3204" spans="1:17" ht="12.75">
      <c r="A3204" s="4">
        <v>45641</v>
      </c>
      <c r="B3204" s="18">
        <f>IF(AND(ISNUMBER(--LEFT(A3204,10)), ISNUMBER(--LEFT(C3204,10))), --LEFT(C3204,10) - --LEFT(A3204,10), "")</f>
        <v>30.354099999996834</v>
      </c>
      <c r="C3204" s="4">
        <v>45671.354166666664</v>
      </c>
      <c r="D3204" s="16">
        <f>YEAR(C3204)</f>
        <v>2025</v>
      </c>
      <c r="E3204" s="1" t="str">
        <f t="shared" si="50"/>
        <v>January 2025</v>
      </c>
      <c r="F3204" s="3" t="str">
        <f ca="1">IF(C3204&gt;=TODAY()-365, "Last 12 Months", "After 12 Months")</f>
        <v>Last 12 Months</v>
      </c>
      <c r="G3204" s="1" t="s">
        <v>5723</v>
      </c>
      <c r="H3204" s="1" t="s">
        <v>898</v>
      </c>
      <c r="I3204" s="1" t="s">
        <v>5724</v>
      </c>
      <c r="J3204" s="8">
        <f>EOMONTH(C3204, 0)</f>
        <v>45688</v>
      </c>
      <c r="K3204" s="1" t="s">
        <v>373</v>
      </c>
      <c r="L3204" s="1" t="str">
        <f>IF(ISNUMBER(SEARCH("Social subscription",I3204)),"Social Sub",IF(OR(ISNUMBER(SEARCH("Mens",I3204)),ISNUMBER(SEARCH("Ladies",I3204))),"Match Fees",IF(OR(ISNUMBER(SEARCH("Badgers",I3204)),ISNUMBER(SEARCH("Match Fee",I3204))),"Match Fees",IF(OR(ISNUMBER(SEARCH("Training",I3204)),ISNUMBER(SEARCH("Aspirations",I3204))),"Training Fee",""))))</f>
        <v>Training Fee</v>
      </c>
      <c r="M3204" s="1">
        <v>3</v>
      </c>
      <c r="N3204" s="1">
        <v>0.14000000000000001</v>
      </c>
      <c r="O3204" s="1">
        <v>0.05</v>
      </c>
      <c r="P3204" s="1">
        <v>0</v>
      </c>
      <c r="Q3204" s="1">
        <v>2.81</v>
      </c>
    </row>
    <row r="3205" spans="1:17" ht="12.75">
      <c r="A3205" s="4">
        <v>45641</v>
      </c>
      <c r="B3205" s="18">
        <f>IF(AND(ISNUMBER(--LEFT(A3205,10)), ISNUMBER(--LEFT(C3205,10))), --LEFT(C3205,10) - --LEFT(A3205,10), "")</f>
        <v>30.354099999996834</v>
      </c>
      <c r="C3205" s="4">
        <v>45671.354166666664</v>
      </c>
      <c r="D3205" s="16">
        <f>YEAR(C3205)</f>
        <v>2025</v>
      </c>
      <c r="E3205" s="1" t="str">
        <f t="shared" si="50"/>
        <v>January 2025</v>
      </c>
      <c r="F3205" s="3" t="str">
        <f ca="1">IF(C3205&gt;=TODAY()-365, "Last 12 Months", "After 12 Months")</f>
        <v>Last 12 Months</v>
      </c>
      <c r="G3205" s="1" t="s">
        <v>5725</v>
      </c>
      <c r="H3205" s="1" t="s">
        <v>901</v>
      </c>
      <c r="I3205" s="1" t="s">
        <v>5724</v>
      </c>
      <c r="J3205" s="8">
        <f>EOMONTH(C3205, 0)</f>
        <v>45688</v>
      </c>
      <c r="K3205" s="1" t="s">
        <v>373</v>
      </c>
      <c r="L3205" s="1" t="str">
        <f>IF(ISNUMBER(SEARCH("Social subscription",I3205)),"Social Sub",IF(OR(ISNUMBER(SEARCH("Mens",I3205)),ISNUMBER(SEARCH("Ladies",I3205))),"Match Fees",IF(OR(ISNUMBER(SEARCH("Badgers",I3205)),ISNUMBER(SEARCH("Match Fee",I3205))),"Match Fees",IF(OR(ISNUMBER(SEARCH("Training",I3205)),ISNUMBER(SEARCH("Aspirations",I3205))),"Training Fee",""))))</f>
        <v>Training Fee</v>
      </c>
      <c r="M3205" s="1">
        <v>3</v>
      </c>
      <c r="N3205" s="1">
        <v>0.15</v>
      </c>
      <c r="O3205" s="1">
        <v>0.05</v>
      </c>
      <c r="P3205" s="1">
        <v>0</v>
      </c>
      <c r="Q3205" s="1">
        <v>2.8</v>
      </c>
    </row>
    <row r="3206" spans="1:17" ht="12.75">
      <c r="A3206" s="4">
        <v>45550</v>
      </c>
      <c r="B3206" s="18">
        <f>IF(AND(ISNUMBER(--LEFT(A3206,10)), ISNUMBER(--LEFT(C3206,10))), --LEFT(C3206,10) - --LEFT(A3206,10), "")</f>
        <v>121.35409999999683</v>
      </c>
      <c r="C3206" s="4">
        <v>45671.354166666664</v>
      </c>
      <c r="D3206" s="16">
        <f>YEAR(C3206)</f>
        <v>2025</v>
      </c>
      <c r="E3206" s="1" t="str">
        <f t="shared" si="50"/>
        <v>January 2025</v>
      </c>
      <c r="F3206" s="3" t="str">
        <f ca="1">IF(C3206&gt;=TODAY()-365, "Last 12 Months", "After 12 Months")</f>
        <v>Last 12 Months</v>
      </c>
      <c r="G3206" s="1" t="s">
        <v>5726</v>
      </c>
      <c r="H3206" s="1" t="s">
        <v>617</v>
      </c>
      <c r="I3206" s="1" t="s">
        <v>5727</v>
      </c>
      <c r="J3206" s="8">
        <f>EOMONTH(C3206, 0)</f>
        <v>45688</v>
      </c>
      <c r="K3206" s="1" t="s">
        <v>373</v>
      </c>
      <c r="L3206" s="1" t="str">
        <f>IF(ISNUMBER(SEARCH("Social subscription",I3206)),"Social Sub",IF(OR(ISNUMBER(SEARCH("Mens",I3206)),ISNUMBER(SEARCH("Ladies",I3206))),"Match Fees",IF(OR(ISNUMBER(SEARCH("Badgers",I3206)),ISNUMBER(SEARCH("Match Fee",I3206))),"Match Fees",IF(OR(ISNUMBER(SEARCH("Training",I3206)),ISNUMBER(SEARCH("Aspirations",I3206))),"Training Fee",""))))</f>
        <v>Training Fee</v>
      </c>
      <c r="M3206" s="1">
        <v>3</v>
      </c>
      <c r="N3206" s="1">
        <v>0.06</v>
      </c>
      <c r="O3206" s="1">
        <v>0.05</v>
      </c>
      <c r="P3206" s="1">
        <v>0</v>
      </c>
      <c r="Q3206" s="1">
        <v>2.89</v>
      </c>
    </row>
    <row r="3207" spans="1:17" ht="12.75">
      <c r="A3207" s="4">
        <v>45557</v>
      </c>
      <c r="B3207" s="18">
        <f>IF(AND(ISNUMBER(--LEFT(A3207,10)), ISNUMBER(--LEFT(C3207,10))), --LEFT(C3207,10) - --LEFT(A3207,10), "")</f>
        <v>114.35409999999683</v>
      </c>
      <c r="C3207" s="4">
        <v>45671.354166666664</v>
      </c>
      <c r="D3207" s="16">
        <f>YEAR(C3207)</f>
        <v>2025</v>
      </c>
      <c r="E3207" s="1" t="str">
        <f t="shared" si="50"/>
        <v>January 2025</v>
      </c>
      <c r="F3207" s="3" t="str">
        <f ca="1">IF(C3207&gt;=TODAY()-365, "Last 12 Months", "After 12 Months")</f>
        <v>Last 12 Months</v>
      </c>
      <c r="G3207" s="1" t="s">
        <v>5728</v>
      </c>
      <c r="H3207" s="1" t="s">
        <v>615</v>
      </c>
      <c r="I3207" s="1" t="s">
        <v>5729</v>
      </c>
      <c r="J3207" s="8">
        <f>EOMONTH(C3207, 0)</f>
        <v>45688</v>
      </c>
      <c r="K3207" s="1" t="s">
        <v>373</v>
      </c>
      <c r="L3207" s="1" t="str">
        <f>IF(ISNUMBER(SEARCH("Social subscription",I3207)),"Social Sub",IF(OR(ISNUMBER(SEARCH("Mens",I3207)),ISNUMBER(SEARCH("Ladies",I3207))),"Match Fees",IF(OR(ISNUMBER(SEARCH("Badgers",I3207)),ISNUMBER(SEARCH("Match Fee",I3207))),"Match Fees",IF(OR(ISNUMBER(SEARCH("Training",I3207)),ISNUMBER(SEARCH("Aspirations",I3207))),"Training Fee",""))))</f>
        <v>Training Fee</v>
      </c>
      <c r="M3207" s="1">
        <v>3</v>
      </c>
      <c r="N3207" s="1">
        <v>0.06</v>
      </c>
      <c r="O3207" s="1">
        <v>0.05</v>
      </c>
      <c r="P3207" s="1">
        <v>0</v>
      </c>
      <c r="Q3207" s="1">
        <v>2.89</v>
      </c>
    </row>
    <row r="3208" spans="1:17" ht="12.75">
      <c r="A3208" s="4">
        <v>45568</v>
      </c>
      <c r="B3208" s="18">
        <f>IF(AND(ISNUMBER(--LEFT(A3208,10)), ISNUMBER(--LEFT(C3208,10))), --LEFT(C3208,10) - --LEFT(A3208,10), "")</f>
        <v>103.35409999999683</v>
      </c>
      <c r="C3208" s="4">
        <v>45671.354166666664</v>
      </c>
      <c r="D3208" s="16">
        <f>YEAR(C3208)</f>
        <v>2025</v>
      </c>
      <c r="E3208" s="1" t="str">
        <f t="shared" si="50"/>
        <v>January 2025</v>
      </c>
      <c r="F3208" s="3" t="str">
        <f ca="1">IF(C3208&gt;=TODAY()-365, "Last 12 Months", "After 12 Months")</f>
        <v>Last 12 Months</v>
      </c>
      <c r="G3208" s="1" t="s">
        <v>5730</v>
      </c>
      <c r="H3208" s="1" t="s">
        <v>615</v>
      </c>
      <c r="I3208" s="1" t="s">
        <v>5731</v>
      </c>
      <c r="J3208" s="8">
        <f>EOMONTH(C3208, 0)</f>
        <v>45688</v>
      </c>
      <c r="K3208" s="1" t="s">
        <v>373</v>
      </c>
      <c r="L3208" s="1" t="str">
        <f>IF(ISNUMBER(SEARCH("Social subscription",I3208)),"Social Sub",IF(OR(ISNUMBER(SEARCH("Mens",I3208)),ISNUMBER(SEARCH("Ladies",I3208))),"Match Fees",IF(OR(ISNUMBER(SEARCH("Badgers",I3208)),ISNUMBER(SEARCH("Match Fee",I3208))),"Match Fees",IF(OR(ISNUMBER(SEARCH("Training",I3208)),ISNUMBER(SEARCH("Aspirations",I3208))),"Training Fee",""))))</f>
        <v>Training Fee</v>
      </c>
      <c r="M3208" s="1">
        <v>3</v>
      </c>
      <c r="N3208" s="1">
        <v>0.06</v>
      </c>
      <c r="O3208" s="1">
        <v>0.05</v>
      </c>
      <c r="P3208" s="1">
        <v>0</v>
      </c>
      <c r="Q3208" s="1">
        <v>2.89</v>
      </c>
    </row>
    <row r="3209" spans="1:17" ht="12.75">
      <c r="A3209" s="4">
        <v>45568</v>
      </c>
      <c r="B3209" s="18">
        <f>IF(AND(ISNUMBER(--LEFT(A3209,10)), ISNUMBER(--LEFT(C3209,10))), --LEFT(C3209,10) - --LEFT(A3209,10), "")</f>
        <v>103.35409999999683</v>
      </c>
      <c r="C3209" s="4">
        <v>45671.354166666664</v>
      </c>
      <c r="D3209" s="16">
        <f>YEAR(C3209)</f>
        <v>2025</v>
      </c>
      <c r="E3209" s="1" t="str">
        <f t="shared" si="50"/>
        <v>January 2025</v>
      </c>
      <c r="F3209" s="3" t="str">
        <f ca="1">IF(C3209&gt;=TODAY()-365, "Last 12 Months", "After 12 Months")</f>
        <v>Last 12 Months</v>
      </c>
      <c r="G3209" s="1" t="s">
        <v>5732</v>
      </c>
      <c r="H3209" s="1" t="s">
        <v>617</v>
      </c>
      <c r="I3209" s="1" t="s">
        <v>5731</v>
      </c>
      <c r="J3209" s="8">
        <f>EOMONTH(C3209, 0)</f>
        <v>45688</v>
      </c>
      <c r="K3209" s="1" t="s">
        <v>373</v>
      </c>
      <c r="L3209" s="1" t="str">
        <f>IF(ISNUMBER(SEARCH("Social subscription",I3209)),"Social Sub",IF(OR(ISNUMBER(SEARCH("Mens",I3209)),ISNUMBER(SEARCH("Ladies",I3209))),"Match Fees",IF(OR(ISNUMBER(SEARCH("Badgers",I3209)),ISNUMBER(SEARCH("Match Fee",I3209))),"Match Fees",IF(OR(ISNUMBER(SEARCH("Training",I3209)),ISNUMBER(SEARCH("Aspirations",I3209))),"Training Fee",""))))</f>
        <v>Training Fee</v>
      </c>
      <c r="M3209" s="1">
        <v>3</v>
      </c>
      <c r="N3209" s="1">
        <v>0.06</v>
      </c>
      <c r="O3209" s="1">
        <v>0.05</v>
      </c>
      <c r="P3209" s="1">
        <v>0</v>
      </c>
      <c r="Q3209" s="1">
        <v>2.89</v>
      </c>
    </row>
    <row r="3210" spans="1:17" ht="12.75">
      <c r="A3210" s="4">
        <v>45579</v>
      </c>
      <c r="B3210" s="18">
        <f>IF(AND(ISNUMBER(--LEFT(A3210,10)), ISNUMBER(--LEFT(C3210,10))), --LEFT(C3210,10) - --LEFT(A3210,10), "")</f>
        <v>92.354099999996834</v>
      </c>
      <c r="C3210" s="4">
        <v>45671.354166666664</v>
      </c>
      <c r="D3210" s="16">
        <f>YEAR(C3210)</f>
        <v>2025</v>
      </c>
      <c r="E3210" s="1" t="str">
        <f t="shared" si="50"/>
        <v>January 2025</v>
      </c>
      <c r="F3210" s="3" t="str">
        <f ca="1">IF(C3210&gt;=TODAY()-365, "Last 12 Months", "After 12 Months")</f>
        <v>Last 12 Months</v>
      </c>
      <c r="G3210" s="1" t="s">
        <v>5733</v>
      </c>
      <c r="H3210" s="1" t="s">
        <v>615</v>
      </c>
      <c r="I3210" s="1" t="s">
        <v>5734</v>
      </c>
      <c r="J3210" s="8">
        <f>EOMONTH(C3210, 0)</f>
        <v>45688</v>
      </c>
      <c r="K3210" s="1" t="s">
        <v>373</v>
      </c>
      <c r="L3210" s="1" t="str">
        <f>IF(ISNUMBER(SEARCH("Social subscription",I3210)),"Social Sub",IF(OR(ISNUMBER(SEARCH("Mens",I3210)),ISNUMBER(SEARCH("Ladies",I3210))),"Match Fees",IF(OR(ISNUMBER(SEARCH("Badgers",I3210)),ISNUMBER(SEARCH("Match Fee",I3210))),"Match Fees",IF(OR(ISNUMBER(SEARCH("Training",I3210)),ISNUMBER(SEARCH("Aspirations",I3210))),"Training Fee",""))))</f>
        <v>Training Fee</v>
      </c>
      <c r="M3210" s="1">
        <v>3</v>
      </c>
      <c r="N3210" s="1">
        <v>0.06</v>
      </c>
      <c r="O3210" s="1">
        <v>0.05</v>
      </c>
      <c r="P3210" s="1">
        <v>0</v>
      </c>
      <c r="Q3210" s="1">
        <v>2.89</v>
      </c>
    </row>
    <row r="3211" spans="1:17" ht="12.75">
      <c r="A3211" s="4">
        <v>45579</v>
      </c>
      <c r="B3211" s="18">
        <f>IF(AND(ISNUMBER(--LEFT(A3211,10)), ISNUMBER(--LEFT(C3211,10))), --LEFT(C3211,10) - --LEFT(A3211,10), "")</f>
        <v>92.354099999996834</v>
      </c>
      <c r="C3211" s="4">
        <v>45671.354166666664</v>
      </c>
      <c r="D3211" s="16">
        <f>YEAR(C3211)</f>
        <v>2025</v>
      </c>
      <c r="E3211" s="1" t="str">
        <f t="shared" si="50"/>
        <v>January 2025</v>
      </c>
      <c r="F3211" s="3" t="str">
        <f ca="1">IF(C3211&gt;=TODAY()-365, "Last 12 Months", "After 12 Months")</f>
        <v>Last 12 Months</v>
      </c>
      <c r="G3211" s="1" t="s">
        <v>5735</v>
      </c>
      <c r="H3211" s="1" t="s">
        <v>617</v>
      </c>
      <c r="I3211" s="1" t="s">
        <v>5734</v>
      </c>
      <c r="J3211" s="8">
        <f>EOMONTH(C3211, 0)</f>
        <v>45688</v>
      </c>
      <c r="K3211" s="1" t="s">
        <v>373</v>
      </c>
      <c r="L3211" s="1" t="str">
        <f>IF(ISNUMBER(SEARCH("Social subscription",I3211)),"Social Sub",IF(OR(ISNUMBER(SEARCH("Mens",I3211)),ISNUMBER(SEARCH("Ladies",I3211))),"Match Fees",IF(OR(ISNUMBER(SEARCH("Badgers",I3211)),ISNUMBER(SEARCH("Match Fee",I3211))),"Match Fees",IF(OR(ISNUMBER(SEARCH("Training",I3211)),ISNUMBER(SEARCH("Aspirations",I3211))),"Training Fee",""))))</f>
        <v>Training Fee</v>
      </c>
      <c r="M3211" s="1">
        <v>3</v>
      </c>
      <c r="N3211" s="1">
        <v>0.06</v>
      </c>
      <c r="O3211" s="1">
        <v>0.05</v>
      </c>
      <c r="P3211" s="1">
        <v>0</v>
      </c>
      <c r="Q3211" s="1">
        <v>2.89</v>
      </c>
    </row>
    <row r="3212" spans="1:17" ht="12.75">
      <c r="A3212" s="4">
        <v>45606</v>
      </c>
      <c r="B3212" s="18">
        <f>IF(AND(ISNUMBER(--LEFT(A3212,10)), ISNUMBER(--LEFT(C3212,10))), --LEFT(C3212,10) - --LEFT(A3212,10), "")</f>
        <v>65.354099999996834</v>
      </c>
      <c r="C3212" s="4">
        <v>45671.354166666664</v>
      </c>
      <c r="D3212" s="16">
        <f>YEAR(C3212)</f>
        <v>2025</v>
      </c>
      <c r="E3212" s="1" t="str">
        <f t="shared" si="50"/>
        <v>January 2025</v>
      </c>
      <c r="F3212" s="3" t="str">
        <f ca="1">IF(C3212&gt;=TODAY()-365, "Last 12 Months", "After 12 Months")</f>
        <v>Last 12 Months</v>
      </c>
      <c r="G3212" s="1" t="s">
        <v>5736</v>
      </c>
      <c r="H3212" s="1" t="s">
        <v>615</v>
      </c>
      <c r="I3212" s="1" t="s">
        <v>5737</v>
      </c>
      <c r="J3212" s="8">
        <f>EOMONTH(C3212, 0)</f>
        <v>45688</v>
      </c>
      <c r="K3212" s="1" t="s">
        <v>373</v>
      </c>
      <c r="L3212" s="1" t="str">
        <f>IF(ISNUMBER(SEARCH("Social subscription",I3212)),"Social Sub",IF(OR(ISNUMBER(SEARCH("Mens",I3212)),ISNUMBER(SEARCH("Ladies",I3212))),"Match Fees",IF(OR(ISNUMBER(SEARCH("Badgers",I3212)),ISNUMBER(SEARCH("Match Fee",I3212))),"Match Fees",IF(OR(ISNUMBER(SEARCH("Training",I3212)),ISNUMBER(SEARCH("Aspirations",I3212))),"Training Fee",""))))</f>
        <v>Training Fee</v>
      </c>
      <c r="M3212" s="1">
        <v>3</v>
      </c>
      <c r="N3212" s="1">
        <v>0.06</v>
      </c>
      <c r="O3212" s="1">
        <v>0.05</v>
      </c>
      <c r="P3212" s="1">
        <v>0</v>
      </c>
      <c r="Q3212" s="1">
        <v>2.89</v>
      </c>
    </row>
    <row r="3213" spans="1:17" ht="12.75">
      <c r="A3213" s="4">
        <v>45606</v>
      </c>
      <c r="B3213" s="18">
        <f>IF(AND(ISNUMBER(--LEFT(A3213,10)), ISNUMBER(--LEFT(C3213,10))), --LEFT(C3213,10) - --LEFT(A3213,10), "")</f>
        <v>65.354099999996834</v>
      </c>
      <c r="C3213" s="4">
        <v>45671.354166666664</v>
      </c>
      <c r="D3213" s="16">
        <f>YEAR(C3213)</f>
        <v>2025</v>
      </c>
      <c r="E3213" s="1" t="str">
        <f t="shared" si="50"/>
        <v>January 2025</v>
      </c>
      <c r="F3213" s="3" t="str">
        <f ca="1">IF(C3213&gt;=TODAY()-365, "Last 12 Months", "After 12 Months")</f>
        <v>Last 12 Months</v>
      </c>
      <c r="G3213" s="1" t="s">
        <v>5738</v>
      </c>
      <c r="H3213" s="1" t="s">
        <v>617</v>
      </c>
      <c r="I3213" s="1" t="s">
        <v>5737</v>
      </c>
      <c r="J3213" s="8">
        <f>EOMONTH(C3213, 0)</f>
        <v>45688</v>
      </c>
      <c r="K3213" s="1" t="s">
        <v>373</v>
      </c>
      <c r="L3213" s="1" t="str">
        <f>IF(ISNUMBER(SEARCH("Social subscription",I3213)),"Social Sub",IF(OR(ISNUMBER(SEARCH("Mens",I3213)),ISNUMBER(SEARCH("Ladies",I3213))),"Match Fees",IF(OR(ISNUMBER(SEARCH("Badgers",I3213)),ISNUMBER(SEARCH("Match Fee",I3213))),"Match Fees",IF(OR(ISNUMBER(SEARCH("Training",I3213)),ISNUMBER(SEARCH("Aspirations",I3213))),"Training Fee",""))))</f>
        <v>Training Fee</v>
      </c>
      <c r="M3213" s="1">
        <v>3</v>
      </c>
      <c r="N3213" s="1">
        <v>0.06</v>
      </c>
      <c r="O3213" s="1">
        <v>0.05</v>
      </c>
      <c r="P3213" s="1">
        <v>0</v>
      </c>
      <c r="Q3213" s="1">
        <v>2.89</v>
      </c>
    </row>
    <row r="3214" spans="1:17" ht="12.75">
      <c r="A3214" s="4">
        <v>45613</v>
      </c>
      <c r="B3214" s="18">
        <f>IF(AND(ISNUMBER(--LEFT(A3214,10)), ISNUMBER(--LEFT(C3214,10))), --LEFT(C3214,10) - --LEFT(A3214,10), "")</f>
        <v>58.354099999996834</v>
      </c>
      <c r="C3214" s="4">
        <v>45671.354166666664</v>
      </c>
      <c r="D3214" s="16">
        <f>YEAR(C3214)</f>
        <v>2025</v>
      </c>
      <c r="E3214" s="1" t="str">
        <f t="shared" si="50"/>
        <v>January 2025</v>
      </c>
      <c r="F3214" s="3" t="str">
        <f ca="1">IF(C3214&gt;=TODAY()-365, "Last 12 Months", "After 12 Months")</f>
        <v>Last 12 Months</v>
      </c>
      <c r="G3214" s="1" t="s">
        <v>5739</v>
      </c>
      <c r="H3214" s="1" t="s">
        <v>615</v>
      </c>
      <c r="I3214" s="1" t="s">
        <v>5740</v>
      </c>
      <c r="J3214" s="8">
        <f>EOMONTH(C3214, 0)</f>
        <v>45688</v>
      </c>
      <c r="K3214" s="1" t="s">
        <v>373</v>
      </c>
      <c r="L3214" s="1" t="str">
        <f>IF(ISNUMBER(SEARCH("Social subscription",I3214)),"Social Sub",IF(OR(ISNUMBER(SEARCH("Mens",I3214)),ISNUMBER(SEARCH("Ladies",I3214))),"Match Fees",IF(OR(ISNUMBER(SEARCH("Badgers",I3214)),ISNUMBER(SEARCH("Match Fee",I3214))),"Match Fees",IF(OR(ISNUMBER(SEARCH("Training",I3214)),ISNUMBER(SEARCH("Aspirations",I3214))),"Training Fee",""))))</f>
        <v>Training Fee</v>
      </c>
      <c r="M3214" s="1">
        <v>3</v>
      </c>
      <c r="N3214" s="1">
        <v>0.06</v>
      </c>
      <c r="O3214" s="1">
        <v>0.05</v>
      </c>
      <c r="P3214" s="1">
        <v>0</v>
      </c>
      <c r="Q3214" s="1">
        <v>2.89</v>
      </c>
    </row>
    <row r="3215" spans="1:17" ht="12.75">
      <c r="A3215" s="4">
        <v>45613</v>
      </c>
      <c r="B3215" s="18">
        <f>IF(AND(ISNUMBER(--LEFT(A3215,10)), ISNUMBER(--LEFT(C3215,10))), --LEFT(C3215,10) - --LEFT(A3215,10), "")</f>
        <v>58.354099999996834</v>
      </c>
      <c r="C3215" s="4">
        <v>45671.354166666664</v>
      </c>
      <c r="D3215" s="16">
        <f>YEAR(C3215)</f>
        <v>2025</v>
      </c>
      <c r="E3215" s="1" t="str">
        <f t="shared" si="50"/>
        <v>January 2025</v>
      </c>
      <c r="F3215" s="3" t="str">
        <f ca="1">IF(C3215&gt;=TODAY()-365, "Last 12 Months", "After 12 Months")</f>
        <v>Last 12 Months</v>
      </c>
      <c r="G3215" s="1" t="s">
        <v>5741</v>
      </c>
      <c r="H3215" s="1" t="s">
        <v>617</v>
      </c>
      <c r="I3215" s="1" t="s">
        <v>5740</v>
      </c>
      <c r="J3215" s="8">
        <f>EOMONTH(C3215, 0)</f>
        <v>45688</v>
      </c>
      <c r="K3215" s="1" t="s">
        <v>373</v>
      </c>
      <c r="L3215" s="1" t="str">
        <f>IF(ISNUMBER(SEARCH("Social subscription",I3215)),"Social Sub",IF(OR(ISNUMBER(SEARCH("Mens",I3215)),ISNUMBER(SEARCH("Ladies",I3215))),"Match Fees",IF(OR(ISNUMBER(SEARCH("Badgers",I3215)),ISNUMBER(SEARCH("Match Fee",I3215))),"Match Fees",IF(OR(ISNUMBER(SEARCH("Training",I3215)),ISNUMBER(SEARCH("Aspirations",I3215))),"Training Fee",""))))</f>
        <v>Training Fee</v>
      </c>
      <c r="M3215" s="1">
        <v>3</v>
      </c>
      <c r="N3215" s="1">
        <v>0.06</v>
      </c>
      <c r="O3215" s="1">
        <v>0.05</v>
      </c>
      <c r="P3215" s="1">
        <v>0</v>
      </c>
      <c r="Q3215" s="1">
        <v>2.89</v>
      </c>
    </row>
    <row r="3216" spans="1:17" ht="12.75">
      <c r="A3216" s="4">
        <v>45641</v>
      </c>
      <c r="B3216" s="18">
        <f>IF(AND(ISNUMBER(--LEFT(A3216,10)), ISNUMBER(--LEFT(C3216,10))), --LEFT(C3216,10) - --LEFT(A3216,10), "")</f>
        <v>30.354099999996834</v>
      </c>
      <c r="C3216" s="4">
        <v>45671.354166666664</v>
      </c>
      <c r="D3216" s="16">
        <f>YEAR(C3216)</f>
        <v>2025</v>
      </c>
      <c r="E3216" s="1" t="str">
        <f t="shared" si="50"/>
        <v>January 2025</v>
      </c>
      <c r="F3216" s="3" t="str">
        <f ca="1">IF(C3216&gt;=TODAY()-365, "Last 12 Months", "After 12 Months")</f>
        <v>Last 12 Months</v>
      </c>
      <c r="G3216" s="1" t="s">
        <v>5742</v>
      </c>
      <c r="H3216" s="1" t="s">
        <v>615</v>
      </c>
      <c r="I3216" s="1" t="s">
        <v>5743</v>
      </c>
      <c r="J3216" s="8">
        <f>EOMONTH(C3216, 0)</f>
        <v>45688</v>
      </c>
      <c r="K3216" s="1" t="s">
        <v>373</v>
      </c>
      <c r="L3216" s="1" t="str">
        <f>IF(ISNUMBER(SEARCH("Social subscription",I3216)),"Social Sub",IF(OR(ISNUMBER(SEARCH("Mens",I3216)),ISNUMBER(SEARCH("Ladies",I3216))),"Match Fees",IF(OR(ISNUMBER(SEARCH("Badgers",I3216)),ISNUMBER(SEARCH("Match Fee",I3216))),"Match Fees",IF(OR(ISNUMBER(SEARCH("Training",I3216)),ISNUMBER(SEARCH("Aspirations",I3216))),"Training Fee",""))))</f>
        <v>Training Fee</v>
      </c>
      <c r="M3216" s="1">
        <v>3</v>
      </c>
      <c r="N3216" s="1">
        <v>0.06</v>
      </c>
      <c r="O3216" s="1">
        <v>0.05</v>
      </c>
      <c r="P3216" s="1">
        <v>0</v>
      </c>
      <c r="Q3216" s="1">
        <v>2.89</v>
      </c>
    </row>
    <row r="3217" spans="1:17" ht="12.75">
      <c r="A3217" s="4">
        <v>45641</v>
      </c>
      <c r="B3217" s="18">
        <f>IF(AND(ISNUMBER(--LEFT(A3217,10)), ISNUMBER(--LEFT(C3217,10))), --LEFT(C3217,10) - --LEFT(A3217,10), "")</f>
        <v>30.354099999996834</v>
      </c>
      <c r="C3217" s="4">
        <v>45671.354166666664</v>
      </c>
      <c r="D3217" s="16">
        <f>YEAR(C3217)</f>
        <v>2025</v>
      </c>
      <c r="E3217" s="1" t="str">
        <f t="shared" si="50"/>
        <v>January 2025</v>
      </c>
      <c r="F3217" s="3" t="str">
        <f ca="1">IF(C3217&gt;=TODAY()-365, "Last 12 Months", "After 12 Months")</f>
        <v>Last 12 Months</v>
      </c>
      <c r="G3217" s="1" t="s">
        <v>5744</v>
      </c>
      <c r="H3217" s="1" t="s">
        <v>617</v>
      </c>
      <c r="I3217" s="1" t="s">
        <v>5743</v>
      </c>
      <c r="J3217" s="8">
        <f>EOMONTH(C3217, 0)</f>
        <v>45688</v>
      </c>
      <c r="K3217" s="1" t="s">
        <v>373</v>
      </c>
      <c r="L3217" s="1" t="str">
        <f>IF(ISNUMBER(SEARCH("Social subscription",I3217)),"Social Sub",IF(OR(ISNUMBER(SEARCH("Mens",I3217)),ISNUMBER(SEARCH("Ladies",I3217))),"Match Fees",IF(OR(ISNUMBER(SEARCH("Badgers",I3217)),ISNUMBER(SEARCH("Match Fee",I3217))),"Match Fees",IF(OR(ISNUMBER(SEARCH("Training",I3217)),ISNUMBER(SEARCH("Aspirations",I3217))),"Training Fee",""))))</f>
        <v>Training Fee</v>
      </c>
      <c r="M3217" s="1">
        <v>3</v>
      </c>
      <c r="N3217" s="1">
        <v>7.0000000000000007E-2</v>
      </c>
      <c r="O3217" s="1">
        <v>0.05</v>
      </c>
      <c r="P3217" s="1">
        <v>0</v>
      </c>
      <c r="Q3217" s="1">
        <v>2.88</v>
      </c>
    </row>
    <row r="3218" spans="1:17" ht="12.75">
      <c r="A3218" s="4">
        <v>45550</v>
      </c>
      <c r="B3218" s="18">
        <f>IF(AND(ISNUMBER(--LEFT(A3218,10)), ISNUMBER(--LEFT(C3218,10))), --LEFT(C3218,10) - --LEFT(A3218,10), "")</f>
        <v>121.35409999999683</v>
      </c>
      <c r="C3218" s="4">
        <v>45671.354166666664</v>
      </c>
      <c r="D3218" s="16">
        <f>YEAR(C3218)</f>
        <v>2025</v>
      </c>
      <c r="E3218" s="1" t="str">
        <f t="shared" si="50"/>
        <v>January 2025</v>
      </c>
      <c r="F3218" s="3" t="str">
        <f ca="1">IF(C3218&gt;=TODAY()-365, "Last 12 Months", "After 12 Months")</f>
        <v>Last 12 Months</v>
      </c>
      <c r="G3218" s="1" t="s">
        <v>5745</v>
      </c>
      <c r="H3218" s="1" t="s">
        <v>615</v>
      </c>
      <c r="I3218" s="1" t="s">
        <v>3623</v>
      </c>
      <c r="J3218" s="8">
        <f>EOMONTH(C3218, 0)</f>
        <v>45688</v>
      </c>
      <c r="K3218" s="1" t="s">
        <v>373</v>
      </c>
      <c r="L3218" s="1" t="str">
        <f>IF(ISNUMBER(SEARCH("Social subscription",I3218)),"Social Sub",IF(OR(ISNUMBER(SEARCH("Mens",I3218)),ISNUMBER(SEARCH("Ladies",I3218))),"Match Fees",IF(OR(ISNUMBER(SEARCH("Badgers",I3218)),ISNUMBER(SEARCH("Match Fee",I3218))),"Match Fees",IF(OR(ISNUMBER(SEARCH("Training",I3218)),ISNUMBER(SEARCH("Aspirations",I3218))),"Training Fee",""))))</f>
        <v>Training Fee</v>
      </c>
      <c r="M3218" s="1">
        <v>3</v>
      </c>
      <c r="N3218" s="1">
        <v>0.79</v>
      </c>
      <c r="O3218" s="1">
        <v>0.05</v>
      </c>
      <c r="P3218" s="1">
        <v>0</v>
      </c>
      <c r="Q3218" s="1">
        <v>2.16</v>
      </c>
    </row>
    <row r="3219" spans="1:17" ht="12.75">
      <c r="A3219" s="4">
        <v>45641</v>
      </c>
      <c r="B3219" s="18">
        <f>IF(AND(ISNUMBER(--LEFT(A3219,10)), ISNUMBER(--LEFT(C3219,10))), --LEFT(C3219,10) - --LEFT(A3219,10), "")</f>
        <v>30.354099999996834</v>
      </c>
      <c r="C3219" s="4">
        <v>45671.354166666664</v>
      </c>
      <c r="D3219" s="16">
        <f>YEAR(C3219)</f>
        <v>2025</v>
      </c>
      <c r="E3219" s="1" t="str">
        <f t="shared" si="50"/>
        <v>January 2025</v>
      </c>
      <c r="F3219" s="3" t="str">
        <f ca="1">IF(C3219&gt;=TODAY()-365, "Last 12 Months", "After 12 Months")</f>
        <v>Last 12 Months</v>
      </c>
      <c r="G3219" s="1" t="s">
        <v>5746</v>
      </c>
      <c r="H3219" s="1" t="s">
        <v>642</v>
      </c>
      <c r="I3219" s="1" t="s">
        <v>5747</v>
      </c>
      <c r="J3219" s="8">
        <f>EOMONTH(C3219, 0)</f>
        <v>45688</v>
      </c>
      <c r="K3219" s="1" t="s">
        <v>373</v>
      </c>
      <c r="L3219" s="1" t="str">
        <f>IF(ISNUMBER(SEARCH("Social subscription",I3219)),"Social Sub",IF(OR(ISNUMBER(SEARCH("Mens",I3219)),ISNUMBER(SEARCH("Ladies",I3219))),"Match Fees",IF(OR(ISNUMBER(SEARCH("Badgers",I3219)),ISNUMBER(SEARCH("Match Fee",I3219))),"Match Fees",IF(OR(ISNUMBER(SEARCH("Training",I3219)),ISNUMBER(SEARCH("Aspirations",I3219))),"Training Fee",""))))</f>
        <v>Training Fee</v>
      </c>
      <c r="M3219" s="1">
        <v>3</v>
      </c>
      <c r="N3219" s="1">
        <v>0.25</v>
      </c>
      <c r="O3219" s="1">
        <v>0.05</v>
      </c>
      <c r="P3219" s="1">
        <v>0</v>
      </c>
      <c r="Q3219" s="1">
        <v>2.7</v>
      </c>
    </row>
    <row r="3220" spans="1:17" ht="12.75">
      <c r="A3220" s="4">
        <v>45641</v>
      </c>
      <c r="B3220" s="18">
        <f>IF(AND(ISNUMBER(--LEFT(A3220,10)), ISNUMBER(--LEFT(C3220,10))), --LEFT(C3220,10) - --LEFT(A3220,10), "")</f>
        <v>30.354099999996834</v>
      </c>
      <c r="C3220" s="4">
        <v>45671.354166666664</v>
      </c>
      <c r="D3220" s="16">
        <f>YEAR(C3220)</f>
        <v>2025</v>
      </c>
      <c r="E3220" s="1" t="str">
        <f t="shared" si="50"/>
        <v>January 2025</v>
      </c>
      <c r="F3220" s="3" t="str">
        <f ca="1">IF(C3220&gt;=TODAY()-365, "Last 12 Months", "After 12 Months")</f>
        <v>Last 12 Months</v>
      </c>
      <c r="G3220" s="1" t="s">
        <v>5748</v>
      </c>
      <c r="H3220" s="1" t="s">
        <v>914</v>
      </c>
      <c r="I3220" s="1" t="s">
        <v>5749</v>
      </c>
      <c r="J3220" s="8">
        <f>EOMONTH(C3220, 0)</f>
        <v>45688</v>
      </c>
      <c r="K3220" s="1" t="s">
        <v>373</v>
      </c>
      <c r="L3220" s="1" t="str">
        <f>IF(ISNUMBER(SEARCH("Social subscription",I3220)),"Social Sub",IF(OR(ISNUMBER(SEARCH("Mens",I3220)),ISNUMBER(SEARCH("Ladies",I3220))),"Match Fees",IF(OR(ISNUMBER(SEARCH("Badgers",I3220)),ISNUMBER(SEARCH("Match Fee",I3220))),"Match Fees",IF(OR(ISNUMBER(SEARCH("Training",I3220)),ISNUMBER(SEARCH("Aspirations",I3220))),"Training Fee",""))))</f>
        <v>Training Fee</v>
      </c>
      <c r="M3220" s="1">
        <v>3</v>
      </c>
      <c r="N3220" s="1">
        <v>0.25</v>
      </c>
      <c r="O3220" s="1">
        <v>0.05</v>
      </c>
      <c r="P3220" s="1">
        <v>0</v>
      </c>
      <c r="Q3220" s="1">
        <v>2.7</v>
      </c>
    </row>
    <row r="3221" spans="1:17" ht="12.75">
      <c r="A3221" s="4">
        <v>45641</v>
      </c>
      <c r="B3221" s="18">
        <f>IF(AND(ISNUMBER(--LEFT(A3221,10)), ISNUMBER(--LEFT(C3221,10))), --LEFT(C3221,10) - --LEFT(A3221,10), "")</f>
        <v>30.354099999996834</v>
      </c>
      <c r="C3221" s="4">
        <v>45671.354166666664</v>
      </c>
      <c r="D3221" s="16">
        <f>YEAR(C3221)</f>
        <v>2025</v>
      </c>
      <c r="E3221" s="1" t="str">
        <f t="shared" si="50"/>
        <v>January 2025</v>
      </c>
      <c r="F3221" s="3" t="str">
        <f ca="1">IF(C3221&gt;=TODAY()-365, "Last 12 Months", "After 12 Months")</f>
        <v>Last 12 Months</v>
      </c>
      <c r="G3221" s="1" t="s">
        <v>5750</v>
      </c>
      <c r="H3221" s="1" t="s">
        <v>477</v>
      </c>
      <c r="I3221" s="1" t="s">
        <v>5751</v>
      </c>
      <c r="J3221" s="8">
        <f>EOMONTH(C3221, 0)</f>
        <v>45688</v>
      </c>
      <c r="K3221" s="1" t="s">
        <v>373</v>
      </c>
      <c r="L3221" s="1" t="str">
        <f>IF(ISNUMBER(SEARCH("Social subscription",I3221)),"Social Sub",IF(OR(ISNUMBER(SEARCH("Mens",I3221)),ISNUMBER(SEARCH("Ladies",I3221))),"Match Fees",IF(OR(ISNUMBER(SEARCH("Badgers",I3221)),ISNUMBER(SEARCH("Match Fee",I3221))),"Match Fees",IF(OR(ISNUMBER(SEARCH("Training",I3221)),ISNUMBER(SEARCH("Aspirations",I3221))),"Training Fee",""))))</f>
        <v>Training Fee</v>
      </c>
      <c r="M3221" s="1">
        <v>3</v>
      </c>
      <c r="N3221" s="1">
        <v>0.25</v>
      </c>
      <c r="O3221" s="1">
        <v>0.05</v>
      </c>
      <c r="P3221" s="1">
        <v>0</v>
      </c>
      <c r="Q3221" s="1">
        <v>2.7</v>
      </c>
    </row>
    <row r="3222" spans="1:17" ht="12.75">
      <c r="A3222" s="4">
        <v>45641</v>
      </c>
      <c r="B3222" s="18">
        <f>IF(AND(ISNUMBER(--LEFT(A3222,10)), ISNUMBER(--LEFT(C3222,10))), --LEFT(C3222,10) - --LEFT(A3222,10), "")</f>
        <v>30.354099999996834</v>
      </c>
      <c r="C3222" s="4">
        <v>45671.354166666664</v>
      </c>
      <c r="D3222" s="16">
        <f>YEAR(C3222)</f>
        <v>2025</v>
      </c>
      <c r="E3222" s="1" t="str">
        <f t="shared" si="50"/>
        <v>January 2025</v>
      </c>
      <c r="F3222" s="3" t="str">
        <f ca="1">IF(C3222&gt;=TODAY()-365, "Last 12 Months", "After 12 Months")</f>
        <v>Last 12 Months</v>
      </c>
      <c r="G3222" s="1" t="s">
        <v>5752</v>
      </c>
      <c r="H3222" s="1" t="s">
        <v>804</v>
      </c>
      <c r="I3222" s="1" t="s">
        <v>5753</v>
      </c>
      <c r="J3222" s="8">
        <f>EOMONTH(C3222, 0)</f>
        <v>45688</v>
      </c>
      <c r="K3222" s="1" t="s">
        <v>373</v>
      </c>
      <c r="L3222" s="1" t="str">
        <f>IF(ISNUMBER(SEARCH("Social subscription",I3222)),"Social Sub",IF(OR(ISNUMBER(SEARCH("Mens",I3222)),ISNUMBER(SEARCH("Ladies",I3222))),"Match Fees",IF(OR(ISNUMBER(SEARCH("Badgers",I3222)),ISNUMBER(SEARCH("Match Fee",I3222))),"Match Fees",IF(OR(ISNUMBER(SEARCH("Training",I3222)),ISNUMBER(SEARCH("Aspirations",I3222))),"Training Fee",""))))</f>
        <v>Training Fee</v>
      </c>
      <c r="M3222" s="1">
        <v>3</v>
      </c>
      <c r="N3222" s="1">
        <v>0.14000000000000001</v>
      </c>
      <c r="O3222" s="1">
        <v>0.05</v>
      </c>
      <c r="P3222" s="1">
        <v>0</v>
      </c>
      <c r="Q3222" s="1">
        <v>2.81</v>
      </c>
    </row>
    <row r="3223" spans="1:17" ht="12.75">
      <c r="A3223" s="4">
        <v>45641</v>
      </c>
      <c r="B3223" s="18">
        <f>IF(AND(ISNUMBER(--LEFT(A3223,10)), ISNUMBER(--LEFT(C3223,10))), --LEFT(C3223,10) - --LEFT(A3223,10), "")</f>
        <v>30.354099999996834</v>
      </c>
      <c r="C3223" s="4">
        <v>45671.354166666664</v>
      </c>
      <c r="D3223" s="16">
        <f>YEAR(C3223)</f>
        <v>2025</v>
      </c>
      <c r="E3223" s="1" t="str">
        <f t="shared" si="50"/>
        <v>January 2025</v>
      </c>
      <c r="F3223" s="3" t="str">
        <f ca="1">IF(C3223&gt;=TODAY()-365, "Last 12 Months", "After 12 Months")</f>
        <v>Last 12 Months</v>
      </c>
      <c r="G3223" s="1" t="s">
        <v>5754</v>
      </c>
      <c r="H3223" s="1" t="s">
        <v>807</v>
      </c>
      <c r="I3223" s="1" t="s">
        <v>5753</v>
      </c>
      <c r="J3223" s="8">
        <f>EOMONTH(C3223, 0)</f>
        <v>45688</v>
      </c>
      <c r="K3223" s="1" t="s">
        <v>373</v>
      </c>
      <c r="L3223" s="1" t="str">
        <f>IF(ISNUMBER(SEARCH("Social subscription",I3223)),"Social Sub",IF(OR(ISNUMBER(SEARCH("Mens",I3223)),ISNUMBER(SEARCH("Ladies",I3223))),"Match Fees",IF(OR(ISNUMBER(SEARCH("Badgers",I3223)),ISNUMBER(SEARCH("Match Fee",I3223))),"Match Fees",IF(OR(ISNUMBER(SEARCH("Training",I3223)),ISNUMBER(SEARCH("Aspirations",I3223))),"Training Fee",""))))</f>
        <v>Training Fee</v>
      </c>
      <c r="M3223" s="1">
        <v>3</v>
      </c>
      <c r="N3223" s="1">
        <v>0.15</v>
      </c>
      <c r="O3223" s="1">
        <v>0.05</v>
      </c>
      <c r="P3223" s="1">
        <v>0</v>
      </c>
      <c r="Q3223" s="1">
        <v>2.8</v>
      </c>
    </row>
    <row r="3224" spans="1:17" ht="12.75">
      <c r="A3224" s="4">
        <v>45641</v>
      </c>
      <c r="B3224" s="18">
        <f>IF(AND(ISNUMBER(--LEFT(A3224,10)), ISNUMBER(--LEFT(C3224,10))), --LEFT(C3224,10) - --LEFT(A3224,10), "")</f>
        <v>30.354800000000978</v>
      </c>
      <c r="C3224" s="4">
        <v>45671.354861111111</v>
      </c>
      <c r="D3224" s="16">
        <f>YEAR(C3224)</f>
        <v>2025</v>
      </c>
      <c r="E3224" s="1" t="str">
        <f t="shared" si="50"/>
        <v>January 2025</v>
      </c>
      <c r="F3224" s="3" t="str">
        <f ca="1">IF(C3224&gt;=TODAY()-365, "Last 12 Months", "After 12 Months")</f>
        <v>Last 12 Months</v>
      </c>
      <c r="G3224" s="1" t="s">
        <v>5755</v>
      </c>
      <c r="H3224" s="1" t="s">
        <v>1416</v>
      </c>
      <c r="I3224" s="1" t="s">
        <v>5756</v>
      </c>
      <c r="J3224" s="8">
        <f>EOMONTH(C3224, 0)</f>
        <v>45688</v>
      </c>
      <c r="K3224" s="1" t="s">
        <v>373</v>
      </c>
      <c r="L3224" s="1" t="str">
        <f>IF(ISNUMBER(SEARCH("Social subscription",I3224)),"Social Sub",IF(OR(ISNUMBER(SEARCH("Mens",I3224)),ISNUMBER(SEARCH("Ladies",I3224))),"Match Fees",IF(OR(ISNUMBER(SEARCH("Badgers",I3224)),ISNUMBER(SEARCH("Match Fee",I3224))),"Match Fees",IF(OR(ISNUMBER(SEARCH("Training",I3224)),ISNUMBER(SEARCH("Aspirations",I3224))),"Training Fee",""))))</f>
        <v>Training Fee</v>
      </c>
      <c r="M3224" s="1">
        <v>3</v>
      </c>
      <c r="N3224" s="1">
        <v>0.14000000000000001</v>
      </c>
      <c r="O3224" s="1">
        <v>0.05</v>
      </c>
      <c r="P3224" s="1">
        <v>0</v>
      </c>
      <c r="Q3224" s="1">
        <v>2.81</v>
      </c>
    </row>
    <row r="3225" spans="1:17" ht="12.75">
      <c r="A3225" s="4">
        <v>45641</v>
      </c>
      <c r="B3225" s="18">
        <f>IF(AND(ISNUMBER(--LEFT(A3225,10)), ISNUMBER(--LEFT(C3225,10))), --LEFT(C3225,10) - --LEFT(A3225,10), "")</f>
        <v>30.354800000000978</v>
      </c>
      <c r="C3225" s="4">
        <v>45671.354861111111</v>
      </c>
      <c r="D3225" s="16">
        <f>YEAR(C3225)</f>
        <v>2025</v>
      </c>
      <c r="E3225" s="1" t="str">
        <f t="shared" si="50"/>
        <v>January 2025</v>
      </c>
      <c r="F3225" s="3" t="str">
        <f ca="1">IF(C3225&gt;=TODAY()-365, "Last 12 Months", "After 12 Months")</f>
        <v>Last 12 Months</v>
      </c>
      <c r="G3225" s="1" t="s">
        <v>5757</v>
      </c>
      <c r="H3225" s="1" t="s">
        <v>752</v>
      </c>
      <c r="I3225" s="1" t="s">
        <v>5756</v>
      </c>
      <c r="J3225" s="8">
        <f>EOMONTH(C3225, 0)</f>
        <v>45688</v>
      </c>
      <c r="K3225" s="1" t="s">
        <v>373</v>
      </c>
      <c r="L3225" s="1" t="str">
        <f>IF(ISNUMBER(SEARCH("Social subscription",I3225)),"Social Sub",IF(OR(ISNUMBER(SEARCH("Mens",I3225)),ISNUMBER(SEARCH("Ladies",I3225))),"Match Fees",IF(OR(ISNUMBER(SEARCH("Badgers",I3225)),ISNUMBER(SEARCH("Match Fee",I3225))),"Match Fees",IF(OR(ISNUMBER(SEARCH("Training",I3225)),ISNUMBER(SEARCH("Aspirations",I3225))),"Training Fee",""))))</f>
        <v>Training Fee</v>
      </c>
      <c r="M3225" s="1">
        <v>3</v>
      </c>
      <c r="N3225" s="1">
        <v>0.15</v>
      </c>
      <c r="O3225" s="1">
        <v>0.05</v>
      </c>
      <c r="P3225" s="1">
        <v>0</v>
      </c>
      <c r="Q3225" s="1">
        <v>2.8</v>
      </c>
    </row>
    <row r="3226" spans="1:17" ht="12.75">
      <c r="A3226" s="4">
        <v>45550</v>
      </c>
      <c r="B3226" s="18">
        <f>IF(AND(ISNUMBER(--LEFT(A3226,10)), ISNUMBER(--LEFT(C3226,10))), --LEFT(C3226,10) - --LEFT(A3226,10), "")</f>
        <v>121.35480000000098</v>
      </c>
      <c r="C3226" s="4">
        <v>45671.354861111111</v>
      </c>
      <c r="D3226" s="16">
        <f>YEAR(C3226)</f>
        <v>2025</v>
      </c>
      <c r="E3226" s="1" t="str">
        <f t="shared" si="50"/>
        <v>January 2025</v>
      </c>
      <c r="F3226" s="3" t="str">
        <f ca="1">IF(C3226&gt;=TODAY()-365, "Last 12 Months", "After 12 Months")</f>
        <v>Last 12 Months</v>
      </c>
      <c r="G3226" s="1" t="s">
        <v>5758</v>
      </c>
      <c r="H3226" s="1" t="s">
        <v>765</v>
      </c>
      <c r="I3226" s="1" t="s">
        <v>3623</v>
      </c>
      <c r="J3226" s="8">
        <f>EOMONTH(C3226, 0)</f>
        <v>45688</v>
      </c>
      <c r="K3226" s="1" t="s">
        <v>373</v>
      </c>
      <c r="L3226" s="1" t="str">
        <f>IF(ISNUMBER(SEARCH("Social subscription",I3226)),"Social Sub",IF(OR(ISNUMBER(SEARCH("Mens",I3226)),ISNUMBER(SEARCH("Ladies",I3226))),"Match Fees",IF(OR(ISNUMBER(SEARCH("Badgers",I3226)),ISNUMBER(SEARCH("Match Fee",I3226))),"Match Fees",IF(OR(ISNUMBER(SEARCH("Training",I3226)),ISNUMBER(SEARCH("Aspirations",I3226))),"Training Fee",""))))</f>
        <v>Training Fee</v>
      </c>
      <c r="M3226" s="1">
        <v>3</v>
      </c>
      <c r="N3226" s="1">
        <v>0.25</v>
      </c>
      <c r="O3226" s="1">
        <v>0.05</v>
      </c>
      <c r="P3226" s="1">
        <v>0</v>
      </c>
      <c r="Q3226" s="1">
        <v>2.7</v>
      </c>
    </row>
    <row r="3227" spans="1:17" ht="12.75">
      <c r="A3227" s="4">
        <v>45641</v>
      </c>
      <c r="B3227" s="18">
        <f>IF(AND(ISNUMBER(--LEFT(A3227,10)), ISNUMBER(--LEFT(C3227,10))), --LEFT(C3227,10) - --LEFT(A3227,10), "")</f>
        <v>30.354800000000978</v>
      </c>
      <c r="C3227" s="4">
        <v>45671.354861111111</v>
      </c>
      <c r="D3227" s="16">
        <f>YEAR(C3227)</f>
        <v>2025</v>
      </c>
      <c r="E3227" s="1" t="str">
        <f t="shared" si="50"/>
        <v>January 2025</v>
      </c>
      <c r="F3227" s="3" t="str">
        <f ca="1">IF(C3227&gt;=TODAY()-365, "Last 12 Months", "After 12 Months")</f>
        <v>Last 12 Months</v>
      </c>
      <c r="G3227" s="1" t="s">
        <v>5759</v>
      </c>
      <c r="H3227" s="1" t="s">
        <v>951</v>
      </c>
      <c r="I3227" s="1" t="s">
        <v>5760</v>
      </c>
      <c r="J3227" s="8">
        <f>EOMONTH(C3227, 0)</f>
        <v>45688</v>
      </c>
      <c r="K3227" s="1" t="s">
        <v>373</v>
      </c>
      <c r="L3227" s="1" t="str">
        <f>IF(ISNUMBER(SEARCH("Social subscription",I3227)),"Social Sub",IF(OR(ISNUMBER(SEARCH("Mens",I3227)),ISNUMBER(SEARCH("Ladies",I3227))),"Match Fees",IF(OR(ISNUMBER(SEARCH("Badgers",I3227)),ISNUMBER(SEARCH("Match Fee",I3227))),"Match Fees",IF(OR(ISNUMBER(SEARCH("Training",I3227)),ISNUMBER(SEARCH("Aspirations",I3227))),"Training Fee",""))))</f>
        <v>Training Fee</v>
      </c>
      <c r="M3227" s="1">
        <v>3</v>
      </c>
      <c r="N3227" s="1">
        <v>0.14000000000000001</v>
      </c>
      <c r="O3227" s="1">
        <v>0.05</v>
      </c>
      <c r="P3227" s="1">
        <v>0</v>
      </c>
      <c r="Q3227" s="1">
        <v>2.81</v>
      </c>
    </row>
    <row r="3228" spans="1:17" ht="12.75">
      <c r="A3228" s="4">
        <v>45641</v>
      </c>
      <c r="B3228" s="18">
        <f>IF(AND(ISNUMBER(--LEFT(A3228,10)), ISNUMBER(--LEFT(C3228,10))), --LEFT(C3228,10) - --LEFT(A3228,10), "")</f>
        <v>30.354800000000978</v>
      </c>
      <c r="C3228" s="4">
        <v>45671.354861111111</v>
      </c>
      <c r="D3228" s="16">
        <f>YEAR(C3228)</f>
        <v>2025</v>
      </c>
      <c r="E3228" s="1" t="str">
        <f t="shared" si="50"/>
        <v>January 2025</v>
      </c>
      <c r="F3228" s="3" t="str">
        <f ca="1">IF(C3228&gt;=TODAY()-365, "Last 12 Months", "After 12 Months")</f>
        <v>Last 12 Months</v>
      </c>
      <c r="G3228" s="1" t="s">
        <v>5761</v>
      </c>
      <c r="H3228" s="1" t="s">
        <v>954</v>
      </c>
      <c r="I3228" s="1" t="s">
        <v>5760</v>
      </c>
      <c r="J3228" s="8">
        <f>EOMONTH(C3228, 0)</f>
        <v>45688</v>
      </c>
      <c r="K3228" s="1" t="s">
        <v>373</v>
      </c>
      <c r="L3228" s="1" t="str">
        <f>IF(ISNUMBER(SEARCH("Social subscription",I3228)),"Social Sub",IF(OR(ISNUMBER(SEARCH("Mens",I3228)),ISNUMBER(SEARCH("Ladies",I3228))),"Match Fees",IF(OR(ISNUMBER(SEARCH("Badgers",I3228)),ISNUMBER(SEARCH("Match Fee",I3228))),"Match Fees",IF(OR(ISNUMBER(SEARCH("Training",I3228)),ISNUMBER(SEARCH("Aspirations",I3228))),"Training Fee",""))))</f>
        <v>Training Fee</v>
      </c>
      <c r="M3228" s="1">
        <v>3</v>
      </c>
      <c r="N3228" s="1">
        <v>0.15</v>
      </c>
      <c r="O3228" s="1">
        <v>0.05</v>
      </c>
      <c r="P3228" s="1">
        <v>0</v>
      </c>
      <c r="Q3228" s="1">
        <v>2.8</v>
      </c>
    </row>
    <row r="3229" spans="1:17" ht="12.75">
      <c r="A3229" s="4">
        <v>45671</v>
      </c>
      <c r="B3229" s="18">
        <f>IF(AND(ISNUMBER(--LEFT(A3229,10)), ISNUMBER(--LEFT(C3229,10))), --LEFT(C3229,10) - --LEFT(A3229,10), "")</f>
        <v>0.4944000000032247</v>
      </c>
      <c r="C3229" s="4">
        <v>45671.494444444441</v>
      </c>
      <c r="D3229" s="16">
        <f>YEAR(C3229)</f>
        <v>2025</v>
      </c>
      <c r="E3229" s="1" t="str">
        <f t="shared" si="50"/>
        <v>January 2025</v>
      </c>
      <c r="F3229" s="3" t="str">
        <f ca="1">IF(C3229&gt;=TODAY()-365, "Last 12 Months", "After 12 Months")</f>
        <v>Last 12 Months</v>
      </c>
      <c r="G3229" s="1" t="s">
        <v>5762</v>
      </c>
      <c r="H3229" s="1" t="s">
        <v>1871</v>
      </c>
      <c r="I3229" s="1" t="s">
        <v>5763</v>
      </c>
      <c r="J3229" s="8">
        <f>EOMONTH(C3229, 0)</f>
        <v>45688</v>
      </c>
      <c r="K3229" s="1" t="s">
        <v>241</v>
      </c>
      <c r="L3229" s="1" t="str">
        <f>IF(ISNUMBER(SEARCH("Social subscription",I3229)),"Social Sub",IF(OR(ISNUMBER(SEARCH("Mens",I3229)),ISNUMBER(SEARCH("Ladies",I3229))),"Match Fees",IF(OR(ISNUMBER(SEARCH("Badgers",I3229)),ISNUMBER(SEARCH("Match Fee",I3229))),"Match Fees",IF(OR(ISNUMBER(SEARCH("Training",I3229)),ISNUMBER(SEARCH("Aspirations",I3229))),"Training Fee",""))))</f>
        <v>Match Fees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</row>
    <row r="3230" spans="1:17" ht="12.75">
      <c r="A3230" s="4">
        <v>45671</v>
      </c>
      <c r="B3230" s="18">
        <f>IF(AND(ISNUMBER(--LEFT(A3230,10)), ISNUMBER(--LEFT(C3230,10))), --LEFT(C3230,10) - --LEFT(A3230,10), "")</f>
        <v>0.4944000000032247</v>
      </c>
      <c r="C3230" s="4">
        <v>45671.494444444441</v>
      </c>
      <c r="D3230" s="16">
        <f>YEAR(C3230)</f>
        <v>2025</v>
      </c>
      <c r="E3230" s="1" t="str">
        <f t="shared" si="50"/>
        <v>January 2025</v>
      </c>
      <c r="F3230" s="3" t="str">
        <f ca="1">IF(C3230&gt;=TODAY()-365, "Last 12 Months", "After 12 Months")</f>
        <v>Last 12 Months</v>
      </c>
      <c r="G3230" s="1" t="s">
        <v>5764</v>
      </c>
      <c r="H3230" s="1" t="s">
        <v>996</v>
      </c>
      <c r="I3230" s="1" t="s">
        <v>5765</v>
      </c>
      <c r="J3230" s="8">
        <f>EOMONTH(C3230, 0)</f>
        <v>45688</v>
      </c>
      <c r="K3230" s="1" t="s">
        <v>241</v>
      </c>
      <c r="L3230" s="1" t="str">
        <f>IF(ISNUMBER(SEARCH("Social subscription",I3230)),"Social Sub",IF(OR(ISNUMBER(SEARCH("Mens",I3230)),ISNUMBER(SEARCH("Ladies",I3230))),"Match Fees",IF(OR(ISNUMBER(SEARCH("Badgers",I3230)),ISNUMBER(SEARCH("Match Fee",I3230))),"Match Fees",IF(OR(ISNUMBER(SEARCH("Training",I3230)),ISNUMBER(SEARCH("Aspirations",I3230))),"Training Fee",""))))</f>
        <v>Match Fees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</row>
    <row r="3231" spans="1:17" ht="12.75">
      <c r="A3231" s="4">
        <v>45633</v>
      </c>
      <c r="B3231" s="18">
        <f>IF(AND(ISNUMBER(--LEFT(A3231,10)), ISNUMBER(--LEFT(C3231,10))), --LEFT(C3231,10) - --LEFT(A3231,10), "")</f>
        <v>42.354099999996834</v>
      </c>
      <c r="C3231" s="4">
        <v>45675.354166666664</v>
      </c>
      <c r="D3231" s="16">
        <f>YEAR(C3231)</f>
        <v>2025</v>
      </c>
      <c r="E3231" s="1" t="str">
        <f t="shared" si="50"/>
        <v>January 2025</v>
      </c>
      <c r="F3231" s="3" t="str">
        <f ca="1">IF(C3231&gt;=TODAY()-365, "Last 12 Months", "After 12 Months")</f>
        <v>Last 12 Months</v>
      </c>
      <c r="G3231" s="1" t="s">
        <v>5766</v>
      </c>
      <c r="H3231" s="1" t="s">
        <v>1276</v>
      </c>
      <c r="I3231" s="1" t="s">
        <v>5767</v>
      </c>
      <c r="J3231" s="8">
        <f>EOMONTH(C3231, 0)</f>
        <v>45688</v>
      </c>
      <c r="K3231" s="1" t="s">
        <v>373</v>
      </c>
      <c r="L3231" s="1" t="str">
        <f>IF(ISNUMBER(SEARCH("Social subscription",I3231)),"Social Sub",IF(OR(ISNUMBER(SEARCH("Mens",I3231)),ISNUMBER(SEARCH("Ladies",I3231))),"Match Fees",IF(OR(ISNUMBER(SEARCH("Badgers",I3231)),ISNUMBER(SEARCH("Match Fee",I3231))),"Match Fees",IF(OR(ISNUMBER(SEARCH("Training",I3231)),ISNUMBER(SEARCH("Aspirations",I3231))),"Training Fee",""))))</f>
        <v>Match Fees</v>
      </c>
      <c r="M3231" s="1">
        <v>5</v>
      </c>
      <c r="N3231" s="1">
        <v>0.28000000000000003</v>
      </c>
      <c r="O3231" s="1">
        <v>0.05</v>
      </c>
      <c r="P3231" s="1">
        <v>0</v>
      </c>
      <c r="Q3231" s="1">
        <v>4.67</v>
      </c>
    </row>
    <row r="3232" spans="1:17" ht="12.75">
      <c r="A3232" s="4">
        <v>45621</v>
      </c>
      <c r="B3232" s="18">
        <f>IF(AND(ISNUMBER(--LEFT(A3232,10)), ISNUMBER(--LEFT(C3232,10))), --LEFT(C3232,10) - --LEFT(A3232,10), "")</f>
        <v>54.354099999996834</v>
      </c>
      <c r="C3232" s="4">
        <v>45675.354166666664</v>
      </c>
      <c r="D3232" s="16">
        <f>YEAR(C3232)</f>
        <v>2025</v>
      </c>
      <c r="E3232" s="1" t="str">
        <f t="shared" si="50"/>
        <v>January 2025</v>
      </c>
      <c r="F3232" s="3" t="str">
        <f ca="1">IF(C3232&gt;=TODAY()-365, "Last 12 Months", "After 12 Months")</f>
        <v>Last 12 Months</v>
      </c>
      <c r="G3232" s="1" t="s">
        <v>5768</v>
      </c>
      <c r="H3232" s="1" t="s">
        <v>3259</v>
      </c>
      <c r="I3232" s="1" t="s">
        <v>4825</v>
      </c>
      <c r="J3232" s="8">
        <f>EOMONTH(C3232, 0)</f>
        <v>45688</v>
      </c>
      <c r="K3232" s="1" t="s">
        <v>373</v>
      </c>
      <c r="L3232" s="1" t="str">
        <f>IF(ISNUMBER(SEARCH("Social subscription",I3232)),"Social Sub",IF(OR(ISNUMBER(SEARCH("Mens",I3232)),ISNUMBER(SEARCH("Ladies",I3232))),"Match Fees",IF(OR(ISNUMBER(SEARCH("Badgers",I3232)),ISNUMBER(SEARCH("Match Fee",I3232))),"Match Fees",IF(OR(ISNUMBER(SEARCH("Training",I3232)),ISNUMBER(SEARCH("Aspirations",I3232))),"Training Fee",""))))</f>
        <v>Match Fees</v>
      </c>
      <c r="M3232" s="1">
        <v>10</v>
      </c>
      <c r="N3232" s="1">
        <v>0.22</v>
      </c>
      <c r="O3232" s="1">
        <v>0.1</v>
      </c>
      <c r="P3232" s="1">
        <v>0</v>
      </c>
      <c r="Q3232" s="1">
        <v>9.68</v>
      </c>
    </row>
    <row r="3233" spans="1:17" ht="12.75">
      <c r="A3233" s="4">
        <v>45626</v>
      </c>
      <c r="B3233" s="18">
        <f>IF(AND(ISNUMBER(--LEFT(A3233,10)), ISNUMBER(--LEFT(C3233,10))), --LEFT(C3233,10) - --LEFT(A3233,10), "")</f>
        <v>49.354099999996834</v>
      </c>
      <c r="C3233" s="4">
        <v>45675.354166666664</v>
      </c>
      <c r="D3233" s="16">
        <f>YEAR(C3233)</f>
        <v>2025</v>
      </c>
      <c r="E3233" s="1" t="str">
        <f t="shared" si="50"/>
        <v>January 2025</v>
      </c>
      <c r="F3233" s="3" t="str">
        <f ca="1">IF(C3233&gt;=TODAY()-365, "Last 12 Months", "After 12 Months")</f>
        <v>Last 12 Months</v>
      </c>
      <c r="G3233" s="1" t="s">
        <v>5769</v>
      </c>
      <c r="H3233" s="1" t="s">
        <v>3259</v>
      </c>
      <c r="I3233" s="1" t="s">
        <v>4827</v>
      </c>
      <c r="J3233" s="8">
        <f>EOMONTH(C3233, 0)</f>
        <v>45688</v>
      </c>
      <c r="K3233" s="1" t="s">
        <v>373</v>
      </c>
      <c r="L3233" s="1" t="str">
        <f>IF(ISNUMBER(SEARCH("Social subscription",I3233)),"Social Sub",IF(OR(ISNUMBER(SEARCH("Mens",I3233)),ISNUMBER(SEARCH("Ladies",I3233))),"Match Fees",IF(OR(ISNUMBER(SEARCH("Badgers",I3233)),ISNUMBER(SEARCH("Match Fee",I3233))),"Match Fees",IF(OR(ISNUMBER(SEARCH("Training",I3233)),ISNUMBER(SEARCH("Aspirations",I3233))),"Training Fee",""))))</f>
        <v>Match Fees</v>
      </c>
      <c r="M3233" s="1">
        <v>10</v>
      </c>
      <c r="N3233" s="1">
        <v>0.22</v>
      </c>
      <c r="O3233" s="1">
        <v>0.1</v>
      </c>
      <c r="P3233" s="1">
        <v>0</v>
      </c>
      <c r="Q3233" s="1">
        <v>9.68</v>
      </c>
    </row>
    <row r="3234" spans="1:17" ht="12.75">
      <c r="A3234" s="4">
        <v>45634</v>
      </c>
      <c r="B3234" s="18">
        <f>IF(AND(ISNUMBER(--LEFT(A3234,10)), ISNUMBER(--LEFT(C3234,10))), --LEFT(C3234,10) - --LEFT(A3234,10), "")</f>
        <v>41.354099999996834</v>
      </c>
      <c r="C3234" s="4">
        <v>45675.354166666664</v>
      </c>
      <c r="D3234" s="16">
        <f>YEAR(C3234)</f>
        <v>2025</v>
      </c>
      <c r="E3234" s="1" t="str">
        <f t="shared" si="50"/>
        <v>January 2025</v>
      </c>
      <c r="F3234" s="3" t="str">
        <f ca="1">IF(C3234&gt;=TODAY()-365, "Last 12 Months", "After 12 Months")</f>
        <v>Last 12 Months</v>
      </c>
      <c r="G3234" s="1" t="s">
        <v>5770</v>
      </c>
      <c r="H3234" s="1" t="s">
        <v>3259</v>
      </c>
      <c r="I3234" s="1" t="s">
        <v>5646</v>
      </c>
      <c r="J3234" s="8">
        <f>EOMONTH(C3234, 0)</f>
        <v>45688</v>
      </c>
      <c r="K3234" s="1" t="s">
        <v>373</v>
      </c>
      <c r="L3234" s="1" t="str">
        <f>IF(ISNUMBER(SEARCH("Social subscription",I3234)),"Social Sub",IF(OR(ISNUMBER(SEARCH("Mens",I3234)),ISNUMBER(SEARCH("Ladies",I3234))),"Match Fees",IF(OR(ISNUMBER(SEARCH("Badgers",I3234)),ISNUMBER(SEARCH("Match Fee",I3234))),"Match Fees",IF(OR(ISNUMBER(SEARCH("Training",I3234)),ISNUMBER(SEARCH("Aspirations",I3234))),"Training Fee",""))))</f>
        <v>Match Fees</v>
      </c>
      <c r="M3234" s="1">
        <v>10</v>
      </c>
      <c r="N3234" s="1">
        <v>0.21</v>
      </c>
      <c r="O3234" s="1">
        <v>0.1</v>
      </c>
      <c r="P3234" s="1">
        <v>0</v>
      </c>
      <c r="Q3234" s="1">
        <v>9.69</v>
      </c>
    </row>
    <row r="3235" spans="1:17" ht="12.75">
      <c r="A3235" s="4">
        <v>45675</v>
      </c>
      <c r="B3235" s="18">
        <f>IF(AND(ISNUMBER(--LEFT(A3235,10)), ISNUMBER(--LEFT(C3235,10))), --LEFT(C3235,10) - --LEFT(A3235,10), "")</f>
        <v>0.68469999999797437</v>
      </c>
      <c r="C3235" s="4">
        <v>45675.68472222222</v>
      </c>
      <c r="D3235" s="16">
        <f>YEAR(C3235)</f>
        <v>2025</v>
      </c>
      <c r="E3235" s="1" t="str">
        <f t="shared" si="50"/>
        <v>January 2025</v>
      </c>
      <c r="F3235" s="3" t="str">
        <f ca="1">IF(C3235&gt;=TODAY()-365, "Last 12 Months", "After 12 Months")</f>
        <v>Last 12 Months</v>
      </c>
      <c r="G3235" s="1" t="s">
        <v>5771</v>
      </c>
      <c r="H3235" s="1" t="s">
        <v>3493</v>
      </c>
      <c r="I3235" s="1" t="s">
        <v>5772</v>
      </c>
      <c r="J3235" s="8">
        <f>EOMONTH(C3235, 0)</f>
        <v>45688</v>
      </c>
      <c r="K3235" s="1" t="s">
        <v>233</v>
      </c>
      <c r="L3235" s="1" t="str">
        <f>IF(ISNUMBER(SEARCH("Social subscription",I3235)),"Social Sub",IF(OR(ISNUMBER(SEARCH("Mens",I3235)),ISNUMBER(SEARCH("Ladies",I3235))),"Match Fees",IF(OR(ISNUMBER(SEARCH("Badgers",I3235)),ISNUMBER(SEARCH("Match Fee",I3235))),"Match Fees",IF(OR(ISNUMBER(SEARCH("Training",I3235)),ISNUMBER(SEARCH("Aspirations",I3235))),"Training Fee",""))))</f>
        <v>Match Fees</v>
      </c>
      <c r="M3235" s="1">
        <v>3</v>
      </c>
      <c r="N3235" s="1">
        <v>0</v>
      </c>
      <c r="O3235" s="1">
        <v>0</v>
      </c>
      <c r="P3235" s="1">
        <v>0</v>
      </c>
      <c r="Q3235" s="1">
        <v>3</v>
      </c>
    </row>
    <row r="3236" spans="1:17" ht="12.75">
      <c r="A3236" s="4">
        <v>45675</v>
      </c>
      <c r="B3236" s="18">
        <f>IF(AND(ISNUMBER(--LEFT(A3236,10)), ISNUMBER(--LEFT(C3236,10))), --LEFT(C3236,10) - --LEFT(A3236,10), "")</f>
        <v>0.68950000000040745</v>
      </c>
      <c r="C3236" s="4">
        <v>45675.689583333333</v>
      </c>
      <c r="D3236" s="16">
        <f>YEAR(C3236)</f>
        <v>2025</v>
      </c>
      <c r="E3236" s="1" t="str">
        <f t="shared" si="50"/>
        <v>January 2025</v>
      </c>
      <c r="F3236" s="3" t="str">
        <f ca="1">IF(C3236&gt;=TODAY()-365, "Last 12 Months", "After 12 Months")</f>
        <v>Last 12 Months</v>
      </c>
      <c r="G3236" s="1" t="s">
        <v>5773</v>
      </c>
      <c r="H3236" s="1" t="s">
        <v>2705</v>
      </c>
      <c r="I3236" s="1" t="s">
        <v>5774</v>
      </c>
      <c r="J3236" s="8">
        <f>EOMONTH(C3236, 0)</f>
        <v>45688</v>
      </c>
      <c r="K3236" s="1" t="s">
        <v>241</v>
      </c>
      <c r="L3236" s="1" t="str">
        <f>IF(ISNUMBER(SEARCH("Social subscription",I3236)),"Social Sub",IF(OR(ISNUMBER(SEARCH("Mens",I3236)),ISNUMBER(SEARCH("Ladies",I3236))),"Match Fees",IF(OR(ISNUMBER(SEARCH("Badgers",I3236)),ISNUMBER(SEARCH("Match Fee",I3236))),"Match Fees",IF(OR(ISNUMBER(SEARCH("Training",I3236)),ISNUMBER(SEARCH("Aspirations",I3236))),"Training Fee",""))))</f>
        <v>Match Fees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</row>
    <row r="3237" spans="1:17" ht="12.75">
      <c r="A3237" s="4">
        <v>45675</v>
      </c>
      <c r="B3237" s="18">
        <f>IF(AND(ISNUMBER(--LEFT(A3237,10)), ISNUMBER(--LEFT(C3237,10))), --LEFT(C3237,10) - --LEFT(A3237,10), "")</f>
        <v>0.7915999999968335</v>
      </c>
      <c r="C3237" s="4">
        <v>45675.791666666664</v>
      </c>
      <c r="D3237" s="16">
        <f>YEAR(C3237)</f>
        <v>2025</v>
      </c>
      <c r="E3237" s="1" t="str">
        <f t="shared" si="50"/>
        <v>January 2025</v>
      </c>
      <c r="F3237" s="3" t="str">
        <f ca="1">IF(C3237&gt;=TODAY()-365, "Last 12 Months", "After 12 Months")</f>
        <v>Last 12 Months</v>
      </c>
      <c r="G3237" s="1" t="s">
        <v>5775</v>
      </c>
      <c r="H3237" s="1" t="s">
        <v>371</v>
      </c>
      <c r="I3237" s="1" t="s">
        <v>5776</v>
      </c>
      <c r="J3237" s="8">
        <f>EOMONTH(C3237, 0)</f>
        <v>45688</v>
      </c>
      <c r="K3237" s="1" t="s">
        <v>241</v>
      </c>
      <c r="L3237" s="1" t="str">
        <f>IF(ISNUMBER(SEARCH("Social subscription",I3237)),"Social Sub",IF(OR(ISNUMBER(SEARCH("Mens",I3237)),ISNUMBER(SEARCH("Ladies",I3237))),"Match Fees",IF(OR(ISNUMBER(SEARCH("Badgers",I3237)),ISNUMBER(SEARCH("Match Fee",I3237))),"Match Fees",IF(OR(ISNUMBER(SEARCH("Training",I3237)),ISNUMBER(SEARCH("Aspirations",I3237))),"Training Fee",""))))</f>
        <v>Match Fees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</row>
    <row r="3238" spans="1:17" ht="12.75">
      <c r="A3238" s="4">
        <v>45675</v>
      </c>
      <c r="B3238" s="18">
        <f>IF(AND(ISNUMBER(--LEFT(A3238,10)), ISNUMBER(--LEFT(C3238,10))), --LEFT(C3238,10) - --LEFT(A3238,10), "")</f>
        <v>0.7915999999968335</v>
      </c>
      <c r="C3238" s="4">
        <v>45675.791666666664</v>
      </c>
      <c r="D3238" s="16">
        <f>YEAR(C3238)</f>
        <v>2025</v>
      </c>
      <c r="E3238" s="1" t="str">
        <f t="shared" si="50"/>
        <v>January 2025</v>
      </c>
      <c r="F3238" s="3" t="str">
        <f ca="1">IF(C3238&gt;=TODAY()-365, "Last 12 Months", "After 12 Months")</f>
        <v>Last 12 Months</v>
      </c>
      <c r="G3238" s="1" t="s">
        <v>5777</v>
      </c>
      <c r="H3238" s="1" t="s">
        <v>2939</v>
      </c>
      <c r="I3238" s="1" t="s">
        <v>5778</v>
      </c>
      <c r="J3238" s="8">
        <f>EOMONTH(C3238, 0)</f>
        <v>45688</v>
      </c>
      <c r="K3238" s="1" t="s">
        <v>241</v>
      </c>
      <c r="L3238" s="1" t="str">
        <f>IF(ISNUMBER(SEARCH("Social subscription",I3238)),"Social Sub",IF(OR(ISNUMBER(SEARCH("Mens",I3238)),ISNUMBER(SEARCH("Ladies",I3238))),"Match Fees",IF(OR(ISNUMBER(SEARCH("Badgers",I3238)),ISNUMBER(SEARCH("Match Fee",I3238))),"Match Fees",IF(OR(ISNUMBER(SEARCH("Training",I3238)),ISNUMBER(SEARCH("Aspirations",I3238))),"Training Fee",""))))</f>
        <v>Match Fees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</row>
    <row r="3239" spans="1:17" ht="12.75">
      <c r="A3239" s="4">
        <v>45675</v>
      </c>
      <c r="B3239" s="18">
        <f>IF(AND(ISNUMBER(--LEFT(A3239,10)), ISNUMBER(--LEFT(C3239,10))), --LEFT(C3239,10) - --LEFT(A3239,10), "")</f>
        <v>0.88330000000132713</v>
      </c>
      <c r="C3239" s="4">
        <v>45675.883333333331</v>
      </c>
      <c r="D3239" s="16">
        <f>YEAR(C3239)</f>
        <v>2025</v>
      </c>
      <c r="E3239" s="1" t="str">
        <f t="shared" si="50"/>
        <v>January 2025</v>
      </c>
      <c r="F3239" s="3" t="str">
        <f ca="1">IF(C3239&gt;=TODAY()-365, "Last 12 Months", "After 12 Months")</f>
        <v>Last 12 Months</v>
      </c>
      <c r="G3239" s="1" t="s">
        <v>5779</v>
      </c>
      <c r="H3239" s="1" t="s">
        <v>1463</v>
      </c>
      <c r="I3239" s="1" t="s">
        <v>5780</v>
      </c>
      <c r="J3239" s="8">
        <f>EOMONTH(C3239, 0)</f>
        <v>45688</v>
      </c>
      <c r="K3239" s="1" t="s">
        <v>241</v>
      </c>
      <c r="L3239" s="1" t="str">
        <f>IF(ISNUMBER(SEARCH("Social subscription",I3239)),"Social Sub",IF(OR(ISNUMBER(SEARCH("Mens",I3239)),ISNUMBER(SEARCH("Ladies",I3239))),"Match Fees",IF(OR(ISNUMBER(SEARCH("Badgers",I3239)),ISNUMBER(SEARCH("Match Fee",I3239))),"Match Fees",IF(OR(ISNUMBER(SEARCH("Training",I3239)),ISNUMBER(SEARCH("Aspirations",I3239))),"Training Fee",""))))</f>
        <v>Match Fees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</row>
    <row r="3240" spans="1:17" ht="12.75">
      <c r="A3240" s="4">
        <v>45675</v>
      </c>
      <c r="B3240" s="18">
        <f>IF(AND(ISNUMBER(--LEFT(A3240,10)), ISNUMBER(--LEFT(C3240,10))), --LEFT(C3240,10) - --LEFT(A3240,10), "")</f>
        <v>0.88399999999819556</v>
      </c>
      <c r="C3240" s="4">
        <v>45675.884027777778</v>
      </c>
      <c r="D3240" s="16">
        <f>YEAR(C3240)</f>
        <v>2025</v>
      </c>
      <c r="E3240" s="1" t="str">
        <f t="shared" si="50"/>
        <v>January 2025</v>
      </c>
      <c r="F3240" s="3" t="str">
        <f ca="1">IF(C3240&gt;=TODAY()-365, "Last 12 Months", "After 12 Months")</f>
        <v>Last 12 Months</v>
      </c>
      <c r="G3240" s="1" t="s">
        <v>5781</v>
      </c>
      <c r="H3240" s="1" t="s">
        <v>3561</v>
      </c>
      <c r="I3240" s="1" t="s">
        <v>5782</v>
      </c>
      <c r="J3240" s="8">
        <f>EOMONTH(C3240, 0)</f>
        <v>45688</v>
      </c>
      <c r="K3240" s="1" t="s">
        <v>233</v>
      </c>
      <c r="L3240" s="1" t="str">
        <f>IF(ISNUMBER(SEARCH("Social subscription",I3240)),"Social Sub",IF(OR(ISNUMBER(SEARCH("Mens",I3240)),ISNUMBER(SEARCH("Ladies",I3240))),"Match Fees",IF(OR(ISNUMBER(SEARCH("Badgers",I3240)),ISNUMBER(SEARCH("Match Fee",I3240))),"Match Fees",IF(OR(ISNUMBER(SEARCH("Training",I3240)),ISNUMBER(SEARCH("Aspirations",I3240))),"Training Fee",""))))</f>
        <v>Match Fees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</row>
    <row r="3241" spans="1:17" ht="12.75">
      <c r="A3241" s="4">
        <v>45675</v>
      </c>
      <c r="B3241" s="18">
        <f>IF(AND(ISNUMBER(--LEFT(A3241,10)), ISNUMBER(--LEFT(C3241,10))), --LEFT(C3241,10) - --LEFT(A3241,10), "")</f>
        <v>0.88539999999920838</v>
      </c>
      <c r="C3241" s="4">
        <v>45675.885416666664</v>
      </c>
      <c r="D3241" s="16">
        <f>YEAR(C3241)</f>
        <v>2025</v>
      </c>
      <c r="E3241" s="1" t="str">
        <f t="shared" si="50"/>
        <v>January 2025</v>
      </c>
      <c r="F3241" s="3" t="str">
        <f ca="1">IF(C3241&gt;=TODAY()-365, "Last 12 Months", "After 12 Months")</f>
        <v>Last 12 Months</v>
      </c>
      <c r="G3241" s="1" t="s">
        <v>5783</v>
      </c>
      <c r="H3241" s="1" t="s">
        <v>393</v>
      </c>
      <c r="I3241" s="1" t="s">
        <v>5784</v>
      </c>
      <c r="J3241" s="8">
        <f>EOMONTH(C3241, 0)</f>
        <v>45688</v>
      </c>
      <c r="K3241" s="1" t="s">
        <v>241</v>
      </c>
      <c r="L3241" s="1" t="str">
        <f>IF(ISNUMBER(SEARCH("Social subscription",I3241)),"Social Sub",IF(OR(ISNUMBER(SEARCH("Mens",I3241)),ISNUMBER(SEARCH("Ladies",I3241))),"Match Fees",IF(OR(ISNUMBER(SEARCH("Badgers",I3241)),ISNUMBER(SEARCH("Match Fee",I3241))),"Match Fees",IF(OR(ISNUMBER(SEARCH("Training",I3241)),ISNUMBER(SEARCH("Aspirations",I3241))),"Training Fee",""))))</f>
        <v>Match Fees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</row>
    <row r="3242" spans="1:17" ht="12.75">
      <c r="A3242" s="4">
        <v>45675</v>
      </c>
      <c r="B3242" s="18">
        <f>IF(AND(ISNUMBER(--LEFT(A3242,10)), ISNUMBER(--LEFT(C3242,10))), --LEFT(C3242,10) - --LEFT(A3242,10), "")</f>
        <v>0.88539999999920838</v>
      </c>
      <c r="C3242" s="4">
        <v>45675.885416666664</v>
      </c>
      <c r="D3242" s="16">
        <f>YEAR(C3242)</f>
        <v>2025</v>
      </c>
      <c r="E3242" s="1" t="str">
        <f t="shared" si="50"/>
        <v>January 2025</v>
      </c>
      <c r="F3242" s="3" t="str">
        <f ca="1">IF(C3242&gt;=TODAY()-365, "Last 12 Months", "After 12 Months")</f>
        <v>Last 12 Months</v>
      </c>
      <c r="G3242" s="1" t="s">
        <v>5785</v>
      </c>
      <c r="H3242" s="1" t="s">
        <v>632</v>
      </c>
      <c r="I3242" s="1" t="s">
        <v>5786</v>
      </c>
      <c r="J3242" s="8">
        <f>EOMONTH(C3242, 0)</f>
        <v>45688</v>
      </c>
      <c r="K3242" s="1" t="s">
        <v>241</v>
      </c>
      <c r="L3242" s="1" t="str">
        <f>IF(ISNUMBER(SEARCH("Social subscription",I3242)),"Social Sub",IF(OR(ISNUMBER(SEARCH("Mens",I3242)),ISNUMBER(SEARCH("Ladies",I3242))),"Match Fees",IF(OR(ISNUMBER(SEARCH("Badgers",I3242)),ISNUMBER(SEARCH("Match Fee",I3242))),"Match Fees",IF(OR(ISNUMBER(SEARCH("Training",I3242)),ISNUMBER(SEARCH("Aspirations",I3242))),"Training Fee",""))))</f>
        <v>Match Fees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</row>
    <row r="3243" spans="1:17" ht="12.75">
      <c r="A3243" s="4">
        <v>45675</v>
      </c>
      <c r="B3243" s="18">
        <f>IF(AND(ISNUMBER(--LEFT(A3243,10)), ISNUMBER(--LEFT(C3243,10))), --LEFT(C3243,10) - --LEFT(A3243,10), "")</f>
        <v>0.88539999999920838</v>
      </c>
      <c r="C3243" s="4">
        <v>45675.885416666664</v>
      </c>
      <c r="D3243" s="16">
        <f>YEAR(C3243)</f>
        <v>2025</v>
      </c>
      <c r="E3243" s="1" t="str">
        <f t="shared" si="50"/>
        <v>January 2025</v>
      </c>
      <c r="F3243" s="3" t="str">
        <f ca="1">IF(C3243&gt;=TODAY()-365, "Last 12 Months", "After 12 Months")</f>
        <v>Last 12 Months</v>
      </c>
      <c r="G3243" s="1" t="s">
        <v>5787</v>
      </c>
      <c r="H3243" s="1" t="s">
        <v>3257</v>
      </c>
      <c r="I3243" s="1" t="s">
        <v>5788</v>
      </c>
      <c r="J3243" s="8">
        <f>EOMONTH(C3243, 0)</f>
        <v>45688</v>
      </c>
      <c r="K3243" s="1" t="s">
        <v>241</v>
      </c>
      <c r="L3243" s="1" t="str">
        <f>IF(ISNUMBER(SEARCH("Social subscription",I3243)),"Social Sub",IF(OR(ISNUMBER(SEARCH("Mens",I3243)),ISNUMBER(SEARCH("Ladies",I3243))),"Match Fees",IF(OR(ISNUMBER(SEARCH("Badgers",I3243)),ISNUMBER(SEARCH("Match Fee",I3243))),"Match Fees",IF(OR(ISNUMBER(SEARCH("Training",I3243)),ISNUMBER(SEARCH("Aspirations",I3243))),"Training Fee",""))))</f>
        <v>Match Fees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</row>
    <row r="3244" spans="1:17" ht="12.75">
      <c r="A3244" s="4">
        <v>45675</v>
      </c>
      <c r="B3244" s="18">
        <f>IF(AND(ISNUMBER(--LEFT(A3244,10)), ISNUMBER(--LEFT(C3244,10))), --LEFT(C3244,10) - --LEFT(A3244,10), "")</f>
        <v>0.88539999999920838</v>
      </c>
      <c r="C3244" s="4">
        <v>45675.885416666664</v>
      </c>
      <c r="D3244" s="16">
        <f>YEAR(C3244)</f>
        <v>2025</v>
      </c>
      <c r="E3244" s="1" t="str">
        <f t="shared" si="50"/>
        <v>January 2025</v>
      </c>
      <c r="F3244" s="3" t="str">
        <f ca="1">IF(C3244&gt;=TODAY()-365, "Last 12 Months", "After 12 Months")</f>
        <v>Last 12 Months</v>
      </c>
      <c r="G3244" s="1" t="s">
        <v>5789</v>
      </c>
      <c r="H3244" s="1" t="s">
        <v>799</v>
      </c>
      <c r="I3244" s="1" t="s">
        <v>5788</v>
      </c>
      <c r="J3244" s="8">
        <f>EOMONTH(C3244, 0)</f>
        <v>45688</v>
      </c>
      <c r="K3244" s="1" t="s">
        <v>241</v>
      </c>
      <c r="L3244" s="1" t="str">
        <f>IF(ISNUMBER(SEARCH("Social subscription",I3244)),"Social Sub",IF(OR(ISNUMBER(SEARCH("Mens",I3244)),ISNUMBER(SEARCH("Ladies",I3244))),"Match Fees",IF(OR(ISNUMBER(SEARCH("Badgers",I3244)),ISNUMBER(SEARCH("Match Fee",I3244))),"Match Fees",IF(OR(ISNUMBER(SEARCH("Training",I3244)),ISNUMBER(SEARCH("Aspirations",I3244))),"Training Fee",""))))</f>
        <v>Match Fees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</row>
    <row r="3245" spans="1:17" ht="12.75">
      <c r="A3245" s="4">
        <v>45675</v>
      </c>
      <c r="B3245" s="18">
        <f>IF(AND(ISNUMBER(--LEFT(A3245,10)), ISNUMBER(--LEFT(C3245,10))), --LEFT(C3245,10) - --LEFT(A3245,10), "")</f>
        <v>0.88539999999920838</v>
      </c>
      <c r="C3245" s="4">
        <v>45675.885416666664</v>
      </c>
      <c r="D3245" s="16">
        <f>YEAR(C3245)</f>
        <v>2025</v>
      </c>
      <c r="E3245" s="1" t="str">
        <f t="shared" si="50"/>
        <v>January 2025</v>
      </c>
      <c r="F3245" s="3" t="str">
        <f ca="1">IF(C3245&gt;=TODAY()-365, "Last 12 Months", "After 12 Months")</f>
        <v>Last 12 Months</v>
      </c>
      <c r="G3245" s="1" t="s">
        <v>5790</v>
      </c>
      <c r="H3245" s="1" t="s">
        <v>2506</v>
      </c>
      <c r="I3245" s="1" t="s">
        <v>5788</v>
      </c>
      <c r="J3245" s="8">
        <f>EOMONTH(C3245, 0)</f>
        <v>45688</v>
      </c>
      <c r="K3245" s="1" t="s">
        <v>241</v>
      </c>
      <c r="L3245" s="1" t="str">
        <f>IF(ISNUMBER(SEARCH("Social subscription",I3245)),"Social Sub",IF(OR(ISNUMBER(SEARCH("Mens",I3245)),ISNUMBER(SEARCH("Ladies",I3245))),"Match Fees",IF(OR(ISNUMBER(SEARCH("Badgers",I3245)),ISNUMBER(SEARCH("Match Fee",I3245))),"Match Fees",IF(OR(ISNUMBER(SEARCH("Training",I3245)),ISNUMBER(SEARCH("Aspirations",I3245))),"Training Fee",""))))</f>
        <v>Match Fees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</row>
    <row r="3246" spans="1:17" ht="12.75">
      <c r="A3246" s="4">
        <v>45618</v>
      </c>
      <c r="B3246" s="18">
        <f>IF(AND(ISNUMBER(--LEFT(A3246,10)), ISNUMBER(--LEFT(C3246,10))), --LEFT(C3246,10) - --LEFT(A3246,10), "")</f>
        <v>58.354099999996834</v>
      </c>
      <c r="C3246" s="4">
        <v>45676.354166666664</v>
      </c>
      <c r="D3246" s="16">
        <f>YEAR(C3246)</f>
        <v>2025</v>
      </c>
      <c r="E3246" s="1" t="str">
        <f t="shared" si="50"/>
        <v>January 2025</v>
      </c>
      <c r="F3246" s="3" t="str">
        <f ca="1">IF(C3246&gt;=TODAY()-365, "Last 12 Months", "After 12 Months")</f>
        <v>Last 12 Months</v>
      </c>
      <c r="G3246" s="1" t="s">
        <v>5791</v>
      </c>
      <c r="H3246" s="1" t="s">
        <v>593</v>
      </c>
      <c r="I3246" s="1" t="s">
        <v>5792</v>
      </c>
      <c r="J3246" s="8">
        <f>EOMONTH(C3246, 0)</f>
        <v>45688</v>
      </c>
      <c r="K3246" s="1" t="s">
        <v>373</v>
      </c>
      <c r="L3246" s="1" t="str">
        <f>IF(ISNUMBER(SEARCH("Social subscription",I3246)),"Social Sub",IF(OR(ISNUMBER(SEARCH("Mens",I3246)),ISNUMBER(SEARCH("Ladies",I3246))),"Match Fees",IF(OR(ISNUMBER(SEARCH("Badgers",I3246)),ISNUMBER(SEARCH("Match Fee",I3246))),"Match Fees",IF(OR(ISNUMBER(SEARCH("Training",I3246)),ISNUMBER(SEARCH("Aspirations",I3246))),"Training Fee",""))))</f>
        <v>Match Fees</v>
      </c>
      <c r="M3246" s="1">
        <v>3</v>
      </c>
      <c r="N3246" s="1">
        <v>0.11</v>
      </c>
      <c r="O3246" s="1">
        <v>0.05</v>
      </c>
      <c r="P3246" s="1">
        <v>0</v>
      </c>
      <c r="Q3246" s="1">
        <v>2.84</v>
      </c>
    </row>
    <row r="3247" spans="1:17" ht="12.75">
      <c r="A3247" s="4">
        <v>45627</v>
      </c>
      <c r="B3247" s="18">
        <f>IF(AND(ISNUMBER(--LEFT(A3247,10)), ISNUMBER(--LEFT(C3247,10))), --LEFT(C3247,10) - --LEFT(A3247,10), "")</f>
        <v>49.354099999996834</v>
      </c>
      <c r="C3247" s="4">
        <v>45676.354166666664</v>
      </c>
      <c r="D3247" s="16">
        <f>YEAR(C3247)</f>
        <v>2025</v>
      </c>
      <c r="E3247" s="1" t="str">
        <f t="shared" si="50"/>
        <v>January 2025</v>
      </c>
      <c r="F3247" s="3" t="str">
        <f ca="1">IF(C3247&gt;=TODAY()-365, "Last 12 Months", "After 12 Months")</f>
        <v>Last 12 Months</v>
      </c>
      <c r="G3247" s="1" t="s">
        <v>5793</v>
      </c>
      <c r="H3247" s="1" t="s">
        <v>593</v>
      </c>
      <c r="I3247" s="1" t="s">
        <v>5794</v>
      </c>
      <c r="J3247" s="8">
        <f>EOMONTH(C3247, 0)</f>
        <v>45688</v>
      </c>
      <c r="K3247" s="1" t="s">
        <v>373</v>
      </c>
      <c r="L3247" s="1" t="str">
        <f>IF(ISNUMBER(SEARCH("Social subscription",I3247)),"Social Sub",IF(OR(ISNUMBER(SEARCH("Mens",I3247)),ISNUMBER(SEARCH("Ladies",I3247))),"Match Fees",IF(OR(ISNUMBER(SEARCH("Badgers",I3247)),ISNUMBER(SEARCH("Match Fee",I3247))),"Match Fees",IF(OR(ISNUMBER(SEARCH("Training",I3247)),ISNUMBER(SEARCH("Aspirations",I3247))),"Training Fee",""))))</f>
        <v>Training Fee</v>
      </c>
      <c r="M3247" s="1">
        <v>3</v>
      </c>
      <c r="N3247" s="1">
        <v>0.11</v>
      </c>
      <c r="O3247" s="1">
        <v>0.05</v>
      </c>
      <c r="P3247" s="1">
        <v>0</v>
      </c>
      <c r="Q3247" s="1">
        <v>2.84</v>
      </c>
    </row>
    <row r="3248" spans="1:17" ht="12.75">
      <c r="A3248" s="4">
        <v>45632</v>
      </c>
      <c r="B3248" s="18">
        <f>IF(AND(ISNUMBER(--LEFT(A3248,10)), ISNUMBER(--LEFT(C3248,10))), --LEFT(C3248,10) - --LEFT(A3248,10), "")</f>
        <v>44.354099999996834</v>
      </c>
      <c r="C3248" s="4">
        <v>45676.354166666664</v>
      </c>
      <c r="D3248" s="16">
        <f>YEAR(C3248)</f>
        <v>2025</v>
      </c>
      <c r="E3248" s="1" t="str">
        <f t="shared" si="50"/>
        <v>January 2025</v>
      </c>
      <c r="F3248" s="3" t="str">
        <f ca="1">IF(C3248&gt;=TODAY()-365, "Last 12 Months", "After 12 Months")</f>
        <v>Last 12 Months</v>
      </c>
      <c r="G3248" s="1" t="s">
        <v>5795</v>
      </c>
      <c r="H3248" s="1" t="s">
        <v>593</v>
      </c>
      <c r="I3248" s="1" t="s">
        <v>5796</v>
      </c>
      <c r="J3248" s="8">
        <f>EOMONTH(C3248, 0)</f>
        <v>45688</v>
      </c>
      <c r="K3248" s="1" t="s">
        <v>373</v>
      </c>
      <c r="L3248" s="1" t="str">
        <f>IF(ISNUMBER(SEARCH("Social subscription",I3248)),"Social Sub",IF(OR(ISNUMBER(SEARCH("Mens",I3248)),ISNUMBER(SEARCH("Ladies",I3248))),"Match Fees",IF(OR(ISNUMBER(SEARCH("Badgers",I3248)),ISNUMBER(SEARCH("Match Fee",I3248))),"Match Fees",IF(OR(ISNUMBER(SEARCH("Training",I3248)),ISNUMBER(SEARCH("Aspirations",I3248))),"Training Fee",""))))</f>
        <v>Match Fees</v>
      </c>
      <c r="M3248" s="1">
        <v>3</v>
      </c>
      <c r="N3248" s="1">
        <v>0.12</v>
      </c>
      <c r="O3248" s="1">
        <v>0.05</v>
      </c>
      <c r="P3248" s="1">
        <v>0</v>
      </c>
      <c r="Q3248" s="1">
        <v>2.83</v>
      </c>
    </row>
    <row r="3249" spans="1:17" ht="12.75">
      <c r="A3249" s="4">
        <v>45676</v>
      </c>
      <c r="B3249" s="18">
        <f>IF(AND(ISNUMBER(--LEFT(A3249,10)), ISNUMBER(--LEFT(C3249,10))), --LEFT(C3249,10) - --LEFT(A3249,10), "")</f>
        <v>0.47630000000208383</v>
      </c>
      <c r="C3249" s="4">
        <v>45676.476388888892</v>
      </c>
      <c r="D3249" s="16">
        <f>YEAR(C3249)</f>
        <v>2025</v>
      </c>
      <c r="E3249" s="1" t="str">
        <f t="shared" si="50"/>
        <v>January 2025</v>
      </c>
      <c r="F3249" s="3" t="str">
        <f ca="1">IF(C3249&gt;=TODAY()-365, "Last 12 Months", "After 12 Months")</f>
        <v>Last 12 Months</v>
      </c>
      <c r="G3249" s="1" t="s">
        <v>5797</v>
      </c>
      <c r="H3249" s="1" t="s">
        <v>610</v>
      </c>
      <c r="I3249" s="1" t="s">
        <v>5798</v>
      </c>
      <c r="J3249" s="8">
        <f>EOMONTH(C3249, 0)</f>
        <v>45688</v>
      </c>
      <c r="K3249" s="1" t="s">
        <v>241</v>
      </c>
      <c r="L3249" s="1" t="str">
        <f>IF(ISNUMBER(SEARCH("Social subscription",I3249)),"Social Sub",IF(OR(ISNUMBER(SEARCH("Mens",I3249)),ISNUMBER(SEARCH("Ladies",I3249))),"Match Fees",IF(OR(ISNUMBER(SEARCH("Badgers",I3249)),ISNUMBER(SEARCH("Match Fee",I3249))),"Match Fees",IF(OR(ISNUMBER(SEARCH("Training",I3249)),ISNUMBER(SEARCH("Aspirations",I3249))),"Training Fee",""))))</f>
        <v>Training Fee</v>
      </c>
      <c r="M3249" s="1">
        <v>3</v>
      </c>
      <c r="N3249" s="1">
        <v>0</v>
      </c>
      <c r="O3249" s="1">
        <v>0</v>
      </c>
      <c r="P3249" s="1">
        <v>0</v>
      </c>
      <c r="Q3249" s="1">
        <v>3</v>
      </c>
    </row>
    <row r="3250" spans="1:17" ht="12.75">
      <c r="A3250" s="4">
        <v>45676</v>
      </c>
      <c r="B3250" s="18">
        <f>IF(AND(ISNUMBER(--LEFT(A3250,10)), ISNUMBER(--LEFT(C3250,10))), --LEFT(C3250,10) - --LEFT(A3250,10), "")</f>
        <v>0.47699999999895226</v>
      </c>
      <c r="C3250" s="4">
        <v>45676.477083333331</v>
      </c>
      <c r="D3250" s="16">
        <f>YEAR(C3250)</f>
        <v>2025</v>
      </c>
      <c r="E3250" s="1" t="str">
        <f t="shared" si="50"/>
        <v>January 2025</v>
      </c>
      <c r="F3250" s="3" t="str">
        <f ca="1">IF(C3250&gt;=TODAY()-365, "Last 12 Months", "After 12 Months")</f>
        <v>Last 12 Months</v>
      </c>
      <c r="G3250" s="1" t="s">
        <v>5799</v>
      </c>
      <c r="H3250" s="1" t="s">
        <v>613</v>
      </c>
      <c r="I3250" s="1" t="s">
        <v>5798</v>
      </c>
      <c r="J3250" s="8">
        <f>EOMONTH(C3250, 0)</f>
        <v>45688</v>
      </c>
      <c r="K3250" s="1" t="s">
        <v>241</v>
      </c>
      <c r="L3250" s="1" t="str">
        <f>IF(ISNUMBER(SEARCH("Social subscription",I3250)),"Social Sub",IF(OR(ISNUMBER(SEARCH("Mens",I3250)),ISNUMBER(SEARCH("Ladies",I3250))),"Match Fees",IF(OR(ISNUMBER(SEARCH("Badgers",I3250)),ISNUMBER(SEARCH("Match Fee",I3250))),"Match Fees",IF(OR(ISNUMBER(SEARCH("Training",I3250)),ISNUMBER(SEARCH("Aspirations",I3250))),"Training Fee",""))))</f>
        <v>Training Fee</v>
      </c>
      <c r="M3250" s="1">
        <v>3</v>
      </c>
      <c r="N3250" s="1">
        <v>0</v>
      </c>
      <c r="O3250" s="1">
        <v>0</v>
      </c>
      <c r="P3250" s="1">
        <v>0</v>
      </c>
      <c r="Q3250" s="1">
        <v>3</v>
      </c>
    </row>
    <row r="3251" spans="1:17" ht="12.75">
      <c r="A3251" s="4">
        <v>45676</v>
      </c>
      <c r="B3251" s="18">
        <f>IF(AND(ISNUMBER(--LEFT(A3251,10)), ISNUMBER(--LEFT(C3251,10))), --LEFT(C3251,10) - --LEFT(A3251,10), "")</f>
        <v>0.47699999999895226</v>
      </c>
      <c r="C3251" s="4">
        <v>45676.477083333331</v>
      </c>
      <c r="D3251" s="16">
        <f>YEAR(C3251)</f>
        <v>2025</v>
      </c>
      <c r="E3251" s="1" t="str">
        <f t="shared" si="50"/>
        <v>January 2025</v>
      </c>
      <c r="F3251" s="3" t="str">
        <f ca="1">IF(C3251&gt;=TODAY()-365, "Last 12 Months", "After 12 Months")</f>
        <v>Last 12 Months</v>
      </c>
      <c r="G3251" s="1" t="s">
        <v>5800</v>
      </c>
      <c r="H3251" s="1" t="s">
        <v>781</v>
      </c>
      <c r="I3251" s="1" t="s">
        <v>5801</v>
      </c>
      <c r="J3251" s="8">
        <f>EOMONTH(C3251, 0)</f>
        <v>45688</v>
      </c>
      <c r="K3251" s="1" t="s">
        <v>233</v>
      </c>
      <c r="L3251" s="1" t="str">
        <f>IF(ISNUMBER(SEARCH("Social subscription",I3251)),"Social Sub",IF(OR(ISNUMBER(SEARCH("Mens",I3251)),ISNUMBER(SEARCH("Ladies",I3251))),"Match Fees",IF(OR(ISNUMBER(SEARCH("Badgers",I3251)),ISNUMBER(SEARCH("Match Fee",I3251))),"Match Fees",IF(OR(ISNUMBER(SEARCH("Training",I3251)),ISNUMBER(SEARCH("Aspirations",I3251))),"Training Fee",""))))</f>
        <v>Training Fee</v>
      </c>
      <c r="M3251" s="1">
        <v>3</v>
      </c>
      <c r="N3251" s="1">
        <v>0</v>
      </c>
      <c r="O3251" s="1">
        <v>0</v>
      </c>
      <c r="P3251" s="1">
        <v>0</v>
      </c>
      <c r="Q3251" s="1">
        <v>3</v>
      </c>
    </row>
    <row r="3252" spans="1:17" ht="12.75">
      <c r="A3252" s="4">
        <v>45675</v>
      </c>
      <c r="B3252" s="18">
        <f>IF(AND(ISNUMBER(--LEFT(A3252,10)), ISNUMBER(--LEFT(C3252,10))), --LEFT(C3252,10) - --LEFT(A3252,10), "")</f>
        <v>1.6270000000004075</v>
      </c>
      <c r="C3252" s="4">
        <v>45676.627083333333</v>
      </c>
      <c r="D3252" s="16">
        <f>YEAR(C3252)</f>
        <v>2025</v>
      </c>
      <c r="E3252" s="1" t="str">
        <f t="shared" si="50"/>
        <v>January 2025</v>
      </c>
      <c r="F3252" s="3" t="str">
        <f ca="1">IF(C3252&gt;=TODAY()-365, "Last 12 Months", "After 12 Months")</f>
        <v>Last 12 Months</v>
      </c>
      <c r="G3252" s="1" t="s">
        <v>5802</v>
      </c>
      <c r="H3252" s="1" t="s">
        <v>613</v>
      </c>
      <c r="I3252" s="1" t="s">
        <v>5803</v>
      </c>
      <c r="J3252" s="8">
        <f>EOMONTH(C3252, 0)</f>
        <v>45688</v>
      </c>
      <c r="K3252" s="1" t="s">
        <v>241</v>
      </c>
      <c r="L3252" s="1" t="str">
        <f>IF(ISNUMBER(SEARCH("Social subscription",I3252)),"Social Sub",IF(OR(ISNUMBER(SEARCH("Mens",I3252)),ISNUMBER(SEARCH("Ladies",I3252))),"Match Fees",IF(OR(ISNUMBER(SEARCH("Badgers",I3252)),ISNUMBER(SEARCH("Match Fee",I3252))),"Match Fees",IF(OR(ISNUMBER(SEARCH("Training",I3252)),ISNUMBER(SEARCH("Aspirations",I3252))),"Training Fee",""))))</f>
        <v>Match Fees</v>
      </c>
      <c r="M3252" s="1">
        <v>3</v>
      </c>
      <c r="N3252" s="1">
        <v>0</v>
      </c>
      <c r="O3252" s="1">
        <v>0</v>
      </c>
      <c r="P3252" s="1">
        <v>0</v>
      </c>
      <c r="Q3252" s="1">
        <v>3</v>
      </c>
    </row>
    <row r="3253" spans="1:17" ht="12.75">
      <c r="A3253" s="4">
        <v>45676</v>
      </c>
      <c r="B3253" s="18">
        <f>IF(AND(ISNUMBER(--LEFT(A3253,10)), ISNUMBER(--LEFT(C3253,10))), --LEFT(C3253,10) - --LEFT(A3253,10), "")</f>
        <v>0.64790000000357395</v>
      </c>
      <c r="C3253" s="4">
        <v>45676.647916666669</v>
      </c>
      <c r="D3253" s="16">
        <f>YEAR(C3253)</f>
        <v>2025</v>
      </c>
      <c r="E3253" s="1" t="str">
        <f t="shared" si="50"/>
        <v>January 2025</v>
      </c>
      <c r="F3253" s="3" t="str">
        <f ca="1">IF(C3253&gt;=TODAY()-365, "Last 12 Months", "After 12 Months")</f>
        <v>Last 12 Months</v>
      </c>
      <c r="G3253" s="1" t="s">
        <v>5804</v>
      </c>
      <c r="H3253" s="1" t="s">
        <v>3257</v>
      </c>
      <c r="I3253" s="1" t="s">
        <v>5805</v>
      </c>
      <c r="J3253" s="8">
        <f>EOMONTH(C3253, 0)</f>
        <v>45688</v>
      </c>
      <c r="K3253" s="1" t="s">
        <v>241</v>
      </c>
      <c r="L3253" s="1" t="str">
        <f>IF(ISNUMBER(SEARCH("Social subscription",I3253)),"Social Sub",IF(OR(ISNUMBER(SEARCH("Mens",I3253)),ISNUMBER(SEARCH("Ladies",I3253))),"Match Fees",IF(OR(ISNUMBER(SEARCH("Badgers",I3253)),ISNUMBER(SEARCH("Match Fee",I3253))),"Match Fees",IF(OR(ISNUMBER(SEARCH("Training",I3253)),ISNUMBER(SEARCH("Aspirations",I3253))),"Training Fee",""))))</f>
        <v>Match Fees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</row>
    <row r="3254" spans="1:17" ht="12.75">
      <c r="A3254" s="4">
        <v>45676</v>
      </c>
      <c r="B3254" s="18">
        <f>IF(AND(ISNUMBER(--LEFT(A3254,10)), ISNUMBER(--LEFT(C3254,10))), --LEFT(C3254,10) - --LEFT(A3254,10), "")</f>
        <v>0.64790000000357395</v>
      </c>
      <c r="C3254" s="4">
        <v>45676.647916666669</v>
      </c>
      <c r="D3254" s="16">
        <f>YEAR(C3254)</f>
        <v>2025</v>
      </c>
      <c r="E3254" s="1" t="str">
        <f t="shared" si="50"/>
        <v>January 2025</v>
      </c>
      <c r="F3254" s="3" t="str">
        <f ca="1">IF(C3254&gt;=TODAY()-365, "Last 12 Months", "After 12 Months")</f>
        <v>Last 12 Months</v>
      </c>
      <c r="G3254" s="1" t="s">
        <v>5806</v>
      </c>
      <c r="H3254" s="1" t="s">
        <v>799</v>
      </c>
      <c r="I3254" s="1" t="s">
        <v>5805</v>
      </c>
      <c r="J3254" s="8">
        <f>EOMONTH(C3254, 0)</f>
        <v>45688</v>
      </c>
      <c r="K3254" s="1" t="s">
        <v>241</v>
      </c>
      <c r="L3254" s="1" t="str">
        <f>IF(ISNUMBER(SEARCH("Social subscription",I3254)),"Social Sub",IF(OR(ISNUMBER(SEARCH("Mens",I3254)),ISNUMBER(SEARCH("Ladies",I3254))),"Match Fees",IF(OR(ISNUMBER(SEARCH("Badgers",I3254)),ISNUMBER(SEARCH("Match Fee",I3254))),"Match Fees",IF(OR(ISNUMBER(SEARCH("Training",I3254)),ISNUMBER(SEARCH("Aspirations",I3254))),"Training Fee",""))))</f>
        <v>Match Fees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</row>
    <row r="3255" spans="1:17" ht="12.75">
      <c r="A3255" s="4">
        <v>45676</v>
      </c>
      <c r="B3255" s="18">
        <f>IF(AND(ISNUMBER(--LEFT(A3255,10)), ISNUMBER(--LEFT(C3255,10))), --LEFT(C3255,10) - --LEFT(A3255,10), "")</f>
        <v>0.64790000000357395</v>
      </c>
      <c r="C3255" s="4">
        <v>45676.647916666669</v>
      </c>
      <c r="D3255" s="16">
        <f>YEAR(C3255)</f>
        <v>2025</v>
      </c>
      <c r="E3255" s="1" t="str">
        <f t="shared" si="50"/>
        <v>January 2025</v>
      </c>
      <c r="F3255" s="3" t="str">
        <f ca="1">IF(C3255&gt;=TODAY()-365, "Last 12 Months", "After 12 Months")</f>
        <v>Last 12 Months</v>
      </c>
      <c r="G3255" s="1" t="s">
        <v>5807</v>
      </c>
      <c r="H3255" s="1" t="s">
        <v>2506</v>
      </c>
      <c r="I3255" s="1" t="s">
        <v>5805</v>
      </c>
      <c r="J3255" s="8">
        <f>EOMONTH(C3255, 0)</f>
        <v>45688</v>
      </c>
      <c r="K3255" s="1" t="s">
        <v>241</v>
      </c>
      <c r="L3255" s="1" t="str">
        <f>IF(ISNUMBER(SEARCH("Social subscription",I3255)),"Social Sub",IF(OR(ISNUMBER(SEARCH("Mens",I3255)),ISNUMBER(SEARCH("Ladies",I3255))),"Match Fees",IF(OR(ISNUMBER(SEARCH("Badgers",I3255)),ISNUMBER(SEARCH("Match Fee",I3255))),"Match Fees",IF(OR(ISNUMBER(SEARCH("Training",I3255)),ISNUMBER(SEARCH("Aspirations",I3255))),"Training Fee",""))))</f>
        <v>Match Fees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</row>
    <row r="3256" spans="1:17" ht="12.75">
      <c r="A3256" s="4">
        <v>45616</v>
      </c>
      <c r="B3256" s="18">
        <f>IF(AND(ISNUMBER(--LEFT(A3256,10)), ISNUMBER(--LEFT(C3256,10))), --LEFT(C3256,10) - --LEFT(A3256,10), "")</f>
        <v>64.832600000001548</v>
      </c>
      <c r="C3256" s="4">
        <v>45680.832638888889</v>
      </c>
      <c r="D3256" s="16">
        <f>YEAR(C3256)</f>
        <v>2025</v>
      </c>
      <c r="E3256" s="1" t="str">
        <f t="shared" si="50"/>
        <v>January 2025</v>
      </c>
      <c r="F3256" s="3" t="str">
        <f ca="1">IF(C3256&gt;=TODAY()-365, "Last 12 Months", "After 12 Months")</f>
        <v>Last 12 Months</v>
      </c>
      <c r="G3256" s="1" t="s">
        <v>5808</v>
      </c>
      <c r="H3256" s="1" t="s">
        <v>812</v>
      </c>
      <c r="I3256" s="1" t="s">
        <v>5809</v>
      </c>
      <c r="J3256" s="8">
        <f>EOMONTH(C3256, 0)</f>
        <v>45688</v>
      </c>
      <c r="K3256" s="1" t="s">
        <v>233</v>
      </c>
      <c r="L3256" s="1" t="str">
        <f>IF(ISNUMBER(SEARCH("Social subscription",I3256)),"Social Sub",IF(OR(ISNUMBER(SEARCH("Mens",I3256)),ISNUMBER(SEARCH("Ladies",I3256))),"Match Fees",IF(OR(ISNUMBER(SEARCH("Badgers",I3256)),ISNUMBER(SEARCH("Match Fee",I3256))),"Match Fees",IF(OR(ISNUMBER(SEARCH("Training",I3256)),ISNUMBER(SEARCH("Aspirations",I3256))),"Training Fee",""))))</f>
        <v>Match Fees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</row>
    <row r="3257" spans="1:17" ht="12.75">
      <c r="A3257" s="4">
        <v>45577</v>
      </c>
      <c r="B3257" s="18">
        <f>IF(AND(ISNUMBER(--LEFT(A3257,10)), ISNUMBER(--LEFT(C3257,10))), --LEFT(C3257,10) - --LEFT(A3257,10), "")</f>
        <v>104.35409999999683</v>
      </c>
      <c r="C3257" s="4">
        <v>45681.354166666664</v>
      </c>
      <c r="D3257" s="16">
        <f>YEAR(C3257)</f>
        <v>2025</v>
      </c>
      <c r="E3257" s="1" t="str">
        <f t="shared" si="50"/>
        <v>January 2025</v>
      </c>
      <c r="F3257" s="3" t="str">
        <f ca="1">IF(C3257&gt;=TODAY()-365, "Last 12 Months", "After 12 Months")</f>
        <v>Last 12 Months</v>
      </c>
      <c r="G3257" s="1" t="s">
        <v>5810</v>
      </c>
      <c r="H3257" s="1" t="s">
        <v>979</v>
      </c>
      <c r="I3257" s="1" t="s">
        <v>5811</v>
      </c>
      <c r="J3257" s="8">
        <f>EOMONTH(C3257, 0)</f>
        <v>45688</v>
      </c>
      <c r="K3257" s="1" t="s">
        <v>373</v>
      </c>
      <c r="L3257" s="1" t="str">
        <f>IF(ISNUMBER(SEARCH("Social subscription",I3257)),"Social Sub",IF(OR(ISNUMBER(SEARCH("Mens",I3257)),ISNUMBER(SEARCH("Ladies",I3257))),"Match Fees",IF(OR(ISNUMBER(SEARCH("Badgers",I3257)),ISNUMBER(SEARCH("Match Fee",I3257))),"Match Fees",IF(OR(ISNUMBER(SEARCH("Training",I3257)),ISNUMBER(SEARCH("Aspirations",I3257))),"Training Fee",""))))</f>
        <v>Match Fees</v>
      </c>
      <c r="M3257" s="1">
        <v>3</v>
      </c>
      <c r="N3257" s="1">
        <v>0.25</v>
      </c>
      <c r="O3257" s="1">
        <v>0.05</v>
      </c>
      <c r="P3257" s="1">
        <v>0</v>
      </c>
      <c r="Q3257" s="1">
        <v>2.7</v>
      </c>
    </row>
    <row r="3258" spans="1:17" ht="12.75">
      <c r="A3258" s="4">
        <v>45682</v>
      </c>
      <c r="B3258" s="18">
        <f>IF(AND(ISNUMBER(--LEFT(A3258,10)), ISNUMBER(--LEFT(C3258,10))), --LEFT(C3258,10) - --LEFT(A3258,10), "")</f>
        <v>0.65200000000186265</v>
      </c>
      <c r="C3258" s="4">
        <v>45682.652083333334</v>
      </c>
      <c r="D3258" s="16">
        <f>YEAR(C3258)</f>
        <v>2025</v>
      </c>
      <c r="E3258" s="1" t="str">
        <f t="shared" si="50"/>
        <v>January 2025</v>
      </c>
      <c r="F3258" s="3" t="str">
        <f ca="1">IF(C3258&gt;=TODAY()-365, "Last 12 Months", "After 12 Months")</f>
        <v>Last 12 Months</v>
      </c>
      <c r="G3258" s="1" t="s">
        <v>5812</v>
      </c>
      <c r="H3258" s="1" t="s">
        <v>2705</v>
      </c>
      <c r="I3258" s="1" t="s">
        <v>5813</v>
      </c>
      <c r="J3258" s="8">
        <f>EOMONTH(C3258, 0)</f>
        <v>45688</v>
      </c>
      <c r="K3258" s="1" t="s">
        <v>241</v>
      </c>
      <c r="L3258" s="1" t="str">
        <f>IF(ISNUMBER(SEARCH("Social subscription",I3258)),"Social Sub",IF(OR(ISNUMBER(SEARCH("Mens",I3258)),ISNUMBER(SEARCH("Ladies",I3258))),"Match Fees",IF(OR(ISNUMBER(SEARCH("Badgers",I3258)),ISNUMBER(SEARCH("Match Fee",I3258))),"Match Fees",IF(OR(ISNUMBER(SEARCH("Training",I3258)),ISNUMBER(SEARCH("Aspirations",I3258))),"Training Fee",""))))</f>
        <v>Match Fees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</row>
    <row r="3259" spans="1:17" ht="12.75">
      <c r="A3259" s="4">
        <v>45682</v>
      </c>
      <c r="B3259" s="18">
        <f>IF(AND(ISNUMBER(--LEFT(A3259,10)), ISNUMBER(--LEFT(C3259,10))), --LEFT(C3259,10) - --LEFT(A3259,10), "")</f>
        <v>0.87079999999696156</v>
      </c>
      <c r="C3259" s="4">
        <v>45682.870833333334</v>
      </c>
      <c r="D3259" s="16">
        <f>YEAR(C3259)</f>
        <v>2025</v>
      </c>
      <c r="E3259" s="1" t="str">
        <f t="shared" si="50"/>
        <v>January 2025</v>
      </c>
      <c r="F3259" s="3" t="str">
        <f ca="1">IF(C3259&gt;=TODAY()-365, "Last 12 Months", "After 12 Months")</f>
        <v>Last 12 Months</v>
      </c>
      <c r="G3259" s="1" t="s">
        <v>5814</v>
      </c>
      <c r="H3259" s="1" t="s">
        <v>371</v>
      </c>
      <c r="I3259" s="1" t="s">
        <v>5815</v>
      </c>
      <c r="J3259" s="8">
        <f>EOMONTH(C3259, 0)</f>
        <v>45688</v>
      </c>
      <c r="K3259" s="1" t="s">
        <v>241</v>
      </c>
      <c r="L3259" s="1" t="str">
        <f>IF(ISNUMBER(SEARCH("Social subscription",I3259)),"Social Sub",IF(OR(ISNUMBER(SEARCH("Mens",I3259)),ISNUMBER(SEARCH("Ladies",I3259))),"Match Fees",IF(OR(ISNUMBER(SEARCH("Badgers",I3259)),ISNUMBER(SEARCH("Match Fee",I3259))),"Match Fees",IF(OR(ISNUMBER(SEARCH("Training",I3259)),ISNUMBER(SEARCH("Aspirations",I3259))),"Training Fee",""))))</f>
        <v>Match Fees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</row>
    <row r="3260" spans="1:17" ht="12.75">
      <c r="A3260" s="4">
        <v>45682</v>
      </c>
      <c r="B3260" s="18">
        <f>IF(AND(ISNUMBER(--LEFT(A3260,10)), ISNUMBER(--LEFT(C3260,10))), --LEFT(C3260,10) - --LEFT(A3260,10), "")</f>
        <v>1.5743000000002212</v>
      </c>
      <c r="C3260" s="4">
        <v>45683.574305555558</v>
      </c>
      <c r="D3260" s="16">
        <f>YEAR(C3260)</f>
        <v>2025</v>
      </c>
      <c r="E3260" s="1" t="str">
        <f t="shared" si="50"/>
        <v>January 2025</v>
      </c>
      <c r="F3260" s="3" t="str">
        <f ca="1">IF(C3260&gt;=TODAY()-365, "Last 12 Months", "After 12 Months")</f>
        <v>Last 12 Months</v>
      </c>
      <c r="G3260" s="1" t="s">
        <v>5816</v>
      </c>
      <c r="H3260" s="1" t="s">
        <v>613</v>
      </c>
      <c r="I3260" s="1" t="s">
        <v>5817</v>
      </c>
      <c r="J3260" s="8">
        <f>EOMONTH(C3260, 0)</f>
        <v>45688</v>
      </c>
      <c r="K3260" s="1" t="s">
        <v>241</v>
      </c>
      <c r="L3260" s="1" t="str">
        <f>IF(ISNUMBER(SEARCH("Social subscription",I3260)),"Social Sub",IF(OR(ISNUMBER(SEARCH("Mens",I3260)),ISNUMBER(SEARCH("Ladies",I3260))),"Match Fees",IF(OR(ISNUMBER(SEARCH("Badgers",I3260)),ISNUMBER(SEARCH("Match Fee",I3260))),"Match Fees",IF(OR(ISNUMBER(SEARCH("Training",I3260)),ISNUMBER(SEARCH("Aspirations",I3260))),"Training Fee",""))))</f>
        <v>Match Fees</v>
      </c>
      <c r="M3260" s="1">
        <v>3</v>
      </c>
      <c r="N3260" s="1">
        <v>0</v>
      </c>
      <c r="O3260" s="1">
        <v>0</v>
      </c>
      <c r="P3260" s="1">
        <v>0</v>
      </c>
      <c r="Q3260" s="1">
        <v>3</v>
      </c>
    </row>
    <row r="3261" spans="1:17" ht="12.75">
      <c r="A3261" s="4">
        <v>45682</v>
      </c>
      <c r="B3261" s="18">
        <f>IF(AND(ISNUMBER(--LEFT(A3261,10)), ISNUMBER(--LEFT(C3261,10))), --LEFT(C3261,10) - --LEFT(A3261,10), "")</f>
        <v>1.5743000000002212</v>
      </c>
      <c r="C3261" s="4">
        <v>45683.574305555558</v>
      </c>
      <c r="D3261" s="16">
        <f>YEAR(C3261)</f>
        <v>2025</v>
      </c>
      <c r="E3261" s="1" t="str">
        <f t="shared" si="50"/>
        <v>January 2025</v>
      </c>
      <c r="F3261" s="3" t="str">
        <f ca="1">IF(C3261&gt;=TODAY()-365, "Last 12 Months", "After 12 Months")</f>
        <v>Last 12 Months</v>
      </c>
      <c r="G3261" s="1" t="s">
        <v>5818</v>
      </c>
      <c r="H3261" s="1" t="s">
        <v>1429</v>
      </c>
      <c r="I3261" s="1" t="s">
        <v>5817</v>
      </c>
      <c r="J3261" s="8">
        <f>EOMONTH(C3261, 0)</f>
        <v>45688</v>
      </c>
      <c r="K3261" s="1" t="s">
        <v>241</v>
      </c>
      <c r="L3261" s="1" t="str">
        <f>IF(ISNUMBER(SEARCH("Social subscription",I3261)),"Social Sub",IF(OR(ISNUMBER(SEARCH("Mens",I3261)),ISNUMBER(SEARCH("Ladies",I3261))),"Match Fees",IF(OR(ISNUMBER(SEARCH("Badgers",I3261)),ISNUMBER(SEARCH("Match Fee",I3261))),"Match Fees",IF(OR(ISNUMBER(SEARCH("Training",I3261)),ISNUMBER(SEARCH("Aspirations",I3261))),"Training Fee",""))))</f>
        <v>Match Fees</v>
      </c>
      <c r="M3261" s="1">
        <v>3</v>
      </c>
      <c r="N3261" s="1">
        <v>0</v>
      </c>
      <c r="O3261" s="1">
        <v>0</v>
      </c>
      <c r="P3261" s="1">
        <v>0</v>
      </c>
      <c r="Q3261" s="1">
        <v>3</v>
      </c>
    </row>
    <row r="3262" spans="1:17" ht="12.75">
      <c r="A3262" s="4">
        <v>45683</v>
      </c>
      <c r="B3262" s="18">
        <f>IF(AND(ISNUMBER(--LEFT(A3262,10)), ISNUMBER(--LEFT(C3262,10))), --LEFT(C3262,10) - --LEFT(A3262,10), "")</f>
        <v>0.64510000000154832</v>
      </c>
      <c r="C3262" s="4">
        <v>45683.645138888889</v>
      </c>
      <c r="D3262" s="16">
        <f>YEAR(C3262)</f>
        <v>2025</v>
      </c>
      <c r="E3262" s="1" t="str">
        <f t="shared" si="50"/>
        <v>January 2025</v>
      </c>
      <c r="F3262" s="3" t="str">
        <f ca="1">IF(C3262&gt;=TODAY()-365, "Last 12 Months", "After 12 Months")</f>
        <v>Last 12 Months</v>
      </c>
      <c r="G3262" s="1" t="s">
        <v>5819</v>
      </c>
      <c r="H3262" s="1" t="s">
        <v>1525</v>
      </c>
      <c r="I3262" s="1" t="s">
        <v>5820</v>
      </c>
      <c r="J3262" s="8">
        <f>EOMONTH(C3262, 0)</f>
        <v>45688</v>
      </c>
      <c r="K3262" s="1" t="s">
        <v>241</v>
      </c>
      <c r="L3262" s="1" t="str">
        <f>IF(ISNUMBER(SEARCH("Social subscription",I3262)),"Social Sub",IF(OR(ISNUMBER(SEARCH("Mens",I3262)),ISNUMBER(SEARCH("Ladies",I3262))),"Match Fees",IF(OR(ISNUMBER(SEARCH("Badgers",I3262)),ISNUMBER(SEARCH("Match Fee",I3262))),"Match Fees",IF(OR(ISNUMBER(SEARCH("Training",I3262)),ISNUMBER(SEARCH("Aspirations",I3262))),"Training Fee",""))))</f>
        <v>Training Fee</v>
      </c>
      <c r="M3262" s="1">
        <v>3</v>
      </c>
      <c r="N3262" s="1">
        <v>0</v>
      </c>
      <c r="O3262" s="1">
        <v>0</v>
      </c>
      <c r="P3262" s="1">
        <v>0</v>
      </c>
      <c r="Q3262" s="1">
        <v>3</v>
      </c>
    </row>
    <row r="3263" spans="1:17" ht="12.75">
      <c r="A3263" s="4">
        <v>45683</v>
      </c>
      <c r="B3263" s="18">
        <f>IF(AND(ISNUMBER(--LEFT(A3263,10)), ISNUMBER(--LEFT(C3263,10))), --LEFT(C3263,10) - --LEFT(A3263,10), "")</f>
        <v>0.64579999999841675</v>
      </c>
      <c r="C3263" s="4">
        <v>45683.645833333336</v>
      </c>
      <c r="D3263" s="16">
        <f>YEAR(C3263)</f>
        <v>2025</v>
      </c>
      <c r="E3263" s="1" t="str">
        <f t="shared" si="50"/>
        <v>January 2025</v>
      </c>
      <c r="F3263" s="3" t="str">
        <f ca="1">IF(C3263&gt;=TODAY()-365, "Last 12 Months", "After 12 Months")</f>
        <v>Last 12 Months</v>
      </c>
      <c r="G3263" s="1" t="s">
        <v>5821</v>
      </c>
      <c r="H3263" s="1" t="s">
        <v>610</v>
      </c>
      <c r="I3263" s="1" t="s">
        <v>5820</v>
      </c>
      <c r="J3263" s="8">
        <f>EOMONTH(C3263, 0)</f>
        <v>45688</v>
      </c>
      <c r="K3263" s="1" t="s">
        <v>241</v>
      </c>
      <c r="L3263" s="1" t="str">
        <f>IF(ISNUMBER(SEARCH("Social subscription",I3263)),"Social Sub",IF(OR(ISNUMBER(SEARCH("Mens",I3263)),ISNUMBER(SEARCH("Ladies",I3263))),"Match Fees",IF(OR(ISNUMBER(SEARCH("Badgers",I3263)),ISNUMBER(SEARCH("Match Fee",I3263))),"Match Fees",IF(OR(ISNUMBER(SEARCH("Training",I3263)),ISNUMBER(SEARCH("Aspirations",I3263))),"Training Fee",""))))</f>
        <v>Training Fee</v>
      </c>
      <c r="M3263" s="1">
        <v>3</v>
      </c>
      <c r="N3263" s="1">
        <v>0</v>
      </c>
      <c r="O3263" s="1">
        <v>0</v>
      </c>
      <c r="P3263" s="1">
        <v>0</v>
      </c>
      <c r="Q3263" s="1">
        <v>3</v>
      </c>
    </row>
    <row r="3264" spans="1:17" ht="12.75">
      <c r="A3264" s="4">
        <v>45683</v>
      </c>
      <c r="B3264" s="18">
        <f>IF(AND(ISNUMBER(--LEFT(A3264,10)), ISNUMBER(--LEFT(C3264,10))), --LEFT(C3264,10) - --LEFT(A3264,10), "")</f>
        <v>0.64579999999841675</v>
      </c>
      <c r="C3264" s="4">
        <v>45683.645833333336</v>
      </c>
      <c r="D3264" s="16">
        <f>YEAR(C3264)</f>
        <v>2025</v>
      </c>
      <c r="E3264" s="1" t="str">
        <f t="shared" si="50"/>
        <v>January 2025</v>
      </c>
      <c r="F3264" s="3" t="str">
        <f ca="1">IF(C3264&gt;=TODAY()-365, "Last 12 Months", "After 12 Months")</f>
        <v>Last 12 Months</v>
      </c>
      <c r="G3264" s="1" t="s">
        <v>5822</v>
      </c>
      <c r="H3264" s="1" t="s">
        <v>613</v>
      </c>
      <c r="I3264" s="1" t="s">
        <v>5820</v>
      </c>
      <c r="J3264" s="8">
        <f>EOMONTH(C3264, 0)</f>
        <v>45688</v>
      </c>
      <c r="K3264" s="1" t="s">
        <v>241</v>
      </c>
      <c r="L3264" s="1" t="str">
        <f>IF(ISNUMBER(SEARCH("Social subscription",I3264)),"Social Sub",IF(OR(ISNUMBER(SEARCH("Mens",I3264)),ISNUMBER(SEARCH("Ladies",I3264))),"Match Fees",IF(OR(ISNUMBER(SEARCH("Badgers",I3264)),ISNUMBER(SEARCH("Match Fee",I3264))),"Match Fees",IF(OR(ISNUMBER(SEARCH("Training",I3264)),ISNUMBER(SEARCH("Aspirations",I3264))),"Training Fee",""))))</f>
        <v>Training Fee</v>
      </c>
      <c r="M3264" s="1">
        <v>3</v>
      </c>
      <c r="N3264" s="1">
        <v>0</v>
      </c>
      <c r="O3264" s="1">
        <v>0</v>
      </c>
      <c r="P3264" s="1">
        <v>0</v>
      </c>
      <c r="Q3264" s="1">
        <v>3</v>
      </c>
    </row>
    <row r="3265" spans="1:17" ht="12.75">
      <c r="A3265" s="4">
        <v>45683</v>
      </c>
      <c r="B3265" s="18">
        <f>IF(AND(ISNUMBER(--LEFT(A3265,10)), ISNUMBER(--LEFT(C3265,10))), --LEFT(C3265,10) - --LEFT(A3265,10), "")</f>
        <v>0.64650000000256114</v>
      </c>
      <c r="C3265" s="4">
        <v>45683.646527777775</v>
      </c>
      <c r="D3265" s="16">
        <f>YEAR(C3265)</f>
        <v>2025</v>
      </c>
      <c r="E3265" s="1" t="str">
        <f t="shared" si="50"/>
        <v>January 2025</v>
      </c>
      <c r="F3265" s="3" t="str">
        <f ca="1">IF(C3265&gt;=TODAY()-365, "Last 12 Months", "After 12 Months")</f>
        <v>Last 12 Months</v>
      </c>
      <c r="G3265" s="1" t="s">
        <v>5823</v>
      </c>
      <c r="H3265" s="1" t="s">
        <v>1156</v>
      </c>
      <c r="I3265" s="1" t="s">
        <v>5820</v>
      </c>
      <c r="J3265" s="8">
        <f>EOMONTH(C3265, 0)</f>
        <v>45688</v>
      </c>
      <c r="K3265" s="1" t="s">
        <v>241</v>
      </c>
      <c r="L3265" s="1" t="str">
        <f>IF(ISNUMBER(SEARCH("Social subscription",I3265)),"Social Sub",IF(OR(ISNUMBER(SEARCH("Mens",I3265)),ISNUMBER(SEARCH("Ladies",I3265))),"Match Fees",IF(OR(ISNUMBER(SEARCH("Badgers",I3265)),ISNUMBER(SEARCH("Match Fee",I3265))),"Match Fees",IF(OR(ISNUMBER(SEARCH("Training",I3265)),ISNUMBER(SEARCH("Aspirations",I3265))),"Training Fee",""))))</f>
        <v>Training Fee</v>
      </c>
      <c r="M3265" s="1">
        <v>3</v>
      </c>
      <c r="N3265" s="1">
        <v>0</v>
      </c>
      <c r="O3265" s="1">
        <v>0</v>
      </c>
      <c r="P3265" s="1">
        <v>0</v>
      </c>
      <c r="Q3265" s="1">
        <v>3</v>
      </c>
    </row>
    <row r="3266" spans="1:17" ht="12.75">
      <c r="A3266" s="4">
        <v>45683</v>
      </c>
      <c r="B3266" s="18">
        <f>IF(AND(ISNUMBER(--LEFT(A3266,10)), ISNUMBER(--LEFT(C3266,10))), --LEFT(C3266,10) - --LEFT(A3266,10), "")</f>
        <v>0.64650000000256114</v>
      </c>
      <c r="C3266" s="4">
        <v>45683.646527777775</v>
      </c>
      <c r="D3266" s="16">
        <f>YEAR(C3266)</f>
        <v>2025</v>
      </c>
      <c r="E3266" s="1" t="str">
        <f t="shared" si="50"/>
        <v>January 2025</v>
      </c>
      <c r="F3266" s="3" t="str">
        <f ca="1">IF(C3266&gt;=TODAY()-365, "Last 12 Months", "After 12 Months")</f>
        <v>Last 12 Months</v>
      </c>
      <c r="G3266" s="1" t="s">
        <v>5824</v>
      </c>
      <c r="H3266" s="1" t="s">
        <v>1153</v>
      </c>
      <c r="I3266" s="1" t="s">
        <v>5820</v>
      </c>
      <c r="J3266" s="8">
        <f>EOMONTH(C3266, 0)</f>
        <v>45688</v>
      </c>
      <c r="K3266" s="1" t="s">
        <v>241</v>
      </c>
      <c r="L3266" s="1" t="str">
        <f>IF(ISNUMBER(SEARCH("Social subscription",I3266)),"Social Sub",IF(OR(ISNUMBER(SEARCH("Mens",I3266)),ISNUMBER(SEARCH("Ladies",I3266))),"Match Fees",IF(OR(ISNUMBER(SEARCH("Badgers",I3266)),ISNUMBER(SEARCH("Match Fee",I3266))),"Match Fees",IF(OR(ISNUMBER(SEARCH("Training",I3266)),ISNUMBER(SEARCH("Aspirations",I3266))),"Training Fee",""))))</f>
        <v>Training Fee</v>
      </c>
      <c r="M3266" s="1">
        <v>3</v>
      </c>
      <c r="N3266" s="1">
        <v>0</v>
      </c>
      <c r="O3266" s="1">
        <v>0</v>
      </c>
      <c r="P3266" s="1">
        <v>0</v>
      </c>
      <c r="Q3266" s="1">
        <v>3</v>
      </c>
    </row>
    <row r="3267" spans="1:17" ht="12.75">
      <c r="A3267" s="4">
        <v>45683</v>
      </c>
      <c r="B3267" s="18">
        <f>IF(AND(ISNUMBER(--LEFT(A3267,10)), ISNUMBER(--LEFT(C3267,10))), --LEFT(C3267,10) - --LEFT(A3267,10), "")</f>
        <v>0.64650000000256114</v>
      </c>
      <c r="C3267" s="4">
        <v>45683.646527777775</v>
      </c>
      <c r="D3267" s="16">
        <f>YEAR(C3267)</f>
        <v>2025</v>
      </c>
      <c r="E3267" s="1" t="str">
        <f t="shared" ref="E3267:E3330" si="51">TEXT(C3267, "mmmm yyyy")</f>
        <v>January 2025</v>
      </c>
      <c r="F3267" s="3" t="str">
        <f ca="1">IF(C3267&gt;=TODAY()-365, "Last 12 Months", "After 12 Months")</f>
        <v>Last 12 Months</v>
      </c>
      <c r="G3267" s="1" t="s">
        <v>5825</v>
      </c>
      <c r="H3267" s="1" t="s">
        <v>1429</v>
      </c>
      <c r="I3267" s="1" t="s">
        <v>5820</v>
      </c>
      <c r="J3267" s="8">
        <f>EOMONTH(C3267, 0)</f>
        <v>45688</v>
      </c>
      <c r="K3267" s="1" t="s">
        <v>241</v>
      </c>
      <c r="L3267" s="1" t="str">
        <f>IF(ISNUMBER(SEARCH("Social subscription",I3267)),"Social Sub",IF(OR(ISNUMBER(SEARCH("Mens",I3267)),ISNUMBER(SEARCH("Ladies",I3267))),"Match Fees",IF(OR(ISNUMBER(SEARCH("Badgers",I3267)),ISNUMBER(SEARCH("Match Fee",I3267))),"Match Fees",IF(OR(ISNUMBER(SEARCH("Training",I3267)),ISNUMBER(SEARCH("Aspirations",I3267))),"Training Fee",""))))</f>
        <v>Training Fee</v>
      </c>
      <c r="M3267" s="1">
        <v>3</v>
      </c>
      <c r="N3267" s="1">
        <v>0</v>
      </c>
      <c r="O3267" s="1">
        <v>0</v>
      </c>
      <c r="P3267" s="1">
        <v>0</v>
      </c>
      <c r="Q3267" s="1">
        <v>3</v>
      </c>
    </row>
    <row r="3268" spans="1:17" ht="12.75">
      <c r="A3268" s="4">
        <v>45683</v>
      </c>
      <c r="B3268" s="18">
        <f>IF(AND(ISNUMBER(--LEFT(A3268,10)), ISNUMBER(--LEFT(C3268,10))), --LEFT(C3268,10) - --LEFT(A3268,10), "")</f>
        <v>0.64650000000256114</v>
      </c>
      <c r="C3268" s="4">
        <v>45683.646527777775</v>
      </c>
      <c r="D3268" s="16">
        <f>YEAR(C3268)</f>
        <v>2025</v>
      </c>
      <c r="E3268" s="1" t="str">
        <f t="shared" si="51"/>
        <v>January 2025</v>
      </c>
      <c r="F3268" s="3" t="str">
        <f ca="1">IF(C3268&gt;=TODAY()-365, "Last 12 Months", "After 12 Months")</f>
        <v>Last 12 Months</v>
      </c>
      <c r="G3268" s="1" t="s">
        <v>5826</v>
      </c>
      <c r="H3268" s="1" t="s">
        <v>781</v>
      </c>
      <c r="I3268" s="1" t="s">
        <v>5827</v>
      </c>
      <c r="J3268" s="8">
        <f>EOMONTH(C3268, 0)</f>
        <v>45688</v>
      </c>
      <c r="K3268" s="1" t="s">
        <v>233</v>
      </c>
      <c r="L3268" s="1" t="str">
        <f>IF(ISNUMBER(SEARCH("Social subscription",I3268)),"Social Sub",IF(OR(ISNUMBER(SEARCH("Mens",I3268)),ISNUMBER(SEARCH("Ladies",I3268))),"Match Fees",IF(OR(ISNUMBER(SEARCH("Badgers",I3268)),ISNUMBER(SEARCH("Match Fee",I3268))),"Match Fees",IF(OR(ISNUMBER(SEARCH("Training",I3268)),ISNUMBER(SEARCH("Aspirations",I3268))),"Training Fee",""))))</f>
        <v>Training Fee</v>
      </c>
      <c r="M3268" s="1">
        <v>3</v>
      </c>
      <c r="N3268" s="1">
        <v>0</v>
      </c>
      <c r="O3268" s="1">
        <v>0</v>
      </c>
      <c r="P3268" s="1">
        <v>0</v>
      </c>
      <c r="Q3268" s="1">
        <v>3</v>
      </c>
    </row>
    <row r="3269" spans="1:17" ht="12.75">
      <c r="A3269" s="4">
        <v>45683</v>
      </c>
      <c r="B3269" s="18">
        <f>IF(AND(ISNUMBER(--LEFT(A3269,10)), ISNUMBER(--LEFT(C3269,10))), --LEFT(C3269,10) - --LEFT(A3269,10), "")</f>
        <v>0.81450000000040745</v>
      </c>
      <c r="C3269" s="4">
        <v>45683.814583333333</v>
      </c>
      <c r="D3269" s="16">
        <f>YEAR(C3269)</f>
        <v>2025</v>
      </c>
      <c r="E3269" s="1" t="str">
        <f t="shared" si="51"/>
        <v>January 2025</v>
      </c>
      <c r="F3269" s="3" t="str">
        <f ca="1">IF(C3269&gt;=TODAY()-365, "Last 12 Months", "After 12 Months")</f>
        <v>Last 12 Months</v>
      </c>
      <c r="G3269" s="1" t="s">
        <v>5828</v>
      </c>
      <c r="H3269" s="1" t="s">
        <v>1871</v>
      </c>
      <c r="I3269" s="1" t="s">
        <v>5829</v>
      </c>
      <c r="J3269" s="8">
        <f>EOMONTH(C3269, 0)</f>
        <v>45688</v>
      </c>
      <c r="K3269" s="1" t="s">
        <v>241</v>
      </c>
      <c r="L3269" s="1" t="str">
        <f>IF(ISNUMBER(SEARCH("Social subscription",I3269)),"Social Sub",IF(OR(ISNUMBER(SEARCH("Mens",I3269)),ISNUMBER(SEARCH("Ladies",I3269))),"Match Fees",IF(OR(ISNUMBER(SEARCH("Badgers",I3269)),ISNUMBER(SEARCH("Match Fee",I3269))),"Match Fees",IF(OR(ISNUMBER(SEARCH("Training",I3269)),ISNUMBER(SEARCH("Aspirations",I3269))),"Training Fee",""))))</f>
        <v>Match Fees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</row>
    <row r="3270" spans="1:17" ht="12.75">
      <c r="A3270" s="4">
        <v>45683</v>
      </c>
      <c r="B3270" s="18">
        <f>IF(AND(ISNUMBER(--LEFT(A3270,10)), ISNUMBER(--LEFT(C3270,10))), --LEFT(C3270,10) - --LEFT(A3270,10), "")</f>
        <v>0.81450000000040745</v>
      </c>
      <c r="C3270" s="4">
        <v>45683.814583333333</v>
      </c>
      <c r="D3270" s="16">
        <f>YEAR(C3270)</f>
        <v>2025</v>
      </c>
      <c r="E3270" s="1" t="str">
        <f t="shared" si="51"/>
        <v>January 2025</v>
      </c>
      <c r="F3270" s="3" t="str">
        <f ca="1">IF(C3270&gt;=TODAY()-365, "Last 12 Months", "After 12 Months")</f>
        <v>Last 12 Months</v>
      </c>
      <c r="G3270" s="1" t="s">
        <v>5830</v>
      </c>
      <c r="H3270" s="1" t="s">
        <v>996</v>
      </c>
      <c r="I3270" s="1" t="s">
        <v>5831</v>
      </c>
      <c r="J3270" s="8">
        <f>EOMONTH(C3270, 0)</f>
        <v>45688</v>
      </c>
      <c r="K3270" s="1" t="s">
        <v>241</v>
      </c>
      <c r="L3270" s="1" t="str">
        <f>IF(ISNUMBER(SEARCH("Social subscription",I3270)),"Social Sub",IF(OR(ISNUMBER(SEARCH("Mens",I3270)),ISNUMBER(SEARCH("Ladies",I3270))),"Match Fees",IF(OR(ISNUMBER(SEARCH("Badgers",I3270)),ISNUMBER(SEARCH("Match Fee",I3270))),"Match Fees",IF(OR(ISNUMBER(SEARCH("Training",I3270)),ISNUMBER(SEARCH("Aspirations",I3270))),"Training Fee",""))))</f>
        <v>Match Fees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</row>
    <row r="3271" spans="1:17" ht="12.75">
      <c r="A3271" s="4">
        <v>45621</v>
      </c>
      <c r="B3271" s="18">
        <f>IF(AND(ISNUMBER(--LEFT(A3271,10)), ISNUMBER(--LEFT(C3271,10))), --LEFT(C3271,10) - --LEFT(A3271,10), "")</f>
        <v>63.354099999996834</v>
      </c>
      <c r="C3271" s="4">
        <v>45684.354166666664</v>
      </c>
      <c r="D3271" s="16">
        <f>YEAR(C3271)</f>
        <v>2025</v>
      </c>
      <c r="E3271" s="1" t="str">
        <f t="shared" si="51"/>
        <v>January 2025</v>
      </c>
      <c r="F3271" s="3" t="str">
        <f ca="1">IF(C3271&gt;=TODAY()-365, "Last 12 Months", "After 12 Months")</f>
        <v>Last 12 Months</v>
      </c>
      <c r="G3271" s="1" t="s">
        <v>5832</v>
      </c>
      <c r="H3271" s="1" t="s">
        <v>1737</v>
      </c>
      <c r="I3271" s="1" t="s">
        <v>5611</v>
      </c>
      <c r="J3271" s="8">
        <f>EOMONTH(C3271, 0)</f>
        <v>45688</v>
      </c>
      <c r="K3271" s="1" t="s">
        <v>373</v>
      </c>
      <c r="L3271" s="1" t="str">
        <f>IF(ISNUMBER(SEARCH("Social subscription",I3271)),"Social Sub",IF(OR(ISNUMBER(SEARCH("Mens",I3271)),ISNUMBER(SEARCH("Ladies",I3271))),"Match Fees",IF(OR(ISNUMBER(SEARCH("Badgers",I3271)),ISNUMBER(SEARCH("Match Fee",I3271))),"Match Fees",IF(OR(ISNUMBER(SEARCH("Training",I3271)),ISNUMBER(SEARCH("Aspirations",I3271))),"Training Fee",""))))</f>
        <v>Match Fees</v>
      </c>
      <c r="M3271" s="1">
        <v>5</v>
      </c>
      <c r="N3271" s="1">
        <v>0.14000000000000001</v>
      </c>
      <c r="O3271" s="1">
        <v>0.05</v>
      </c>
      <c r="P3271" s="1">
        <v>0</v>
      </c>
      <c r="Q3271" s="1">
        <v>4.8099999999999996</v>
      </c>
    </row>
    <row r="3272" spans="1:17" ht="12.75">
      <c r="A3272" s="4">
        <v>45675</v>
      </c>
      <c r="B3272" s="18">
        <f>IF(AND(ISNUMBER(--LEFT(A3272,10)), ISNUMBER(--LEFT(C3272,10))), --LEFT(C3272,10) - --LEFT(A3272,10), "")</f>
        <v>9.3540999999968335</v>
      </c>
      <c r="C3272" s="4">
        <v>45684.354166666664</v>
      </c>
      <c r="D3272" s="16">
        <f>YEAR(C3272)</f>
        <v>2025</v>
      </c>
      <c r="E3272" s="1" t="str">
        <f t="shared" si="51"/>
        <v>January 2025</v>
      </c>
      <c r="F3272" s="3" t="str">
        <f ca="1">IF(C3272&gt;=TODAY()-365, "Last 12 Months", "After 12 Months")</f>
        <v>Last 12 Months</v>
      </c>
      <c r="G3272" s="1" t="s">
        <v>5833</v>
      </c>
      <c r="H3272" s="1" t="s">
        <v>1737</v>
      </c>
      <c r="I3272" s="1" t="s">
        <v>5834</v>
      </c>
      <c r="J3272" s="8">
        <f>EOMONTH(C3272, 0)</f>
        <v>45688</v>
      </c>
      <c r="K3272" s="1" t="s">
        <v>373</v>
      </c>
      <c r="L3272" s="1" t="str">
        <f>IF(ISNUMBER(SEARCH("Social subscription",I3272)),"Social Sub",IF(OR(ISNUMBER(SEARCH("Mens",I3272)),ISNUMBER(SEARCH("Ladies",I3272))),"Match Fees",IF(OR(ISNUMBER(SEARCH("Badgers",I3272)),ISNUMBER(SEARCH("Match Fee",I3272))),"Match Fees",IF(OR(ISNUMBER(SEARCH("Training",I3272)),ISNUMBER(SEARCH("Aspirations",I3272))),"Training Fee",""))))</f>
        <v>Match Fees</v>
      </c>
      <c r="M3272" s="1">
        <v>5</v>
      </c>
      <c r="N3272" s="1">
        <v>0.14000000000000001</v>
      </c>
      <c r="O3272" s="1">
        <v>0.05</v>
      </c>
      <c r="P3272" s="1">
        <v>0</v>
      </c>
      <c r="Q3272" s="1">
        <v>4.8099999999999996</v>
      </c>
    </row>
    <row r="3273" spans="1:17" ht="12.75">
      <c r="A3273" s="4">
        <v>45676</v>
      </c>
      <c r="B3273" s="18">
        <f>IF(AND(ISNUMBER(--LEFT(A3273,10)), ISNUMBER(--LEFT(C3273,10))), --LEFT(C3273,10) - --LEFT(A3273,10), "")</f>
        <v>8.3540999999968335</v>
      </c>
      <c r="C3273" s="4">
        <v>45684.354166666664</v>
      </c>
      <c r="D3273" s="16">
        <f>YEAR(C3273)</f>
        <v>2025</v>
      </c>
      <c r="E3273" s="1" t="str">
        <f t="shared" si="51"/>
        <v>January 2025</v>
      </c>
      <c r="F3273" s="3" t="str">
        <f ca="1">IF(C3273&gt;=TODAY()-365, "Last 12 Months", "After 12 Months")</f>
        <v>Last 12 Months</v>
      </c>
      <c r="G3273" s="1" t="s">
        <v>5835</v>
      </c>
      <c r="H3273" s="1" t="s">
        <v>1737</v>
      </c>
      <c r="I3273" s="1" t="s">
        <v>5836</v>
      </c>
      <c r="J3273" s="8">
        <f>EOMONTH(C3273, 0)</f>
        <v>45688</v>
      </c>
      <c r="K3273" s="1" t="s">
        <v>373</v>
      </c>
      <c r="L3273" s="1" t="str">
        <f>IF(ISNUMBER(SEARCH("Social subscription",I3273)),"Social Sub",IF(OR(ISNUMBER(SEARCH("Mens",I3273)),ISNUMBER(SEARCH("Ladies",I3273))),"Match Fees",IF(OR(ISNUMBER(SEARCH("Badgers",I3273)),ISNUMBER(SEARCH("Match Fee",I3273))),"Match Fees",IF(OR(ISNUMBER(SEARCH("Training",I3273)),ISNUMBER(SEARCH("Aspirations",I3273))),"Training Fee",""))))</f>
        <v>Match Fees</v>
      </c>
      <c r="M3273" s="1">
        <v>5</v>
      </c>
      <c r="N3273" s="1">
        <v>0.15</v>
      </c>
      <c r="O3273" s="1">
        <v>0.05</v>
      </c>
      <c r="P3273" s="1">
        <v>0</v>
      </c>
      <c r="Q3273" s="1">
        <v>4.8</v>
      </c>
    </row>
    <row r="3274" spans="1:17" ht="12.75">
      <c r="A3274" s="4">
        <v>45684</v>
      </c>
      <c r="B3274" s="18">
        <f>IF(AND(ISNUMBER(--LEFT(A3274,10)), ISNUMBER(--LEFT(C3274,10))), --LEFT(C3274,10) - --LEFT(A3274,10), "")</f>
        <v>0.84159999999974389</v>
      </c>
      <c r="C3274" s="4">
        <v>45684.841666666667</v>
      </c>
      <c r="D3274" s="16">
        <f>YEAR(C3274)</f>
        <v>2025</v>
      </c>
      <c r="E3274" s="1" t="str">
        <f t="shared" si="51"/>
        <v>January 2025</v>
      </c>
      <c r="F3274" s="3" t="str">
        <f ca="1">IF(C3274&gt;=TODAY()-365, "Last 12 Months", "After 12 Months")</f>
        <v>Last 12 Months</v>
      </c>
      <c r="G3274" s="1" t="s">
        <v>5837</v>
      </c>
      <c r="H3274" s="1" t="s">
        <v>3319</v>
      </c>
      <c r="I3274" s="1" t="s">
        <v>5838</v>
      </c>
      <c r="J3274" s="8">
        <f>EOMONTH(C3274, 0)</f>
        <v>45688</v>
      </c>
      <c r="K3274" s="1" t="s">
        <v>241</v>
      </c>
      <c r="L3274" s="1" t="str">
        <f>IF(ISNUMBER(SEARCH("Social subscription",I3274)),"Social Sub",IF(OR(ISNUMBER(SEARCH("Mens",I3274)),ISNUMBER(SEARCH("Ladies",I3274))),"Match Fees",IF(OR(ISNUMBER(SEARCH("Badgers",I3274)),ISNUMBER(SEARCH("Match Fee",I3274))),"Match Fees",IF(OR(ISNUMBER(SEARCH("Training",I3274)),ISNUMBER(SEARCH("Aspirations",I3274))),"Training Fee",""))))</f>
        <v>Match Fees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</row>
    <row r="3275" spans="1:17" ht="12.75">
      <c r="A3275" s="4">
        <v>45684</v>
      </c>
      <c r="B3275" s="18">
        <f>IF(AND(ISNUMBER(--LEFT(A3275,10)), ISNUMBER(--LEFT(C3275,10))), --LEFT(C3275,10) - --LEFT(A3275,10), "")</f>
        <v>0.84159999999974389</v>
      </c>
      <c r="C3275" s="4">
        <v>45684.841666666667</v>
      </c>
      <c r="D3275" s="16">
        <f>YEAR(C3275)</f>
        <v>2025</v>
      </c>
      <c r="E3275" s="1" t="str">
        <f t="shared" si="51"/>
        <v>January 2025</v>
      </c>
      <c r="F3275" s="3" t="str">
        <f ca="1">IF(C3275&gt;=TODAY()-365, "Last 12 Months", "After 12 Months")</f>
        <v>Last 12 Months</v>
      </c>
      <c r="G3275" s="1" t="s">
        <v>5839</v>
      </c>
      <c r="H3275" s="1" t="s">
        <v>2771</v>
      </c>
      <c r="I3275" s="1" t="s">
        <v>5838</v>
      </c>
      <c r="J3275" s="8">
        <f>EOMONTH(C3275, 0)</f>
        <v>45688</v>
      </c>
      <c r="K3275" s="1" t="s">
        <v>241</v>
      </c>
      <c r="L3275" s="1" t="str">
        <f>IF(ISNUMBER(SEARCH("Social subscription",I3275)),"Social Sub",IF(OR(ISNUMBER(SEARCH("Mens",I3275)),ISNUMBER(SEARCH("Ladies",I3275))),"Match Fees",IF(OR(ISNUMBER(SEARCH("Badgers",I3275)),ISNUMBER(SEARCH("Match Fee",I3275))),"Match Fees",IF(OR(ISNUMBER(SEARCH("Training",I3275)),ISNUMBER(SEARCH("Aspirations",I3275))),"Training Fee",""))))</f>
        <v>Match Fees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</row>
    <row r="3276" spans="1:17" ht="12.75">
      <c r="A3276" s="4">
        <v>45684</v>
      </c>
      <c r="B3276" s="18">
        <f>IF(AND(ISNUMBER(--LEFT(A3276,10)), ISNUMBER(--LEFT(C3276,10))), --LEFT(C3276,10) - --LEFT(A3276,10), "")</f>
        <v>0.84159999999974389</v>
      </c>
      <c r="C3276" s="4">
        <v>45684.841666666667</v>
      </c>
      <c r="D3276" s="16">
        <f>YEAR(C3276)</f>
        <v>2025</v>
      </c>
      <c r="E3276" s="1" t="str">
        <f t="shared" si="51"/>
        <v>January 2025</v>
      </c>
      <c r="F3276" s="3" t="str">
        <f ca="1">IF(C3276&gt;=TODAY()-365, "Last 12 Months", "After 12 Months")</f>
        <v>Last 12 Months</v>
      </c>
      <c r="G3276" s="1" t="s">
        <v>5840</v>
      </c>
      <c r="H3276" s="1" t="s">
        <v>1470</v>
      </c>
      <c r="I3276" s="1" t="s">
        <v>5841</v>
      </c>
      <c r="J3276" s="8">
        <f>EOMONTH(C3276, 0)</f>
        <v>45688</v>
      </c>
      <c r="K3276" s="1" t="s">
        <v>241</v>
      </c>
      <c r="L3276" s="1" t="str">
        <f>IF(ISNUMBER(SEARCH("Social subscription",I3276)),"Social Sub",IF(OR(ISNUMBER(SEARCH("Mens",I3276)),ISNUMBER(SEARCH("Ladies",I3276))),"Match Fees",IF(OR(ISNUMBER(SEARCH("Badgers",I3276)),ISNUMBER(SEARCH("Match Fee",I3276))),"Match Fees",IF(OR(ISNUMBER(SEARCH("Training",I3276)),ISNUMBER(SEARCH("Aspirations",I3276))),"Training Fee",""))))</f>
        <v>Match Fees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</row>
    <row r="3277" spans="1:17" ht="12.75">
      <c r="A3277" s="4">
        <v>45684</v>
      </c>
      <c r="B3277" s="18">
        <f>IF(AND(ISNUMBER(--LEFT(A3277,10)), ISNUMBER(--LEFT(C3277,10))), --LEFT(C3277,10) - --LEFT(A3277,10), "")</f>
        <v>0.84159999999974389</v>
      </c>
      <c r="C3277" s="4">
        <v>45684.841666666667</v>
      </c>
      <c r="D3277" s="16">
        <f>YEAR(C3277)</f>
        <v>2025</v>
      </c>
      <c r="E3277" s="1" t="str">
        <f t="shared" si="51"/>
        <v>January 2025</v>
      </c>
      <c r="F3277" s="3" t="str">
        <f ca="1">IF(C3277&gt;=TODAY()-365, "Last 12 Months", "After 12 Months")</f>
        <v>Last 12 Months</v>
      </c>
      <c r="G3277" s="1" t="s">
        <v>5842</v>
      </c>
      <c r="H3277" s="1" t="s">
        <v>3190</v>
      </c>
      <c r="I3277" s="1" t="s">
        <v>5838</v>
      </c>
      <c r="J3277" s="8">
        <f>EOMONTH(C3277, 0)</f>
        <v>45688</v>
      </c>
      <c r="K3277" s="1" t="s">
        <v>241</v>
      </c>
      <c r="L3277" s="1" t="str">
        <f>IF(ISNUMBER(SEARCH("Social subscription",I3277)),"Social Sub",IF(OR(ISNUMBER(SEARCH("Mens",I3277)),ISNUMBER(SEARCH("Ladies",I3277))),"Match Fees",IF(OR(ISNUMBER(SEARCH("Badgers",I3277)),ISNUMBER(SEARCH("Match Fee",I3277))),"Match Fees",IF(OR(ISNUMBER(SEARCH("Training",I3277)),ISNUMBER(SEARCH("Aspirations",I3277))),"Training Fee",""))))</f>
        <v>Match Fees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</row>
    <row r="3278" spans="1:17" ht="12.75">
      <c r="A3278" s="4">
        <v>45684</v>
      </c>
      <c r="B3278" s="18">
        <f>IF(AND(ISNUMBER(--LEFT(A3278,10)), ISNUMBER(--LEFT(C3278,10))), --LEFT(C3278,10) - --LEFT(A3278,10), "")</f>
        <v>0.84159999999974389</v>
      </c>
      <c r="C3278" s="4">
        <v>45684.841666666667</v>
      </c>
      <c r="D3278" s="16">
        <f>YEAR(C3278)</f>
        <v>2025</v>
      </c>
      <c r="E3278" s="1" t="str">
        <f t="shared" si="51"/>
        <v>January 2025</v>
      </c>
      <c r="F3278" s="3" t="str">
        <f ca="1">IF(C3278&gt;=TODAY()-365, "Last 12 Months", "After 12 Months")</f>
        <v>Last 12 Months</v>
      </c>
      <c r="G3278" s="1" t="s">
        <v>5843</v>
      </c>
      <c r="H3278" s="1" t="s">
        <v>3193</v>
      </c>
      <c r="I3278" s="1" t="s">
        <v>5841</v>
      </c>
      <c r="J3278" s="8">
        <f>EOMONTH(C3278, 0)</f>
        <v>45688</v>
      </c>
      <c r="K3278" s="1" t="s">
        <v>241</v>
      </c>
      <c r="L3278" s="1" t="str">
        <f>IF(ISNUMBER(SEARCH("Social subscription",I3278)),"Social Sub",IF(OR(ISNUMBER(SEARCH("Mens",I3278)),ISNUMBER(SEARCH("Ladies",I3278))),"Match Fees",IF(OR(ISNUMBER(SEARCH("Badgers",I3278)),ISNUMBER(SEARCH("Match Fee",I3278))),"Match Fees",IF(OR(ISNUMBER(SEARCH("Training",I3278)),ISNUMBER(SEARCH("Aspirations",I3278))),"Training Fee",""))))</f>
        <v>Match Fees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</row>
    <row r="3279" spans="1:17" ht="12.75">
      <c r="A3279" s="4">
        <v>45684</v>
      </c>
      <c r="B3279" s="18">
        <f>IF(AND(ISNUMBER(--LEFT(A3279,10)), ISNUMBER(--LEFT(C3279,10))), --LEFT(C3279,10) - --LEFT(A3279,10), "")</f>
        <v>0.84159999999974389</v>
      </c>
      <c r="C3279" s="4">
        <v>45684.841666666667</v>
      </c>
      <c r="D3279" s="16">
        <f>YEAR(C3279)</f>
        <v>2025</v>
      </c>
      <c r="E3279" s="1" t="str">
        <f t="shared" si="51"/>
        <v>January 2025</v>
      </c>
      <c r="F3279" s="3" t="str">
        <f ca="1">IF(C3279&gt;=TODAY()-365, "Last 12 Months", "After 12 Months")</f>
        <v>Last 12 Months</v>
      </c>
      <c r="G3279" s="1" t="s">
        <v>5844</v>
      </c>
      <c r="H3279" s="1" t="s">
        <v>4180</v>
      </c>
      <c r="I3279" s="1" t="s">
        <v>5838</v>
      </c>
      <c r="J3279" s="8">
        <f>EOMONTH(C3279, 0)</f>
        <v>45688</v>
      </c>
      <c r="K3279" s="1" t="s">
        <v>241</v>
      </c>
      <c r="L3279" s="1" t="str">
        <f>IF(ISNUMBER(SEARCH("Social subscription",I3279)),"Social Sub",IF(OR(ISNUMBER(SEARCH("Mens",I3279)),ISNUMBER(SEARCH("Ladies",I3279))),"Match Fees",IF(OR(ISNUMBER(SEARCH("Badgers",I3279)),ISNUMBER(SEARCH("Match Fee",I3279))),"Match Fees",IF(OR(ISNUMBER(SEARCH("Training",I3279)),ISNUMBER(SEARCH("Aspirations",I3279))),"Training Fee",""))))</f>
        <v>Match Fees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</row>
    <row r="3280" spans="1:17" ht="12.75">
      <c r="A3280" s="4">
        <v>45684</v>
      </c>
      <c r="B3280" s="18">
        <f>IF(AND(ISNUMBER(--LEFT(A3280,10)), ISNUMBER(--LEFT(C3280,10))), --LEFT(C3280,10) - --LEFT(A3280,10), "")</f>
        <v>0.84159999999974389</v>
      </c>
      <c r="C3280" s="4">
        <v>45684.841666666667</v>
      </c>
      <c r="D3280" s="16">
        <f>YEAR(C3280)</f>
        <v>2025</v>
      </c>
      <c r="E3280" s="1" t="str">
        <f t="shared" si="51"/>
        <v>January 2025</v>
      </c>
      <c r="F3280" s="3" t="str">
        <f ca="1">IF(C3280&gt;=TODAY()-365, "Last 12 Months", "After 12 Months")</f>
        <v>Last 12 Months</v>
      </c>
      <c r="G3280" s="1" t="s">
        <v>5845</v>
      </c>
      <c r="H3280" s="1" t="s">
        <v>2780</v>
      </c>
      <c r="I3280" s="1" t="s">
        <v>5846</v>
      </c>
      <c r="J3280" s="8">
        <f>EOMONTH(C3280, 0)</f>
        <v>45688</v>
      </c>
      <c r="K3280" s="1" t="s">
        <v>241</v>
      </c>
      <c r="L3280" s="1" t="str">
        <f>IF(ISNUMBER(SEARCH("Social subscription",I3280)),"Social Sub",IF(OR(ISNUMBER(SEARCH("Mens",I3280)),ISNUMBER(SEARCH("Ladies",I3280))),"Match Fees",IF(OR(ISNUMBER(SEARCH("Badgers",I3280)),ISNUMBER(SEARCH("Match Fee",I3280))),"Match Fees",IF(OR(ISNUMBER(SEARCH("Training",I3280)),ISNUMBER(SEARCH("Aspirations",I3280))),"Training Fee",""))))</f>
        <v>Match Fees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</row>
    <row r="3281" spans="1:17" ht="12.75">
      <c r="A3281" s="4">
        <v>45684</v>
      </c>
      <c r="B3281" s="18">
        <f>IF(AND(ISNUMBER(--LEFT(A3281,10)), ISNUMBER(--LEFT(C3281,10))), --LEFT(C3281,10) - --LEFT(A3281,10), "")</f>
        <v>0.84159999999974389</v>
      </c>
      <c r="C3281" s="4">
        <v>45684.841666666667</v>
      </c>
      <c r="D3281" s="16">
        <f>YEAR(C3281)</f>
        <v>2025</v>
      </c>
      <c r="E3281" s="1" t="str">
        <f t="shared" si="51"/>
        <v>January 2025</v>
      </c>
      <c r="F3281" s="3" t="str">
        <f ca="1">IF(C3281&gt;=TODAY()-365, "Last 12 Months", "After 12 Months")</f>
        <v>Last 12 Months</v>
      </c>
      <c r="G3281" s="1" t="s">
        <v>5847</v>
      </c>
      <c r="H3281" s="1" t="s">
        <v>717</v>
      </c>
      <c r="I3281" s="1" t="s">
        <v>5846</v>
      </c>
      <c r="J3281" s="8">
        <f>EOMONTH(C3281, 0)</f>
        <v>45688</v>
      </c>
      <c r="K3281" s="1" t="s">
        <v>241</v>
      </c>
      <c r="L3281" s="1" t="str">
        <f>IF(ISNUMBER(SEARCH("Social subscription",I3281)),"Social Sub",IF(OR(ISNUMBER(SEARCH("Mens",I3281)),ISNUMBER(SEARCH("Ladies",I3281))),"Match Fees",IF(OR(ISNUMBER(SEARCH("Badgers",I3281)),ISNUMBER(SEARCH("Match Fee",I3281))),"Match Fees",IF(OR(ISNUMBER(SEARCH("Training",I3281)),ISNUMBER(SEARCH("Aspirations",I3281))),"Training Fee",""))))</f>
        <v>Match Fees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</row>
    <row r="3282" spans="1:17" ht="12.75">
      <c r="A3282" s="4">
        <v>45684</v>
      </c>
      <c r="B3282" s="18">
        <f>IF(AND(ISNUMBER(--LEFT(A3282,10)), ISNUMBER(--LEFT(C3282,10))), --LEFT(C3282,10) - --LEFT(A3282,10), "")</f>
        <v>0.84159999999974389</v>
      </c>
      <c r="C3282" s="4">
        <v>45684.841666666667</v>
      </c>
      <c r="D3282" s="16">
        <f>YEAR(C3282)</f>
        <v>2025</v>
      </c>
      <c r="E3282" s="1" t="str">
        <f t="shared" si="51"/>
        <v>January 2025</v>
      </c>
      <c r="F3282" s="3" t="str">
        <f ca="1">IF(C3282&gt;=TODAY()-365, "Last 12 Months", "After 12 Months")</f>
        <v>Last 12 Months</v>
      </c>
      <c r="G3282" s="1" t="s">
        <v>5848</v>
      </c>
      <c r="H3282" s="1" t="s">
        <v>2477</v>
      </c>
      <c r="I3282" s="1" t="s">
        <v>5841</v>
      </c>
      <c r="J3282" s="8">
        <f>EOMONTH(C3282, 0)</f>
        <v>45688</v>
      </c>
      <c r="K3282" s="1" t="s">
        <v>241</v>
      </c>
      <c r="L3282" s="1" t="str">
        <f>IF(ISNUMBER(SEARCH("Social subscription",I3282)),"Social Sub",IF(OR(ISNUMBER(SEARCH("Mens",I3282)),ISNUMBER(SEARCH("Ladies",I3282))),"Match Fees",IF(OR(ISNUMBER(SEARCH("Badgers",I3282)),ISNUMBER(SEARCH("Match Fee",I3282))),"Match Fees",IF(OR(ISNUMBER(SEARCH("Training",I3282)),ISNUMBER(SEARCH("Aspirations",I3282))),"Training Fee",""))))</f>
        <v>Match Fees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</row>
    <row r="3283" spans="1:17" ht="12.75">
      <c r="A3283" s="4">
        <v>45684</v>
      </c>
      <c r="B3283" s="18">
        <f>IF(AND(ISNUMBER(--LEFT(A3283,10)), ISNUMBER(--LEFT(C3283,10))), --LEFT(C3283,10) - --LEFT(A3283,10), "")</f>
        <v>0.84159999999974389</v>
      </c>
      <c r="C3283" s="4">
        <v>45684.841666666667</v>
      </c>
      <c r="D3283" s="16">
        <f>YEAR(C3283)</f>
        <v>2025</v>
      </c>
      <c r="E3283" s="1" t="str">
        <f t="shared" si="51"/>
        <v>January 2025</v>
      </c>
      <c r="F3283" s="3" t="str">
        <f ca="1">IF(C3283&gt;=TODAY()-365, "Last 12 Months", "After 12 Months")</f>
        <v>Last 12 Months</v>
      </c>
      <c r="G3283" s="1" t="s">
        <v>5849</v>
      </c>
      <c r="H3283" s="1" t="s">
        <v>1354</v>
      </c>
      <c r="I3283" s="1" t="s">
        <v>5841</v>
      </c>
      <c r="J3283" s="8">
        <f>EOMONTH(C3283, 0)</f>
        <v>45688</v>
      </c>
      <c r="K3283" s="1" t="s">
        <v>241</v>
      </c>
      <c r="L3283" s="1" t="str">
        <f>IF(ISNUMBER(SEARCH("Social subscription",I3283)),"Social Sub",IF(OR(ISNUMBER(SEARCH("Mens",I3283)),ISNUMBER(SEARCH("Ladies",I3283))),"Match Fees",IF(OR(ISNUMBER(SEARCH("Badgers",I3283)),ISNUMBER(SEARCH("Match Fee",I3283))),"Match Fees",IF(OR(ISNUMBER(SEARCH("Training",I3283)),ISNUMBER(SEARCH("Aspirations",I3283))),"Training Fee",""))))</f>
        <v>Match Fees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</row>
    <row r="3284" spans="1:17" ht="12.75">
      <c r="A3284" s="4">
        <v>45684</v>
      </c>
      <c r="B3284" s="18">
        <f>IF(AND(ISNUMBER(--LEFT(A3284,10)), ISNUMBER(--LEFT(C3284,10))), --LEFT(C3284,10) - --LEFT(A3284,10), "")</f>
        <v>0.84159999999974389</v>
      </c>
      <c r="C3284" s="4">
        <v>45684.841666666667</v>
      </c>
      <c r="D3284" s="16">
        <f>YEAR(C3284)</f>
        <v>2025</v>
      </c>
      <c r="E3284" s="1" t="str">
        <f t="shared" si="51"/>
        <v>January 2025</v>
      </c>
      <c r="F3284" s="3" t="str">
        <f ca="1">IF(C3284&gt;=TODAY()-365, "Last 12 Months", "After 12 Months")</f>
        <v>Last 12 Months</v>
      </c>
      <c r="G3284" s="1" t="s">
        <v>5850</v>
      </c>
      <c r="H3284" s="1" t="s">
        <v>1692</v>
      </c>
      <c r="I3284" s="1" t="s">
        <v>5841</v>
      </c>
      <c r="J3284" s="8">
        <f>EOMONTH(C3284, 0)</f>
        <v>45688</v>
      </c>
      <c r="K3284" s="1" t="s">
        <v>241</v>
      </c>
      <c r="L3284" s="1" t="str">
        <f>IF(ISNUMBER(SEARCH("Social subscription",I3284)),"Social Sub",IF(OR(ISNUMBER(SEARCH("Mens",I3284)),ISNUMBER(SEARCH("Ladies",I3284))),"Match Fees",IF(OR(ISNUMBER(SEARCH("Badgers",I3284)),ISNUMBER(SEARCH("Match Fee",I3284))),"Match Fees",IF(OR(ISNUMBER(SEARCH("Training",I3284)),ISNUMBER(SEARCH("Aspirations",I3284))),"Training Fee",""))))</f>
        <v>Match Fees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</row>
    <row r="3285" spans="1:17" ht="12.75">
      <c r="A3285" s="4">
        <v>45684</v>
      </c>
      <c r="B3285" s="18">
        <f>IF(AND(ISNUMBER(--LEFT(A3285,10)), ISNUMBER(--LEFT(C3285,10))), --LEFT(C3285,10) - --LEFT(A3285,10), "")</f>
        <v>0.84159999999974389</v>
      </c>
      <c r="C3285" s="4">
        <v>45684.841666666667</v>
      </c>
      <c r="D3285" s="16">
        <f>YEAR(C3285)</f>
        <v>2025</v>
      </c>
      <c r="E3285" s="1" t="str">
        <f t="shared" si="51"/>
        <v>January 2025</v>
      </c>
      <c r="F3285" s="3" t="str">
        <f ca="1">IF(C3285&gt;=TODAY()-365, "Last 12 Months", "After 12 Months")</f>
        <v>Last 12 Months</v>
      </c>
      <c r="G3285" s="1" t="s">
        <v>5851</v>
      </c>
      <c r="H3285" s="1" t="s">
        <v>3200</v>
      </c>
      <c r="I3285" s="1" t="s">
        <v>5838</v>
      </c>
      <c r="J3285" s="8">
        <f>EOMONTH(C3285, 0)</f>
        <v>45688</v>
      </c>
      <c r="K3285" s="1" t="s">
        <v>241</v>
      </c>
      <c r="L3285" s="1" t="str">
        <f>IF(ISNUMBER(SEARCH("Social subscription",I3285)),"Social Sub",IF(OR(ISNUMBER(SEARCH("Mens",I3285)),ISNUMBER(SEARCH("Ladies",I3285))),"Match Fees",IF(OR(ISNUMBER(SEARCH("Badgers",I3285)),ISNUMBER(SEARCH("Match Fee",I3285))),"Match Fees",IF(OR(ISNUMBER(SEARCH("Training",I3285)),ISNUMBER(SEARCH("Aspirations",I3285))),"Training Fee",""))))</f>
        <v>Match Fees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</row>
    <row r="3286" spans="1:17" ht="12.75">
      <c r="A3286" s="4">
        <v>45684</v>
      </c>
      <c r="B3286" s="18">
        <f>IF(AND(ISNUMBER(--LEFT(A3286,10)), ISNUMBER(--LEFT(C3286,10))), --LEFT(C3286,10) - --LEFT(A3286,10), "")</f>
        <v>0.84159999999974389</v>
      </c>
      <c r="C3286" s="4">
        <v>45684.841666666667</v>
      </c>
      <c r="D3286" s="16">
        <f>YEAR(C3286)</f>
        <v>2025</v>
      </c>
      <c r="E3286" s="1" t="str">
        <f t="shared" si="51"/>
        <v>January 2025</v>
      </c>
      <c r="F3286" s="3" t="str">
        <f ca="1">IF(C3286&gt;=TODAY()-365, "Last 12 Months", "After 12 Months")</f>
        <v>Last 12 Months</v>
      </c>
      <c r="G3286" s="1" t="s">
        <v>5852</v>
      </c>
      <c r="H3286" s="1" t="s">
        <v>4250</v>
      </c>
      <c r="I3286" s="1" t="s">
        <v>5846</v>
      </c>
      <c r="J3286" s="8">
        <f>EOMONTH(C3286, 0)</f>
        <v>45688</v>
      </c>
      <c r="K3286" s="1" t="s">
        <v>241</v>
      </c>
      <c r="L3286" s="1" t="str">
        <f>IF(ISNUMBER(SEARCH("Social subscription",I3286)),"Social Sub",IF(OR(ISNUMBER(SEARCH("Mens",I3286)),ISNUMBER(SEARCH("Ladies",I3286))),"Match Fees",IF(OR(ISNUMBER(SEARCH("Badgers",I3286)),ISNUMBER(SEARCH("Match Fee",I3286))),"Match Fees",IF(OR(ISNUMBER(SEARCH("Training",I3286)),ISNUMBER(SEARCH("Aspirations",I3286))),"Training Fee",""))))</f>
        <v>Match Fees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</row>
    <row r="3287" spans="1:17" ht="12.75">
      <c r="A3287" s="4">
        <v>45619</v>
      </c>
      <c r="B3287" s="18">
        <f>IF(AND(ISNUMBER(--LEFT(A3287,10)), ISNUMBER(--LEFT(C3287,10))), --LEFT(C3287,10) - --LEFT(A3287,10), "")</f>
        <v>66.354099999996834</v>
      </c>
      <c r="C3287" s="4">
        <v>45685.354166666664</v>
      </c>
      <c r="D3287" s="16">
        <f>YEAR(C3287)</f>
        <v>2025</v>
      </c>
      <c r="E3287" s="1" t="str">
        <f t="shared" si="51"/>
        <v>January 2025</v>
      </c>
      <c r="F3287" s="3" t="str">
        <f ca="1">IF(C3287&gt;=TODAY()-365, "Last 12 Months", "After 12 Months")</f>
        <v>Last 12 Months</v>
      </c>
      <c r="G3287" s="1" t="s">
        <v>5853</v>
      </c>
      <c r="H3287" s="1" t="s">
        <v>456</v>
      </c>
      <c r="I3287" s="1" t="s">
        <v>5854</v>
      </c>
      <c r="J3287" s="8">
        <f>EOMONTH(C3287, 0)</f>
        <v>45688</v>
      </c>
      <c r="K3287" s="1" t="s">
        <v>373</v>
      </c>
      <c r="L3287" s="1" t="str">
        <f>IF(ISNUMBER(SEARCH("Social subscription",I3287)),"Social Sub",IF(OR(ISNUMBER(SEARCH("Mens",I3287)),ISNUMBER(SEARCH("Ladies",I3287))),"Match Fees",IF(OR(ISNUMBER(SEARCH("Badgers",I3287)),ISNUMBER(SEARCH("Match Fee",I3287))),"Match Fees",IF(OR(ISNUMBER(SEARCH("Training",I3287)),ISNUMBER(SEARCH("Aspirations",I3287))),"Training Fee",""))))</f>
        <v>Match Fees</v>
      </c>
      <c r="M3287" s="1">
        <v>3</v>
      </c>
      <c r="N3287" s="1">
        <v>0.14000000000000001</v>
      </c>
      <c r="O3287" s="1">
        <v>0.05</v>
      </c>
      <c r="P3287" s="1">
        <v>0</v>
      </c>
      <c r="Q3287" s="1">
        <v>2.81</v>
      </c>
    </row>
    <row r="3288" spans="1:17" ht="12.75">
      <c r="A3288" s="4">
        <v>45641</v>
      </c>
      <c r="B3288" s="18">
        <f>IF(AND(ISNUMBER(--LEFT(A3288,10)), ISNUMBER(--LEFT(C3288,10))), --LEFT(C3288,10) - --LEFT(A3288,10), "")</f>
        <v>44.354099999996834</v>
      </c>
      <c r="C3288" s="4">
        <v>45685.354166666664</v>
      </c>
      <c r="D3288" s="16">
        <f>YEAR(C3288)</f>
        <v>2025</v>
      </c>
      <c r="E3288" s="1" t="str">
        <f t="shared" si="51"/>
        <v>January 2025</v>
      </c>
      <c r="F3288" s="3" t="str">
        <f ca="1">IF(C3288&gt;=TODAY()-365, "Last 12 Months", "After 12 Months")</f>
        <v>Last 12 Months</v>
      </c>
      <c r="G3288" s="1" t="s">
        <v>5855</v>
      </c>
      <c r="H3288" s="1" t="s">
        <v>456</v>
      </c>
      <c r="I3288" s="1" t="s">
        <v>5856</v>
      </c>
      <c r="J3288" s="8">
        <f>EOMONTH(C3288, 0)</f>
        <v>45688</v>
      </c>
      <c r="K3288" s="1" t="s">
        <v>373</v>
      </c>
      <c r="L3288" s="1" t="str">
        <f>IF(ISNUMBER(SEARCH("Social subscription",I3288)),"Social Sub",IF(OR(ISNUMBER(SEARCH("Mens",I3288)),ISNUMBER(SEARCH("Ladies",I3288))),"Match Fees",IF(OR(ISNUMBER(SEARCH("Badgers",I3288)),ISNUMBER(SEARCH("Match Fee",I3288))),"Match Fees",IF(OR(ISNUMBER(SEARCH("Training",I3288)),ISNUMBER(SEARCH("Aspirations",I3288))),"Training Fee",""))))</f>
        <v>Training Fee</v>
      </c>
      <c r="M3288" s="1">
        <v>3</v>
      </c>
      <c r="N3288" s="1">
        <v>0.15</v>
      </c>
      <c r="O3288" s="1">
        <v>0.05</v>
      </c>
      <c r="P3288" s="1">
        <v>0</v>
      </c>
      <c r="Q3288" s="1">
        <v>2.8</v>
      </c>
    </row>
    <row r="3289" spans="1:17" ht="12.75">
      <c r="A3289" s="4">
        <v>45627</v>
      </c>
      <c r="B3289" s="18">
        <f>IF(AND(ISNUMBER(--LEFT(A3289,10)), ISNUMBER(--LEFT(C3289,10))), --LEFT(C3289,10) - --LEFT(A3289,10), "")</f>
        <v>61.354099999996834</v>
      </c>
      <c r="C3289" s="4">
        <v>45688.354166666664</v>
      </c>
      <c r="D3289" s="16">
        <f>YEAR(C3289)</f>
        <v>2025</v>
      </c>
      <c r="E3289" s="1" t="str">
        <f t="shared" si="51"/>
        <v>January 2025</v>
      </c>
      <c r="F3289" s="3" t="str">
        <f ca="1">IF(C3289&gt;=TODAY()-365, "Last 12 Months", "After 12 Months")</f>
        <v>Last 12 Months</v>
      </c>
      <c r="G3289" s="1" t="s">
        <v>5857</v>
      </c>
      <c r="H3289" s="1" t="s">
        <v>463</v>
      </c>
      <c r="I3289" s="1" t="s">
        <v>5858</v>
      </c>
      <c r="J3289" s="8">
        <f>EOMONTH(C3289, 0)</f>
        <v>45688</v>
      </c>
      <c r="K3289" s="1" t="s">
        <v>373</v>
      </c>
      <c r="L3289" s="1" t="str">
        <f>IF(ISNUMBER(SEARCH("Social subscription",I3289)),"Social Sub",IF(OR(ISNUMBER(SEARCH("Mens",I3289)),ISNUMBER(SEARCH("Ladies",I3289))),"Match Fees",IF(OR(ISNUMBER(SEARCH("Badgers",I3289)),ISNUMBER(SEARCH("Match Fee",I3289))),"Match Fees",IF(OR(ISNUMBER(SEARCH("Training",I3289)),ISNUMBER(SEARCH("Aspirations",I3289))),"Training Fee",""))))</f>
        <v>Training Fee</v>
      </c>
      <c r="M3289" s="1">
        <v>3</v>
      </c>
      <c r="N3289" s="1">
        <v>7.0000000000000007E-2</v>
      </c>
      <c r="O3289" s="1">
        <v>0.05</v>
      </c>
      <c r="P3289" s="1">
        <v>0</v>
      </c>
      <c r="Q3289" s="1">
        <v>2.88</v>
      </c>
    </row>
    <row r="3290" spans="1:17" ht="12.75">
      <c r="A3290" s="4">
        <v>45627</v>
      </c>
      <c r="B3290" s="18">
        <f>IF(AND(ISNUMBER(--LEFT(A3290,10)), ISNUMBER(--LEFT(C3290,10))), --LEFT(C3290,10) - --LEFT(A3290,10), "")</f>
        <v>61.354099999996834</v>
      </c>
      <c r="C3290" s="4">
        <v>45688.354166666664</v>
      </c>
      <c r="D3290" s="16">
        <f>YEAR(C3290)</f>
        <v>2025</v>
      </c>
      <c r="E3290" s="1" t="str">
        <f t="shared" si="51"/>
        <v>January 2025</v>
      </c>
      <c r="F3290" s="3" t="str">
        <f ca="1">IF(C3290&gt;=TODAY()-365, "Last 12 Months", "After 12 Months")</f>
        <v>Last 12 Months</v>
      </c>
      <c r="G3290" s="1" t="s">
        <v>5859</v>
      </c>
      <c r="H3290" s="1" t="s">
        <v>466</v>
      </c>
      <c r="I3290" s="1" t="s">
        <v>5858</v>
      </c>
      <c r="J3290" s="8">
        <f>EOMONTH(C3290, 0)</f>
        <v>45688</v>
      </c>
      <c r="K3290" s="1" t="s">
        <v>373</v>
      </c>
      <c r="L3290" s="1" t="str">
        <f>IF(ISNUMBER(SEARCH("Social subscription",I3290)),"Social Sub",IF(OR(ISNUMBER(SEARCH("Mens",I3290)),ISNUMBER(SEARCH("Ladies",I3290))),"Match Fees",IF(OR(ISNUMBER(SEARCH("Badgers",I3290)),ISNUMBER(SEARCH("Match Fee",I3290))),"Match Fees",IF(OR(ISNUMBER(SEARCH("Training",I3290)),ISNUMBER(SEARCH("Aspirations",I3290))),"Training Fee",""))))</f>
        <v>Training Fee</v>
      </c>
      <c r="M3290" s="1">
        <v>3</v>
      </c>
      <c r="N3290" s="1">
        <v>7.0000000000000007E-2</v>
      </c>
      <c r="O3290" s="1">
        <v>0.05</v>
      </c>
      <c r="P3290" s="1">
        <v>0</v>
      </c>
      <c r="Q3290" s="1">
        <v>2.88</v>
      </c>
    </row>
    <row r="3291" spans="1:17" ht="12.75">
      <c r="A3291" s="4">
        <v>45675</v>
      </c>
      <c r="B3291" s="18">
        <f>IF(AND(ISNUMBER(--LEFT(A3291,10)), ISNUMBER(--LEFT(C3291,10))), --LEFT(C3291,10) - --LEFT(A3291,10), "")</f>
        <v>13.354099999996834</v>
      </c>
      <c r="C3291" s="4">
        <v>45688.354166666664</v>
      </c>
      <c r="D3291" s="16">
        <f>YEAR(C3291)</f>
        <v>2025</v>
      </c>
      <c r="E3291" s="1" t="str">
        <f t="shared" si="51"/>
        <v>January 2025</v>
      </c>
      <c r="F3291" s="3" t="str">
        <f ca="1">IF(C3291&gt;=TODAY()-365, "Last 12 Months", "After 12 Months")</f>
        <v>Last 12 Months</v>
      </c>
      <c r="G3291" s="1" t="s">
        <v>5860</v>
      </c>
      <c r="H3291" s="1" t="s">
        <v>463</v>
      </c>
      <c r="I3291" s="1" t="s">
        <v>5861</v>
      </c>
      <c r="J3291" s="8">
        <f>EOMONTH(C3291, 0)</f>
        <v>45688</v>
      </c>
      <c r="K3291" s="1" t="s">
        <v>373</v>
      </c>
      <c r="L3291" s="1" t="str">
        <f>IF(ISNUMBER(SEARCH("Social subscription",I3291)),"Social Sub",IF(OR(ISNUMBER(SEARCH("Mens",I3291)),ISNUMBER(SEARCH("Ladies",I3291))),"Match Fees",IF(OR(ISNUMBER(SEARCH("Badgers",I3291)),ISNUMBER(SEARCH("Match Fee",I3291))),"Match Fees",IF(OR(ISNUMBER(SEARCH("Training",I3291)),ISNUMBER(SEARCH("Aspirations",I3291))),"Training Fee",""))))</f>
        <v>Match Fees</v>
      </c>
      <c r="M3291" s="1">
        <v>3</v>
      </c>
      <c r="N3291" s="1">
        <v>7.0000000000000007E-2</v>
      </c>
      <c r="O3291" s="1">
        <v>0.05</v>
      </c>
      <c r="P3291" s="1">
        <v>0</v>
      </c>
      <c r="Q3291" s="1">
        <v>2.88</v>
      </c>
    </row>
    <row r="3292" spans="1:17" ht="12.75">
      <c r="A3292" s="4">
        <v>45676</v>
      </c>
      <c r="B3292" s="18">
        <f>IF(AND(ISNUMBER(--LEFT(A3292,10)), ISNUMBER(--LEFT(C3292,10))), --LEFT(C3292,10) - --LEFT(A3292,10), "")</f>
        <v>12.354099999996834</v>
      </c>
      <c r="C3292" s="4">
        <v>45688.354166666664</v>
      </c>
      <c r="D3292" s="16">
        <f>YEAR(C3292)</f>
        <v>2025</v>
      </c>
      <c r="E3292" s="1" t="str">
        <f t="shared" si="51"/>
        <v>January 2025</v>
      </c>
      <c r="F3292" s="3" t="str">
        <f ca="1">IF(C3292&gt;=TODAY()-365, "Last 12 Months", "After 12 Months")</f>
        <v>Last 12 Months</v>
      </c>
      <c r="G3292" s="1" t="s">
        <v>5862</v>
      </c>
      <c r="H3292" s="1" t="s">
        <v>463</v>
      </c>
      <c r="I3292" s="1" t="s">
        <v>5863</v>
      </c>
      <c r="J3292" s="8">
        <f>EOMONTH(C3292, 0)</f>
        <v>45688</v>
      </c>
      <c r="K3292" s="1" t="s">
        <v>373</v>
      </c>
      <c r="L3292" s="1" t="str">
        <f>IF(ISNUMBER(SEARCH("Social subscription",I3292)),"Social Sub",IF(OR(ISNUMBER(SEARCH("Mens",I3292)),ISNUMBER(SEARCH("Ladies",I3292))),"Match Fees",IF(OR(ISNUMBER(SEARCH("Badgers",I3292)),ISNUMBER(SEARCH("Match Fee",I3292))),"Match Fees",IF(OR(ISNUMBER(SEARCH("Training",I3292)),ISNUMBER(SEARCH("Aspirations",I3292))),"Training Fee",""))))</f>
        <v>Training Fee</v>
      </c>
      <c r="M3292" s="1">
        <v>3</v>
      </c>
      <c r="N3292" s="1">
        <v>7.0000000000000007E-2</v>
      </c>
      <c r="O3292" s="1">
        <v>0.05</v>
      </c>
      <c r="P3292" s="1">
        <v>0</v>
      </c>
      <c r="Q3292" s="1">
        <v>2.88</v>
      </c>
    </row>
    <row r="3293" spans="1:17" ht="12.75">
      <c r="A3293" s="4">
        <v>45676</v>
      </c>
      <c r="B3293" s="18">
        <f>IF(AND(ISNUMBER(--LEFT(A3293,10)), ISNUMBER(--LEFT(C3293,10))), --LEFT(C3293,10) - --LEFT(A3293,10), "")</f>
        <v>12.354099999996834</v>
      </c>
      <c r="C3293" s="4">
        <v>45688.354166666664</v>
      </c>
      <c r="D3293" s="16">
        <f>YEAR(C3293)</f>
        <v>2025</v>
      </c>
      <c r="E3293" s="1" t="str">
        <f t="shared" si="51"/>
        <v>January 2025</v>
      </c>
      <c r="F3293" s="3" t="str">
        <f ca="1">IF(C3293&gt;=TODAY()-365, "Last 12 Months", "After 12 Months")</f>
        <v>Last 12 Months</v>
      </c>
      <c r="G3293" s="1" t="s">
        <v>5864</v>
      </c>
      <c r="H3293" s="1" t="s">
        <v>473</v>
      </c>
      <c r="I3293" s="1" t="s">
        <v>5863</v>
      </c>
      <c r="J3293" s="8">
        <f>EOMONTH(C3293, 0)</f>
        <v>45688</v>
      </c>
      <c r="K3293" s="1" t="s">
        <v>373</v>
      </c>
      <c r="L3293" s="1" t="str">
        <f>IF(ISNUMBER(SEARCH("Social subscription",I3293)),"Social Sub",IF(OR(ISNUMBER(SEARCH("Mens",I3293)),ISNUMBER(SEARCH("Ladies",I3293))),"Match Fees",IF(OR(ISNUMBER(SEARCH("Badgers",I3293)),ISNUMBER(SEARCH("Match Fee",I3293))),"Match Fees",IF(OR(ISNUMBER(SEARCH("Training",I3293)),ISNUMBER(SEARCH("Aspirations",I3293))),"Training Fee",""))))</f>
        <v>Training Fee</v>
      </c>
      <c r="M3293" s="1">
        <v>3</v>
      </c>
      <c r="N3293" s="1">
        <v>7.0000000000000007E-2</v>
      </c>
      <c r="O3293" s="1">
        <v>0.05</v>
      </c>
      <c r="P3293" s="1">
        <v>0</v>
      </c>
      <c r="Q3293" s="1">
        <v>2.88</v>
      </c>
    </row>
    <row r="3294" spans="1:17" ht="12.75">
      <c r="A3294" s="4">
        <v>45676</v>
      </c>
      <c r="B3294" s="18">
        <f>IF(AND(ISNUMBER(--LEFT(A3294,10)), ISNUMBER(--LEFT(C3294,10))), --LEFT(C3294,10) - --LEFT(A3294,10), "")</f>
        <v>12.354099999996834</v>
      </c>
      <c r="C3294" s="4">
        <v>45688.354166666664</v>
      </c>
      <c r="D3294" s="16">
        <f>YEAR(C3294)</f>
        <v>2025</v>
      </c>
      <c r="E3294" s="1" t="str">
        <f t="shared" si="51"/>
        <v>January 2025</v>
      </c>
      <c r="F3294" s="3" t="str">
        <f ca="1">IF(C3294&gt;=TODAY()-365, "Last 12 Months", "After 12 Months")</f>
        <v>Last 12 Months</v>
      </c>
      <c r="G3294" s="1" t="s">
        <v>5865</v>
      </c>
      <c r="H3294" s="1" t="s">
        <v>466</v>
      </c>
      <c r="I3294" s="1" t="s">
        <v>5863</v>
      </c>
      <c r="J3294" s="8">
        <f>EOMONTH(C3294, 0)</f>
        <v>45688</v>
      </c>
      <c r="K3294" s="1" t="s">
        <v>373</v>
      </c>
      <c r="L3294" s="1" t="str">
        <f>IF(ISNUMBER(SEARCH("Social subscription",I3294)),"Social Sub",IF(OR(ISNUMBER(SEARCH("Mens",I3294)),ISNUMBER(SEARCH("Ladies",I3294))),"Match Fees",IF(OR(ISNUMBER(SEARCH("Badgers",I3294)),ISNUMBER(SEARCH("Match Fee",I3294))),"Match Fees",IF(OR(ISNUMBER(SEARCH("Training",I3294)),ISNUMBER(SEARCH("Aspirations",I3294))),"Training Fee",""))))</f>
        <v>Training Fee</v>
      </c>
      <c r="M3294" s="1">
        <v>3</v>
      </c>
      <c r="N3294" s="1">
        <v>7.0000000000000007E-2</v>
      </c>
      <c r="O3294" s="1">
        <v>0.05</v>
      </c>
      <c r="P3294" s="1">
        <v>0</v>
      </c>
      <c r="Q3294" s="1">
        <v>2.88</v>
      </c>
    </row>
    <row r="3295" spans="1:17" ht="12.75">
      <c r="A3295" s="4">
        <v>45682</v>
      </c>
      <c r="B3295" s="18">
        <f>IF(AND(ISNUMBER(--LEFT(A3295,10)), ISNUMBER(--LEFT(C3295,10))), --LEFT(C3295,10) - --LEFT(A3295,10), "")</f>
        <v>6.3540999999968335</v>
      </c>
      <c r="C3295" s="4">
        <v>45688.354166666664</v>
      </c>
      <c r="D3295" s="16">
        <f>YEAR(C3295)</f>
        <v>2025</v>
      </c>
      <c r="E3295" s="1" t="str">
        <f t="shared" si="51"/>
        <v>January 2025</v>
      </c>
      <c r="F3295" s="3" t="str">
        <f ca="1">IF(C3295&gt;=TODAY()-365, "Last 12 Months", "After 12 Months")</f>
        <v>Last 12 Months</v>
      </c>
      <c r="G3295" s="1" t="s">
        <v>5866</v>
      </c>
      <c r="H3295" s="1" t="s">
        <v>463</v>
      </c>
      <c r="I3295" s="1" t="s">
        <v>5867</v>
      </c>
      <c r="J3295" s="8">
        <f>EOMONTH(C3295, 0)</f>
        <v>45688</v>
      </c>
      <c r="K3295" s="1" t="s">
        <v>373</v>
      </c>
      <c r="L3295" s="1" t="str">
        <f>IF(ISNUMBER(SEARCH("Social subscription",I3295)),"Social Sub",IF(OR(ISNUMBER(SEARCH("Mens",I3295)),ISNUMBER(SEARCH("Ladies",I3295))),"Match Fees",IF(OR(ISNUMBER(SEARCH("Badgers",I3295)),ISNUMBER(SEARCH("Match Fee",I3295))),"Match Fees",IF(OR(ISNUMBER(SEARCH("Training",I3295)),ISNUMBER(SEARCH("Aspirations",I3295))),"Training Fee",""))))</f>
        <v>Match Fees</v>
      </c>
      <c r="M3295" s="1">
        <v>3</v>
      </c>
      <c r="N3295" s="1">
        <v>7.0000000000000007E-2</v>
      </c>
      <c r="O3295" s="1">
        <v>0.05</v>
      </c>
      <c r="P3295" s="1">
        <v>0</v>
      </c>
      <c r="Q3295" s="1">
        <v>2.88</v>
      </c>
    </row>
    <row r="3296" spans="1:17" ht="12.75">
      <c r="A3296" s="4">
        <v>45683</v>
      </c>
      <c r="B3296" s="18">
        <f>IF(AND(ISNUMBER(--LEFT(A3296,10)), ISNUMBER(--LEFT(C3296,10))), --LEFT(C3296,10) - --LEFT(A3296,10), "")</f>
        <v>5.3540999999968335</v>
      </c>
      <c r="C3296" s="4">
        <v>45688.354166666664</v>
      </c>
      <c r="D3296" s="16">
        <f>YEAR(C3296)</f>
        <v>2025</v>
      </c>
      <c r="E3296" s="1" t="str">
        <f t="shared" si="51"/>
        <v>January 2025</v>
      </c>
      <c r="F3296" s="3" t="str">
        <f ca="1">IF(C3296&gt;=TODAY()-365, "Last 12 Months", "After 12 Months")</f>
        <v>Last 12 Months</v>
      </c>
      <c r="G3296" s="1" t="s">
        <v>5868</v>
      </c>
      <c r="H3296" s="1" t="s">
        <v>463</v>
      </c>
      <c r="I3296" s="1" t="s">
        <v>5869</v>
      </c>
      <c r="J3296" s="8">
        <f>EOMONTH(C3296, 0)</f>
        <v>45688</v>
      </c>
      <c r="K3296" s="1" t="s">
        <v>373</v>
      </c>
      <c r="L3296" s="1" t="str">
        <f>IF(ISNUMBER(SEARCH("Social subscription",I3296)),"Social Sub",IF(OR(ISNUMBER(SEARCH("Mens",I3296)),ISNUMBER(SEARCH("Ladies",I3296))),"Match Fees",IF(OR(ISNUMBER(SEARCH("Badgers",I3296)),ISNUMBER(SEARCH("Match Fee",I3296))),"Match Fees",IF(OR(ISNUMBER(SEARCH("Training",I3296)),ISNUMBER(SEARCH("Aspirations",I3296))),"Training Fee",""))))</f>
        <v>Training Fee</v>
      </c>
      <c r="M3296" s="1">
        <v>3</v>
      </c>
      <c r="N3296" s="1">
        <v>7.0000000000000007E-2</v>
      </c>
      <c r="O3296" s="1">
        <v>0.05</v>
      </c>
      <c r="P3296" s="1">
        <v>0</v>
      </c>
      <c r="Q3296" s="1">
        <v>2.88</v>
      </c>
    </row>
    <row r="3297" spans="1:17" ht="12.75">
      <c r="A3297" s="4">
        <v>45683</v>
      </c>
      <c r="B3297" s="18">
        <f>IF(AND(ISNUMBER(--LEFT(A3297,10)), ISNUMBER(--LEFT(C3297,10))), --LEFT(C3297,10) - --LEFT(A3297,10), "")</f>
        <v>5.3540999999968335</v>
      </c>
      <c r="C3297" s="4">
        <v>45688.354166666664</v>
      </c>
      <c r="D3297" s="16">
        <f>YEAR(C3297)</f>
        <v>2025</v>
      </c>
      <c r="E3297" s="1" t="str">
        <f t="shared" si="51"/>
        <v>January 2025</v>
      </c>
      <c r="F3297" s="3" t="str">
        <f ca="1">IF(C3297&gt;=TODAY()-365, "Last 12 Months", "After 12 Months")</f>
        <v>Last 12 Months</v>
      </c>
      <c r="G3297" s="1" t="s">
        <v>5870</v>
      </c>
      <c r="H3297" s="1" t="s">
        <v>473</v>
      </c>
      <c r="I3297" s="1" t="s">
        <v>5869</v>
      </c>
      <c r="J3297" s="8">
        <f>EOMONTH(C3297, 0)</f>
        <v>45688</v>
      </c>
      <c r="K3297" s="1" t="s">
        <v>373</v>
      </c>
      <c r="L3297" s="1" t="str">
        <f>IF(ISNUMBER(SEARCH("Social subscription",I3297)),"Social Sub",IF(OR(ISNUMBER(SEARCH("Mens",I3297)),ISNUMBER(SEARCH("Ladies",I3297))),"Match Fees",IF(OR(ISNUMBER(SEARCH("Badgers",I3297)),ISNUMBER(SEARCH("Match Fee",I3297))),"Match Fees",IF(OR(ISNUMBER(SEARCH("Training",I3297)),ISNUMBER(SEARCH("Aspirations",I3297))),"Training Fee",""))))</f>
        <v>Training Fee</v>
      </c>
      <c r="M3297" s="1">
        <v>3</v>
      </c>
      <c r="N3297" s="1">
        <v>7.0000000000000007E-2</v>
      </c>
      <c r="O3297" s="1">
        <v>0.05</v>
      </c>
      <c r="P3297" s="1">
        <v>0</v>
      </c>
      <c r="Q3297" s="1">
        <v>2.88</v>
      </c>
    </row>
    <row r="3298" spans="1:17" ht="12.75">
      <c r="A3298" s="4">
        <v>45683</v>
      </c>
      <c r="B3298" s="18">
        <f>IF(AND(ISNUMBER(--LEFT(A3298,10)), ISNUMBER(--LEFT(C3298,10))), --LEFT(C3298,10) - --LEFT(A3298,10), "")</f>
        <v>5.3540999999968335</v>
      </c>
      <c r="C3298" s="4">
        <v>45688.354166666664</v>
      </c>
      <c r="D3298" s="16">
        <f>YEAR(C3298)</f>
        <v>2025</v>
      </c>
      <c r="E3298" s="1" t="str">
        <f t="shared" si="51"/>
        <v>January 2025</v>
      </c>
      <c r="F3298" s="3" t="str">
        <f ca="1">IF(C3298&gt;=TODAY()-365, "Last 12 Months", "After 12 Months")</f>
        <v>Last 12 Months</v>
      </c>
      <c r="G3298" s="1" t="s">
        <v>5871</v>
      </c>
      <c r="H3298" s="1" t="s">
        <v>466</v>
      </c>
      <c r="I3298" s="1" t="s">
        <v>5869</v>
      </c>
      <c r="J3298" s="8">
        <f>EOMONTH(C3298, 0)</f>
        <v>45688</v>
      </c>
      <c r="K3298" s="1" t="s">
        <v>373</v>
      </c>
      <c r="L3298" s="1" t="str">
        <f>IF(ISNUMBER(SEARCH("Social subscription",I3298)),"Social Sub",IF(OR(ISNUMBER(SEARCH("Mens",I3298)),ISNUMBER(SEARCH("Ladies",I3298))),"Match Fees",IF(OR(ISNUMBER(SEARCH("Badgers",I3298)),ISNUMBER(SEARCH("Match Fee",I3298))),"Match Fees",IF(OR(ISNUMBER(SEARCH("Training",I3298)),ISNUMBER(SEARCH("Aspirations",I3298))),"Training Fee",""))))</f>
        <v>Training Fee</v>
      </c>
      <c r="M3298" s="1">
        <v>3</v>
      </c>
      <c r="N3298" s="1">
        <v>0.02</v>
      </c>
      <c r="O3298" s="1">
        <v>0.05</v>
      </c>
      <c r="P3298" s="1">
        <v>0</v>
      </c>
      <c r="Q3298" s="1">
        <v>2.93</v>
      </c>
    </row>
    <row r="3299" spans="1:17" ht="12.75">
      <c r="A3299" s="4">
        <v>45689</v>
      </c>
      <c r="B3299" s="18">
        <f>IF(AND(ISNUMBER(--LEFT(A3299,10)), ISNUMBER(--LEFT(C3299,10))), --LEFT(C3299,10) - --LEFT(A3299,10), "")</f>
        <v>0.29299999999784632</v>
      </c>
      <c r="C3299" s="4">
        <v>45689.293055555558</v>
      </c>
      <c r="D3299" s="16">
        <f>YEAR(C3299)</f>
        <v>2025</v>
      </c>
      <c r="E3299" s="1" t="str">
        <f t="shared" si="51"/>
        <v>February 2025</v>
      </c>
      <c r="F3299" s="3" t="str">
        <f ca="1">IF(C3299&gt;=TODAY()-365, "Last 12 Months", "After 12 Months")</f>
        <v>Last 12 Months</v>
      </c>
      <c r="G3299" s="1" t="s">
        <v>5872</v>
      </c>
      <c r="H3299" s="1" t="s">
        <v>371</v>
      </c>
      <c r="I3299" s="1" t="s">
        <v>5873</v>
      </c>
      <c r="J3299" s="8">
        <f>EOMONTH(C3299, 0)</f>
        <v>45716</v>
      </c>
      <c r="K3299" s="1" t="s">
        <v>241</v>
      </c>
      <c r="L3299" s="1" t="str">
        <f>IF(ISNUMBER(SEARCH("Social subscription",I3299)),"Social Sub",IF(OR(ISNUMBER(SEARCH("Mens",I3299)),ISNUMBER(SEARCH("Ladies",I3299))),"Match Fees",IF(OR(ISNUMBER(SEARCH("Badgers",I3299)),ISNUMBER(SEARCH("Match Fee",I3299))),"Match Fees",IF(OR(ISNUMBER(SEARCH("Training",I3299)),ISNUMBER(SEARCH("Aspirations",I3299))),"Training Fee",""))))</f>
        <v>Match Fees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</row>
    <row r="3300" spans="1:17" ht="12.75">
      <c r="A3300" s="4">
        <v>45689</v>
      </c>
      <c r="B3300" s="18">
        <f>IF(AND(ISNUMBER(--LEFT(A3300,10)), ISNUMBER(--LEFT(C3300,10))), --LEFT(C3300,10) - --LEFT(A3300,10), "")</f>
        <v>0.88809999999648426</v>
      </c>
      <c r="C3300" s="4">
        <v>45689.888194444444</v>
      </c>
      <c r="D3300" s="16">
        <f>YEAR(C3300)</f>
        <v>2025</v>
      </c>
      <c r="E3300" s="1" t="str">
        <f t="shared" si="51"/>
        <v>February 2025</v>
      </c>
      <c r="F3300" s="3" t="str">
        <f ca="1">IF(C3300&gt;=TODAY()-365, "Last 12 Months", "After 12 Months")</f>
        <v>Last 12 Months</v>
      </c>
      <c r="G3300" s="1" t="s">
        <v>5874</v>
      </c>
      <c r="H3300" s="1" t="s">
        <v>3493</v>
      </c>
      <c r="I3300" s="1" t="s">
        <v>5875</v>
      </c>
      <c r="J3300" s="8">
        <f>EOMONTH(C3300, 0)</f>
        <v>45716</v>
      </c>
      <c r="K3300" s="1" t="s">
        <v>233</v>
      </c>
      <c r="L3300" s="1" t="str">
        <f>IF(ISNUMBER(SEARCH("Social subscription",I3300)),"Social Sub",IF(OR(ISNUMBER(SEARCH("Mens",I3300)),ISNUMBER(SEARCH("Ladies",I3300))),"Match Fees",IF(OR(ISNUMBER(SEARCH("Badgers",I3300)),ISNUMBER(SEARCH("Match Fee",I3300))),"Match Fees",IF(OR(ISNUMBER(SEARCH("Training",I3300)),ISNUMBER(SEARCH("Aspirations",I3300))),"Training Fee",""))))</f>
        <v>Match Fees</v>
      </c>
      <c r="M3300" s="1">
        <v>3</v>
      </c>
      <c r="N3300" s="1">
        <v>0</v>
      </c>
      <c r="O3300" s="1">
        <v>0</v>
      </c>
      <c r="P3300" s="1">
        <v>0</v>
      </c>
      <c r="Q3300" s="1">
        <v>3</v>
      </c>
    </row>
    <row r="3301" spans="1:17" ht="12.75">
      <c r="A3301" s="4">
        <v>45689</v>
      </c>
      <c r="B3301" s="18">
        <f>IF(AND(ISNUMBER(--LEFT(A3301,10)), ISNUMBER(--LEFT(C3301,10))), --LEFT(C3301,10) - --LEFT(A3301,10), "")</f>
        <v>0.88880000000062864</v>
      </c>
      <c r="C3301" s="4">
        <v>45689.888888888891</v>
      </c>
      <c r="D3301" s="16">
        <f>YEAR(C3301)</f>
        <v>2025</v>
      </c>
      <c r="E3301" s="1" t="str">
        <f t="shared" si="51"/>
        <v>February 2025</v>
      </c>
      <c r="F3301" s="3" t="str">
        <f ca="1">IF(C3301&gt;=TODAY()-365, "Last 12 Months", "After 12 Months")</f>
        <v>Last 12 Months</v>
      </c>
      <c r="G3301" s="1" t="s">
        <v>5876</v>
      </c>
      <c r="H3301" s="1" t="s">
        <v>668</v>
      </c>
      <c r="I3301" s="1" t="s">
        <v>5877</v>
      </c>
      <c r="J3301" s="8">
        <f>EOMONTH(C3301, 0)</f>
        <v>45716</v>
      </c>
      <c r="K3301" s="1" t="s">
        <v>241</v>
      </c>
      <c r="L3301" s="1" t="str">
        <f>IF(ISNUMBER(SEARCH("Social subscription",I3301)),"Social Sub",IF(OR(ISNUMBER(SEARCH("Mens",I3301)),ISNUMBER(SEARCH("Ladies",I3301))),"Match Fees",IF(OR(ISNUMBER(SEARCH("Badgers",I3301)),ISNUMBER(SEARCH("Match Fee",I3301))),"Match Fees",IF(OR(ISNUMBER(SEARCH("Training",I3301)),ISNUMBER(SEARCH("Aspirations",I3301))),"Training Fee",""))))</f>
        <v>Match Fees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</row>
    <row r="3302" spans="1:17" ht="12.75">
      <c r="A3302" s="4">
        <v>45551</v>
      </c>
      <c r="B3302" s="18">
        <f>IF(AND(ISNUMBER(--LEFT(A3302,10)), ISNUMBER(--LEFT(C3302,10))), --LEFT(C3302,10) - --LEFT(A3302,10), "")</f>
        <v>138.89020000000164</v>
      </c>
      <c r="C3302" s="4">
        <v>45689.890277777777</v>
      </c>
      <c r="D3302" s="16">
        <f>YEAR(C3302)</f>
        <v>2025</v>
      </c>
      <c r="E3302" s="1" t="str">
        <f t="shared" si="51"/>
        <v>February 2025</v>
      </c>
      <c r="F3302" s="3" t="str">
        <f ca="1">IF(C3302&gt;=TODAY()-365, "Last 12 Months", "After 12 Months")</f>
        <v>Last 12 Months</v>
      </c>
      <c r="G3302" s="1" t="s">
        <v>5878</v>
      </c>
      <c r="H3302" s="1" t="s">
        <v>393</v>
      </c>
      <c r="I3302" s="1" t="s">
        <v>5879</v>
      </c>
      <c r="J3302" s="8">
        <f>EOMONTH(C3302, 0)</f>
        <v>45716</v>
      </c>
      <c r="K3302" s="1" t="s">
        <v>233</v>
      </c>
      <c r="L3302" s="1" t="str">
        <f>IF(ISNUMBER(SEARCH("Social subscription",I3302)),"Social Sub",IF(OR(ISNUMBER(SEARCH("Mens",I3302)),ISNUMBER(SEARCH("Ladies",I3302))),"Match Fees",IF(OR(ISNUMBER(SEARCH("Badgers",I3302)),ISNUMBER(SEARCH("Match Fee",I3302))),"Match Fees",IF(OR(ISNUMBER(SEARCH("Training",I3302)),ISNUMBER(SEARCH("Aspirations",I3302))),"Training Fee",""))))</f>
        <v>Match Fees</v>
      </c>
      <c r="M3302" s="1">
        <v>60</v>
      </c>
      <c r="N3302" s="1">
        <v>0</v>
      </c>
      <c r="O3302" s="1">
        <v>0</v>
      </c>
      <c r="P3302" s="1">
        <v>0</v>
      </c>
      <c r="Q3302" s="1">
        <v>60</v>
      </c>
    </row>
    <row r="3303" spans="1:17" ht="12.75">
      <c r="A3303" s="4">
        <v>45689</v>
      </c>
      <c r="B3303" s="18">
        <f>IF(AND(ISNUMBER(--LEFT(A3303,10)), ISNUMBER(--LEFT(C3303,10))), --LEFT(C3303,10) - --LEFT(A3303,10), "")</f>
        <v>0.9375</v>
      </c>
      <c r="C3303" s="4">
        <v>45689.9375</v>
      </c>
      <c r="D3303" s="16">
        <f>YEAR(C3303)</f>
        <v>2025</v>
      </c>
      <c r="E3303" s="1" t="str">
        <f t="shared" si="51"/>
        <v>February 2025</v>
      </c>
      <c r="F3303" s="3" t="str">
        <f ca="1">IF(C3303&gt;=TODAY()-365, "Last 12 Months", "After 12 Months")</f>
        <v>Last 12 Months</v>
      </c>
      <c r="G3303" s="1" t="s">
        <v>5880</v>
      </c>
      <c r="H3303" s="1" t="s">
        <v>1871</v>
      </c>
      <c r="I3303" s="1" t="s">
        <v>5881</v>
      </c>
      <c r="J3303" s="8">
        <f>EOMONTH(C3303, 0)</f>
        <v>45716</v>
      </c>
      <c r="K3303" s="1" t="s">
        <v>241</v>
      </c>
      <c r="L3303" s="1" t="str">
        <f>IF(ISNUMBER(SEARCH("Social subscription",I3303)),"Social Sub",IF(OR(ISNUMBER(SEARCH("Mens",I3303)),ISNUMBER(SEARCH("Ladies",I3303))),"Match Fees",IF(OR(ISNUMBER(SEARCH("Badgers",I3303)),ISNUMBER(SEARCH("Match Fee",I3303))),"Match Fees",IF(OR(ISNUMBER(SEARCH("Training",I3303)),ISNUMBER(SEARCH("Aspirations",I3303))),"Training Fee",""))))</f>
        <v>Match Fees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</row>
    <row r="3304" spans="1:17" ht="12.75">
      <c r="A3304" s="4">
        <v>45689</v>
      </c>
      <c r="B3304" s="18">
        <f>IF(AND(ISNUMBER(--LEFT(A3304,10)), ISNUMBER(--LEFT(C3304,10))), --LEFT(C3304,10) - --LEFT(A3304,10), "")</f>
        <v>0.9375</v>
      </c>
      <c r="C3304" s="4">
        <v>45689.9375</v>
      </c>
      <c r="D3304" s="16">
        <f>YEAR(C3304)</f>
        <v>2025</v>
      </c>
      <c r="E3304" s="1" t="str">
        <f t="shared" si="51"/>
        <v>February 2025</v>
      </c>
      <c r="F3304" s="3" t="str">
        <f ca="1">IF(C3304&gt;=TODAY()-365, "Last 12 Months", "After 12 Months")</f>
        <v>Last 12 Months</v>
      </c>
      <c r="G3304" s="1" t="s">
        <v>5882</v>
      </c>
      <c r="H3304" s="1" t="s">
        <v>2780</v>
      </c>
      <c r="I3304" s="1" t="s">
        <v>5883</v>
      </c>
      <c r="J3304" s="8">
        <f>EOMONTH(C3304, 0)</f>
        <v>45716</v>
      </c>
      <c r="K3304" s="1" t="s">
        <v>241</v>
      </c>
      <c r="L3304" s="1" t="str">
        <f>IF(ISNUMBER(SEARCH("Social subscription",I3304)),"Social Sub",IF(OR(ISNUMBER(SEARCH("Mens",I3304)),ISNUMBER(SEARCH("Ladies",I3304))),"Match Fees",IF(OR(ISNUMBER(SEARCH("Badgers",I3304)),ISNUMBER(SEARCH("Match Fee",I3304))),"Match Fees",IF(OR(ISNUMBER(SEARCH("Training",I3304)),ISNUMBER(SEARCH("Aspirations",I3304))),"Training Fee",""))))</f>
        <v>Match Fees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</row>
    <row r="3305" spans="1:17" ht="12.75">
      <c r="A3305" s="4">
        <v>45689</v>
      </c>
      <c r="B3305" s="18">
        <f>IF(AND(ISNUMBER(--LEFT(A3305,10)), ISNUMBER(--LEFT(C3305,10))), --LEFT(C3305,10) - --LEFT(A3305,10), "")</f>
        <v>0.9375</v>
      </c>
      <c r="C3305" s="4">
        <v>45689.9375</v>
      </c>
      <c r="D3305" s="16">
        <f>YEAR(C3305)</f>
        <v>2025</v>
      </c>
      <c r="E3305" s="1" t="str">
        <f t="shared" si="51"/>
        <v>February 2025</v>
      </c>
      <c r="F3305" s="3" t="str">
        <f ca="1">IF(C3305&gt;=TODAY()-365, "Last 12 Months", "After 12 Months")</f>
        <v>Last 12 Months</v>
      </c>
      <c r="G3305" s="1" t="s">
        <v>5884</v>
      </c>
      <c r="H3305" s="1" t="s">
        <v>717</v>
      </c>
      <c r="I3305" s="1" t="s">
        <v>5883</v>
      </c>
      <c r="J3305" s="8">
        <f>EOMONTH(C3305, 0)</f>
        <v>45716</v>
      </c>
      <c r="K3305" s="1" t="s">
        <v>241</v>
      </c>
      <c r="L3305" s="1" t="str">
        <f>IF(ISNUMBER(SEARCH("Social subscription",I3305)),"Social Sub",IF(OR(ISNUMBER(SEARCH("Mens",I3305)),ISNUMBER(SEARCH("Ladies",I3305))),"Match Fees",IF(OR(ISNUMBER(SEARCH("Badgers",I3305)),ISNUMBER(SEARCH("Match Fee",I3305))),"Match Fees",IF(OR(ISNUMBER(SEARCH("Training",I3305)),ISNUMBER(SEARCH("Aspirations",I3305))),"Training Fee",""))))</f>
        <v>Match Fees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</row>
    <row r="3306" spans="1:17" ht="12.75">
      <c r="A3306" s="4">
        <v>45689</v>
      </c>
      <c r="B3306" s="18">
        <f>IF(AND(ISNUMBER(--LEFT(A3306,10)), ISNUMBER(--LEFT(C3306,10))), --LEFT(C3306,10) - --LEFT(A3306,10), "")</f>
        <v>0.9375</v>
      </c>
      <c r="C3306" s="4">
        <v>45689.9375</v>
      </c>
      <c r="D3306" s="16">
        <f>YEAR(C3306)</f>
        <v>2025</v>
      </c>
      <c r="E3306" s="1" t="str">
        <f t="shared" si="51"/>
        <v>February 2025</v>
      </c>
      <c r="F3306" s="3" t="str">
        <f ca="1">IF(C3306&gt;=TODAY()-365, "Last 12 Months", "After 12 Months")</f>
        <v>Last 12 Months</v>
      </c>
      <c r="G3306" s="1" t="s">
        <v>5885</v>
      </c>
      <c r="H3306" s="1" t="s">
        <v>2939</v>
      </c>
      <c r="I3306" s="1" t="s">
        <v>5886</v>
      </c>
      <c r="J3306" s="8">
        <f>EOMONTH(C3306, 0)</f>
        <v>45716</v>
      </c>
      <c r="K3306" s="1" t="s">
        <v>241</v>
      </c>
      <c r="L3306" s="1" t="str">
        <f>IF(ISNUMBER(SEARCH("Social subscription",I3306)),"Social Sub",IF(OR(ISNUMBER(SEARCH("Mens",I3306)),ISNUMBER(SEARCH("Ladies",I3306))),"Match Fees",IF(OR(ISNUMBER(SEARCH("Badgers",I3306)),ISNUMBER(SEARCH("Match Fee",I3306))),"Match Fees",IF(OR(ISNUMBER(SEARCH("Training",I3306)),ISNUMBER(SEARCH("Aspirations",I3306))),"Training Fee",""))))</f>
        <v>Match Fees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</row>
    <row r="3307" spans="1:17" ht="12.75">
      <c r="A3307" s="4">
        <v>45689</v>
      </c>
      <c r="B3307" s="18">
        <f>IF(AND(ISNUMBER(--LEFT(A3307,10)), ISNUMBER(--LEFT(C3307,10))), --LEFT(C3307,10) - --LEFT(A3307,10), "")</f>
        <v>0.9375</v>
      </c>
      <c r="C3307" s="4">
        <v>45689.9375</v>
      </c>
      <c r="D3307" s="16">
        <f>YEAR(C3307)</f>
        <v>2025</v>
      </c>
      <c r="E3307" s="1" t="str">
        <f t="shared" si="51"/>
        <v>February 2025</v>
      </c>
      <c r="F3307" s="3" t="str">
        <f ca="1">IF(C3307&gt;=TODAY()-365, "Last 12 Months", "After 12 Months")</f>
        <v>Last 12 Months</v>
      </c>
      <c r="G3307" s="1" t="s">
        <v>5887</v>
      </c>
      <c r="H3307" s="1" t="s">
        <v>996</v>
      </c>
      <c r="I3307" s="1" t="s">
        <v>5886</v>
      </c>
      <c r="J3307" s="8">
        <f>EOMONTH(C3307, 0)</f>
        <v>45716</v>
      </c>
      <c r="K3307" s="1" t="s">
        <v>241</v>
      </c>
      <c r="L3307" s="1" t="str">
        <f>IF(ISNUMBER(SEARCH("Social subscription",I3307)),"Social Sub",IF(OR(ISNUMBER(SEARCH("Mens",I3307)),ISNUMBER(SEARCH("Ladies",I3307))),"Match Fees",IF(OR(ISNUMBER(SEARCH("Badgers",I3307)),ISNUMBER(SEARCH("Match Fee",I3307))),"Match Fees",IF(OR(ISNUMBER(SEARCH("Training",I3307)),ISNUMBER(SEARCH("Aspirations",I3307))),"Training Fee",""))))</f>
        <v>Match Fees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</row>
    <row r="3308" spans="1:17" ht="12.75">
      <c r="A3308" s="4">
        <v>45675</v>
      </c>
      <c r="B3308" s="18">
        <f>IF(AND(ISNUMBER(--LEFT(A3308,10)), ISNUMBER(--LEFT(C3308,10))), --LEFT(C3308,10) - --LEFT(A3308,10), "")</f>
        <v>14.961799999997311</v>
      </c>
      <c r="C3308" s="4">
        <v>45689.961805555555</v>
      </c>
      <c r="D3308" s="16">
        <f>YEAR(C3308)</f>
        <v>2025</v>
      </c>
      <c r="E3308" s="1" t="str">
        <f t="shared" si="51"/>
        <v>February 2025</v>
      </c>
      <c r="F3308" s="3" t="str">
        <f ca="1">IF(C3308&gt;=TODAY()-365, "Last 12 Months", "After 12 Months")</f>
        <v>Last 12 Months</v>
      </c>
      <c r="G3308" s="1" t="s">
        <v>5888</v>
      </c>
      <c r="H3308" s="1" t="s">
        <v>2009</v>
      </c>
      <c r="I3308" s="1" t="s">
        <v>5889</v>
      </c>
      <c r="J3308" s="8">
        <f>EOMONTH(C3308, 0)</f>
        <v>45716</v>
      </c>
      <c r="K3308" s="1" t="s">
        <v>373</v>
      </c>
      <c r="L3308" s="1" t="str">
        <f>IF(ISNUMBER(SEARCH("Social subscription",I3308)),"Social Sub",IF(OR(ISNUMBER(SEARCH("Mens",I3308)),ISNUMBER(SEARCH("Ladies",I3308))),"Match Fees",IF(OR(ISNUMBER(SEARCH("Badgers",I3308)),ISNUMBER(SEARCH("Match Fee",I3308))),"Match Fees",IF(OR(ISNUMBER(SEARCH("Training",I3308)),ISNUMBER(SEARCH("Aspirations",I3308))),"Training Fee",""))))</f>
        <v>Match Fees</v>
      </c>
      <c r="M3308" s="1">
        <v>10</v>
      </c>
      <c r="N3308" s="1">
        <v>0.2</v>
      </c>
      <c r="O3308" s="1">
        <v>0.1</v>
      </c>
      <c r="P3308" s="1">
        <v>0</v>
      </c>
      <c r="Q3308" s="1">
        <v>9.6999999999999993</v>
      </c>
    </row>
    <row r="3309" spans="1:17" ht="12.75">
      <c r="A3309" s="4">
        <v>45675</v>
      </c>
      <c r="B3309" s="18">
        <f>IF(AND(ISNUMBER(--LEFT(A3309,10)), ISNUMBER(--LEFT(C3309,10))), --LEFT(C3309,10) - --LEFT(A3309,10), "")</f>
        <v>14.961799999997311</v>
      </c>
      <c r="C3309" s="4">
        <v>45689.961805555555</v>
      </c>
      <c r="D3309" s="16">
        <f>YEAR(C3309)</f>
        <v>2025</v>
      </c>
      <c r="E3309" s="1" t="str">
        <f t="shared" si="51"/>
        <v>February 2025</v>
      </c>
      <c r="F3309" s="3" t="str">
        <f ca="1">IF(C3309&gt;=TODAY()-365, "Last 12 Months", "After 12 Months")</f>
        <v>Last 12 Months</v>
      </c>
      <c r="G3309" s="1" t="s">
        <v>5890</v>
      </c>
      <c r="H3309" s="1" t="s">
        <v>898</v>
      </c>
      <c r="I3309" s="1" t="s">
        <v>5891</v>
      </c>
      <c r="J3309" s="8">
        <f>EOMONTH(C3309, 0)</f>
        <v>45716</v>
      </c>
      <c r="K3309" s="1" t="s">
        <v>373</v>
      </c>
      <c r="L3309" s="1" t="str">
        <f>IF(ISNUMBER(SEARCH("Social subscription",I3309)),"Social Sub",IF(OR(ISNUMBER(SEARCH("Mens",I3309)),ISNUMBER(SEARCH("Ladies",I3309))),"Match Fees",IF(OR(ISNUMBER(SEARCH("Badgers",I3309)),ISNUMBER(SEARCH("Match Fee",I3309))),"Match Fees",IF(OR(ISNUMBER(SEARCH("Training",I3309)),ISNUMBER(SEARCH("Aspirations",I3309))),"Training Fee",""))))</f>
        <v>Match Fees</v>
      </c>
      <c r="M3309" s="1">
        <v>3</v>
      </c>
      <c r="N3309" s="1">
        <v>0.06</v>
      </c>
      <c r="O3309" s="1">
        <v>0.05</v>
      </c>
      <c r="P3309" s="1">
        <v>0</v>
      </c>
      <c r="Q3309" s="1">
        <v>2.89</v>
      </c>
    </row>
    <row r="3310" spans="1:17" ht="12.75">
      <c r="A3310" s="4">
        <v>45676</v>
      </c>
      <c r="B3310" s="18">
        <f>IF(AND(ISNUMBER(--LEFT(A3310,10)), ISNUMBER(--LEFT(C3310,10))), --LEFT(C3310,10) - --LEFT(A3310,10), "")</f>
        <v>13.961799999997311</v>
      </c>
      <c r="C3310" s="4">
        <v>45689.961805555555</v>
      </c>
      <c r="D3310" s="16">
        <f>YEAR(C3310)</f>
        <v>2025</v>
      </c>
      <c r="E3310" s="1" t="str">
        <f t="shared" si="51"/>
        <v>February 2025</v>
      </c>
      <c r="F3310" s="3" t="str">
        <f ca="1">IF(C3310&gt;=TODAY()-365, "Last 12 Months", "After 12 Months")</f>
        <v>Last 12 Months</v>
      </c>
      <c r="G3310" s="1" t="s">
        <v>5892</v>
      </c>
      <c r="H3310" s="1" t="s">
        <v>898</v>
      </c>
      <c r="I3310" s="1" t="s">
        <v>5893</v>
      </c>
      <c r="J3310" s="8">
        <f>EOMONTH(C3310, 0)</f>
        <v>45716</v>
      </c>
      <c r="K3310" s="1" t="s">
        <v>373</v>
      </c>
      <c r="L3310" s="1" t="str">
        <f>IF(ISNUMBER(SEARCH("Social subscription",I3310)),"Social Sub",IF(OR(ISNUMBER(SEARCH("Mens",I3310)),ISNUMBER(SEARCH("Ladies",I3310))),"Match Fees",IF(OR(ISNUMBER(SEARCH("Badgers",I3310)),ISNUMBER(SEARCH("Match Fee",I3310))),"Match Fees",IF(OR(ISNUMBER(SEARCH("Training",I3310)),ISNUMBER(SEARCH("Aspirations",I3310))),"Training Fee",""))))</f>
        <v>Training Fee</v>
      </c>
      <c r="M3310" s="1">
        <v>3</v>
      </c>
      <c r="N3310" s="1">
        <v>0.06</v>
      </c>
      <c r="O3310" s="1">
        <v>0.05</v>
      </c>
      <c r="P3310" s="1">
        <v>0</v>
      </c>
      <c r="Q3310" s="1">
        <v>2.89</v>
      </c>
    </row>
    <row r="3311" spans="1:17" ht="12.75">
      <c r="A3311" s="4">
        <v>45676</v>
      </c>
      <c r="B3311" s="18">
        <f>IF(AND(ISNUMBER(--LEFT(A3311,10)), ISNUMBER(--LEFT(C3311,10))), --LEFT(C3311,10) - --LEFT(A3311,10), "")</f>
        <v>13.961799999997311</v>
      </c>
      <c r="C3311" s="4">
        <v>45689.961805555555</v>
      </c>
      <c r="D3311" s="16">
        <f>YEAR(C3311)</f>
        <v>2025</v>
      </c>
      <c r="E3311" s="1" t="str">
        <f t="shared" si="51"/>
        <v>February 2025</v>
      </c>
      <c r="F3311" s="3" t="str">
        <f ca="1">IF(C3311&gt;=TODAY()-365, "Last 12 Months", "After 12 Months")</f>
        <v>Last 12 Months</v>
      </c>
      <c r="G3311" s="1" t="s">
        <v>5894</v>
      </c>
      <c r="H3311" s="1" t="s">
        <v>901</v>
      </c>
      <c r="I3311" s="1" t="s">
        <v>5893</v>
      </c>
      <c r="J3311" s="8">
        <f>EOMONTH(C3311, 0)</f>
        <v>45716</v>
      </c>
      <c r="K3311" s="1" t="s">
        <v>373</v>
      </c>
      <c r="L3311" s="1" t="str">
        <f>IF(ISNUMBER(SEARCH("Social subscription",I3311)),"Social Sub",IF(OR(ISNUMBER(SEARCH("Mens",I3311)),ISNUMBER(SEARCH("Ladies",I3311))),"Match Fees",IF(OR(ISNUMBER(SEARCH("Badgers",I3311)),ISNUMBER(SEARCH("Match Fee",I3311))),"Match Fees",IF(OR(ISNUMBER(SEARCH("Training",I3311)),ISNUMBER(SEARCH("Aspirations",I3311))),"Training Fee",""))))</f>
        <v>Training Fee</v>
      </c>
      <c r="M3311" s="1">
        <v>3</v>
      </c>
      <c r="N3311" s="1">
        <v>0.06</v>
      </c>
      <c r="O3311" s="1">
        <v>0.05</v>
      </c>
      <c r="P3311" s="1">
        <v>0</v>
      </c>
      <c r="Q3311" s="1">
        <v>2.89</v>
      </c>
    </row>
    <row r="3312" spans="1:17" ht="12.75">
      <c r="A3312" s="4">
        <v>45682</v>
      </c>
      <c r="B3312" s="18">
        <f>IF(AND(ISNUMBER(--LEFT(A3312,10)), ISNUMBER(--LEFT(C3312,10))), --LEFT(C3312,10) - --LEFT(A3312,10), "")</f>
        <v>7.9617999999973108</v>
      </c>
      <c r="C3312" s="4">
        <v>45689.961805555555</v>
      </c>
      <c r="D3312" s="16">
        <f>YEAR(C3312)</f>
        <v>2025</v>
      </c>
      <c r="E3312" s="1" t="str">
        <f t="shared" si="51"/>
        <v>February 2025</v>
      </c>
      <c r="F3312" s="3" t="str">
        <f ca="1">IF(C3312&gt;=TODAY()-365, "Last 12 Months", "After 12 Months")</f>
        <v>Last 12 Months</v>
      </c>
      <c r="G3312" s="1" t="s">
        <v>5895</v>
      </c>
      <c r="H3312" s="1" t="s">
        <v>898</v>
      </c>
      <c r="I3312" s="1" t="s">
        <v>5896</v>
      </c>
      <c r="J3312" s="8">
        <f>EOMONTH(C3312, 0)</f>
        <v>45716</v>
      </c>
      <c r="K3312" s="1" t="s">
        <v>373</v>
      </c>
      <c r="L3312" s="1" t="str">
        <f>IF(ISNUMBER(SEARCH("Social subscription",I3312)),"Social Sub",IF(OR(ISNUMBER(SEARCH("Mens",I3312)),ISNUMBER(SEARCH("Ladies",I3312))),"Match Fees",IF(OR(ISNUMBER(SEARCH("Badgers",I3312)),ISNUMBER(SEARCH("Match Fee",I3312))),"Match Fees",IF(OR(ISNUMBER(SEARCH("Training",I3312)),ISNUMBER(SEARCH("Aspirations",I3312))),"Training Fee",""))))</f>
        <v>Match Fees</v>
      </c>
      <c r="M3312" s="1">
        <v>3</v>
      </c>
      <c r="N3312" s="1">
        <v>0.06</v>
      </c>
      <c r="O3312" s="1">
        <v>0.05</v>
      </c>
      <c r="P3312" s="1">
        <v>0</v>
      </c>
      <c r="Q3312" s="1">
        <v>2.89</v>
      </c>
    </row>
    <row r="3313" spans="1:17" ht="12.75">
      <c r="A3313" s="4">
        <v>45683</v>
      </c>
      <c r="B3313" s="18">
        <f>IF(AND(ISNUMBER(--LEFT(A3313,10)), ISNUMBER(--LEFT(C3313,10))), --LEFT(C3313,10) - --LEFT(A3313,10), "")</f>
        <v>6.9617999999973108</v>
      </c>
      <c r="C3313" s="4">
        <v>45689.961805555555</v>
      </c>
      <c r="D3313" s="16">
        <f>YEAR(C3313)</f>
        <v>2025</v>
      </c>
      <c r="E3313" s="1" t="str">
        <f t="shared" si="51"/>
        <v>February 2025</v>
      </c>
      <c r="F3313" s="3" t="str">
        <f ca="1">IF(C3313&gt;=TODAY()-365, "Last 12 Months", "After 12 Months")</f>
        <v>Last 12 Months</v>
      </c>
      <c r="G3313" s="1" t="s">
        <v>5897</v>
      </c>
      <c r="H3313" s="1" t="s">
        <v>898</v>
      </c>
      <c r="I3313" s="1" t="s">
        <v>5898</v>
      </c>
      <c r="J3313" s="8">
        <f>EOMONTH(C3313, 0)</f>
        <v>45716</v>
      </c>
      <c r="K3313" s="1" t="s">
        <v>373</v>
      </c>
      <c r="L3313" s="1" t="str">
        <f>IF(ISNUMBER(SEARCH("Social subscription",I3313)),"Social Sub",IF(OR(ISNUMBER(SEARCH("Mens",I3313)),ISNUMBER(SEARCH("Ladies",I3313))),"Match Fees",IF(OR(ISNUMBER(SEARCH("Badgers",I3313)),ISNUMBER(SEARCH("Match Fee",I3313))),"Match Fees",IF(OR(ISNUMBER(SEARCH("Training",I3313)),ISNUMBER(SEARCH("Aspirations",I3313))),"Training Fee",""))))</f>
        <v>Training Fee</v>
      </c>
      <c r="M3313" s="1">
        <v>3</v>
      </c>
      <c r="N3313" s="1">
        <v>0.06</v>
      </c>
      <c r="O3313" s="1">
        <v>0.05</v>
      </c>
      <c r="P3313" s="1">
        <v>0</v>
      </c>
      <c r="Q3313" s="1">
        <v>2.89</v>
      </c>
    </row>
    <row r="3314" spans="1:17" ht="12.75">
      <c r="A3314" s="4">
        <v>45683</v>
      </c>
      <c r="B3314" s="18">
        <f>IF(AND(ISNUMBER(--LEFT(A3314,10)), ISNUMBER(--LEFT(C3314,10))), --LEFT(C3314,10) - --LEFT(A3314,10), "")</f>
        <v>6.9617999999973108</v>
      </c>
      <c r="C3314" s="4">
        <v>45689.961805555555</v>
      </c>
      <c r="D3314" s="16">
        <f>YEAR(C3314)</f>
        <v>2025</v>
      </c>
      <c r="E3314" s="1" t="str">
        <f t="shared" si="51"/>
        <v>February 2025</v>
      </c>
      <c r="F3314" s="3" t="str">
        <f ca="1">IF(C3314&gt;=TODAY()-365, "Last 12 Months", "After 12 Months")</f>
        <v>Last 12 Months</v>
      </c>
      <c r="G3314" s="1" t="s">
        <v>5899</v>
      </c>
      <c r="H3314" s="1" t="s">
        <v>901</v>
      </c>
      <c r="I3314" s="1" t="s">
        <v>5898</v>
      </c>
      <c r="J3314" s="8">
        <f>EOMONTH(C3314, 0)</f>
        <v>45716</v>
      </c>
      <c r="K3314" s="1" t="s">
        <v>373</v>
      </c>
      <c r="L3314" s="1" t="str">
        <f>IF(ISNUMBER(SEARCH("Social subscription",I3314)),"Social Sub",IF(OR(ISNUMBER(SEARCH("Mens",I3314)),ISNUMBER(SEARCH("Ladies",I3314))),"Match Fees",IF(OR(ISNUMBER(SEARCH("Badgers",I3314)),ISNUMBER(SEARCH("Match Fee",I3314))),"Match Fees",IF(OR(ISNUMBER(SEARCH("Training",I3314)),ISNUMBER(SEARCH("Aspirations",I3314))),"Training Fee",""))))</f>
        <v>Training Fee</v>
      </c>
      <c r="M3314" s="1">
        <v>3</v>
      </c>
      <c r="N3314" s="1">
        <v>0.06</v>
      </c>
      <c r="O3314" s="1">
        <v>0.05</v>
      </c>
      <c r="P3314" s="1">
        <v>0</v>
      </c>
      <c r="Q3314" s="1">
        <v>2.89</v>
      </c>
    </row>
    <row r="3315" spans="1:17" ht="12.75">
      <c r="A3315" s="4">
        <v>45689</v>
      </c>
      <c r="B3315" s="18">
        <f>IF(AND(ISNUMBER(--LEFT(A3315,10)), ISNUMBER(--LEFT(C3315,10))), --LEFT(C3315,10) - --LEFT(A3315,10), "")</f>
        <v>0.96179999999731081</v>
      </c>
      <c r="C3315" s="4">
        <v>45689.961805555555</v>
      </c>
      <c r="D3315" s="16">
        <f>YEAR(C3315)</f>
        <v>2025</v>
      </c>
      <c r="E3315" s="1" t="str">
        <f t="shared" si="51"/>
        <v>February 2025</v>
      </c>
      <c r="F3315" s="3" t="str">
        <f ca="1">IF(C3315&gt;=TODAY()-365, "Last 12 Months", "After 12 Months")</f>
        <v>Last 12 Months</v>
      </c>
      <c r="G3315" s="1" t="s">
        <v>5900</v>
      </c>
      <c r="H3315" s="1" t="s">
        <v>898</v>
      </c>
      <c r="I3315" s="1" t="s">
        <v>5901</v>
      </c>
      <c r="J3315" s="8">
        <f>EOMONTH(C3315, 0)</f>
        <v>45716</v>
      </c>
      <c r="K3315" s="1" t="s">
        <v>373</v>
      </c>
      <c r="L3315" s="1" t="str">
        <f>IF(ISNUMBER(SEARCH("Social subscription",I3315)),"Social Sub",IF(OR(ISNUMBER(SEARCH("Mens",I3315)),ISNUMBER(SEARCH("Ladies",I3315))),"Match Fees",IF(OR(ISNUMBER(SEARCH("Badgers",I3315)),ISNUMBER(SEARCH("Match Fee",I3315))),"Match Fees",IF(OR(ISNUMBER(SEARCH("Training",I3315)),ISNUMBER(SEARCH("Aspirations",I3315))),"Training Fee",""))))</f>
        <v>Match Fees</v>
      </c>
      <c r="M3315" s="1">
        <v>3</v>
      </c>
      <c r="N3315" s="1">
        <v>0.06</v>
      </c>
      <c r="O3315" s="1">
        <v>0.05</v>
      </c>
      <c r="P3315" s="1">
        <v>0</v>
      </c>
      <c r="Q3315" s="1">
        <v>2.89</v>
      </c>
    </row>
    <row r="3316" spans="1:17" ht="12.75">
      <c r="A3316" s="4">
        <v>45689</v>
      </c>
      <c r="B3316" s="18">
        <f>IF(AND(ISNUMBER(--LEFT(A3316,10)), ISNUMBER(--LEFT(C3316,10))), --LEFT(C3316,10) - --LEFT(A3316,10), "")</f>
        <v>0.96179999999731081</v>
      </c>
      <c r="C3316" s="4">
        <v>45689.961805555555</v>
      </c>
      <c r="D3316" s="16">
        <f>YEAR(C3316)</f>
        <v>2025</v>
      </c>
      <c r="E3316" s="1" t="str">
        <f t="shared" si="51"/>
        <v>February 2025</v>
      </c>
      <c r="F3316" s="3" t="str">
        <f ca="1">IF(C3316&gt;=TODAY()-365, "Last 12 Months", "After 12 Months")</f>
        <v>Last 12 Months</v>
      </c>
      <c r="G3316" s="1" t="s">
        <v>5902</v>
      </c>
      <c r="H3316" s="1" t="s">
        <v>2009</v>
      </c>
      <c r="I3316" s="1" t="s">
        <v>5903</v>
      </c>
      <c r="J3316" s="8">
        <f>EOMONTH(C3316, 0)</f>
        <v>45716</v>
      </c>
      <c r="K3316" s="1" t="s">
        <v>373</v>
      </c>
      <c r="L3316" s="1" t="str">
        <f>IF(ISNUMBER(SEARCH("Social subscription",I3316)),"Social Sub",IF(OR(ISNUMBER(SEARCH("Mens",I3316)),ISNUMBER(SEARCH("Ladies",I3316))),"Match Fees",IF(OR(ISNUMBER(SEARCH("Badgers",I3316)),ISNUMBER(SEARCH("Match Fee",I3316))),"Match Fees",IF(OR(ISNUMBER(SEARCH("Training",I3316)),ISNUMBER(SEARCH("Aspirations",I3316))),"Training Fee",""))))</f>
        <v>Match Fees</v>
      </c>
      <c r="M3316" s="1">
        <v>10</v>
      </c>
      <c r="N3316" s="1">
        <v>0.2</v>
      </c>
      <c r="O3316" s="1">
        <v>0.1</v>
      </c>
      <c r="P3316" s="1">
        <v>0</v>
      </c>
      <c r="Q3316" s="1">
        <v>9.6999999999999993</v>
      </c>
    </row>
    <row r="3317" spans="1:17" ht="12.75">
      <c r="A3317" s="4">
        <v>45690</v>
      </c>
      <c r="B3317" s="18">
        <f>IF(AND(ISNUMBER(--LEFT(A3317,10)), ISNUMBER(--LEFT(C3317,10))), --LEFT(C3317,10) - --LEFT(A3317,10), "")</f>
        <v>0.57699999999749707</v>
      </c>
      <c r="C3317" s="4">
        <v>45690.57708333333</v>
      </c>
      <c r="D3317" s="16">
        <f>YEAR(C3317)</f>
        <v>2025</v>
      </c>
      <c r="E3317" s="1" t="str">
        <f t="shared" si="51"/>
        <v>February 2025</v>
      </c>
      <c r="F3317" s="3" t="str">
        <f ca="1">IF(C3317&gt;=TODAY()-365, "Last 12 Months", "After 12 Months")</f>
        <v>Last 12 Months</v>
      </c>
      <c r="G3317" s="1" t="s">
        <v>5904</v>
      </c>
      <c r="H3317" s="1" t="s">
        <v>1463</v>
      </c>
      <c r="I3317" s="1" t="s">
        <v>5905</v>
      </c>
      <c r="J3317" s="8">
        <f>EOMONTH(C3317, 0)</f>
        <v>45716</v>
      </c>
      <c r="K3317" s="1" t="s">
        <v>241</v>
      </c>
      <c r="L3317" s="1" t="str">
        <f>IF(ISNUMBER(SEARCH("Social subscription",I3317)),"Social Sub",IF(OR(ISNUMBER(SEARCH("Mens",I3317)),ISNUMBER(SEARCH("Ladies",I3317))),"Match Fees",IF(OR(ISNUMBER(SEARCH("Badgers",I3317)),ISNUMBER(SEARCH("Match Fee",I3317))),"Match Fees",IF(OR(ISNUMBER(SEARCH("Training",I3317)),ISNUMBER(SEARCH("Aspirations",I3317))),"Training Fee",""))))</f>
        <v>Match Fees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</row>
    <row r="3318" spans="1:17" ht="12.75">
      <c r="A3318" s="4">
        <v>45690</v>
      </c>
      <c r="B3318" s="18">
        <f>IF(AND(ISNUMBER(--LEFT(A3318,10)), ISNUMBER(--LEFT(C3318,10))), --LEFT(C3318,10) - --LEFT(A3318,10), "")</f>
        <v>0.57770000000164146</v>
      </c>
      <c r="C3318" s="4">
        <v>45690.577777777777</v>
      </c>
      <c r="D3318" s="16">
        <f>YEAR(C3318)</f>
        <v>2025</v>
      </c>
      <c r="E3318" s="1" t="str">
        <f t="shared" si="51"/>
        <v>February 2025</v>
      </c>
      <c r="F3318" s="3" t="str">
        <f ca="1">IF(C3318&gt;=TODAY()-365, "Last 12 Months", "After 12 Months")</f>
        <v>Last 12 Months</v>
      </c>
      <c r="G3318" s="1" t="s">
        <v>5906</v>
      </c>
      <c r="H3318" s="1" t="s">
        <v>2510</v>
      </c>
      <c r="I3318" s="1" t="s">
        <v>5907</v>
      </c>
      <c r="J3318" s="8">
        <f>EOMONTH(C3318, 0)</f>
        <v>45716</v>
      </c>
      <c r="K3318" s="1" t="s">
        <v>233</v>
      </c>
      <c r="L3318" s="1" t="str">
        <f>IF(ISNUMBER(SEARCH("Social subscription",I3318)),"Social Sub",IF(OR(ISNUMBER(SEARCH("Mens",I3318)),ISNUMBER(SEARCH("Ladies",I3318))),"Match Fees",IF(OR(ISNUMBER(SEARCH("Badgers",I3318)),ISNUMBER(SEARCH("Match Fee",I3318))),"Match Fees",IF(OR(ISNUMBER(SEARCH("Training",I3318)),ISNUMBER(SEARCH("Aspirations",I3318))),"Training Fee",""))))</f>
        <v>Match Fees</v>
      </c>
      <c r="M3318" s="1">
        <v>5</v>
      </c>
      <c r="N3318" s="1">
        <v>0</v>
      </c>
      <c r="O3318" s="1">
        <v>0</v>
      </c>
      <c r="P3318" s="1">
        <v>0</v>
      </c>
      <c r="Q3318" s="1">
        <v>5</v>
      </c>
    </row>
    <row r="3319" spans="1:17" ht="12.75">
      <c r="A3319" s="4">
        <v>45690</v>
      </c>
      <c r="B3319" s="18">
        <f>IF(AND(ISNUMBER(--LEFT(A3319,10)), ISNUMBER(--LEFT(C3319,10))), --LEFT(C3319,10) - --LEFT(A3319,10), "")</f>
        <v>0.5797999999995227</v>
      </c>
      <c r="C3319" s="4">
        <v>45690.579861111109</v>
      </c>
      <c r="D3319" s="16">
        <f>YEAR(C3319)</f>
        <v>2025</v>
      </c>
      <c r="E3319" s="1" t="str">
        <f t="shared" si="51"/>
        <v>February 2025</v>
      </c>
      <c r="F3319" s="3" t="str">
        <f ca="1">IF(C3319&gt;=TODAY()-365, "Last 12 Months", "After 12 Months")</f>
        <v>Last 12 Months</v>
      </c>
      <c r="G3319" s="1" t="s">
        <v>5908</v>
      </c>
      <c r="H3319" s="1" t="s">
        <v>1463</v>
      </c>
      <c r="I3319" s="1" t="s">
        <v>5909</v>
      </c>
      <c r="J3319" s="8">
        <f>EOMONTH(C3319, 0)</f>
        <v>45716</v>
      </c>
      <c r="K3319" s="1" t="s">
        <v>241</v>
      </c>
      <c r="L3319" s="1" t="str">
        <f>IF(ISNUMBER(SEARCH("Social subscription",I3319)),"Social Sub",IF(OR(ISNUMBER(SEARCH("Mens",I3319)),ISNUMBER(SEARCH("Ladies",I3319))),"Match Fees",IF(OR(ISNUMBER(SEARCH("Badgers",I3319)),ISNUMBER(SEARCH("Match Fee",I3319))),"Match Fees",IF(OR(ISNUMBER(SEARCH("Training",I3319)),ISNUMBER(SEARCH("Aspirations",I3319))),"Training Fee",""))))</f>
        <v>Match Fees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</row>
    <row r="3320" spans="1:17" ht="12.75">
      <c r="A3320" s="4">
        <v>45690</v>
      </c>
      <c r="B3320" s="18">
        <f>IF(AND(ISNUMBER(--LEFT(A3320,10)), ISNUMBER(--LEFT(C3320,10))), --LEFT(C3320,10) - --LEFT(A3320,10), "")</f>
        <v>0.5797999999995227</v>
      </c>
      <c r="C3320" s="4">
        <v>45690.579861111109</v>
      </c>
      <c r="D3320" s="16">
        <f>YEAR(C3320)</f>
        <v>2025</v>
      </c>
      <c r="E3320" s="1" t="str">
        <f t="shared" si="51"/>
        <v>February 2025</v>
      </c>
      <c r="F3320" s="3" t="str">
        <f ca="1">IF(C3320&gt;=TODAY()-365, "Last 12 Months", "After 12 Months")</f>
        <v>Last 12 Months</v>
      </c>
      <c r="G3320" s="1" t="s">
        <v>5910</v>
      </c>
      <c r="H3320" s="1" t="s">
        <v>443</v>
      </c>
      <c r="I3320" s="1" t="s">
        <v>5911</v>
      </c>
      <c r="J3320" s="8">
        <f>EOMONTH(C3320, 0)</f>
        <v>45716</v>
      </c>
      <c r="K3320" s="1" t="s">
        <v>241</v>
      </c>
      <c r="L3320" s="1" t="str">
        <f>IF(ISNUMBER(SEARCH("Social subscription",I3320)),"Social Sub",IF(OR(ISNUMBER(SEARCH("Mens",I3320)),ISNUMBER(SEARCH("Ladies",I3320))),"Match Fees",IF(OR(ISNUMBER(SEARCH("Badgers",I3320)),ISNUMBER(SEARCH("Match Fee",I3320))),"Match Fees",IF(OR(ISNUMBER(SEARCH("Training",I3320)),ISNUMBER(SEARCH("Aspirations",I3320))),"Training Fee",""))))</f>
        <v>Match Fees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</row>
    <row r="3321" spans="1:17" ht="12.75">
      <c r="A3321" s="4">
        <v>45690</v>
      </c>
      <c r="B3321" s="18">
        <f>IF(AND(ISNUMBER(--LEFT(A3321,10)), ISNUMBER(--LEFT(C3321,10))), --LEFT(C3321,10) - --LEFT(A3321,10), "")</f>
        <v>0.5797999999995227</v>
      </c>
      <c r="C3321" s="4">
        <v>45690.579861111109</v>
      </c>
      <c r="D3321" s="16">
        <f>YEAR(C3321)</f>
        <v>2025</v>
      </c>
      <c r="E3321" s="1" t="str">
        <f t="shared" si="51"/>
        <v>February 2025</v>
      </c>
      <c r="F3321" s="3" t="str">
        <f ca="1">IF(C3321&gt;=TODAY()-365, "Last 12 Months", "After 12 Months")</f>
        <v>Last 12 Months</v>
      </c>
      <c r="G3321" s="1" t="s">
        <v>5912</v>
      </c>
      <c r="H3321" s="1" t="s">
        <v>3561</v>
      </c>
      <c r="I3321" s="1" t="s">
        <v>5913</v>
      </c>
      <c r="J3321" s="8">
        <f>EOMONTH(C3321, 0)</f>
        <v>45716</v>
      </c>
      <c r="K3321" s="1" t="s">
        <v>233</v>
      </c>
      <c r="L3321" s="1" t="str">
        <f>IF(ISNUMBER(SEARCH("Social subscription",I3321)),"Social Sub",IF(OR(ISNUMBER(SEARCH("Mens",I3321)),ISNUMBER(SEARCH("Ladies",I3321))),"Match Fees",IF(OR(ISNUMBER(SEARCH("Badgers",I3321)),ISNUMBER(SEARCH("Match Fee",I3321))),"Match Fees",IF(OR(ISNUMBER(SEARCH("Training",I3321)),ISNUMBER(SEARCH("Aspirations",I3321))),"Training Fee",""))))</f>
        <v>Match Fees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</row>
    <row r="3322" spans="1:17" ht="12.75">
      <c r="A3322" s="4">
        <v>45690</v>
      </c>
      <c r="B3322" s="18">
        <f>IF(AND(ISNUMBER(--LEFT(A3322,10)), ISNUMBER(--LEFT(C3322,10))), --LEFT(C3322,10) - --LEFT(A3322,10), "")</f>
        <v>0.58049999999639113</v>
      </c>
      <c r="C3322" s="4">
        <v>45690.580555555556</v>
      </c>
      <c r="D3322" s="16">
        <f>YEAR(C3322)</f>
        <v>2025</v>
      </c>
      <c r="E3322" s="1" t="str">
        <f t="shared" si="51"/>
        <v>February 2025</v>
      </c>
      <c r="F3322" s="3" t="str">
        <f ca="1">IF(C3322&gt;=TODAY()-365, "Last 12 Months", "After 12 Months")</f>
        <v>Last 12 Months</v>
      </c>
      <c r="G3322" s="1" t="s">
        <v>5914</v>
      </c>
      <c r="H3322" s="1" t="s">
        <v>812</v>
      </c>
      <c r="I3322" s="1" t="s">
        <v>5915</v>
      </c>
      <c r="J3322" s="8">
        <f>EOMONTH(C3322, 0)</f>
        <v>45716</v>
      </c>
      <c r="K3322" s="1" t="s">
        <v>233</v>
      </c>
      <c r="L3322" s="1" t="str">
        <f>IF(ISNUMBER(SEARCH("Social subscription",I3322)),"Social Sub",IF(OR(ISNUMBER(SEARCH("Mens",I3322)),ISNUMBER(SEARCH("Ladies",I3322))),"Match Fees",IF(OR(ISNUMBER(SEARCH("Badgers",I3322)),ISNUMBER(SEARCH("Match Fee",I3322))),"Match Fees",IF(OR(ISNUMBER(SEARCH("Training",I3322)),ISNUMBER(SEARCH("Aspirations",I3322))),"Training Fee",""))))</f>
        <v>Match Fees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</row>
    <row r="3323" spans="1:17" ht="12.75">
      <c r="A3323" s="4">
        <v>45690</v>
      </c>
      <c r="B3323" s="18">
        <f>IF(AND(ISNUMBER(--LEFT(A3323,10)), ISNUMBER(--LEFT(C3323,10))), --LEFT(C3323,10) - --LEFT(A3323,10), "")</f>
        <v>0.58049999999639113</v>
      </c>
      <c r="C3323" s="4">
        <v>45690.580555555556</v>
      </c>
      <c r="D3323" s="16">
        <f>YEAR(C3323)</f>
        <v>2025</v>
      </c>
      <c r="E3323" s="1" t="str">
        <f t="shared" si="51"/>
        <v>February 2025</v>
      </c>
      <c r="F3323" s="3" t="str">
        <f ca="1">IF(C3323&gt;=TODAY()-365, "Last 12 Months", "After 12 Months")</f>
        <v>Last 12 Months</v>
      </c>
      <c r="G3323" s="1" t="s">
        <v>5916</v>
      </c>
      <c r="H3323" s="1" t="s">
        <v>2510</v>
      </c>
      <c r="I3323" s="1" t="s">
        <v>5917</v>
      </c>
      <c r="J3323" s="8">
        <f>EOMONTH(C3323, 0)</f>
        <v>45716</v>
      </c>
      <c r="K3323" s="1" t="s">
        <v>233</v>
      </c>
      <c r="L3323" s="1" t="str">
        <f>IF(ISNUMBER(SEARCH("Social subscription",I3323)),"Social Sub",IF(OR(ISNUMBER(SEARCH("Mens",I3323)),ISNUMBER(SEARCH("Ladies",I3323))),"Match Fees",IF(OR(ISNUMBER(SEARCH("Badgers",I3323)),ISNUMBER(SEARCH("Match Fee",I3323))),"Match Fees",IF(OR(ISNUMBER(SEARCH("Training",I3323)),ISNUMBER(SEARCH("Aspirations",I3323))),"Training Fee",""))))</f>
        <v>Match Fees</v>
      </c>
      <c r="M3323" s="1">
        <v>5</v>
      </c>
      <c r="N3323" s="1">
        <v>0</v>
      </c>
      <c r="O3323" s="1">
        <v>0</v>
      </c>
      <c r="P3323" s="1">
        <v>0</v>
      </c>
      <c r="Q3323" s="1">
        <v>5</v>
      </c>
    </row>
    <row r="3324" spans="1:17" ht="12.75">
      <c r="A3324" s="4">
        <v>45676</v>
      </c>
      <c r="B3324" s="18">
        <f>IF(AND(ISNUMBER(--LEFT(A3324,10)), ISNUMBER(--LEFT(C3324,10))), --LEFT(C3324,10) - --LEFT(A3324,10), "")</f>
        <v>14.581200000000536</v>
      </c>
      <c r="C3324" s="4">
        <v>45690.581250000003</v>
      </c>
      <c r="D3324" s="16">
        <f>YEAR(C3324)</f>
        <v>2025</v>
      </c>
      <c r="E3324" s="1" t="str">
        <f t="shared" si="51"/>
        <v>February 2025</v>
      </c>
      <c r="F3324" s="3" t="str">
        <f ca="1">IF(C3324&gt;=TODAY()-365, "Last 12 Months", "After 12 Months")</f>
        <v>Last 12 Months</v>
      </c>
      <c r="G3324" s="1" t="s">
        <v>5918</v>
      </c>
      <c r="H3324" s="1" t="s">
        <v>2510</v>
      </c>
      <c r="I3324" s="1" t="s">
        <v>5919</v>
      </c>
      <c r="J3324" s="8">
        <f>EOMONTH(C3324, 0)</f>
        <v>45716</v>
      </c>
      <c r="K3324" s="1" t="s">
        <v>233</v>
      </c>
      <c r="L3324" s="1" t="str">
        <f>IF(ISNUMBER(SEARCH("Social subscription",I3324)),"Social Sub",IF(OR(ISNUMBER(SEARCH("Mens",I3324)),ISNUMBER(SEARCH("Ladies",I3324))),"Match Fees",IF(OR(ISNUMBER(SEARCH("Badgers",I3324)),ISNUMBER(SEARCH("Match Fee",I3324))),"Match Fees",IF(OR(ISNUMBER(SEARCH("Training",I3324)),ISNUMBER(SEARCH("Aspirations",I3324))),"Training Fee",""))))</f>
        <v>Match Fees</v>
      </c>
      <c r="M3324" s="1">
        <v>5</v>
      </c>
      <c r="N3324" s="1">
        <v>0</v>
      </c>
      <c r="O3324" s="1">
        <v>0</v>
      </c>
      <c r="P3324" s="1">
        <v>0</v>
      </c>
      <c r="Q3324" s="1">
        <v>5</v>
      </c>
    </row>
    <row r="3325" spans="1:17" ht="12.75">
      <c r="A3325" s="4">
        <v>45690</v>
      </c>
      <c r="B3325" s="18">
        <f>IF(AND(ISNUMBER(--LEFT(A3325,10)), ISNUMBER(--LEFT(C3325,10))), --LEFT(C3325,10) - --LEFT(A3325,10), "")</f>
        <v>0.58189999999740394</v>
      </c>
      <c r="C3325" s="4">
        <v>45690.581944444442</v>
      </c>
      <c r="D3325" s="16">
        <f>YEAR(C3325)</f>
        <v>2025</v>
      </c>
      <c r="E3325" s="1" t="str">
        <f t="shared" si="51"/>
        <v>February 2025</v>
      </c>
      <c r="F3325" s="3" t="str">
        <f ca="1">IF(C3325&gt;=TODAY()-365, "Last 12 Months", "After 12 Months")</f>
        <v>Last 12 Months</v>
      </c>
      <c r="G3325" s="1" t="s">
        <v>5920</v>
      </c>
      <c r="H3325" s="1" t="s">
        <v>3257</v>
      </c>
      <c r="I3325" s="1" t="s">
        <v>5921</v>
      </c>
      <c r="J3325" s="8">
        <f>EOMONTH(C3325, 0)</f>
        <v>45716</v>
      </c>
      <c r="K3325" s="1" t="s">
        <v>241</v>
      </c>
      <c r="L3325" s="1" t="str">
        <f>IF(ISNUMBER(SEARCH("Social subscription",I3325)),"Social Sub",IF(OR(ISNUMBER(SEARCH("Mens",I3325)),ISNUMBER(SEARCH("Ladies",I3325))),"Match Fees",IF(OR(ISNUMBER(SEARCH("Badgers",I3325)),ISNUMBER(SEARCH("Match Fee",I3325))),"Match Fees",IF(OR(ISNUMBER(SEARCH("Training",I3325)),ISNUMBER(SEARCH("Aspirations",I3325))),"Training Fee",""))))</f>
        <v>Match Fees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</row>
    <row r="3326" spans="1:17" ht="12.75">
      <c r="A3326" s="4">
        <v>45690</v>
      </c>
      <c r="B3326" s="18">
        <f>IF(AND(ISNUMBER(--LEFT(A3326,10)), ISNUMBER(--LEFT(C3326,10))), --LEFT(C3326,10) - --LEFT(A3326,10), "")</f>
        <v>0.58189999999740394</v>
      </c>
      <c r="C3326" s="4">
        <v>45690.581944444442</v>
      </c>
      <c r="D3326" s="16">
        <f>YEAR(C3326)</f>
        <v>2025</v>
      </c>
      <c r="E3326" s="1" t="str">
        <f t="shared" si="51"/>
        <v>February 2025</v>
      </c>
      <c r="F3326" s="3" t="str">
        <f ca="1">IF(C3326&gt;=TODAY()-365, "Last 12 Months", "After 12 Months")</f>
        <v>Last 12 Months</v>
      </c>
      <c r="G3326" s="1" t="s">
        <v>5922</v>
      </c>
      <c r="H3326" s="1" t="s">
        <v>2506</v>
      </c>
      <c r="I3326" s="1" t="s">
        <v>5921</v>
      </c>
      <c r="J3326" s="8">
        <f>EOMONTH(C3326, 0)</f>
        <v>45716</v>
      </c>
      <c r="K3326" s="1" t="s">
        <v>241</v>
      </c>
      <c r="L3326" s="1" t="str">
        <f>IF(ISNUMBER(SEARCH("Social subscription",I3326)),"Social Sub",IF(OR(ISNUMBER(SEARCH("Mens",I3326)),ISNUMBER(SEARCH("Ladies",I3326))),"Match Fees",IF(OR(ISNUMBER(SEARCH("Badgers",I3326)),ISNUMBER(SEARCH("Match Fee",I3326))),"Match Fees",IF(OR(ISNUMBER(SEARCH("Training",I3326)),ISNUMBER(SEARCH("Aspirations",I3326))),"Training Fee",""))))</f>
        <v>Match Fees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</row>
    <row r="3327" spans="1:17" ht="12.75">
      <c r="A3327" s="4">
        <v>45690</v>
      </c>
      <c r="B3327" s="18">
        <f>IF(AND(ISNUMBER(--LEFT(A3327,10)), ISNUMBER(--LEFT(C3327,10))), --LEFT(C3327,10) - --LEFT(A3327,10), "")</f>
        <v>0.58189999999740394</v>
      </c>
      <c r="C3327" s="4">
        <v>45690.581944444442</v>
      </c>
      <c r="D3327" s="16">
        <f>YEAR(C3327)</f>
        <v>2025</v>
      </c>
      <c r="E3327" s="1" t="str">
        <f t="shared" si="51"/>
        <v>February 2025</v>
      </c>
      <c r="F3327" s="3" t="str">
        <f ca="1">IF(C3327&gt;=TODAY()-365, "Last 12 Months", "After 12 Months")</f>
        <v>Last 12 Months</v>
      </c>
      <c r="G3327" s="1" t="s">
        <v>5923</v>
      </c>
      <c r="H3327" s="1" t="s">
        <v>799</v>
      </c>
      <c r="I3327" s="1" t="s">
        <v>5921</v>
      </c>
      <c r="J3327" s="8">
        <f>EOMONTH(C3327, 0)</f>
        <v>45716</v>
      </c>
      <c r="K3327" s="1" t="s">
        <v>241</v>
      </c>
      <c r="L3327" s="1" t="str">
        <f>IF(ISNUMBER(SEARCH("Social subscription",I3327)),"Social Sub",IF(OR(ISNUMBER(SEARCH("Mens",I3327)),ISNUMBER(SEARCH("Ladies",I3327))),"Match Fees",IF(OR(ISNUMBER(SEARCH("Badgers",I3327)),ISNUMBER(SEARCH("Match Fee",I3327))),"Match Fees",IF(OR(ISNUMBER(SEARCH("Training",I3327)),ISNUMBER(SEARCH("Aspirations",I3327))),"Training Fee",""))))</f>
        <v>Match Fees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</row>
    <row r="3328" spans="1:17" ht="12.75">
      <c r="A3328" s="4">
        <v>45675</v>
      </c>
      <c r="B3328" s="18">
        <f>IF(AND(ISNUMBER(--LEFT(A3328,10)), ISNUMBER(--LEFT(C3328,10))), --LEFT(C3328,10) - --LEFT(A3328,10), "")</f>
        <v>15.604800000000978</v>
      </c>
      <c r="C3328" s="4">
        <v>45690.604861111111</v>
      </c>
      <c r="D3328" s="16">
        <f>YEAR(C3328)</f>
        <v>2025</v>
      </c>
      <c r="E3328" s="1" t="str">
        <f t="shared" si="51"/>
        <v>February 2025</v>
      </c>
      <c r="F3328" s="3" t="str">
        <f ca="1">IF(C3328&gt;=TODAY()-365, "Last 12 Months", "After 12 Months")</f>
        <v>Last 12 Months</v>
      </c>
      <c r="G3328" s="1" t="s">
        <v>5924</v>
      </c>
      <c r="H3328" s="1" t="s">
        <v>2287</v>
      </c>
      <c r="I3328" s="1" t="s">
        <v>5925</v>
      </c>
      <c r="J3328" s="8">
        <f>EOMONTH(C3328, 0)</f>
        <v>45716</v>
      </c>
      <c r="K3328" s="1" t="s">
        <v>233</v>
      </c>
      <c r="L3328" s="1" t="str">
        <f>IF(ISNUMBER(SEARCH("Social subscription",I3328)),"Social Sub",IF(OR(ISNUMBER(SEARCH("Mens",I3328)),ISNUMBER(SEARCH("Ladies",I3328))),"Match Fees",IF(OR(ISNUMBER(SEARCH("Badgers",I3328)),ISNUMBER(SEARCH("Match Fee",I3328))),"Match Fees",IF(OR(ISNUMBER(SEARCH("Training",I3328)),ISNUMBER(SEARCH("Aspirations",I3328))),"Training Fee",""))))</f>
        <v>Match Fees</v>
      </c>
      <c r="M3328" s="1">
        <v>10</v>
      </c>
      <c r="N3328" s="1">
        <v>0</v>
      </c>
      <c r="O3328" s="1">
        <v>0</v>
      </c>
      <c r="P3328" s="1">
        <v>0</v>
      </c>
      <c r="Q3328" s="1">
        <v>10</v>
      </c>
    </row>
    <row r="3329" spans="1:17" ht="12.75">
      <c r="A3329" s="4">
        <v>45676</v>
      </c>
      <c r="B3329" s="18">
        <f>IF(AND(ISNUMBER(--LEFT(A3329,10)), ISNUMBER(--LEFT(C3329,10))), --LEFT(C3329,10) - --LEFT(A3329,10), "")</f>
        <v>14.604800000000978</v>
      </c>
      <c r="C3329" s="4">
        <v>45690.604861111111</v>
      </c>
      <c r="D3329" s="16">
        <f>YEAR(C3329)</f>
        <v>2025</v>
      </c>
      <c r="E3329" s="1" t="str">
        <f t="shared" si="51"/>
        <v>February 2025</v>
      </c>
      <c r="F3329" s="3" t="str">
        <f ca="1">IF(C3329&gt;=TODAY()-365, "Last 12 Months", "After 12 Months")</f>
        <v>Last 12 Months</v>
      </c>
      <c r="G3329" s="1" t="s">
        <v>5926</v>
      </c>
      <c r="H3329" s="1" t="s">
        <v>2287</v>
      </c>
      <c r="I3329" s="1" t="s">
        <v>5927</v>
      </c>
      <c r="J3329" s="8">
        <f>EOMONTH(C3329, 0)</f>
        <v>45716</v>
      </c>
      <c r="K3329" s="1" t="s">
        <v>233</v>
      </c>
      <c r="L3329" s="1" t="str">
        <f>IF(ISNUMBER(SEARCH("Social subscription",I3329)),"Social Sub",IF(OR(ISNUMBER(SEARCH("Mens",I3329)),ISNUMBER(SEARCH("Ladies",I3329))),"Match Fees",IF(OR(ISNUMBER(SEARCH("Badgers",I3329)),ISNUMBER(SEARCH("Match Fee",I3329))),"Match Fees",IF(OR(ISNUMBER(SEARCH("Training",I3329)),ISNUMBER(SEARCH("Aspirations",I3329))),"Training Fee",""))))</f>
        <v>Match Fees</v>
      </c>
      <c r="M3329" s="1">
        <v>10</v>
      </c>
      <c r="N3329" s="1">
        <v>0</v>
      </c>
      <c r="O3329" s="1">
        <v>0</v>
      </c>
      <c r="P3329" s="1">
        <v>0</v>
      </c>
      <c r="Q3329" s="1">
        <v>10</v>
      </c>
    </row>
    <row r="3330" spans="1:17" ht="12.75">
      <c r="A3330" s="4">
        <v>45690</v>
      </c>
      <c r="B3330" s="18">
        <f>IF(AND(ISNUMBER(--LEFT(A3330,10)), ISNUMBER(--LEFT(C3330,10))), --LEFT(C3330,10) - --LEFT(A3330,10), "")</f>
        <v>0.60480000000097789</v>
      </c>
      <c r="C3330" s="4">
        <v>45690.604861111111</v>
      </c>
      <c r="D3330" s="16">
        <f>YEAR(C3330)</f>
        <v>2025</v>
      </c>
      <c r="E3330" s="1" t="str">
        <f t="shared" si="51"/>
        <v>February 2025</v>
      </c>
      <c r="F3330" s="3" t="str">
        <f ca="1">IF(C3330&gt;=TODAY()-365, "Last 12 Months", "After 12 Months")</f>
        <v>Last 12 Months</v>
      </c>
      <c r="G3330" s="1" t="s">
        <v>5928</v>
      </c>
      <c r="H3330" s="1" t="s">
        <v>2287</v>
      </c>
      <c r="I3330" s="1" t="s">
        <v>5929</v>
      </c>
      <c r="J3330" s="8">
        <f>EOMONTH(C3330, 0)</f>
        <v>45716</v>
      </c>
      <c r="K3330" s="1" t="s">
        <v>233</v>
      </c>
      <c r="L3330" s="1" t="str">
        <f>IF(ISNUMBER(SEARCH("Social subscription",I3330)),"Social Sub",IF(OR(ISNUMBER(SEARCH("Mens",I3330)),ISNUMBER(SEARCH("Ladies",I3330))),"Match Fees",IF(OR(ISNUMBER(SEARCH("Badgers",I3330)),ISNUMBER(SEARCH("Match Fee",I3330))),"Match Fees",IF(OR(ISNUMBER(SEARCH("Training",I3330)),ISNUMBER(SEARCH("Aspirations",I3330))),"Training Fee",""))))</f>
        <v>Match Fees</v>
      </c>
      <c r="M3330" s="1">
        <v>10</v>
      </c>
      <c r="N3330" s="1">
        <v>0</v>
      </c>
      <c r="O3330" s="1">
        <v>0</v>
      </c>
      <c r="P3330" s="1">
        <v>0</v>
      </c>
      <c r="Q3330" s="1">
        <v>10</v>
      </c>
    </row>
    <row r="3331" spans="1:17" ht="12.75">
      <c r="A3331" s="4">
        <v>45690</v>
      </c>
      <c r="B3331" s="18">
        <f>IF(AND(ISNUMBER(--LEFT(A3331,10)), ISNUMBER(--LEFT(C3331,10))), --LEFT(C3331,10) - --LEFT(A3331,10), "")</f>
        <v>0.70829999999841675</v>
      </c>
      <c r="C3331" s="4">
        <v>45690.708333333336</v>
      </c>
      <c r="D3331" s="16">
        <f>YEAR(C3331)</f>
        <v>2025</v>
      </c>
      <c r="E3331" s="1" t="str">
        <f t="shared" ref="E3331:E3394" si="52">TEXT(C3331, "mmmm yyyy")</f>
        <v>February 2025</v>
      </c>
      <c r="F3331" s="3" t="str">
        <f ca="1">IF(C3331&gt;=TODAY()-365, "Last 12 Months", "After 12 Months")</f>
        <v>Last 12 Months</v>
      </c>
      <c r="G3331" s="1" t="s">
        <v>5930</v>
      </c>
      <c r="H3331" s="1" t="s">
        <v>3319</v>
      </c>
      <c r="I3331" s="1" t="s">
        <v>5931</v>
      </c>
      <c r="J3331" s="8">
        <f>EOMONTH(C3331, 0)</f>
        <v>45716</v>
      </c>
      <c r="K3331" s="1" t="s">
        <v>241</v>
      </c>
      <c r="L3331" s="1" t="str">
        <f>IF(ISNUMBER(SEARCH("Social subscription",I3331)),"Social Sub",IF(OR(ISNUMBER(SEARCH("Mens",I3331)),ISNUMBER(SEARCH("Ladies",I3331))),"Match Fees",IF(OR(ISNUMBER(SEARCH("Badgers",I3331)),ISNUMBER(SEARCH("Match Fee",I3331))),"Match Fees",IF(OR(ISNUMBER(SEARCH("Training",I3331)),ISNUMBER(SEARCH("Aspirations",I3331))),"Training Fee",""))))</f>
        <v>Match Fees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</row>
    <row r="3332" spans="1:17" ht="12.75">
      <c r="A3332" s="4">
        <v>45690</v>
      </c>
      <c r="B3332" s="18">
        <f>IF(AND(ISNUMBER(--LEFT(A3332,10)), ISNUMBER(--LEFT(C3332,10))), --LEFT(C3332,10) - --LEFT(A3332,10), "")</f>
        <v>0.70829999999841675</v>
      </c>
      <c r="C3332" s="4">
        <v>45690.708333333336</v>
      </c>
      <c r="D3332" s="16">
        <f>YEAR(C3332)</f>
        <v>2025</v>
      </c>
      <c r="E3332" s="1" t="str">
        <f t="shared" si="52"/>
        <v>February 2025</v>
      </c>
      <c r="F3332" s="3" t="str">
        <f ca="1">IF(C3332&gt;=TODAY()-365, "Last 12 Months", "After 12 Months")</f>
        <v>Last 12 Months</v>
      </c>
      <c r="G3332" s="1" t="s">
        <v>5932</v>
      </c>
      <c r="H3332" s="1" t="s">
        <v>2771</v>
      </c>
      <c r="I3332" s="1" t="s">
        <v>5931</v>
      </c>
      <c r="J3332" s="8">
        <f>EOMONTH(C3332, 0)</f>
        <v>45716</v>
      </c>
      <c r="K3332" s="1" t="s">
        <v>241</v>
      </c>
      <c r="L3332" s="1" t="str">
        <f>IF(ISNUMBER(SEARCH("Social subscription",I3332)),"Social Sub",IF(OR(ISNUMBER(SEARCH("Mens",I3332)),ISNUMBER(SEARCH("Ladies",I3332))),"Match Fees",IF(OR(ISNUMBER(SEARCH("Badgers",I3332)),ISNUMBER(SEARCH("Match Fee",I3332))),"Match Fees",IF(OR(ISNUMBER(SEARCH("Training",I3332)),ISNUMBER(SEARCH("Aspirations",I3332))),"Training Fee",""))))</f>
        <v>Match Fees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</row>
    <row r="3333" spans="1:17" ht="12.75">
      <c r="A3333" s="4">
        <v>45690</v>
      </c>
      <c r="B3333" s="18">
        <f>IF(AND(ISNUMBER(--LEFT(A3333,10)), ISNUMBER(--LEFT(C3333,10))), --LEFT(C3333,10) - --LEFT(A3333,10), "")</f>
        <v>0.70829999999841675</v>
      </c>
      <c r="C3333" s="4">
        <v>45690.708333333336</v>
      </c>
      <c r="D3333" s="16">
        <f>YEAR(C3333)</f>
        <v>2025</v>
      </c>
      <c r="E3333" s="1" t="str">
        <f t="shared" si="52"/>
        <v>February 2025</v>
      </c>
      <c r="F3333" s="3" t="str">
        <f ca="1">IF(C3333&gt;=TODAY()-365, "Last 12 Months", "After 12 Months")</f>
        <v>Last 12 Months</v>
      </c>
      <c r="G3333" s="1" t="s">
        <v>5933</v>
      </c>
      <c r="H3333" s="1" t="s">
        <v>1470</v>
      </c>
      <c r="I3333" s="1" t="s">
        <v>5934</v>
      </c>
      <c r="J3333" s="8">
        <f>EOMONTH(C3333, 0)</f>
        <v>45716</v>
      </c>
      <c r="K3333" s="1" t="s">
        <v>241</v>
      </c>
      <c r="L3333" s="1" t="str">
        <f>IF(ISNUMBER(SEARCH("Social subscription",I3333)),"Social Sub",IF(OR(ISNUMBER(SEARCH("Mens",I3333)),ISNUMBER(SEARCH("Ladies",I3333))),"Match Fees",IF(OR(ISNUMBER(SEARCH("Badgers",I3333)),ISNUMBER(SEARCH("Match Fee",I3333))),"Match Fees",IF(OR(ISNUMBER(SEARCH("Training",I3333)),ISNUMBER(SEARCH("Aspirations",I3333))),"Training Fee",""))))</f>
        <v>Match Fees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</row>
    <row r="3334" spans="1:17" ht="12.75">
      <c r="A3334" s="4">
        <v>45690</v>
      </c>
      <c r="B3334" s="18">
        <f>IF(AND(ISNUMBER(--LEFT(A3334,10)), ISNUMBER(--LEFT(C3334,10))), --LEFT(C3334,10) - --LEFT(A3334,10), "")</f>
        <v>0.70829999999841675</v>
      </c>
      <c r="C3334" s="4">
        <v>45690.708333333336</v>
      </c>
      <c r="D3334" s="16">
        <f>YEAR(C3334)</f>
        <v>2025</v>
      </c>
      <c r="E3334" s="1" t="str">
        <f t="shared" si="52"/>
        <v>February 2025</v>
      </c>
      <c r="F3334" s="3" t="str">
        <f ca="1">IF(C3334&gt;=TODAY()-365, "Last 12 Months", "After 12 Months")</f>
        <v>Last 12 Months</v>
      </c>
      <c r="G3334" s="1" t="s">
        <v>5935</v>
      </c>
      <c r="H3334" s="1" t="s">
        <v>3190</v>
      </c>
      <c r="I3334" s="1" t="s">
        <v>5931</v>
      </c>
      <c r="J3334" s="8">
        <f>EOMONTH(C3334, 0)</f>
        <v>45716</v>
      </c>
      <c r="K3334" s="1" t="s">
        <v>241</v>
      </c>
      <c r="L3334" s="1" t="str">
        <f>IF(ISNUMBER(SEARCH("Social subscription",I3334)),"Social Sub",IF(OR(ISNUMBER(SEARCH("Mens",I3334)),ISNUMBER(SEARCH("Ladies",I3334))),"Match Fees",IF(OR(ISNUMBER(SEARCH("Badgers",I3334)),ISNUMBER(SEARCH("Match Fee",I3334))),"Match Fees",IF(OR(ISNUMBER(SEARCH("Training",I3334)),ISNUMBER(SEARCH("Aspirations",I3334))),"Training Fee",""))))</f>
        <v>Match Fees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</row>
    <row r="3335" spans="1:17" ht="12.75">
      <c r="A3335" s="4">
        <v>45690</v>
      </c>
      <c r="B3335" s="18">
        <f>IF(AND(ISNUMBER(--LEFT(A3335,10)), ISNUMBER(--LEFT(C3335,10))), --LEFT(C3335,10) - --LEFT(A3335,10), "")</f>
        <v>0.70829999999841675</v>
      </c>
      <c r="C3335" s="4">
        <v>45690.708333333336</v>
      </c>
      <c r="D3335" s="16">
        <f>YEAR(C3335)</f>
        <v>2025</v>
      </c>
      <c r="E3335" s="1" t="str">
        <f t="shared" si="52"/>
        <v>February 2025</v>
      </c>
      <c r="F3335" s="3" t="str">
        <f ca="1">IF(C3335&gt;=TODAY()-365, "Last 12 Months", "After 12 Months")</f>
        <v>Last 12 Months</v>
      </c>
      <c r="G3335" s="1" t="s">
        <v>5936</v>
      </c>
      <c r="H3335" s="1" t="s">
        <v>2776</v>
      </c>
      <c r="I3335" s="1" t="s">
        <v>5934</v>
      </c>
      <c r="J3335" s="8">
        <f>EOMONTH(C3335, 0)</f>
        <v>45716</v>
      </c>
      <c r="K3335" s="1" t="s">
        <v>241</v>
      </c>
      <c r="L3335" s="1" t="str">
        <f>IF(ISNUMBER(SEARCH("Social subscription",I3335)),"Social Sub",IF(OR(ISNUMBER(SEARCH("Mens",I3335)),ISNUMBER(SEARCH("Ladies",I3335))),"Match Fees",IF(OR(ISNUMBER(SEARCH("Badgers",I3335)),ISNUMBER(SEARCH("Match Fee",I3335))),"Match Fees",IF(OR(ISNUMBER(SEARCH("Training",I3335)),ISNUMBER(SEARCH("Aspirations",I3335))),"Training Fee",""))))</f>
        <v>Match Fees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</row>
    <row r="3336" spans="1:17" ht="12.75">
      <c r="A3336" s="4">
        <v>45690</v>
      </c>
      <c r="B3336" s="18">
        <f>IF(AND(ISNUMBER(--LEFT(A3336,10)), ISNUMBER(--LEFT(C3336,10))), --LEFT(C3336,10) - --LEFT(A3336,10), "")</f>
        <v>0.70829999999841675</v>
      </c>
      <c r="C3336" s="4">
        <v>45690.708333333336</v>
      </c>
      <c r="D3336" s="16">
        <f>YEAR(C3336)</f>
        <v>2025</v>
      </c>
      <c r="E3336" s="1" t="str">
        <f t="shared" si="52"/>
        <v>February 2025</v>
      </c>
      <c r="F3336" s="3" t="str">
        <f ca="1">IF(C3336&gt;=TODAY()-365, "Last 12 Months", "After 12 Months")</f>
        <v>Last 12 Months</v>
      </c>
      <c r="G3336" s="1" t="s">
        <v>5937</v>
      </c>
      <c r="H3336" s="1" t="s">
        <v>3193</v>
      </c>
      <c r="I3336" s="1" t="s">
        <v>5934</v>
      </c>
      <c r="J3336" s="8">
        <f>EOMONTH(C3336, 0)</f>
        <v>45716</v>
      </c>
      <c r="K3336" s="1" t="s">
        <v>241</v>
      </c>
      <c r="L3336" s="1" t="str">
        <f>IF(ISNUMBER(SEARCH("Social subscription",I3336)),"Social Sub",IF(OR(ISNUMBER(SEARCH("Mens",I3336)),ISNUMBER(SEARCH("Ladies",I3336))),"Match Fees",IF(OR(ISNUMBER(SEARCH("Badgers",I3336)),ISNUMBER(SEARCH("Match Fee",I3336))),"Match Fees",IF(OR(ISNUMBER(SEARCH("Training",I3336)),ISNUMBER(SEARCH("Aspirations",I3336))),"Training Fee",""))))</f>
        <v>Match Fees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</row>
    <row r="3337" spans="1:17" ht="12.75">
      <c r="A3337" s="4">
        <v>45690</v>
      </c>
      <c r="B3337" s="18">
        <f>IF(AND(ISNUMBER(--LEFT(A3337,10)), ISNUMBER(--LEFT(C3337,10))), --LEFT(C3337,10) - --LEFT(A3337,10), "")</f>
        <v>0.70829999999841675</v>
      </c>
      <c r="C3337" s="4">
        <v>45690.708333333336</v>
      </c>
      <c r="D3337" s="16">
        <f>YEAR(C3337)</f>
        <v>2025</v>
      </c>
      <c r="E3337" s="1" t="str">
        <f t="shared" si="52"/>
        <v>February 2025</v>
      </c>
      <c r="F3337" s="3" t="str">
        <f ca="1">IF(C3337&gt;=TODAY()-365, "Last 12 Months", "After 12 Months")</f>
        <v>Last 12 Months</v>
      </c>
      <c r="G3337" s="1" t="s">
        <v>5938</v>
      </c>
      <c r="H3337" s="1" t="s">
        <v>4180</v>
      </c>
      <c r="I3337" s="1" t="s">
        <v>5931</v>
      </c>
      <c r="J3337" s="8">
        <f>EOMONTH(C3337, 0)</f>
        <v>45716</v>
      </c>
      <c r="K3337" s="1" t="s">
        <v>241</v>
      </c>
      <c r="L3337" s="1" t="str">
        <f>IF(ISNUMBER(SEARCH("Social subscription",I3337)),"Social Sub",IF(OR(ISNUMBER(SEARCH("Mens",I3337)),ISNUMBER(SEARCH("Ladies",I3337))),"Match Fees",IF(OR(ISNUMBER(SEARCH("Badgers",I3337)),ISNUMBER(SEARCH("Match Fee",I3337))),"Match Fees",IF(OR(ISNUMBER(SEARCH("Training",I3337)),ISNUMBER(SEARCH("Aspirations",I3337))),"Training Fee",""))))</f>
        <v>Match Fees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</row>
    <row r="3338" spans="1:17" ht="12.75">
      <c r="A3338" s="4">
        <v>45690</v>
      </c>
      <c r="B3338" s="18">
        <f>IF(AND(ISNUMBER(--LEFT(A3338,10)), ISNUMBER(--LEFT(C3338,10))), --LEFT(C3338,10) - --LEFT(A3338,10), "")</f>
        <v>0.70829999999841675</v>
      </c>
      <c r="C3338" s="4">
        <v>45690.708333333336</v>
      </c>
      <c r="D3338" s="16">
        <f>YEAR(C3338)</f>
        <v>2025</v>
      </c>
      <c r="E3338" s="1" t="str">
        <f t="shared" si="52"/>
        <v>February 2025</v>
      </c>
      <c r="F3338" s="3" t="str">
        <f ca="1">IF(C3338&gt;=TODAY()-365, "Last 12 Months", "After 12 Months")</f>
        <v>Last 12 Months</v>
      </c>
      <c r="G3338" s="1" t="s">
        <v>5939</v>
      </c>
      <c r="H3338" s="1" t="s">
        <v>2477</v>
      </c>
      <c r="I3338" s="1" t="s">
        <v>5934</v>
      </c>
      <c r="J3338" s="8">
        <f>EOMONTH(C3338, 0)</f>
        <v>45716</v>
      </c>
      <c r="K3338" s="1" t="s">
        <v>241</v>
      </c>
      <c r="L3338" s="1" t="str">
        <f>IF(ISNUMBER(SEARCH("Social subscription",I3338)),"Social Sub",IF(OR(ISNUMBER(SEARCH("Mens",I3338)),ISNUMBER(SEARCH("Ladies",I3338))),"Match Fees",IF(OR(ISNUMBER(SEARCH("Badgers",I3338)),ISNUMBER(SEARCH("Match Fee",I3338))),"Match Fees",IF(OR(ISNUMBER(SEARCH("Training",I3338)),ISNUMBER(SEARCH("Aspirations",I3338))),"Training Fee",""))))</f>
        <v>Match Fees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</row>
    <row r="3339" spans="1:17" ht="12.75">
      <c r="A3339" s="4">
        <v>45690</v>
      </c>
      <c r="B3339" s="18">
        <f>IF(AND(ISNUMBER(--LEFT(A3339,10)), ISNUMBER(--LEFT(C3339,10))), --LEFT(C3339,10) - --LEFT(A3339,10), "")</f>
        <v>0.70829999999841675</v>
      </c>
      <c r="C3339" s="4">
        <v>45690.708333333336</v>
      </c>
      <c r="D3339" s="16">
        <f>YEAR(C3339)</f>
        <v>2025</v>
      </c>
      <c r="E3339" s="1" t="str">
        <f t="shared" si="52"/>
        <v>February 2025</v>
      </c>
      <c r="F3339" s="3" t="str">
        <f ca="1">IF(C3339&gt;=TODAY()-365, "Last 12 Months", "After 12 Months")</f>
        <v>Last 12 Months</v>
      </c>
      <c r="G3339" s="1" t="s">
        <v>5940</v>
      </c>
      <c r="H3339" s="1" t="s">
        <v>1354</v>
      </c>
      <c r="I3339" s="1" t="s">
        <v>5934</v>
      </c>
      <c r="J3339" s="8">
        <f>EOMONTH(C3339, 0)</f>
        <v>45716</v>
      </c>
      <c r="K3339" s="1" t="s">
        <v>241</v>
      </c>
      <c r="L3339" s="1" t="str">
        <f>IF(ISNUMBER(SEARCH("Social subscription",I3339)),"Social Sub",IF(OR(ISNUMBER(SEARCH("Mens",I3339)),ISNUMBER(SEARCH("Ladies",I3339))),"Match Fees",IF(OR(ISNUMBER(SEARCH("Badgers",I3339)),ISNUMBER(SEARCH("Match Fee",I3339))),"Match Fees",IF(OR(ISNUMBER(SEARCH("Training",I3339)),ISNUMBER(SEARCH("Aspirations",I3339))),"Training Fee",""))))</f>
        <v>Match Fees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</row>
    <row r="3340" spans="1:17" ht="12.75">
      <c r="A3340" s="4">
        <v>45690</v>
      </c>
      <c r="B3340" s="18">
        <f>IF(AND(ISNUMBER(--LEFT(A3340,10)), ISNUMBER(--LEFT(C3340,10))), --LEFT(C3340,10) - --LEFT(A3340,10), "")</f>
        <v>0.70829999999841675</v>
      </c>
      <c r="C3340" s="4">
        <v>45690.708333333336</v>
      </c>
      <c r="D3340" s="16">
        <f>YEAR(C3340)</f>
        <v>2025</v>
      </c>
      <c r="E3340" s="1" t="str">
        <f t="shared" si="52"/>
        <v>February 2025</v>
      </c>
      <c r="F3340" s="3" t="str">
        <f ca="1">IF(C3340&gt;=TODAY()-365, "Last 12 Months", "After 12 Months")</f>
        <v>Last 12 Months</v>
      </c>
      <c r="G3340" s="1" t="s">
        <v>5941</v>
      </c>
      <c r="H3340" s="1" t="s">
        <v>3198</v>
      </c>
      <c r="I3340" s="1" t="s">
        <v>5931</v>
      </c>
      <c r="J3340" s="8">
        <f>EOMONTH(C3340, 0)</f>
        <v>45716</v>
      </c>
      <c r="K3340" s="1" t="s">
        <v>241</v>
      </c>
      <c r="L3340" s="1" t="str">
        <f>IF(ISNUMBER(SEARCH("Social subscription",I3340)),"Social Sub",IF(OR(ISNUMBER(SEARCH("Mens",I3340)),ISNUMBER(SEARCH("Ladies",I3340))),"Match Fees",IF(OR(ISNUMBER(SEARCH("Badgers",I3340)),ISNUMBER(SEARCH("Match Fee",I3340))),"Match Fees",IF(OR(ISNUMBER(SEARCH("Training",I3340)),ISNUMBER(SEARCH("Aspirations",I3340))),"Training Fee",""))))</f>
        <v>Match Fees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</row>
    <row r="3341" spans="1:17" ht="12.75">
      <c r="A3341" s="4">
        <v>45690</v>
      </c>
      <c r="B3341" s="18">
        <f>IF(AND(ISNUMBER(--LEFT(A3341,10)), ISNUMBER(--LEFT(C3341,10))), --LEFT(C3341,10) - --LEFT(A3341,10), "")</f>
        <v>0.70829999999841675</v>
      </c>
      <c r="C3341" s="4">
        <v>45690.708333333336</v>
      </c>
      <c r="D3341" s="16">
        <f>YEAR(C3341)</f>
        <v>2025</v>
      </c>
      <c r="E3341" s="1" t="str">
        <f t="shared" si="52"/>
        <v>February 2025</v>
      </c>
      <c r="F3341" s="3" t="str">
        <f ca="1">IF(C3341&gt;=TODAY()-365, "Last 12 Months", "After 12 Months")</f>
        <v>Last 12 Months</v>
      </c>
      <c r="G3341" s="1" t="s">
        <v>5942</v>
      </c>
      <c r="H3341" s="1" t="s">
        <v>1692</v>
      </c>
      <c r="I3341" s="1" t="s">
        <v>5934</v>
      </c>
      <c r="J3341" s="8">
        <f>EOMONTH(C3341, 0)</f>
        <v>45716</v>
      </c>
      <c r="K3341" s="1" t="s">
        <v>241</v>
      </c>
      <c r="L3341" s="1" t="str">
        <f>IF(ISNUMBER(SEARCH("Social subscription",I3341)),"Social Sub",IF(OR(ISNUMBER(SEARCH("Mens",I3341)),ISNUMBER(SEARCH("Ladies",I3341))),"Match Fees",IF(OR(ISNUMBER(SEARCH("Badgers",I3341)),ISNUMBER(SEARCH("Match Fee",I3341))),"Match Fees",IF(OR(ISNUMBER(SEARCH("Training",I3341)),ISNUMBER(SEARCH("Aspirations",I3341))),"Training Fee",""))))</f>
        <v>Match Fees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</row>
    <row r="3342" spans="1:17" ht="12.75">
      <c r="A3342" s="4">
        <v>45690</v>
      </c>
      <c r="B3342" s="18">
        <f>IF(AND(ISNUMBER(--LEFT(A3342,10)), ISNUMBER(--LEFT(C3342,10))), --LEFT(C3342,10) - --LEFT(A3342,10), "")</f>
        <v>0.70829999999841675</v>
      </c>
      <c r="C3342" s="4">
        <v>45690.708333333336</v>
      </c>
      <c r="D3342" s="16">
        <f>YEAR(C3342)</f>
        <v>2025</v>
      </c>
      <c r="E3342" s="1" t="str">
        <f t="shared" si="52"/>
        <v>February 2025</v>
      </c>
      <c r="F3342" s="3" t="str">
        <f ca="1">IF(C3342&gt;=TODAY()-365, "Last 12 Months", "After 12 Months")</f>
        <v>Last 12 Months</v>
      </c>
      <c r="G3342" s="1" t="s">
        <v>5943</v>
      </c>
      <c r="H3342" s="1" t="s">
        <v>3200</v>
      </c>
      <c r="I3342" s="1" t="s">
        <v>5931</v>
      </c>
      <c r="J3342" s="8">
        <f>EOMONTH(C3342, 0)</f>
        <v>45716</v>
      </c>
      <c r="K3342" s="1" t="s">
        <v>241</v>
      </c>
      <c r="L3342" s="1" t="str">
        <f>IF(ISNUMBER(SEARCH("Social subscription",I3342)),"Social Sub",IF(OR(ISNUMBER(SEARCH("Mens",I3342)),ISNUMBER(SEARCH("Ladies",I3342))),"Match Fees",IF(OR(ISNUMBER(SEARCH("Badgers",I3342)),ISNUMBER(SEARCH("Match Fee",I3342))),"Match Fees",IF(OR(ISNUMBER(SEARCH("Training",I3342)),ISNUMBER(SEARCH("Aspirations",I3342))),"Training Fee",""))))</f>
        <v>Match Fees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</row>
    <row r="3343" spans="1:17" ht="12.75">
      <c r="A3343" s="4">
        <v>45690</v>
      </c>
      <c r="B3343" s="18">
        <f>IF(AND(ISNUMBER(--LEFT(A3343,10)), ISNUMBER(--LEFT(C3343,10))), --LEFT(C3343,10) - --LEFT(A3343,10), "")</f>
        <v>0.70829999999841675</v>
      </c>
      <c r="C3343" s="4">
        <v>45690.708333333336</v>
      </c>
      <c r="D3343" s="16">
        <f>YEAR(C3343)</f>
        <v>2025</v>
      </c>
      <c r="E3343" s="1" t="str">
        <f t="shared" si="52"/>
        <v>February 2025</v>
      </c>
      <c r="F3343" s="3" t="str">
        <f ca="1">IF(C3343&gt;=TODAY()-365, "Last 12 Months", "After 12 Months")</f>
        <v>Last 12 Months</v>
      </c>
      <c r="G3343" s="1" t="s">
        <v>5944</v>
      </c>
      <c r="H3343" s="1" t="s">
        <v>2784</v>
      </c>
      <c r="I3343" s="1" t="s">
        <v>5934</v>
      </c>
      <c r="J3343" s="8">
        <f>EOMONTH(C3343, 0)</f>
        <v>45716</v>
      </c>
      <c r="K3343" s="1" t="s">
        <v>241</v>
      </c>
      <c r="L3343" s="1" t="str">
        <f>IF(ISNUMBER(SEARCH("Social subscription",I3343)),"Social Sub",IF(OR(ISNUMBER(SEARCH("Mens",I3343)),ISNUMBER(SEARCH("Ladies",I3343))),"Match Fees",IF(OR(ISNUMBER(SEARCH("Badgers",I3343)),ISNUMBER(SEARCH("Match Fee",I3343))),"Match Fees",IF(OR(ISNUMBER(SEARCH("Training",I3343)),ISNUMBER(SEARCH("Aspirations",I3343))),"Training Fee",""))))</f>
        <v>Match Fees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</row>
    <row r="3344" spans="1:17" ht="12.75">
      <c r="A3344" s="4">
        <v>45634</v>
      </c>
      <c r="B3344" s="18">
        <f>IF(AND(ISNUMBER(--LEFT(A3344,10)), ISNUMBER(--LEFT(C3344,10))), --LEFT(C3344,10) - --LEFT(A3344,10), "")</f>
        <v>57.354099999996834</v>
      </c>
      <c r="C3344" s="4">
        <v>45691.354166666664</v>
      </c>
      <c r="D3344" s="16">
        <f>YEAR(C3344)</f>
        <v>2025</v>
      </c>
      <c r="E3344" s="1" t="str">
        <f t="shared" si="52"/>
        <v>February 2025</v>
      </c>
      <c r="F3344" s="3" t="str">
        <f ca="1">IF(C3344&gt;=TODAY()-365, "Last 12 Months", "After 12 Months")</f>
        <v>Last 12 Months</v>
      </c>
      <c r="G3344" s="1" t="s">
        <v>5945</v>
      </c>
      <c r="H3344" s="1" t="s">
        <v>536</v>
      </c>
      <c r="I3344" s="1" t="s">
        <v>5946</v>
      </c>
      <c r="J3344" s="8">
        <f>EOMONTH(C3344, 0)</f>
        <v>45716</v>
      </c>
      <c r="K3344" s="1" t="s">
        <v>373</v>
      </c>
      <c r="L3344" s="1" t="str">
        <f>IF(ISNUMBER(SEARCH("Social subscription",I3344)),"Social Sub",IF(OR(ISNUMBER(SEARCH("Mens",I3344)),ISNUMBER(SEARCH("Ladies",I3344))),"Match Fees",IF(OR(ISNUMBER(SEARCH("Badgers",I3344)),ISNUMBER(SEARCH("Match Fee",I3344))),"Match Fees",IF(OR(ISNUMBER(SEARCH("Training",I3344)),ISNUMBER(SEARCH("Aspirations",I3344))),"Training Fee",""))))</f>
        <v>Match Fees</v>
      </c>
      <c r="M3344" s="1">
        <v>5</v>
      </c>
      <c r="N3344" s="1">
        <v>0.28000000000000003</v>
      </c>
      <c r="O3344" s="1">
        <v>0.05</v>
      </c>
      <c r="P3344" s="1">
        <v>0</v>
      </c>
      <c r="Q3344" s="1">
        <v>4.67</v>
      </c>
    </row>
    <row r="3345" spans="1:17" ht="12.75">
      <c r="A3345" s="4">
        <v>45690</v>
      </c>
      <c r="B3345" s="18">
        <f>IF(AND(ISNUMBER(--LEFT(A3345,10)), ISNUMBER(--LEFT(C3345,10))), --LEFT(C3345,10) - --LEFT(A3345,10), "")</f>
        <v>1.736799999998766</v>
      </c>
      <c r="C3345" s="4">
        <v>45691.736805555556</v>
      </c>
      <c r="D3345" s="16">
        <f>YEAR(C3345)</f>
        <v>2025</v>
      </c>
      <c r="E3345" s="1" t="str">
        <f t="shared" si="52"/>
        <v>February 2025</v>
      </c>
      <c r="F3345" s="3" t="str">
        <f ca="1">IF(C3345&gt;=TODAY()-365, "Last 12 Months", "After 12 Months")</f>
        <v>Last 12 Months</v>
      </c>
      <c r="G3345" s="1" t="s">
        <v>5947</v>
      </c>
      <c r="H3345" s="1" t="s">
        <v>1098</v>
      </c>
      <c r="I3345" s="1" t="s">
        <v>5907</v>
      </c>
      <c r="J3345" s="8">
        <f>EOMONTH(C3345, 0)</f>
        <v>45716</v>
      </c>
      <c r="K3345" s="1" t="s">
        <v>233</v>
      </c>
      <c r="L3345" s="1" t="str">
        <f>IF(ISNUMBER(SEARCH("Social subscription",I3345)),"Social Sub",IF(OR(ISNUMBER(SEARCH("Mens",I3345)),ISNUMBER(SEARCH("Ladies",I3345))),"Match Fees",IF(OR(ISNUMBER(SEARCH("Badgers",I3345)),ISNUMBER(SEARCH("Match Fee",I3345))),"Match Fees",IF(OR(ISNUMBER(SEARCH("Training",I3345)),ISNUMBER(SEARCH("Aspirations",I3345))),"Training Fee",""))))</f>
        <v>Match Fees</v>
      </c>
      <c r="M3345" s="1">
        <v>5</v>
      </c>
      <c r="N3345" s="1">
        <v>0</v>
      </c>
      <c r="O3345" s="1">
        <v>0</v>
      </c>
      <c r="P3345" s="1">
        <v>0</v>
      </c>
      <c r="Q3345" s="1">
        <v>5</v>
      </c>
    </row>
    <row r="3346" spans="1:17" ht="12.75">
      <c r="A3346" s="4">
        <v>45690</v>
      </c>
      <c r="B3346" s="18">
        <f>IF(AND(ISNUMBER(--LEFT(A3346,10)), ISNUMBER(--LEFT(C3346,10))), --LEFT(C3346,10) - --LEFT(A3346,10), "")</f>
        <v>1.736799999998766</v>
      </c>
      <c r="C3346" s="4">
        <v>45691.736805555556</v>
      </c>
      <c r="D3346" s="16">
        <f>YEAR(C3346)</f>
        <v>2025</v>
      </c>
      <c r="E3346" s="1" t="str">
        <f t="shared" si="52"/>
        <v>February 2025</v>
      </c>
      <c r="F3346" s="3" t="str">
        <f ca="1">IF(C3346&gt;=TODAY()-365, "Last 12 Months", "After 12 Months")</f>
        <v>Last 12 Months</v>
      </c>
      <c r="G3346" s="1" t="s">
        <v>5948</v>
      </c>
      <c r="H3346" s="1" t="s">
        <v>1098</v>
      </c>
      <c r="I3346" s="1" t="s">
        <v>5917</v>
      </c>
      <c r="J3346" s="8">
        <f>EOMONTH(C3346, 0)</f>
        <v>45716</v>
      </c>
      <c r="K3346" s="1" t="s">
        <v>233</v>
      </c>
      <c r="L3346" s="1" t="str">
        <f>IF(ISNUMBER(SEARCH("Social subscription",I3346)),"Social Sub",IF(OR(ISNUMBER(SEARCH("Mens",I3346)),ISNUMBER(SEARCH("Ladies",I3346))),"Match Fees",IF(OR(ISNUMBER(SEARCH("Badgers",I3346)),ISNUMBER(SEARCH("Match Fee",I3346))),"Match Fees",IF(OR(ISNUMBER(SEARCH("Training",I3346)),ISNUMBER(SEARCH("Aspirations",I3346))),"Training Fee",""))))</f>
        <v>Match Fees</v>
      </c>
      <c r="M3346" s="1">
        <v>5</v>
      </c>
      <c r="N3346" s="1">
        <v>0</v>
      </c>
      <c r="O3346" s="1">
        <v>0</v>
      </c>
      <c r="P3346" s="1">
        <v>0</v>
      </c>
      <c r="Q3346" s="1">
        <v>5</v>
      </c>
    </row>
    <row r="3347" spans="1:17" ht="12.75">
      <c r="A3347" s="4">
        <v>45550</v>
      </c>
      <c r="B3347" s="18">
        <f>IF(AND(ISNUMBER(--LEFT(A3347,10)), ISNUMBER(--LEFT(C3347,10))), --LEFT(C3347,10) - --LEFT(A3347,10), "")</f>
        <v>143.32839999999851</v>
      </c>
      <c r="C3347" s="4">
        <v>45693.328472222223</v>
      </c>
      <c r="D3347" s="16">
        <f>YEAR(C3347)</f>
        <v>2025</v>
      </c>
      <c r="E3347" s="1" t="str">
        <f t="shared" si="52"/>
        <v>February 2025</v>
      </c>
      <c r="F3347" s="3" t="str">
        <f ca="1">IF(C3347&gt;=TODAY()-365, "Last 12 Months", "After 12 Months")</f>
        <v>Last 12 Months</v>
      </c>
      <c r="G3347" s="1" t="s">
        <v>5949</v>
      </c>
      <c r="H3347" s="1" t="s">
        <v>2361</v>
      </c>
      <c r="I3347" s="1" t="s">
        <v>2905</v>
      </c>
      <c r="J3347" s="8">
        <f>EOMONTH(C3347, 0)</f>
        <v>45716</v>
      </c>
      <c r="K3347" s="1" t="s">
        <v>233</v>
      </c>
      <c r="L3347" s="1" t="str">
        <f>IF(ISNUMBER(SEARCH("Social subscription",I3347)),"Social Sub",IF(OR(ISNUMBER(SEARCH("Mens",I3347)),ISNUMBER(SEARCH("Ladies",I3347))),"Match Fees",IF(OR(ISNUMBER(SEARCH("Badgers",I3347)),ISNUMBER(SEARCH("Match Fee",I3347))),"Match Fees",IF(OR(ISNUMBER(SEARCH("Training",I3347)),ISNUMBER(SEARCH("Aspirations",I3347))),"Training Fee",""))))</f>
        <v>Match Fees</v>
      </c>
      <c r="M3347" s="1">
        <v>75</v>
      </c>
      <c r="N3347" s="1">
        <v>0</v>
      </c>
      <c r="O3347" s="1">
        <v>0</v>
      </c>
      <c r="P3347" s="1">
        <v>0</v>
      </c>
      <c r="Q3347" s="1">
        <v>75</v>
      </c>
    </row>
    <row r="3348" spans="1:17" ht="12.75">
      <c r="A3348" s="4">
        <v>45690</v>
      </c>
      <c r="B3348" s="18">
        <f>IF(AND(ISNUMBER(--LEFT(A3348,10)), ISNUMBER(--LEFT(C3348,10))), --LEFT(C3348,10) - --LEFT(A3348,10), "")</f>
        <v>5.4527000000016415</v>
      </c>
      <c r="C3348" s="4">
        <v>45695.452777777777</v>
      </c>
      <c r="D3348" s="16">
        <f>YEAR(C3348)</f>
        <v>2025</v>
      </c>
      <c r="E3348" s="1" t="str">
        <f t="shared" si="52"/>
        <v>February 2025</v>
      </c>
      <c r="F3348" s="3" t="str">
        <f ca="1">IF(C3348&gt;=TODAY()-365, "Last 12 Months", "After 12 Months")</f>
        <v>Last 12 Months</v>
      </c>
      <c r="G3348" s="1" t="s">
        <v>5950</v>
      </c>
      <c r="H3348" s="1" t="s">
        <v>812</v>
      </c>
      <c r="I3348" s="1" t="s">
        <v>5951</v>
      </c>
      <c r="J3348" s="8">
        <f>EOMONTH(C3348, 0)</f>
        <v>45716</v>
      </c>
      <c r="K3348" s="1" t="s">
        <v>241</v>
      </c>
      <c r="L3348" s="1" t="str">
        <f>IF(ISNUMBER(SEARCH("Social subscription",I3348)),"Social Sub",IF(OR(ISNUMBER(SEARCH("Mens",I3348)),ISNUMBER(SEARCH("Ladies",I3348))),"Match Fees",IF(OR(ISNUMBER(SEARCH("Badgers",I3348)),ISNUMBER(SEARCH("Match Fee",I3348))),"Match Fees",IF(OR(ISNUMBER(SEARCH("Training",I3348)),ISNUMBER(SEARCH("Aspirations",I3348))),"Training Fee",""))))</f>
        <v>Match Fees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</row>
    <row r="3349" spans="1:17" ht="12.75">
      <c r="A3349" s="4">
        <v>45695</v>
      </c>
      <c r="B3349" s="18">
        <f>IF(AND(ISNUMBER(--LEFT(A3349,10)), ISNUMBER(--LEFT(C3349,10))), --LEFT(C3349,10) - --LEFT(A3349,10), "")</f>
        <v>0.7672999999995227</v>
      </c>
      <c r="C3349" s="4">
        <v>45695.767361111109</v>
      </c>
      <c r="D3349" s="16">
        <f>YEAR(C3349)</f>
        <v>2025</v>
      </c>
      <c r="E3349" s="1" t="str">
        <f t="shared" si="52"/>
        <v>February 2025</v>
      </c>
      <c r="F3349" s="3" t="str">
        <f ca="1">IF(C3349&gt;=TODAY()-365, "Last 12 Months", "After 12 Months")</f>
        <v>Last 12 Months</v>
      </c>
      <c r="G3349" s="1" t="s">
        <v>5952</v>
      </c>
      <c r="H3349" s="1" t="s">
        <v>409</v>
      </c>
      <c r="I3349" s="1" t="s">
        <v>5953</v>
      </c>
      <c r="J3349" s="8">
        <f>EOMONTH(C3349, 0)</f>
        <v>45716</v>
      </c>
      <c r="K3349" s="1" t="s">
        <v>241</v>
      </c>
      <c r="L3349" s="1" t="str">
        <f>IF(ISNUMBER(SEARCH("Social subscription",I3349)),"Social Sub",IF(OR(ISNUMBER(SEARCH("Mens",I3349)),ISNUMBER(SEARCH("Ladies",I3349))),"Match Fees",IF(OR(ISNUMBER(SEARCH("Badgers",I3349)),ISNUMBER(SEARCH("Match Fee",I3349))),"Match Fees",IF(OR(ISNUMBER(SEARCH("Training",I3349)),ISNUMBER(SEARCH("Aspirations",I3349))),"Training Fee",""))))</f>
        <v>Match Fees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</row>
    <row r="3350" spans="1:17" ht="12.75">
      <c r="A3350" s="4">
        <v>45695</v>
      </c>
      <c r="B3350" s="18">
        <f>IF(AND(ISNUMBER(--LEFT(A3350,10)), ISNUMBER(--LEFT(C3350,10))), --LEFT(C3350,10) - --LEFT(A3350,10), "")</f>
        <v>0.7672999999995227</v>
      </c>
      <c r="C3350" s="4">
        <v>45695.767361111109</v>
      </c>
      <c r="D3350" s="16">
        <f>YEAR(C3350)</f>
        <v>2025</v>
      </c>
      <c r="E3350" s="1" t="str">
        <f t="shared" si="52"/>
        <v>February 2025</v>
      </c>
      <c r="F3350" s="3" t="str">
        <f ca="1">IF(C3350&gt;=TODAY()-365, "Last 12 Months", "After 12 Months")</f>
        <v>Last 12 Months</v>
      </c>
      <c r="G3350" s="1" t="s">
        <v>5954</v>
      </c>
      <c r="H3350" s="1" t="s">
        <v>371</v>
      </c>
      <c r="I3350" s="1" t="s">
        <v>5953</v>
      </c>
      <c r="J3350" s="8">
        <f>EOMONTH(C3350, 0)</f>
        <v>45716</v>
      </c>
      <c r="K3350" s="1" t="s">
        <v>241</v>
      </c>
      <c r="L3350" s="1" t="str">
        <f>IF(ISNUMBER(SEARCH("Social subscription",I3350)),"Social Sub",IF(OR(ISNUMBER(SEARCH("Mens",I3350)),ISNUMBER(SEARCH("Ladies",I3350))),"Match Fees",IF(OR(ISNUMBER(SEARCH("Badgers",I3350)),ISNUMBER(SEARCH("Match Fee",I3350))),"Match Fees",IF(OR(ISNUMBER(SEARCH("Training",I3350)),ISNUMBER(SEARCH("Aspirations",I3350))),"Training Fee",""))))</f>
        <v>Match Fees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</row>
    <row r="3351" spans="1:17" ht="12.75">
      <c r="A3351" s="4">
        <v>45696</v>
      </c>
      <c r="B3351" s="18">
        <f>IF(AND(ISNUMBER(--LEFT(A3351,10)), ISNUMBER(--LEFT(C3351,10))), --LEFT(C3351,10) - --LEFT(A3351,10), "")</f>
        <v>0.69789999999920838</v>
      </c>
      <c r="C3351" s="4">
        <v>45696.697916666664</v>
      </c>
      <c r="D3351" s="16">
        <f>YEAR(C3351)</f>
        <v>2025</v>
      </c>
      <c r="E3351" s="1" t="str">
        <f t="shared" si="52"/>
        <v>February 2025</v>
      </c>
      <c r="F3351" s="3" t="str">
        <f ca="1">IF(C3351&gt;=TODAY()-365, "Last 12 Months", "After 12 Months")</f>
        <v>Last 12 Months</v>
      </c>
      <c r="G3351" s="1" t="s">
        <v>5955</v>
      </c>
      <c r="H3351" s="1" t="s">
        <v>384</v>
      </c>
      <c r="I3351" s="1" t="s">
        <v>5956</v>
      </c>
      <c r="J3351" s="8">
        <f>EOMONTH(C3351, 0)</f>
        <v>45716</v>
      </c>
      <c r="K3351" s="1" t="s">
        <v>241</v>
      </c>
      <c r="L3351" s="1" t="str">
        <f>IF(ISNUMBER(SEARCH("Social subscription",I3351)),"Social Sub",IF(OR(ISNUMBER(SEARCH("Mens",I3351)),ISNUMBER(SEARCH("Ladies",I3351))),"Match Fees",IF(OR(ISNUMBER(SEARCH("Badgers",I3351)),ISNUMBER(SEARCH("Match Fee",I3351))),"Match Fees",IF(OR(ISNUMBER(SEARCH("Training",I3351)),ISNUMBER(SEARCH("Aspirations",I3351))),"Training Fee",""))))</f>
        <v>Match Fees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</row>
    <row r="3352" spans="1:17" ht="12.75">
      <c r="A3352" s="4">
        <v>45696</v>
      </c>
      <c r="B3352" s="18">
        <f>IF(AND(ISNUMBER(--LEFT(A3352,10)), ISNUMBER(--LEFT(C3352,10))), --LEFT(C3352,10) - --LEFT(A3352,10), "")</f>
        <v>0.69789999999920838</v>
      </c>
      <c r="C3352" s="4">
        <v>45696.697916666664</v>
      </c>
      <c r="D3352" s="16">
        <f>YEAR(C3352)</f>
        <v>2025</v>
      </c>
      <c r="E3352" s="1" t="str">
        <f t="shared" si="52"/>
        <v>February 2025</v>
      </c>
      <c r="F3352" s="3" t="str">
        <f ca="1">IF(C3352&gt;=TODAY()-365, "Last 12 Months", "After 12 Months")</f>
        <v>Last 12 Months</v>
      </c>
      <c r="G3352" s="1" t="s">
        <v>5957</v>
      </c>
      <c r="H3352" s="1" t="s">
        <v>371</v>
      </c>
      <c r="I3352" s="1" t="s">
        <v>5956</v>
      </c>
      <c r="J3352" s="8">
        <f>EOMONTH(C3352, 0)</f>
        <v>45716</v>
      </c>
      <c r="K3352" s="1" t="s">
        <v>241</v>
      </c>
      <c r="L3352" s="1" t="str">
        <f>IF(ISNUMBER(SEARCH("Social subscription",I3352)),"Social Sub",IF(OR(ISNUMBER(SEARCH("Mens",I3352)),ISNUMBER(SEARCH("Ladies",I3352))),"Match Fees",IF(OR(ISNUMBER(SEARCH("Badgers",I3352)),ISNUMBER(SEARCH("Match Fee",I3352))),"Match Fees",IF(OR(ISNUMBER(SEARCH("Training",I3352)),ISNUMBER(SEARCH("Aspirations",I3352))),"Training Fee",""))))</f>
        <v>Match Fees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</row>
    <row r="3353" spans="1:17" ht="12.75">
      <c r="A3353" s="4">
        <v>45696</v>
      </c>
      <c r="B3353" s="18">
        <f>IF(AND(ISNUMBER(--LEFT(A3353,10)), ISNUMBER(--LEFT(C3353,10))), --LEFT(C3353,10) - --LEFT(A3353,10), "")</f>
        <v>0.69789999999920838</v>
      </c>
      <c r="C3353" s="4">
        <v>45696.697916666664</v>
      </c>
      <c r="D3353" s="16">
        <f>YEAR(C3353)</f>
        <v>2025</v>
      </c>
      <c r="E3353" s="1" t="str">
        <f t="shared" si="52"/>
        <v>February 2025</v>
      </c>
      <c r="F3353" s="3" t="str">
        <f ca="1">IF(C3353&gt;=TODAY()-365, "Last 12 Months", "After 12 Months")</f>
        <v>Last 12 Months</v>
      </c>
      <c r="G3353" s="1" t="s">
        <v>5958</v>
      </c>
      <c r="H3353" s="1" t="s">
        <v>708</v>
      </c>
      <c r="I3353" s="1" t="s">
        <v>5956</v>
      </c>
      <c r="J3353" s="8">
        <f>EOMONTH(C3353, 0)</f>
        <v>45716</v>
      </c>
      <c r="K3353" s="1" t="s">
        <v>241</v>
      </c>
      <c r="L3353" s="1" t="str">
        <f>IF(ISNUMBER(SEARCH("Social subscription",I3353)),"Social Sub",IF(OR(ISNUMBER(SEARCH("Mens",I3353)),ISNUMBER(SEARCH("Ladies",I3353))),"Match Fees",IF(OR(ISNUMBER(SEARCH("Badgers",I3353)),ISNUMBER(SEARCH("Match Fee",I3353))),"Match Fees",IF(OR(ISNUMBER(SEARCH("Training",I3353)),ISNUMBER(SEARCH("Aspirations",I3353))),"Training Fee",""))))</f>
        <v>Match Fees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</row>
    <row r="3354" spans="1:17" ht="12.75">
      <c r="A3354" s="4">
        <v>45696</v>
      </c>
      <c r="B3354" s="18">
        <f>IF(AND(ISNUMBER(--LEFT(A3354,10)), ISNUMBER(--LEFT(C3354,10))), --LEFT(C3354,10) - --LEFT(A3354,10), "")</f>
        <v>0.69789999999920838</v>
      </c>
      <c r="C3354" s="4">
        <v>45696.697916666664</v>
      </c>
      <c r="D3354" s="16">
        <f>YEAR(C3354)</f>
        <v>2025</v>
      </c>
      <c r="E3354" s="1" t="str">
        <f t="shared" si="52"/>
        <v>February 2025</v>
      </c>
      <c r="F3354" s="3" t="str">
        <f ca="1">IF(C3354&gt;=TODAY()-365, "Last 12 Months", "After 12 Months")</f>
        <v>Last 12 Months</v>
      </c>
      <c r="G3354" s="1" t="s">
        <v>5959</v>
      </c>
      <c r="H3354" s="1" t="s">
        <v>2902</v>
      </c>
      <c r="I3354" s="1" t="s">
        <v>5956</v>
      </c>
      <c r="J3354" s="8">
        <f>EOMONTH(C3354, 0)</f>
        <v>45716</v>
      </c>
      <c r="K3354" s="1" t="s">
        <v>241</v>
      </c>
      <c r="L3354" s="1" t="str">
        <f>IF(ISNUMBER(SEARCH("Social subscription",I3354)),"Social Sub",IF(OR(ISNUMBER(SEARCH("Mens",I3354)),ISNUMBER(SEARCH("Ladies",I3354))),"Match Fees",IF(OR(ISNUMBER(SEARCH("Badgers",I3354)),ISNUMBER(SEARCH("Match Fee",I3354))),"Match Fees",IF(OR(ISNUMBER(SEARCH("Training",I3354)),ISNUMBER(SEARCH("Aspirations",I3354))),"Training Fee",""))))</f>
        <v>Match Fees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</row>
    <row r="3355" spans="1:17" ht="12.75">
      <c r="A3355" s="4">
        <v>45696</v>
      </c>
      <c r="B3355" s="18">
        <f>IF(AND(ISNUMBER(--LEFT(A3355,10)), ISNUMBER(--LEFT(C3355,10))), --LEFT(C3355,10) - --LEFT(A3355,10), "")</f>
        <v>0.72080000000278233</v>
      </c>
      <c r="C3355" s="4">
        <v>45696.720833333333</v>
      </c>
      <c r="D3355" s="16">
        <f>YEAR(C3355)</f>
        <v>2025</v>
      </c>
      <c r="E3355" s="1" t="str">
        <f t="shared" si="52"/>
        <v>February 2025</v>
      </c>
      <c r="F3355" s="3" t="str">
        <f ca="1">IF(C3355&gt;=TODAY()-365, "Last 12 Months", "After 12 Months")</f>
        <v>Last 12 Months</v>
      </c>
      <c r="G3355" s="1" t="s">
        <v>5960</v>
      </c>
      <c r="H3355" s="1" t="s">
        <v>2705</v>
      </c>
      <c r="I3355" s="1" t="s">
        <v>5961</v>
      </c>
      <c r="J3355" s="8">
        <f>EOMONTH(C3355, 0)</f>
        <v>45716</v>
      </c>
      <c r="K3355" s="1" t="s">
        <v>241</v>
      </c>
      <c r="L3355" s="1" t="str">
        <f>IF(ISNUMBER(SEARCH("Social subscription",I3355)),"Social Sub",IF(OR(ISNUMBER(SEARCH("Mens",I3355)),ISNUMBER(SEARCH("Ladies",I3355))),"Match Fees",IF(OR(ISNUMBER(SEARCH("Badgers",I3355)),ISNUMBER(SEARCH("Match Fee",I3355))),"Match Fees",IF(OR(ISNUMBER(SEARCH("Training",I3355)),ISNUMBER(SEARCH("Aspirations",I3355))),"Training Fee",""))))</f>
        <v>Match Fees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</row>
    <row r="3356" spans="1:17" ht="12.75">
      <c r="A3356" s="4">
        <v>45696</v>
      </c>
      <c r="B3356" s="18">
        <f>IF(AND(ISNUMBER(--LEFT(A3356,10)), ISNUMBER(--LEFT(C3356,10))), --LEFT(C3356,10) - --LEFT(A3356,10), "")</f>
        <v>0.72080000000278233</v>
      </c>
      <c r="C3356" s="4">
        <v>45696.720833333333</v>
      </c>
      <c r="D3356" s="16">
        <f>YEAR(C3356)</f>
        <v>2025</v>
      </c>
      <c r="E3356" s="1" t="str">
        <f t="shared" si="52"/>
        <v>February 2025</v>
      </c>
      <c r="F3356" s="3" t="str">
        <f ca="1">IF(C3356&gt;=TODAY()-365, "Last 12 Months", "After 12 Months")</f>
        <v>Last 12 Months</v>
      </c>
      <c r="G3356" s="1" t="s">
        <v>5962</v>
      </c>
      <c r="H3356" s="1" t="s">
        <v>477</v>
      </c>
      <c r="I3356" s="1" t="s">
        <v>5963</v>
      </c>
      <c r="J3356" s="8">
        <f>EOMONTH(C3356, 0)</f>
        <v>45716</v>
      </c>
      <c r="K3356" s="1" t="s">
        <v>241</v>
      </c>
      <c r="L3356" s="1" t="str">
        <f>IF(ISNUMBER(SEARCH("Social subscription",I3356)),"Social Sub",IF(OR(ISNUMBER(SEARCH("Mens",I3356)),ISNUMBER(SEARCH("Ladies",I3356))),"Match Fees",IF(OR(ISNUMBER(SEARCH("Badgers",I3356)),ISNUMBER(SEARCH("Match Fee",I3356))),"Match Fees",IF(OR(ISNUMBER(SEARCH("Training",I3356)),ISNUMBER(SEARCH("Aspirations",I3356))),"Training Fee",""))))</f>
        <v>Match Fees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</row>
    <row r="3357" spans="1:17" ht="12.75">
      <c r="A3357" s="4">
        <v>45696</v>
      </c>
      <c r="B3357" s="18">
        <f>IF(AND(ISNUMBER(--LEFT(A3357,10)), ISNUMBER(--LEFT(C3357,10))), --LEFT(C3357,10) - --LEFT(A3357,10), "")</f>
        <v>0.77560000000084983</v>
      </c>
      <c r="C3357" s="4">
        <v>45696.775694444441</v>
      </c>
      <c r="D3357" s="16">
        <f>YEAR(C3357)</f>
        <v>2025</v>
      </c>
      <c r="E3357" s="1" t="str">
        <f t="shared" si="52"/>
        <v>February 2025</v>
      </c>
      <c r="F3357" s="3" t="str">
        <f ca="1">IF(C3357&gt;=TODAY()-365, "Last 12 Months", "After 12 Months")</f>
        <v>Last 12 Months</v>
      </c>
      <c r="G3357" s="1" t="s">
        <v>5964</v>
      </c>
      <c r="H3357" s="1" t="s">
        <v>1525</v>
      </c>
      <c r="I3357" s="1" t="s">
        <v>5965</v>
      </c>
      <c r="J3357" s="8">
        <f>EOMONTH(C3357, 0)</f>
        <v>45716</v>
      </c>
      <c r="K3357" s="1" t="s">
        <v>241</v>
      </c>
      <c r="L3357" s="1" t="str">
        <f>IF(ISNUMBER(SEARCH("Social subscription",I3357)),"Social Sub",IF(OR(ISNUMBER(SEARCH("Mens",I3357)),ISNUMBER(SEARCH("Ladies",I3357))),"Match Fees",IF(OR(ISNUMBER(SEARCH("Badgers",I3357)),ISNUMBER(SEARCH("Match Fee",I3357))),"Match Fees",IF(OR(ISNUMBER(SEARCH("Training",I3357)),ISNUMBER(SEARCH("Aspirations",I3357))),"Training Fee",""))))</f>
        <v>Training Fee</v>
      </c>
      <c r="M3357" s="1">
        <v>3</v>
      </c>
      <c r="N3357" s="1">
        <v>0</v>
      </c>
      <c r="O3357" s="1">
        <v>0</v>
      </c>
      <c r="P3357" s="1">
        <v>0</v>
      </c>
      <c r="Q3357" s="1">
        <v>3</v>
      </c>
    </row>
    <row r="3358" spans="1:17" ht="12.75">
      <c r="A3358" s="4">
        <v>45696</v>
      </c>
      <c r="B3358" s="18">
        <f>IF(AND(ISNUMBER(--LEFT(A3358,10)), ISNUMBER(--LEFT(C3358,10))), --LEFT(C3358,10) - --LEFT(A3358,10), "")</f>
        <v>0.77560000000084983</v>
      </c>
      <c r="C3358" s="4">
        <v>45696.775694444441</v>
      </c>
      <c r="D3358" s="16">
        <f>YEAR(C3358)</f>
        <v>2025</v>
      </c>
      <c r="E3358" s="1" t="str">
        <f t="shared" si="52"/>
        <v>February 2025</v>
      </c>
      <c r="F3358" s="3" t="str">
        <f ca="1">IF(C3358&gt;=TODAY()-365, "Last 12 Months", "After 12 Months")</f>
        <v>Last 12 Months</v>
      </c>
      <c r="G3358" s="1" t="s">
        <v>5966</v>
      </c>
      <c r="H3358" s="1" t="s">
        <v>610</v>
      </c>
      <c r="I3358" s="1" t="s">
        <v>5965</v>
      </c>
      <c r="J3358" s="8">
        <f>EOMONTH(C3358, 0)</f>
        <v>45716</v>
      </c>
      <c r="K3358" s="1" t="s">
        <v>241</v>
      </c>
      <c r="L3358" s="1" t="str">
        <f>IF(ISNUMBER(SEARCH("Social subscription",I3358)),"Social Sub",IF(OR(ISNUMBER(SEARCH("Mens",I3358)),ISNUMBER(SEARCH("Ladies",I3358))),"Match Fees",IF(OR(ISNUMBER(SEARCH("Badgers",I3358)),ISNUMBER(SEARCH("Match Fee",I3358))),"Match Fees",IF(OR(ISNUMBER(SEARCH("Training",I3358)),ISNUMBER(SEARCH("Aspirations",I3358))),"Training Fee",""))))</f>
        <v>Training Fee</v>
      </c>
      <c r="M3358" s="1">
        <v>3</v>
      </c>
      <c r="N3358" s="1">
        <v>0</v>
      </c>
      <c r="O3358" s="1">
        <v>0</v>
      </c>
      <c r="P3358" s="1">
        <v>0</v>
      </c>
      <c r="Q3358" s="1">
        <v>3</v>
      </c>
    </row>
    <row r="3359" spans="1:17" ht="12.75">
      <c r="A3359" s="4">
        <v>45696</v>
      </c>
      <c r="B3359" s="18">
        <f>IF(AND(ISNUMBER(--LEFT(A3359,10)), ISNUMBER(--LEFT(C3359,10))), --LEFT(C3359,10) - --LEFT(A3359,10), "")</f>
        <v>0.77560000000084983</v>
      </c>
      <c r="C3359" s="4">
        <v>45696.775694444441</v>
      </c>
      <c r="D3359" s="16">
        <f>YEAR(C3359)</f>
        <v>2025</v>
      </c>
      <c r="E3359" s="1" t="str">
        <f t="shared" si="52"/>
        <v>February 2025</v>
      </c>
      <c r="F3359" s="3" t="str">
        <f ca="1">IF(C3359&gt;=TODAY()-365, "Last 12 Months", "After 12 Months")</f>
        <v>Last 12 Months</v>
      </c>
      <c r="G3359" s="1" t="s">
        <v>5967</v>
      </c>
      <c r="H3359" s="1" t="s">
        <v>613</v>
      </c>
      <c r="I3359" s="1" t="s">
        <v>5965</v>
      </c>
      <c r="J3359" s="8">
        <f>EOMONTH(C3359, 0)</f>
        <v>45716</v>
      </c>
      <c r="K3359" s="1" t="s">
        <v>241</v>
      </c>
      <c r="L3359" s="1" t="str">
        <f>IF(ISNUMBER(SEARCH("Social subscription",I3359)),"Social Sub",IF(OR(ISNUMBER(SEARCH("Mens",I3359)),ISNUMBER(SEARCH("Ladies",I3359))),"Match Fees",IF(OR(ISNUMBER(SEARCH("Badgers",I3359)),ISNUMBER(SEARCH("Match Fee",I3359))),"Match Fees",IF(OR(ISNUMBER(SEARCH("Training",I3359)),ISNUMBER(SEARCH("Aspirations",I3359))),"Training Fee",""))))</f>
        <v>Training Fee</v>
      </c>
      <c r="M3359" s="1">
        <v>3</v>
      </c>
      <c r="N3359" s="1">
        <v>0</v>
      </c>
      <c r="O3359" s="1">
        <v>0</v>
      </c>
      <c r="P3359" s="1">
        <v>0</v>
      </c>
      <c r="Q3359" s="1">
        <v>3</v>
      </c>
    </row>
    <row r="3360" spans="1:17" ht="12.75">
      <c r="A3360" s="4">
        <v>45696</v>
      </c>
      <c r="B3360" s="18">
        <f>IF(AND(ISNUMBER(--LEFT(A3360,10)), ISNUMBER(--LEFT(C3360,10))), --LEFT(C3360,10) - --LEFT(A3360,10), "")</f>
        <v>0.77560000000084983</v>
      </c>
      <c r="C3360" s="4">
        <v>45696.775694444441</v>
      </c>
      <c r="D3360" s="16">
        <f>YEAR(C3360)</f>
        <v>2025</v>
      </c>
      <c r="E3360" s="1" t="str">
        <f t="shared" si="52"/>
        <v>February 2025</v>
      </c>
      <c r="F3360" s="3" t="str">
        <f ca="1">IF(C3360&gt;=TODAY()-365, "Last 12 Months", "After 12 Months")</f>
        <v>Last 12 Months</v>
      </c>
      <c r="G3360" s="1" t="s">
        <v>5968</v>
      </c>
      <c r="H3360" s="1" t="s">
        <v>1429</v>
      </c>
      <c r="I3360" s="1" t="s">
        <v>5965</v>
      </c>
      <c r="J3360" s="8">
        <f>EOMONTH(C3360, 0)</f>
        <v>45716</v>
      </c>
      <c r="K3360" s="1" t="s">
        <v>241</v>
      </c>
      <c r="L3360" s="1" t="str">
        <f>IF(ISNUMBER(SEARCH("Social subscription",I3360)),"Social Sub",IF(OR(ISNUMBER(SEARCH("Mens",I3360)),ISNUMBER(SEARCH("Ladies",I3360))),"Match Fees",IF(OR(ISNUMBER(SEARCH("Badgers",I3360)),ISNUMBER(SEARCH("Match Fee",I3360))),"Match Fees",IF(OR(ISNUMBER(SEARCH("Training",I3360)),ISNUMBER(SEARCH("Aspirations",I3360))),"Training Fee",""))))</f>
        <v>Training Fee</v>
      </c>
      <c r="M3360" s="1">
        <v>3</v>
      </c>
      <c r="N3360" s="1">
        <v>0</v>
      </c>
      <c r="O3360" s="1">
        <v>0</v>
      </c>
      <c r="P3360" s="1">
        <v>0</v>
      </c>
      <c r="Q3360" s="1">
        <v>3</v>
      </c>
    </row>
    <row r="3361" spans="1:17" ht="12.75">
      <c r="A3361" s="4">
        <v>45696</v>
      </c>
      <c r="B3361" s="18">
        <f>IF(AND(ISNUMBER(--LEFT(A3361,10)), ISNUMBER(--LEFT(C3361,10))), --LEFT(C3361,10) - --LEFT(A3361,10), "")</f>
        <v>0.77629999999771826</v>
      </c>
      <c r="C3361" s="4">
        <v>45696.776388888888</v>
      </c>
      <c r="D3361" s="16">
        <f>YEAR(C3361)</f>
        <v>2025</v>
      </c>
      <c r="E3361" s="1" t="str">
        <f t="shared" si="52"/>
        <v>February 2025</v>
      </c>
      <c r="F3361" s="3" t="str">
        <f ca="1">IF(C3361&gt;=TODAY()-365, "Last 12 Months", "After 12 Months")</f>
        <v>Last 12 Months</v>
      </c>
      <c r="G3361" s="1" t="s">
        <v>5969</v>
      </c>
      <c r="H3361" s="1" t="s">
        <v>781</v>
      </c>
      <c r="I3361" s="1" t="s">
        <v>5970</v>
      </c>
      <c r="J3361" s="8">
        <f>EOMONTH(C3361, 0)</f>
        <v>45716</v>
      </c>
      <c r="K3361" s="1" t="s">
        <v>233</v>
      </c>
      <c r="L3361" s="1" t="str">
        <f>IF(ISNUMBER(SEARCH("Social subscription",I3361)),"Social Sub",IF(OR(ISNUMBER(SEARCH("Mens",I3361)),ISNUMBER(SEARCH("Ladies",I3361))),"Match Fees",IF(OR(ISNUMBER(SEARCH("Badgers",I3361)),ISNUMBER(SEARCH("Match Fee",I3361))),"Match Fees",IF(OR(ISNUMBER(SEARCH("Training",I3361)),ISNUMBER(SEARCH("Aspirations",I3361))),"Training Fee",""))))</f>
        <v>Training Fee</v>
      </c>
      <c r="M3361" s="1">
        <v>3</v>
      </c>
      <c r="N3361" s="1">
        <v>0</v>
      </c>
      <c r="O3361" s="1">
        <v>0</v>
      </c>
      <c r="P3361" s="1">
        <v>0</v>
      </c>
      <c r="Q3361" s="1">
        <v>3</v>
      </c>
    </row>
    <row r="3362" spans="1:17" ht="12.75">
      <c r="A3362" s="4">
        <v>45689</v>
      </c>
      <c r="B3362" s="18">
        <f>IF(AND(ISNUMBER(--LEFT(A3362,10)), ISNUMBER(--LEFT(C3362,10))), --LEFT(C3362,10) - --LEFT(A3362,10), "")</f>
        <v>7.7770000000018626</v>
      </c>
      <c r="C3362" s="4">
        <v>45696.777083333334</v>
      </c>
      <c r="D3362" s="16">
        <f>YEAR(C3362)</f>
        <v>2025</v>
      </c>
      <c r="E3362" s="1" t="str">
        <f t="shared" si="52"/>
        <v>February 2025</v>
      </c>
      <c r="F3362" s="3" t="str">
        <f ca="1">IF(C3362&gt;=TODAY()-365, "Last 12 Months", "After 12 Months")</f>
        <v>Last 12 Months</v>
      </c>
      <c r="G3362" s="1" t="s">
        <v>5971</v>
      </c>
      <c r="H3362" s="1" t="s">
        <v>613</v>
      </c>
      <c r="I3362" s="1" t="s">
        <v>5972</v>
      </c>
      <c r="J3362" s="8">
        <f>EOMONTH(C3362, 0)</f>
        <v>45716</v>
      </c>
      <c r="K3362" s="1" t="s">
        <v>241</v>
      </c>
      <c r="L3362" s="1" t="str">
        <f>IF(ISNUMBER(SEARCH("Social subscription",I3362)),"Social Sub",IF(OR(ISNUMBER(SEARCH("Mens",I3362)),ISNUMBER(SEARCH("Ladies",I3362))),"Match Fees",IF(OR(ISNUMBER(SEARCH("Badgers",I3362)),ISNUMBER(SEARCH("Match Fee",I3362))),"Match Fees",IF(OR(ISNUMBER(SEARCH("Training",I3362)),ISNUMBER(SEARCH("Aspirations",I3362))),"Training Fee",""))))</f>
        <v>Match Fees</v>
      </c>
      <c r="M3362" s="1">
        <v>3</v>
      </c>
      <c r="N3362" s="1">
        <v>0</v>
      </c>
      <c r="O3362" s="1">
        <v>0</v>
      </c>
      <c r="P3362" s="1">
        <v>0</v>
      </c>
      <c r="Q3362" s="1">
        <v>3</v>
      </c>
    </row>
    <row r="3363" spans="1:17" ht="12.75">
      <c r="A3363" s="4">
        <v>45689</v>
      </c>
      <c r="B3363" s="18">
        <f>IF(AND(ISNUMBER(--LEFT(A3363,10)), ISNUMBER(--LEFT(C3363,10))), --LEFT(C3363,10) - --LEFT(A3363,10), "")</f>
        <v>7.7770000000018626</v>
      </c>
      <c r="C3363" s="4">
        <v>45696.777083333334</v>
      </c>
      <c r="D3363" s="16">
        <f>YEAR(C3363)</f>
        <v>2025</v>
      </c>
      <c r="E3363" s="1" t="str">
        <f t="shared" si="52"/>
        <v>February 2025</v>
      </c>
      <c r="F3363" s="3" t="str">
        <f ca="1">IF(C3363&gt;=TODAY()-365, "Last 12 Months", "After 12 Months")</f>
        <v>Last 12 Months</v>
      </c>
      <c r="G3363" s="1" t="s">
        <v>5973</v>
      </c>
      <c r="H3363" s="1" t="s">
        <v>1429</v>
      </c>
      <c r="I3363" s="1" t="s">
        <v>5972</v>
      </c>
      <c r="J3363" s="8">
        <f>EOMONTH(C3363, 0)</f>
        <v>45716</v>
      </c>
      <c r="K3363" s="1" t="s">
        <v>241</v>
      </c>
      <c r="L3363" s="1" t="str">
        <f>IF(ISNUMBER(SEARCH("Social subscription",I3363)),"Social Sub",IF(OR(ISNUMBER(SEARCH("Mens",I3363)),ISNUMBER(SEARCH("Ladies",I3363))),"Match Fees",IF(OR(ISNUMBER(SEARCH("Badgers",I3363)),ISNUMBER(SEARCH("Match Fee",I3363))),"Match Fees",IF(OR(ISNUMBER(SEARCH("Training",I3363)),ISNUMBER(SEARCH("Aspirations",I3363))),"Training Fee",""))))</f>
        <v>Match Fees</v>
      </c>
      <c r="M3363" s="1">
        <v>3</v>
      </c>
      <c r="N3363" s="1">
        <v>0</v>
      </c>
      <c r="O3363" s="1">
        <v>0</v>
      </c>
      <c r="P3363" s="1">
        <v>0</v>
      </c>
      <c r="Q3363" s="1">
        <v>3</v>
      </c>
    </row>
    <row r="3364" spans="1:17" ht="12.75">
      <c r="A3364" s="4">
        <v>45696</v>
      </c>
      <c r="B3364" s="18">
        <f>IF(AND(ISNUMBER(--LEFT(A3364,10)), ISNUMBER(--LEFT(C3364,10))), --LEFT(C3364,10) - --LEFT(A3364,10), "")</f>
        <v>1.4179999999978463</v>
      </c>
      <c r="C3364" s="4">
        <v>45697.418055555558</v>
      </c>
      <c r="D3364" s="16">
        <f>YEAR(C3364)</f>
        <v>2025</v>
      </c>
      <c r="E3364" s="1" t="str">
        <f t="shared" si="52"/>
        <v>February 2025</v>
      </c>
      <c r="F3364" s="3" t="str">
        <f ca="1">IF(C3364&gt;=TODAY()-365, "Last 12 Months", "After 12 Months")</f>
        <v>Last 12 Months</v>
      </c>
      <c r="G3364" s="1" t="s">
        <v>5974</v>
      </c>
      <c r="H3364" s="1" t="s">
        <v>613</v>
      </c>
      <c r="I3364" s="1" t="s">
        <v>5975</v>
      </c>
      <c r="J3364" s="8">
        <f>EOMONTH(C3364, 0)</f>
        <v>45716</v>
      </c>
      <c r="K3364" s="1" t="s">
        <v>241</v>
      </c>
      <c r="L3364" s="1" t="str">
        <f>IF(ISNUMBER(SEARCH("Social subscription",I3364)),"Social Sub",IF(OR(ISNUMBER(SEARCH("Mens",I3364)),ISNUMBER(SEARCH("Ladies",I3364))),"Match Fees",IF(OR(ISNUMBER(SEARCH("Badgers",I3364)),ISNUMBER(SEARCH("Match Fee",I3364))),"Match Fees",IF(OR(ISNUMBER(SEARCH("Training",I3364)),ISNUMBER(SEARCH("Aspirations",I3364))),"Training Fee",""))))</f>
        <v>Match Fees</v>
      </c>
      <c r="M3364" s="1">
        <v>3</v>
      </c>
      <c r="N3364" s="1">
        <v>0</v>
      </c>
      <c r="O3364" s="1">
        <v>0</v>
      </c>
      <c r="P3364" s="1">
        <v>0</v>
      </c>
      <c r="Q3364" s="1">
        <v>3</v>
      </c>
    </row>
    <row r="3365" spans="1:17" ht="12.75">
      <c r="A3365" s="4">
        <v>45697</v>
      </c>
      <c r="B3365" s="18">
        <f>IF(AND(ISNUMBER(--LEFT(A3365,10)), ISNUMBER(--LEFT(C3365,10))), --LEFT(C3365,10) - --LEFT(A3365,10), "")</f>
        <v>0.44370000000344589</v>
      </c>
      <c r="C3365" s="4">
        <v>45697.443749999999</v>
      </c>
      <c r="D3365" s="16">
        <f>YEAR(C3365)</f>
        <v>2025</v>
      </c>
      <c r="E3365" s="1" t="str">
        <f t="shared" si="52"/>
        <v>February 2025</v>
      </c>
      <c r="F3365" s="3" t="str">
        <f ca="1">IF(C3365&gt;=TODAY()-365, "Last 12 Months", "After 12 Months")</f>
        <v>Last 12 Months</v>
      </c>
      <c r="G3365" s="1" t="s">
        <v>5976</v>
      </c>
      <c r="H3365" s="1" t="s">
        <v>5977</v>
      </c>
      <c r="I3365" s="1" t="s">
        <v>5978</v>
      </c>
      <c r="J3365" s="8">
        <f>EOMONTH(C3365, 0)</f>
        <v>45716</v>
      </c>
      <c r="K3365" s="1" t="s">
        <v>241</v>
      </c>
      <c r="L3365" s="1" t="str">
        <f>IF(ISNUMBER(SEARCH("Social subscription",I3365)),"Social Sub",IF(OR(ISNUMBER(SEARCH("Mens",I3365)),ISNUMBER(SEARCH("Ladies",I3365))),"Match Fees",IF(OR(ISNUMBER(SEARCH("Badgers",I3365)),ISNUMBER(SEARCH("Match Fee",I3365))),"Match Fees",IF(OR(ISNUMBER(SEARCH("Training",I3365)),ISNUMBER(SEARCH("Aspirations",I3365))),"Training Fee",""))))</f>
        <v>Training Fee</v>
      </c>
      <c r="M3365" s="1">
        <v>3</v>
      </c>
      <c r="N3365" s="1">
        <v>0</v>
      </c>
      <c r="O3365" s="1">
        <v>0</v>
      </c>
      <c r="P3365" s="1">
        <v>0</v>
      </c>
      <c r="Q3365" s="1">
        <v>3</v>
      </c>
    </row>
    <row r="3366" spans="1:17" ht="12.75">
      <c r="A3366" s="4">
        <v>45697</v>
      </c>
      <c r="B3366" s="18">
        <f>IF(AND(ISNUMBER(--LEFT(A3366,10)), ISNUMBER(--LEFT(C3366,10))), --LEFT(C3366,10) - --LEFT(A3366,10), "")</f>
        <v>0.44370000000344589</v>
      </c>
      <c r="C3366" s="4">
        <v>45697.443749999999</v>
      </c>
      <c r="D3366" s="16">
        <f>YEAR(C3366)</f>
        <v>2025</v>
      </c>
      <c r="E3366" s="1" t="str">
        <f t="shared" si="52"/>
        <v>February 2025</v>
      </c>
      <c r="F3366" s="3" t="str">
        <f ca="1">IF(C3366&gt;=TODAY()-365, "Last 12 Months", "After 12 Months")</f>
        <v>Last 12 Months</v>
      </c>
      <c r="G3366" s="1" t="s">
        <v>5979</v>
      </c>
      <c r="H3366" s="1" t="s">
        <v>610</v>
      </c>
      <c r="I3366" s="1" t="s">
        <v>5978</v>
      </c>
      <c r="J3366" s="8">
        <f>EOMONTH(C3366, 0)</f>
        <v>45716</v>
      </c>
      <c r="K3366" s="1" t="s">
        <v>241</v>
      </c>
      <c r="L3366" s="1" t="str">
        <f>IF(ISNUMBER(SEARCH("Social subscription",I3366)),"Social Sub",IF(OR(ISNUMBER(SEARCH("Mens",I3366)),ISNUMBER(SEARCH("Ladies",I3366))),"Match Fees",IF(OR(ISNUMBER(SEARCH("Badgers",I3366)),ISNUMBER(SEARCH("Match Fee",I3366))),"Match Fees",IF(OR(ISNUMBER(SEARCH("Training",I3366)),ISNUMBER(SEARCH("Aspirations",I3366))),"Training Fee",""))))</f>
        <v>Training Fee</v>
      </c>
      <c r="M3366" s="1">
        <v>3</v>
      </c>
      <c r="N3366" s="1">
        <v>0</v>
      </c>
      <c r="O3366" s="1">
        <v>0</v>
      </c>
      <c r="P3366" s="1">
        <v>0</v>
      </c>
      <c r="Q3366" s="1">
        <v>3</v>
      </c>
    </row>
    <row r="3367" spans="1:17" ht="12.75">
      <c r="A3367" s="4">
        <v>45697</v>
      </c>
      <c r="B3367" s="18">
        <f>IF(AND(ISNUMBER(--LEFT(A3367,10)), ISNUMBER(--LEFT(C3367,10))), --LEFT(C3367,10) - --LEFT(A3367,10), "")</f>
        <v>0.44370000000344589</v>
      </c>
      <c r="C3367" s="4">
        <v>45697.443749999999</v>
      </c>
      <c r="D3367" s="16">
        <f>YEAR(C3367)</f>
        <v>2025</v>
      </c>
      <c r="E3367" s="1" t="str">
        <f t="shared" si="52"/>
        <v>February 2025</v>
      </c>
      <c r="F3367" s="3" t="str">
        <f ca="1">IF(C3367&gt;=TODAY()-365, "Last 12 Months", "After 12 Months")</f>
        <v>Last 12 Months</v>
      </c>
      <c r="G3367" s="1" t="s">
        <v>5980</v>
      </c>
      <c r="H3367" s="1" t="s">
        <v>613</v>
      </c>
      <c r="I3367" s="1" t="s">
        <v>5978</v>
      </c>
      <c r="J3367" s="8">
        <f>EOMONTH(C3367, 0)</f>
        <v>45716</v>
      </c>
      <c r="K3367" s="1" t="s">
        <v>241</v>
      </c>
      <c r="L3367" s="1" t="str">
        <f>IF(ISNUMBER(SEARCH("Social subscription",I3367)),"Social Sub",IF(OR(ISNUMBER(SEARCH("Mens",I3367)),ISNUMBER(SEARCH("Ladies",I3367))),"Match Fees",IF(OR(ISNUMBER(SEARCH("Badgers",I3367)),ISNUMBER(SEARCH("Match Fee",I3367))),"Match Fees",IF(OR(ISNUMBER(SEARCH("Training",I3367)),ISNUMBER(SEARCH("Aspirations",I3367))),"Training Fee",""))))</f>
        <v>Training Fee</v>
      </c>
      <c r="M3367" s="1">
        <v>3</v>
      </c>
      <c r="N3367" s="1">
        <v>0</v>
      </c>
      <c r="O3367" s="1">
        <v>0</v>
      </c>
      <c r="P3367" s="1">
        <v>0</v>
      </c>
      <c r="Q3367" s="1">
        <v>3</v>
      </c>
    </row>
    <row r="3368" spans="1:17" ht="12.75">
      <c r="A3368" s="4">
        <v>45697</v>
      </c>
      <c r="B3368" s="18">
        <f>IF(AND(ISNUMBER(--LEFT(A3368,10)), ISNUMBER(--LEFT(C3368,10))), --LEFT(C3368,10) - --LEFT(A3368,10), "")</f>
        <v>0.44370000000344589</v>
      </c>
      <c r="C3368" s="4">
        <v>45697.443749999999</v>
      </c>
      <c r="D3368" s="16">
        <f>YEAR(C3368)</f>
        <v>2025</v>
      </c>
      <c r="E3368" s="1" t="str">
        <f t="shared" si="52"/>
        <v>February 2025</v>
      </c>
      <c r="F3368" s="3" t="str">
        <f ca="1">IF(C3368&gt;=TODAY()-365, "Last 12 Months", "After 12 Months")</f>
        <v>Last 12 Months</v>
      </c>
      <c r="G3368" s="1" t="s">
        <v>5981</v>
      </c>
      <c r="H3368" s="1" t="s">
        <v>1153</v>
      </c>
      <c r="I3368" s="1" t="s">
        <v>5978</v>
      </c>
      <c r="J3368" s="8">
        <f>EOMONTH(C3368, 0)</f>
        <v>45716</v>
      </c>
      <c r="K3368" s="1" t="s">
        <v>241</v>
      </c>
      <c r="L3368" s="1" t="str">
        <f>IF(ISNUMBER(SEARCH("Social subscription",I3368)),"Social Sub",IF(OR(ISNUMBER(SEARCH("Mens",I3368)),ISNUMBER(SEARCH("Ladies",I3368))),"Match Fees",IF(OR(ISNUMBER(SEARCH("Badgers",I3368)),ISNUMBER(SEARCH("Match Fee",I3368))),"Match Fees",IF(OR(ISNUMBER(SEARCH("Training",I3368)),ISNUMBER(SEARCH("Aspirations",I3368))),"Training Fee",""))))</f>
        <v>Training Fee</v>
      </c>
      <c r="M3368" s="1">
        <v>3</v>
      </c>
      <c r="N3368" s="1">
        <v>0</v>
      </c>
      <c r="O3368" s="1">
        <v>0</v>
      </c>
      <c r="P3368" s="1">
        <v>0</v>
      </c>
      <c r="Q3368" s="1">
        <v>3</v>
      </c>
    </row>
    <row r="3369" spans="1:17" ht="12.75">
      <c r="A3369" s="4">
        <v>45697</v>
      </c>
      <c r="B3369" s="18">
        <f>IF(AND(ISNUMBER(--LEFT(A3369,10)), ISNUMBER(--LEFT(C3369,10))), --LEFT(C3369,10) - --LEFT(A3369,10), "")</f>
        <v>0.44370000000344589</v>
      </c>
      <c r="C3369" s="4">
        <v>45697.443749999999</v>
      </c>
      <c r="D3369" s="16">
        <f>YEAR(C3369)</f>
        <v>2025</v>
      </c>
      <c r="E3369" s="1" t="str">
        <f t="shared" si="52"/>
        <v>February 2025</v>
      </c>
      <c r="F3369" s="3" t="str">
        <f ca="1">IF(C3369&gt;=TODAY()-365, "Last 12 Months", "After 12 Months")</f>
        <v>Last 12 Months</v>
      </c>
      <c r="G3369" s="1" t="s">
        <v>5982</v>
      </c>
      <c r="H3369" s="1" t="s">
        <v>1156</v>
      </c>
      <c r="I3369" s="1" t="s">
        <v>5978</v>
      </c>
      <c r="J3369" s="8">
        <f>EOMONTH(C3369, 0)</f>
        <v>45716</v>
      </c>
      <c r="K3369" s="1" t="s">
        <v>241</v>
      </c>
      <c r="L3369" s="1" t="str">
        <f>IF(ISNUMBER(SEARCH("Social subscription",I3369)),"Social Sub",IF(OR(ISNUMBER(SEARCH("Mens",I3369)),ISNUMBER(SEARCH("Ladies",I3369))),"Match Fees",IF(OR(ISNUMBER(SEARCH("Badgers",I3369)),ISNUMBER(SEARCH("Match Fee",I3369))),"Match Fees",IF(OR(ISNUMBER(SEARCH("Training",I3369)),ISNUMBER(SEARCH("Aspirations",I3369))),"Training Fee",""))))</f>
        <v>Training Fee</v>
      </c>
      <c r="M3369" s="1">
        <v>3</v>
      </c>
      <c r="N3369" s="1">
        <v>0</v>
      </c>
      <c r="O3369" s="1">
        <v>0</v>
      </c>
      <c r="P3369" s="1">
        <v>0</v>
      </c>
      <c r="Q3369" s="1">
        <v>3</v>
      </c>
    </row>
    <row r="3370" spans="1:17" ht="12.75">
      <c r="A3370" s="4">
        <v>45697</v>
      </c>
      <c r="B3370" s="18">
        <f>IF(AND(ISNUMBER(--LEFT(A3370,10)), ISNUMBER(--LEFT(C3370,10))), --LEFT(C3370,10) - --LEFT(A3370,10), "")</f>
        <v>0.44370000000344589</v>
      </c>
      <c r="C3370" s="4">
        <v>45697.443749999999</v>
      </c>
      <c r="D3370" s="16">
        <f>YEAR(C3370)</f>
        <v>2025</v>
      </c>
      <c r="E3370" s="1" t="str">
        <f t="shared" si="52"/>
        <v>February 2025</v>
      </c>
      <c r="F3370" s="3" t="str">
        <f ca="1">IF(C3370&gt;=TODAY()-365, "Last 12 Months", "After 12 Months")</f>
        <v>Last 12 Months</v>
      </c>
      <c r="G3370" s="1" t="s">
        <v>5983</v>
      </c>
      <c r="H3370" s="1" t="s">
        <v>781</v>
      </c>
      <c r="I3370" s="1" t="s">
        <v>5984</v>
      </c>
      <c r="J3370" s="8">
        <f>EOMONTH(C3370, 0)</f>
        <v>45716</v>
      </c>
      <c r="K3370" s="1" t="s">
        <v>233</v>
      </c>
      <c r="L3370" s="1" t="str">
        <f>IF(ISNUMBER(SEARCH("Social subscription",I3370)),"Social Sub",IF(OR(ISNUMBER(SEARCH("Mens",I3370)),ISNUMBER(SEARCH("Ladies",I3370))),"Match Fees",IF(OR(ISNUMBER(SEARCH("Badgers",I3370)),ISNUMBER(SEARCH("Match Fee",I3370))),"Match Fees",IF(OR(ISNUMBER(SEARCH("Training",I3370)),ISNUMBER(SEARCH("Aspirations",I3370))),"Training Fee",""))))</f>
        <v>Training Fee</v>
      </c>
      <c r="M3370" s="1">
        <v>3</v>
      </c>
      <c r="N3370" s="1">
        <v>0</v>
      </c>
      <c r="O3370" s="1">
        <v>0</v>
      </c>
      <c r="P3370" s="1">
        <v>0</v>
      </c>
      <c r="Q3370" s="1">
        <v>3</v>
      </c>
    </row>
    <row r="3371" spans="1:17" ht="12.75">
      <c r="A3371" s="4">
        <v>45696</v>
      </c>
      <c r="B3371" s="18">
        <f>IF(AND(ISNUMBER(--LEFT(A3371,10)), ISNUMBER(--LEFT(C3371,10))), --LEFT(C3371,10) - --LEFT(A3371,10), "")</f>
        <v>1.5062000000034459</v>
      </c>
      <c r="C3371" s="4">
        <v>45697.506249999999</v>
      </c>
      <c r="D3371" s="16">
        <f>YEAR(C3371)</f>
        <v>2025</v>
      </c>
      <c r="E3371" s="1" t="str">
        <f t="shared" si="52"/>
        <v>February 2025</v>
      </c>
      <c r="F3371" s="3" t="str">
        <f ca="1">IF(C3371&gt;=TODAY()-365, "Last 12 Months", "After 12 Months")</f>
        <v>Last 12 Months</v>
      </c>
      <c r="G3371" s="1" t="s">
        <v>5985</v>
      </c>
      <c r="H3371" s="1" t="s">
        <v>1429</v>
      </c>
      <c r="I3371" s="1" t="s">
        <v>5975</v>
      </c>
      <c r="J3371" s="8">
        <f>EOMONTH(C3371, 0)</f>
        <v>45716</v>
      </c>
      <c r="K3371" s="1" t="s">
        <v>241</v>
      </c>
      <c r="L3371" s="1" t="str">
        <f>IF(ISNUMBER(SEARCH("Social subscription",I3371)),"Social Sub",IF(OR(ISNUMBER(SEARCH("Mens",I3371)),ISNUMBER(SEARCH("Ladies",I3371))),"Match Fees",IF(OR(ISNUMBER(SEARCH("Badgers",I3371)),ISNUMBER(SEARCH("Match Fee",I3371))),"Match Fees",IF(OR(ISNUMBER(SEARCH("Training",I3371)),ISNUMBER(SEARCH("Aspirations",I3371))),"Training Fee",""))))</f>
        <v>Match Fees</v>
      </c>
      <c r="M3371" s="1">
        <v>3</v>
      </c>
      <c r="N3371" s="1">
        <v>0</v>
      </c>
      <c r="O3371" s="1">
        <v>0</v>
      </c>
      <c r="P3371" s="1">
        <v>0</v>
      </c>
      <c r="Q3371" s="1">
        <v>3</v>
      </c>
    </row>
    <row r="3372" spans="1:17" ht="12.75">
      <c r="A3372" s="4">
        <v>45697</v>
      </c>
      <c r="B3372" s="18">
        <f>IF(AND(ISNUMBER(--LEFT(A3372,10)), ISNUMBER(--LEFT(C3372,10))), --LEFT(C3372,10) - --LEFT(A3372,10), "")</f>
        <v>0.50690000000031432</v>
      </c>
      <c r="C3372" s="4">
        <v>45697.506944444445</v>
      </c>
      <c r="D3372" s="16">
        <f>YEAR(C3372)</f>
        <v>2025</v>
      </c>
      <c r="E3372" s="1" t="str">
        <f t="shared" si="52"/>
        <v>February 2025</v>
      </c>
      <c r="F3372" s="3" t="str">
        <f ca="1">IF(C3372&gt;=TODAY()-365, "Last 12 Months", "After 12 Months")</f>
        <v>Last 12 Months</v>
      </c>
      <c r="G3372" s="1" t="s">
        <v>5986</v>
      </c>
      <c r="H3372" s="1" t="s">
        <v>1270</v>
      </c>
      <c r="I3372" s="1" t="s">
        <v>5978</v>
      </c>
      <c r="J3372" s="8">
        <f>EOMONTH(C3372, 0)</f>
        <v>45716</v>
      </c>
      <c r="K3372" s="1" t="s">
        <v>241</v>
      </c>
      <c r="L3372" s="1" t="str">
        <f>IF(ISNUMBER(SEARCH("Social subscription",I3372)),"Social Sub",IF(OR(ISNUMBER(SEARCH("Mens",I3372)),ISNUMBER(SEARCH("Ladies",I3372))),"Match Fees",IF(OR(ISNUMBER(SEARCH("Badgers",I3372)),ISNUMBER(SEARCH("Match Fee",I3372))),"Match Fees",IF(OR(ISNUMBER(SEARCH("Training",I3372)),ISNUMBER(SEARCH("Aspirations",I3372))),"Training Fee",""))))</f>
        <v>Training Fee</v>
      </c>
      <c r="M3372" s="1">
        <v>3</v>
      </c>
      <c r="N3372" s="1">
        <v>0</v>
      </c>
      <c r="O3372" s="1">
        <v>0</v>
      </c>
      <c r="P3372" s="1">
        <v>0</v>
      </c>
      <c r="Q3372" s="1">
        <v>3</v>
      </c>
    </row>
    <row r="3373" spans="1:17" ht="12.75">
      <c r="A3373" s="4">
        <v>45675</v>
      </c>
      <c r="B3373" s="18">
        <f>IF(AND(ISNUMBER(--LEFT(A3373,10)), ISNUMBER(--LEFT(C3373,10))), --LEFT(C3373,10) - --LEFT(A3373,10), "")</f>
        <v>22.778400000002875</v>
      </c>
      <c r="C3373" s="4">
        <v>45697.77847222222</v>
      </c>
      <c r="D3373" s="16">
        <f>YEAR(C3373)</f>
        <v>2025</v>
      </c>
      <c r="E3373" s="1" t="str">
        <f t="shared" si="52"/>
        <v>February 2025</v>
      </c>
      <c r="F3373" s="3" t="str">
        <f ca="1">IF(C3373&gt;=TODAY()-365, "Last 12 Months", "After 12 Months")</f>
        <v>Last 12 Months</v>
      </c>
      <c r="G3373" s="1" t="s">
        <v>5987</v>
      </c>
      <c r="H3373" s="1" t="s">
        <v>1322</v>
      </c>
      <c r="I3373" s="1" t="s">
        <v>5889</v>
      </c>
      <c r="J3373" s="8">
        <f>EOMONTH(C3373, 0)</f>
        <v>45716</v>
      </c>
      <c r="K3373" s="1" t="s">
        <v>373</v>
      </c>
      <c r="L3373" s="1" t="str">
        <f>IF(ISNUMBER(SEARCH("Social subscription",I3373)),"Social Sub",IF(OR(ISNUMBER(SEARCH("Mens",I3373)),ISNUMBER(SEARCH("Ladies",I3373))),"Match Fees",IF(OR(ISNUMBER(SEARCH("Badgers",I3373)),ISNUMBER(SEARCH("Match Fee",I3373))),"Match Fees",IF(OR(ISNUMBER(SEARCH("Training",I3373)),ISNUMBER(SEARCH("Aspirations",I3373))),"Training Fee",""))))</f>
        <v>Match Fees</v>
      </c>
      <c r="M3373" s="1">
        <v>10</v>
      </c>
      <c r="N3373" s="1">
        <v>0.19</v>
      </c>
      <c r="O3373" s="1">
        <v>0.1</v>
      </c>
      <c r="P3373" s="1">
        <v>0</v>
      </c>
      <c r="Q3373" s="1">
        <v>9.7100000000000009</v>
      </c>
    </row>
    <row r="3374" spans="1:17" ht="12.75">
      <c r="A3374" s="4">
        <v>45675</v>
      </c>
      <c r="B3374" s="18">
        <f>IF(AND(ISNUMBER(--LEFT(A3374,10)), ISNUMBER(--LEFT(C3374,10))), --LEFT(C3374,10) - --LEFT(A3374,10), "")</f>
        <v>22.778400000002875</v>
      </c>
      <c r="C3374" s="4">
        <v>45697.77847222222</v>
      </c>
      <c r="D3374" s="16">
        <f>YEAR(C3374)</f>
        <v>2025</v>
      </c>
      <c r="E3374" s="1" t="str">
        <f t="shared" si="52"/>
        <v>February 2025</v>
      </c>
      <c r="F3374" s="3" t="str">
        <f ca="1">IF(C3374&gt;=TODAY()-365, "Last 12 Months", "After 12 Months")</f>
        <v>Last 12 Months</v>
      </c>
      <c r="G3374" s="1" t="s">
        <v>5988</v>
      </c>
      <c r="H3374" s="1" t="s">
        <v>1319</v>
      </c>
      <c r="I3374" s="1" t="s">
        <v>5989</v>
      </c>
      <c r="J3374" s="8">
        <f>EOMONTH(C3374, 0)</f>
        <v>45716</v>
      </c>
      <c r="K3374" s="1" t="s">
        <v>373</v>
      </c>
      <c r="L3374" s="1" t="str">
        <f>IF(ISNUMBER(SEARCH("Social subscription",I3374)),"Social Sub",IF(OR(ISNUMBER(SEARCH("Mens",I3374)),ISNUMBER(SEARCH("Ladies",I3374))),"Match Fees",IF(OR(ISNUMBER(SEARCH("Badgers",I3374)),ISNUMBER(SEARCH("Match Fee",I3374))),"Match Fees",IF(OR(ISNUMBER(SEARCH("Training",I3374)),ISNUMBER(SEARCH("Aspirations",I3374))),"Training Fee",""))))</f>
        <v>Match Fees</v>
      </c>
      <c r="M3374" s="1">
        <v>3</v>
      </c>
      <c r="N3374" s="1">
        <v>0.06</v>
      </c>
      <c r="O3374" s="1">
        <v>0.05</v>
      </c>
      <c r="P3374" s="1">
        <v>0</v>
      </c>
      <c r="Q3374" s="1">
        <v>2.89</v>
      </c>
    </row>
    <row r="3375" spans="1:17" ht="12.75">
      <c r="A3375" s="4">
        <v>45689</v>
      </c>
      <c r="B3375" s="18">
        <f>IF(AND(ISNUMBER(--LEFT(A3375,10)), ISNUMBER(--LEFT(C3375,10))), --LEFT(C3375,10) - --LEFT(A3375,10), "")</f>
        <v>8.7784000000028755</v>
      </c>
      <c r="C3375" s="4">
        <v>45697.77847222222</v>
      </c>
      <c r="D3375" s="16">
        <f>YEAR(C3375)</f>
        <v>2025</v>
      </c>
      <c r="E3375" s="1" t="str">
        <f t="shared" si="52"/>
        <v>February 2025</v>
      </c>
      <c r="F3375" s="3" t="str">
        <f ca="1">IF(C3375&gt;=TODAY()-365, "Last 12 Months", "After 12 Months")</f>
        <v>Last 12 Months</v>
      </c>
      <c r="G3375" s="1" t="s">
        <v>5990</v>
      </c>
      <c r="H3375" s="1" t="s">
        <v>1322</v>
      </c>
      <c r="I3375" s="1" t="s">
        <v>5903</v>
      </c>
      <c r="J3375" s="8">
        <f>EOMONTH(C3375, 0)</f>
        <v>45716</v>
      </c>
      <c r="K3375" s="1" t="s">
        <v>373</v>
      </c>
      <c r="L3375" s="1" t="str">
        <f>IF(ISNUMBER(SEARCH("Social subscription",I3375)),"Social Sub",IF(OR(ISNUMBER(SEARCH("Mens",I3375)),ISNUMBER(SEARCH("Ladies",I3375))),"Match Fees",IF(OR(ISNUMBER(SEARCH("Badgers",I3375)),ISNUMBER(SEARCH("Match Fee",I3375))),"Match Fees",IF(OR(ISNUMBER(SEARCH("Training",I3375)),ISNUMBER(SEARCH("Aspirations",I3375))),"Training Fee",""))))</f>
        <v>Match Fees</v>
      </c>
      <c r="M3375" s="1">
        <v>10</v>
      </c>
      <c r="N3375" s="1">
        <v>0.19</v>
      </c>
      <c r="O3375" s="1">
        <v>0.1</v>
      </c>
      <c r="P3375" s="1">
        <v>0</v>
      </c>
      <c r="Q3375" s="1">
        <v>9.7100000000000009</v>
      </c>
    </row>
    <row r="3376" spans="1:17" ht="12.75">
      <c r="A3376" s="4">
        <v>45689</v>
      </c>
      <c r="B3376" s="18">
        <f>IF(AND(ISNUMBER(--LEFT(A3376,10)), ISNUMBER(--LEFT(C3376,10))), --LEFT(C3376,10) - --LEFT(A3376,10), "")</f>
        <v>8.7784000000028755</v>
      </c>
      <c r="C3376" s="4">
        <v>45697.77847222222</v>
      </c>
      <c r="D3376" s="16">
        <f>YEAR(C3376)</f>
        <v>2025</v>
      </c>
      <c r="E3376" s="1" t="str">
        <f t="shared" si="52"/>
        <v>February 2025</v>
      </c>
      <c r="F3376" s="3" t="str">
        <f ca="1">IF(C3376&gt;=TODAY()-365, "Last 12 Months", "After 12 Months")</f>
        <v>Last 12 Months</v>
      </c>
      <c r="G3376" s="1" t="s">
        <v>5991</v>
      </c>
      <c r="H3376" s="1" t="s">
        <v>1319</v>
      </c>
      <c r="I3376" s="1" t="s">
        <v>5992</v>
      </c>
      <c r="J3376" s="8">
        <f>EOMONTH(C3376, 0)</f>
        <v>45716</v>
      </c>
      <c r="K3376" s="1" t="s">
        <v>373</v>
      </c>
      <c r="L3376" s="1" t="str">
        <f>IF(ISNUMBER(SEARCH("Social subscription",I3376)),"Social Sub",IF(OR(ISNUMBER(SEARCH("Mens",I3376)),ISNUMBER(SEARCH("Ladies",I3376))),"Match Fees",IF(OR(ISNUMBER(SEARCH("Badgers",I3376)),ISNUMBER(SEARCH("Match Fee",I3376))),"Match Fees",IF(OR(ISNUMBER(SEARCH("Training",I3376)),ISNUMBER(SEARCH("Aspirations",I3376))),"Training Fee",""))))</f>
        <v>Match Fees</v>
      </c>
      <c r="M3376" s="1">
        <v>3</v>
      </c>
      <c r="N3376" s="1">
        <v>0.06</v>
      </c>
      <c r="O3376" s="1">
        <v>0.05</v>
      </c>
      <c r="P3376" s="1">
        <v>0</v>
      </c>
      <c r="Q3376" s="1">
        <v>2.89</v>
      </c>
    </row>
    <row r="3377" spans="1:17" ht="12.75">
      <c r="A3377" s="4">
        <v>45689</v>
      </c>
      <c r="B3377" s="18">
        <f>IF(AND(ISNUMBER(--LEFT(A3377,10)), ISNUMBER(--LEFT(C3377,10))), --LEFT(C3377,10) - --LEFT(A3377,10), "")</f>
        <v>8.7784000000028755</v>
      </c>
      <c r="C3377" s="4">
        <v>45697.77847222222</v>
      </c>
      <c r="D3377" s="16">
        <f>YEAR(C3377)</f>
        <v>2025</v>
      </c>
      <c r="E3377" s="1" t="str">
        <f t="shared" si="52"/>
        <v>February 2025</v>
      </c>
      <c r="F3377" s="3" t="str">
        <f ca="1">IF(C3377&gt;=TODAY()-365, "Last 12 Months", "After 12 Months")</f>
        <v>Last 12 Months</v>
      </c>
      <c r="G3377" s="1" t="s">
        <v>5993</v>
      </c>
      <c r="H3377" s="1" t="s">
        <v>3235</v>
      </c>
      <c r="I3377" s="1" t="s">
        <v>5992</v>
      </c>
      <c r="J3377" s="8">
        <f>EOMONTH(C3377, 0)</f>
        <v>45716</v>
      </c>
      <c r="K3377" s="1" t="s">
        <v>373</v>
      </c>
      <c r="L3377" s="1" t="str">
        <f>IF(ISNUMBER(SEARCH("Social subscription",I3377)),"Social Sub",IF(OR(ISNUMBER(SEARCH("Mens",I3377)),ISNUMBER(SEARCH("Ladies",I3377))),"Match Fees",IF(OR(ISNUMBER(SEARCH("Badgers",I3377)),ISNUMBER(SEARCH("Match Fee",I3377))),"Match Fees",IF(OR(ISNUMBER(SEARCH("Training",I3377)),ISNUMBER(SEARCH("Aspirations",I3377))),"Training Fee",""))))</f>
        <v>Match Fees</v>
      </c>
      <c r="M3377" s="1">
        <v>3</v>
      </c>
      <c r="N3377" s="1">
        <v>0.06</v>
      </c>
      <c r="O3377" s="1">
        <v>0.05</v>
      </c>
      <c r="P3377" s="1">
        <v>0</v>
      </c>
      <c r="Q3377" s="1">
        <v>2.89</v>
      </c>
    </row>
    <row r="3378" spans="1:17" ht="12.75">
      <c r="A3378" s="4">
        <v>45696</v>
      </c>
      <c r="B3378" s="18">
        <f>IF(AND(ISNUMBER(--LEFT(A3378,10)), ISNUMBER(--LEFT(C3378,10))), --LEFT(C3378,10) - --LEFT(A3378,10), "")</f>
        <v>1.7784000000028755</v>
      </c>
      <c r="C3378" s="4">
        <v>45697.77847222222</v>
      </c>
      <c r="D3378" s="16">
        <f>YEAR(C3378)</f>
        <v>2025</v>
      </c>
      <c r="E3378" s="1" t="str">
        <f t="shared" si="52"/>
        <v>February 2025</v>
      </c>
      <c r="F3378" s="3" t="str">
        <f ca="1">IF(C3378&gt;=TODAY()-365, "Last 12 Months", "After 12 Months")</f>
        <v>Last 12 Months</v>
      </c>
      <c r="G3378" s="1" t="s">
        <v>5994</v>
      </c>
      <c r="H3378" s="1" t="s">
        <v>1319</v>
      </c>
      <c r="I3378" s="1" t="s">
        <v>5995</v>
      </c>
      <c r="J3378" s="8">
        <f>EOMONTH(C3378, 0)</f>
        <v>45716</v>
      </c>
      <c r="K3378" s="1" t="s">
        <v>373</v>
      </c>
      <c r="L3378" s="1" t="str">
        <f>IF(ISNUMBER(SEARCH("Social subscription",I3378)),"Social Sub",IF(OR(ISNUMBER(SEARCH("Mens",I3378)),ISNUMBER(SEARCH("Ladies",I3378))),"Match Fees",IF(OR(ISNUMBER(SEARCH("Badgers",I3378)),ISNUMBER(SEARCH("Match Fee",I3378))),"Match Fees",IF(OR(ISNUMBER(SEARCH("Training",I3378)),ISNUMBER(SEARCH("Aspirations",I3378))),"Training Fee",""))))</f>
        <v>Match Fees</v>
      </c>
      <c r="M3378" s="1">
        <v>3</v>
      </c>
      <c r="N3378" s="1">
        <v>0.06</v>
      </c>
      <c r="O3378" s="1">
        <v>0.05</v>
      </c>
      <c r="P3378" s="1">
        <v>0</v>
      </c>
      <c r="Q3378" s="1">
        <v>2.89</v>
      </c>
    </row>
    <row r="3379" spans="1:17" ht="12.75">
      <c r="A3379" s="4">
        <v>45696</v>
      </c>
      <c r="B3379" s="18">
        <f>IF(AND(ISNUMBER(--LEFT(A3379,10)), ISNUMBER(--LEFT(C3379,10))), --LEFT(C3379,10) - --LEFT(A3379,10), "")</f>
        <v>1.7784000000028755</v>
      </c>
      <c r="C3379" s="4">
        <v>45697.77847222222</v>
      </c>
      <c r="D3379" s="16">
        <f>YEAR(C3379)</f>
        <v>2025</v>
      </c>
      <c r="E3379" s="1" t="str">
        <f t="shared" si="52"/>
        <v>February 2025</v>
      </c>
      <c r="F3379" s="3" t="str">
        <f ca="1">IF(C3379&gt;=TODAY()-365, "Last 12 Months", "After 12 Months")</f>
        <v>Last 12 Months</v>
      </c>
      <c r="G3379" s="1" t="s">
        <v>5996</v>
      </c>
      <c r="H3379" s="1" t="s">
        <v>3235</v>
      </c>
      <c r="I3379" s="1" t="s">
        <v>5995</v>
      </c>
      <c r="J3379" s="8">
        <f>EOMONTH(C3379, 0)</f>
        <v>45716</v>
      </c>
      <c r="K3379" s="1" t="s">
        <v>373</v>
      </c>
      <c r="L3379" s="1" t="str">
        <f>IF(ISNUMBER(SEARCH("Social subscription",I3379)),"Social Sub",IF(OR(ISNUMBER(SEARCH("Mens",I3379)),ISNUMBER(SEARCH("Ladies",I3379))),"Match Fees",IF(OR(ISNUMBER(SEARCH("Badgers",I3379)),ISNUMBER(SEARCH("Match Fee",I3379))),"Match Fees",IF(OR(ISNUMBER(SEARCH("Training",I3379)),ISNUMBER(SEARCH("Aspirations",I3379))),"Training Fee",""))))</f>
        <v>Match Fees</v>
      </c>
      <c r="M3379" s="1">
        <v>3</v>
      </c>
      <c r="N3379" s="1">
        <v>0.04</v>
      </c>
      <c r="O3379" s="1">
        <v>0.05</v>
      </c>
      <c r="P3379" s="1">
        <v>0</v>
      </c>
      <c r="Q3379" s="1">
        <v>2.91</v>
      </c>
    </row>
    <row r="3380" spans="1:17" ht="12.75">
      <c r="A3380" s="4">
        <v>45697</v>
      </c>
      <c r="B3380" s="18">
        <f>IF(AND(ISNUMBER(--LEFT(A3380,10)), ISNUMBER(--LEFT(C3380,10))), --LEFT(C3380,10) - --LEFT(A3380,10), "")</f>
        <v>0.77840000000287546</v>
      </c>
      <c r="C3380" s="4">
        <v>45697.77847222222</v>
      </c>
      <c r="D3380" s="16">
        <f>YEAR(C3380)</f>
        <v>2025</v>
      </c>
      <c r="E3380" s="1" t="str">
        <f t="shared" si="52"/>
        <v>February 2025</v>
      </c>
      <c r="F3380" s="3" t="str">
        <f ca="1">IF(C3380&gt;=TODAY()-365, "Last 12 Months", "After 12 Months")</f>
        <v>Last 12 Months</v>
      </c>
      <c r="G3380" s="1" t="s">
        <v>5997</v>
      </c>
      <c r="H3380" s="1" t="s">
        <v>1322</v>
      </c>
      <c r="I3380" s="1" t="s">
        <v>5998</v>
      </c>
      <c r="J3380" s="8">
        <f>EOMONTH(C3380, 0)</f>
        <v>45716</v>
      </c>
      <c r="K3380" s="1" t="s">
        <v>373</v>
      </c>
      <c r="L3380" s="1" t="str">
        <f>IF(ISNUMBER(SEARCH("Social subscription",I3380)),"Social Sub",IF(OR(ISNUMBER(SEARCH("Mens",I3380)),ISNUMBER(SEARCH("Ladies",I3380))),"Match Fees",IF(OR(ISNUMBER(SEARCH("Badgers",I3380)),ISNUMBER(SEARCH("Match Fee",I3380))),"Match Fees",IF(OR(ISNUMBER(SEARCH("Training",I3380)),ISNUMBER(SEARCH("Aspirations",I3380))),"Training Fee",""))))</f>
        <v>Match Fees</v>
      </c>
      <c r="M3380" s="1">
        <v>10</v>
      </c>
      <c r="N3380" s="1">
        <v>0.19</v>
      </c>
      <c r="O3380" s="1">
        <v>0.1</v>
      </c>
      <c r="P3380" s="1">
        <v>0</v>
      </c>
      <c r="Q3380" s="1">
        <v>9.7100000000000009</v>
      </c>
    </row>
    <row r="3381" spans="1:17" ht="12.75">
      <c r="A3381" s="4">
        <v>45697</v>
      </c>
      <c r="B3381" s="18">
        <f>IF(AND(ISNUMBER(--LEFT(A3381,10)), ISNUMBER(--LEFT(C3381,10))), --LEFT(C3381,10) - --LEFT(A3381,10), "")</f>
        <v>0.77840000000287546</v>
      </c>
      <c r="C3381" s="4">
        <v>45697.77847222222</v>
      </c>
      <c r="D3381" s="16">
        <f>YEAR(C3381)</f>
        <v>2025</v>
      </c>
      <c r="E3381" s="1" t="str">
        <f t="shared" si="52"/>
        <v>February 2025</v>
      </c>
      <c r="F3381" s="3" t="str">
        <f ca="1">IF(C3381&gt;=TODAY()-365, "Last 12 Months", "After 12 Months")</f>
        <v>Last 12 Months</v>
      </c>
      <c r="G3381" s="1" t="s">
        <v>5999</v>
      </c>
      <c r="H3381" s="1" t="s">
        <v>1319</v>
      </c>
      <c r="I3381" s="1" t="s">
        <v>6000</v>
      </c>
      <c r="J3381" s="8">
        <f>EOMONTH(C3381, 0)</f>
        <v>45716</v>
      </c>
      <c r="K3381" s="1" t="s">
        <v>373</v>
      </c>
      <c r="L3381" s="1" t="str">
        <f>IF(ISNUMBER(SEARCH("Social subscription",I3381)),"Social Sub",IF(OR(ISNUMBER(SEARCH("Mens",I3381)),ISNUMBER(SEARCH("Ladies",I3381))),"Match Fees",IF(OR(ISNUMBER(SEARCH("Badgers",I3381)),ISNUMBER(SEARCH("Match Fee",I3381))),"Match Fees",IF(OR(ISNUMBER(SEARCH("Training",I3381)),ISNUMBER(SEARCH("Aspirations",I3381))),"Training Fee",""))))</f>
        <v>Match Fees</v>
      </c>
      <c r="M3381" s="1">
        <v>3</v>
      </c>
      <c r="N3381" s="1">
        <v>0.06</v>
      </c>
      <c r="O3381" s="1">
        <v>0.05</v>
      </c>
      <c r="P3381" s="1">
        <v>0</v>
      </c>
      <c r="Q3381" s="1">
        <v>2.89</v>
      </c>
    </row>
    <row r="3382" spans="1:17" ht="12.75">
      <c r="A3382" s="4">
        <v>45697</v>
      </c>
      <c r="B3382" s="18">
        <f>IF(AND(ISNUMBER(--LEFT(A3382,10)), ISNUMBER(--LEFT(C3382,10))), --LEFT(C3382,10) - --LEFT(A3382,10), "")</f>
        <v>0.77840000000287546</v>
      </c>
      <c r="C3382" s="4">
        <v>45697.77847222222</v>
      </c>
      <c r="D3382" s="16">
        <f>YEAR(C3382)</f>
        <v>2025</v>
      </c>
      <c r="E3382" s="1" t="str">
        <f t="shared" si="52"/>
        <v>February 2025</v>
      </c>
      <c r="F3382" s="3" t="str">
        <f ca="1">IF(C3382&gt;=TODAY()-365, "Last 12 Months", "After 12 Months")</f>
        <v>Last 12 Months</v>
      </c>
      <c r="G3382" s="1" t="s">
        <v>6001</v>
      </c>
      <c r="H3382" s="1" t="s">
        <v>3235</v>
      </c>
      <c r="I3382" s="1" t="s">
        <v>6000</v>
      </c>
      <c r="J3382" s="8">
        <f>EOMONTH(C3382, 0)</f>
        <v>45716</v>
      </c>
      <c r="K3382" s="1" t="s">
        <v>373</v>
      </c>
      <c r="L3382" s="1" t="str">
        <f>IF(ISNUMBER(SEARCH("Social subscription",I3382)),"Social Sub",IF(OR(ISNUMBER(SEARCH("Mens",I3382)),ISNUMBER(SEARCH("Ladies",I3382))),"Match Fees",IF(OR(ISNUMBER(SEARCH("Badgers",I3382)),ISNUMBER(SEARCH("Match Fee",I3382))),"Match Fees",IF(OR(ISNUMBER(SEARCH("Training",I3382)),ISNUMBER(SEARCH("Aspirations",I3382))),"Training Fee",""))))</f>
        <v>Match Fees</v>
      </c>
      <c r="M3382" s="1">
        <v>3</v>
      </c>
      <c r="N3382" s="1">
        <v>0.06</v>
      </c>
      <c r="O3382" s="1">
        <v>0.05</v>
      </c>
      <c r="P3382" s="1">
        <v>0</v>
      </c>
      <c r="Q3382" s="1">
        <v>2.89</v>
      </c>
    </row>
    <row r="3383" spans="1:17" ht="12.75">
      <c r="A3383" s="4">
        <v>45675</v>
      </c>
      <c r="B3383" s="18">
        <f>IF(AND(ISNUMBER(--LEFT(A3383,10)), ISNUMBER(--LEFT(C3383,10))), --LEFT(C3383,10) - --LEFT(A3383,10), "")</f>
        <v>22.783300000002782</v>
      </c>
      <c r="C3383" s="4">
        <v>45697.783333333333</v>
      </c>
      <c r="D3383" s="16">
        <f>YEAR(C3383)</f>
        <v>2025</v>
      </c>
      <c r="E3383" s="1" t="str">
        <f t="shared" si="52"/>
        <v>February 2025</v>
      </c>
      <c r="F3383" s="3" t="str">
        <f ca="1">IF(C3383&gt;=TODAY()-365, "Last 12 Months", "After 12 Months")</f>
        <v>Last 12 Months</v>
      </c>
      <c r="G3383" s="1" t="s">
        <v>6002</v>
      </c>
      <c r="H3383" s="1" t="s">
        <v>3301</v>
      </c>
      <c r="I3383" s="1" t="s">
        <v>5889</v>
      </c>
      <c r="J3383" s="8">
        <f>EOMONTH(C3383, 0)</f>
        <v>45716</v>
      </c>
      <c r="K3383" s="1" t="s">
        <v>373</v>
      </c>
      <c r="L3383" s="1" t="str">
        <f>IF(ISNUMBER(SEARCH("Social subscription",I3383)),"Social Sub",IF(OR(ISNUMBER(SEARCH("Mens",I3383)),ISNUMBER(SEARCH("Ladies",I3383))),"Match Fees",IF(OR(ISNUMBER(SEARCH("Badgers",I3383)),ISNUMBER(SEARCH("Match Fee",I3383))),"Match Fees",IF(OR(ISNUMBER(SEARCH("Training",I3383)),ISNUMBER(SEARCH("Aspirations",I3383))),"Training Fee",""))))</f>
        <v>Match Fees</v>
      </c>
      <c r="M3383" s="1">
        <v>10</v>
      </c>
      <c r="N3383" s="1">
        <v>0.2</v>
      </c>
      <c r="O3383" s="1">
        <v>0.1</v>
      </c>
      <c r="P3383" s="1">
        <v>0</v>
      </c>
      <c r="Q3383" s="1">
        <v>9.6999999999999993</v>
      </c>
    </row>
    <row r="3384" spans="1:17" ht="12.75">
      <c r="A3384" s="4">
        <v>45675</v>
      </c>
      <c r="B3384" s="18">
        <f>IF(AND(ISNUMBER(--LEFT(A3384,10)), ISNUMBER(--LEFT(C3384,10))), --LEFT(C3384,10) - --LEFT(A3384,10), "")</f>
        <v>22.783300000002782</v>
      </c>
      <c r="C3384" s="4">
        <v>45697.783333333333</v>
      </c>
      <c r="D3384" s="16">
        <f>YEAR(C3384)</f>
        <v>2025</v>
      </c>
      <c r="E3384" s="1" t="str">
        <f t="shared" si="52"/>
        <v>February 2025</v>
      </c>
      <c r="F3384" s="3" t="str">
        <f ca="1">IF(C3384&gt;=TODAY()-365, "Last 12 Months", "After 12 Months")</f>
        <v>Last 12 Months</v>
      </c>
      <c r="G3384" s="1" t="s">
        <v>6003</v>
      </c>
      <c r="H3384" s="1" t="s">
        <v>3103</v>
      </c>
      <c r="I3384" s="1" t="s">
        <v>6004</v>
      </c>
      <c r="J3384" s="8">
        <f>EOMONTH(C3384, 0)</f>
        <v>45716</v>
      </c>
      <c r="K3384" s="1" t="s">
        <v>373</v>
      </c>
      <c r="L3384" s="1" t="str">
        <f>IF(ISNUMBER(SEARCH("Social subscription",I3384)),"Social Sub",IF(OR(ISNUMBER(SEARCH("Mens",I3384)),ISNUMBER(SEARCH("Ladies",I3384))),"Match Fees",IF(OR(ISNUMBER(SEARCH("Badgers",I3384)),ISNUMBER(SEARCH("Match Fee",I3384))),"Match Fees",IF(OR(ISNUMBER(SEARCH("Training",I3384)),ISNUMBER(SEARCH("Aspirations",I3384))),"Training Fee",""))))</f>
        <v>Match Fees</v>
      </c>
      <c r="M3384" s="1">
        <v>5</v>
      </c>
      <c r="N3384" s="1">
        <v>0.1</v>
      </c>
      <c r="O3384" s="1">
        <v>0.05</v>
      </c>
      <c r="P3384" s="1">
        <v>0</v>
      </c>
      <c r="Q3384" s="1">
        <v>4.8499999999999996</v>
      </c>
    </row>
    <row r="3385" spans="1:17" ht="12.75">
      <c r="A3385" s="4">
        <v>45689</v>
      </c>
      <c r="B3385" s="18">
        <f>IF(AND(ISNUMBER(--LEFT(A3385,10)), ISNUMBER(--LEFT(C3385,10))), --LEFT(C3385,10) - --LEFT(A3385,10), "")</f>
        <v>8.7833000000027823</v>
      </c>
      <c r="C3385" s="4">
        <v>45697.783333333333</v>
      </c>
      <c r="D3385" s="16">
        <f>YEAR(C3385)</f>
        <v>2025</v>
      </c>
      <c r="E3385" s="1" t="str">
        <f t="shared" si="52"/>
        <v>February 2025</v>
      </c>
      <c r="F3385" s="3" t="str">
        <f ca="1">IF(C3385&gt;=TODAY()-365, "Last 12 Months", "After 12 Months")</f>
        <v>Last 12 Months</v>
      </c>
      <c r="G3385" s="1" t="s">
        <v>6005</v>
      </c>
      <c r="H3385" s="1" t="s">
        <v>3301</v>
      </c>
      <c r="I3385" s="1" t="s">
        <v>5903</v>
      </c>
      <c r="J3385" s="8">
        <f>EOMONTH(C3385, 0)</f>
        <v>45716</v>
      </c>
      <c r="K3385" s="1" t="s">
        <v>373</v>
      </c>
      <c r="L3385" s="1" t="str">
        <f>IF(ISNUMBER(SEARCH("Social subscription",I3385)),"Social Sub",IF(OR(ISNUMBER(SEARCH("Mens",I3385)),ISNUMBER(SEARCH("Ladies",I3385))),"Match Fees",IF(OR(ISNUMBER(SEARCH("Badgers",I3385)),ISNUMBER(SEARCH("Match Fee",I3385))),"Match Fees",IF(OR(ISNUMBER(SEARCH("Training",I3385)),ISNUMBER(SEARCH("Aspirations",I3385))),"Training Fee",""))))</f>
        <v>Match Fees</v>
      </c>
      <c r="M3385" s="1">
        <v>10</v>
      </c>
      <c r="N3385" s="1">
        <v>0.2</v>
      </c>
      <c r="O3385" s="1">
        <v>0.1</v>
      </c>
      <c r="P3385" s="1">
        <v>0</v>
      </c>
      <c r="Q3385" s="1">
        <v>9.6999999999999993</v>
      </c>
    </row>
    <row r="3386" spans="1:17" ht="12.75">
      <c r="A3386" s="4">
        <v>45689</v>
      </c>
      <c r="B3386" s="18">
        <f>IF(AND(ISNUMBER(--LEFT(A3386,10)), ISNUMBER(--LEFT(C3386,10))), --LEFT(C3386,10) - --LEFT(A3386,10), "")</f>
        <v>8.7833000000027823</v>
      </c>
      <c r="C3386" s="4">
        <v>45697.783333333333</v>
      </c>
      <c r="D3386" s="16">
        <f>YEAR(C3386)</f>
        <v>2025</v>
      </c>
      <c r="E3386" s="1" t="str">
        <f t="shared" si="52"/>
        <v>February 2025</v>
      </c>
      <c r="F3386" s="3" t="str">
        <f ca="1">IF(C3386&gt;=TODAY()-365, "Last 12 Months", "After 12 Months")</f>
        <v>Last 12 Months</v>
      </c>
      <c r="G3386" s="1" t="s">
        <v>6006</v>
      </c>
      <c r="H3386" s="1" t="s">
        <v>3103</v>
      </c>
      <c r="I3386" s="1" t="s">
        <v>6007</v>
      </c>
      <c r="J3386" s="8">
        <f>EOMONTH(C3386, 0)</f>
        <v>45716</v>
      </c>
      <c r="K3386" s="1" t="s">
        <v>373</v>
      </c>
      <c r="L3386" s="1" t="str">
        <f>IF(ISNUMBER(SEARCH("Social subscription",I3386)),"Social Sub",IF(OR(ISNUMBER(SEARCH("Mens",I3386)),ISNUMBER(SEARCH("Ladies",I3386))),"Match Fees",IF(OR(ISNUMBER(SEARCH("Badgers",I3386)),ISNUMBER(SEARCH("Match Fee",I3386))),"Match Fees",IF(OR(ISNUMBER(SEARCH("Training",I3386)),ISNUMBER(SEARCH("Aspirations",I3386))),"Training Fee",""))))</f>
        <v>Match Fees</v>
      </c>
      <c r="M3386" s="1">
        <v>5</v>
      </c>
      <c r="N3386" s="1">
        <v>0.1</v>
      </c>
      <c r="O3386" s="1">
        <v>0.05</v>
      </c>
      <c r="P3386" s="1">
        <v>0</v>
      </c>
      <c r="Q3386" s="1">
        <v>4.8499999999999996</v>
      </c>
    </row>
    <row r="3387" spans="1:17" ht="12.75">
      <c r="A3387" s="4">
        <v>45696</v>
      </c>
      <c r="B3387" s="18">
        <f>IF(AND(ISNUMBER(--LEFT(A3387,10)), ISNUMBER(--LEFT(C3387,10))), --LEFT(C3387,10) - --LEFT(A3387,10), "")</f>
        <v>1.7833000000027823</v>
      </c>
      <c r="C3387" s="4">
        <v>45697.783333333333</v>
      </c>
      <c r="D3387" s="16">
        <f>YEAR(C3387)</f>
        <v>2025</v>
      </c>
      <c r="E3387" s="1" t="str">
        <f t="shared" si="52"/>
        <v>February 2025</v>
      </c>
      <c r="F3387" s="3" t="str">
        <f ca="1">IF(C3387&gt;=TODAY()-365, "Last 12 Months", "After 12 Months")</f>
        <v>Last 12 Months</v>
      </c>
      <c r="G3387" s="1" t="s">
        <v>6008</v>
      </c>
      <c r="H3387" s="1" t="s">
        <v>3301</v>
      </c>
      <c r="I3387" s="1" t="s">
        <v>6009</v>
      </c>
      <c r="J3387" s="8">
        <f>EOMONTH(C3387, 0)</f>
        <v>45716</v>
      </c>
      <c r="K3387" s="1" t="s">
        <v>373</v>
      </c>
      <c r="L3387" s="1" t="str">
        <f>IF(ISNUMBER(SEARCH("Social subscription",I3387)),"Social Sub",IF(OR(ISNUMBER(SEARCH("Mens",I3387)),ISNUMBER(SEARCH("Ladies",I3387))),"Match Fees",IF(OR(ISNUMBER(SEARCH("Badgers",I3387)),ISNUMBER(SEARCH("Match Fee",I3387))),"Match Fees",IF(OR(ISNUMBER(SEARCH("Training",I3387)),ISNUMBER(SEARCH("Aspirations",I3387))),"Training Fee",""))))</f>
        <v>Match Fees</v>
      </c>
      <c r="M3387" s="1">
        <v>10</v>
      </c>
      <c r="N3387" s="1">
        <v>0.18</v>
      </c>
      <c r="O3387" s="1">
        <v>0.1</v>
      </c>
      <c r="P3387" s="1">
        <v>0</v>
      </c>
      <c r="Q3387" s="1">
        <v>9.7200000000000006</v>
      </c>
    </row>
    <row r="3388" spans="1:17" ht="12.75">
      <c r="A3388" s="4">
        <v>45696</v>
      </c>
      <c r="B3388" s="18">
        <f>IF(AND(ISNUMBER(--LEFT(A3388,10)), ISNUMBER(--LEFT(C3388,10))), --LEFT(C3388,10) - --LEFT(A3388,10), "")</f>
        <v>1.7833000000027823</v>
      </c>
      <c r="C3388" s="4">
        <v>45697.783333333333</v>
      </c>
      <c r="D3388" s="16">
        <f>YEAR(C3388)</f>
        <v>2025</v>
      </c>
      <c r="E3388" s="1" t="str">
        <f t="shared" si="52"/>
        <v>February 2025</v>
      </c>
      <c r="F3388" s="3" t="str">
        <f ca="1">IF(C3388&gt;=TODAY()-365, "Last 12 Months", "After 12 Months")</f>
        <v>Last 12 Months</v>
      </c>
      <c r="G3388" s="1" t="s">
        <v>6010</v>
      </c>
      <c r="H3388" s="1" t="s">
        <v>3103</v>
      </c>
      <c r="I3388" s="1" t="s">
        <v>6011</v>
      </c>
      <c r="J3388" s="8">
        <f>EOMONTH(C3388, 0)</f>
        <v>45716</v>
      </c>
      <c r="K3388" s="1" t="s">
        <v>373</v>
      </c>
      <c r="L3388" s="1" t="str">
        <f>IF(ISNUMBER(SEARCH("Social subscription",I3388)),"Social Sub",IF(OR(ISNUMBER(SEARCH("Mens",I3388)),ISNUMBER(SEARCH("Ladies",I3388))),"Match Fees",IF(OR(ISNUMBER(SEARCH("Badgers",I3388)),ISNUMBER(SEARCH("Match Fee",I3388))),"Match Fees",IF(OR(ISNUMBER(SEARCH("Training",I3388)),ISNUMBER(SEARCH("Aspirations",I3388))),"Training Fee",""))))</f>
        <v>Match Fees</v>
      </c>
      <c r="M3388" s="1">
        <v>5</v>
      </c>
      <c r="N3388" s="1">
        <v>0.1</v>
      </c>
      <c r="O3388" s="1">
        <v>0.05</v>
      </c>
      <c r="P3388" s="1">
        <v>0</v>
      </c>
      <c r="Q3388" s="1">
        <v>4.8499999999999996</v>
      </c>
    </row>
    <row r="3389" spans="1:17" ht="12.75">
      <c r="A3389" s="4">
        <v>45675</v>
      </c>
      <c r="B3389" s="18">
        <f>IF(AND(ISNUMBER(--LEFT(A3389,10)), ISNUMBER(--LEFT(C3389,10))), --LEFT(C3389,10) - --LEFT(A3389,10), "")</f>
        <v>22.808299999996962</v>
      </c>
      <c r="C3389" s="4">
        <v>45697.808333333334</v>
      </c>
      <c r="D3389" s="16">
        <f>YEAR(C3389)</f>
        <v>2025</v>
      </c>
      <c r="E3389" s="1" t="str">
        <f t="shared" si="52"/>
        <v>February 2025</v>
      </c>
      <c r="F3389" s="3" t="str">
        <f ca="1">IF(C3389&gt;=TODAY()-365, "Last 12 Months", "After 12 Months")</f>
        <v>Last 12 Months</v>
      </c>
      <c r="G3389" s="1" t="s">
        <v>6012</v>
      </c>
      <c r="H3389" s="1" t="s">
        <v>5116</v>
      </c>
      <c r="I3389" s="1" t="s">
        <v>5889</v>
      </c>
      <c r="J3389" s="8">
        <f>EOMONTH(C3389, 0)</f>
        <v>45716</v>
      </c>
      <c r="K3389" s="1" t="s">
        <v>373</v>
      </c>
      <c r="L3389" s="1" t="str">
        <f>IF(ISNUMBER(SEARCH("Social subscription",I3389)),"Social Sub",IF(OR(ISNUMBER(SEARCH("Mens",I3389)),ISNUMBER(SEARCH("Ladies",I3389))),"Match Fees",IF(OR(ISNUMBER(SEARCH("Badgers",I3389)),ISNUMBER(SEARCH("Match Fee",I3389))),"Match Fees",IF(OR(ISNUMBER(SEARCH("Training",I3389)),ISNUMBER(SEARCH("Aspirations",I3389))),"Training Fee",""))))</f>
        <v>Match Fees</v>
      </c>
      <c r="M3389" s="1">
        <v>10</v>
      </c>
      <c r="N3389" s="1">
        <v>0.19</v>
      </c>
      <c r="O3389" s="1">
        <v>0.1</v>
      </c>
      <c r="P3389" s="1">
        <v>0</v>
      </c>
      <c r="Q3389" s="1">
        <v>9.7100000000000009</v>
      </c>
    </row>
    <row r="3390" spans="1:17" ht="12.75">
      <c r="A3390" s="4">
        <v>45676</v>
      </c>
      <c r="B3390" s="18">
        <f>IF(AND(ISNUMBER(--LEFT(A3390,10)), ISNUMBER(--LEFT(C3390,10))), --LEFT(C3390,10) - --LEFT(A3390,10), "")</f>
        <v>21.808299999996962</v>
      </c>
      <c r="C3390" s="4">
        <v>45697.808333333334</v>
      </c>
      <c r="D3390" s="16">
        <f>YEAR(C3390)</f>
        <v>2025</v>
      </c>
      <c r="E3390" s="1" t="str">
        <f t="shared" si="52"/>
        <v>February 2025</v>
      </c>
      <c r="F3390" s="3" t="str">
        <f ca="1">IF(C3390&gt;=TODAY()-365, "Last 12 Months", "After 12 Months")</f>
        <v>Last 12 Months</v>
      </c>
      <c r="G3390" s="1" t="s">
        <v>6013</v>
      </c>
      <c r="H3390" s="1" t="s">
        <v>6014</v>
      </c>
      <c r="I3390" s="1" t="s">
        <v>6015</v>
      </c>
      <c r="J3390" s="8">
        <f>EOMONTH(C3390, 0)</f>
        <v>45716</v>
      </c>
      <c r="K3390" s="1" t="s">
        <v>373</v>
      </c>
      <c r="L3390" s="1" t="str">
        <f>IF(ISNUMBER(SEARCH("Social subscription",I3390)),"Social Sub",IF(OR(ISNUMBER(SEARCH("Mens",I3390)),ISNUMBER(SEARCH("Ladies",I3390))),"Match Fees",IF(OR(ISNUMBER(SEARCH("Badgers",I3390)),ISNUMBER(SEARCH("Match Fee",I3390))),"Match Fees",IF(OR(ISNUMBER(SEARCH("Training",I3390)),ISNUMBER(SEARCH("Aspirations",I3390))),"Training Fee",""))))</f>
        <v>Training Fee</v>
      </c>
      <c r="M3390" s="1">
        <v>3</v>
      </c>
      <c r="N3390" s="1">
        <v>0.06</v>
      </c>
      <c r="O3390" s="1">
        <v>0.05</v>
      </c>
      <c r="P3390" s="1">
        <v>0</v>
      </c>
      <c r="Q3390" s="1">
        <v>2.89</v>
      </c>
    </row>
    <row r="3391" spans="1:17" ht="12.75">
      <c r="A3391" s="4">
        <v>45683</v>
      </c>
      <c r="B3391" s="18">
        <f>IF(AND(ISNUMBER(--LEFT(A3391,10)), ISNUMBER(--LEFT(C3391,10))), --LEFT(C3391,10) - --LEFT(A3391,10), "")</f>
        <v>14.808299999996962</v>
      </c>
      <c r="C3391" s="4">
        <v>45697.808333333334</v>
      </c>
      <c r="D3391" s="16">
        <f>YEAR(C3391)</f>
        <v>2025</v>
      </c>
      <c r="E3391" s="1" t="str">
        <f t="shared" si="52"/>
        <v>February 2025</v>
      </c>
      <c r="F3391" s="3" t="str">
        <f ca="1">IF(C3391&gt;=TODAY()-365, "Last 12 Months", "After 12 Months")</f>
        <v>Last 12 Months</v>
      </c>
      <c r="G3391" s="1" t="s">
        <v>6016</v>
      </c>
      <c r="H3391" s="1" t="s">
        <v>6014</v>
      </c>
      <c r="I3391" s="1" t="s">
        <v>6017</v>
      </c>
      <c r="J3391" s="8">
        <f>EOMONTH(C3391, 0)</f>
        <v>45716</v>
      </c>
      <c r="K3391" s="1" t="s">
        <v>373</v>
      </c>
      <c r="L3391" s="1" t="str">
        <f>IF(ISNUMBER(SEARCH("Social subscription",I3391)),"Social Sub",IF(OR(ISNUMBER(SEARCH("Mens",I3391)),ISNUMBER(SEARCH("Ladies",I3391))),"Match Fees",IF(OR(ISNUMBER(SEARCH("Badgers",I3391)),ISNUMBER(SEARCH("Match Fee",I3391))),"Match Fees",IF(OR(ISNUMBER(SEARCH("Training",I3391)),ISNUMBER(SEARCH("Aspirations",I3391))),"Training Fee",""))))</f>
        <v>Training Fee</v>
      </c>
      <c r="M3391" s="1">
        <v>3</v>
      </c>
      <c r="N3391" s="1">
        <v>0.06</v>
      </c>
      <c r="O3391" s="1">
        <v>0.05</v>
      </c>
      <c r="P3391" s="1">
        <v>0</v>
      </c>
      <c r="Q3391" s="1">
        <v>2.89</v>
      </c>
    </row>
    <row r="3392" spans="1:17" ht="12.75">
      <c r="A3392" s="4">
        <v>45689</v>
      </c>
      <c r="B3392" s="18">
        <f>IF(AND(ISNUMBER(--LEFT(A3392,10)), ISNUMBER(--LEFT(C3392,10))), --LEFT(C3392,10) - --LEFT(A3392,10), "")</f>
        <v>8.8082999999969616</v>
      </c>
      <c r="C3392" s="4">
        <v>45697.808333333334</v>
      </c>
      <c r="D3392" s="16">
        <f>YEAR(C3392)</f>
        <v>2025</v>
      </c>
      <c r="E3392" s="1" t="str">
        <f t="shared" si="52"/>
        <v>February 2025</v>
      </c>
      <c r="F3392" s="3" t="str">
        <f ca="1">IF(C3392&gt;=TODAY()-365, "Last 12 Months", "After 12 Months")</f>
        <v>Last 12 Months</v>
      </c>
      <c r="G3392" s="1" t="s">
        <v>6018</v>
      </c>
      <c r="H3392" s="1" t="s">
        <v>5116</v>
      </c>
      <c r="I3392" s="1" t="s">
        <v>5903</v>
      </c>
      <c r="J3392" s="8">
        <f>EOMONTH(C3392, 0)</f>
        <v>45716</v>
      </c>
      <c r="K3392" s="1" t="s">
        <v>373</v>
      </c>
      <c r="L3392" s="1" t="str">
        <f>IF(ISNUMBER(SEARCH("Social subscription",I3392)),"Social Sub",IF(OR(ISNUMBER(SEARCH("Mens",I3392)),ISNUMBER(SEARCH("Ladies",I3392))),"Match Fees",IF(OR(ISNUMBER(SEARCH("Badgers",I3392)),ISNUMBER(SEARCH("Match Fee",I3392))),"Match Fees",IF(OR(ISNUMBER(SEARCH("Training",I3392)),ISNUMBER(SEARCH("Aspirations",I3392))),"Training Fee",""))))</f>
        <v>Match Fees</v>
      </c>
      <c r="M3392" s="1">
        <v>10</v>
      </c>
      <c r="N3392" s="1">
        <v>0.19</v>
      </c>
      <c r="O3392" s="1">
        <v>0.1</v>
      </c>
      <c r="P3392" s="1">
        <v>0</v>
      </c>
      <c r="Q3392" s="1">
        <v>9.7100000000000009</v>
      </c>
    </row>
    <row r="3393" spans="1:17" ht="12.75">
      <c r="A3393" s="4">
        <v>45696</v>
      </c>
      <c r="B3393" s="18">
        <f>IF(AND(ISNUMBER(--LEFT(A3393,10)), ISNUMBER(--LEFT(C3393,10))), --LEFT(C3393,10) - --LEFT(A3393,10), "")</f>
        <v>1.8082999999969616</v>
      </c>
      <c r="C3393" s="4">
        <v>45697.808333333334</v>
      </c>
      <c r="D3393" s="16">
        <f>YEAR(C3393)</f>
        <v>2025</v>
      </c>
      <c r="E3393" s="1" t="str">
        <f t="shared" si="52"/>
        <v>February 2025</v>
      </c>
      <c r="F3393" s="3" t="str">
        <f ca="1">IF(C3393&gt;=TODAY()-365, "Last 12 Months", "After 12 Months")</f>
        <v>Last 12 Months</v>
      </c>
      <c r="G3393" s="1" t="s">
        <v>6019</v>
      </c>
      <c r="H3393" s="1" t="s">
        <v>5116</v>
      </c>
      <c r="I3393" s="1" t="s">
        <v>6009</v>
      </c>
      <c r="J3393" s="8">
        <f>EOMONTH(C3393, 0)</f>
        <v>45716</v>
      </c>
      <c r="K3393" s="1" t="s">
        <v>373</v>
      </c>
      <c r="L3393" s="1" t="str">
        <f>IF(ISNUMBER(SEARCH("Social subscription",I3393)),"Social Sub",IF(OR(ISNUMBER(SEARCH("Mens",I3393)),ISNUMBER(SEARCH("Ladies",I3393))),"Match Fees",IF(OR(ISNUMBER(SEARCH("Badgers",I3393)),ISNUMBER(SEARCH("Match Fee",I3393))),"Match Fees",IF(OR(ISNUMBER(SEARCH("Training",I3393)),ISNUMBER(SEARCH("Aspirations",I3393))),"Training Fee",""))))</f>
        <v>Match Fees</v>
      </c>
      <c r="M3393" s="1">
        <v>10</v>
      </c>
      <c r="N3393" s="1">
        <v>0.19</v>
      </c>
      <c r="O3393" s="1">
        <v>0.1</v>
      </c>
      <c r="P3393" s="1">
        <v>0</v>
      </c>
      <c r="Q3393" s="1">
        <v>9.7100000000000009</v>
      </c>
    </row>
    <row r="3394" spans="1:17" ht="12.75">
      <c r="A3394" s="4">
        <v>45696</v>
      </c>
      <c r="B3394" s="18">
        <f>IF(AND(ISNUMBER(--LEFT(A3394,10)), ISNUMBER(--LEFT(C3394,10))), --LEFT(C3394,10) - --LEFT(A3394,10), "")</f>
        <v>1.8082999999969616</v>
      </c>
      <c r="C3394" s="4">
        <v>45697.808333333334</v>
      </c>
      <c r="D3394" s="16">
        <f>YEAR(C3394)</f>
        <v>2025</v>
      </c>
      <c r="E3394" s="1" t="str">
        <f t="shared" si="52"/>
        <v>February 2025</v>
      </c>
      <c r="F3394" s="3" t="str">
        <f ca="1">IF(C3394&gt;=TODAY()-365, "Last 12 Months", "After 12 Months")</f>
        <v>Last 12 Months</v>
      </c>
      <c r="G3394" s="1" t="s">
        <v>6020</v>
      </c>
      <c r="H3394" s="1" t="s">
        <v>6014</v>
      </c>
      <c r="I3394" s="1" t="s">
        <v>6021</v>
      </c>
      <c r="J3394" s="8">
        <f>EOMONTH(C3394, 0)</f>
        <v>45716</v>
      </c>
      <c r="K3394" s="1" t="s">
        <v>373</v>
      </c>
      <c r="L3394" s="1" t="str">
        <f>IF(ISNUMBER(SEARCH("Social subscription",I3394)),"Social Sub",IF(OR(ISNUMBER(SEARCH("Mens",I3394)),ISNUMBER(SEARCH("Ladies",I3394))),"Match Fees",IF(OR(ISNUMBER(SEARCH("Badgers",I3394)),ISNUMBER(SEARCH("Match Fee",I3394))),"Match Fees",IF(OR(ISNUMBER(SEARCH("Training",I3394)),ISNUMBER(SEARCH("Aspirations",I3394))),"Training Fee",""))))</f>
        <v>Training Fee</v>
      </c>
      <c r="M3394" s="1">
        <v>3</v>
      </c>
      <c r="N3394" s="1">
        <v>0.06</v>
      </c>
      <c r="O3394" s="1">
        <v>0.05</v>
      </c>
      <c r="P3394" s="1">
        <v>0</v>
      </c>
      <c r="Q3394" s="1">
        <v>2.89</v>
      </c>
    </row>
    <row r="3395" spans="1:17" ht="12.75">
      <c r="A3395" s="4">
        <v>45697</v>
      </c>
      <c r="B3395" s="18">
        <f>IF(AND(ISNUMBER(--LEFT(A3395,10)), ISNUMBER(--LEFT(C3395,10))), --LEFT(C3395,10) - --LEFT(A3395,10), "")</f>
        <v>0.80829999999696156</v>
      </c>
      <c r="C3395" s="4">
        <v>45697.808333333334</v>
      </c>
      <c r="D3395" s="16">
        <f>YEAR(C3395)</f>
        <v>2025</v>
      </c>
      <c r="E3395" s="1" t="str">
        <f t="shared" ref="E3395:E3458" si="53">TEXT(C3395, "mmmm yyyy")</f>
        <v>February 2025</v>
      </c>
      <c r="F3395" s="3" t="str">
        <f ca="1">IF(C3395&gt;=TODAY()-365, "Last 12 Months", "After 12 Months")</f>
        <v>Last 12 Months</v>
      </c>
      <c r="G3395" s="1" t="s">
        <v>6022</v>
      </c>
      <c r="H3395" s="1" t="s">
        <v>5116</v>
      </c>
      <c r="I3395" s="1" t="s">
        <v>5998</v>
      </c>
      <c r="J3395" s="8">
        <f>EOMONTH(C3395, 0)</f>
        <v>45716</v>
      </c>
      <c r="K3395" s="1" t="s">
        <v>373</v>
      </c>
      <c r="L3395" s="1" t="str">
        <f>IF(ISNUMBER(SEARCH("Social subscription",I3395)),"Social Sub",IF(OR(ISNUMBER(SEARCH("Mens",I3395)),ISNUMBER(SEARCH("Ladies",I3395))),"Match Fees",IF(OR(ISNUMBER(SEARCH("Badgers",I3395)),ISNUMBER(SEARCH("Match Fee",I3395))),"Match Fees",IF(OR(ISNUMBER(SEARCH("Training",I3395)),ISNUMBER(SEARCH("Aspirations",I3395))),"Training Fee",""))))</f>
        <v>Match Fees</v>
      </c>
      <c r="M3395" s="1">
        <v>10</v>
      </c>
      <c r="N3395" s="1">
        <v>0.19</v>
      </c>
      <c r="O3395" s="1">
        <v>0.1</v>
      </c>
      <c r="P3395" s="1">
        <v>0</v>
      </c>
      <c r="Q3395" s="1">
        <v>9.7100000000000009</v>
      </c>
    </row>
    <row r="3396" spans="1:17" ht="12.75">
      <c r="A3396" s="4">
        <v>45697</v>
      </c>
      <c r="B3396" s="18">
        <f>IF(AND(ISNUMBER(--LEFT(A3396,10)), ISNUMBER(--LEFT(C3396,10))), --LEFT(C3396,10) - --LEFT(A3396,10), "")</f>
        <v>0.83049999999639113</v>
      </c>
      <c r="C3396" s="4">
        <v>45697.830555555556</v>
      </c>
      <c r="D3396" s="16">
        <f>YEAR(C3396)</f>
        <v>2025</v>
      </c>
      <c r="E3396" s="1" t="str">
        <f t="shared" si="53"/>
        <v>February 2025</v>
      </c>
      <c r="F3396" s="3" t="str">
        <f ca="1">IF(C3396&gt;=TODAY()-365, "Last 12 Months", "After 12 Months")</f>
        <v>Last 12 Months</v>
      </c>
      <c r="G3396" s="1" t="s">
        <v>6023</v>
      </c>
      <c r="H3396" s="1" t="s">
        <v>2896</v>
      </c>
      <c r="I3396" s="1" t="s">
        <v>6024</v>
      </c>
      <c r="J3396" s="8">
        <f>EOMONTH(C3396, 0)</f>
        <v>45716</v>
      </c>
      <c r="K3396" s="1" t="s">
        <v>241</v>
      </c>
      <c r="L3396" s="1" t="str">
        <f>IF(ISNUMBER(SEARCH("Social subscription",I3396)),"Social Sub",IF(OR(ISNUMBER(SEARCH("Mens",I3396)),ISNUMBER(SEARCH("Ladies",I3396))),"Match Fees",IF(OR(ISNUMBER(SEARCH("Badgers",I3396)),ISNUMBER(SEARCH("Match Fee",I3396))),"Match Fees",IF(OR(ISNUMBER(SEARCH("Training",I3396)),ISNUMBER(SEARCH("Aspirations",I3396))),"Training Fee",""))))</f>
        <v>Match Fees</v>
      </c>
      <c r="M3396" s="1">
        <v>10</v>
      </c>
      <c r="N3396" s="1">
        <v>0</v>
      </c>
      <c r="O3396" s="1">
        <v>0</v>
      </c>
      <c r="P3396" s="1">
        <v>0</v>
      </c>
      <c r="Q3396" s="1">
        <v>10</v>
      </c>
    </row>
    <row r="3397" spans="1:17" ht="12.75">
      <c r="A3397" s="4">
        <v>45696</v>
      </c>
      <c r="B3397" s="18">
        <f>IF(AND(ISNUMBER(--LEFT(A3397,10)), ISNUMBER(--LEFT(C3397,10))), --LEFT(C3397,10) - --LEFT(A3397,10), "")</f>
        <v>1.8312000000005355</v>
      </c>
      <c r="C3397" s="4">
        <v>45697.831250000003</v>
      </c>
      <c r="D3397" s="16">
        <f>YEAR(C3397)</f>
        <v>2025</v>
      </c>
      <c r="E3397" s="1" t="str">
        <f t="shared" si="53"/>
        <v>February 2025</v>
      </c>
      <c r="F3397" s="3" t="str">
        <f ca="1">IF(C3397&gt;=TODAY()-365, "Last 12 Months", "After 12 Months")</f>
        <v>Last 12 Months</v>
      </c>
      <c r="G3397" s="1" t="s">
        <v>6025</v>
      </c>
      <c r="H3397" s="1" t="s">
        <v>3493</v>
      </c>
      <c r="I3397" s="1" t="s">
        <v>6026</v>
      </c>
      <c r="J3397" s="8">
        <f>EOMONTH(C3397, 0)</f>
        <v>45716</v>
      </c>
      <c r="K3397" s="1" t="s">
        <v>233</v>
      </c>
      <c r="L3397" s="1" t="str">
        <f>IF(ISNUMBER(SEARCH("Social subscription",I3397)),"Social Sub",IF(OR(ISNUMBER(SEARCH("Mens",I3397)),ISNUMBER(SEARCH("Ladies",I3397))),"Match Fees",IF(OR(ISNUMBER(SEARCH("Badgers",I3397)),ISNUMBER(SEARCH("Match Fee",I3397))),"Match Fees",IF(OR(ISNUMBER(SEARCH("Training",I3397)),ISNUMBER(SEARCH("Aspirations",I3397))),"Training Fee",""))))</f>
        <v>Match Fees</v>
      </c>
      <c r="M3397" s="1">
        <v>3</v>
      </c>
      <c r="N3397" s="1">
        <v>0</v>
      </c>
      <c r="O3397" s="1">
        <v>0</v>
      </c>
      <c r="P3397" s="1">
        <v>0</v>
      </c>
      <c r="Q3397" s="1">
        <v>3</v>
      </c>
    </row>
    <row r="3398" spans="1:17" ht="12.75">
      <c r="A3398" s="4">
        <v>45697</v>
      </c>
      <c r="B3398" s="18">
        <f>IF(AND(ISNUMBER(--LEFT(A3398,10)), ISNUMBER(--LEFT(C3398,10))), --LEFT(C3398,10) - --LEFT(A3398,10), "")</f>
        <v>0.83120000000053551</v>
      </c>
      <c r="C3398" s="4">
        <v>45697.831250000003</v>
      </c>
      <c r="D3398" s="16">
        <f>YEAR(C3398)</f>
        <v>2025</v>
      </c>
      <c r="E3398" s="1" t="str">
        <f t="shared" si="53"/>
        <v>February 2025</v>
      </c>
      <c r="F3398" s="3" t="str">
        <f ca="1">IF(C3398&gt;=TODAY()-365, "Last 12 Months", "After 12 Months")</f>
        <v>Last 12 Months</v>
      </c>
      <c r="G3398" s="1" t="s">
        <v>6027</v>
      </c>
      <c r="H3398" s="1" t="s">
        <v>3493</v>
      </c>
      <c r="I3398" s="1" t="s">
        <v>6028</v>
      </c>
      <c r="J3398" s="8">
        <f>EOMONTH(C3398, 0)</f>
        <v>45716</v>
      </c>
      <c r="K3398" s="1" t="s">
        <v>233</v>
      </c>
      <c r="L3398" s="1" t="str">
        <f>IF(ISNUMBER(SEARCH("Social subscription",I3398)),"Social Sub",IF(OR(ISNUMBER(SEARCH("Mens",I3398)),ISNUMBER(SEARCH("Ladies",I3398))),"Match Fees",IF(OR(ISNUMBER(SEARCH("Badgers",I3398)),ISNUMBER(SEARCH("Match Fee",I3398))),"Match Fees",IF(OR(ISNUMBER(SEARCH("Training",I3398)),ISNUMBER(SEARCH("Aspirations",I3398))),"Training Fee",""))))</f>
        <v>Match Fees</v>
      </c>
      <c r="M3398" s="1">
        <v>3</v>
      </c>
      <c r="N3398" s="1">
        <v>0</v>
      </c>
      <c r="O3398" s="1">
        <v>0</v>
      </c>
      <c r="P3398" s="1">
        <v>0</v>
      </c>
      <c r="Q3398" s="1">
        <v>3</v>
      </c>
    </row>
    <row r="3399" spans="1:17" ht="12.75">
      <c r="A3399" s="4">
        <v>45697</v>
      </c>
      <c r="B3399" s="18">
        <f>IF(AND(ISNUMBER(--LEFT(A3399,10)), ISNUMBER(--LEFT(C3399,10))), --LEFT(C3399,10) - --LEFT(A3399,10), "")</f>
        <v>0.87359999999898719</v>
      </c>
      <c r="C3399" s="4">
        <v>45697.873611111114</v>
      </c>
      <c r="D3399" s="16">
        <f>YEAR(C3399)</f>
        <v>2025</v>
      </c>
      <c r="E3399" s="1" t="str">
        <f t="shared" si="53"/>
        <v>February 2025</v>
      </c>
      <c r="F3399" s="3" t="str">
        <f ca="1">IF(C3399&gt;=TODAY()-365, "Last 12 Months", "After 12 Months")</f>
        <v>Last 12 Months</v>
      </c>
      <c r="G3399" s="1" t="s">
        <v>6029</v>
      </c>
      <c r="H3399" s="1" t="s">
        <v>1463</v>
      </c>
      <c r="I3399" s="1" t="s">
        <v>6030</v>
      </c>
      <c r="J3399" s="8">
        <f>EOMONTH(C3399, 0)</f>
        <v>45716</v>
      </c>
      <c r="K3399" s="1" t="s">
        <v>241</v>
      </c>
      <c r="L3399" s="1" t="str">
        <f>IF(ISNUMBER(SEARCH("Social subscription",I3399)),"Social Sub",IF(OR(ISNUMBER(SEARCH("Mens",I3399)),ISNUMBER(SEARCH("Ladies",I3399))),"Match Fees",IF(OR(ISNUMBER(SEARCH("Badgers",I3399)),ISNUMBER(SEARCH("Match Fee",I3399))),"Match Fees",IF(OR(ISNUMBER(SEARCH("Training",I3399)),ISNUMBER(SEARCH("Aspirations",I3399))),"Training Fee",""))))</f>
        <v>Match Fees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</row>
    <row r="3400" spans="1:17" ht="12.75">
      <c r="A3400" s="4">
        <v>45697</v>
      </c>
      <c r="B3400" s="18">
        <f>IF(AND(ISNUMBER(--LEFT(A3400,10)), ISNUMBER(--LEFT(C3400,10))), --LEFT(C3400,10) - --LEFT(A3400,10), "")</f>
        <v>0.87359999999898719</v>
      </c>
      <c r="C3400" s="4">
        <v>45697.873611111114</v>
      </c>
      <c r="D3400" s="16">
        <f>YEAR(C3400)</f>
        <v>2025</v>
      </c>
      <c r="E3400" s="1" t="str">
        <f t="shared" si="53"/>
        <v>February 2025</v>
      </c>
      <c r="F3400" s="3" t="str">
        <f ca="1">IF(C3400&gt;=TODAY()-365, "Last 12 Months", "After 12 Months")</f>
        <v>Last 12 Months</v>
      </c>
      <c r="G3400" s="1" t="s">
        <v>6031</v>
      </c>
      <c r="H3400" s="1" t="s">
        <v>799</v>
      </c>
      <c r="I3400" s="1" t="s">
        <v>6030</v>
      </c>
      <c r="J3400" s="8">
        <f>EOMONTH(C3400, 0)</f>
        <v>45716</v>
      </c>
      <c r="K3400" s="1" t="s">
        <v>241</v>
      </c>
      <c r="L3400" s="1" t="str">
        <f>IF(ISNUMBER(SEARCH("Social subscription",I3400)),"Social Sub",IF(OR(ISNUMBER(SEARCH("Mens",I3400)),ISNUMBER(SEARCH("Ladies",I3400))),"Match Fees",IF(OR(ISNUMBER(SEARCH("Badgers",I3400)),ISNUMBER(SEARCH("Match Fee",I3400))),"Match Fees",IF(OR(ISNUMBER(SEARCH("Training",I3400)),ISNUMBER(SEARCH("Aspirations",I3400))),"Training Fee",""))))</f>
        <v>Match Fees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</row>
    <row r="3401" spans="1:17" ht="12.75">
      <c r="A3401" s="4">
        <v>45697</v>
      </c>
      <c r="B3401" s="18">
        <f>IF(AND(ISNUMBER(--LEFT(A3401,10)), ISNUMBER(--LEFT(C3401,10))), --LEFT(C3401,10) - --LEFT(A3401,10), "")</f>
        <v>0.87430000000313157</v>
      </c>
      <c r="C3401" s="4">
        <v>45697.874305555553</v>
      </c>
      <c r="D3401" s="16">
        <f>YEAR(C3401)</f>
        <v>2025</v>
      </c>
      <c r="E3401" s="1" t="str">
        <f t="shared" si="53"/>
        <v>February 2025</v>
      </c>
      <c r="F3401" s="3" t="str">
        <f ca="1">IF(C3401&gt;=TODAY()-365, "Last 12 Months", "After 12 Months")</f>
        <v>Last 12 Months</v>
      </c>
      <c r="G3401" s="1" t="s">
        <v>6032</v>
      </c>
      <c r="H3401" s="1" t="s">
        <v>812</v>
      </c>
      <c r="I3401" s="1" t="s">
        <v>6033</v>
      </c>
      <c r="J3401" s="8">
        <f>EOMONTH(C3401, 0)</f>
        <v>45716</v>
      </c>
      <c r="K3401" s="1" t="s">
        <v>241</v>
      </c>
      <c r="L3401" s="1" t="str">
        <f>IF(ISNUMBER(SEARCH("Social subscription",I3401)),"Social Sub",IF(OR(ISNUMBER(SEARCH("Mens",I3401)),ISNUMBER(SEARCH("Ladies",I3401))),"Match Fees",IF(OR(ISNUMBER(SEARCH("Badgers",I3401)),ISNUMBER(SEARCH("Match Fee",I3401))),"Match Fees",IF(OR(ISNUMBER(SEARCH("Training",I3401)),ISNUMBER(SEARCH("Aspirations",I3401))),"Training Fee",""))))</f>
        <v>Match Fees</v>
      </c>
      <c r="M3401" s="1">
        <v>10</v>
      </c>
      <c r="N3401" s="1">
        <v>0</v>
      </c>
      <c r="O3401" s="1">
        <v>0</v>
      </c>
      <c r="P3401" s="1">
        <v>0</v>
      </c>
      <c r="Q3401" s="1">
        <v>10</v>
      </c>
    </row>
    <row r="3402" spans="1:17" ht="12.75">
      <c r="A3402" s="4">
        <v>45697</v>
      </c>
      <c r="B3402" s="18">
        <f>IF(AND(ISNUMBER(--LEFT(A3402,10)), ISNUMBER(--LEFT(C3402,10))), --LEFT(C3402,10) - --LEFT(A3402,10), "")</f>
        <v>0.875</v>
      </c>
      <c r="C3402" s="4">
        <v>45697.875</v>
      </c>
      <c r="D3402" s="16">
        <f>YEAR(C3402)</f>
        <v>2025</v>
      </c>
      <c r="E3402" s="1" t="str">
        <f t="shared" si="53"/>
        <v>February 2025</v>
      </c>
      <c r="F3402" s="3" t="str">
        <f ca="1">IF(C3402&gt;=TODAY()-365, "Last 12 Months", "After 12 Months")</f>
        <v>Last 12 Months</v>
      </c>
      <c r="G3402" s="1" t="s">
        <v>6034</v>
      </c>
      <c r="H3402" s="1" t="s">
        <v>1463</v>
      </c>
      <c r="I3402" s="1" t="s">
        <v>6035</v>
      </c>
      <c r="J3402" s="8">
        <f>EOMONTH(C3402, 0)</f>
        <v>45716</v>
      </c>
      <c r="K3402" s="1" t="s">
        <v>241</v>
      </c>
      <c r="L3402" s="1" t="str">
        <f>IF(ISNUMBER(SEARCH("Social subscription",I3402)),"Social Sub",IF(OR(ISNUMBER(SEARCH("Mens",I3402)),ISNUMBER(SEARCH("Ladies",I3402))),"Match Fees",IF(OR(ISNUMBER(SEARCH("Badgers",I3402)),ISNUMBER(SEARCH("Match Fee",I3402))),"Match Fees",IF(OR(ISNUMBER(SEARCH("Training",I3402)),ISNUMBER(SEARCH("Aspirations",I3402))),"Training Fee",""))))</f>
        <v>Match Fees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</row>
    <row r="3403" spans="1:17" ht="12.75">
      <c r="A3403" s="4">
        <v>45697</v>
      </c>
      <c r="B3403" s="18">
        <f>IF(AND(ISNUMBER(--LEFT(A3403,10)), ISNUMBER(--LEFT(C3403,10))), --LEFT(C3403,10) - --LEFT(A3403,10), "")</f>
        <v>0.875</v>
      </c>
      <c r="C3403" s="4">
        <v>45697.875</v>
      </c>
      <c r="D3403" s="16">
        <f>YEAR(C3403)</f>
        <v>2025</v>
      </c>
      <c r="E3403" s="1" t="str">
        <f t="shared" si="53"/>
        <v>February 2025</v>
      </c>
      <c r="F3403" s="3" t="str">
        <f ca="1">IF(C3403&gt;=TODAY()-365, "Last 12 Months", "After 12 Months")</f>
        <v>Last 12 Months</v>
      </c>
      <c r="G3403" s="1" t="s">
        <v>6036</v>
      </c>
      <c r="H3403" s="1" t="s">
        <v>812</v>
      </c>
      <c r="I3403" s="1" t="s">
        <v>6037</v>
      </c>
      <c r="J3403" s="8">
        <f>EOMONTH(C3403, 0)</f>
        <v>45716</v>
      </c>
      <c r="K3403" s="1" t="s">
        <v>241</v>
      </c>
      <c r="L3403" s="1" t="str">
        <f>IF(ISNUMBER(SEARCH("Social subscription",I3403)),"Social Sub",IF(OR(ISNUMBER(SEARCH("Mens",I3403)),ISNUMBER(SEARCH("Ladies",I3403))),"Match Fees",IF(OR(ISNUMBER(SEARCH("Badgers",I3403)),ISNUMBER(SEARCH("Match Fee",I3403))),"Match Fees",IF(OR(ISNUMBER(SEARCH("Training",I3403)),ISNUMBER(SEARCH("Aspirations",I3403))),"Training Fee",""))))</f>
        <v>Match Fees</v>
      </c>
      <c r="M3403" s="1">
        <v>10</v>
      </c>
      <c r="N3403" s="1">
        <v>0</v>
      </c>
      <c r="O3403" s="1">
        <v>0</v>
      </c>
      <c r="P3403" s="1">
        <v>0</v>
      </c>
      <c r="Q3403" s="1">
        <v>10</v>
      </c>
    </row>
    <row r="3404" spans="1:17" ht="12.75">
      <c r="A3404" s="4">
        <v>45697</v>
      </c>
      <c r="B3404" s="18">
        <f>IF(AND(ISNUMBER(--LEFT(A3404,10)), ISNUMBER(--LEFT(C3404,10))), --LEFT(C3404,10) - --LEFT(A3404,10), "")</f>
        <v>1.3603999999977532</v>
      </c>
      <c r="C3404" s="4">
        <v>45698.36041666667</v>
      </c>
      <c r="D3404" s="16">
        <f>YEAR(C3404)</f>
        <v>2025</v>
      </c>
      <c r="E3404" s="1" t="str">
        <f t="shared" si="53"/>
        <v>February 2025</v>
      </c>
      <c r="F3404" s="3" t="str">
        <f ca="1">IF(C3404&gt;=TODAY()-365, "Last 12 Months", "After 12 Months")</f>
        <v>Last 12 Months</v>
      </c>
      <c r="G3404" s="1" t="s">
        <v>6038</v>
      </c>
      <c r="H3404" s="1" t="s">
        <v>854</v>
      </c>
      <c r="I3404" s="1" t="s">
        <v>6039</v>
      </c>
      <c r="J3404" s="8">
        <f>EOMONTH(C3404, 0)</f>
        <v>45716</v>
      </c>
      <c r="K3404" s="1" t="s">
        <v>241</v>
      </c>
      <c r="L3404" s="1" t="str">
        <f>IF(ISNUMBER(SEARCH("Social subscription",I3404)),"Social Sub",IF(OR(ISNUMBER(SEARCH("Mens",I3404)),ISNUMBER(SEARCH("Ladies",I3404))),"Match Fees",IF(OR(ISNUMBER(SEARCH("Badgers",I3404)),ISNUMBER(SEARCH("Match Fee",I3404))),"Match Fees",IF(OR(ISNUMBER(SEARCH("Training",I3404)),ISNUMBER(SEARCH("Aspirations",I3404))),"Training Fee",""))))</f>
        <v>Match Fees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</row>
    <row r="3405" spans="1:17" ht="12.75">
      <c r="A3405" s="4">
        <v>45697</v>
      </c>
      <c r="B3405" s="18">
        <f>IF(AND(ISNUMBER(--LEFT(A3405,10)), ISNUMBER(--LEFT(C3405,10))), --LEFT(C3405,10) - --LEFT(A3405,10), "")</f>
        <v>1.3611000000018976</v>
      </c>
      <c r="C3405" s="4">
        <v>45698.361111111109</v>
      </c>
      <c r="D3405" s="16">
        <f>YEAR(C3405)</f>
        <v>2025</v>
      </c>
      <c r="E3405" s="1" t="str">
        <f t="shared" si="53"/>
        <v>February 2025</v>
      </c>
      <c r="F3405" s="3" t="str">
        <f ca="1">IF(C3405&gt;=TODAY()-365, "Last 12 Months", "After 12 Months")</f>
        <v>Last 12 Months</v>
      </c>
      <c r="G3405" s="1" t="s">
        <v>6040</v>
      </c>
      <c r="H3405" s="1" t="s">
        <v>3561</v>
      </c>
      <c r="I3405" s="1" t="s">
        <v>6041</v>
      </c>
      <c r="J3405" s="8">
        <f>EOMONTH(C3405, 0)</f>
        <v>45716</v>
      </c>
      <c r="K3405" s="1" t="s">
        <v>241</v>
      </c>
      <c r="L3405" s="1" t="str">
        <f>IF(ISNUMBER(SEARCH("Social subscription",I3405)),"Social Sub",IF(OR(ISNUMBER(SEARCH("Mens",I3405)),ISNUMBER(SEARCH("Ladies",I3405))),"Match Fees",IF(OR(ISNUMBER(SEARCH("Badgers",I3405)),ISNUMBER(SEARCH("Match Fee",I3405))),"Match Fees",IF(OR(ISNUMBER(SEARCH("Training",I3405)),ISNUMBER(SEARCH("Aspirations",I3405))),"Training Fee",""))))</f>
        <v>Match Fees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</row>
    <row r="3406" spans="1:17" ht="12.75">
      <c r="A3406" s="4">
        <v>45698</v>
      </c>
      <c r="B3406" s="18">
        <f>IF(AND(ISNUMBER(--LEFT(A3406,10)), ISNUMBER(--LEFT(C3406,10))), --LEFT(C3406,10) - --LEFT(A3406,10), "")</f>
        <v>0.36110000000189757</v>
      </c>
      <c r="C3406" s="4">
        <v>45698.361111111109</v>
      </c>
      <c r="D3406" s="16">
        <f>YEAR(C3406)</f>
        <v>2025</v>
      </c>
      <c r="E3406" s="1" t="str">
        <f t="shared" si="53"/>
        <v>February 2025</v>
      </c>
      <c r="F3406" s="3" t="str">
        <f ca="1">IF(C3406&gt;=TODAY()-365, "Last 12 Months", "After 12 Months")</f>
        <v>Last 12 Months</v>
      </c>
      <c r="G3406" s="1" t="s">
        <v>6042</v>
      </c>
      <c r="H3406" s="1" t="s">
        <v>536</v>
      </c>
      <c r="I3406" s="1" t="s">
        <v>6043</v>
      </c>
      <c r="J3406" s="8">
        <f>EOMONTH(C3406, 0)</f>
        <v>45716</v>
      </c>
      <c r="K3406" s="1" t="s">
        <v>241</v>
      </c>
      <c r="L3406" s="1" t="str">
        <f>IF(ISNUMBER(SEARCH("Social subscription",I3406)),"Social Sub",IF(OR(ISNUMBER(SEARCH("Mens",I3406)),ISNUMBER(SEARCH("Ladies",I3406))),"Match Fees",IF(OR(ISNUMBER(SEARCH("Badgers",I3406)),ISNUMBER(SEARCH("Match Fee",I3406))),"Match Fees",IF(OR(ISNUMBER(SEARCH("Training",I3406)),ISNUMBER(SEARCH("Aspirations",I3406))),"Training Fee",""))))</f>
        <v>Match Fees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</row>
    <row r="3407" spans="1:17" ht="12.75">
      <c r="A3407" s="4">
        <v>45698</v>
      </c>
      <c r="B3407" s="18">
        <f>IF(AND(ISNUMBER(--LEFT(A3407,10)), ISNUMBER(--LEFT(C3407,10))), --LEFT(C3407,10) - --LEFT(A3407,10), "")</f>
        <v>0.36110000000189757</v>
      </c>
      <c r="C3407" s="4">
        <v>45698.361111111109</v>
      </c>
      <c r="D3407" s="16">
        <f>YEAR(C3407)</f>
        <v>2025</v>
      </c>
      <c r="E3407" s="1" t="str">
        <f t="shared" si="53"/>
        <v>February 2025</v>
      </c>
      <c r="F3407" s="3" t="str">
        <f ca="1">IF(C3407&gt;=TODAY()-365, "Last 12 Months", "After 12 Months")</f>
        <v>Last 12 Months</v>
      </c>
      <c r="G3407" s="1" t="s">
        <v>6044</v>
      </c>
      <c r="H3407" s="1" t="s">
        <v>3766</v>
      </c>
      <c r="I3407" s="1" t="s">
        <v>6043</v>
      </c>
      <c r="J3407" s="8">
        <f>EOMONTH(C3407, 0)</f>
        <v>45716</v>
      </c>
      <c r="K3407" s="1" t="s">
        <v>241</v>
      </c>
      <c r="L3407" s="1" t="str">
        <f>IF(ISNUMBER(SEARCH("Social subscription",I3407)),"Social Sub",IF(OR(ISNUMBER(SEARCH("Mens",I3407)),ISNUMBER(SEARCH("Ladies",I3407))),"Match Fees",IF(OR(ISNUMBER(SEARCH("Badgers",I3407)),ISNUMBER(SEARCH("Match Fee",I3407))),"Match Fees",IF(OR(ISNUMBER(SEARCH("Training",I3407)),ISNUMBER(SEARCH("Aspirations",I3407))),"Training Fee",""))))</f>
        <v>Match Fees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</row>
    <row r="3408" spans="1:17" ht="12.75">
      <c r="A3408" s="4">
        <v>45697</v>
      </c>
      <c r="B3408" s="18">
        <f>IF(AND(ISNUMBER(--LEFT(A3408,10)), ISNUMBER(--LEFT(C3408,10))), --LEFT(C3408,10) - --LEFT(A3408,10), "")</f>
        <v>1.361799999998766</v>
      </c>
      <c r="C3408" s="4">
        <v>45698.361805555556</v>
      </c>
      <c r="D3408" s="16">
        <f>YEAR(C3408)</f>
        <v>2025</v>
      </c>
      <c r="E3408" s="1" t="str">
        <f t="shared" si="53"/>
        <v>February 2025</v>
      </c>
      <c r="F3408" s="3" t="str">
        <f ca="1">IF(C3408&gt;=TODAY()-365, "Last 12 Months", "After 12 Months")</f>
        <v>Last 12 Months</v>
      </c>
      <c r="G3408" s="1" t="s">
        <v>6045</v>
      </c>
      <c r="H3408" s="1" t="s">
        <v>854</v>
      </c>
      <c r="I3408" s="1" t="s">
        <v>6046</v>
      </c>
      <c r="J3408" s="8">
        <f>EOMONTH(C3408, 0)</f>
        <v>45716</v>
      </c>
      <c r="K3408" s="1" t="s">
        <v>241</v>
      </c>
      <c r="L3408" s="1" t="str">
        <f>IF(ISNUMBER(SEARCH("Social subscription",I3408)),"Social Sub",IF(OR(ISNUMBER(SEARCH("Mens",I3408)),ISNUMBER(SEARCH("Ladies",I3408))),"Match Fees",IF(OR(ISNUMBER(SEARCH("Badgers",I3408)),ISNUMBER(SEARCH("Match Fee",I3408))),"Match Fees",IF(OR(ISNUMBER(SEARCH("Training",I3408)),ISNUMBER(SEARCH("Aspirations",I3408))),"Training Fee",""))))</f>
        <v>Match Fees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</row>
    <row r="3409" spans="1:17" ht="12.75">
      <c r="A3409" s="4">
        <v>45698</v>
      </c>
      <c r="B3409" s="18">
        <f>IF(AND(ISNUMBER(--LEFT(A3409,10)), ISNUMBER(--LEFT(C3409,10))), --LEFT(C3409,10) - --LEFT(A3409,10), "")</f>
        <v>0.361799999998766</v>
      </c>
      <c r="C3409" s="4">
        <v>45698.361805555556</v>
      </c>
      <c r="D3409" s="16">
        <f>YEAR(C3409)</f>
        <v>2025</v>
      </c>
      <c r="E3409" s="1" t="str">
        <f t="shared" si="53"/>
        <v>February 2025</v>
      </c>
      <c r="F3409" s="3" t="str">
        <f ca="1">IF(C3409&gt;=TODAY()-365, "Last 12 Months", "After 12 Months")</f>
        <v>Last 12 Months</v>
      </c>
      <c r="G3409" s="1" t="s">
        <v>6047</v>
      </c>
      <c r="H3409" s="1" t="s">
        <v>3257</v>
      </c>
      <c r="I3409" s="1" t="s">
        <v>6048</v>
      </c>
      <c r="J3409" s="8">
        <f>EOMONTH(C3409, 0)</f>
        <v>45716</v>
      </c>
      <c r="K3409" s="1" t="s">
        <v>241</v>
      </c>
      <c r="L3409" s="1" t="str">
        <f>IF(ISNUMBER(SEARCH("Social subscription",I3409)),"Social Sub",IF(OR(ISNUMBER(SEARCH("Mens",I3409)),ISNUMBER(SEARCH("Ladies",I3409))),"Match Fees",IF(OR(ISNUMBER(SEARCH("Badgers",I3409)),ISNUMBER(SEARCH("Match Fee",I3409))),"Match Fees",IF(OR(ISNUMBER(SEARCH("Training",I3409)),ISNUMBER(SEARCH("Aspirations",I3409))),"Training Fee",""))))</f>
        <v>Match Fees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</row>
    <row r="3410" spans="1:17" ht="12.75">
      <c r="A3410" s="4">
        <v>45698</v>
      </c>
      <c r="B3410" s="18">
        <f>IF(AND(ISNUMBER(--LEFT(A3410,10)), ISNUMBER(--LEFT(C3410,10))), --LEFT(C3410,10) - --LEFT(A3410,10), "")</f>
        <v>0.361799999998766</v>
      </c>
      <c r="C3410" s="4">
        <v>45698.361805555556</v>
      </c>
      <c r="D3410" s="16">
        <f>YEAR(C3410)</f>
        <v>2025</v>
      </c>
      <c r="E3410" s="1" t="str">
        <f t="shared" si="53"/>
        <v>February 2025</v>
      </c>
      <c r="F3410" s="3" t="str">
        <f ca="1">IF(C3410&gt;=TODAY()-365, "Last 12 Months", "After 12 Months")</f>
        <v>Last 12 Months</v>
      </c>
      <c r="G3410" s="1" t="s">
        <v>6049</v>
      </c>
      <c r="H3410" s="1" t="s">
        <v>2506</v>
      </c>
      <c r="I3410" s="1" t="s">
        <v>6048</v>
      </c>
      <c r="J3410" s="8">
        <f>EOMONTH(C3410, 0)</f>
        <v>45716</v>
      </c>
      <c r="K3410" s="1" t="s">
        <v>241</v>
      </c>
      <c r="L3410" s="1" t="str">
        <f>IF(ISNUMBER(SEARCH("Social subscription",I3410)),"Social Sub",IF(OR(ISNUMBER(SEARCH("Mens",I3410)),ISNUMBER(SEARCH("Ladies",I3410))),"Match Fees",IF(OR(ISNUMBER(SEARCH("Badgers",I3410)),ISNUMBER(SEARCH("Match Fee",I3410))),"Match Fees",IF(OR(ISNUMBER(SEARCH("Training",I3410)),ISNUMBER(SEARCH("Aspirations",I3410))),"Training Fee",""))))</f>
        <v>Match Fees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</row>
    <row r="3411" spans="1:17" ht="12.75">
      <c r="A3411" s="4">
        <v>45698</v>
      </c>
      <c r="B3411" s="18">
        <f>IF(AND(ISNUMBER(--LEFT(A3411,10)), ISNUMBER(--LEFT(C3411,10))), --LEFT(C3411,10) - --LEFT(A3411,10), "")</f>
        <v>0.361799999998766</v>
      </c>
      <c r="C3411" s="4">
        <v>45698.361805555556</v>
      </c>
      <c r="D3411" s="16">
        <f>YEAR(C3411)</f>
        <v>2025</v>
      </c>
      <c r="E3411" s="1" t="str">
        <f t="shared" si="53"/>
        <v>February 2025</v>
      </c>
      <c r="F3411" s="3" t="str">
        <f ca="1">IF(C3411&gt;=TODAY()-365, "Last 12 Months", "After 12 Months")</f>
        <v>Last 12 Months</v>
      </c>
      <c r="G3411" s="1" t="s">
        <v>6050</v>
      </c>
      <c r="H3411" s="1" t="s">
        <v>799</v>
      </c>
      <c r="I3411" s="1" t="s">
        <v>6048</v>
      </c>
      <c r="J3411" s="8">
        <f>EOMONTH(C3411, 0)</f>
        <v>45716</v>
      </c>
      <c r="K3411" s="1" t="s">
        <v>241</v>
      </c>
      <c r="L3411" s="1" t="str">
        <f>IF(ISNUMBER(SEARCH("Social subscription",I3411)),"Social Sub",IF(OR(ISNUMBER(SEARCH("Mens",I3411)),ISNUMBER(SEARCH("Ladies",I3411))),"Match Fees",IF(OR(ISNUMBER(SEARCH("Badgers",I3411)),ISNUMBER(SEARCH("Match Fee",I3411))),"Match Fees",IF(OR(ISNUMBER(SEARCH("Training",I3411)),ISNUMBER(SEARCH("Aspirations",I3411))),"Training Fee",""))))</f>
        <v>Match Fees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</row>
    <row r="3412" spans="1:17" ht="12.75">
      <c r="A3412" s="4">
        <v>45697</v>
      </c>
      <c r="B3412" s="18">
        <f>IF(AND(ISNUMBER(--LEFT(A3412,10)), ISNUMBER(--LEFT(C3412,10))), --LEFT(C3412,10) - --LEFT(A3412,10), "")</f>
        <v>1.361799999998766</v>
      </c>
      <c r="C3412" s="4">
        <v>45698.361805555556</v>
      </c>
      <c r="D3412" s="16">
        <f>YEAR(C3412)</f>
        <v>2025</v>
      </c>
      <c r="E3412" s="1" t="str">
        <f t="shared" si="53"/>
        <v>February 2025</v>
      </c>
      <c r="F3412" s="3" t="str">
        <f ca="1">IF(C3412&gt;=TODAY()-365, "Last 12 Months", "After 12 Months")</f>
        <v>Last 12 Months</v>
      </c>
      <c r="G3412" s="1" t="s">
        <v>6051</v>
      </c>
      <c r="H3412" s="1" t="s">
        <v>3561</v>
      </c>
      <c r="I3412" s="1" t="s">
        <v>6052</v>
      </c>
      <c r="J3412" s="8">
        <f>EOMONTH(C3412, 0)</f>
        <v>45716</v>
      </c>
      <c r="K3412" s="1" t="s">
        <v>241</v>
      </c>
      <c r="L3412" s="1" t="str">
        <f>IF(ISNUMBER(SEARCH("Social subscription",I3412)),"Social Sub",IF(OR(ISNUMBER(SEARCH("Mens",I3412)),ISNUMBER(SEARCH("Ladies",I3412))),"Match Fees",IF(OR(ISNUMBER(SEARCH("Badgers",I3412)),ISNUMBER(SEARCH("Match Fee",I3412))),"Match Fees",IF(OR(ISNUMBER(SEARCH("Training",I3412)),ISNUMBER(SEARCH("Aspirations",I3412))),"Training Fee",""))))</f>
        <v>Match Fees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</row>
    <row r="3413" spans="1:17" ht="12.75">
      <c r="A3413" s="4">
        <v>45698</v>
      </c>
      <c r="B3413" s="18">
        <f>IF(AND(ISNUMBER(--LEFT(A3413,10)), ISNUMBER(--LEFT(C3413,10))), --LEFT(C3413,10) - --LEFT(A3413,10), "")</f>
        <v>0.41449999999895226</v>
      </c>
      <c r="C3413" s="4">
        <v>45698.414583333331</v>
      </c>
      <c r="D3413" s="16">
        <f>YEAR(C3413)</f>
        <v>2025</v>
      </c>
      <c r="E3413" s="1" t="str">
        <f t="shared" si="53"/>
        <v>February 2025</v>
      </c>
      <c r="F3413" s="3" t="str">
        <f ca="1">IF(C3413&gt;=TODAY()-365, "Last 12 Months", "After 12 Months")</f>
        <v>Last 12 Months</v>
      </c>
      <c r="G3413" s="1" t="s">
        <v>6053</v>
      </c>
      <c r="H3413" s="1" t="s">
        <v>3319</v>
      </c>
      <c r="I3413" s="1" t="s">
        <v>6054</v>
      </c>
      <c r="J3413" s="8">
        <f>EOMONTH(C3413, 0)</f>
        <v>45716</v>
      </c>
      <c r="K3413" s="1" t="s">
        <v>241</v>
      </c>
      <c r="L3413" s="1" t="str">
        <f>IF(ISNUMBER(SEARCH("Social subscription",I3413)),"Social Sub",IF(OR(ISNUMBER(SEARCH("Mens",I3413)),ISNUMBER(SEARCH("Ladies",I3413))),"Match Fees",IF(OR(ISNUMBER(SEARCH("Badgers",I3413)),ISNUMBER(SEARCH("Match Fee",I3413))),"Match Fees",IF(OR(ISNUMBER(SEARCH("Training",I3413)),ISNUMBER(SEARCH("Aspirations",I3413))),"Training Fee",""))))</f>
        <v>Match Fees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</row>
    <row r="3414" spans="1:17" ht="12.75">
      <c r="A3414" s="4">
        <v>45698</v>
      </c>
      <c r="B3414" s="18">
        <f>IF(AND(ISNUMBER(--LEFT(A3414,10)), ISNUMBER(--LEFT(C3414,10))), --LEFT(C3414,10) - --LEFT(A3414,10), "")</f>
        <v>0.41520000000309665</v>
      </c>
      <c r="C3414" s="4">
        <v>45698.415277777778</v>
      </c>
      <c r="D3414" s="16">
        <f>YEAR(C3414)</f>
        <v>2025</v>
      </c>
      <c r="E3414" s="1" t="str">
        <f t="shared" si="53"/>
        <v>February 2025</v>
      </c>
      <c r="F3414" s="3" t="str">
        <f ca="1">IF(C3414&gt;=TODAY()-365, "Last 12 Months", "After 12 Months")</f>
        <v>Last 12 Months</v>
      </c>
      <c r="G3414" s="1" t="s">
        <v>6055</v>
      </c>
      <c r="H3414" s="1" t="s">
        <v>2771</v>
      </c>
      <c r="I3414" s="1" t="s">
        <v>6054</v>
      </c>
      <c r="J3414" s="8">
        <f>EOMONTH(C3414, 0)</f>
        <v>45716</v>
      </c>
      <c r="K3414" s="1" t="s">
        <v>241</v>
      </c>
      <c r="L3414" s="1" t="str">
        <f>IF(ISNUMBER(SEARCH("Social subscription",I3414)),"Social Sub",IF(OR(ISNUMBER(SEARCH("Mens",I3414)),ISNUMBER(SEARCH("Ladies",I3414))),"Match Fees",IF(OR(ISNUMBER(SEARCH("Badgers",I3414)),ISNUMBER(SEARCH("Match Fee",I3414))),"Match Fees",IF(OR(ISNUMBER(SEARCH("Training",I3414)),ISNUMBER(SEARCH("Aspirations",I3414))),"Training Fee",""))))</f>
        <v>Match Fees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</row>
    <row r="3415" spans="1:17" ht="12.75">
      <c r="A3415" s="4">
        <v>45698</v>
      </c>
      <c r="B3415" s="18">
        <f>IF(AND(ISNUMBER(--LEFT(A3415,10)), ISNUMBER(--LEFT(C3415,10))), --LEFT(C3415,10) - --LEFT(A3415,10), "")</f>
        <v>0.41520000000309665</v>
      </c>
      <c r="C3415" s="4">
        <v>45698.415277777778</v>
      </c>
      <c r="D3415" s="16">
        <f>YEAR(C3415)</f>
        <v>2025</v>
      </c>
      <c r="E3415" s="1" t="str">
        <f t="shared" si="53"/>
        <v>February 2025</v>
      </c>
      <c r="F3415" s="3" t="str">
        <f ca="1">IF(C3415&gt;=TODAY()-365, "Last 12 Months", "After 12 Months")</f>
        <v>Last 12 Months</v>
      </c>
      <c r="G3415" s="1" t="s">
        <v>6056</v>
      </c>
      <c r="H3415" s="1" t="s">
        <v>1470</v>
      </c>
      <c r="I3415" s="1" t="s">
        <v>6057</v>
      </c>
      <c r="J3415" s="8">
        <f>EOMONTH(C3415, 0)</f>
        <v>45716</v>
      </c>
      <c r="K3415" s="1" t="s">
        <v>241</v>
      </c>
      <c r="L3415" s="1" t="str">
        <f>IF(ISNUMBER(SEARCH("Social subscription",I3415)),"Social Sub",IF(OR(ISNUMBER(SEARCH("Mens",I3415)),ISNUMBER(SEARCH("Ladies",I3415))),"Match Fees",IF(OR(ISNUMBER(SEARCH("Badgers",I3415)),ISNUMBER(SEARCH("Match Fee",I3415))),"Match Fees",IF(OR(ISNUMBER(SEARCH("Training",I3415)),ISNUMBER(SEARCH("Aspirations",I3415))),"Training Fee",""))))</f>
        <v>Match Fees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</row>
    <row r="3416" spans="1:17" ht="12.75">
      <c r="A3416" s="4">
        <v>45698</v>
      </c>
      <c r="B3416" s="18">
        <f>IF(AND(ISNUMBER(--LEFT(A3416,10)), ISNUMBER(--LEFT(C3416,10))), --LEFT(C3416,10) - --LEFT(A3416,10), "")</f>
        <v>0.41520000000309665</v>
      </c>
      <c r="C3416" s="4">
        <v>45698.415277777778</v>
      </c>
      <c r="D3416" s="16">
        <f>YEAR(C3416)</f>
        <v>2025</v>
      </c>
      <c r="E3416" s="1" t="str">
        <f t="shared" si="53"/>
        <v>February 2025</v>
      </c>
      <c r="F3416" s="3" t="str">
        <f ca="1">IF(C3416&gt;=TODAY()-365, "Last 12 Months", "After 12 Months")</f>
        <v>Last 12 Months</v>
      </c>
      <c r="G3416" s="1" t="s">
        <v>6058</v>
      </c>
      <c r="H3416" s="1" t="s">
        <v>3190</v>
      </c>
      <c r="I3416" s="1" t="s">
        <v>6054</v>
      </c>
      <c r="J3416" s="8">
        <f>EOMONTH(C3416, 0)</f>
        <v>45716</v>
      </c>
      <c r="K3416" s="1" t="s">
        <v>241</v>
      </c>
      <c r="L3416" s="1" t="str">
        <f>IF(ISNUMBER(SEARCH("Social subscription",I3416)),"Social Sub",IF(OR(ISNUMBER(SEARCH("Mens",I3416)),ISNUMBER(SEARCH("Ladies",I3416))),"Match Fees",IF(OR(ISNUMBER(SEARCH("Badgers",I3416)),ISNUMBER(SEARCH("Match Fee",I3416))),"Match Fees",IF(OR(ISNUMBER(SEARCH("Training",I3416)),ISNUMBER(SEARCH("Aspirations",I3416))),"Training Fee",""))))</f>
        <v>Match Fees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</row>
    <row r="3417" spans="1:17" ht="12.75">
      <c r="A3417" s="4">
        <v>45698</v>
      </c>
      <c r="B3417" s="18">
        <f>IF(AND(ISNUMBER(--LEFT(A3417,10)), ISNUMBER(--LEFT(C3417,10))), --LEFT(C3417,10) - --LEFT(A3417,10), "")</f>
        <v>0.41520000000309665</v>
      </c>
      <c r="C3417" s="4">
        <v>45698.415277777778</v>
      </c>
      <c r="D3417" s="16">
        <f>YEAR(C3417)</f>
        <v>2025</v>
      </c>
      <c r="E3417" s="1" t="str">
        <f t="shared" si="53"/>
        <v>February 2025</v>
      </c>
      <c r="F3417" s="3" t="str">
        <f ca="1">IF(C3417&gt;=TODAY()-365, "Last 12 Months", "After 12 Months")</f>
        <v>Last 12 Months</v>
      </c>
      <c r="G3417" s="1" t="s">
        <v>6059</v>
      </c>
      <c r="H3417" s="1" t="s">
        <v>2776</v>
      </c>
      <c r="I3417" s="1" t="s">
        <v>6057</v>
      </c>
      <c r="J3417" s="8">
        <f>EOMONTH(C3417, 0)</f>
        <v>45716</v>
      </c>
      <c r="K3417" s="1" t="s">
        <v>241</v>
      </c>
      <c r="L3417" s="1" t="str">
        <f>IF(ISNUMBER(SEARCH("Social subscription",I3417)),"Social Sub",IF(OR(ISNUMBER(SEARCH("Mens",I3417)),ISNUMBER(SEARCH("Ladies",I3417))),"Match Fees",IF(OR(ISNUMBER(SEARCH("Badgers",I3417)),ISNUMBER(SEARCH("Match Fee",I3417))),"Match Fees",IF(OR(ISNUMBER(SEARCH("Training",I3417)),ISNUMBER(SEARCH("Aspirations",I3417))),"Training Fee",""))))</f>
        <v>Match Fees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</row>
    <row r="3418" spans="1:17" ht="12.75">
      <c r="A3418" s="4">
        <v>45698</v>
      </c>
      <c r="B3418" s="18">
        <f>IF(AND(ISNUMBER(--LEFT(A3418,10)), ISNUMBER(--LEFT(C3418,10))), --LEFT(C3418,10) - --LEFT(A3418,10), "")</f>
        <v>0.41520000000309665</v>
      </c>
      <c r="C3418" s="4">
        <v>45698.415277777778</v>
      </c>
      <c r="D3418" s="16">
        <f>YEAR(C3418)</f>
        <v>2025</v>
      </c>
      <c r="E3418" s="1" t="str">
        <f t="shared" si="53"/>
        <v>February 2025</v>
      </c>
      <c r="F3418" s="3" t="str">
        <f ca="1">IF(C3418&gt;=TODAY()-365, "Last 12 Months", "After 12 Months")</f>
        <v>Last 12 Months</v>
      </c>
      <c r="G3418" s="1" t="s">
        <v>6060</v>
      </c>
      <c r="H3418" s="1" t="s">
        <v>3193</v>
      </c>
      <c r="I3418" s="1" t="s">
        <v>6057</v>
      </c>
      <c r="J3418" s="8">
        <f>EOMONTH(C3418, 0)</f>
        <v>45716</v>
      </c>
      <c r="K3418" s="1" t="s">
        <v>241</v>
      </c>
      <c r="L3418" s="1" t="str">
        <f>IF(ISNUMBER(SEARCH("Social subscription",I3418)),"Social Sub",IF(OR(ISNUMBER(SEARCH("Mens",I3418)),ISNUMBER(SEARCH("Ladies",I3418))),"Match Fees",IF(OR(ISNUMBER(SEARCH("Badgers",I3418)),ISNUMBER(SEARCH("Match Fee",I3418))),"Match Fees",IF(OR(ISNUMBER(SEARCH("Training",I3418)),ISNUMBER(SEARCH("Aspirations",I3418))),"Training Fee",""))))</f>
        <v>Match Fees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</row>
    <row r="3419" spans="1:17" ht="12.75">
      <c r="A3419" s="4">
        <v>45698</v>
      </c>
      <c r="B3419" s="18">
        <f>IF(AND(ISNUMBER(--LEFT(A3419,10)), ISNUMBER(--LEFT(C3419,10))), --LEFT(C3419,10) - --LEFT(A3419,10), "")</f>
        <v>0.41520000000309665</v>
      </c>
      <c r="C3419" s="4">
        <v>45698.415277777778</v>
      </c>
      <c r="D3419" s="16">
        <f>YEAR(C3419)</f>
        <v>2025</v>
      </c>
      <c r="E3419" s="1" t="str">
        <f t="shared" si="53"/>
        <v>February 2025</v>
      </c>
      <c r="F3419" s="3" t="str">
        <f ca="1">IF(C3419&gt;=TODAY()-365, "Last 12 Months", "After 12 Months")</f>
        <v>Last 12 Months</v>
      </c>
      <c r="G3419" s="1" t="s">
        <v>6061</v>
      </c>
      <c r="H3419" s="1" t="s">
        <v>4180</v>
      </c>
      <c r="I3419" s="1" t="s">
        <v>6054</v>
      </c>
      <c r="J3419" s="8">
        <f>EOMONTH(C3419, 0)</f>
        <v>45716</v>
      </c>
      <c r="K3419" s="1" t="s">
        <v>241</v>
      </c>
      <c r="L3419" s="1" t="str">
        <f>IF(ISNUMBER(SEARCH("Social subscription",I3419)),"Social Sub",IF(OR(ISNUMBER(SEARCH("Mens",I3419)),ISNUMBER(SEARCH("Ladies",I3419))),"Match Fees",IF(OR(ISNUMBER(SEARCH("Badgers",I3419)),ISNUMBER(SEARCH("Match Fee",I3419))),"Match Fees",IF(OR(ISNUMBER(SEARCH("Training",I3419)),ISNUMBER(SEARCH("Aspirations",I3419))),"Training Fee",""))))</f>
        <v>Match Fees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</row>
    <row r="3420" spans="1:17" ht="12.75">
      <c r="A3420" s="4">
        <v>45698</v>
      </c>
      <c r="B3420" s="18">
        <f>IF(AND(ISNUMBER(--LEFT(A3420,10)), ISNUMBER(--LEFT(C3420,10))), --LEFT(C3420,10) - --LEFT(A3420,10), "")</f>
        <v>0.41520000000309665</v>
      </c>
      <c r="C3420" s="4">
        <v>45698.415277777778</v>
      </c>
      <c r="D3420" s="16">
        <f>YEAR(C3420)</f>
        <v>2025</v>
      </c>
      <c r="E3420" s="1" t="str">
        <f t="shared" si="53"/>
        <v>February 2025</v>
      </c>
      <c r="F3420" s="3" t="str">
        <f ca="1">IF(C3420&gt;=TODAY()-365, "Last 12 Months", "After 12 Months")</f>
        <v>Last 12 Months</v>
      </c>
      <c r="G3420" s="1" t="s">
        <v>6062</v>
      </c>
      <c r="H3420" s="1" t="s">
        <v>2477</v>
      </c>
      <c r="I3420" s="1" t="s">
        <v>6057</v>
      </c>
      <c r="J3420" s="8">
        <f>EOMONTH(C3420, 0)</f>
        <v>45716</v>
      </c>
      <c r="K3420" s="1" t="s">
        <v>241</v>
      </c>
      <c r="L3420" s="1" t="str">
        <f>IF(ISNUMBER(SEARCH("Social subscription",I3420)),"Social Sub",IF(OR(ISNUMBER(SEARCH("Mens",I3420)),ISNUMBER(SEARCH("Ladies",I3420))),"Match Fees",IF(OR(ISNUMBER(SEARCH("Badgers",I3420)),ISNUMBER(SEARCH("Match Fee",I3420))),"Match Fees",IF(OR(ISNUMBER(SEARCH("Training",I3420)),ISNUMBER(SEARCH("Aspirations",I3420))),"Training Fee",""))))</f>
        <v>Match Fees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</row>
    <row r="3421" spans="1:17" ht="12.75">
      <c r="A3421" s="4">
        <v>45698</v>
      </c>
      <c r="B3421" s="18">
        <f>IF(AND(ISNUMBER(--LEFT(A3421,10)), ISNUMBER(--LEFT(C3421,10))), --LEFT(C3421,10) - --LEFT(A3421,10), "")</f>
        <v>0.41520000000309665</v>
      </c>
      <c r="C3421" s="4">
        <v>45698.415277777778</v>
      </c>
      <c r="D3421" s="16">
        <f>YEAR(C3421)</f>
        <v>2025</v>
      </c>
      <c r="E3421" s="1" t="str">
        <f t="shared" si="53"/>
        <v>February 2025</v>
      </c>
      <c r="F3421" s="3" t="str">
        <f ca="1">IF(C3421&gt;=TODAY()-365, "Last 12 Months", "After 12 Months")</f>
        <v>Last 12 Months</v>
      </c>
      <c r="G3421" s="1" t="s">
        <v>6063</v>
      </c>
      <c r="H3421" s="1" t="s">
        <v>1354</v>
      </c>
      <c r="I3421" s="1" t="s">
        <v>6057</v>
      </c>
      <c r="J3421" s="8">
        <f>EOMONTH(C3421, 0)</f>
        <v>45716</v>
      </c>
      <c r="K3421" s="1" t="s">
        <v>241</v>
      </c>
      <c r="L3421" s="1" t="str">
        <f>IF(ISNUMBER(SEARCH("Social subscription",I3421)),"Social Sub",IF(OR(ISNUMBER(SEARCH("Mens",I3421)),ISNUMBER(SEARCH("Ladies",I3421))),"Match Fees",IF(OR(ISNUMBER(SEARCH("Badgers",I3421)),ISNUMBER(SEARCH("Match Fee",I3421))),"Match Fees",IF(OR(ISNUMBER(SEARCH("Training",I3421)),ISNUMBER(SEARCH("Aspirations",I3421))),"Training Fee",""))))</f>
        <v>Match Fees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</row>
    <row r="3422" spans="1:17" ht="12.75">
      <c r="A3422" s="4">
        <v>45698</v>
      </c>
      <c r="B3422" s="18">
        <f>IF(AND(ISNUMBER(--LEFT(A3422,10)), ISNUMBER(--LEFT(C3422,10))), --LEFT(C3422,10) - --LEFT(A3422,10), "")</f>
        <v>0.41520000000309665</v>
      </c>
      <c r="C3422" s="4">
        <v>45698.415277777778</v>
      </c>
      <c r="D3422" s="16">
        <f>YEAR(C3422)</f>
        <v>2025</v>
      </c>
      <c r="E3422" s="1" t="str">
        <f t="shared" si="53"/>
        <v>February 2025</v>
      </c>
      <c r="F3422" s="3" t="str">
        <f ca="1">IF(C3422&gt;=TODAY()-365, "Last 12 Months", "After 12 Months")</f>
        <v>Last 12 Months</v>
      </c>
      <c r="G3422" s="1" t="s">
        <v>6064</v>
      </c>
      <c r="H3422" s="1" t="s">
        <v>3198</v>
      </c>
      <c r="I3422" s="1" t="s">
        <v>6054</v>
      </c>
      <c r="J3422" s="8">
        <f>EOMONTH(C3422, 0)</f>
        <v>45716</v>
      </c>
      <c r="K3422" s="1" t="s">
        <v>241</v>
      </c>
      <c r="L3422" s="1" t="str">
        <f>IF(ISNUMBER(SEARCH("Social subscription",I3422)),"Social Sub",IF(OR(ISNUMBER(SEARCH("Mens",I3422)),ISNUMBER(SEARCH("Ladies",I3422))),"Match Fees",IF(OR(ISNUMBER(SEARCH("Badgers",I3422)),ISNUMBER(SEARCH("Match Fee",I3422))),"Match Fees",IF(OR(ISNUMBER(SEARCH("Training",I3422)),ISNUMBER(SEARCH("Aspirations",I3422))),"Training Fee",""))))</f>
        <v>Match Fees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</row>
    <row r="3423" spans="1:17" ht="12.75">
      <c r="A3423" s="4">
        <v>45698</v>
      </c>
      <c r="B3423" s="18">
        <f>IF(AND(ISNUMBER(--LEFT(A3423,10)), ISNUMBER(--LEFT(C3423,10))), --LEFT(C3423,10) - --LEFT(A3423,10), "")</f>
        <v>0.41520000000309665</v>
      </c>
      <c r="C3423" s="4">
        <v>45698.415277777778</v>
      </c>
      <c r="D3423" s="16">
        <f>YEAR(C3423)</f>
        <v>2025</v>
      </c>
      <c r="E3423" s="1" t="str">
        <f t="shared" si="53"/>
        <v>February 2025</v>
      </c>
      <c r="F3423" s="3" t="str">
        <f ca="1">IF(C3423&gt;=TODAY()-365, "Last 12 Months", "After 12 Months")</f>
        <v>Last 12 Months</v>
      </c>
      <c r="G3423" s="1" t="s">
        <v>6065</v>
      </c>
      <c r="H3423" s="1" t="s">
        <v>1692</v>
      </c>
      <c r="I3423" s="1" t="s">
        <v>6057</v>
      </c>
      <c r="J3423" s="8">
        <f>EOMONTH(C3423, 0)</f>
        <v>45716</v>
      </c>
      <c r="K3423" s="1" t="s">
        <v>241</v>
      </c>
      <c r="L3423" s="1" t="str">
        <f>IF(ISNUMBER(SEARCH("Social subscription",I3423)),"Social Sub",IF(OR(ISNUMBER(SEARCH("Mens",I3423)),ISNUMBER(SEARCH("Ladies",I3423))),"Match Fees",IF(OR(ISNUMBER(SEARCH("Badgers",I3423)),ISNUMBER(SEARCH("Match Fee",I3423))),"Match Fees",IF(OR(ISNUMBER(SEARCH("Training",I3423)),ISNUMBER(SEARCH("Aspirations",I3423))),"Training Fee",""))))</f>
        <v>Match Fees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</row>
    <row r="3424" spans="1:17" ht="12.75">
      <c r="A3424" s="4">
        <v>45698</v>
      </c>
      <c r="B3424" s="18">
        <f>IF(AND(ISNUMBER(--LEFT(A3424,10)), ISNUMBER(--LEFT(C3424,10))), --LEFT(C3424,10) - --LEFT(A3424,10), "")</f>
        <v>0.41520000000309665</v>
      </c>
      <c r="C3424" s="4">
        <v>45698.415277777778</v>
      </c>
      <c r="D3424" s="16">
        <f>YEAR(C3424)</f>
        <v>2025</v>
      </c>
      <c r="E3424" s="1" t="str">
        <f t="shared" si="53"/>
        <v>February 2025</v>
      </c>
      <c r="F3424" s="3" t="str">
        <f ca="1">IF(C3424&gt;=TODAY()-365, "Last 12 Months", "After 12 Months")</f>
        <v>Last 12 Months</v>
      </c>
      <c r="G3424" s="1" t="s">
        <v>6066</v>
      </c>
      <c r="H3424" s="1" t="s">
        <v>3200</v>
      </c>
      <c r="I3424" s="1" t="s">
        <v>6054</v>
      </c>
      <c r="J3424" s="8">
        <f>EOMONTH(C3424, 0)</f>
        <v>45716</v>
      </c>
      <c r="K3424" s="1" t="s">
        <v>241</v>
      </c>
      <c r="L3424" s="1" t="str">
        <f>IF(ISNUMBER(SEARCH("Social subscription",I3424)),"Social Sub",IF(OR(ISNUMBER(SEARCH("Mens",I3424)),ISNUMBER(SEARCH("Ladies",I3424))),"Match Fees",IF(OR(ISNUMBER(SEARCH("Badgers",I3424)),ISNUMBER(SEARCH("Match Fee",I3424))),"Match Fees",IF(OR(ISNUMBER(SEARCH("Training",I3424)),ISNUMBER(SEARCH("Aspirations",I3424))),"Training Fee",""))))</f>
        <v>Match Fees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</row>
    <row r="3425" spans="1:17" ht="12.75">
      <c r="A3425" s="4">
        <v>45698</v>
      </c>
      <c r="B3425" s="18">
        <f>IF(AND(ISNUMBER(--LEFT(A3425,10)), ISNUMBER(--LEFT(C3425,10))), --LEFT(C3425,10) - --LEFT(A3425,10), "")</f>
        <v>0.41520000000309665</v>
      </c>
      <c r="C3425" s="4">
        <v>45698.415277777778</v>
      </c>
      <c r="D3425" s="16">
        <f>YEAR(C3425)</f>
        <v>2025</v>
      </c>
      <c r="E3425" s="1" t="str">
        <f t="shared" si="53"/>
        <v>February 2025</v>
      </c>
      <c r="F3425" s="3" t="str">
        <f ca="1">IF(C3425&gt;=TODAY()-365, "Last 12 Months", "After 12 Months")</f>
        <v>Last 12 Months</v>
      </c>
      <c r="G3425" s="1" t="s">
        <v>6067</v>
      </c>
      <c r="H3425" s="1" t="s">
        <v>2784</v>
      </c>
      <c r="I3425" s="1" t="s">
        <v>6057</v>
      </c>
      <c r="J3425" s="8">
        <f>EOMONTH(C3425, 0)</f>
        <v>45716</v>
      </c>
      <c r="K3425" s="1" t="s">
        <v>241</v>
      </c>
      <c r="L3425" s="1" t="str">
        <f>IF(ISNUMBER(SEARCH("Social subscription",I3425)),"Social Sub",IF(OR(ISNUMBER(SEARCH("Mens",I3425)),ISNUMBER(SEARCH("Ladies",I3425))),"Match Fees",IF(OR(ISNUMBER(SEARCH("Badgers",I3425)),ISNUMBER(SEARCH("Match Fee",I3425))),"Match Fees",IF(OR(ISNUMBER(SEARCH("Training",I3425)),ISNUMBER(SEARCH("Aspirations",I3425))),"Training Fee",""))))</f>
        <v>Match Fees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</row>
    <row r="3426" spans="1:17" ht="12.75">
      <c r="A3426" s="4">
        <v>45675</v>
      </c>
      <c r="B3426" s="18">
        <f>IF(AND(ISNUMBER(--LEFT(A3426,10)), ISNUMBER(--LEFT(C3426,10))), --LEFT(C3426,10) - --LEFT(A3426,10), "")</f>
        <v>23.799299999998766</v>
      </c>
      <c r="C3426" s="4">
        <v>45698.799305555556</v>
      </c>
      <c r="D3426" s="16">
        <f>YEAR(C3426)</f>
        <v>2025</v>
      </c>
      <c r="E3426" s="1" t="str">
        <f t="shared" si="53"/>
        <v>February 2025</v>
      </c>
      <c r="F3426" s="3" t="str">
        <f ca="1">IF(C3426&gt;=TODAY()-365, "Last 12 Months", "After 12 Months")</f>
        <v>Last 12 Months</v>
      </c>
      <c r="G3426" s="1" t="s">
        <v>6068</v>
      </c>
      <c r="H3426" s="1" t="s">
        <v>2565</v>
      </c>
      <c r="I3426" s="1" t="s">
        <v>6069</v>
      </c>
      <c r="J3426" s="8">
        <f>EOMONTH(C3426, 0)</f>
        <v>45716</v>
      </c>
      <c r="K3426" s="1" t="s">
        <v>233</v>
      </c>
      <c r="L3426" s="1" t="str">
        <f>IF(ISNUMBER(SEARCH("Social subscription",I3426)),"Social Sub",IF(OR(ISNUMBER(SEARCH("Mens",I3426)),ISNUMBER(SEARCH("Ladies",I3426))),"Match Fees",IF(OR(ISNUMBER(SEARCH("Badgers",I3426)),ISNUMBER(SEARCH("Match Fee",I3426))),"Match Fees",IF(OR(ISNUMBER(SEARCH("Training",I3426)),ISNUMBER(SEARCH("Aspirations",I3426))),"Training Fee",""))))</f>
        <v>Match Fees</v>
      </c>
      <c r="M3426" s="1">
        <v>10</v>
      </c>
      <c r="N3426" s="1">
        <v>0</v>
      </c>
      <c r="O3426" s="1">
        <v>0</v>
      </c>
      <c r="P3426" s="1">
        <v>0</v>
      </c>
      <c r="Q3426" s="1">
        <v>10</v>
      </c>
    </row>
    <row r="3427" spans="1:17" ht="12.75">
      <c r="A3427" s="4">
        <v>45689</v>
      </c>
      <c r="B3427" s="18">
        <f>IF(AND(ISNUMBER(--LEFT(A3427,10)), ISNUMBER(--LEFT(C3427,10))), --LEFT(C3427,10) - --LEFT(A3427,10), "")</f>
        <v>9.799299999998766</v>
      </c>
      <c r="C3427" s="4">
        <v>45698.799305555556</v>
      </c>
      <c r="D3427" s="16">
        <f>YEAR(C3427)</f>
        <v>2025</v>
      </c>
      <c r="E3427" s="1" t="str">
        <f t="shared" si="53"/>
        <v>February 2025</v>
      </c>
      <c r="F3427" s="3" t="str">
        <f ca="1">IF(C3427&gt;=TODAY()-365, "Last 12 Months", "After 12 Months")</f>
        <v>Last 12 Months</v>
      </c>
      <c r="G3427" s="1" t="s">
        <v>6070</v>
      </c>
      <c r="H3427" s="1" t="s">
        <v>2565</v>
      </c>
      <c r="I3427" s="1" t="s">
        <v>6071</v>
      </c>
      <c r="J3427" s="8">
        <f>EOMONTH(C3427, 0)</f>
        <v>45716</v>
      </c>
      <c r="K3427" s="1" t="s">
        <v>233</v>
      </c>
      <c r="L3427" s="1" t="str">
        <f>IF(ISNUMBER(SEARCH("Social subscription",I3427)),"Social Sub",IF(OR(ISNUMBER(SEARCH("Mens",I3427)),ISNUMBER(SEARCH("Ladies",I3427))),"Match Fees",IF(OR(ISNUMBER(SEARCH("Badgers",I3427)),ISNUMBER(SEARCH("Match Fee",I3427))),"Match Fees",IF(OR(ISNUMBER(SEARCH("Training",I3427)),ISNUMBER(SEARCH("Aspirations",I3427))),"Training Fee",""))))</f>
        <v>Match Fees</v>
      </c>
      <c r="M3427" s="1">
        <v>10</v>
      </c>
      <c r="N3427" s="1">
        <v>0</v>
      </c>
      <c r="O3427" s="1">
        <v>0</v>
      </c>
      <c r="P3427" s="1">
        <v>0</v>
      </c>
      <c r="Q3427" s="1">
        <v>10</v>
      </c>
    </row>
    <row r="3428" spans="1:17" ht="12.75">
      <c r="A3428" s="4">
        <v>45696</v>
      </c>
      <c r="B3428" s="18">
        <f>IF(AND(ISNUMBER(--LEFT(A3428,10)), ISNUMBER(--LEFT(C3428,10))), --LEFT(C3428,10) - --LEFT(A3428,10), "")</f>
        <v>2.8000000000029104</v>
      </c>
      <c r="C3428" s="4">
        <v>45698.8</v>
      </c>
      <c r="D3428" s="16">
        <f>YEAR(C3428)</f>
        <v>2025</v>
      </c>
      <c r="E3428" s="1" t="str">
        <f t="shared" si="53"/>
        <v>February 2025</v>
      </c>
      <c r="F3428" s="3" t="str">
        <f ca="1">IF(C3428&gt;=TODAY()-365, "Last 12 Months", "After 12 Months")</f>
        <v>Last 12 Months</v>
      </c>
      <c r="G3428" s="1" t="s">
        <v>6072</v>
      </c>
      <c r="H3428" s="1" t="s">
        <v>2565</v>
      </c>
      <c r="I3428" s="1" t="s">
        <v>6073</v>
      </c>
      <c r="J3428" s="8">
        <f>EOMONTH(C3428, 0)</f>
        <v>45716</v>
      </c>
      <c r="K3428" s="1" t="s">
        <v>233</v>
      </c>
      <c r="L3428" s="1" t="str">
        <f>IF(ISNUMBER(SEARCH("Social subscription",I3428)),"Social Sub",IF(OR(ISNUMBER(SEARCH("Mens",I3428)),ISNUMBER(SEARCH("Ladies",I3428))),"Match Fees",IF(OR(ISNUMBER(SEARCH("Badgers",I3428)),ISNUMBER(SEARCH("Match Fee",I3428))),"Match Fees",IF(OR(ISNUMBER(SEARCH("Training",I3428)),ISNUMBER(SEARCH("Aspirations",I3428))),"Training Fee",""))))</f>
        <v>Match Fees</v>
      </c>
      <c r="M3428" s="1">
        <v>10</v>
      </c>
      <c r="N3428" s="1">
        <v>0</v>
      </c>
      <c r="O3428" s="1">
        <v>0</v>
      </c>
      <c r="P3428" s="1">
        <v>0</v>
      </c>
      <c r="Q3428" s="1">
        <v>10</v>
      </c>
    </row>
    <row r="3429" spans="1:17" ht="12.75">
      <c r="A3429" s="4">
        <v>45697</v>
      </c>
      <c r="B3429" s="18">
        <f>IF(AND(ISNUMBER(--LEFT(A3429,10)), ISNUMBER(--LEFT(C3429,10))), --LEFT(C3429,10) - --LEFT(A3429,10), "")</f>
        <v>1.8000000000029104</v>
      </c>
      <c r="C3429" s="4">
        <v>45698.8</v>
      </c>
      <c r="D3429" s="16">
        <f>YEAR(C3429)</f>
        <v>2025</v>
      </c>
      <c r="E3429" s="1" t="str">
        <f t="shared" si="53"/>
        <v>February 2025</v>
      </c>
      <c r="F3429" s="3" t="str">
        <f ca="1">IF(C3429&gt;=TODAY()-365, "Last 12 Months", "After 12 Months")</f>
        <v>Last 12 Months</v>
      </c>
      <c r="G3429" s="1" t="s">
        <v>6074</v>
      </c>
      <c r="H3429" s="1" t="s">
        <v>2565</v>
      </c>
      <c r="I3429" s="1" t="s">
        <v>6075</v>
      </c>
      <c r="J3429" s="8">
        <f>EOMONTH(C3429, 0)</f>
        <v>45716</v>
      </c>
      <c r="K3429" s="1" t="s">
        <v>233</v>
      </c>
      <c r="L3429" s="1" t="str">
        <f>IF(ISNUMBER(SEARCH("Social subscription",I3429)),"Social Sub",IF(OR(ISNUMBER(SEARCH("Mens",I3429)),ISNUMBER(SEARCH("Ladies",I3429))),"Match Fees",IF(OR(ISNUMBER(SEARCH("Badgers",I3429)),ISNUMBER(SEARCH("Match Fee",I3429))),"Match Fees",IF(OR(ISNUMBER(SEARCH("Training",I3429)),ISNUMBER(SEARCH("Aspirations",I3429))),"Training Fee",""))))</f>
        <v>Match Fees</v>
      </c>
      <c r="M3429" s="1">
        <v>10</v>
      </c>
      <c r="N3429" s="1">
        <v>0</v>
      </c>
      <c r="O3429" s="1">
        <v>0</v>
      </c>
      <c r="P3429" s="1">
        <v>0</v>
      </c>
      <c r="Q3429" s="1">
        <v>10</v>
      </c>
    </row>
    <row r="3430" spans="1:17" ht="12.75">
      <c r="A3430" s="4">
        <v>45675</v>
      </c>
      <c r="B3430" s="18">
        <f>IF(AND(ISNUMBER(--LEFT(A3430,10)), ISNUMBER(--LEFT(C3430,10))), --LEFT(C3430,10) - --LEFT(A3430,10), "")</f>
        <v>24.307600000000093</v>
      </c>
      <c r="C3430" s="4">
        <v>45699.307638888888</v>
      </c>
      <c r="D3430" s="16">
        <f>YEAR(C3430)</f>
        <v>2025</v>
      </c>
      <c r="E3430" s="1" t="str">
        <f t="shared" si="53"/>
        <v>February 2025</v>
      </c>
      <c r="F3430" s="3" t="str">
        <f ca="1">IF(C3430&gt;=TODAY()-365, "Last 12 Months", "After 12 Months")</f>
        <v>Last 12 Months</v>
      </c>
      <c r="G3430" s="1" t="s">
        <v>6076</v>
      </c>
      <c r="H3430" s="1" t="s">
        <v>3956</v>
      </c>
      <c r="I3430" s="1" t="s">
        <v>6077</v>
      </c>
      <c r="J3430" s="8">
        <f>EOMONTH(C3430, 0)</f>
        <v>45716</v>
      </c>
      <c r="K3430" s="1" t="s">
        <v>373</v>
      </c>
      <c r="L3430" s="1" t="str">
        <f>IF(ISNUMBER(SEARCH("Social subscription",I3430)),"Social Sub",IF(OR(ISNUMBER(SEARCH("Mens",I3430)),ISNUMBER(SEARCH("Ladies",I3430))),"Match Fees",IF(OR(ISNUMBER(SEARCH("Badgers",I3430)),ISNUMBER(SEARCH("Match Fee",I3430))),"Match Fees",IF(OR(ISNUMBER(SEARCH("Training",I3430)),ISNUMBER(SEARCH("Aspirations",I3430))),"Training Fee",""))))</f>
        <v>Match Fees</v>
      </c>
      <c r="M3430" s="1">
        <v>10</v>
      </c>
      <c r="N3430" s="1">
        <v>0.19</v>
      </c>
      <c r="O3430" s="1">
        <v>0.1</v>
      </c>
      <c r="P3430" s="1">
        <v>0</v>
      </c>
      <c r="Q3430" s="1">
        <v>9.7100000000000009</v>
      </c>
    </row>
    <row r="3431" spans="1:17" ht="12.75">
      <c r="A3431" s="4">
        <v>45676</v>
      </c>
      <c r="B3431" s="18">
        <f>IF(AND(ISNUMBER(--LEFT(A3431,10)), ISNUMBER(--LEFT(C3431,10))), --LEFT(C3431,10) - --LEFT(A3431,10), "")</f>
        <v>23.307600000000093</v>
      </c>
      <c r="C3431" s="4">
        <v>45699.307638888888</v>
      </c>
      <c r="D3431" s="16">
        <f>YEAR(C3431)</f>
        <v>2025</v>
      </c>
      <c r="E3431" s="1" t="str">
        <f t="shared" si="53"/>
        <v>February 2025</v>
      </c>
      <c r="F3431" s="3" t="str">
        <f ca="1">IF(C3431&gt;=TODAY()-365, "Last 12 Months", "After 12 Months")</f>
        <v>Last 12 Months</v>
      </c>
      <c r="G3431" s="1" t="s">
        <v>6078</v>
      </c>
      <c r="H3431" s="1" t="s">
        <v>3956</v>
      </c>
      <c r="I3431" s="1" t="s">
        <v>6079</v>
      </c>
      <c r="J3431" s="8">
        <f>EOMONTH(C3431, 0)</f>
        <v>45716</v>
      </c>
      <c r="K3431" s="1" t="s">
        <v>373</v>
      </c>
      <c r="L3431" s="1" t="str">
        <f>IF(ISNUMBER(SEARCH("Social subscription",I3431)),"Social Sub",IF(OR(ISNUMBER(SEARCH("Mens",I3431)),ISNUMBER(SEARCH("Ladies",I3431))),"Match Fees",IF(OR(ISNUMBER(SEARCH("Badgers",I3431)),ISNUMBER(SEARCH("Match Fee",I3431))),"Match Fees",IF(OR(ISNUMBER(SEARCH("Training",I3431)),ISNUMBER(SEARCH("Aspirations",I3431))),"Training Fee",""))))</f>
        <v>Match Fees</v>
      </c>
      <c r="M3431" s="1">
        <v>10</v>
      </c>
      <c r="N3431" s="1">
        <v>0.19</v>
      </c>
      <c r="O3431" s="1">
        <v>0.1</v>
      </c>
      <c r="P3431" s="1">
        <v>0</v>
      </c>
      <c r="Q3431" s="1">
        <v>9.7100000000000009</v>
      </c>
    </row>
    <row r="3432" spans="1:17" ht="12.75">
      <c r="A3432" s="4">
        <v>45690</v>
      </c>
      <c r="B3432" s="18">
        <f>IF(AND(ISNUMBER(--LEFT(A3432,10)), ISNUMBER(--LEFT(C3432,10))), --LEFT(C3432,10) - --LEFT(A3432,10), "")</f>
        <v>9.3076000000000931</v>
      </c>
      <c r="C3432" s="4">
        <v>45699.307638888888</v>
      </c>
      <c r="D3432" s="16">
        <f>YEAR(C3432)</f>
        <v>2025</v>
      </c>
      <c r="E3432" s="1" t="str">
        <f t="shared" si="53"/>
        <v>February 2025</v>
      </c>
      <c r="F3432" s="3" t="str">
        <f ca="1">IF(C3432&gt;=TODAY()-365, "Last 12 Months", "After 12 Months")</f>
        <v>Last 12 Months</v>
      </c>
      <c r="G3432" s="1" t="s">
        <v>6080</v>
      </c>
      <c r="H3432" s="1" t="s">
        <v>3956</v>
      </c>
      <c r="I3432" s="1" t="s">
        <v>6081</v>
      </c>
      <c r="J3432" s="8">
        <f>EOMONTH(C3432, 0)</f>
        <v>45716</v>
      </c>
      <c r="K3432" s="1" t="s">
        <v>373</v>
      </c>
      <c r="L3432" s="1" t="str">
        <f>IF(ISNUMBER(SEARCH("Social subscription",I3432)),"Social Sub",IF(OR(ISNUMBER(SEARCH("Mens",I3432)),ISNUMBER(SEARCH("Ladies",I3432))),"Match Fees",IF(OR(ISNUMBER(SEARCH("Badgers",I3432)),ISNUMBER(SEARCH("Match Fee",I3432))),"Match Fees",IF(OR(ISNUMBER(SEARCH("Training",I3432)),ISNUMBER(SEARCH("Aspirations",I3432))),"Training Fee",""))))</f>
        <v>Match Fees</v>
      </c>
      <c r="M3432" s="1">
        <v>10</v>
      </c>
      <c r="N3432" s="1">
        <v>0.19</v>
      </c>
      <c r="O3432" s="1">
        <v>0.1</v>
      </c>
      <c r="P3432" s="1">
        <v>0</v>
      </c>
      <c r="Q3432" s="1">
        <v>9.7100000000000009</v>
      </c>
    </row>
    <row r="3433" spans="1:17" ht="12.75">
      <c r="A3433" s="4">
        <v>45697</v>
      </c>
      <c r="B3433" s="18">
        <f>IF(AND(ISNUMBER(--LEFT(A3433,10)), ISNUMBER(--LEFT(C3433,10))), --LEFT(C3433,10) - --LEFT(A3433,10), "")</f>
        <v>2.3076000000000931</v>
      </c>
      <c r="C3433" s="4">
        <v>45699.307638888888</v>
      </c>
      <c r="D3433" s="16">
        <f>YEAR(C3433)</f>
        <v>2025</v>
      </c>
      <c r="E3433" s="1" t="str">
        <f t="shared" si="53"/>
        <v>February 2025</v>
      </c>
      <c r="F3433" s="3" t="str">
        <f ca="1">IF(C3433&gt;=TODAY()-365, "Last 12 Months", "After 12 Months")</f>
        <v>Last 12 Months</v>
      </c>
      <c r="G3433" s="1" t="s">
        <v>6082</v>
      </c>
      <c r="H3433" s="1" t="s">
        <v>3956</v>
      </c>
      <c r="I3433" s="1" t="s">
        <v>6083</v>
      </c>
      <c r="J3433" s="8">
        <f>EOMONTH(C3433, 0)</f>
        <v>45716</v>
      </c>
      <c r="K3433" s="1" t="s">
        <v>373</v>
      </c>
      <c r="L3433" s="1" t="str">
        <f>IF(ISNUMBER(SEARCH("Social subscription",I3433)),"Social Sub",IF(OR(ISNUMBER(SEARCH("Mens",I3433)),ISNUMBER(SEARCH("Ladies",I3433))),"Match Fees",IF(OR(ISNUMBER(SEARCH("Badgers",I3433)),ISNUMBER(SEARCH("Match Fee",I3433))),"Match Fees",IF(OR(ISNUMBER(SEARCH("Training",I3433)),ISNUMBER(SEARCH("Aspirations",I3433))),"Training Fee",""))))</f>
        <v>Match Fees</v>
      </c>
      <c r="M3433" s="1">
        <v>10</v>
      </c>
      <c r="N3433" s="1">
        <v>0.19</v>
      </c>
      <c r="O3433" s="1">
        <v>0.1</v>
      </c>
      <c r="P3433" s="1">
        <v>0</v>
      </c>
      <c r="Q3433" s="1">
        <v>9.7100000000000009</v>
      </c>
    </row>
    <row r="3434" spans="1:17" ht="12.75">
      <c r="A3434" s="4">
        <v>45698</v>
      </c>
      <c r="B3434" s="18">
        <f>IF(AND(ISNUMBER(--LEFT(A3434,10)), ISNUMBER(--LEFT(C3434,10))), --LEFT(C3434,10) - --LEFT(A3434,10), "")</f>
        <v>1.3076000000000931</v>
      </c>
      <c r="C3434" s="4">
        <v>45699.307638888888</v>
      </c>
      <c r="D3434" s="16">
        <f>YEAR(C3434)</f>
        <v>2025</v>
      </c>
      <c r="E3434" s="1" t="str">
        <f t="shared" si="53"/>
        <v>February 2025</v>
      </c>
      <c r="F3434" s="3" t="str">
        <f ca="1">IF(C3434&gt;=TODAY()-365, "Last 12 Months", "After 12 Months")</f>
        <v>Last 12 Months</v>
      </c>
      <c r="G3434" s="1" t="s">
        <v>6084</v>
      </c>
      <c r="H3434" s="1" t="s">
        <v>3956</v>
      </c>
      <c r="I3434" s="1" t="s">
        <v>6085</v>
      </c>
      <c r="J3434" s="8">
        <f>EOMONTH(C3434, 0)</f>
        <v>45716</v>
      </c>
      <c r="K3434" s="1" t="s">
        <v>373</v>
      </c>
      <c r="L3434" s="1" t="str">
        <f>IF(ISNUMBER(SEARCH("Social subscription",I3434)),"Social Sub",IF(OR(ISNUMBER(SEARCH("Mens",I3434)),ISNUMBER(SEARCH("Ladies",I3434))),"Match Fees",IF(OR(ISNUMBER(SEARCH("Badgers",I3434)),ISNUMBER(SEARCH("Match Fee",I3434))),"Match Fees",IF(OR(ISNUMBER(SEARCH("Training",I3434)),ISNUMBER(SEARCH("Aspirations",I3434))),"Training Fee",""))))</f>
        <v>Match Fees</v>
      </c>
      <c r="M3434" s="1">
        <v>10</v>
      </c>
      <c r="N3434" s="1">
        <v>0.19</v>
      </c>
      <c r="O3434" s="1">
        <v>0.1</v>
      </c>
      <c r="P3434" s="1">
        <v>0</v>
      </c>
      <c r="Q3434" s="1">
        <v>9.7100000000000009</v>
      </c>
    </row>
    <row r="3435" spans="1:17" ht="12.75">
      <c r="A3435" s="4">
        <v>45629</v>
      </c>
      <c r="B3435" s="18">
        <f>IF(AND(ISNUMBER(--LEFT(A3435,10)), ISNUMBER(--LEFT(C3435,10))), --LEFT(C3435,10) - --LEFT(A3435,10), "")</f>
        <v>70.354800000000978</v>
      </c>
      <c r="C3435" s="4">
        <v>45699.354861111111</v>
      </c>
      <c r="D3435" s="16">
        <f>YEAR(C3435)</f>
        <v>2025</v>
      </c>
      <c r="E3435" s="1" t="str">
        <f t="shared" si="53"/>
        <v>February 2025</v>
      </c>
      <c r="F3435" s="3" t="str">
        <f ca="1">IF(C3435&gt;=TODAY()-365, "Last 12 Months", "After 12 Months")</f>
        <v>Last 12 Months</v>
      </c>
      <c r="G3435" s="1" t="s">
        <v>6086</v>
      </c>
      <c r="H3435" s="1" t="s">
        <v>708</v>
      </c>
      <c r="I3435" s="1" t="s">
        <v>5511</v>
      </c>
      <c r="J3435" s="8">
        <f>EOMONTH(C3435, 0)</f>
        <v>45716</v>
      </c>
      <c r="K3435" s="1" t="s">
        <v>373</v>
      </c>
      <c r="L3435" s="1" t="str">
        <f>IF(ISNUMBER(SEARCH("Social subscription",I3435)),"Social Sub",IF(OR(ISNUMBER(SEARCH("Mens",I3435)),ISNUMBER(SEARCH("Ladies",I3435))),"Match Fees",IF(OR(ISNUMBER(SEARCH("Badgers",I3435)),ISNUMBER(SEARCH("Match Fee",I3435))),"Match Fees",IF(OR(ISNUMBER(SEARCH("Training",I3435)),ISNUMBER(SEARCH("Aspirations",I3435))),"Training Fee",""))))</f>
        <v>Match Fees</v>
      </c>
      <c r="M3435" s="1">
        <v>5</v>
      </c>
      <c r="N3435" s="1">
        <v>0.14000000000000001</v>
      </c>
      <c r="O3435" s="1">
        <v>0.05</v>
      </c>
      <c r="P3435" s="1">
        <v>0</v>
      </c>
      <c r="Q3435" s="1">
        <v>4.8099999999999996</v>
      </c>
    </row>
    <row r="3436" spans="1:17" ht="12.75">
      <c r="A3436" s="4">
        <v>45671</v>
      </c>
      <c r="B3436" s="18">
        <f>IF(AND(ISNUMBER(--LEFT(A3436,10)), ISNUMBER(--LEFT(C3436,10))), --LEFT(C3436,10) - --LEFT(A3436,10), "")</f>
        <v>28.354800000000978</v>
      </c>
      <c r="C3436" s="4">
        <v>45699.354861111111</v>
      </c>
      <c r="D3436" s="16">
        <f>YEAR(C3436)</f>
        <v>2025</v>
      </c>
      <c r="E3436" s="1" t="str">
        <f t="shared" si="53"/>
        <v>February 2025</v>
      </c>
      <c r="F3436" s="3" t="str">
        <f ca="1">IF(C3436&gt;=TODAY()-365, "Last 12 Months", "After 12 Months")</f>
        <v>Last 12 Months</v>
      </c>
      <c r="G3436" s="1" t="s">
        <v>6087</v>
      </c>
      <c r="H3436" s="1" t="s">
        <v>708</v>
      </c>
      <c r="I3436" s="1" t="s">
        <v>6088</v>
      </c>
      <c r="J3436" s="8">
        <f>EOMONTH(C3436, 0)</f>
        <v>45716</v>
      </c>
      <c r="K3436" s="1" t="s">
        <v>373</v>
      </c>
      <c r="L3436" s="1" t="str">
        <f>IF(ISNUMBER(SEARCH("Social subscription",I3436)),"Social Sub",IF(OR(ISNUMBER(SEARCH("Mens",I3436)),ISNUMBER(SEARCH("Ladies",I3436))),"Match Fees",IF(OR(ISNUMBER(SEARCH("Badgers",I3436)),ISNUMBER(SEARCH("Match Fee",I3436))),"Match Fees",IF(OR(ISNUMBER(SEARCH("Training",I3436)),ISNUMBER(SEARCH("Aspirations",I3436))),"Training Fee",""))))</f>
        <v>Match Fees</v>
      </c>
      <c r="M3436" s="1">
        <v>5</v>
      </c>
      <c r="N3436" s="1">
        <v>0.14000000000000001</v>
      </c>
      <c r="O3436" s="1">
        <v>0.05</v>
      </c>
      <c r="P3436" s="1">
        <v>0</v>
      </c>
      <c r="Q3436" s="1">
        <v>4.8099999999999996</v>
      </c>
    </row>
    <row r="3437" spans="1:17" ht="12.75">
      <c r="A3437" s="4">
        <v>45683</v>
      </c>
      <c r="B3437" s="18">
        <f>IF(AND(ISNUMBER(--LEFT(A3437,10)), ISNUMBER(--LEFT(C3437,10))), --LEFT(C3437,10) - --LEFT(A3437,10), "")</f>
        <v>16.354800000000978</v>
      </c>
      <c r="C3437" s="4">
        <v>45699.354861111111</v>
      </c>
      <c r="D3437" s="16">
        <f>YEAR(C3437)</f>
        <v>2025</v>
      </c>
      <c r="E3437" s="1" t="str">
        <f t="shared" si="53"/>
        <v>February 2025</v>
      </c>
      <c r="F3437" s="3" t="str">
        <f ca="1">IF(C3437&gt;=TODAY()-365, "Last 12 Months", "After 12 Months")</f>
        <v>Last 12 Months</v>
      </c>
      <c r="G3437" s="1" t="s">
        <v>6089</v>
      </c>
      <c r="H3437" s="1" t="s">
        <v>708</v>
      </c>
      <c r="I3437" s="1" t="s">
        <v>6090</v>
      </c>
      <c r="J3437" s="8">
        <f>EOMONTH(C3437, 0)</f>
        <v>45716</v>
      </c>
      <c r="K3437" s="1" t="s">
        <v>373</v>
      </c>
      <c r="L3437" s="1" t="str">
        <f>IF(ISNUMBER(SEARCH("Social subscription",I3437)),"Social Sub",IF(OR(ISNUMBER(SEARCH("Mens",I3437)),ISNUMBER(SEARCH("Ladies",I3437))),"Match Fees",IF(OR(ISNUMBER(SEARCH("Badgers",I3437)),ISNUMBER(SEARCH("Match Fee",I3437))),"Match Fees",IF(OR(ISNUMBER(SEARCH("Training",I3437)),ISNUMBER(SEARCH("Aspirations",I3437))),"Training Fee",""))))</f>
        <v>Match Fees</v>
      </c>
      <c r="M3437" s="1">
        <v>5</v>
      </c>
      <c r="N3437" s="1">
        <v>0.15</v>
      </c>
      <c r="O3437" s="1">
        <v>0.05</v>
      </c>
      <c r="P3437" s="1">
        <v>0</v>
      </c>
      <c r="Q3437" s="1">
        <v>4.8</v>
      </c>
    </row>
    <row r="3438" spans="1:17" ht="12.75">
      <c r="A3438" s="4">
        <v>45671</v>
      </c>
      <c r="B3438" s="18">
        <f>IF(AND(ISNUMBER(--LEFT(A3438,10)), ISNUMBER(--LEFT(C3438,10))), --LEFT(C3438,10) - --LEFT(A3438,10), "")</f>
        <v>30.354099999996834</v>
      </c>
      <c r="C3438" s="4">
        <v>45701.354166666664</v>
      </c>
      <c r="D3438" s="16">
        <f>YEAR(C3438)</f>
        <v>2025</v>
      </c>
      <c r="E3438" s="1" t="str">
        <f t="shared" si="53"/>
        <v>February 2025</v>
      </c>
      <c r="F3438" s="3" t="str">
        <f ca="1">IF(C3438&gt;=TODAY()-365, "Last 12 Months", "After 12 Months")</f>
        <v>Last 12 Months</v>
      </c>
      <c r="G3438" s="1" t="s">
        <v>6091</v>
      </c>
      <c r="H3438" s="1" t="s">
        <v>862</v>
      </c>
      <c r="I3438" s="1" t="s">
        <v>6088</v>
      </c>
      <c r="J3438" s="8">
        <f>EOMONTH(C3438, 0)</f>
        <v>45716</v>
      </c>
      <c r="K3438" s="1" t="s">
        <v>373</v>
      </c>
      <c r="L3438" s="1" t="str">
        <f>IF(ISNUMBER(SEARCH("Social subscription",I3438)),"Social Sub",IF(OR(ISNUMBER(SEARCH("Mens",I3438)),ISNUMBER(SEARCH("Ladies",I3438))),"Match Fees",IF(OR(ISNUMBER(SEARCH("Badgers",I3438)),ISNUMBER(SEARCH("Match Fee",I3438))),"Match Fees",IF(OR(ISNUMBER(SEARCH("Training",I3438)),ISNUMBER(SEARCH("Aspirations",I3438))),"Training Fee",""))))</f>
        <v>Match Fees</v>
      </c>
      <c r="M3438" s="1">
        <v>5</v>
      </c>
      <c r="N3438" s="1">
        <v>0.28000000000000003</v>
      </c>
      <c r="O3438" s="1">
        <v>0.05</v>
      </c>
      <c r="P3438" s="1">
        <v>0</v>
      </c>
      <c r="Q3438" s="1">
        <v>4.67</v>
      </c>
    </row>
    <row r="3439" spans="1:17" ht="12.75">
      <c r="A3439" s="4">
        <v>45671</v>
      </c>
      <c r="B3439" s="18">
        <f>IF(AND(ISNUMBER(--LEFT(A3439,10)), ISNUMBER(--LEFT(C3439,10))), --LEFT(C3439,10) - --LEFT(A3439,10), "")</f>
        <v>31.354099999996834</v>
      </c>
      <c r="C3439" s="4">
        <v>45702.354166666664</v>
      </c>
      <c r="D3439" s="16">
        <f>YEAR(C3439)</f>
        <v>2025</v>
      </c>
      <c r="E3439" s="1" t="str">
        <f t="shared" si="53"/>
        <v>February 2025</v>
      </c>
      <c r="F3439" s="3" t="str">
        <f ca="1">IF(C3439&gt;=TODAY()-365, "Last 12 Months", "After 12 Months")</f>
        <v>Last 12 Months</v>
      </c>
      <c r="G3439" s="1" t="s">
        <v>6092</v>
      </c>
      <c r="H3439" s="1" t="s">
        <v>2637</v>
      </c>
      <c r="I3439" s="1" t="s">
        <v>6093</v>
      </c>
      <c r="J3439" s="8">
        <f>EOMONTH(C3439, 0)</f>
        <v>45716</v>
      </c>
      <c r="K3439" s="1" t="s">
        <v>373</v>
      </c>
      <c r="L3439" s="1" t="str">
        <f>IF(ISNUMBER(SEARCH("Social subscription",I3439)),"Social Sub",IF(OR(ISNUMBER(SEARCH("Mens",I3439)),ISNUMBER(SEARCH("Ladies",I3439))),"Match Fees",IF(OR(ISNUMBER(SEARCH("Badgers",I3439)),ISNUMBER(SEARCH("Match Fee",I3439))),"Match Fees",IF(OR(ISNUMBER(SEARCH("Training",I3439)),ISNUMBER(SEARCH("Aspirations",I3439))),"Training Fee",""))))</f>
        <v>Match Fees</v>
      </c>
      <c r="M3439" s="1">
        <v>10</v>
      </c>
      <c r="N3439" s="1">
        <v>0.22</v>
      </c>
      <c r="O3439" s="1">
        <v>0.1</v>
      </c>
      <c r="P3439" s="1">
        <v>0</v>
      </c>
      <c r="Q3439" s="1">
        <v>9.68</v>
      </c>
    </row>
    <row r="3440" spans="1:17" ht="12.75">
      <c r="A3440" s="4">
        <v>45683</v>
      </c>
      <c r="B3440" s="18">
        <f>IF(AND(ISNUMBER(--LEFT(A3440,10)), ISNUMBER(--LEFT(C3440,10))), --LEFT(C3440,10) - --LEFT(A3440,10), "")</f>
        <v>19.354099999996834</v>
      </c>
      <c r="C3440" s="4">
        <v>45702.354166666664</v>
      </c>
      <c r="D3440" s="16">
        <f>YEAR(C3440)</f>
        <v>2025</v>
      </c>
      <c r="E3440" s="1" t="str">
        <f t="shared" si="53"/>
        <v>February 2025</v>
      </c>
      <c r="F3440" s="3" t="str">
        <f ca="1">IF(C3440&gt;=TODAY()-365, "Last 12 Months", "After 12 Months")</f>
        <v>Last 12 Months</v>
      </c>
      <c r="G3440" s="1" t="s">
        <v>6094</v>
      </c>
      <c r="H3440" s="1" t="s">
        <v>2637</v>
      </c>
      <c r="I3440" s="1" t="s">
        <v>6095</v>
      </c>
      <c r="J3440" s="8">
        <f>EOMONTH(C3440, 0)</f>
        <v>45716</v>
      </c>
      <c r="K3440" s="1" t="s">
        <v>373</v>
      </c>
      <c r="L3440" s="1" t="str">
        <f>IF(ISNUMBER(SEARCH("Social subscription",I3440)),"Social Sub",IF(OR(ISNUMBER(SEARCH("Mens",I3440)),ISNUMBER(SEARCH("Ladies",I3440))),"Match Fees",IF(OR(ISNUMBER(SEARCH("Badgers",I3440)),ISNUMBER(SEARCH("Match Fee",I3440))),"Match Fees",IF(OR(ISNUMBER(SEARCH("Training",I3440)),ISNUMBER(SEARCH("Aspirations",I3440))),"Training Fee",""))))</f>
        <v>Match Fees</v>
      </c>
      <c r="M3440" s="1">
        <v>10</v>
      </c>
      <c r="N3440" s="1">
        <v>0.22</v>
      </c>
      <c r="O3440" s="1">
        <v>0.1</v>
      </c>
      <c r="P3440" s="1">
        <v>0</v>
      </c>
      <c r="Q3440" s="1">
        <v>9.68</v>
      </c>
    </row>
    <row r="3441" spans="1:17" ht="12.75">
      <c r="A3441" s="4">
        <v>45689</v>
      </c>
      <c r="B3441" s="18">
        <f>IF(AND(ISNUMBER(--LEFT(A3441,10)), ISNUMBER(--LEFT(C3441,10))), --LEFT(C3441,10) - --LEFT(A3441,10), "")</f>
        <v>13.354099999996834</v>
      </c>
      <c r="C3441" s="4">
        <v>45702.354166666664</v>
      </c>
      <c r="D3441" s="16">
        <f>YEAR(C3441)</f>
        <v>2025</v>
      </c>
      <c r="E3441" s="1" t="str">
        <f t="shared" si="53"/>
        <v>February 2025</v>
      </c>
      <c r="F3441" s="3" t="str">
        <f ca="1">IF(C3441&gt;=TODAY()-365, "Last 12 Months", "After 12 Months")</f>
        <v>Last 12 Months</v>
      </c>
      <c r="G3441" s="1" t="s">
        <v>6096</v>
      </c>
      <c r="H3441" s="1" t="s">
        <v>2637</v>
      </c>
      <c r="I3441" s="1" t="s">
        <v>6097</v>
      </c>
      <c r="J3441" s="8">
        <f>EOMONTH(C3441, 0)</f>
        <v>45716</v>
      </c>
      <c r="K3441" s="1" t="s">
        <v>373</v>
      </c>
      <c r="L3441" s="1" t="str">
        <f>IF(ISNUMBER(SEARCH("Social subscription",I3441)),"Social Sub",IF(OR(ISNUMBER(SEARCH("Mens",I3441)),ISNUMBER(SEARCH("Ladies",I3441))),"Match Fees",IF(OR(ISNUMBER(SEARCH("Badgers",I3441)),ISNUMBER(SEARCH("Match Fee",I3441))),"Match Fees",IF(OR(ISNUMBER(SEARCH("Training",I3441)),ISNUMBER(SEARCH("Aspirations",I3441))),"Training Fee",""))))</f>
        <v>Match Fees</v>
      </c>
      <c r="M3441" s="1">
        <v>10</v>
      </c>
      <c r="N3441" s="1">
        <v>0.21</v>
      </c>
      <c r="O3441" s="1">
        <v>0.1</v>
      </c>
      <c r="P3441" s="1">
        <v>0</v>
      </c>
      <c r="Q3441" s="1">
        <v>9.69</v>
      </c>
    </row>
    <row r="3442" spans="1:17" ht="12.75">
      <c r="A3442" s="4">
        <v>45696</v>
      </c>
      <c r="B3442" s="18">
        <f>IF(AND(ISNUMBER(--LEFT(A3442,10)), ISNUMBER(--LEFT(C3442,10))), --LEFT(C3442,10) - --LEFT(A3442,10), "")</f>
        <v>7.6451000000015483</v>
      </c>
      <c r="C3442" s="4">
        <v>45703.645138888889</v>
      </c>
      <c r="D3442" s="16">
        <f>YEAR(C3442)</f>
        <v>2025</v>
      </c>
      <c r="E3442" s="1" t="str">
        <f t="shared" si="53"/>
        <v>February 2025</v>
      </c>
      <c r="F3442" s="3" t="str">
        <f ca="1">IF(C3442&gt;=TODAY()-365, "Last 12 Months", "After 12 Months")</f>
        <v>Last 12 Months</v>
      </c>
      <c r="G3442" s="1" t="s">
        <v>6098</v>
      </c>
      <c r="H3442" s="1" t="s">
        <v>2009</v>
      </c>
      <c r="I3442" s="1" t="s">
        <v>6009</v>
      </c>
      <c r="J3442" s="8">
        <f>EOMONTH(C3442, 0)</f>
        <v>45716</v>
      </c>
      <c r="K3442" s="1" t="s">
        <v>373</v>
      </c>
      <c r="L3442" s="1" t="str">
        <f>IF(ISNUMBER(SEARCH("Social subscription",I3442)),"Social Sub",IF(OR(ISNUMBER(SEARCH("Mens",I3442)),ISNUMBER(SEARCH("Ladies",I3442))),"Match Fees",IF(OR(ISNUMBER(SEARCH("Badgers",I3442)),ISNUMBER(SEARCH("Match Fee",I3442))),"Match Fees",IF(OR(ISNUMBER(SEARCH("Training",I3442)),ISNUMBER(SEARCH("Aspirations",I3442))),"Training Fee",""))))</f>
        <v>Match Fees</v>
      </c>
      <c r="M3442" s="1">
        <v>10</v>
      </c>
      <c r="N3442" s="1">
        <v>0.2</v>
      </c>
      <c r="O3442" s="1">
        <v>0.1</v>
      </c>
      <c r="P3442" s="1">
        <v>0</v>
      </c>
      <c r="Q3442" s="1">
        <v>9.6999999999999993</v>
      </c>
    </row>
    <row r="3443" spans="1:17" ht="12.75">
      <c r="A3443" s="4">
        <v>45696</v>
      </c>
      <c r="B3443" s="18">
        <f>IF(AND(ISNUMBER(--LEFT(A3443,10)), ISNUMBER(--LEFT(C3443,10))), --LEFT(C3443,10) - --LEFT(A3443,10), "")</f>
        <v>7.6451000000015483</v>
      </c>
      <c r="C3443" s="4">
        <v>45703.645138888889</v>
      </c>
      <c r="D3443" s="16">
        <f>YEAR(C3443)</f>
        <v>2025</v>
      </c>
      <c r="E3443" s="1" t="str">
        <f t="shared" si="53"/>
        <v>February 2025</v>
      </c>
      <c r="F3443" s="3" t="str">
        <f ca="1">IF(C3443&gt;=TODAY()-365, "Last 12 Months", "After 12 Months")</f>
        <v>Last 12 Months</v>
      </c>
      <c r="G3443" s="1" t="s">
        <v>6099</v>
      </c>
      <c r="H3443" s="1" t="s">
        <v>898</v>
      </c>
      <c r="I3443" s="1" t="s">
        <v>6100</v>
      </c>
      <c r="J3443" s="8">
        <f>EOMONTH(C3443, 0)</f>
        <v>45716</v>
      </c>
      <c r="K3443" s="1" t="s">
        <v>373</v>
      </c>
      <c r="L3443" s="1" t="str">
        <f>IF(ISNUMBER(SEARCH("Social subscription",I3443)),"Social Sub",IF(OR(ISNUMBER(SEARCH("Mens",I3443)),ISNUMBER(SEARCH("Ladies",I3443))),"Match Fees",IF(OR(ISNUMBER(SEARCH("Badgers",I3443)),ISNUMBER(SEARCH("Match Fee",I3443))),"Match Fees",IF(OR(ISNUMBER(SEARCH("Training",I3443)),ISNUMBER(SEARCH("Aspirations",I3443))),"Training Fee",""))))</f>
        <v>Match Fees</v>
      </c>
      <c r="M3443" s="1">
        <v>3</v>
      </c>
      <c r="N3443" s="1">
        <v>0.06</v>
      </c>
      <c r="O3443" s="1">
        <v>0.05</v>
      </c>
      <c r="P3443" s="1">
        <v>0</v>
      </c>
      <c r="Q3443" s="1">
        <v>2.89</v>
      </c>
    </row>
    <row r="3444" spans="1:17" ht="12.75">
      <c r="A3444" s="4">
        <v>45696</v>
      </c>
      <c r="B3444" s="18">
        <f>IF(AND(ISNUMBER(--LEFT(A3444,10)), ISNUMBER(--LEFT(C3444,10))), --LEFT(C3444,10) - --LEFT(A3444,10), "")</f>
        <v>7.6451000000015483</v>
      </c>
      <c r="C3444" s="4">
        <v>45703.645138888889</v>
      </c>
      <c r="D3444" s="16">
        <f>YEAR(C3444)</f>
        <v>2025</v>
      </c>
      <c r="E3444" s="1" t="str">
        <f t="shared" si="53"/>
        <v>February 2025</v>
      </c>
      <c r="F3444" s="3" t="str">
        <f ca="1">IF(C3444&gt;=TODAY()-365, "Last 12 Months", "After 12 Months")</f>
        <v>Last 12 Months</v>
      </c>
      <c r="G3444" s="1" t="s">
        <v>6101</v>
      </c>
      <c r="H3444" s="1" t="s">
        <v>898</v>
      </c>
      <c r="I3444" s="1" t="s">
        <v>6102</v>
      </c>
      <c r="J3444" s="8">
        <f>EOMONTH(C3444, 0)</f>
        <v>45716</v>
      </c>
      <c r="K3444" s="1" t="s">
        <v>373</v>
      </c>
      <c r="L3444" s="1" t="str">
        <f>IF(ISNUMBER(SEARCH("Social subscription",I3444)),"Social Sub",IF(OR(ISNUMBER(SEARCH("Mens",I3444)),ISNUMBER(SEARCH("Ladies",I3444))),"Match Fees",IF(OR(ISNUMBER(SEARCH("Badgers",I3444)),ISNUMBER(SEARCH("Match Fee",I3444))),"Match Fees",IF(OR(ISNUMBER(SEARCH("Training",I3444)),ISNUMBER(SEARCH("Aspirations",I3444))),"Training Fee",""))))</f>
        <v>Training Fee</v>
      </c>
      <c r="M3444" s="1">
        <v>3</v>
      </c>
      <c r="N3444" s="1">
        <v>0.06</v>
      </c>
      <c r="O3444" s="1">
        <v>0.05</v>
      </c>
      <c r="P3444" s="1">
        <v>0</v>
      </c>
      <c r="Q3444" s="1">
        <v>2.89</v>
      </c>
    </row>
    <row r="3445" spans="1:17" ht="12.75">
      <c r="A3445" s="4">
        <v>45696</v>
      </c>
      <c r="B3445" s="18">
        <f>IF(AND(ISNUMBER(--LEFT(A3445,10)), ISNUMBER(--LEFT(C3445,10))), --LEFT(C3445,10) - --LEFT(A3445,10), "")</f>
        <v>7.6451000000015483</v>
      </c>
      <c r="C3445" s="4">
        <v>45703.645138888889</v>
      </c>
      <c r="D3445" s="16">
        <f>YEAR(C3445)</f>
        <v>2025</v>
      </c>
      <c r="E3445" s="1" t="str">
        <f t="shared" si="53"/>
        <v>February 2025</v>
      </c>
      <c r="F3445" s="3" t="str">
        <f ca="1">IF(C3445&gt;=TODAY()-365, "Last 12 Months", "After 12 Months")</f>
        <v>Last 12 Months</v>
      </c>
      <c r="G3445" s="1" t="s">
        <v>6103</v>
      </c>
      <c r="H3445" s="1" t="s">
        <v>901</v>
      </c>
      <c r="I3445" s="1" t="s">
        <v>6102</v>
      </c>
      <c r="J3445" s="8">
        <f>EOMONTH(C3445, 0)</f>
        <v>45716</v>
      </c>
      <c r="K3445" s="1" t="s">
        <v>373</v>
      </c>
      <c r="L3445" s="1" t="str">
        <f>IF(ISNUMBER(SEARCH("Social subscription",I3445)),"Social Sub",IF(OR(ISNUMBER(SEARCH("Mens",I3445)),ISNUMBER(SEARCH("Ladies",I3445))),"Match Fees",IF(OR(ISNUMBER(SEARCH("Badgers",I3445)),ISNUMBER(SEARCH("Match Fee",I3445))),"Match Fees",IF(OR(ISNUMBER(SEARCH("Training",I3445)),ISNUMBER(SEARCH("Aspirations",I3445))),"Training Fee",""))))</f>
        <v>Training Fee</v>
      </c>
      <c r="M3445" s="1">
        <v>3</v>
      </c>
      <c r="N3445" s="1">
        <v>0.06</v>
      </c>
      <c r="O3445" s="1">
        <v>0.05</v>
      </c>
      <c r="P3445" s="1">
        <v>0</v>
      </c>
      <c r="Q3445" s="1">
        <v>2.89</v>
      </c>
    </row>
    <row r="3446" spans="1:17" ht="12.75">
      <c r="A3446" s="4">
        <v>45697</v>
      </c>
      <c r="B3446" s="18">
        <f>IF(AND(ISNUMBER(--LEFT(A3446,10)), ISNUMBER(--LEFT(C3446,10))), --LEFT(C3446,10) - --LEFT(A3446,10), "")</f>
        <v>6.6451000000015483</v>
      </c>
      <c r="C3446" s="4">
        <v>45703.645138888889</v>
      </c>
      <c r="D3446" s="16">
        <f>YEAR(C3446)</f>
        <v>2025</v>
      </c>
      <c r="E3446" s="1" t="str">
        <f t="shared" si="53"/>
        <v>February 2025</v>
      </c>
      <c r="F3446" s="3" t="str">
        <f ca="1">IF(C3446&gt;=TODAY()-365, "Last 12 Months", "After 12 Months")</f>
        <v>Last 12 Months</v>
      </c>
      <c r="G3446" s="1" t="s">
        <v>6104</v>
      </c>
      <c r="H3446" s="1" t="s">
        <v>898</v>
      </c>
      <c r="I3446" s="1" t="s">
        <v>6105</v>
      </c>
      <c r="J3446" s="8">
        <f>EOMONTH(C3446, 0)</f>
        <v>45716</v>
      </c>
      <c r="K3446" s="1" t="s">
        <v>373</v>
      </c>
      <c r="L3446" s="1" t="str">
        <f>IF(ISNUMBER(SEARCH("Social subscription",I3446)),"Social Sub",IF(OR(ISNUMBER(SEARCH("Mens",I3446)),ISNUMBER(SEARCH("Ladies",I3446))),"Match Fees",IF(OR(ISNUMBER(SEARCH("Badgers",I3446)),ISNUMBER(SEARCH("Match Fee",I3446))),"Match Fees",IF(OR(ISNUMBER(SEARCH("Training",I3446)),ISNUMBER(SEARCH("Aspirations",I3446))),"Training Fee",""))))</f>
        <v>Training Fee</v>
      </c>
      <c r="M3446" s="1">
        <v>3</v>
      </c>
      <c r="N3446" s="1">
        <v>0.06</v>
      </c>
      <c r="O3446" s="1">
        <v>0.05</v>
      </c>
      <c r="P3446" s="1">
        <v>0</v>
      </c>
      <c r="Q3446" s="1">
        <v>2.89</v>
      </c>
    </row>
    <row r="3447" spans="1:17" ht="12.75">
      <c r="A3447" s="4">
        <v>45697</v>
      </c>
      <c r="B3447" s="18">
        <f>IF(AND(ISNUMBER(--LEFT(A3447,10)), ISNUMBER(--LEFT(C3447,10))), --LEFT(C3447,10) - --LEFT(A3447,10), "")</f>
        <v>6.6451000000015483</v>
      </c>
      <c r="C3447" s="4">
        <v>45703.645138888889</v>
      </c>
      <c r="D3447" s="16">
        <f>YEAR(C3447)</f>
        <v>2025</v>
      </c>
      <c r="E3447" s="1" t="str">
        <f t="shared" si="53"/>
        <v>February 2025</v>
      </c>
      <c r="F3447" s="3" t="str">
        <f ca="1">IF(C3447&gt;=TODAY()-365, "Last 12 Months", "After 12 Months")</f>
        <v>Last 12 Months</v>
      </c>
      <c r="G3447" s="1" t="s">
        <v>6106</v>
      </c>
      <c r="H3447" s="1" t="s">
        <v>901</v>
      </c>
      <c r="I3447" s="1" t="s">
        <v>6105</v>
      </c>
      <c r="J3447" s="8">
        <f>EOMONTH(C3447, 0)</f>
        <v>45716</v>
      </c>
      <c r="K3447" s="1" t="s">
        <v>373</v>
      </c>
      <c r="L3447" s="1" t="str">
        <f>IF(ISNUMBER(SEARCH("Social subscription",I3447)),"Social Sub",IF(OR(ISNUMBER(SEARCH("Mens",I3447)),ISNUMBER(SEARCH("Ladies",I3447))),"Match Fees",IF(OR(ISNUMBER(SEARCH("Badgers",I3447)),ISNUMBER(SEARCH("Match Fee",I3447))),"Match Fees",IF(OR(ISNUMBER(SEARCH("Training",I3447)),ISNUMBER(SEARCH("Aspirations",I3447))),"Training Fee",""))))</f>
        <v>Training Fee</v>
      </c>
      <c r="M3447" s="1">
        <v>3</v>
      </c>
      <c r="N3447" s="1">
        <v>0.06</v>
      </c>
      <c r="O3447" s="1">
        <v>0.05</v>
      </c>
      <c r="P3447" s="1">
        <v>0</v>
      </c>
      <c r="Q3447" s="1">
        <v>2.89</v>
      </c>
    </row>
    <row r="3448" spans="1:17" ht="12.75">
      <c r="A3448" s="4">
        <v>45697</v>
      </c>
      <c r="B3448" s="18">
        <f>IF(AND(ISNUMBER(--LEFT(A3448,10)), ISNUMBER(--LEFT(C3448,10))), --LEFT(C3448,10) - --LEFT(A3448,10), "")</f>
        <v>6.6451000000015483</v>
      </c>
      <c r="C3448" s="4">
        <v>45703.645138888889</v>
      </c>
      <c r="D3448" s="16">
        <f>YEAR(C3448)</f>
        <v>2025</v>
      </c>
      <c r="E3448" s="1" t="str">
        <f t="shared" si="53"/>
        <v>February 2025</v>
      </c>
      <c r="F3448" s="3" t="str">
        <f ca="1">IF(C3448&gt;=TODAY()-365, "Last 12 Months", "After 12 Months")</f>
        <v>Last 12 Months</v>
      </c>
      <c r="G3448" s="1" t="s">
        <v>6107</v>
      </c>
      <c r="H3448" s="1" t="s">
        <v>2009</v>
      </c>
      <c r="I3448" s="1" t="s">
        <v>5998</v>
      </c>
      <c r="J3448" s="8">
        <f>EOMONTH(C3448, 0)</f>
        <v>45716</v>
      </c>
      <c r="K3448" s="1" t="s">
        <v>373</v>
      </c>
      <c r="L3448" s="1" t="str">
        <f>IF(ISNUMBER(SEARCH("Social subscription",I3448)),"Social Sub",IF(OR(ISNUMBER(SEARCH("Mens",I3448)),ISNUMBER(SEARCH("Ladies",I3448))),"Match Fees",IF(OR(ISNUMBER(SEARCH("Badgers",I3448)),ISNUMBER(SEARCH("Match Fee",I3448))),"Match Fees",IF(OR(ISNUMBER(SEARCH("Training",I3448)),ISNUMBER(SEARCH("Aspirations",I3448))),"Training Fee",""))))</f>
        <v>Match Fees</v>
      </c>
      <c r="M3448" s="1">
        <v>10</v>
      </c>
      <c r="N3448" s="1">
        <v>0.18</v>
      </c>
      <c r="O3448" s="1">
        <v>0.1</v>
      </c>
      <c r="P3448" s="1">
        <v>0</v>
      </c>
      <c r="Q3448" s="1">
        <v>9.7200000000000006</v>
      </c>
    </row>
    <row r="3449" spans="1:17" ht="12.75">
      <c r="A3449" s="4">
        <v>45703</v>
      </c>
      <c r="B3449" s="18">
        <f>IF(AND(ISNUMBER(--LEFT(A3449,10)), ISNUMBER(--LEFT(C3449,10))), --LEFT(C3449,10) - --LEFT(A3449,10), "")</f>
        <v>0.64510000000154832</v>
      </c>
      <c r="C3449" s="4">
        <v>45703.645138888889</v>
      </c>
      <c r="D3449" s="16">
        <f>YEAR(C3449)</f>
        <v>2025</v>
      </c>
      <c r="E3449" s="1" t="str">
        <f t="shared" si="53"/>
        <v>February 2025</v>
      </c>
      <c r="F3449" s="3" t="str">
        <f ca="1">IF(C3449&gt;=TODAY()-365, "Last 12 Months", "After 12 Months")</f>
        <v>Last 12 Months</v>
      </c>
      <c r="G3449" s="1" t="s">
        <v>6108</v>
      </c>
      <c r="H3449" s="1" t="s">
        <v>2009</v>
      </c>
      <c r="I3449" s="1" t="s">
        <v>6109</v>
      </c>
      <c r="J3449" s="8">
        <f>EOMONTH(C3449, 0)</f>
        <v>45716</v>
      </c>
      <c r="K3449" s="1" t="s">
        <v>373</v>
      </c>
      <c r="L3449" s="1" t="str">
        <f>IF(ISNUMBER(SEARCH("Social subscription",I3449)),"Social Sub",IF(OR(ISNUMBER(SEARCH("Mens",I3449)),ISNUMBER(SEARCH("Ladies",I3449))),"Match Fees",IF(OR(ISNUMBER(SEARCH("Badgers",I3449)),ISNUMBER(SEARCH("Match Fee",I3449))),"Match Fees",IF(OR(ISNUMBER(SEARCH("Training",I3449)),ISNUMBER(SEARCH("Aspirations",I3449))),"Training Fee",""))))</f>
        <v>Match Fees</v>
      </c>
      <c r="M3449" s="1">
        <v>10</v>
      </c>
      <c r="N3449" s="1">
        <v>0.2</v>
      </c>
      <c r="O3449" s="1">
        <v>0.1</v>
      </c>
      <c r="P3449" s="1">
        <v>0</v>
      </c>
      <c r="Q3449" s="1">
        <v>9.6999999999999993</v>
      </c>
    </row>
    <row r="3450" spans="1:17" ht="12.75">
      <c r="A3450" s="4">
        <v>45675</v>
      </c>
      <c r="B3450" s="18">
        <f>IF(AND(ISNUMBER(--LEFT(A3450,10)), ISNUMBER(--LEFT(C3450,10))), --LEFT(C3450,10) - --LEFT(A3450,10), "")</f>
        <v>28.658999999999651</v>
      </c>
      <c r="C3450" s="4">
        <v>45703.65902777778</v>
      </c>
      <c r="D3450" s="16">
        <f>YEAR(C3450)</f>
        <v>2025</v>
      </c>
      <c r="E3450" s="1" t="str">
        <f t="shared" si="53"/>
        <v>February 2025</v>
      </c>
      <c r="F3450" s="3" t="str">
        <f ca="1">IF(C3450&gt;=TODAY()-365, "Last 12 Months", "After 12 Months")</f>
        <v>Last 12 Months</v>
      </c>
      <c r="G3450" s="1" t="s">
        <v>6110</v>
      </c>
      <c r="H3450" s="1" t="s">
        <v>668</v>
      </c>
      <c r="I3450" s="1" t="s">
        <v>5889</v>
      </c>
      <c r="J3450" s="8">
        <f>EOMONTH(C3450, 0)</f>
        <v>45716</v>
      </c>
      <c r="K3450" s="1" t="s">
        <v>373</v>
      </c>
      <c r="L3450" s="1" t="str">
        <f>IF(ISNUMBER(SEARCH("Social subscription",I3450)),"Social Sub",IF(OR(ISNUMBER(SEARCH("Mens",I3450)),ISNUMBER(SEARCH("Ladies",I3450))),"Match Fees",IF(OR(ISNUMBER(SEARCH("Badgers",I3450)),ISNUMBER(SEARCH("Match Fee",I3450))),"Match Fees",IF(OR(ISNUMBER(SEARCH("Training",I3450)),ISNUMBER(SEARCH("Aspirations",I3450))),"Training Fee",""))))</f>
        <v>Match Fees</v>
      </c>
      <c r="M3450" s="1">
        <v>10</v>
      </c>
      <c r="N3450" s="1">
        <v>0.19</v>
      </c>
      <c r="O3450" s="1">
        <v>0.1</v>
      </c>
      <c r="P3450" s="1">
        <v>0</v>
      </c>
      <c r="Q3450" s="1">
        <v>9.7100000000000009</v>
      </c>
    </row>
    <row r="3451" spans="1:17" ht="12.75">
      <c r="A3451" s="4">
        <v>45689</v>
      </c>
      <c r="B3451" s="18">
        <f>IF(AND(ISNUMBER(--LEFT(A3451,10)), ISNUMBER(--LEFT(C3451,10))), --LEFT(C3451,10) - --LEFT(A3451,10), "")</f>
        <v>14.658999999999651</v>
      </c>
      <c r="C3451" s="4">
        <v>45703.65902777778</v>
      </c>
      <c r="D3451" s="16">
        <f>YEAR(C3451)</f>
        <v>2025</v>
      </c>
      <c r="E3451" s="1" t="str">
        <f t="shared" si="53"/>
        <v>February 2025</v>
      </c>
      <c r="F3451" s="3" t="str">
        <f ca="1">IF(C3451&gt;=TODAY()-365, "Last 12 Months", "After 12 Months")</f>
        <v>Last 12 Months</v>
      </c>
      <c r="G3451" s="1" t="s">
        <v>6111</v>
      </c>
      <c r="H3451" s="1" t="s">
        <v>668</v>
      </c>
      <c r="I3451" s="1" t="s">
        <v>6112</v>
      </c>
      <c r="J3451" s="8">
        <f>EOMONTH(C3451, 0)</f>
        <v>45716</v>
      </c>
      <c r="K3451" s="1" t="s">
        <v>373</v>
      </c>
      <c r="L3451" s="1" t="str">
        <f>IF(ISNUMBER(SEARCH("Social subscription",I3451)),"Social Sub",IF(OR(ISNUMBER(SEARCH("Mens",I3451)),ISNUMBER(SEARCH("Ladies",I3451))),"Match Fees",IF(OR(ISNUMBER(SEARCH("Badgers",I3451)),ISNUMBER(SEARCH("Match Fee",I3451))),"Match Fees",IF(OR(ISNUMBER(SEARCH("Training",I3451)),ISNUMBER(SEARCH("Aspirations",I3451))),"Training Fee",""))))</f>
        <v>Match Fees</v>
      </c>
      <c r="M3451" s="1">
        <v>10</v>
      </c>
      <c r="N3451" s="1">
        <v>0.19</v>
      </c>
      <c r="O3451" s="1">
        <v>0.1</v>
      </c>
      <c r="P3451" s="1">
        <v>0</v>
      </c>
      <c r="Q3451" s="1">
        <v>9.7100000000000009</v>
      </c>
    </row>
    <row r="3452" spans="1:17" ht="12.75">
      <c r="A3452" s="4">
        <v>45696</v>
      </c>
      <c r="B3452" s="18">
        <f>IF(AND(ISNUMBER(--LEFT(A3452,10)), ISNUMBER(--LEFT(C3452,10))), --LEFT(C3452,10) - --LEFT(A3452,10), "")</f>
        <v>7.6589999999996508</v>
      </c>
      <c r="C3452" s="4">
        <v>45703.65902777778</v>
      </c>
      <c r="D3452" s="16">
        <f>YEAR(C3452)</f>
        <v>2025</v>
      </c>
      <c r="E3452" s="1" t="str">
        <f t="shared" si="53"/>
        <v>February 2025</v>
      </c>
      <c r="F3452" s="3" t="str">
        <f ca="1">IF(C3452&gt;=TODAY()-365, "Last 12 Months", "After 12 Months")</f>
        <v>Last 12 Months</v>
      </c>
      <c r="G3452" s="1" t="s">
        <v>6113</v>
      </c>
      <c r="H3452" s="1" t="s">
        <v>668</v>
      </c>
      <c r="I3452" s="1" t="s">
        <v>6009</v>
      </c>
      <c r="J3452" s="8">
        <f>EOMONTH(C3452, 0)</f>
        <v>45716</v>
      </c>
      <c r="K3452" s="1" t="s">
        <v>373</v>
      </c>
      <c r="L3452" s="1" t="str">
        <f>IF(ISNUMBER(SEARCH("Social subscription",I3452)),"Social Sub",IF(OR(ISNUMBER(SEARCH("Mens",I3452)),ISNUMBER(SEARCH("Ladies",I3452))),"Match Fees",IF(OR(ISNUMBER(SEARCH("Badgers",I3452)),ISNUMBER(SEARCH("Match Fee",I3452))),"Match Fees",IF(OR(ISNUMBER(SEARCH("Training",I3452)),ISNUMBER(SEARCH("Aspirations",I3452))),"Training Fee",""))))</f>
        <v>Match Fees</v>
      </c>
      <c r="M3452" s="1">
        <v>10</v>
      </c>
      <c r="N3452" s="1">
        <v>0.19</v>
      </c>
      <c r="O3452" s="1">
        <v>0.1</v>
      </c>
      <c r="P3452" s="1">
        <v>0</v>
      </c>
      <c r="Q3452" s="1">
        <v>9.7100000000000009</v>
      </c>
    </row>
    <row r="3453" spans="1:17" ht="12.75">
      <c r="A3453" s="4">
        <v>45697</v>
      </c>
      <c r="B3453" s="18">
        <f>IF(AND(ISNUMBER(--LEFT(A3453,10)), ISNUMBER(--LEFT(C3453,10))), --LEFT(C3453,10) - --LEFT(A3453,10), "")</f>
        <v>6.6589999999996508</v>
      </c>
      <c r="C3453" s="4">
        <v>45703.65902777778</v>
      </c>
      <c r="D3453" s="16">
        <f>YEAR(C3453)</f>
        <v>2025</v>
      </c>
      <c r="E3453" s="1" t="str">
        <f t="shared" si="53"/>
        <v>February 2025</v>
      </c>
      <c r="F3453" s="3" t="str">
        <f ca="1">IF(C3453&gt;=TODAY()-365, "Last 12 Months", "After 12 Months")</f>
        <v>Last 12 Months</v>
      </c>
      <c r="G3453" s="1" t="s">
        <v>6114</v>
      </c>
      <c r="H3453" s="1" t="s">
        <v>668</v>
      </c>
      <c r="I3453" s="1" t="s">
        <v>5998</v>
      </c>
      <c r="J3453" s="8">
        <f>EOMONTH(C3453, 0)</f>
        <v>45716</v>
      </c>
      <c r="K3453" s="1" t="s">
        <v>373</v>
      </c>
      <c r="L3453" s="1" t="str">
        <f>IF(ISNUMBER(SEARCH("Social subscription",I3453)),"Social Sub",IF(OR(ISNUMBER(SEARCH("Mens",I3453)),ISNUMBER(SEARCH("Ladies",I3453))),"Match Fees",IF(OR(ISNUMBER(SEARCH("Badgers",I3453)),ISNUMBER(SEARCH("Match Fee",I3453))),"Match Fees",IF(OR(ISNUMBER(SEARCH("Training",I3453)),ISNUMBER(SEARCH("Aspirations",I3453))),"Training Fee",""))))</f>
        <v>Match Fees</v>
      </c>
      <c r="M3453" s="1">
        <v>10</v>
      </c>
      <c r="N3453" s="1">
        <v>0.19</v>
      </c>
      <c r="O3453" s="1">
        <v>0.1</v>
      </c>
      <c r="P3453" s="1">
        <v>0</v>
      </c>
      <c r="Q3453" s="1">
        <v>9.7100000000000009</v>
      </c>
    </row>
    <row r="3454" spans="1:17" ht="12.75">
      <c r="A3454" s="4">
        <v>45703</v>
      </c>
      <c r="B3454" s="18">
        <f>IF(AND(ISNUMBER(--LEFT(A3454,10)), ISNUMBER(--LEFT(C3454,10))), --LEFT(C3454,10) - --LEFT(A3454,10), "")</f>
        <v>0.65899999999965075</v>
      </c>
      <c r="C3454" s="4">
        <v>45703.65902777778</v>
      </c>
      <c r="D3454" s="16">
        <f>YEAR(C3454)</f>
        <v>2025</v>
      </c>
      <c r="E3454" s="1" t="str">
        <f t="shared" si="53"/>
        <v>February 2025</v>
      </c>
      <c r="F3454" s="3" t="str">
        <f ca="1">IF(C3454&gt;=TODAY()-365, "Last 12 Months", "After 12 Months")</f>
        <v>Last 12 Months</v>
      </c>
      <c r="G3454" s="1" t="s">
        <v>6115</v>
      </c>
      <c r="H3454" s="1" t="s">
        <v>668</v>
      </c>
      <c r="I3454" s="1" t="s">
        <v>6109</v>
      </c>
      <c r="J3454" s="8">
        <f>EOMONTH(C3454, 0)</f>
        <v>45716</v>
      </c>
      <c r="K3454" s="1" t="s">
        <v>373</v>
      </c>
      <c r="L3454" s="1" t="str">
        <f>IF(ISNUMBER(SEARCH("Social subscription",I3454)),"Social Sub",IF(OR(ISNUMBER(SEARCH("Mens",I3454)),ISNUMBER(SEARCH("Ladies",I3454))),"Match Fees",IF(OR(ISNUMBER(SEARCH("Badgers",I3454)),ISNUMBER(SEARCH("Match Fee",I3454))),"Match Fees",IF(OR(ISNUMBER(SEARCH("Training",I3454)),ISNUMBER(SEARCH("Aspirations",I3454))),"Training Fee",""))))</f>
        <v>Match Fees</v>
      </c>
      <c r="M3454" s="1">
        <v>10</v>
      </c>
      <c r="N3454" s="1">
        <v>0.19</v>
      </c>
      <c r="O3454" s="1">
        <v>0.1</v>
      </c>
      <c r="P3454" s="1">
        <v>0</v>
      </c>
      <c r="Q3454" s="1">
        <v>9.7100000000000009</v>
      </c>
    </row>
    <row r="3455" spans="1:17" ht="12.75">
      <c r="A3455" s="4">
        <v>45675</v>
      </c>
      <c r="B3455" s="18">
        <f>IF(AND(ISNUMBER(--LEFT(A3455,10)), ISNUMBER(--LEFT(C3455,10))), --LEFT(C3455,10) - --LEFT(A3455,10), "")</f>
        <v>29.513099999996484</v>
      </c>
      <c r="C3455" s="4">
        <v>45704.513194444444</v>
      </c>
      <c r="D3455" s="16">
        <f>YEAR(C3455)</f>
        <v>2025</v>
      </c>
      <c r="E3455" s="1" t="str">
        <f t="shared" si="53"/>
        <v>February 2025</v>
      </c>
      <c r="F3455" s="3" t="str">
        <f ca="1">IF(C3455&gt;=TODAY()-365, "Last 12 Months", "After 12 Months")</f>
        <v>Last 12 Months</v>
      </c>
      <c r="G3455" s="1" t="s">
        <v>6116</v>
      </c>
      <c r="H3455" s="1" t="s">
        <v>1239</v>
      </c>
      <c r="I3455" s="1" t="s">
        <v>5889</v>
      </c>
      <c r="J3455" s="8">
        <f>EOMONTH(C3455, 0)</f>
        <v>45716</v>
      </c>
      <c r="K3455" s="1" t="s">
        <v>373</v>
      </c>
      <c r="L3455" s="1" t="str">
        <f>IF(ISNUMBER(SEARCH("Social subscription",I3455)),"Social Sub",IF(OR(ISNUMBER(SEARCH("Mens",I3455)),ISNUMBER(SEARCH("Ladies",I3455))),"Match Fees",IF(OR(ISNUMBER(SEARCH("Badgers",I3455)),ISNUMBER(SEARCH("Match Fee",I3455))),"Match Fees",IF(OR(ISNUMBER(SEARCH("Training",I3455)),ISNUMBER(SEARCH("Aspirations",I3455))),"Training Fee",""))))</f>
        <v>Match Fees</v>
      </c>
      <c r="M3455" s="1">
        <v>10</v>
      </c>
      <c r="N3455" s="1">
        <v>0.19</v>
      </c>
      <c r="O3455" s="1">
        <v>0.1</v>
      </c>
      <c r="P3455" s="1">
        <v>0</v>
      </c>
      <c r="Q3455" s="1">
        <v>9.7100000000000009</v>
      </c>
    </row>
    <row r="3456" spans="1:17" ht="12.75">
      <c r="A3456" s="4">
        <v>45689</v>
      </c>
      <c r="B3456" s="18">
        <f>IF(AND(ISNUMBER(--LEFT(A3456,10)), ISNUMBER(--LEFT(C3456,10))), --LEFT(C3456,10) - --LEFT(A3456,10), "")</f>
        <v>15.513099999996484</v>
      </c>
      <c r="C3456" s="4">
        <v>45704.513194444444</v>
      </c>
      <c r="D3456" s="16">
        <f>YEAR(C3456)</f>
        <v>2025</v>
      </c>
      <c r="E3456" s="1" t="str">
        <f t="shared" si="53"/>
        <v>February 2025</v>
      </c>
      <c r="F3456" s="3" t="str">
        <f ca="1">IF(C3456&gt;=TODAY()-365, "Last 12 Months", "After 12 Months")</f>
        <v>Last 12 Months</v>
      </c>
      <c r="G3456" s="1" t="s">
        <v>6117</v>
      </c>
      <c r="H3456" s="1" t="s">
        <v>1239</v>
      </c>
      <c r="I3456" s="1" t="s">
        <v>5903</v>
      </c>
      <c r="J3456" s="8">
        <f>EOMONTH(C3456, 0)</f>
        <v>45716</v>
      </c>
      <c r="K3456" s="1" t="s">
        <v>373</v>
      </c>
      <c r="L3456" s="1" t="str">
        <f>IF(ISNUMBER(SEARCH("Social subscription",I3456)),"Social Sub",IF(OR(ISNUMBER(SEARCH("Mens",I3456)),ISNUMBER(SEARCH("Ladies",I3456))),"Match Fees",IF(OR(ISNUMBER(SEARCH("Badgers",I3456)),ISNUMBER(SEARCH("Match Fee",I3456))),"Match Fees",IF(OR(ISNUMBER(SEARCH("Training",I3456)),ISNUMBER(SEARCH("Aspirations",I3456))),"Training Fee",""))))</f>
        <v>Match Fees</v>
      </c>
      <c r="M3456" s="1">
        <v>10</v>
      </c>
      <c r="N3456" s="1">
        <v>0.19</v>
      </c>
      <c r="O3456" s="1">
        <v>0.1</v>
      </c>
      <c r="P3456" s="1">
        <v>0</v>
      </c>
      <c r="Q3456" s="1">
        <v>9.7100000000000009</v>
      </c>
    </row>
    <row r="3457" spans="1:17" ht="12.75">
      <c r="A3457" s="4">
        <v>45696</v>
      </c>
      <c r="B3457" s="18">
        <f>IF(AND(ISNUMBER(--LEFT(A3457,10)), ISNUMBER(--LEFT(C3457,10))), --LEFT(C3457,10) - --LEFT(A3457,10), "")</f>
        <v>8.5130999999964843</v>
      </c>
      <c r="C3457" s="4">
        <v>45704.513194444444</v>
      </c>
      <c r="D3457" s="16">
        <f>YEAR(C3457)</f>
        <v>2025</v>
      </c>
      <c r="E3457" s="1" t="str">
        <f t="shared" si="53"/>
        <v>February 2025</v>
      </c>
      <c r="F3457" s="3" t="str">
        <f ca="1">IF(C3457&gt;=TODAY()-365, "Last 12 Months", "After 12 Months")</f>
        <v>Last 12 Months</v>
      </c>
      <c r="G3457" s="1" t="s">
        <v>6118</v>
      </c>
      <c r="H3457" s="1" t="s">
        <v>1239</v>
      </c>
      <c r="I3457" s="1" t="s">
        <v>6009</v>
      </c>
      <c r="J3457" s="8">
        <f>EOMONTH(C3457, 0)</f>
        <v>45716</v>
      </c>
      <c r="K3457" s="1" t="s">
        <v>373</v>
      </c>
      <c r="L3457" s="1" t="str">
        <f>IF(ISNUMBER(SEARCH("Social subscription",I3457)),"Social Sub",IF(OR(ISNUMBER(SEARCH("Mens",I3457)),ISNUMBER(SEARCH("Ladies",I3457))),"Match Fees",IF(OR(ISNUMBER(SEARCH("Badgers",I3457)),ISNUMBER(SEARCH("Match Fee",I3457))),"Match Fees",IF(OR(ISNUMBER(SEARCH("Training",I3457)),ISNUMBER(SEARCH("Aspirations",I3457))),"Training Fee",""))))</f>
        <v>Match Fees</v>
      </c>
      <c r="M3457" s="1">
        <v>10</v>
      </c>
      <c r="N3457" s="1">
        <v>0.19</v>
      </c>
      <c r="O3457" s="1">
        <v>0.1</v>
      </c>
      <c r="P3457" s="1">
        <v>0</v>
      </c>
      <c r="Q3457" s="1">
        <v>9.7100000000000009</v>
      </c>
    </row>
    <row r="3458" spans="1:17" ht="12.75">
      <c r="A3458" s="4">
        <v>45697</v>
      </c>
      <c r="B3458" s="18">
        <f>IF(AND(ISNUMBER(--LEFT(A3458,10)), ISNUMBER(--LEFT(C3458,10))), --LEFT(C3458,10) - --LEFT(A3458,10), "")</f>
        <v>7.5130999999964843</v>
      </c>
      <c r="C3458" s="4">
        <v>45704.513194444444</v>
      </c>
      <c r="D3458" s="16">
        <f>YEAR(C3458)</f>
        <v>2025</v>
      </c>
      <c r="E3458" s="1" t="str">
        <f t="shared" si="53"/>
        <v>February 2025</v>
      </c>
      <c r="F3458" s="3" t="str">
        <f ca="1">IF(C3458&gt;=TODAY()-365, "Last 12 Months", "After 12 Months")</f>
        <v>Last 12 Months</v>
      </c>
      <c r="G3458" s="1" t="s">
        <v>6119</v>
      </c>
      <c r="H3458" s="1" t="s">
        <v>1239</v>
      </c>
      <c r="I3458" s="1" t="s">
        <v>5998</v>
      </c>
      <c r="J3458" s="8">
        <f>EOMONTH(C3458, 0)</f>
        <v>45716</v>
      </c>
      <c r="K3458" s="1" t="s">
        <v>373</v>
      </c>
      <c r="L3458" s="1" t="str">
        <f>IF(ISNUMBER(SEARCH("Social subscription",I3458)),"Social Sub",IF(OR(ISNUMBER(SEARCH("Mens",I3458)),ISNUMBER(SEARCH("Ladies",I3458))),"Match Fees",IF(OR(ISNUMBER(SEARCH("Badgers",I3458)),ISNUMBER(SEARCH("Match Fee",I3458))),"Match Fees",IF(OR(ISNUMBER(SEARCH("Training",I3458)),ISNUMBER(SEARCH("Aspirations",I3458))),"Training Fee",""))))</f>
        <v>Match Fees</v>
      </c>
      <c r="M3458" s="1">
        <v>10</v>
      </c>
      <c r="N3458" s="1">
        <v>0.19</v>
      </c>
      <c r="O3458" s="1">
        <v>0.1</v>
      </c>
      <c r="P3458" s="1">
        <v>0</v>
      </c>
      <c r="Q3458" s="1">
        <v>9.7100000000000009</v>
      </c>
    </row>
    <row r="3459" spans="1:17" ht="12.75">
      <c r="A3459" s="4">
        <v>45703</v>
      </c>
      <c r="B3459" s="18">
        <f>IF(AND(ISNUMBER(--LEFT(A3459,10)), ISNUMBER(--LEFT(C3459,10))), --LEFT(C3459,10) - --LEFT(A3459,10), "")</f>
        <v>1.5130999999964843</v>
      </c>
      <c r="C3459" s="4">
        <v>45704.513194444444</v>
      </c>
      <c r="D3459" s="16">
        <f>YEAR(C3459)</f>
        <v>2025</v>
      </c>
      <c r="E3459" s="1" t="str">
        <f t="shared" ref="E3459:E3522" si="54">TEXT(C3459, "mmmm yyyy")</f>
        <v>February 2025</v>
      </c>
      <c r="F3459" s="3" t="str">
        <f ca="1">IF(C3459&gt;=TODAY()-365, "Last 12 Months", "After 12 Months")</f>
        <v>Last 12 Months</v>
      </c>
      <c r="G3459" s="1" t="s">
        <v>6120</v>
      </c>
      <c r="H3459" s="1" t="s">
        <v>1239</v>
      </c>
      <c r="I3459" s="1" t="s">
        <v>6109</v>
      </c>
      <c r="J3459" s="8">
        <f>EOMONTH(C3459, 0)</f>
        <v>45716</v>
      </c>
      <c r="K3459" s="1" t="s">
        <v>373</v>
      </c>
      <c r="L3459" s="1" t="str">
        <f>IF(ISNUMBER(SEARCH("Social subscription",I3459)),"Social Sub",IF(OR(ISNUMBER(SEARCH("Mens",I3459)),ISNUMBER(SEARCH("Ladies",I3459))),"Match Fees",IF(OR(ISNUMBER(SEARCH("Badgers",I3459)),ISNUMBER(SEARCH("Match Fee",I3459))),"Match Fees",IF(OR(ISNUMBER(SEARCH("Training",I3459)),ISNUMBER(SEARCH("Aspirations",I3459))),"Training Fee",""))))</f>
        <v>Match Fees</v>
      </c>
      <c r="M3459" s="1">
        <v>10</v>
      </c>
      <c r="N3459" s="1">
        <v>0.19</v>
      </c>
      <c r="O3459" s="1">
        <v>0.1</v>
      </c>
      <c r="P3459" s="1">
        <v>0</v>
      </c>
      <c r="Q3459" s="1">
        <v>9.7100000000000009</v>
      </c>
    </row>
    <row r="3460" spans="1:17" ht="12.75">
      <c r="A3460" s="4">
        <v>45703</v>
      </c>
      <c r="B3460" s="18">
        <f>IF(AND(ISNUMBER(--LEFT(A3460,10)), ISNUMBER(--LEFT(C3460,10))), --LEFT(C3460,10) - --LEFT(A3460,10), "")</f>
        <v>1.5130999999964843</v>
      </c>
      <c r="C3460" s="4">
        <v>45704.513194444444</v>
      </c>
      <c r="D3460" s="16">
        <f>YEAR(C3460)</f>
        <v>2025</v>
      </c>
      <c r="E3460" s="1" t="str">
        <f t="shared" si="54"/>
        <v>February 2025</v>
      </c>
      <c r="F3460" s="3" t="str">
        <f ca="1">IF(C3460&gt;=TODAY()-365, "Last 12 Months", "After 12 Months")</f>
        <v>Last 12 Months</v>
      </c>
      <c r="G3460" s="1" t="s">
        <v>6121</v>
      </c>
      <c r="H3460" s="1" t="s">
        <v>3493</v>
      </c>
      <c r="I3460" s="1" t="s">
        <v>6122</v>
      </c>
      <c r="J3460" s="8">
        <f>EOMONTH(C3460, 0)</f>
        <v>45716</v>
      </c>
      <c r="K3460" s="1" t="s">
        <v>233</v>
      </c>
      <c r="L3460" s="1" t="str">
        <f>IF(ISNUMBER(SEARCH("Social subscription",I3460)),"Social Sub",IF(OR(ISNUMBER(SEARCH("Mens",I3460)),ISNUMBER(SEARCH("Ladies",I3460))),"Match Fees",IF(OR(ISNUMBER(SEARCH("Badgers",I3460)),ISNUMBER(SEARCH("Match Fee",I3460))),"Match Fees",IF(OR(ISNUMBER(SEARCH("Training",I3460)),ISNUMBER(SEARCH("Aspirations",I3460))),"Training Fee",""))))</f>
        <v>Match Fees</v>
      </c>
      <c r="M3460" s="1">
        <v>3</v>
      </c>
      <c r="N3460" s="1">
        <v>0</v>
      </c>
      <c r="O3460" s="1">
        <v>0</v>
      </c>
      <c r="P3460" s="1">
        <v>0</v>
      </c>
      <c r="Q3460" s="1">
        <v>3</v>
      </c>
    </row>
    <row r="3461" spans="1:17" ht="12.75">
      <c r="A3461" s="4">
        <v>45704</v>
      </c>
      <c r="B3461" s="18">
        <f>IF(AND(ISNUMBER(--LEFT(A3461,10)), ISNUMBER(--LEFT(C3461,10))), --LEFT(C3461,10) - --LEFT(A3461,10), "")</f>
        <v>0.75340000000142027</v>
      </c>
      <c r="C3461" s="4">
        <v>45704.753472222219</v>
      </c>
      <c r="D3461" s="16">
        <f>YEAR(C3461)</f>
        <v>2025</v>
      </c>
      <c r="E3461" s="1" t="str">
        <f t="shared" si="54"/>
        <v>February 2025</v>
      </c>
      <c r="F3461" s="3" t="str">
        <f ca="1">IF(C3461&gt;=TODAY()-365, "Last 12 Months", "After 12 Months")</f>
        <v>Last 12 Months</v>
      </c>
      <c r="G3461" s="1" t="s">
        <v>6123</v>
      </c>
      <c r="H3461" s="1" t="s">
        <v>1429</v>
      </c>
      <c r="I3461" s="1" t="s">
        <v>6124</v>
      </c>
      <c r="J3461" s="8">
        <f>EOMONTH(C3461, 0)</f>
        <v>45716</v>
      </c>
      <c r="K3461" s="1" t="s">
        <v>241</v>
      </c>
      <c r="L3461" s="1" t="str">
        <f>IF(ISNUMBER(SEARCH("Social subscription",I3461)),"Social Sub",IF(OR(ISNUMBER(SEARCH("Mens",I3461)),ISNUMBER(SEARCH("Ladies",I3461))),"Match Fees",IF(OR(ISNUMBER(SEARCH("Badgers",I3461)),ISNUMBER(SEARCH("Match Fee",I3461))),"Match Fees",IF(OR(ISNUMBER(SEARCH("Training",I3461)),ISNUMBER(SEARCH("Aspirations",I3461))),"Training Fee",""))))</f>
        <v>Training Fee</v>
      </c>
      <c r="M3461" s="1">
        <v>3</v>
      </c>
      <c r="N3461" s="1">
        <v>0</v>
      </c>
      <c r="O3461" s="1">
        <v>0</v>
      </c>
      <c r="P3461" s="1">
        <v>0</v>
      </c>
      <c r="Q3461" s="1">
        <v>3</v>
      </c>
    </row>
    <row r="3462" spans="1:17" ht="12.75">
      <c r="A3462" s="4">
        <v>45704</v>
      </c>
      <c r="B3462" s="18">
        <f>IF(AND(ISNUMBER(--LEFT(A3462,10)), ISNUMBER(--LEFT(C3462,10))), --LEFT(C3462,10) - --LEFT(A3462,10), "")</f>
        <v>0.75340000000142027</v>
      </c>
      <c r="C3462" s="4">
        <v>45704.753472222219</v>
      </c>
      <c r="D3462" s="16">
        <f>YEAR(C3462)</f>
        <v>2025</v>
      </c>
      <c r="E3462" s="1" t="str">
        <f t="shared" si="54"/>
        <v>February 2025</v>
      </c>
      <c r="F3462" s="3" t="str">
        <f ca="1">IF(C3462&gt;=TODAY()-365, "Last 12 Months", "After 12 Months")</f>
        <v>Last 12 Months</v>
      </c>
      <c r="G3462" s="1" t="s">
        <v>6125</v>
      </c>
      <c r="H3462" s="1" t="s">
        <v>781</v>
      </c>
      <c r="I3462" s="1" t="s">
        <v>6126</v>
      </c>
      <c r="J3462" s="8">
        <f>EOMONTH(C3462, 0)</f>
        <v>45716</v>
      </c>
      <c r="K3462" s="1" t="s">
        <v>233</v>
      </c>
      <c r="L3462" s="1" t="str">
        <f>IF(ISNUMBER(SEARCH("Social subscription",I3462)),"Social Sub",IF(OR(ISNUMBER(SEARCH("Mens",I3462)),ISNUMBER(SEARCH("Ladies",I3462))),"Match Fees",IF(OR(ISNUMBER(SEARCH("Badgers",I3462)),ISNUMBER(SEARCH("Match Fee",I3462))),"Match Fees",IF(OR(ISNUMBER(SEARCH("Training",I3462)),ISNUMBER(SEARCH("Aspirations",I3462))),"Training Fee",""))))</f>
        <v>Training Fee</v>
      </c>
      <c r="M3462" s="1">
        <v>3</v>
      </c>
      <c r="N3462" s="1">
        <v>0</v>
      </c>
      <c r="O3462" s="1">
        <v>0</v>
      </c>
      <c r="P3462" s="1">
        <v>0</v>
      </c>
      <c r="Q3462" s="1">
        <v>3</v>
      </c>
    </row>
    <row r="3463" spans="1:17" ht="12.75">
      <c r="A3463" s="4">
        <v>45704</v>
      </c>
      <c r="B3463" s="18">
        <f>IF(AND(ISNUMBER(--LEFT(A3463,10)), ISNUMBER(--LEFT(C3463,10))), --LEFT(C3463,10) - --LEFT(A3463,10), "")</f>
        <v>0.75759999999718275</v>
      </c>
      <c r="C3463" s="4">
        <v>45704.757638888892</v>
      </c>
      <c r="D3463" s="16">
        <f>YEAR(C3463)</f>
        <v>2025</v>
      </c>
      <c r="E3463" s="1" t="str">
        <f t="shared" si="54"/>
        <v>February 2025</v>
      </c>
      <c r="F3463" s="3" t="str">
        <f ca="1">IF(C3463&gt;=TODAY()-365, "Last 12 Months", "After 12 Months")</f>
        <v>Last 12 Months</v>
      </c>
      <c r="G3463" s="1" t="s">
        <v>6127</v>
      </c>
      <c r="H3463" s="1" t="s">
        <v>1871</v>
      </c>
      <c r="I3463" s="1" t="s">
        <v>6128</v>
      </c>
      <c r="J3463" s="8">
        <f>EOMONTH(C3463, 0)</f>
        <v>45716</v>
      </c>
      <c r="K3463" s="1" t="s">
        <v>241</v>
      </c>
      <c r="L3463" s="1" t="str">
        <f>IF(ISNUMBER(SEARCH("Social subscription",I3463)),"Social Sub",IF(OR(ISNUMBER(SEARCH("Mens",I3463)),ISNUMBER(SEARCH("Ladies",I3463))),"Match Fees",IF(OR(ISNUMBER(SEARCH("Badgers",I3463)),ISNUMBER(SEARCH("Match Fee",I3463))),"Match Fees",IF(OR(ISNUMBER(SEARCH("Training",I3463)),ISNUMBER(SEARCH("Aspirations",I3463))),"Training Fee",""))))</f>
        <v>Match Fees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</row>
    <row r="3464" spans="1:17" ht="12.75">
      <c r="A3464" s="4">
        <v>45704</v>
      </c>
      <c r="B3464" s="18">
        <f>IF(AND(ISNUMBER(--LEFT(A3464,10)), ISNUMBER(--LEFT(C3464,10))), --LEFT(C3464,10) - --LEFT(A3464,10), "")</f>
        <v>0.75759999999718275</v>
      </c>
      <c r="C3464" s="4">
        <v>45704.757638888892</v>
      </c>
      <c r="D3464" s="16">
        <f>YEAR(C3464)</f>
        <v>2025</v>
      </c>
      <c r="E3464" s="1" t="str">
        <f t="shared" si="54"/>
        <v>February 2025</v>
      </c>
      <c r="F3464" s="3" t="str">
        <f ca="1">IF(C3464&gt;=TODAY()-365, "Last 12 Months", "After 12 Months")</f>
        <v>Last 12 Months</v>
      </c>
      <c r="G3464" s="1" t="s">
        <v>6129</v>
      </c>
      <c r="H3464" s="1" t="s">
        <v>3662</v>
      </c>
      <c r="I3464" s="1" t="s">
        <v>6130</v>
      </c>
      <c r="J3464" s="8">
        <f>EOMONTH(C3464, 0)</f>
        <v>45716</v>
      </c>
      <c r="K3464" s="1" t="s">
        <v>241</v>
      </c>
      <c r="L3464" s="1" t="str">
        <f>IF(ISNUMBER(SEARCH("Social subscription",I3464)),"Social Sub",IF(OR(ISNUMBER(SEARCH("Mens",I3464)),ISNUMBER(SEARCH("Ladies",I3464))),"Match Fees",IF(OR(ISNUMBER(SEARCH("Badgers",I3464)),ISNUMBER(SEARCH("Match Fee",I3464))),"Match Fees",IF(OR(ISNUMBER(SEARCH("Training",I3464)),ISNUMBER(SEARCH("Aspirations",I3464))),"Training Fee",""))))</f>
        <v>Match Fees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</row>
    <row r="3465" spans="1:17" ht="12.75">
      <c r="A3465" s="4">
        <v>45704</v>
      </c>
      <c r="B3465" s="18">
        <f>IF(AND(ISNUMBER(--LEFT(A3465,10)), ISNUMBER(--LEFT(C3465,10))), --LEFT(C3465,10) - --LEFT(A3465,10), "")</f>
        <v>0.75759999999718275</v>
      </c>
      <c r="C3465" s="4">
        <v>45704.757638888892</v>
      </c>
      <c r="D3465" s="16">
        <f>YEAR(C3465)</f>
        <v>2025</v>
      </c>
      <c r="E3465" s="1" t="str">
        <f t="shared" si="54"/>
        <v>February 2025</v>
      </c>
      <c r="F3465" s="3" t="str">
        <f ca="1">IF(C3465&gt;=TODAY()-365, "Last 12 Months", "After 12 Months")</f>
        <v>Last 12 Months</v>
      </c>
      <c r="G3465" s="1" t="s">
        <v>6131</v>
      </c>
      <c r="H3465" s="1" t="s">
        <v>996</v>
      </c>
      <c r="I3465" s="1" t="s">
        <v>6130</v>
      </c>
      <c r="J3465" s="8">
        <f>EOMONTH(C3465, 0)</f>
        <v>45716</v>
      </c>
      <c r="K3465" s="1" t="s">
        <v>241</v>
      </c>
      <c r="L3465" s="1" t="str">
        <f>IF(ISNUMBER(SEARCH("Social subscription",I3465)),"Social Sub",IF(OR(ISNUMBER(SEARCH("Mens",I3465)),ISNUMBER(SEARCH("Ladies",I3465))),"Match Fees",IF(OR(ISNUMBER(SEARCH("Badgers",I3465)),ISNUMBER(SEARCH("Match Fee",I3465))),"Match Fees",IF(OR(ISNUMBER(SEARCH("Training",I3465)),ISNUMBER(SEARCH("Aspirations",I3465))),"Training Fee",""))))</f>
        <v>Match Fees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</row>
    <row r="3466" spans="1:17" ht="12.75">
      <c r="A3466" s="4">
        <v>45674</v>
      </c>
      <c r="B3466" s="18">
        <f>IF(AND(ISNUMBER(--LEFT(A3466,10)), ISNUMBER(--LEFT(C3466,10))), --LEFT(C3466,10) - --LEFT(A3466,10), "")</f>
        <v>31.354099999996834</v>
      </c>
      <c r="C3466" s="4">
        <v>45705.354166666664</v>
      </c>
      <c r="D3466" s="16">
        <f>YEAR(C3466)</f>
        <v>2025</v>
      </c>
      <c r="E3466" s="1" t="str">
        <f t="shared" si="54"/>
        <v>February 2025</v>
      </c>
      <c r="F3466" s="3" t="str">
        <f ca="1">IF(C3466&gt;=TODAY()-365, "Last 12 Months", "After 12 Months")</f>
        <v>Last 12 Months</v>
      </c>
      <c r="G3466" s="1" t="s">
        <v>6132</v>
      </c>
      <c r="H3466" s="1" t="s">
        <v>371</v>
      </c>
      <c r="I3466" s="1" t="s">
        <v>6133</v>
      </c>
      <c r="J3466" s="8">
        <f>EOMONTH(C3466, 0)</f>
        <v>45716</v>
      </c>
      <c r="K3466" s="1" t="s">
        <v>373</v>
      </c>
      <c r="L3466" s="1" t="str">
        <f>IF(ISNUMBER(SEARCH("Social subscription",I3466)),"Social Sub",IF(OR(ISNUMBER(SEARCH("Mens",I3466)),ISNUMBER(SEARCH("Ladies",I3466))),"Match Fees",IF(OR(ISNUMBER(SEARCH("Badgers",I3466)),ISNUMBER(SEARCH("Match Fee",I3466))),"Match Fees",IF(OR(ISNUMBER(SEARCH("Training",I3466)),ISNUMBER(SEARCH("Aspirations",I3466))),"Training Fee",""))))</f>
        <v>Match Fees</v>
      </c>
      <c r="M3466" s="1">
        <v>5</v>
      </c>
      <c r="N3466" s="1">
        <v>0.17</v>
      </c>
      <c r="O3466" s="1">
        <v>0.05</v>
      </c>
      <c r="P3466" s="1">
        <v>0</v>
      </c>
      <c r="Q3466" s="1">
        <v>4.78</v>
      </c>
    </row>
    <row r="3467" spans="1:17" ht="12.75">
      <c r="A3467" s="4">
        <v>45697</v>
      </c>
      <c r="B3467" s="18">
        <f>IF(AND(ISNUMBER(--LEFT(A3467,10)), ISNUMBER(--LEFT(C3467,10))), --LEFT(C3467,10) - --LEFT(A3467,10), "")</f>
        <v>8.3540999999968335</v>
      </c>
      <c r="C3467" s="4">
        <v>45705.354166666664</v>
      </c>
      <c r="D3467" s="16">
        <f>YEAR(C3467)</f>
        <v>2025</v>
      </c>
      <c r="E3467" s="1" t="str">
        <f t="shared" si="54"/>
        <v>February 2025</v>
      </c>
      <c r="F3467" s="3" t="str">
        <f ca="1">IF(C3467&gt;=TODAY()-365, "Last 12 Months", "After 12 Months")</f>
        <v>Last 12 Months</v>
      </c>
      <c r="G3467" s="1" t="s">
        <v>6134</v>
      </c>
      <c r="H3467" s="1" t="s">
        <v>371</v>
      </c>
      <c r="I3467" s="1" t="s">
        <v>6135</v>
      </c>
      <c r="J3467" s="8">
        <f>EOMONTH(C3467, 0)</f>
        <v>45716</v>
      </c>
      <c r="K3467" s="1" t="s">
        <v>373</v>
      </c>
      <c r="L3467" s="1" t="str">
        <f>IF(ISNUMBER(SEARCH("Social subscription",I3467)),"Social Sub",IF(OR(ISNUMBER(SEARCH("Mens",I3467)),ISNUMBER(SEARCH("Ladies",I3467))),"Match Fees",IF(OR(ISNUMBER(SEARCH("Badgers",I3467)),ISNUMBER(SEARCH("Match Fee",I3467))),"Match Fees",IF(OR(ISNUMBER(SEARCH("Training",I3467)),ISNUMBER(SEARCH("Aspirations",I3467))),"Training Fee",""))))</f>
        <v>Match Fees</v>
      </c>
      <c r="M3467" s="1">
        <v>5</v>
      </c>
      <c r="N3467" s="1">
        <v>0.18</v>
      </c>
      <c r="O3467" s="1">
        <v>0.05</v>
      </c>
      <c r="P3467" s="1">
        <v>0</v>
      </c>
      <c r="Q3467" s="1">
        <v>4.7699999999999996</v>
      </c>
    </row>
    <row r="3468" spans="1:17" ht="12.75">
      <c r="A3468" s="4">
        <v>45674</v>
      </c>
      <c r="B3468" s="18">
        <f>IF(AND(ISNUMBER(--LEFT(A3468,10)), ISNUMBER(--LEFT(C3468,10))), --LEFT(C3468,10) - --LEFT(A3468,10), "")</f>
        <v>31.354099999996834</v>
      </c>
      <c r="C3468" s="4">
        <v>45705.354166666664</v>
      </c>
      <c r="D3468" s="16">
        <f>YEAR(C3468)</f>
        <v>2025</v>
      </c>
      <c r="E3468" s="1" t="str">
        <f t="shared" si="54"/>
        <v>February 2025</v>
      </c>
      <c r="F3468" s="3" t="str">
        <f ca="1">IF(C3468&gt;=TODAY()-365, "Last 12 Months", "After 12 Months")</f>
        <v>Last 12 Months</v>
      </c>
      <c r="G3468" s="1" t="s">
        <v>6136</v>
      </c>
      <c r="H3468" s="1" t="s">
        <v>377</v>
      </c>
      <c r="I3468" s="1" t="s">
        <v>6137</v>
      </c>
      <c r="J3468" s="8">
        <f>EOMONTH(C3468, 0)</f>
        <v>45716</v>
      </c>
      <c r="K3468" s="1" t="s">
        <v>373</v>
      </c>
      <c r="L3468" s="1" t="str">
        <f>IF(ISNUMBER(SEARCH("Social subscription",I3468)),"Social Sub",IF(OR(ISNUMBER(SEARCH("Mens",I3468)),ISNUMBER(SEARCH("Ladies",I3468))),"Match Fees",IF(OR(ISNUMBER(SEARCH("Badgers",I3468)),ISNUMBER(SEARCH("Match Fee",I3468))),"Match Fees",IF(OR(ISNUMBER(SEARCH("Training",I3468)),ISNUMBER(SEARCH("Aspirations",I3468))),"Training Fee",""))))</f>
        <v>Match Fees</v>
      </c>
      <c r="M3468" s="1">
        <v>10</v>
      </c>
      <c r="N3468" s="1">
        <v>0.22</v>
      </c>
      <c r="O3468" s="1">
        <v>0.1</v>
      </c>
      <c r="P3468" s="1">
        <v>0</v>
      </c>
      <c r="Q3468" s="1">
        <v>9.68</v>
      </c>
    </row>
    <row r="3469" spans="1:17" ht="12.75">
      <c r="A3469" s="4">
        <v>45688</v>
      </c>
      <c r="B3469" s="18">
        <f>IF(AND(ISNUMBER(--LEFT(A3469,10)), ISNUMBER(--LEFT(C3469,10))), --LEFT(C3469,10) - --LEFT(A3469,10), "")</f>
        <v>17.354099999996834</v>
      </c>
      <c r="C3469" s="4">
        <v>45705.354166666664</v>
      </c>
      <c r="D3469" s="16">
        <f>YEAR(C3469)</f>
        <v>2025</v>
      </c>
      <c r="E3469" s="1" t="str">
        <f t="shared" si="54"/>
        <v>February 2025</v>
      </c>
      <c r="F3469" s="3" t="str">
        <f ca="1">IF(C3469&gt;=TODAY()-365, "Last 12 Months", "After 12 Months")</f>
        <v>Last 12 Months</v>
      </c>
      <c r="G3469" s="1" t="s">
        <v>6138</v>
      </c>
      <c r="H3469" s="1" t="s">
        <v>377</v>
      </c>
      <c r="I3469" s="1" t="s">
        <v>6139</v>
      </c>
      <c r="J3469" s="8">
        <f>EOMONTH(C3469, 0)</f>
        <v>45716</v>
      </c>
      <c r="K3469" s="1" t="s">
        <v>373</v>
      </c>
      <c r="L3469" s="1" t="str">
        <f>IF(ISNUMBER(SEARCH("Social subscription",I3469)),"Social Sub",IF(OR(ISNUMBER(SEARCH("Mens",I3469)),ISNUMBER(SEARCH("Ladies",I3469))),"Match Fees",IF(OR(ISNUMBER(SEARCH("Badgers",I3469)),ISNUMBER(SEARCH("Match Fee",I3469))),"Match Fees",IF(OR(ISNUMBER(SEARCH("Training",I3469)),ISNUMBER(SEARCH("Aspirations",I3469))),"Training Fee",""))))</f>
        <v>Match Fees</v>
      </c>
      <c r="M3469" s="1">
        <v>10</v>
      </c>
      <c r="N3469" s="1">
        <v>0.22</v>
      </c>
      <c r="O3469" s="1">
        <v>0.1</v>
      </c>
      <c r="P3469" s="1">
        <v>0</v>
      </c>
      <c r="Q3469" s="1">
        <v>9.68</v>
      </c>
    </row>
    <row r="3470" spans="1:17" ht="12.75">
      <c r="A3470" s="4">
        <v>45695</v>
      </c>
      <c r="B3470" s="18">
        <f>IF(AND(ISNUMBER(--LEFT(A3470,10)), ISNUMBER(--LEFT(C3470,10))), --LEFT(C3470,10) - --LEFT(A3470,10), "")</f>
        <v>10.354099999996834</v>
      </c>
      <c r="C3470" s="4">
        <v>45705.354166666664</v>
      </c>
      <c r="D3470" s="16">
        <f>YEAR(C3470)</f>
        <v>2025</v>
      </c>
      <c r="E3470" s="1" t="str">
        <f t="shared" si="54"/>
        <v>February 2025</v>
      </c>
      <c r="F3470" s="3" t="str">
        <f ca="1">IF(C3470&gt;=TODAY()-365, "Last 12 Months", "After 12 Months")</f>
        <v>Last 12 Months</v>
      </c>
      <c r="G3470" s="1" t="s">
        <v>6140</v>
      </c>
      <c r="H3470" s="1" t="s">
        <v>377</v>
      </c>
      <c r="I3470" s="1" t="s">
        <v>6141</v>
      </c>
      <c r="J3470" s="8">
        <f>EOMONTH(C3470, 0)</f>
        <v>45716</v>
      </c>
      <c r="K3470" s="1" t="s">
        <v>373</v>
      </c>
      <c r="L3470" s="1" t="str">
        <f>IF(ISNUMBER(SEARCH("Social subscription",I3470)),"Social Sub",IF(OR(ISNUMBER(SEARCH("Mens",I3470)),ISNUMBER(SEARCH("Ladies",I3470))),"Match Fees",IF(OR(ISNUMBER(SEARCH("Badgers",I3470)),ISNUMBER(SEARCH("Match Fee",I3470))),"Match Fees",IF(OR(ISNUMBER(SEARCH("Training",I3470)),ISNUMBER(SEARCH("Aspirations",I3470))),"Training Fee",""))))</f>
        <v>Match Fees</v>
      </c>
      <c r="M3470" s="1">
        <v>10</v>
      </c>
      <c r="N3470" s="1">
        <v>0.21</v>
      </c>
      <c r="O3470" s="1">
        <v>0.1</v>
      </c>
      <c r="P3470" s="1">
        <v>0</v>
      </c>
      <c r="Q3470" s="1">
        <v>9.69</v>
      </c>
    </row>
    <row r="3471" spans="1:17" ht="12.75">
      <c r="A3471" s="4">
        <v>45674</v>
      </c>
      <c r="B3471" s="18">
        <f>IF(AND(ISNUMBER(--LEFT(A3471,10)), ISNUMBER(--LEFT(C3471,10))), --LEFT(C3471,10) - --LEFT(A3471,10), "")</f>
        <v>31.354099999996834</v>
      </c>
      <c r="C3471" s="4">
        <v>45705.354166666664</v>
      </c>
      <c r="D3471" s="16">
        <f>YEAR(C3471)</f>
        <v>2025</v>
      </c>
      <c r="E3471" s="1" t="str">
        <f t="shared" si="54"/>
        <v>February 2025</v>
      </c>
      <c r="F3471" s="3" t="str">
        <f ca="1">IF(C3471&gt;=TODAY()-365, "Last 12 Months", "After 12 Months")</f>
        <v>Last 12 Months</v>
      </c>
      <c r="G3471" s="1" t="s">
        <v>6142</v>
      </c>
      <c r="H3471" s="1" t="s">
        <v>1218</v>
      </c>
      <c r="I3471" s="1" t="s">
        <v>6137</v>
      </c>
      <c r="J3471" s="8">
        <f>EOMONTH(C3471, 0)</f>
        <v>45716</v>
      </c>
      <c r="K3471" s="1" t="s">
        <v>373</v>
      </c>
      <c r="L3471" s="1" t="str">
        <f>IF(ISNUMBER(SEARCH("Social subscription",I3471)),"Social Sub",IF(OR(ISNUMBER(SEARCH("Mens",I3471)),ISNUMBER(SEARCH("Ladies",I3471))),"Match Fees",IF(OR(ISNUMBER(SEARCH("Badgers",I3471)),ISNUMBER(SEARCH("Match Fee",I3471))),"Match Fees",IF(OR(ISNUMBER(SEARCH("Training",I3471)),ISNUMBER(SEARCH("Aspirations",I3471))),"Training Fee",""))))</f>
        <v>Match Fees</v>
      </c>
      <c r="M3471" s="1">
        <v>10</v>
      </c>
      <c r="N3471" s="1">
        <v>0.35</v>
      </c>
      <c r="O3471" s="1">
        <v>0.1</v>
      </c>
      <c r="P3471" s="1">
        <v>0</v>
      </c>
      <c r="Q3471" s="1">
        <v>9.5500000000000007</v>
      </c>
    </row>
    <row r="3472" spans="1:17" ht="12.75">
      <c r="A3472" s="4">
        <v>45675</v>
      </c>
      <c r="B3472" s="18">
        <f>IF(AND(ISNUMBER(--LEFT(A3472,10)), ISNUMBER(--LEFT(C3472,10))), --LEFT(C3472,10) - --LEFT(A3472,10), "")</f>
        <v>30.354099999996834</v>
      </c>
      <c r="C3472" s="4">
        <v>45705.354166666664</v>
      </c>
      <c r="D3472" s="16">
        <f>YEAR(C3472)</f>
        <v>2025</v>
      </c>
      <c r="E3472" s="1" t="str">
        <f t="shared" si="54"/>
        <v>February 2025</v>
      </c>
      <c r="F3472" s="3" t="str">
        <f ca="1">IF(C3472&gt;=TODAY()-365, "Last 12 Months", "After 12 Months")</f>
        <v>Last 12 Months</v>
      </c>
      <c r="G3472" s="1" t="s">
        <v>6143</v>
      </c>
      <c r="H3472" s="1" t="s">
        <v>384</v>
      </c>
      <c r="I3472" s="1" t="s">
        <v>6144</v>
      </c>
      <c r="J3472" s="8">
        <f>EOMONTH(C3472, 0)</f>
        <v>45716</v>
      </c>
      <c r="K3472" s="1" t="s">
        <v>373</v>
      </c>
      <c r="L3472" s="1" t="str">
        <f>IF(ISNUMBER(SEARCH("Social subscription",I3472)),"Social Sub",IF(OR(ISNUMBER(SEARCH("Mens",I3472)),ISNUMBER(SEARCH("Ladies",I3472))),"Match Fees",IF(OR(ISNUMBER(SEARCH("Badgers",I3472)),ISNUMBER(SEARCH("Match Fee",I3472))),"Match Fees",IF(OR(ISNUMBER(SEARCH("Training",I3472)),ISNUMBER(SEARCH("Aspirations",I3472))),"Training Fee",""))))</f>
        <v>Match Fees</v>
      </c>
      <c r="M3472" s="1">
        <v>10</v>
      </c>
      <c r="N3472" s="1">
        <v>0.2</v>
      </c>
      <c r="O3472" s="1">
        <v>0.1</v>
      </c>
      <c r="P3472" s="1">
        <v>0</v>
      </c>
      <c r="Q3472" s="1">
        <v>9.6999999999999993</v>
      </c>
    </row>
    <row r="3473" spans="1:17" ht="12.75">
      <c r="A3473" s="4">
        <v>45682</v>
      </c>
      <c r="B3473" s="18">
        <f>IF(AND(ISNUMBER(--LEFT(A3473,10)), ISNUMBER(--LEFT(C3473,10))), --LEFT(C3473,10) - --LEFT(A3473,10), "")</f>
        <v>23.354099999996834</v>
      </c>
      <c r="C3473" s="4">
        <v>45705.354166666664</v>
      </c>
      <c r="D3473" s="16">
        <f>YEAR(C3473)</f>
        <v>2025</v>
      </c>
      <c r="E3473" s="1" t="str">
        <f t="shared" si="54"/>
        <v>February 2025</v>
      </c>
      <c r="F3473" s="3" t="str">
        <f ca="1">IF(C3473&gt;=TODAY()-365, "Last 12 Months", "After 12 Months")</f>
        <v>Last 12 Months</v>
      </c>
      <c r="G3473" s="1" t="s">
        <v>6145</v>
      </c>
      <c r="H3473" s="1" t="s">
        <v>384</v>
      </c>
      <c r="I3473" s="1" t="s">
        <v>6146</v>
      </c>
      <c r="J3473" s="8">
        <f>EOMONTH(C3473, 0)</f>
        <v>45716</v>
      </c>
      <c r="K3473" s="1" t="s">
        <v>373</v>
      </c>
      <c r="L3473" s="1" t="str">
        <f>IF(ISNUMBER(SEARCH("Social subscription",I3473)),"Social Sub",IF(OR(ISNUMBER(SEARCH("Mens",I3473)),ISNUMBER(SEARCH("Ladies",I3473))),"Match Fees",IF(OR(ISNUMBER(SEARCH("Badgers",I3473)),ISNUMBER(SEARCH("Match Fee",I3473))),"Match Fees",IF(OR(ISNUMBER(SEARCH("Training",I3473)),ISNUMBER(SEARCH("Aspirations",I3473))),"Training Fee",""))))</f>
        <v>Match Fees</v>
      </c>
      <c r="M3473" s="1">
        <v>10</v>
      </c>
      <c r="N3473" s="1">
        <v>0.2</v>
      </c>
      <c r="O3473" s="1">
        <v>0.1</v>
      </c>
      <c r="P3473" s="1">
        <v>0</v>
      </c>
      <c r="Q3473" s="1">
        <v>9.6999999999999993</v>
      </c>
    </row>
    <row r="3474" spans="1:17" ht="12.75">
      <c r="A3474" s="4">
        <v>45689</v>
      </c>
      <c r="B3474" s="18">
        <f>IF(AND(ISNUMBER(--LEFT(A3474,10)), ISNUMBER(--LEFT(C3474,10))), --LEFT(C3474,10) - --LEFT(A3474,10), "")</f>
        <v>16.354099999996834</v>
      </c>
      <c r="C3474" s="4">
        <v>45705.354166666664</v>
      </c>
      <c r="D3474" s="16">
        <f>YEAR(C3474)</f>
        <v>2025</v>
      </c>
      <c r="E3474" s="1" t="str">
        <f t="shared" si="54"/>
        <v>February 2025</v>
      </c>
      <c r="F3474" s="3" t="str">
        <f ca="1">IF(C3474&gt;=TODAY()-365, "Last 12 Months", "After 12 Months")</f>
        <v>Last 12 Months</v>
      </c>
      <c r="G3474" s="1" t="s">
        <v>6147</v>
      </c>
      <c r="H3474" s="1" t="s">
        <v>384</v>
      </c>
      <c r="I3474" s="1" t="s">
        <v>6112</v>
      </c>
      <c r="J3474" s="8">
        <f>EOMONTH(C3474, 0)</f>
        <v>45716</v>
      </c>
      <c r="K3474" s="1" t="s">
        <v>373</v>
      </c>
      <c r="L3474" s="1" t="str">
        <f>IF(ISNUMBER(SEARCH("Social subscription",I3474)),"Social Sub",IF(OR(ISNUMBER(SEARCH("Mens",I3474)),ISNUMBER(SEARCH("Ladies",I3474))),"Match Fees",IF(OR(ISNUMBER(SEARCH("Badgers",I3474)),ISNUMBER(SEARCH("Match Fee",I3474))),"Match Fees",IF(OR(ISNUMBER(SEARCH("Training",I3474)),ISNUMBER(SEARCH("Aspirations",I3474))),"Training Fee",""))))</f>
        <v>Match Fees</v>
      </c>
      <c r="M3474" s="1">
        <v>10</v>
      </c>
      <c r="N3474" s="1">
        <v>0.2</v>
      </c>
      <c r="O3474" s="1">
        <v>0.1</v>
      </c>
      <c r="P3474" s="1">
        <v>0</v>
      </c>
      <c r="Q3474" s="1">
        <v>9.6999999999999993</v>
      </c>
    </row>
    <row r="3475" spans="1:17" ht="12.75">
      <c r="A3475" s="4">
        <v>45697</v>
      </c>
      <c r="B3475" s="18">
        <f>IF(AND(ISNUMBER(--LEFT(A3475,10)), ISNUMBER(--LEFT(C3475,10))), --LEFT(C3475,10) - --LEFT(A3475,10), "")</f>
        <v>8.3540999999968335</v>
      </c>
      <c r="C3475" s="4">
        <v>45705.354166666664</v>
      </c>
      <c r="D3475" s="16">
        <f>YEAR(C3475)</f>
        <v>2025</v>
      </c>
      <c r="E3475" s="1" t="str">
        <f t="shared" si="54"/>
        <v>February 2025</v>
      </c>
      <c r="F3475" s="3" t="str">
        <f ca="1">IF(C3475&gt;=TODAY()-365, "Last 12 Months", "After 12 Months")</f>
        <v>Last 12 Months</v>
      </c>
      <c r="G3475" s="1" t="s">
        <v>6148</v>
      </c>
      <c r="H3475" s="1" t="s">
        <v>384</v>
      </c>
      <c r="I3475" s="1" t="s">
        <v>6149</v>
      </c>
      <c r="J3475" s="8">
        <f>EOMONTH(C3475, 0)</f>
        <v>45716</v>
      </c>
      <c r="K3475" s="1" t="s">
        <v>373</v>
      </c>
      <c r="L3475" s="1" t="str">
        <f>IF(ISNUMBER(SEARCH("Social subscription",I3475)),"Social Sub",IF(OR(ISNUMBER(SEARCH("Mens",I3475)),ISNUMBER(SEARCH("Ladies",I3475))),"Match Fees",IF(OR(ISNUMBER(SEARCH("Badgers",I3475)),ISNUMBER(SEARCH("Match Fee",I3475))),"Match Fees",IF(OR(ISNUMBER(SEARCH("Training",I3475)),ISNUMBER(SEARCH("Aspirations",I3475))),"Training Fee",""))))</f>
        <v>Match Fees</v>
      </c>
      <c r="M3475" s="1">
        <v>10</v>
      </c>
      <c r="N3475" s="1">
        <v>0.2</v>
      </c>
      <c r="O3475" s="1">
        <v>0.1</v>
      </c>
      <c r="P3475" s="1">
        <v>0</v>
      </c>
      <c r="Q3475" s="1">
        <v>9.6999999999999993</v>
      </c>
    </row>
    <row r="3476" spans="1:17" ht="12.75">
      <c r="A3476" s="4">
        <v>45675</v>
      </c>
      <c r="B3476" s="18">
        <f>IF(AND(ISNUMBER(--LEFT(A3476,10)), ISNUMBER(--LEFT(C3476,10))), --LEFT(C3476,10) - --LEFT(A3476,10), "")</f>
        <v>30.354099999996834</v>
      </c>
      <c r="C3476" s="4">
        <v>45705.354166666664</v>
      </c>
      <c r="D3476" s="16">
        <f>YEAR(C3476)</f>
        <v>2025</v>
      </c>
      <c r="E3476" s="1" t="str">
        <f t="shared" si="54"/>
        <v>February 2025</v>
      </c>
      <c r="F3476" s="3" t="str">
        <f ca="1">IF(C3476&gt;=TODAY()-365, "Last 12 Months", "After 12 Months")</f>
        <v>Last 12 Months</v>
      </c>
      <c r="G3476" s="1" t="s">
        <v>6150</v>
      </c>
      <c r="H3476" s="1" t="s">
        <v>963</v>
      </c>
      <c r="I3476" s="1" t="s">
        <v>6077</v>
      </c>
      <c r="J3476" s="8">
        <f>EOMONTH(C3476, 0)</f>
        <v>45716</v>
      </c>
      <c r="K3476" s="1" t="s">
        <v>373</v>
      </c>
      <c r="L3476" s="1" t="str">
        <f>IF(ISNUMBER(SEARCH("Social subscription",I3476)),"Social Sub",IF(OR(ISNUMBER(SEARCH("Mens",I3476)),ISNUMBER(SEARCH("Ladies",I3476))),"Match Fees",IF(OR(ISNUMBER(SEARCH("Badgers",I3476)),ISNUMBER(SEARCH("Match Fee",I3476))),"Match Fees",IF(OR(ISNUMBER(SEARCH("Training",I3476)),ISNUMBER(SEARCH("Aspirations",I3476))),"Training Fee",""))))</f>
        <v>Match Fees</v>
      </c>
      <c r="M3476" s="1">
        <v>10</v>
      </c>
      <c r="N3476" s="1">
        <v>0.2</v>
      </c>
      <c r="O3476" s="1">
        <v>0.1</v>
      </c>
      <c r="P3476" s="1">
        <v>0</v>
      </c>
      <c r="Q3476" s="1">
        <v>9.6999999999999993</v>
      </c>
    </row>
    <row r="3477" spans="1:17" ht="12.75">
      <c r="A3477" s="4">
        <v>45676</v>
      </c>
      <c r="B3477" s="18">
        <f>IF(AND(ISNUMBER(--LEFT(A3477,10)), ISNUMBER(--LEFT(C3477,10))), --LEFT(C3477,10) - --LEFT(A3477,10), "")</f>
        <v>29.354099999996834</v>
      </c>
      <c r="C3477" s="4">
        <v>45705.354166666664</v>
      </c>
      <c r="D3477" s="16">
        <f>YEAR(C3477)</f>
        <v>2025</v>
      </c>
      <c r="E3477" s="1" t="str">
        <f t="shared" si="54"/>
        <v>February 2025</v>
      </c>
      <c r="F3477" s="3" t="str">
        <f ca="1">IF(C3477&gt;=TODAY()-365, "Last 12 Months", "After 12 Months")</f>
        <v>Last 12 Months</v>
      </c>
      <c r="G3477" s="1" t="s">
        <v>6151</v>
      </c>
      <c r="H3477" s="1" t="s">
        <v>963</v>
      </c>
      <c r="I3477" s="1" t="s">
        <v>6079</v>
      </c>
      <c r="J3477" s="8">
        <f>EOMONTH(C3477, 0)</f>
        <v>45716</v>
      </c>
      <c r="K3477" s="1" t="s">
        <v>373</v>
      </c>
      <c r="L3477" s="1" t="str">
        <f>IF(ISNUMBER(SEARCH("Social subscription",I3477)),"Social Sub",IF(OR(ISNUMBER(SEARCH("Mens",I3477)),ISNUMBER(SEARCH("Ladies",I3477))),"Match Fees",IF(OR(ISNUMBER(SEARCH("Badgers",I3477)),ISNUMBER(SEARCH("Match Fee",I3477))),"Match Fees",IF(OR(ISNUMBER(SEARCH("Training",I3477)),ISNUMBER(SEARCH("Aspirations",I3477))),"Training Fee",""))))</f>
        <v>Match Fees</v>
      </c>
      <c r="M3477" s="1">
        <v>10</v>
      </c>
      <c r="N3477" s="1">
        <v>0.2</v>
      </c>
      <c r="O3477" s="1">
        <v>0.1</v>
      </c>
      <c r="P3477" s="1">
        <v>0</v>
      </c>
      <c r="Q3477" s="1">
        <v>9.6999999999999993</v>
      </c>
    </row>
    <row r="3478" spans="1:17" ht="12.75">
      <c r="A3478" s="4">
        <v>45690</v>
      </c>
      <c r="B3478" s="18">
        <f>IF(AND(ISNUMBER(--LEFT(A3478,10)), ISNUMBER(--LEFT(C3478,10))), --LEFT(C3478,10) - --LEFT(A3478,10), "")</f>
        <v>15.354099999996834</v>
      </c>
      <c r="C3478" s="4">
        <v>45705.354166666664</v>
      </c>
      <c r="D3478" s="16">
        <f>YEAR(C3478)</f>
        <v>2025</v>
      </c>
      <c r="E3478" s="1" t="str">
        <f t="shared" si="54"/>
        <v>February 2025</v>
      </c>
      <c r="F3478" s="3" t="str">
        <f ca="1">IF(C3478&gt;=TODAY()-365, "Last 12 Months", "After 12 Months")</f>
        <v>Last 12 Months</v>
      </c>
      <c r="G3478" s="1" t="s">
        <v>6152</v>
      </c>
      <c r="H3478" s="1" t="s">
        <v>963</v>
      </c>
      <c r="I3478" s="1" t="s">
        <v>6081</v>
      </c>
      <c r="J3478" s="8">
        <f>EOMONTH(C3478, 0)</f>
        <v>45716</v>
      </c>
      <c r="K3478" s="1" t="s">
        <v>373</v>
      </c>
      <c r="L3478" s="1" t="str">
        <f>IF(ISNUMBER(SEARCH("Social subscription",I3478)),"Social Sub",IF(OR(ISNUMBER(SEARCH("Mens",I3478)),ISNUMBER(SEARCH("Ladies",I3478))),"Match Fees",IF(OR(ISNUMBER(SEARCH("Badgers",I3478)),ISNUMBER(SEARCH("Match Fee",I3478))),"Match Fees",IF(OR(ISNUMBER(SEARCH("Training",I3478)),ISNUMBER(SEARCH("Aspirations",I3478))),"Training Fee",""))))</f>
        <v>Match Fees</v>
      </c>
      <c r="M3478" s="1">
        <v>10</v>
      </c>
      <c r="N3478" s="1">
        <v>0.2</v>
      </c>
      <c r="O3478" s="1">
        <v>0.1</v>
      </c>
      <c r="P3478" s="1">
        <v>0</v>
      </c>
      <c r="Q3478" s="1">
        <v>9.6999999999999993</v>
      </c>
    </row>
    <row r="3479" spans="1:17" ht="12.75">
      <c r="A3479" s="4">
        <v>45698</v>
      </c>
      <c r="B3479" s="18">
        <f>IF(AND(ISNUMBER(--LEFT(A3479,10)), ISNUMBER(--LEFT(C3479,10))), --LEFT(C3479,10) - --LEFT(A3479,10), "")</f>
        <v>7.3540999999968335</v>
      </c>
      <c r="C3479" s="4">
        <v>45705.354166666664</v>
      </c>
      <c r="D3479" s="16">
        <f>YEAR(C3479)</f>
        <v>2025</v>
      </c>
      <c r="E3479" s="1" t="str">
        <f t="shared" si="54"/>
        <v>February 2025</v>
      </c>
      <c r="F3479" s="3" t="str">
        <f ca="1">IF(C3479&gt;=TODAY()-365, "Last 12 Months", "After 12 Months")</f>
        <v>Last 12 Months</v>
      </c>
      <c r="G3479" s="1" t="s">
        <v>6153</v>
      </c>
      <c r="H3479" s="1" t="s">
        <v>963</v>
      </c>
      <c r="I3479" s="1" t="s">
        <v>6085</v>
      </c>
      <c r="J3479" s="8">
        <f>EOMONTH(C3479, 0)</f>
        <v>45716</v>
      </c>
      <c r="K3479" s="1" t="s">
        <v>373</v>
      </c>
      <c r="L3479" s="1" t="str">
        <f>IF(ISNUMBER(SEARCH("Social subscription",I3479)),"Social Sub",IF(OR(ISNUMBER(SEARCH("Mens",I3479)),ISNUMBER(SEARCH("Ladies",I3479))),"Match Fees",IF(OR(ISNUMBER(SEARCH("Badgers",I3479)),ISNUMBER(SEARCH("Match Fee",I3479))),"Match Fees",IF(OR(ISNUMBER(SEARCH("Training",I3479)),ISNUMBER(SEARCH("Aspirations",I3479))),"Training Fee",""))))</f>
        <v>Match Fees</v>
      </c>
      <c r="M3479" s="1">
        <v>10</v>
      </c>
      <c r="N3479" s="1">
        <v>0.2</v>
      </c>
      <c r="O3479" s="1">
        <v>0.1</v>
      </c>
      <c r="P3479" s="1">
        <v>0</v>
      </c>
      <c r="Q3479" s="1">
        <v>9.6999999999999993</v>
      </c>
    </row>
    <row r="3480" spans="1:17" ht="12.75">
      <c r="A3480" s="4">
        <v>45675</v>
      </c>
      <c r="B3480" s="18">
        <f>IF(AND(ISNUMBER(--LEFT(A3480,10)), ISNUMBER(--LEFT(C3480,10))), --LEFT(C3480,10) - --LEFT(A3480,10), "")</f>
        <v>30.354800000000978</v>
      </c>
      <c r="C3480" s="4">
        <v>45705.354861111111</v>
      </c>
      <c r="D3480" s="16">
        <f>YEAR(C3480)</f>
        <v>2025</v>
      </c>
      <c r="E3480" s="1" t="str">
        <f t="shared" si="54"/>
        <v>February 2025</v>
      </c>
      <c r="F3480" s="3" t="str">
        <f ca="1">IF(C3480&gt;=TODAY()-365, "Last 12 Months", "After 12 Months")</f>
        <v>Last 12 Months</v>
      </c>
      <c r="G3480" s="1" t="s">
        <v>6154</v>
      </c>
      <c r="H3480" s="1" t="s">
        <v>1750</v>
      </c>
      <c r="I3480" s="1" t="s">
        <v>6155</v>
      </c>
      <c r="J3480" s="8">
        <f>EOMONTH(C3480, 0)</f>
        <v>45716</v>
      </c>
      <c r="K3480" s="1" t="s">
        <v>373</v>
      </c>
      <c r="L3480" s="1" t="str">
        <f>IF(ISNUMBER(SEARCH("Social subscription",I3480)),"Social Sub",IF(OR(ISNUMBER(SEARCH("Mens",I3480)),ISNUMBER(SEARCH("Ladies",I3480))),"Match Fees",IF(OR(ISNUMBER(SEARCH("Badgers",I3480)),ISNUMBER(SEARCH("Match Fee",I3480))),"Match Fees",IF(OR(ISNUMBER(SEARCH("Training",I3480)),ISNUMBER(SEARCH("Aspirations",I3480))),"Training Fee",""))))</f>
        <v>Match Fees</v>
      </c>
      <c r="M3480" s="1">
        <v>5</v>
      </c>
      <c r="N3480" s="1">
        <v>0.14000000000000001</v>
      </c>
      <c r="O3480" s="1">
        <v>0.05</v>
      </c>
      <c r="P3480" s="1">
        <v>0</v>
      </c>
      <c r="Q3480" s="1">
        <v>4.8099999999999996</v>
      </c>
    </row>
    <row r="3481" spans="1:17" ht="12.75">
      <c r="A3481" s="4">
        <v>45689</v>
      </c>
      <c r="B3481" s="18">
        <f>IF(AND(ISNUMBER(--LEFT(A3481,10)), ISNUMBER(--LEFT(C3481,10))), --LEFT(C3481,10) - --LEFT(A3481,10), "")</f>
        <v>16.354800000000978</v>
      </c>
      <c r="C3481" s="4">
        <v>45705.354861111111</v>
      </c>
      <c r="D3481" s="16">
        <f>YEAR(C3481)</f>
        <v>2025</v>
      </c>
      <c r="E3481" s="1" t="str">
        <f t="shared" si="54"/>
        <v>February 2025</v>
      </c>
      <c r="F3481" s="3" t="str">
        <f ca="1">IF(C3481&gt;=TODAY()-365, "Last 12 Months", "After 12 Months")</f>
        <v>Last 12 Months</v>
      </c>
      <c r="G3481" s="1" t="s">
        <v>6156</v>
      </c>
      <c r="H3481" s="1" t="s">
        <v>1750</v>
      </c>
      <c r="I3481" s="1" t="s">
        <v>6157</v>
      </c>
      <c r="J3481" s="8">
        <f>EOMONTH(C3481, 0)</f>
        <v>45716</v>
      </c>
      <c r="K3481" s="1" t="s">
        <v>373</v>
      </c>
      <c r="L3481" s="1" t="str">
        <f>IF(ISNUMBER(SEARCH("Social subscription",I3481)),"Social Sub",IF(OR(ISNUMBER(SEARCH("Mens",I3481)),ISNUMBER(SEARCH("Ladies",I3481))),"Match Fees",IF(OR(ISNUMBER(SEARCH("Badgers",I3481)),ISNUMBER(SEARCH("Match Fee",I3481))),"Match Fees",IF(OR(ISNUMBER(SEARCH("Training",I3481)),ISNUMBER(SEARCH("Aspirations",I3481))),"Training Fee",""))))</f>
        <v>Match Fees</v>
      </c>
      <c r="M3481" s="1">
        <v>5</v>
      </c>
      <c r="N3481" s="1">
        <v>0.14000000000000001</v>
      </c>
      <c r="O3481" s="1">
        <v>0.05</v>
      </c>
      <c r="P3481" s="1">
        <v>0</v>
      </c>
      <c r="Q3481" s="1">
        <v>4.8099999999999996</v>
      </c>
    </row>
    <row r="3482" spans="1:17" ht="12.75">
      <c r="A3482" s="4">
        <v>45703</v>
      </c>
      <c r="B3482" s="18">
        <f>IF(AND(ISNUMBER(--LEFT(A3482,10)), ISNUMBER(--LEFT(C3482,10))), --LEFT(C3482,10) - --LEFT(A3482,10), "")</f>
        <v>2.3548000000009779</v>
      </c>
      <c r="C3482" s="4">
        <v>45705.354861111111</v>
      </c>
      <c r="D3482" s="16">
        <f>YEAR(C3482)</f>
        <v>2025</v>
      </c>
      <c r="E3482" s="1" t="str">
        <f t="shared" si="54"/>
        <v>February 2025</v>
      </c>
      <c r="F3482" s="3" t="str">
        <f ca="1">IF(C3482&gt;=TODAY()-365, "Last 12 Months", "After 12 Months")</f>
        <v>Last 12 Months</v>
      </c>
      <c r="G3482" s="1" t="s">
        <v>6158</v>
      </c>
      <c r="H3482" s="1" t="s">
        <v>1750</v>
      </c>
      <c r="I3482" s="1" t="s">
        <v>6159</v>
      </c>
      <c r="J3482" s="8">
        <f>EOMONTH(C3482, 0)</f>
        <v>45716</v>
      </c>
      <c r="K3482" s="1" t="s">
        <v>373</v>
      </c>
      <c r="L3482" s="1" t="str">
        <f>IF(ISNUMBER(SEARCH("Social subscription",I3482)),"Social Sub",IF(OR(ISNUMBER(SEARCH("Mens",I3482)),ISNUMBER(SEARCH("Ladies",I3482))),"Match Fees",IF(OR(ISNUMBER(SEARCH("Badgers",I3482)),ISNUMBER(SEARCH("Match Fee",I3482))),"Match Fees",IF(OR(ISNUMBER(SEARCH("Training",I3482)),ISNUMBER(SEARCH("Aspirations",I3482))),"Training Fee",""))))</f>
        <v>Match Fees</v>
      </c>
      <c r="M3482" s="1">
        <v>5</v>
      </c>
      <c r="N3482" s="1">
        <v>0.15</v>
      </c>
      <c r="O3482" s="1">
        <v>0.05</v>
      </c>
      <c r="P3482" s="1">
        <v>0</v>
      </c>
      <c r="Q3482" s="1">
        <v>4.8</v>
      </c>
    </row>
    <row r="3483" spans="1:17" ht="12.75">
      <c r="A3483" s="4">
        <v>45675</v>
      </c>
      <c r="B3483" s="18">
        <f>IF(AND(ISNUMBER(--LEFT(A3483,10)), ISNUMBER(--LEFT(C3483,10))), --LEFT(C3483,10) - --LEFT(A3483,10), "")</f>
        <v>30.354800000000978</v>
      </c>
      <c r="C3483" s="4">
        <v>45705.354861111111</v>
      </c>
      <c r="D3483" s="16">
        <f>YEAR(C3483)</f>
        <v>2025</v>
      </c>
      <c r="E3483" s="1" t="str">
        <f t="shared" si="54"/>
        <v>February 2025</v>
      </c>
      <c r="F3483" s="3" t="str">
        <f ca="1">IF(C3483&gt;=TODAY()-365, "Last 12 Months", "After 12 Months")</f>
        <v>Last 12 Months</v>
      </c>
      <c r="G3483" s="1" t="s">
        <v>6160</v>
      </c>
      <c r="H3483" s="1" t="s">
        <v>398</v>
      </c>
      <c r="I3483" s="1" t="s">
        <v>6161</v>
      </c>
      <c r="J3483" s="8">
        <f>EOMONTH(C3483, 0)</f>
        <v>45716</v>
      </c>
      <c r="K3483" s="1" t="s">
        <v>373</v>
      </c>
      <c r="L3483" s="1" t="str">
        <f>IF(ISNUMBER(SEARCH("Social subscription",I3483)),"Social Sub",IF(OR(ISNUMBER(SEARCH("Mens",I3483)),ISNUMBER(SEARCH("Ladies",I3483))),"Match Fees",IF(OR(ISNUMBER(SEARCH("Badgers",I3483)),ISNUMBER(SEARCH("Match Fee",I3483))),"Match Fees",IF(OR(ISNUMBER(SEARCH("Training",I3483)),ISNUMBER(SEARCH("Aspirations",I3483))),"Training Fee",""))))</f>
        <v>Match Fees</v>
      </c>
      <c r="M3483" s="1">
        <v>5</v>
      </c>
      <c r="N3483" s="1">
        <v>0.14000000000000001</v>
      </c>
      <c r="O3483" s="1">
        <v>0.05</v>
      </c>
      <c r="P3483" s="1">
        <v>0</v>
      </c>
      <c r="Q3483" s="1">
        <v>4.8099999999999996</v>
      </c>
    </row>
    <row r="3484" spans="1:17" ht="12.75">
      <c r="A3484" s="4">
        <v>45682</v>
      </c>
      <c r="B3484" s="18">
        <f>IF(AND(ISNUMBER(--LEFT(A3484,10)), ISNUMBER(--LEFT(C3484,10))), --LEFT(C3484,10) - --LEFT(A3484,10), "")</f>
        <v>23.354800000000978</v>
      </c>
      <c r="C3484" s="4">
        <v>45705.354861111111</v>
      </c>
      <c r="D3484" s="16">
        <f>YEAR(C3484)</f>
        <v>2025</v>
      </c>
      <c r="E3484" s="1" t="str">
        <f t="shared" si="54"/>
        <v>February 2025</v>
      </c>
      <c r="F3484" s="3" t="str">
        <f ca="1">IF(C3484&gt;=TODAY()-365, "Last 12 Months", "After 12 Months")</f>
        <v>Last 12 Months</v>
      </c>
      <c r="G3484" s="1" t="s">
        <v>6162</v>
      </c>
      <c r="H3484" s="1" t="s">
        <v>398</v>
      </c>
      <c r="I3484" s="1" t="s">
        <v>6163</v>
      </c>
      <c r="J3484" s="8">
        <f>EOMONTH(C3484, 0)</f>
        <v>45716</v>
      </c>
      <c r="K3484" s="1" t="s">
        <v>373</v>
      </c>
      <c r="L3484" s="1" t="str">
        <f>IF(ISNUMBER(SEARCH("Social subscription",I3484)),"Social Sub",IF(OR(ISNUMBER(SEARCH("Mens",I3484)),ISNUMBER(SEARCH("Ladies",I3484))),"Match Fees",IF(OR(ISNUMBER(SEARCH("Badgers",I3484)),ISNUMBER(SEARCH("Match Fee",I3484))),"Match Fees",IF(OR(ISNUMBER(SEARCH("Training",I3484)),ISNUMBER(SEARCH("Aspirations",I3484))),"Training Fee",""))))</f>
        <v>Match Fees</v>
      </c>
      <c r="M3484" s="1">
        <v>5</v>
      </c>
      <c r="N3484" s="1">
        <v>0.14000000000000001</v>
      </c>
      <c r="O3484" s="1">
        <v>0.05</v>
      </c>
      <c r="P3484" s="1">
        <v>0</v>
      </c>
      <c r="Q3484" s="1">
        <v>4.8099999999999996</v>
      </c>
    </row>
    <row r="3485" spans="1:17" ht="12.75">
      <c r="A3485" s="4">
        <v>45689</v>
      </c>
      <c r="B3485" s="18">
        <f>IF(AND(ISNUMBER(--LEFT(A3485,10)), ISNUMBER(--LEFT(C3485,10))), --LEFT(C3485,10) - --LEFT(A3485,10), "")</f>
        <v>16.354800000000978</v>
      </c>
      <c r="C3485" s="4">
        <v>45705.354861111111</v>
      </c>
      <c r="D3485" s="16">
        <f>YEAR(C3485)</f>
        <v>2025</v>
      </c>
      <c r="E3485" s="1" t="str">
        <f t="shared" si="54"/>
        <v>February 2025</v>
      </c>
      <c r="F3485" s="3" t="str">
        <f ca="1">IF(C3485&gt;=TODAY()-365, "Last 12 Months", "After 12 Months")</f>
        <v>Last 12 Months</v>
      </c>
      <c r="G3485" s="1" t="s">
        <v>6164</v>
      </c>
      <c r="H3485" s="1" t="s">
        <v>398</v>
      </c>
      <c r="I3485" s="1" t="s">
        <v>6165</v>
      </c>
      <c r="J3485" s="8">
        <f>EOMONTH(C3485, 0)</f>
        <v>45716</v>
      </c>
      <c r="K3485" s="1" t="s">
        <v>373</v>
      </c>
      <c r="L3485" s="1" t="str">
        <f>IF(ISNUMBER(SEARCH("Social subscription",I3485)),"Social Sub",IF(OR(ISNUMBER(SEARCH("Mens",I3485)),ISNUMBER(SEARCH("Ladies",I3485))),"Match Fees",IF(OR(ISNUMBER(SEARCH("Badgers",I3485)),ISNUMBER(SEARCH("Match Fee",I3485))),"Match Fees",IF(OR(ISNUMBER(SEARCH("Training",I3485)),ISNUMBER(SEARCH("Aspirations",I3485))),"Training Fee",""))))</f>
        <v>Match Fees</v>
      </c>
      <c r="M3485" s="1">
        <v>5</v>
      </c>
      <c r="N3485" s="1">
        <v>0.15</v>
      </c>
      <c r="O3485" s="1">
        <v>0.05</v>
      </c>
      <c r="P3485" s="1">
        <v>0</v>
      </c>
      <c r="Q3485" s="1">
        <v>4.8</v>
      </c>
    </row>
    <row r="3486" spans="1:17" ht="12.75">
      <c r="A3486" s="4">
        <v>45675</v>
      </c>
      <c r="B3486" s="18">
        <f>IF(AND(ISNUMBER(--LEFT(A3486,10)), ISNUMBER(--LEFT(C3486,10))), --LEFT(C3486,10) - --LEFT(A3486,10), "")</f>
        <v>30.354800000000978</v>
      </c>
      <c r="C3486" s="4">
        <v>45705.354861111111</v>
      </c>
      <c r="D3486" s="16">
        <f>YEAR(C3486)</f>
        <v>2025</v>
      </c>
      <c r="E3486" s="1" t="str">
        <f t="shared" si="54"/>
        <v>February 2025</v>
      </c>
      <c r="F3486" s="3" t="str">
        <f ca="1">IF(C3486&gt;=TODAY()-365, "Last 12 Months", "After 12 Months")</f>
        <v>Last 12 Months</v>
      </c>
      <c r="G3486" s="1" t="s">
        <v>6166</v>
      </c>
      <c r="H3486" s="1" t="s">
        <v>951</v>
      </c>
      <c r="I3486" s="1" t="s">
        <v>6167</v>
      </c>
      <c r="J3486" s="8">
        <f>EOMONTH(C3486, 0)</f>
        <v>45716</v>
      </c>
      <c r="K3486" s="1" t="s">
        <v>373</v>
      </c>
      <c r="L3486" s="1" t="str">
        <f>IF(ISNUMBER(SEARCH("Social subscription",I3486)),"Social Sub",IF(OR(ISNUMBER(SEARCH("Mens",I3486)),ISNUMBER(SEARCH("Ladies",I3486))),"Match Fees",IF(OR(ISNUMBER(SEARCH("Badgers",I3486)),ISNUMBER(SEARCH("Match Fee",I3486))),"Match Fees",IF(OR(ISNUMBER(SEARCH("Training",I3486)),ISNUMBER(SEARCH("Aspirations",I3486))),"Training Fee",""))))</f>
        <v>Match Fees</v>
      </c>
      <c r="M3486" s="1">
        <v>3</v>
      </c>
      <c r="N3486" s="1">
        <v>7.0000000000000007E-2</v>
      </c>
      <c r="O3486" s="1">
        <v>0.05</v>
      </c>
      <c r="P3486" s="1">
        <v>0</v>
      </c>
      <c r="Q3486" s="1">
        <v>2.88</v>
      </c>
    </row>
    <row r="3487" spans="1:17" ht="12.75">
      <c r="A3487" s="4">
        <v>45676</v>
      </c>
      <c r="B3487" s="18">
        <f>IF(AND(ISNUMBER(--LEFT(A3487,10)), ISNUMBER(--LEFT(C3487,10))), --LEFT(C3487,10) - --LEFT(A3487,10), "")</f>
        <v>29.354800000000978</v>
      </c>
      <c r="C3487" s="4">
        <v>45705.354861111111</v>
      </c>
      <c r="D3487" s="16">
        <f>YEAR(C3487)</f>
        <v>2025</v>
      </c>
      <c r="E3487" s="1" t="str">
        <f t="shared" si="54"/>
        <v>February 2025</v>
      </c>
      <c r="F3487" s="3" t="str">
        <f ca="1">IF(C3487&gt;=TODAY()-365, "Last 12 Months", "After 12 Months")</f>
        <v>Last 12 Months</v>
      </c>
      <c r="G3487" s="1" t="s">
        <v>6168</v>
      </c>
      <c r="H3487" s="1" t="s">
        <v>951</v>
      </c>
      <c r="I3487" s="1" t="s">
        <v>6169</v>
      </c>
      <c r="J3487" s="8">
        <f>EOMONTH(C3487, 0)</f>
        <v>45716</v>
      </c>
      <c r="K3487" s="1" t="s">
        <v>373</v>
      </c>
      <c r="L3487" s="1" t="str">
        <f>IF(ISNUMBER(SEARCH("Social subscription",I3487)),"Social Sub",IF(OR(ISNUMBER(SEARCH("Mens",I3487)),ISNUMBER(SEARCH("Ladies",I3487))),"Match Fees",IF(OR(ISNUMBER(SEARCH("Badgers",I3487)),ISNUMBER(SEARCH("Match Fee",I3487))),"Match Fees",IF(OR(ISNUMBER(SEARCH("Training",I3487)),ISNUMBER(SEARCH("Aspirations",I3487))),"Training Fee",""))))</f>
        <v>Training Fee</v>
      </c>
      <c r="M3487" s="1">
        <v>3</v>
      </c>
      <c r="N3487" s="1">
        <v>7.0000000000000007E-2</v>
      </c>
      <c r="O3487" s="1">
        <v>0.05</v>
      </c>
      <c r="P3487" s="1">
        <v>0</v>
      </c>
      <c r="Q3487" s="1">
        <v>2.88</v>
      </c>
    </row>
    <row r="3488" spans="1:17" ht="12.75">
      <c r="A3488" s="4">
        <v>45682</v>
      </c>
      <c r="B3488" s="18">
        <f>IF(AND(ISNUMBER(--LEFT(A3488,10)), ISNUMBER(--LEFT(C3488,10))), --LEFT(C3488,10) - --LEFT(A3488,10), "")</f>
        <v>23.354800000000978</v>
      </c>
      <c r="C3488" s="4">
        <v>45705.354861111111</v>
      </c>
      <c r="D3488" s="16">
        <f>YEAR(C3488)</f>
        <v>2025</v>
      </c>
      <c r="E3488" s="1" t="str">
        <f t="shared" si="54"/>
        <v>February 2025</v>
      </c>
      <c r="F3488" s="3" t="str">
        <f ca="1">IF(C3488&gt;=TODAY()-365, "Last 12 Months", "After 12 Months")</f>
        <v>Last 12 Months</v>
      </c>
      <c r="G3488" s="1" t="s">
        <v>6170</v>
      </c>
      <c r="H3488" s="1" t="s">
        <v>951</v>
      </c>
      <c r="I3488" s="1" t="s">
        <v>6171</v>
      </c>
      <c r="J3488" s="8">
        <f>EOMONTH(C3488, 0)</f>
        <v>45716</v>
      </c>
      <c r="K3488" s="1" t="s">
        <v>373</v>
      </c>
      <c r="L3488" s="1" t="str">
        <f>IF(ISNUMBER(SEARCH("Social subscription",I3488)),"Social Sub",IF(OR(ISNUMBER(SEARCH("Mens",I3488)),ISNUMBER(SEARCH("Ladies",I3488))),"Match Fees",IF(OR(ISNUMBER(SEARCH("Badgers",I3488)),ISNUMBER(SEARCH("Match Fee",I3488))),"Match Fees",IF(OR(ISNUMBER(SEARCH("Training",I3488)),ISNUMBER(SEARCH("Aspirations",I3488))),"Training Fee",""))))</f>
        <v>Match Fees</v>
      </c>
      <c r="M3488" s="1">
        <v>3</v>
      </c>
      <c r="N3488" s="1">
        <v>7.0000000000000007E-2</v>
      </c>
      <c r="O3488" s="1">
        <v>0.05</v>
      </c>
      <c r="P3488" s="1">
        <v>0</v>
      </c>
      <c r="Q3488" s="1">
        <v>2.88</v>
      </c>
    </row>
    <row r="3489" spans="1:17" ht="12.75">
      <c r="A3489" s="4">
        <v>45683</v>
      </c>
      <c r="B3489" s="18">
        <f>IF(AND(ISNUMBER(--LEFT(A3489,10)), ISNUMBER(--LEFT(C3489,10))), --LEFT(C3489,10) - --LEFT(A3489,10), "")</f>
        <v>22.354800000000978</v>
      </c>
      <c r="C3489" s="4">
        <v>45705.354861111111</v>
      </c>
      <c r="D3489" s="16">
        <f>YEAR(C3489)</f>
        <v>2025</v>
      </c>
      <c r="E3489" s="1" t="str">
        <f t="shared" si="54"/>
        <v>February 2025</v>
      </c>
      <c r="F3489" s="3" t="str">
        <f ca="1">IF(C3489&gt;=TODAY()-365, "Last 12 Months", "After 12 Months")</f>
        <v>Last 12 Months</v>
      </c>
      <c r="G3489" s="1" t="s">
        <v>6172</v>
      </c>
      <c r="H3489" s="1" t="s">
        <v>951</v>
      </c>
      <c r="I3489" s="1" t="s">
        <v>6173</v>
      </c>
      <c r="J3489" s="8">
        <f>EOMONTH(C3489, 0)</f>
        <v>45716</v>
      </c>
      <c r="K3489" s="1" t="s">
        <v>373</v>
      </c>
      <c r="L3489" s="1" t="str">
        <f>IF(ISNUMBER(SEARCH("Social subscription",I3489)),"Social Sub",IF(OR(ISNUMBER(SEARCH("Mens",I3489)),ISNUMBER(SEARCH("Ladies",I3489))),"Match Fees",IF(OR(ISNUMBER(SEARCH("Badgers",I3489)),ISNUMBER(SEARCH("Match Fee",I3489))),"Match Fees",IF(OR(ISNUMBER(SEARCH("Training",I3489)),ISNUMBER(SEARCH("Aspirations",I3489))),"Training Fee",""))))</f>
        <v>Training Fee</v>
      </c>
      <c r="M3489" s="1">
        <v>3</v>
      </c>
      <c r="N3489" s="1">
        <v>7.0000000000000007E-2</v>
      </c>
      <c r="O3489" s="1">
        <v>0.05</v>
      </c>
      <c r="P3489" s="1">
        <v>0</v>
      </c>
      <c r="Q3489" s="1">
        <v>2.88</v>
      </c>
    </row>
    <row r="3490" spans="1:17" ht="12.75">
      <c r="A3490" s="4">
        <v>45683</v>
      </c>
      <c r="B3490" s="18">
        <f>IF(AND(ISNUMBER(--LEFT(A3490,10)), ISNUMBER(--LEFT(C3490,10))), --LEFT(C3490,10) - --LEFT(A3490,10), "")</f>
        <v>22.354800000000978</v>
      </c>
      <c r="C3490" s="4">
        <v>45705.354861111111</v>
      </c>
      <c r="D3490" s="16">
        <f>YEAR(C3490)</f>
        <v>2025</v>
      </c>
      <c r="E3490" s="1" t="str">
        <f t="shared" si="54"/>
        <v>February 2025</v>
      </c>
      <c r="F3490" s="3" t="str">
        <f ca="1">IF(C3490&gt;=TODAY()-365, "Last 12 Months", "After 12 Months")</f>
        <v>Last 12 Months</v>
      </c>
      <c r="G3490" s="1" t="s">
        <v>6174</v>
      </c>
      <c r="H3490" s="1" t="s">
        <v>954</v>
      </c>
      <c r="I3490" s="1" t="s">
        <v>6173</v>
      </c>
      <c r="J3490" s="8">
        <f>EOMONTH(C3490, 0)</f>
        <v>45716</v>
      </c>
      <c r="K3490" s="1" t="s">
        <v>373</v>
      </c>
      <c r="L3490" s="1" t="str">
        <f>IF(ISNUMBER(SEARCH("Social subscription",I3490)),"Social Sub",IF(OR(ISNUMBER(SEARCH("Mens",I3490)),ISNUMBER(SEARCH("Ladies",I3490))),"Match Fees",IF(OR(ISNUMBER(SEARCH("Badgers",I3490)),ISNUMBER(SEARCH("Match Fee",I3490))),"Match Fees",IF(OR(ISNUMBER(SEARCH("Training",I3490)),ISNUMBER(SEARCH("Aspirations",I3490))),"Training Fee",""))))</f>
        <v>Training Fee</v>
      </c>
      <c r="M3490" s="1">
        <v>3</v>
      </c>
      <c r="N3490" s="1">
        <v>7.0000000000000007E-2</v>
      </c>
      <c r="O3490" s="1">
        <v>0.05</v>
      </c>
      <c r="P3490" s="1">
        <v>0</v>
      </c>
      <c r="Q3490" s="1">
        <v>2.88</v>
      </c>
    </row>
    <row r="3491" spans="1:17" ht="12.75">
      <c r="A3491" s="4">
        <v>45696</v>
      </c>
      <c r="B3491" s="18">
        <f>IF(AND(ISNUMBER(--LEFT(A3491,10)), ISNUMBER(--LEFT(C3491,10))), --LEFT(C3491,10) - --LEFT(A3491,10), "")</f>
        <v>9.3548000000009779</v>
      </c>
      <c r="C3491" s="4">
        <v>45705.354861111111</v>
      </c>
      <c r="D3491" s="16">
        <f>YEAR(C3491)</f>
        <v>2025</v>
      </c>
      <c r="E3491" s="1" t="str">
        <f t="shared" si="54"/>
        <v>February 2025</v>
      </c>
      <c r="F3491" s="3" t="str">
        <f ca="1">IF(C3491&gt;=TODAY()-365, "Last 12 Months", "After 12 Months")</f>
        <v>Last 12 Months</v>
      </c>
      <c r="G3491" s="1" t="s">
        <v>6175</v>
      </c>
      <c r="H3491" s="1" t="s">
        <v>951</v>
      </c>
      <c r="I3491" s="1" t="s">
        <v>6176</v>
      </c>
      <c r="J3491" s="8">
        <f>EOMONTH(C3491, 0)</f>
        <v>45716</v>
      </c>
      <c r="K3491" s="1" t="s">
        <v>373</v>
      </c>
      <c r="L3491" s="1" t="str">
        <f>IF(ISNUMBER(SEARCH("Social subscription",I3491)),"Social Sub",IF(OR(ISNUMBER(SEARCH("Mens",I3491)),ISNUMBER(SEARCH("Ladies",I3491))),"Match Fees",IF(OR(ISNUMBER(SEARCH("Badgers",I3491)),ISNUMBER(SEARCH("Match Fee",I3491))),"Match Fees",IF(OR(ISNUMBER(SEARCH("Training",I3491)),ISNUMBER(SEARCH("Aspirations",I3491))),"Training Fee",""))))</f>
        <v>Match Fees</v>
      </c>
      <c r="M3491" s="1">
        <v>3</v>
      </c>
      <c r="N3491" s="1">
        <v>7.0000000000000007E-2</v>
      </c>
      <c r="O3491" s="1">
        <v>0.05</v>
      </c>
      <c r="P3491" s="1">
        <v>0</v>
      </c>
      <c r="Q3491" s="1">
        <v>2.88</v>
      </c>
    </row>
    <row r="3492" spans="1:17" ht="12.75">
      <c r="A3492" s="4">
        <v>45696</v>
      </c>
      <c r="B3492" s="18">
        <f>IF(AND(ISNUMBER(--LEFT(A3492,10)), ISNUMBER(--LEFT(C3492,10))), --LEFT(C3492,10) - --LEFT(A3492,10), "")</f>
        <v>9.3548000000009779</v>
      </c>
      <c r="C3492" s="4">
        <v>45705.354861111111</v>
      </c>
      <c r="D3492" s="16">
        <f>YEAR(C3492)</f>
        <v>2025</v>
      </c>
      <c r="E3492" s="1" t="str">
        <f t="shared" si="54"/>
        <v>February 2025</v>
      </c>
      <c r="F3492" s="3" t="str">
        <f ca="1">IF(C3492&gt;=TODAY()-365, "Last 12 Months", "After 12 Months")</f>
        <v>Last 12 Months</v>
      </c>
      <c r="G3492" s="1" t="s">
        <v>6177</v>
      </c>
      <c r="H3492" s="1" t="s">
        <v>951</v>
      </c>
      <c r="I3492" s="1" t="s">
        <v>6178</v>
      </c>
      <c r="J3492" s="8">
        <f>EOMONTH(C3492, 0)</f>
        <v>45716</v>
      </c>
      <c r="K3492" s="1" t="s">
        <v>373</v>
      </c>
      <c r="L3492" s="1" t="str">
        <f>IF(ISNUMBER(SEARCH("Social subscription",I3492)),"Social Sub",IF(OR(ISNUMBER(SEARCH("Mens",I3492)),ISNUMBER(SEARCH("Ladies",I3492))),"Match Fees",IF(OR(ISNUMBER(SEARCH("Badgers",I3492)),ISNUMBER(SEARCH("Match Fee",I3492))),"Match Fees",IF(OR(ISNUMBER(SEARCH("Training",I3492)),ISNUMBER(SEARCH("Aspirations",I3492))),"Training Fee",""))))</f>
        <v>Training Fee</v>
      </c>
      <c r="M3492" s="1">
        <v>3</v>
      </c>
      <c r="N3492" s="1">
        <v>7.0000000000000007E-2</v>
      </c>
      <c r="O3492" s="1">
        <v>0.05</v>
      </c>
      <c r="P3492" s="1">
        <v>0</v>
      </c>
      <c r="Q3492" s="1">
        <v>2.88</v>
      </c>
    </row>
    <row r="3493" spans="1:17" ht="12.75">
      <c r="A3493" s="4">
        <v>45696</v>
      </c>
      <c r="B3493" s="18">
        <f>IF(AND(ISNUMBER(--LEFT(A3493,10)), ISNUMBER(--LEFT(C3493,10))), --LEFT(C3493,10) - --LEFT(A3493,10), "")</f>
        <v>9.3548000000009779</v>
      </c>
      <c r="C3493" s="4">
        <v>45705.354861111111</v>
      </c>
      <c r="D3493" s="16">
        <f>YEAR(C3493)</f>
        <v>2025</v>
      </c>
      <c r="E3493" s="1" t="str">
        <f t="shared" si="54"/>
        <v>February 2025</v>
      </c>
      <c r="F3493" s="3" t="str">
        <f ca="1">IF(C3493&gt;=TODAY()-365, "Last 12 Months", "After 12 Months")</f>
        <v>Last 12 Months</v>
      </c>
      <c r="G3493" s="1" t="s">
        <v>6179</v>
      </c>
      <c r="H3493" s="1" t="s">
        <v>954</v>
      </c>
      <c r="I3493" s="1" t="s">
        <v>6178</v>
      </c>
      <c r="J3493" s="8">
        <f>EOMONTH(C3493, 0)</f>
        <v>45716</v>
      </c>
      <c r="K3493" s="1" t="s">
        <v>373</v>
      </c>
      <c r="L3493" s="1" t="str">
        <f>IF(ISNUMBER(SEARCH("Social subscription",I3493)),"Social Sub",IF(OR(ISNUMBER(SEARCH("Mens",I3493)),ISNUMBER(SEARCH("Ladies",I3493))),"Match Fees",IF(OR(ISNUMBER(SEARCH("Badgers",I3493)),ISNUMBER(SEARCH("Match Fee",I3493))),"Match Fees",IF(OR(ISNUMBER(SEARCH("Training",I3493)),ISNUMBER(SEARCH("Aspirations",I3493))),"Training Fee",""))))</f>
        <v>Training Fee</v>
      </c>
      <c r="M3493" s="1">
        <v>3</v>
      </c>
      <c r="N3493" s="1">
        <v>7.0000000000000007E-2</v>
      </c>
      <c r="O3493" s="1">
        <v>0.05</v>
      </c>
      <c r="P3493" s="1">
        <v>0</v>
      </c>
      <c r="Q3493" s="1">
        <v>2.88</v>
      </c>
    </row>
    <row r="3494" spans="1:17" ht="12.75">
      <c r="A3494" s="4">
        <v>45697</v>
      </c>
      <c r="B3494" s="18">
        <f>IF(AND(ISNUMBER(--LEFT(A3494,10)), ISNUMBER(--LEFT(C3494,10))), --LEFT(C3494,10) - --LEFT(A3494,10), "")</f>
        <v>8.3548000000009779</v>
      </c>
      <c r="C3494" s="4">
        <v>45705.354861111111</v>
      </c>
      <c r="D3494" s="16">
        <f>YEAR(C3494)</f>
        <v>2025</v>
      </c>
      <c r="E3494" s="1" t="str">
        <f t="shared" si="54"/>
        <v>February 2025</v>
      </c>
      <c r="F3494" s="3" t="str">
        <f ca="1">IF(C3494&gt;=TODAY()-365, "Last 12 Months", "After 12 Months")</f>
        <v>Last 12 Months</v>
      </c>
      <c r="G3494" s="1" t="s">
        <v>6180</v>
      </c>
      <c r="H3494" s="1" t="s">
        <v>951</v>
      </c>
      <c r="I3494" s="1" t="s">
        <v>6181</v>
      </c>
      <c r="J3494" s="8">
        <f>EOMONTH(C3494, 0)</f>
        <v>45716</v>
      </c>
      <c r="K3494" s="1" t="s">
        <v>373</v>
      </c>
      <c r="L3494" s="1" t="str">
        <f>IF(ISNUMBER(SEARCH("Social subscription",I3494)),"Social Sub",IF(OR(ISNUMBER(SEARCH("Mens",I3494)),ISNUMBER(SEARCH("Ladies",I3494))),"Match Fees",IF(OR(ISNUMBER(SEARCH("Badgers",I3494)),ISNUMBER(SEARCH("Match Fee",I3494))),"Match Fees",IF(OR(ISNUMBER(SEARCH("Training",I3494)),ISNUMBER(SEARCH("Aspirations",I3494))),"Training Fee",""))))</f>
        <v>Training Fee</v>
      </c>
      <c r="M3494" s="1">
        <v>3</v>
      </c>
      <c r="N3494" s="1">
        <v>0.05</v>
      </c>
      <c r="O3494" s="1">
        <v>0.05</v>
      </c>
      <c r="P3494" s="1">
        <v>0</v>
      </c>
      <c r="Q3494" s="1">
        <v>2.9</v>
      </c>
    </row>
    <row r="3495" spans="1:17" ht="12.75">
      <c r="A3495" s="4">
        <v>45675</v>
      </c>
      <c r="B3495" s="18">
        <f>IF(AND(ISNUMBER(--LEFT(A3495,10)), ISNUMBER(--LEFT(C3495,10))), --LEFT(C3495,10) - --LEFT(A3495,10), "")</f>
        <v>30.354800000000978</v>
      </c>
      <c r="C3495" s="4">
        <v>45705.354861111111</v>
      </c>
      <c r="D3495" s="16">
        <f>YEAR(C3495)</f>
        <v>2025</v>
      </c>
      <c r="E3495" s="1" t="str">
        <f t="shared" si="54"/>
        <v>February 2025</v>
      </c>
      <c r="F3495" s="3" t="str">
        <f ca="1">IF(C3495&gt;=TODAY()-365, "Last 12 Months", "After 12 Months")</f>
        <v>Last 12 Months</v>
      </c>
      <c r="G3495" s="1" t="s">
        <v>6182</v>
      </c>
      <c r="H3495" s="1" t="s">
        <v>4982</v>
      </c>
      <c r="I3495" s="1" t="s">
        <v>6183</v>
      </c>
      <c r="J3495" s="8">
        <f>EOMONTH(C3495, 0)</f>
        <v>45716</v>
      </c>
      <c r="K3495" s="1" t="s">
        <v>373</v>
      </c>
      <c r="L3495" s="1" t="str">
        <f>IF(ISNUMBER(SEARCH("Social subscription",I3495)),"Social Sub",IF(OR(ISNUMBER(SEARCH("Mens",I3495)),ISNUMBER(SEARCH("Ladies",I3495))),"Match Fees",IF(OR(ISNUMBER(SEARCH("Badgers",I3495)),ISNUMBER(SEARCH("Match Fee",I3495))),"Match Fees",IF(OR(ISNUMBER(SEARCH("Training",I3495)),ISNUMBER(SEARCH("Aspirations",I3495))),"Training Fee",""))))</f>
        <v>Match Fees</v>
      </c>
      <c r="M3495" s="1">
        <v>10</v>
      </c>
      <c r="N3495" s="1">
        <v>0.2</v>
      </c>
      <c r="O3495" s="1">
        <v>0.1</v>
      </c>
      <c r="P3495" s="1">
        <v>0</v>
      </c>
      <c r="Q3495" s="1">
        <v>9.6999999999999993</v>
      </c>
    </row>
    <row r="3496" spans="1:17" ht="12.75">
      <c r="A3496" s="4">
        <v>45690</v>
      </c>
      <c r="B3496" s="18">
        <f>IF(AND(ISNUMBER(--LEFT(A3496,10)), ISNUMBER(--LEFT(C3496,10))), --LEFT(C3496,10) - --LEFT(A3496,10), "")</f>
        <v>15.354800000000978</v>
      </c>
      <c r="C3496" s="4">
        <v>45705.354861111111</v>
      </c>
      <c r="D3496" s="16">
        <f>YEAR(C3496)</f>
        <v>2025</v>
      </c>
      <c r="E3496" s="1" t="str">
        <f t="shared" si="54"/>
        <v>February 2025</v>
      </c>
      <c r="F3496" s="3" t="str">
        <f ca="1">IF(C3496&gt;=TODAY()-365, "Last 12 Months", "After 12 Months")</f>
        <v>Last 12 Months</v>
      </c>
      <c r="G3496" s="1" t="s">
        <v>6184</v>
      </c>
      <c r="H3496" s="1" t="s">
        <v>4982</v>
      </c>
      <c r="I3496" s="1" t="s">
        <v>6185</v>
      </c>
      <c r="J3496" s="8">
        <f>EOMONTH(C3496, 0)</f>
        <v>45716</v>
      </c>
      <c r="K3496" s="1" t="s">
        <v>373</v>
      </c>
      <c r="L3496" s="1" t="str">
        <f>IF(ISNUMBER(SEARCH("Social subscription",I3496)),"Social Sub",IF(OR(ISNUMBER(SEARCH("Mens",I3496)),ISNUMBER(SEARCH("Ladies",I3496))),"Match Fees",IF(OR(ISNUMBER(SEARCH("Badgers",I3496)),ISNUMBER(SEARCH("Match Fee",I3496))),"Match Fees",IF(OR(ISNUMBER(SEARCH("Training",I3496)),ISNUMBER(SEARCH("Aspirations",I3496))),"Training Fee",""))))</f>
        <v>Match Fees</v>
      </c>
      <c r="M3496" s="1">
        <v>10</v>
      </c>
      <c r="N3496" s="1">
        <v>0.2</v>
      </c>
      <c r="O3496" s="1">
        <v>0.1</v>
      </c>
      <c r="P3496" s="1">
        <v>0</v>
      </c>
      <c r="Q3496" s="1">
        <v>9.6999999999999993</v>
      </c>
    </row>
    <row r="3497" spans="1:17" ht="12.75">
      <c r="A3497" s="4">
        <v>45697</v>
      </c>
      <c r="B3497" s="18">
        <f>IF(AND(ISNUMBER(--LEFT(A3497,10)), ISNUMBER(--LEFT(C3497,10))), --LEFT(C3497,10) - --LEFT(A3497,10), "")</f>
        <v>8.3548000000009779</v>
      </c>
      <c r="C3497" s="4">
        <v>45705.354861111111</v>
      </c>
      <c r="D3497" s="16">
        <f>YEAR(C3497)</f>
        <v>2025</v>
      </c>
      <c r="E3497" s="1" t="str">
        <f t="shared" si="54"/>
        <v>February 2025</v>
      </c>
      <c r="F3497" s="3" t="str">
        <f ca="1">IF(C3497&gt;=TODAY()-365, "Last 12 Months", "After 12 Months")</f>
        <v>Last 12 Months</v>
      </c>
      <c r="G3497" s="1" t="s">
        <v>6186</v>
      </c>
      <c r="H3497" s="1" t="s">
        <v>4982</v>
      </c>
      <c r="I3497" s="1" t="s">
        <v>6187</v>
      </c>
      <c r="J3497" s="8">
        <f>EOMONTH(C3497, 0)</f>
        <v>45716</v>
      </c>
      <c r="K3497" s="1" t="s">
        <v>373</v>
      </c>
      <c r="L3497" s="1" t="str">
        <f>IF(ISNUMBER(SEARCH("Social subscription",I3497)),"Social Sub",IF(OR(ISNUMBER(SEARCH("Mens",I3497)),ISNUMBER(SEARCH("Ladies",I3497))),"Match Fees",IF(OR(ISNUMBER(SEARCH("Badgers",I3497)),ISNUMBER(SEARCH("Match Fee",I3497))),"Match Fees",IF(OR(ISNUMBER(SEARCH("Training",I3497)),ISNUMBER(SEARCH("Aspirations",I3497))),"Training Fee",""))))</f>
        <v>Match Fees</v>
      </c>
      <c r="M3497" s="1">
        <v>10</v>
      </c>
      <c r="N3497" s="1">
        <v>0.2</v>
      </c>
      <c r="O3497" s="1">
        <v>0.1</v>
      </c>
      <c r="P3497" s="1">
        <v>0</v>
      </c>
      <c r="Q3497" s="1">
        <v>9.6999999999999993</v>
      </c>
    </row>
    <row r="3498" spans="1:17" ht="12.75">
      <c r="A3498" s="4">
        <v>45697</v>
      </c>
      <c r="B3498" s="18">
        <f>IF(AND(ISNUMBER(--LEFT(A3498,10)), ISNUMBER(--LEFT(C3498,10))), --LEFT(C3498,10) - --LEFT(A3498,10), "")</f>
        <v>8.3548000000009779</v>
      </c>
      <c r="C3498" s="4">
        <v>45705.354861111111</v>
      </c>
      <c r="D3498" s="16">
        <f>YEAR(C3498)</f>
        <v>2025</v>
      </c>
      <c r="E3498" s="1" t="str">
        <f t="shared" si="54"/>
        <v>February 2025</v>
      </c>
      <c r="F3498" s="3" t="str">
        <f ca="1">IF(C3498&gt;=TODAY()-365, "Last 12 Months", "After 12 Months")</f>
        <v>Last 12 Months</v>
      </c>
      <c r="G3498" s="1" t="s">
        <v>6188</v>
      </c>
      <c r="H3498" s="1" t="s">
        <v>4982</v>
      </c>
      <c r="I3498" s="1" t="s">
        <v>6083</v>
      </c>
      <c r="J3498" s="8">
        <f>EOMONTH(C3498, 0)</f>
        <v>45716</v>
      </c>
      <c r="K3498" s="1" t="s">
        <v>373</v>
      </c>
      <c r="L3498" s="1" t="str">
        <f>IF(ISNUMBER(SEARCH("Social subscription",I3498)),"Social Sub",IF(OR(ISNUMBER(SEARCH("Mens",I3498)),ISNUMBER(SEARCH("Ladies",I3498))),"Match Fees",IF(OR(ISNUMBER(SEARCH("Badgers",I3498)),ISNUMBER(SEARCH("Match Fee",I3498))),"Match Fees",IF(OR(ISNUMBER(SEARCH("Training",I3498)),ISNUMBER(SEARCH("Aspirations",I3498))),"Training Fee",""))))</f>
        <v>Match Fees</v>
      </c>
      <c r="M3498" s="1">
        <v>10</v>
      </c>
      <c r="N3498" s="1">
        <v>0.2</v>
      </c>
      <c r="O3498" s="1">
        <v>0.1</v>
      </c>
      <c r="P3498" s="1">
        <v>0</v>
      </c>
      <c r="Q3498" s="1">
        <v>9.6999999999999993</v>
      </c>
    </row>
    <row r="3499" spans="1:17" ht="12.75">
      <c r="A3499" s="4">
        <v>45675</v>
      </c>
      <c r="B3499" s="18">
        <f>IF(AND(ISNUMBER(--LEFT(A3499,10)), ISNUMBER(--LEFT(C3499,10))), --LEFT(C3499,10) - --LEFT(A3499,10), "")</f>
        <v>30.848599999997532</v>
      </c>
      <c r="C3499" s="4">
        <v>45705.848611111112</v>
      </c>
      <c r="D3499" s="16">
        <f>YEAR(C3499)</f>
        <v>2025</v>
      </c>
      <c r="E3499" s="1" t="str">
        <f t="shared" si="54"/>
        <v>February 2025</v>
      </c>
      <c r="F3499" s="3" t="str">
        <f ca="1">IF(C3499&gt;=TODAY()-365, "Last 12 Months", "After 12 Months")</f>
        <v>Last 12 Months</v>
      </c>
      <c r="G3499" s="1" t="s">
        <v>6189</v>
      </c>
      <c r="H3499" s="1" t="s">
        <v>804</v>
      </c>
      <c r="I3499" s="1" t="s">
        <v>6190</v>
      </c>
      <c r="J3499" s="8">
        <f>EOMONTH(C3499, 0)</f>
        <v>45716</v>
      </c>
      <c r="K3499" s="1" t="s">
        <v>373</v>
      </c>
      <c r="L3499" s="1" t="str">
        <f>IF(ISNUMBER(SEARCH("Social subscription",I3499)),"Social Sub",IF(OR(ISNUMBER(SEARCH("Mens",I3499)),ISNUMBER(SEARCH("Ladies",I3499))),"Match Fees",IF(OR(ISNUMBER(SEARCH("Badgers",I3499)),ISNUMBER(SEARCH("Match Fee",I3499))),"Match Fees",IF(OR(ISNUMBER(SEARCH("Training",I3499)),ISNUMBER(SEARCH("Aspirations",I3499))),"Training Fee",""))))</f>
        <v>Match Fees</v>
      </c>
      <c r="M3499" s="1">
        <v>3</v>
      </c>
      <c r="N3499" s="1">
        <v>0.06</v>
      </c>
      <c r="O3499" s="1">
        <v>0.05</v>
      </c>
      <c r="P3499" s="1">
        <v>0</v>
      </c>
      <c r="Q3499" s="1">
        <v>2.89</v>
      </c>
    </row>
    <row r="3500" spans="1:17" ht="12.75">
      <c r="A3500" s="4">
        <v>45676</v>
      </c>
      <c r="B3500" s="18">
        <f>IF(AND(ISNUMBER(--LEFT(A3500,10)), ISNUMBER(--LEFT(C3500,10))), --LEFT(C3500,10) - --LEFT(A3500,10), "")</f>
        <v>29.848599999997532</v>
      </c>
      <c r="C3500" s="4">
        <v>45705.848611111112</v>
      </c>
      <c r="D3500" s="16">
        <f>YEAR(C3500)</f>
        <v>2025</v>
      </c>
      <c r="E3500" s="1" t="str">
        <f t="shared" si="54"/>
        <v>February 2025</v>
      </c>
      <c r="F3500" s="3" t="str">
        <f ca="1">IF(C3500&gt;=TODAY()-365, "Last 12 Months", "After 12 Months")</f>
        <v>Last 12 Months</v>
      </c>
      <c r="G3500" s="1" t="s">
        <v>6191</v>
      </c>
      <c r="H3500" s="1" t="s">
        <v>804</v>
      </c>
      <c r="I3500" s="1" t="s">
        <v>6192</v>
      </c>
      <c r="J3500" s="8">
        <f>EOMONTH(C3500, 0)</f>
        <v>45716</v>
      </c>
      <c r="K3500" s="1" t="s">
        <v>373</v>
      </c>
      <c r="L3500" s="1" t="str">
        <f>IF(ISNUMBER(SEARCH("Social subscription",I3500)),"Social Sub",IF(OR(ISNUMBER(SEARCH("Mens",I3500)),ISNUMBER(SEARCH("Ladies",I3500))),"Match Fees",IF(OR(ISNUMBER(SEARCH("Badgers",I3500)),ISNUMBER(SEARCH("Match Fee",I3500))),"Match Fees",IF(OR(ISNUMBER(SEARCH("Training",I3500)),ISNUMBER(SEARCH("Aspirations",I3500))),"Training Fee",""))))</f>
        <v>Training Fee</v>
      </c>
      <c r="M3500" s="1">
        <v>3</v>
      </c>
      <c r="N3500" s="1">
        <v>0.06</v>
      </c>
      <c r="O3500" s="1">
        <v>0.05</v>
      </c>
      <c r="P3500" s="1">
        <v>0</v>
      </c>
      <c r="Q3500" s="1">
        <v>2.89</v>
      </c>
    </row>
    <row r="3501" spans="1:17" ht="12.75">
      <c r="A3501" s="4">
        <v>45676</v>
      </c>
      <c r="B3501" s="18">
        <f>IF(AND(ISNUMBER(--LEFT(A3501,10)), ISNUMBER(--LEFT(C3501,10))), --LEFT(C3501,10) - --LEFT(A3501,10), "")</f>
        <v>29.848599999997532</v>
      </c>
      <c r="C3501" s="4">
        <v>45705.848611111112</v>
      </c>
      <c r="D3501" s="16">
        <f>YEAR(C3501)</f>
        <v>2025</v>
      </c>
      <c r="E3501" s="1" t="str">
        <f t="shared" si="54"/>
        <v>February 2025</v>
      </c>
      <c r="F3501" s="3" t="str">
        <f ca="1">IF(C3501&gt;=TODAY()-365, "Last 12 Months", "After 12 Months")</f>
        <v>Last 12 Months</v>
      </c>
      <c r="G3501" s="1" t="s">
        <v>6193</v>
      </c>
      <c r="H3501" s="1" t="s">
        <v>807</v>
      </c>
      <c r="I3501" s="1" t="s">
        <v>6192</v>
      </c>
      <c r="J3501" s="8">
        <f>EOMONTH(C3501, 0)</f>
        <v>45716</v>
      </c>
      <c r="K3501" s="1" t="s">
        <v>373</v>
      </c>
      <c r="L3501" s="1" t="str">
        <f>IF(ISNUMBER(SEARCH("Social subscription",I3501)),"Social Sub",IF(OR(ISNUMBER(SEARCH("Mens",I3501)),ISNUMBER(SEARCH("Ladies",I3501))),"Match Fees",IF(OR(ISNUMBER(SEARCH("Badgers",I3501)),ISNUMBER(SEARCH("Match Fee",I3501))),"Match Fees",IF(OR(ISNUMBER(SEARCH("Training",I3501)),ISNUMBER(SEARCH("Aspirations",I3501))),"Training Fee",""))))</f>
        <v>Training Fee</v>
      </c>
      <c r="M3501" s="1">
        <v>3</v>
      </c>
      <c r="N3501" s="1">
        <v>0.06</v>
      </c>
      <c r="O3501" s="1">
        <v>0.05</v>
      </c>
      <c r="P3501" s="1">
        <v>0</v>
      </c>
      <c r="Q3501" s="1">
        <v>2.89</v>
      </c>
    </row>
    <row r="3502" spans="1:17" ht="12.75">
      <c r="A3502" s="4">
        <v>45682</v>
      </c>
      <c r="B3502" s="18">
        <f>IF(AND(ISNUMBER(--LEFT(A3502,10)), ISNUMBER(--LEFT(C3502,10))), --LEFT(C3502,10) - --LEFT(A3502,10), "")</f>
        <v>23.848599999997532</v>
      </c>
      <c r="C3502" s="4">
        <v>45705.848611111112</v>
      </c>
      <c r="D3502" s="16">
        <f>YEAR(C3502)</f>
        <v>2025</v>
      </c>
      <c r="E3502" s="1" t="str">
        <f t="shared" si="54"/>
        <v>February 2025</v>
      </c>
      <c r="F3502" s="3" t="str">
        <f ca="1">IF(C3502&gt;=TODAY()-365, "Last 12 Months", "After 12 Months")</f>
        <v>Last 12 Months</v>
      </c>
      <c r="G3502" s="1" t="s">
        <v>6194</v>
      </c>
      <c r="H3502" s="1" t="s">
        <v>804</v>
      </c>
      <c r="I3502" s="1" t="s">
        <v>6195</v>
      </c>
      <c r="J3502" s="8">
        <f>EOMONTH(C3502, 0)</f>
        <v>45716</v>
      </c>
      <c r="K3502" s="1" t="s">
        <v>373</v>
      </c>
      <c r="L3502" s="1" t="str">
        <f>IF(ISNUMBER(SEARCH("Social subscription",I3502)),"Social Sub",IF(OR(ISNUMBER(SEARCH("Mens",I3502)),ISNUMBER(SEARCH("Ladies",I3502))),"Match Fees",IF(OR(ISNUMBER(SEARCH("Badgers",I3502)),ISNUMBER(SEARCH("Match Fee",I3502))),"Match Fees",IF(OR(ISNUMBER(SEARCH("Training",I3502)),ISNUMBER(SEARCH("Aspirations",I3502))),"Training Fee",""))))</f>
        <v>Match Fees</v>
      </c>
      <c r="M3502" s="1">
        <v>3</v>
      </c>
      <c r="N3502" s="1">
        <v>0.06</v>
      </c>
      <c r="O3502" s="1">
        <v>0.05</v>
      </c>
      <c r="P3502" s="1">
        <v>0</v>
      </c>
      <c r="Q3502" s="1">
        <v>2.89</v>
      </c>
    </row>
    <row r="3503" spans="1:17" ht="12.75">
      <c r="A3503" s="4">
        <v>45683</v>
      </c>
      <c r="B3503" s="18">
        <f>IF(AND(ISNUMBER(--LEFT(A3503,10)), ISNUMBER(--LEFT(C3503,10))), --LEFT(C3503,10) - --LEFT(A3503,10), "")</f>
        <v>22.848599999997532</v>
      </c>
      <c r="C3503" s="4">
        <v>45705.848611111112</v>
      </c>
      <c r="D3503" s="16">
        <f>YEAR(C3503)</f>
        <v>2025</v>
      </c>
      <c r="E3503" s="1" t="str">
        <f t="shared" si="54"/>
        <v>February 2025</v>
      </c>
      <c r="F3503" s="3" t="str">
        <f ca="1">IF(C3503&gt;=TODAY()-365, "Last 12 Months", "After 12 Months")</f>
        <v>Last 12 Months</v>
      </c>
      <c r="G3503" s="1" t="s">
        <v>6196</v>
      </c>
      <c r="H3503" s="1" t="s">
        <v>804</v>
      </c>
      <c r="I3503" s="1" t="s">
        <v>6197</v>
      </c>
      <c r="J3503" s="8">
        <f>EOMONTH(C3503, 0)</f>
        <v>45716</v>
      </c>
      <c r="K3503" s="1" t="s">
        <v>373</v>
      </c>
      <c r="L3503" s="1" t="str">
        <f>IF(ISNUMBER(SEARCH("Social subscription",I3503)),"Social Sub",IF(OR(ISNUMBER(SEARCH("Mens",I3503)),ISNUMBER(SEARCH("Ladies",I3503))),"Match Fees",IF(OR(ISNUMBER(SEARCH("Badgers",I3503)),ISNUMBER(SEARCH("Match Fee",I3503))),"Match Fees",IF(OR(ISNUMBER(SEARCH("Training",I3503)),ISNUMBER(SEARCH("Aspirations",I3503))),"Training Fee",""))))</f>
        <v>Training Fee</v>
      </c>
      <c r="M3503" s="1">
        <v>3</v>
      </c>
      <c r="N3503" s="1">
        <v>0.06</v>
      </c>
      <c r="O3503" s="1">
        <v>0.05</v>
      </c>
      <c r="P3503" s="1">
        <v>0</v>
      </c>
      <c r="Q3503" s="1">
        <v>2.89</v>
      </c>
    </row>
    <row r="3504" spans="1:17" ht="12.75">
      <c r="A3504" s="4">
        <v>45683</v>
      </c>
      <c r="B3504" s="18">
        <f>IF(AND(ISNUMBER(--LEFT(A3504,10)), ISNUMBER(--LEFT(C3504,10))), --LEFT(C3504,10) - --LEFT(A3504,10), "")</f>
        <v>22.848599999997532</v>
      </c>
      <c r="C3504" s="4">
        <v>45705.848611111112</v>
      </c>
      <c r="D3504" s="16">
        <f>YEAR(C3504)</f>
        <v>2025</v>
      </c>
      <c r="E3504" s="1" t="str">
        <f t="shared" si="54"/>
        <v>February 2025</v>
      </c>
      <c r="F3504" s="3" t="str">
        <f ca="1">IF(C3504&gt;=TODAY()-365, "Last 12 Months", "After 12 Months")</f>
        <v>Last 12 Months</v>
      </c>
      <c r="G3504" s="1" t="s">
        <v>6198</v>
      </c>
      <c r="H3504" s="1" t="s">
        <v>807</v>
      </c>
      <c r="I3504" s="1" t="s">
        <v>6197</v>
      </c>
      <c r="J3504" s="8">
        <f>EOMONTH(C3504, 0)</f>
        <v>45716</v>
      </c>
      <c r="K3504" s="1" t="s">
        <v>373</v>
      </c>
      <c r="L3504" s="1" t="str">
        <f>IF(ISNUMBER(SEARCH("Social subscription",I3504)),"Social Sub",IF(OR(ISNUMBER(SEARCH("Mens",I3504)),ISNUMBER(SEARCH("Ladies",I3504))),"Match Fees",IF(OR(ISNUMBER(SEARCH("Badgers",I3504)),ISNUMBER(SEARCH("Match Fee",I3504))),"Match Fees",IF(OR(ISNUMBER(SEARCH("Training",I3504)),ISNUMBER(SEARCH("Aspirations",I3504))),"Training Fee",""))))</f>
        <v>Training Fee</v>
      </c>
      <c r="M3504" s="1">
        <v>3</v>
      </c>
      <c r="N3504" s="1">
        <v>0.06</v>
      </c>
      <c r="O3504" s="1">
        <v>0.05</v>
      </c>
      <c r="P3504" s="1">
        <v>0</v>
      </c>
      <c r="Q3504" s="1">
        <v>2.89</v>
      </c>
    </row>
    <row r="3505" spans="1:17" ht="12.75">
      <c r="A3505" s="4">
        <v>45689</v>
      </c>
      <c r="B3505" s="18">
        <f>IF(AND(ISNUMBER(--LEFT(A3505,10)), ISNUMBER(--LEFT(C3505,10))), --LEFT(C3505,10) - --LEFT(A3505,10), "")</f>
        <v>16.848599999997532</v>
      </c>
      <c r="C3505" s="4">
        <v>45705.848611111112</v>
      </c>
      <c r="D3505" s="16">
        <f>YEAR(C3505)</f>
        <v>2025</v>
      </c>
      <c r="E3505" s="1" t="str">
        <f t="shared" si="54"/>
        <v>February 2025</v>
      </c>
      <c r="F3505" s="3" t="str">
        <f ca="1">IF(C3505&gt;=TODAY()-365, "Last 12 Months", "After 12 Months")</f>
        <v>Last 12 Months</v>
      </c>
      <c r="G3505" s="1" t="s">
        <v>6199</v>
      </c>
      <c r="H3505" s="1" t="s">
        <v>804</v>
      </c>
      <c r="I3505" s="1" t="s">
        <v>6200</v>
      </c>
      <c r="J3505" s="8">
        <f>EOMONTH(C3505, 0)</f>
        <v>45716</v>
      </c>
      <c r="K3505" s="1" t="s">
        <v>373</v>
      </c>
      <c r="L3505" s="1" t="str">
        <f>IF(ISNUMBER(SEARCH("Social subscription",I3505)),"Social Sub",IF(OR(ISNUMBER(SEARCH("Mens",I3505)),ISNUMBER(SEARCH("Ladies",I3505))),"Match Fees",IF(OR(ISNUMBER(SEARCH("Badgers",I3505)),ISNUMBER(SEARCH("Match Fee",I3505))),"Match Fees",IF(OR(ISNUMBER(SEARCH("Training",I3505)),ISNUMBER(SEARCH("Aspirations",I3505))),"Training Fee",""))))</f>
        <v>Match Fees</v>
      </c>
      <c r="M3505" s="1">
        <v>3</v>
      </c>
      <c r="N3505" s="1">
        <v>0.06</v>
      </c>
      <c r="O3505" s="1">
        <v>0.05</v>
      </c>
      <c r="P3505" s="1">
        <v>0</v>
      </c>
      <c r="Q3505" s="1">
        <v>2.89</v>
      </c>
    </row>
    <row r="3506" spans="1:17" ht="12.75">
      <c r="A3506" s="4">
        <v>45696</v>
      </c>
      <c r="B3506" s="18">
        <f>IF(AND(ISNUMBER(--LEFT(A3506,10)), ISNUMBER(--LEFT(C3506,10))), --LEFT(C3506,10) - --LEFT(A3506,10), "")</f>
        <v>9.848599999997532</v>
      </c>
      <c r="C3506" s="4">
        <v>45705.848611111112</v>
      </c>
      <c r="D3506" s="16">
        <f>YEAR(C3506)</f>
        <v>2025</v>
      </c>
      <c r="E3506" s="1" t="str">
        <f t="shared" si="54"/>
        <v>February 2025</v>
      </c>
      <c r="F3506" s="3" t="str">
        <f ca="1">IF(C3506&gt;=TODAY()-365, "Last 12 Months", "After 12 Months")</f>
        <v>Last 12 Months</v>
      </c>
      <c r="G3506" s="1" t="s">
        <v>6201</v>
      </c>
      <c r="H3506" s="1" t="s">
        <v>804</v>
      </c>
      <c r="I3506" s="1" t="s">
        <v>6202</v>
      </c>
      <c r="J3506" s="8">
        <f>EOMONTH(C3506, 0)</f>
        <v>45716</v>
      </c>
      <c r="K3506" s="1" t="s">
        <v>373</v>
      </c>
      <c r="L3506" s="1" t="str">
        <f>IF(ISNUMBER(SEARCH("Social subscription",I3506)),"Social Sub",IF(OR(ISNUMBER(SEARCH("Mens",I3506)),ISNUMBER(SEARCH("Ladies",I3506))),"Match Fees",IF(OR(ISNUMBER(SEARCH("Badgers",I3506)),ISNUMBER(SEARCH("Match Fee",I3506))),"Match Fees",IF(OR(ISNUMBER(SEARCH("Training",I3506)),ISNUMBER(SEARCH("Aspirations",I3506))),"Training Fee",""))))</f>
        <v>Match Fees</v>
      </c>
      <c r="M3506" s="1">
        <v>3</v>
      </c>
      <c r="N3506" s="1">
        <v>0.06</v>
      </c>
      <c r="O3506" s="1">
        <v>0.05</v>
      </c>
      <c r="P3506" s="1">
        <v>0</v>
      </c>
      <c r="Q3506" s="1">
        <v>2.89</v>
      </c>
    </row>
    <row r="3507" spans="1:17" ht="12.75">
      <c r="A3507" s="4">
        <v>45696</v>
      </c>
      <c r="B3507" s="18">
        <f>IF(AND(ISNUMBER(--LEFT(A3507,10)), ISNUMBER(--LEFT(C3507,10))), --LEFT(C3507,10) - --LEFT(A3507,10), "")</f>
        <v>9.848599999997532</v>
      </c>
      <c r="C3507" s="4">
        <v>45705.848611111112</v>
      </c>
      <c r="D3507" s="16">
        <f>YEAR(C3507)</f>
        <v>2025</v>
      </c>
      <c r="E3507" s="1" t="str">
        <f t="shared" si="54"/>
        <v>February 2025</v>
      </c>
      <c r="F3507" s="3" t="str">
        <f ca="1">IF(C3507&gt;=TODAY()-365, "Last 12 Months", "After 12 Months")</f>
        <v>Last 12 Months</v>
      </c>
      <c r="G3507" s="1" t="s">
        <v>6203</v>
      </c>
      <c r="H3507" s="1" t="s">
        <v>804</v>
      </c>
      <c r="I3507" s="1" t="s">
        <v>6204</v>
      </c>
      <c r="J3507" s="8">
        <f>EOMONTH(C3507, 0)</f>
        <v>45716</v>
      </c>
      <c r="K3507" s="1" t="s">
        <v>373</v>
      </c>
      <c r="L3507" s="1" t="str">
        <f>IF(ISNUMBER(SEARCH("Social subscription",I3507)),"Social Sub",IF(OR(ISNUMBER(SEARCH("Mens",I3507)),ISNUMBER(SEARCH("Ladies",I3507))),"Match Fees",IF(OR(ISNUMBER(SEARCH("Badgers",I3507)),ISNUMBER(SEARCH("Match Fee",I3507))),"Match Fees",IF(OR(ISNUMBER(SEARCH("Training",I3507)),ISNUMBER(SEARCH("Aspirations",I3507))),"Training Fee",""))))</f>
        <v>Training Fee</v>
      </c>
      <c r="M3507" s="1">
        <v>3</v>
      </c>
      <c r="N3507" s="1">
        <v>0.06</v>
      </c>
      <c r="O3507" s="1">
        <v>0.05</v>
      </c>
      <c r="P3507" s="1">
        <v>0</v>
      </c>
      <c r="Q3507" s="1">
        <v>2.89</v>
      </c>
    </row>
    <row r="3508" spans="1:17" ht="12.75">
      <c r="A3508" s="4">
        <v>45696</v>
      </c>
      <c r="B3508" s="18">
        <f>IF(AND(ISNUMBER(--LEFT(A3508,10)), ISNUMBER(--LEFT(C3508,10))), --LEFT(C3508,10) - --LEFT(A3508,10), "")</f>
        <v>9.848599999997532</v>
      </c>
      <c r="C3508" s="4">
        <v>45705.848611111112</v>
      </c>
      <c r="D3508" s="16">
        <f>YEAR(C3508)</f>
        <v>2025</v>
      </c>
      <c r="E3508" s="1" t="str">
        <f t="shared" si="54"/>
        <v>February 2025</v>
      </c>
      <c r="F3508" s="3" t="str">
        <f ca="1">IF(C3508&gt;=TODAY()-365, "Last 12 Months", "After 12 Months")</f>
        <v>Last 12 Months</v>
      </c>
      <c r="G3508" s="1" t="s">
        <v>6205</v>
      </c>
      <c r="H3508" s="1" t="s">
        <v>807</v>
      </c>
      <c r="I3508" s="1" t="s">
        <v>6204</v>
      </c>
      <c r="J3508" s="8">
        <f>EOMONTH(C3508, 0)</f>
        <v>45716</v>
      </c>
      <c r="K3508" s="1" t="s">
        <v>373</v>
      </c>
      <c r="L3508" s="1" t="str">
        <f>IF(ISNUMBER(SEARCH("Social subscription",I3508)),"Social Sub",IF(OR(ISNUMBER(SEARCH("Mens",I3508)),ISNUMBER(SEARCH("Ladies",I3508))),"Match Fees",IF(OR(ISNUMBER(SEARCH("Badgers",I3508)),ISNUMBER(SEARCH("Match Fee",I3508))),"Match Fees",IF(OR(ISNUMBER(SEARCH("Training",I3508)),ISNUMBER(SEARCH("Aspirations",I3508))),"Training Fee",""))))</f>
        <v>Training Fee</v>
      </c>
      <c r="M3508" s="1">
        <v>3</v>
      </c>
      <c r="N3508" s="1">
        <v>0.06</v>
      </c>
      <c r="O3508" s="1">
        <v>0.05</v>
      </c>
      <c r="P3508" s="1">
        <v>0</v>
      </c>
      <c r="Q3508" s="1">
        <v>2.89</v>
      </c>
    </row>
    <row r="3509" spans="1:17" ht="12.75">
      <c r="A3509" s="4">
        <v>45697</v>
      </c>
      <c r="B3509" s="18">
        <f>IF(AND(ISNUMBER(--LEFT(A3509,10)), ISNUMBER(--LEFT(C3509,10))), --LEFT(C3509,10) - --LEFT(A3509,10), "")</f>
        <v>8.848599999997532</v>
      </c>
      <c r="C3509" s="4">
        <v>45705.848611111112</v>
      </c>
      <c r="D3509" s="16">
        <f>YEAR(C3509)</f>
        <v>2025</v>
      </c>
      <c r="E3509" s="1" t="str">
        <f t="shared" si="54"/>
        <v>February 2025</v>
      </c>
      <c r="F3509" s="3" t="str">
        <f ca="1">IF(C3509&gt;=TODAY()-365, "Last 12 Months", "After 12 Months")</f>
        <v>Last 12 Months</v>
      </c>
      <c r="G3509" s="1" t="s">
        <v>6206</v>
      </c>
      <c r="H3509" s="1" t="s">
        <v>804</v>
      </c>
      <c r="I3509" s="1" t="s">
        <v>6207</v>
      </c>
      <c r="J3509" s="8">
        <f>EOMONTH(C3509, 0)</f>
        <v>45716</v>
      </c>
      <c r="K3509" s="1" t="s">
        <v>373</v>
      </c>
      <c r="L3509" s="1" t="str">
        <f>IF(ISNUMBER(SEARCH("Social subscription",I3509)),"Social Sub",IF(OR(ISNUMBER(SEARCH("Mens",I3509)),ISNUMBER(SEARCH("Ladies",I3509))),"Match Fees",IF(OR(ISNUMBER(SEARCH("Badgers",I3509)),ISNUMBER(SEARCH("Match Fee",I3509))),"Match Fees",IF(OR(ISNUMBER(SEARCH("Training",I3509)),ISNUMBER(SEARCH("Aspirations",I3509))),"Training Fee",""))))</f>
        <v>Training Fee</v>
      </c>
      <c r="M3509" s="1">
        <v>3</v>
      </c>
      <c r="N3509" s="1">
        <v>0.06</v>
      </c>
      <c r="O3509" s="1">
        <v>0.05</v>
      </c>
      <c r="P3509" s="1">
        <v>0</v>
      </c>
      <c r="Q3509" s="1">
        <v>2.89</v>
      </c>
    </row>
    <row r="3510" spans="1:17" ht="12.75">
      <c r="A3510" s="4">
        <v>45697</v>
      </c>
      <c r="B3510" s="18">
        <f>IF(AND(ISNUMBER(--LEFT(A3510,10)), ISNUMBER(--LEFT(C3510,10))), --LEFT(C3510,10) - --LEFT(A3510,10), "")</f>
        <v>8.848599999997532</v>
      </c>
      <c r="C3510" s="4">
        <v>45705.848611111112</v>
      </c>
      <c r="D3510" s="16">
        <f>YEAR(C3510)</f>
        <v>2025</v>
      </c>
      <c r="E3510" s="1" t="str">
        <f t="shared" si="54"/>
        <v>February 2025</v>
      </c>
      <c r="F3510" s="3" t="str">
        <f ca="1">IF(C3510&gt;=TODAY()-365, "Last 12 Months", "After 12 Months")</f>
        <v>Last 12 Months</v>
      </c>
      <c r="G3510" s="1" t="s">
        <v>6208</v>
      </c>
      <c r="H3510" s="1" t="s">
        <v>807</v>
      </c>
      <c r="I3510" s="1" t="s">
        <v>6207</v>
      </c>
      <c r="J3510" s="8">
        <f>EOMONTH(C3510, 0)</f>
        <v>45716</v>
      </c>
      <c r="K3510" s="1" t="s">
        <v>373</v>
      </c>
      <c r="L3510" s="1" t="str">
        <f>IF(ISNUMBER(SEARCH("Social subscription",I3510)),"Social Sub",IF(OR(ISNUMBER(SEARCH("Mens",I3510)),ISNUMBER(SEARCH("Ladies",I3510))),"Match Fees",IF(OR(ISNUMBER(SEARCH("Badgers",I3510)),ISNUMBER(SEARCH("Match Fee",I3510))),"Match Fees",IF(OR(ISNUMBER(SEARCH("Training",I3510)),ISNUMBER(SEARCH("Aspirations",I3510))),"Training Fee",""))))</f>
        <v>Training Fee</v>
      </c>
      <c r="M3510" s="1">
        <v>3</v>
      </c>
      <c r="N3510" s="1">
        <v>0.06</v>
      </c>
      <c r="O3510" s="1">
        <v>0.05</v>
      </c>
      <c r="P3510" s="1">
        <v>0</v>
      </c>
      <c r="Q3510" s="1">
        <v>2.89</v>
      </c>
    </row>
    <row r="3511" spans="1:17" ht="12.75">
      <c r="A3511" s="4">
        <v>45704</v>
      </c>
      <c r="B3511" s="18">
        <f>IF(AND(ISNUMBER(--LEFT(A3511,10)), ISNUMBER(--LEFT(C3511,10))), --LEFT(C3511,10) - --LEFT(A3511,10), "")</f>
        <v>1.848599999997532</v>
      </c>
      <c r="C3511" s="4">
        <v>45705.848611111112</v>
      </c>
      <c r="D3511" s="16">
        <f>YEAR(C3511)</f>
        <v>2025</v>
      </c>
      <c r="E3511" s="1" t="str">
        <f t="shared" si="54"/>
        <v>February 2025</v>
      </c>
      <c r="F3511" s="3" t="str">
        <f ca="1">IF(C3511&gt;=TODAY()-365, "Last 12 Months", "After 12 Months")</f>
        <v>Last 12 Months</v>
      </c>
      <c r="G3511" s="1" t="s">
        <v>6209</v>
      </c>
      <c r="H3511" s="1" t="s">
        <v>804</v>
      </c>
      <c r="I3511" s="1" t="s">
        <v>6210</v>
      </c>
      <c r="J3511" s="8">
        <f>EOMONTH(C3511, 0)</f>
        <v>45716</v>
      </c>
      <c r="K3511" s="1" t="s">
        <v>373</v>
      </c>
      <c r="L3511" s="1" t="str">
        <f>IF(ISNUMBER(SEARCH("Social subscription",I3511)),"Social Sub",IF(OR(ISNUMBER(SEARCH("Mens",I3511)),ISNUMBER(SEARCH("Ladies",I3511))),"Match Fees",IF(OR(ISNUMBER(SEARCH("Badgers",I3511)),ISNUMBER(SEARCH("Match Fee",I3511))),"Match Fees",IF(OR(ISNUMBER(SEARCH("Training",I3511)),ISNUMBER(SEARCH("Aspirations",I3511))),"Training Fee",""))))</f>
        <v>Training Fee</v>
      </c>
      <c r="M3511" s="1">
        <v>3</v>
      </c>
      <c r="N3511" s="1">
        <v>0.05</v>
      </c>
      <c r="O3511" s="1">
        <v>0.05</v>
      </c>
      <c r="P3511" s="1">
        <v>0</v>
      </c>
      <c r="Q3511" s="1">
        <v>2.9</v>
      </c>
    </row>
    <row r="3512" spans="1:17" ht="12.75">
      <c r="A3512" s="4">
        <v>45704</v>
      </c>
      <c r="B3512" s="18">
        <f>IF(AND(ISNUMBER(--LEFT(A3512,10)), ISNUMBER(--LEFT(C3512,10))), --LEFT(C3512,10) - --LEFT(A3512,10), "")</f>
        <v>1.848599999997532</v>
      </c>
      <c r="C3512" s="4">
        <v>45705.848611111112</v>
      </c>
      <c r="D3512" s="16">
        <f>YEAR(C3512)</f>
        <v>2025</v>
      </c>
      <c r="E3512" s="1" t="str">
        <f t="shared" si="54"/>
        <v>February 2025</v>
      </c>
      <c r="F3512" s="3" t="str">
        <f ca="1">IF(C3512&gt;=TODAY()-365, "Last 12 Months", "After 12 Months")</f>
        <v>Last 12 Months</v>
      </c>
      <c r="G3512" s="1" t="s">
        <v>6211</v>
      </c>
      <c r="H3512" s="1" t="s">
        <v>807</v>
      </c>
      <c r="I3512" s="1" t="s">
        <v>6210</v>
      </c>
      <c r="J3512" s="8">
        <f>EOMONTH(C3512, 0)</f>
        <v>45716</v>
      </c>
      <c r="K3512" s="1" t="s">
        <v>373</v>
      </c>
      <c r="L3512" s="1" t="str">
        <f>IF(ISNUMBER(SEARCH("Social subscription",I3512)),"Social Sub",IF(OR(ISNUMBER(SEARCH("Mens",I3512)),ISNUMBER(SEARCH("Ladies",I3512))),"Match Fees",IF(OR(ISNUMBER(SEARCH("Badgers",I3512)),ISNUMBER(SEARCH("Match Fee",I3512))),"Match Fees",IF(OR(ISNUMBER(SEARCH("Training",I3512)),ISNUMBER(SEARCH("Aspirations",I3512))),"Training Fee",""))))</f>
        <v>Training Fee</v>
      </c>
      <c r="M3512" s="1">
        <v>3</v>
      </c>
      <c r="N3512" s="1">
        <v>0.06</v>
      </c>
      <c r="O3512" s="1">
        <v>0.05</v>
      </c>
      <c r="P3512" s="1">
        <v>0</v>
      </c>
      <c r="Q3512" s="1">
        <v>2.89</v>
      </c>
    </row>
    <row r="3513" spans="1:17" ht="12.75">
      <c r="A3513" s="4">
        <v>45705</v>
      </c>
      <c r="B3513" s="18">
        <f>IF(AND(ISNUMBER(--LEFT(A3513,10)), ISNUMBER(--LEFT(C3513,10))), --LEFT(C3513,10) - --LEFT(A3513,10), "")</f>
        <v>0.90000000000145519</v>
      </c>
      <c r="C3513" s="4">
        <v>45705.9</v>
      </c>
      <c r="D3513" s="16">
        <f>YEAR(C3513)</f>
        <v>2025</v>
      </c>
      <c r="E3513" s="1" t="str">
        <f t="shared" si="54"/>
        <v>February 2025</v>
      </c>
      <c r="F3513" s="3" t="str">
        <f ca="1">IF(C3513&gt;=TODAY()-365, "Last 12 Months", "After 12 Months")</f>
        <v>Last 12 Months</v>
      </c>
      <c r="G3513" s="1" t="s">
        <v>6212</v>
      </c>
      <c r="H3513" s="1" t="s">
        <v>3257</v>
      </c>
      <c r="I3513" s="1" t="s">
        <v>6213</v>
      </c>
      <c r="J3513" s="8">
        <f>EOMONTH(C3513, 0)</f>
        <v>45716</v>
      </c>
      <c r="K3513" s="1" t="s">
        <v>241</v>
      </c>
      <c r="L3513" s="1" t="str">
        <f>IF(ISNUMBER(SEARCH("Social subscription",I3513)),"Social Sub",IF(OR(ISNUMBER(SEARCH("Mens",I3513)),ISNUMBER(SEARCH("Ladies",I3513))),"Match Fees",IF(OR(ISNUMBER(SEARCH("Badgers",I3513)),ISNUMBER(SEARCH("Match Fee",I3513))),"Match Fees",IF(OR(ISNUMBER(SEARCH("Training",I3513)),ISNUMBER(SEARCH("Aspirations",I3513))),"Training Fee",""))))</f>
        <v>Match Fees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</row>
    <row r="3514" spans="1:17" ht="12.75">
      <c r="A3514" s="4">
        <v>45705</v>
      </c>
      <c r="B3514" s="18">
        <f>IF(AND(ISNUMBER(--LEFT(A3514,10)), ISNUMBER(--LEFT(C3514,10))), --LEFT(C3514,10) - --LEFT(A3514,10), "")</f>
        <v>0.90000000000145519</v>
      </c>
      <c r="C3514" s="4">
        <v>45705.9</v>
      </c>
      <c r="D3514" s="16">
        <f>YEAR(C3514)</f>
        <v>2025</v>
      </c>
      <c r="E3514" s="1" t="str">
        <f t="shared" si="54"/>
        <v>February 2025</v>
      </c>
      <c r="F3514" s="3" t="str">
        <f ca="1">IF(C3514&gt;=TODAY()-365, "Last 12 Months", "After 12 Months")</f>
        <v>Last 12 Months</v>
      </c>
      <c r="G3514" s="1" t="s">
        <v>6214</v>
      </c>
      <c r="H3514" s="1" t="s">
        <v>2506</v>
      </c>
      <c r="I3514" s="1" t="s">
        <v>6213</v>
      </c>
      <c r="J3514" s="8">
        <f>EOMONTH(C3514, 0)</f>
        <v>45716</v>
      </c>
      <c r="K3514" s="1" t="s">
        <v>241</v>
      </c>
      <c r="L3514" s="1" t="str">
        <f>IF(ISNUMBER(SEARCH("Social subscription",I3514)),"Social Sub",IF(OR(ISNUMBER(SEARCH("Mens",I3514)),ISNUMBER(SEARCH("Ladies",I3514))),"Match Fees",IF(OR(ISNUMBER(SEARCH("Badgers",I3514)),ISNUMBER(SEARCH("Match Fee",I3514))),"Match Fees",IF(OR(ISNUMBER(SEARCH("Training",I3514)),ISNUMBER(SEARCH("Aspirations",I3514))),"Training Fee",""))))</f>
        <v>Match Fees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</row>
    <row r="3515" spans="1:17" ht="12.75">
      <c r="A3515" s="4">
        <v>45705</v>
      </c>
      <c r="B3515" s="18">
        <f>IF(AND(ISNUMBER(--LEFT(A3515,10)), ISNUMBER(--LEFT(C3515,10))), --LEFT(C3515,10) - --LEFT(A3515,10), "")</f>
        <v>0.90000000000145519</v>
      </c>
      <c r="C3515" s="4">
        <v>45705.9</v>
      </c>
      <c r="D3515" s="16">
        <f>YEAR(C3515)</f>
        <v>2025</v>
      </c>
      <c r="E3515" s="1" t="str">
        <f t="shared" si="54"/>
        <v>February 2025</v>
      </c>
      <c r="F3515" s="3" t="str">
        <f ca="1">IF(C3515&gt;=TODAY()-365, "Last 12 Months", "After 12 Months")</f>
        <v>Last 12 Months</v>
      </c>
      <c r="G3515" s="1" t="s">
        <v>6215</v>
      </c>
      <c r="H3515" s="1" t="s">
        <v>799</v>
      </c>
      <c r="I3515" s="1" t="s">
        <v>6213</v>
      </c>
      <c r="J3515" s="8">
        <f>EOMONTH(C3515, 0)</f>
        <v>45716</v>
      </c>
      <c r="K3515" s="1" t="s">
        <v>241</v>
      </c>
      <c r="L3515" s="1" t="str">
        <f>IF(ISNUMBER(SEARCH("Social subscription",I3515)),"Social Sub",IF(OR(ISNUMBER(SEARCH("Mens",I3515)),ISNUMBER(SEARCH("Ladies",I3515))),"Match Fees",IF(OR(ISNUMBER(SEARCH("Badgers",I3515)),ISNUMBER(SEARCH("Match Fee",I3515))),"Match Fees",IF(OR(ISNUMBER(SEARCH("Training",I3515)),ISNUMBER(SEARCH("Aspirations",I3515))),"Training Fee",""))))</f>
        <v>Match Fees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</row>
    <row r="3516" spans="1:17" ht="12.75">
      <c r="A3516" s="4">
        <v>45674</v>
      </c>
      <c r="B3516" s="18">
        <f>IF(AND(ISNUMBER(--LEFT(A3516,10)), ISNUMBER(--LEFT(C3516,10))), --LEFT(C3516,10) - --LEFT(A3516,10), "")</f>
        <v>32.354800000000978</v>
      </c>
      <c r="C3516" s="4">
        <v>45706.354861111111</v>
      </c>
      <c r="D3516" s="16">
        <f>YEAR(C3516)</f>
        <v>2025</v>
      </c>
      <c r="E3516" s="1" t="str">
        <f t="shared" si="54"/>
        <v>February 2025</v>
      </c>
      <c r="F3516" s="3" t="str">
        <f ca="1">IF(C3516&gt;=TODAY()-365, "Last 12 Months", "After 12 Months")</f>
        <v>Last 12 Months</v>
      </c>
      <c r="G3516" s="1" t="s">
        <v>6216</v>
      </c>
      <c r="H3516" s="1" t="s">
        <v>3508</v>
      </c>
      <c r="I3516" s="1" t="s">
        <v>6137</v>
      </c>
      <c r="J3516" s="8">
        <f>EOMONTH(C3516, 0)</f>
        <v>45716</v>
      </c>
      <c r="K3516" s="1" t="s">
        <v>373</v>
      </c>
      <c r="L3516" s="1" t="str">
        <f>IF(ISNUMBER(SEARCH("Social subscription",I3516)),"Social Sub",IF(OR(ISNUMBER(SEARCH("Mens",I3516)),ISNUMBER(SEARCH("Ladies",I3516))),"Match Fees",IF(OR(ISNUMBER(SEARCH("Badgers",I3516)),ISNUMBER(SEARCH("Match Fee",I3516))),"Match Fees",IF(OR(ISNUMBER(SEARCH("Training",I3516)),ISNUMBER(SEARCH("Aspirations",I3516))),"Training Fee",""))))</f>
        <v>Match Fees</v>
      </c>
      <c r="M3516" s="1">
        <v>10</v>
      </c>
      <c r="N3516" s="1">
        <v>0.22</v>
      </c>
      <c r="O3516" s="1">
        <v>0.1</v>
      </c>
      <c r="P3516" s="1">
        <v>0</v>
      </c>
      <c r="Q3516" s="1">
        <v>9.68</v>
      </c>
    </row>
    <row r="3517" spans="1:17" ht="12.75">
      <c r="A3517" s="4">
        <v>45688</v>
      </c>
      <c r="B3517" s="18">
        <f>IF(AND(ISNUMBER(--LEFT(A3517,10)), ISNUMBER(--LEFT(C3517,10))), --LEFT(C3517,10) - --LEFT(A3517,10), "")</f>
        <v>18.354800000000978</v>
      </c>
      <c r="C3517" s="4">
        <v>45706.354861111111</v>
      </c>
      <c r="D3517" s="16">
        <f>YEAR(C3517)</f>
        <v>2025</v>
      </c>
      <c r="E3517" s="1" t="str">
        <f t="shared" si="54"/>
        <v>February 2025</v>
      </c>
      <c r="F3517" s="3" t="str">
        <f ca="1">IF(C3517&gt;=TODAY()-365, "Last 12 Months", "After 12 Months")</f>
        <v>Last 12 Months</v>
      </c>
      <c r="G3517" s="1" t="s">
        <v>6217</v>
      </c>
      <c r="H3517" s="1" t="s">
        <v>3508</v>
      </c>
      <c r="I3517" s="1" t="s">
        <v>6139</v>
      </c>
      <c r="J3517" s="8">
        <f>EOMONTH(C3517, 0)</f>
        <v>45716</v>
      </c>
      <c r="K3517" s="1" t="s">
        <v>373</v>
      </c>
      <c r="L3517" s="1" t="str">
        <f>IF(ISNUMBER(SEARCH("Social subscription",I3517)),"Social Sub",IF(OR(ISNUMBER(SEARCH("Mens",I3517)),ISNUMBER(SEARCH("Ladies",I3517))),"Match Fees",IF(OR(ISNUMBER(SEARCH("Badgers",I3517)),ISNUMBER(SEARCH("Match Fee",I3517))),"Match Fees",IF(OR(ISNUMBER(SEARCH("Training",I3517)),ISNUMBER(SEARCH("Aspirations",I3517))),"Training Fee",""))))</f>
        <v>Match Fees</v>
      </c>
      <c r="M3517" s="1">
        <v>10</v>
      </c>
      <c r="N3517" s="1">
        <v>0.22</v>
      </c>
      <c r="O3517" s="1">
        <v>0.1</v>
      </c>
      <c r="P3517" s="1">
        <v>0</v>
      </c>
      <c r="Q3517" s="1">
        <v>9.68</v>
      </c>
    </row>
    <row r="3518" spans="1:17" ht="12.75">
      <c r="A3518" s="4">
        <v>45695</v>
      </c>
      <c r="B3518" s="18">
        <f>IF(AND(ISNUMBER(--LEFT(A3518,10)), ISNUMBER(--LEFT(C3518,10))), --LEFT(C3518,10) - --LEFT(A3518,10), "")</f>
        <v>11.354800000000978</v>
      </c>
      <c r="C3518" s="4">
        <v>45706.354861111111</v>
      </c>
      <c r="D3518" s="16">
        <f>YEAR(C3518)</f>
        <v>2025</v>
      </c>
      <c r="E3518" s="1" t="str">
        <f t="shared" si="54"/>
        <v>February 2025</v>
      </c>
      <c r="F3518" s="3" t="str">
        <f ca="1">IF(C3518&gt;=TODAY()-365, "Last 12 Months", "After 12 Months")</f>
        <v>Last 12 Months</v>
      </c>
      <c r="G3518" s="1" t="s">
        <v>6218</v>
      </c>
      <c r="H3518" s="1" t="s">
        <v>3508</v>
      </c>
      <c r="I3518" s="1" t="s">
        <v>6141</v>
      </c>
      <c r="J3518" s="8">
        <f>EOMONTH(C3518, 0)</f>
        <v>45716</v>
      </c>
      <c r="K3518" s="1" t="s">
        <v>373</v>
      </c>
      <c r="L3518" s="1" t="str">
        <f>IF(ISNUMBER(SEARCH("Social subscription",I3518)),"Social Sub",IF(OR(ISNUMBER(SEARCH("Mens",I3518)),ISNUMBER(SEARCH("Ladies",I3518))),"Match Fees",IF(OR(ISNUMBER(SEARCH("Badgers",I3518)),ISNUMBER(SEARCH("Match Fee",I3518))),"Match Fees",IF(OR(ISNUMBER(SEARCH("Training",I3518)),ISNUMBER(SEARCH("Aspirations",I3518))),"Training Fee",""))))</f>
        <v>Match Fees</v>
      </c>
      <c r="M3518" s="1">
        <v>10</v>
      </c>
      <c r="N3518" s="1">
        <v>0.21</v>
      </c>
      <c r="O3518" s="1">
        <v>0.1</v>
      </c>
      <c r="P3518" s="1">
        <v>0</v>
      </c>
      <c r="Q3518" s="1">
        <v>9.69</v>
      </c>
    </row>
    <row r="3519" spans="1:17" ht="12.75">
      <c r="A3519" s="4">
        <v>45674</v>
      </c>
      <c r="B3519" s="18">
        <f>IF(AND(ISNUMBER(--LEFT(A3519,10)), ISNUMBER(--LEFT(C3519,10))), --LEFT(C3519,10) - --LEFT(A3519,10), "")</f>
        <v>32.354800000000978</v>
      </c>
      <c r="C3519" s="4">
        <v>45706.354861111111</v>
      </c>
      <c r="D3519" s="16">
        <f>YEAR(C3519)</f>
        <v>2025</v>
      </c>
      <c r="E3519" s="1" t="str">
        <f t="shared" si="54"/>
        <v>February 2025</v>
      </c>
      <c r="F3519" s="3" t="str">
        <f ca="1">IF(C3519&gt;=TODAY()-365, "Last 12 Months", "After 12 Months")</f>
        <v>Last 12 Months</v>
      </c>
      <c r="G3519" s="1" t="s">
        <v>6219</v>
      </c>
      <c r="H3519" s="1" t="s">
        <v>661</v>
      </c>
      <c r="I3519" s="1" t="s">
        <v>6220</v>
      </c>
      <c r="J3519" s="8">
        <f>EOMONTH(C3519, 0)</f>
        <v>45716</v>
      </c>
      <c r="K3519" s="1" t="s">
        <v>373</v>
      </c>
      <c r="L3519" s="1" t="str">
        <f>IF(ISNUMBER(SEARCH("Social subscription",I3519)),"Social Sub",IF(OR(ISNUMBER(SEARCH("Mens",I3519)),ISNUMBER(SEARCH("Ladies",I3519))),"Match Fees",IF(OR(ISNUMBER(SEARCH("Badgers",I3519)),ISNUMBER(SEARCH("Match Fee",I3519))),"Match Fees",IF(OR(ISNUMBER(SEARCH("Training",I3519)),ISNUMBER(SEARCH("Aspirations",I3519))),"Training Fee",""))))</f>
        <v>Match Fees</v>
      </c>
      <c r="M3519" s="1">
        <v>3</v>
      </c>
      <c r="N3519" s="1">
        <v>0.09</v>
      </c>
      <c r="O3519" s="1">
        <v>0.05</v>
      </c>
      <c r="P3519" s="1">
        <v>0</v>
      </c>
      <c r="Q3519" s="1">
        <v>2.86</v>
      </c>
    </row>
    <row r="3520" spans="1:17" ht="12.75">
      <c r="A3520" s="4">
        <v>45676</v>
      </c>
      <c r="B3520" s="18">
        <f>IF(AND(ISNUMBER(--LEFT(A3520,10)), ISNUMBER(--LEFT(C3520,10))), --LEFT(C3520,10) - --LEFT(A3520,10), "")</f>
        <v>30.354800000000978</v>
      </c>
      <c r="C3520" s="4">
        <v>45706.354861111111</v>
      </c>
      <c r="D3520" s="16">
        <f>YEAR(C3520)</f>
        <v>2025</v>
      </c>
      <c r="E3520" s="1" t="str">
        <f t="shared" si="54"/>
        <v>February 2025</v>
      </c>
      <c r="F3520" s="3" t="str">
        <f ca="1">IF(C3520&gt;=TODAY()-365, "Last 12 Months", "After 12 Months")</f>
        <v>Last 12 Months</v>
      </c>
      <c r="G3520" s="1" t="s">
        <v>6221</v>
      </c>
      <c r="H3520" s="1" t="s">
        <v>661</v>
      </c>
      <c r="I3520" s="1" t="s">
        <v>6222</v>
      </c>
      <c r="J3520" s="8">
        <f>EOMONTH(C3520, 0)</f>
        <v>45716</v>
      </c>
      <c r="K3520" s="1" t="s">
        <v>373</v>
      </c>
      <c r="L3520" s="1" t="str">
        <f>IF(ISNUMBER(SEARCH("Social subscription",I3520)),"Social Sub",IF(OR(ISNUMBER(SEARCH("Mens",I3520)),ISNUMBER(SEARCH("Ladies",I3520))),"Match Fees",IF(OR(ISNUMBER(SEARCH("Badgers",I3520)),ISNUMBER(SEARCH("Match Fee",I3520))),"Match Fees",IF(OR(ISNUMBER(SEARCH("Training",I3520)),ISNUMBER(SEARCH("Aspirations",I3520))),"Training Fee",""))))</f>
        <v>Training Fee</v>
      </c>
      <c r="M3520" s="1">
        <v>3</v>
      </c>
      <c r="N3520" s="1">
        <v>0.09</v>
      </c>
      <c r="O3520" s="1">
        <v>0.05</v>
      </c>
      <c r="P3520" s="1">
        <v>0</v>
      </c>
      <c r="Q3520" s="1">
        <v>2.86</v>
      </c>
    </row>
    <row r="3521" spans="1:17" ht="12.75">
      <c r="A3521" s="4">
        <v>45695</v>
      </c>
      <c r="B3521" s="18">
        <f>IF(AND(ISNUMBER(--LEFT(A3521,10)), ISNUMBER(--LEFT(C3521,10))), --LEFT(C3521,10) - --LEFT(A3521,10), "")</f>
        <v>11.354800000000978</v>
      </c>
      <c r="C3521" s="4">
        <v>45706.354861111111</v>
      </c>
      <c r="D3521" s="16">
        <f>YEAR(C3521)</f>
        <v>2025</v>
      </c>
      <c r="E3521" s="1" t="str">
        <f t="shared" si="54"/>
        <v>February 2025</v>
      </c>
      <c r="F3521" s="3" t="str">
        <f ca="1">IF(C3521&gt;=TODAY()-365, "Last 12 Months", "After 12 Months")</f>
        <v>Last 12 Months</v>
      </c>
      <c r="G3521" s="1" t="s">
        <v>6223</v>
      </c>
      <c r="H3521" s="1" t="s">
        <v>661</v>
      </c>
      <c r="I3521" s="1" t="s">
        <v>6224</v>
      </c>
      <c r="J3521" s="8">
        <f>EOMONTH(C3521, 0)</f>
        <v>45716</v>
      </c>
      <c r="K3521" s="1" t="s">
        <v>373</v>
      </c>
      <c r="L3521" s="1" t="str">
        <f>IF(ISNUMBER(SEARCH("Social subscription",I3521)),"Social Sub",IF(OR(ISNUMBER(SEARCH("Mens",I3521)),ISNUMBER(SEARCH("Ladies",I3521))),"Match Fees",IF(OR(ISNUMBER(SEARCH("Badgers",I3521)),ISNUMBER(SEARCH("Match Fee",I3521))),"Match Fees",IF(OR(ISNUMBER(SEARCH("Training",I3521)),ISNUMBER(SEARCH("Aspirations",I3521))),"Training Fee",""))))</f>
        <v>Match Fees</v>
      </c>
      <c r="M3521" s="1">
        <v>3</v>
      </c>
      <c r="N3521" s="1">
        <v>0.09</v>
      </c>
      <c r="O3521" s="1">
        <v>0.05</v>
      </c>
      <c r="P3521" s="1">
        <v>0</v>
      </c>
      <c r="Q3521" s="1">
        <v>2.86</v>
      </c>
    </row>
    <row r="3522" spans="1:17" ht="12.75">
      <c r="A3522" s="4">
        <v>45696</v>
      </c>
      <c r="B3522" s="18">
        <f>IF(AND(ISNUMBER(--LEFT(A3522,10)), ISNUMBER(--LEFT(C3522,10))), --LEFT(C3522,10) - --LEFT(A3522,10), "")</f>
        <v>10.354800000000978</v>
      </c>
      <c r="C3522" s="4">
        <v>45706.354861111111</v>
      </c>
      <c r="D3522" s="16">
        <f>YEAR(C3522)</f>
        <v>2025</v>
      </c>
      <c r="E3522" s="1" t="str">
        <f t="shared" si="54"/>
        <v>February 2025</v>
      </c>
      <c r="F3522" s="3" t="str">
        <f ca="1">IF(C3522&gt;=TODAY()-365, "Last 12 Months", "After 12 Months")</f>
        <v>Last 12 Months</v>
      </c>
      <c r="G3522" s="1" t="s">
        <v>6225</v>
      </c>
      <c r="H3522" s="1" t="s">
        <v>661</v>
      </c>
      <c r="I3522" s="1" t="s">
        <v>6226</v>
      </c>
      <c r="J3522" s="8">
        <f>EOMONTH(C3522, 0)</f>
        <v>45716</v>
      </c>
      <c r="K3522" s="1" t="s">
        <v>373</v>
      </c>
      <c r="L3522" s="1" t="str">
        <f>IF(ISNUMBER(SEARCH("Social subscription",I3522)),"Social Sub",IF(OR(ISNUMBER(SEARCH("Mens",I3522)),ISNUMBER(SEARCH("Ladies",I3522))),"Match Fees",IF(OR(ISNUMBER(SEARCH("Badgers",I3522)),ISNUMBER(SEARCH("Match Fee",I3522))),"Match Fees",IF(OR(ISNUMBER(SEARCH("Training",I3522)),ISNUMBER(SEARCH("Aspirations",I3522))),"Training Fee",""))))</f>
        <v>Training Fee</v>
      </c>
      <c r="M3522" s="1">
        <v>3</v>
      </c>
      <c r="N3522" s="1">
        <v>0.09</v>
      </c>
      <c r="O3522" s="1">
        <v>0.05</v>
      </c>
      <c r="P3522" s="1">
        <v>0</v>
      </c>
      <c r="Q3522" s="1">
        <v>2.86</v>
      </c>
    </row>
    <row r="3523" spans="1:17" ht="12.75">
      <c r="A3523" s="4">
        <v>45704</v>
      </c>
      <c r="B3523" s="18">
        <f>IF(AND(ISNUMBER(--LEFT(A3523,10)), ISNUMBER(--LEFT(C3523,10))), --LEFT(C3523,10) - --LEFT(A3523,10), "")</f>
        <v>2.3548000000009779</v>
      </c>
      <c r="C3523" s="4">
        <v>45706.354861111111</v>
      </c>
      <c r="D3523" s="16">
        <f>YEAR(C3523)</f>
        <v>2025</v>
      </c>
      <c r="E3523" s="1" t="str">
        <f t="shared" ref="E3523:E3586" si="55">TEXT(C3523, "mmmm yyyy")</f>
        <v>February 2025</v>
      </c>
      <c r="F3523" s="3" t="str">
        <f ca="1">IF(C3523&gt;=TODAY()-365, "Last 12 Months", "After 12 Months")</f>
        <v>Last 12 Months</v>
      </c>
      <c r="G3523" s="1" t="s">
        <v>6227</v>
      </c>
      <c r="H3523" s="1" t="s">
        <v>661</v>
      </c>
      <c r="I3523" s="1" t="s">
        <v>6228</v>
      </c>
      <c r="J3523" s="8">
        <f>EOMONTH(C3523, 0)</f>
        <v>45716</v>
      </c>
      <c r="K3523" s="1" t="s">
        <v>373</v>
      </c>
      <c r="L3523" s="1" t="str">
        <f>IF(ISNUMBER(SEARCH("Social subscription",I3523)),"Social Sub",IF(OR(ISNUMBER(SEARCH("Mens",I3523)),ISNUMBER(SEARCH("Ladies",I3523))),"Match Fees",IF(OR(ISNUMBER(SEARCH("Badgers",I3523)),ISNUMBER(SEARCH("Match Fee",I3523))),"Match Fees",IF(OR(ISNUMBER(SEARCH("Training",I3523)),ISNUMBER(SEARCH("Aspirations",I3523))),"Training Fee",""))))</f>
        <v>Training Fee</v>
      </c>
      <c r="M3523" s="1">
        <v>3</v>
      </c>
      <c r="N3523" s="1">
        <v>7.0000000000000007E-2</v>
      </c>
      <c r="O3523" s="1">
        <v>0.05</v>
      </c>
      <c r="P3523" s="1">
        <v>0</v>
      </c>
      <c r="Q3523" s="1">
        <v>2.88</v>
      </c>
    </row>
    <row r="3524" spans="1:17" ht="12.75">
      <c r="A3524" s="4">
        <v>45675</v>
      </c>
      <c r="B3524" s="18">
        <f>IF(AND(ISNUMBER(--LEFT(A3524,10)), ISNUMBER(--LEFT(C3524,10))), --LEFT(C3524,10) - --LEFT(A3524,10), "")</f>
        <v>31.354800000000978</v>
      </c>
      <c r="C3524" s="4">
        <v>45706.354861111111</v>
      </c>
      <c r="D3524" s="16">
        <f>YEAR(C3524)</f>
        <v>2025</v>
      </c>
      <c r="E3524" s="1" t="str">
        <f t="shared" si="55"/>
        <v>February 2025</v>
      </c>
      <c r="F3524" s="3" t="str">
        <f ca="1">IF(C3524&gt;=TODAY()-365, "Last 12 Months", "After 12 Months")</f>
        <v>Last 12 Months</v>
      </c>
      <c r="G3524" s="1" t="s">
        <v>6229</v>
      </c>
      <c r="H3524" s="1" t="s">
        <v>1010</v>
      </c>
      <c r="I3524" s="1" t="s">
        <v>6230</v>
      </c>
      <c r="J3524" s="8">
        <f>EOMONTH(C3524, 0)</f>
        <v>45716</v>
      </c>
      <c r="K3524" s="1" t="s">
        <v>373</v>
      </c>
      <c r="L3524" s="1" t="str">
        <f>IF(ISNUMBER(SEARCH("Social subscription",I3524)),"Social Sub",IF(OR(ISNUMBER(SEARCH("Mens",I3524)),ISNUMBER(SEARCH("Ladies",I3524))),"Match Fees",IF(OR(ISNUMBER(SEARCH("Badgers",I3524)),ISNUMBER(SEARCH("Match Fee",I3524))),"Match Fees",IF(OR(ISNUMBER(SEARCH("Training",I3524)),ISNUMBER(SEARCH("Aspirations",I3524))),"Training Fee",""))))</f>
        <v>Match Fees</v>
      </c>
      <c r="M3524" s="1">
        <v>3</v>
      </c>
      <c r="N3524" s="1">
        <v>0.11</v>
      </c>
      <c r="O3524" s="1">
        <v>0.05</v>
      </c>
      <c r="P3524" s="1">
        <v>0</v>
      </c>
      <c r="Q3524" s="1">
        <v>2.84</v>
      </c>
    </row>
    <row r="3525" spans="1:17" ht="12.75">
      <c r="A3525" s="4">
        <v>45689</v>
      </c>
      <c r="B3525" s="18">
        <f>IF(AND(ISNUMBER(--LEFT(A3525,10)), ISNUMBER(--LEFT(C3525,10))), --LEFT(C3525,10) - --LEFT(A3525,10), "")</f>
        <v>17.354800000000978</v>
      </c>
      <c r="C3525" s="4">
        <v>45706.354861111111</v>
      </c>
      <c r="D3525" s="16">
        <f>YEAR(C3525)</f>
        <v>2025</v>
      </c>
      <c r="E3525" s="1" t="str">
        <f t="shared" si="55"/>
        <v>February 2025</v>
      </c>
      <c r="F3525" s="3" t="str">
        <f ca="1">IF(C3525&gt;=TODAY()-365, "Last 12 Months", "After 12 Months")</f>
        <v>Last 12 Months</v>
      </c>
      <c r="G3525" s="1" t="s">
        <v>6231</v>
      </c>
      <c r="H3525" s="1" t="s">
        <v>1010</v>
      </c>
      <c r="I3525" s="1" t="s">
        <v>6232</v>
      </c>
      <c r="J3525" s="8">
        <f>EOMONTH(C3525, 0)</f>
        <v>45716</v>
      </c>
      <c r="K3525" s="1" t="s">
        <v>373</v>
      </c>
      <c r="L3525" s="1" t="str">
        <f>IF(ISNUMBER(SEARCH("Social subscription",I3525)),"Social Sub",IF(OR(ISNUMBER(SEARCH("Mens",I3525)),ISNUMBER(SEARCH("Ladies",I3525))),"Match Fees",IF(OR(ISNUMBER(SEARCH("Badgers",I3525)),ISNUMBER(SEARCH("Match Fee",I3525))),"Match Fees",IF(OR(ISNUMBER(SEARCH("Training",I3525)),ISNUMBER(SEARCH("Aspirations",I3525))),"Training Fee",""))))</f>
        <v>Match Fees</v>
      </c>
      <c r="M3525" s="1">
        <v>3</v>
      </c>
      <c r="N3525" s="1">
        <v>0.11</v>
      </c>
      <c r="O3525" s="1">
        <v>0.05</v>
      </c>
      <c r="P3525" s="1">
        <v>0</v>
      </c>
      <c r="Q3525" s="1">
        <v>2.84</v>
      </c>
    </row>
    <row r="3526" spans="1:17" ht="12.75">
      <c r="A3526" s="4">
        <v>45696</v>
      </c>
      <c r="B3526" s="18">
        <f>IF(AND(ISNUMBER(--LEFT(A3526,10)), ISNUMBER(--LEFT(C3526,10))), --LEFT(C3526,10) - --LEFT(A3526,10), "")</f>
        <v>10.354800000000978</v>
      </c>
      <c r="C3526" s="4">
        <v>45706.354861111111</v>
      </c>
      <c r="D3526" s="16">
        <f>YEAR(C3526)</f>
        <v>2025</v>
      </c>
      <c r="E3526" s="1" t="str">
        <f t="shared" si="55"/>
        <v>February 2025</v>
      </c>
      <c r="F3526" s="3" t="str">
        <f ca="1">IF(C3526&gt;=TODAY()-365, "Last 12 Months", "After 12 Months")</f>
        <v>Last 12 Months</v>
      </c>
      <c r="G3526" s="1" t="s">
        <v>6233</v>
      </c>
      <c r="H3526" s="1" t="s">
        <v>1010</v>
      </c>
      <c r="I3526" s="1" t="s">
        <v>6234</v>
      </c>
      <c r="J3526" s="8">
        <f>EOMONTH(C3526, 0)</f>
        <v>45716</v>
      </c>
      <c r="K3526" s="1" t="s">
        <v>373</v>
      </c>
      <c r="L3526" s="1" t="str">
        <f>IF(ISNUMBER(SEARCH("Social subscription",I3526)),"Social Sub",IF(OR(ISNUMBER(SEARCH("Mens",I3526)),ISNUMBER(SEARCH("Ladies",I3526))),"Match Fees",IF(OR(ISNUMBER(SEARCH("Badgers",I3526)),ISNUMBER(SEARCH("Match Fee",I3526))),"Match Fees",IF(OR(ISNUMBER(SEARCH("Training",I3526)),ISNUMBER(SEARCH("Aspirations",I3526))),"Training Fee",""))))</f>
        <v>Match Fees</v>
      </c>
      <c r="M3526" s="1">
        <v>3</v>
      </c>
      <c r="N3526" s="1">
        <v>0.12</v>
      </c>
      <c r="O3526" s="1">
        <v>0.05</v>
      </c>
      <c r="P3526" s="1">
        <v>0</v>
      </c>
      <c r="Q3526" s="1">
        <v>2.83</v>
      </c>
    </row>
    <row r="3527" spans="1:17" ht="12.75">
      <c r="A3527" s="4">
        <v>45674</v>
      </c>
      <c r="B3527" s="18">
        <f>IF(AND(ISNUMBER(--LEFT(A3527,10)), ISNUMBER(--LEFT(C3527,10))), --LEFT(C3527,10) - --LEFT(A3527,10), "")</f>
        <v>32.354800000000978</v>
      </c>
      <c r="C3527" s="4">
        <v>45706.354861111111</v>
      </c>
      <c r="D3527" s="16">
        <f>YEAR(C3527)</f>
        <v>2025</v>
      </c>
      <c r="E3527" s="1" t="str">
        <f t="shared" si="55"/>
        <v>February 2025</v>
      </c>
      <c r="F3527" s="3" t="str">
        <f ca="1">IF(C3527&gt;=TODAY()-365, "Last 12 Months", "After 12 Months")</f>
        <v>Last 12 Months</v>
      </c>
      <c r="G3527" s="1" t="s">
        <v>6235</v>
      </c>
      <c r="H3527" s="1" t="s">
        <v>593</v>
      </c>
      <c r="I3527" s="1" t="s">
        <v>6236</v>
      </c>
      <c r="J3527" s="8">
        <f>EOMONTH(C3527, 0)</f>
        <v>45716</v>
      </c>
      <c r="K3527" s="1" t="s">
        <v>373</v>
      </c>
      <c r="L3527" s="1" t="str">
        <f>IF(ISNUMBER(SEARCH("Social subscription",I3527)),"Social Sub",IF(OR(ISNUMBER(SEARCH("Mens",I3527)),ISNUMBER(SEARCH("Ladies",I3527))),"Match Fees",IF(OR(ISNUMBER(SEARCH("Badgers",I3527)),ISNUMBER(SEARCH("Match Fee",I3527))),"Match Fees",IF(OR(ISNUMBER(SEARCH("Training",I3527)),ISNUMBER(SEARCH("Aspirations",I3527))),"Training Fee",""))))</f>
        <v>Match Fees</v>
      </c>
      <c r="M3527" s="1">
        <v>3</v>
      </c>
      <c r="N3527" s="1">
        <v>0.08</v>
      </c>
      <c r="O3527" s="1">
        <v>0.05</v>
      </c>
      <c r="P3527" s="1">
        <v>0</v>
      </c>
      <c r="Q3527" s="1">
        <v>2.87</v>
      </c>
    </row>
    <row r="3528" spans="1:17" ht="12.75">
      <c r="A3528" s="4">
        <v>45676</v>
      </c>
      <c r="B3528" s="18">
        <f>IF(AND(ISNUMBER(--LEFT(A3528,10)), ISNUMBER(--LEFT(C3528,10))), --LEFT(C3528,10) - --LEFT(A3528,10), "")</f>
        <v>30.354800000000978</v>
      </c>
      <c r="C3528" s="4">
        <v>45706.354861111111</v>
      </c>
      <c r="D3528" s="16">
        <f>YEAR(C3528)</f>
        <v>2025</v>
      </c>
      <c r="E3528" s="1" t="str">
        <f t="shared" si="55"/>
        <v>February 2025</v>
      </c>
      <c r="F3528" s="3" t="str">
        <f ca="1">IF(C3528&gt;=TODAY()-365, "Last 12 Months", "After 12 Months")</f>
        <v>Last 12 Months</v>
      </c>
      <c r="G3528" s="1" t="s">
        <v>6237</v>
      </c>
      <c r="H3528" s="1" t="s">
        <v>593</v>
      </c>
      <c r="I3528" s="1" t="s">
        <v>6238</v>
      </c>
      <c r="J3528" s="8">
        <f>EOMONTH(C3528, 0)</f>
        <v>45716</v>
      </c>
      <c r="K3528" s="1" t="s">
        <v>373</v>
      </c>
      <c r="L3528" s="1" t="str">
        <f>IF(ISNUMBER(SEARCH("Social subscription",I3528)),"Social Sub",IF(OR(ISNUMBER(SEARCH("Mens",I3528)),ISNUMBER(SEARCH("Ladies",I3528))),"Match Fees",IF(OR(ISNUMBER(SEARCH("Badgers",I3528)),ISNUMBER(SEARCH("Match Fee",I3528))),"Match Fees",IF(OR(ISNUMBER(SEARCH("Training",I3528)),ISNUMBER(SEARCH("Aspirations",I3528))),"Training Fee",""))))</f>
        <v>Training Fee</v>
      </c>
      <c r="M3528" s="1">
        <v>3</v>
      </c>
      <c r="N3528" s="1">
        <v>0.08</v>
      </c>
      <c r="O3528" s="1">
        <v>0.05</v>
      </c>
      <c r="P3528" s="1">
        <v>0</v>
      </c>
      <c r="Q3528" s="1">
        <v>2.87</v>
      </c>
    </row>
    <row r="3529" spans="1:17" ht="12.75">
      <c r="A3529" s="4">
        <v>45683</v>
      </c>
      <c r="B3529" s="18">
        <f>IF(AND(ISNUMBER(--LEFT(A3529,10)), ISNUMBER(--LEFT(C3529,10))), --LEFT(C3529,10) - --LEFT(A3529,10), "")</f>
        <v>23.354800000000978</v>
      </c>
      <c r="C3529" s="4">
        <v>45706.354861111111</v>
      </c>
      <c r="D3529" s="16">
        <f>YEAR(C3529)</f>
        <v>2025</v>
      </c>
      <c r="E3529" s="1" t="str">
        <f t="shared" si="55"/>
        <v>February 2025</v>
      </c>
      <c r="F3529" s="3" t="str">
        <f ca="1">IF(C3529&gt;=TODAY()-365, "Last 12 Months", "After 12 Months")</f>
        <v>Last 12 Months</v>
      </c>
      <c r="G3529" s="1" t="s">
        <v>6239</v>
      </c>
      <c r="H3529" s="1" t="s">
        <v>593</v>
      </c>
      <c r="I3529" s="1" t="s">
        <v>6240</v>
      </c>
      <c r="J3529" s="8">
        <f>EOMONTH(C3529, 0)</f>
        <v>45716</v>
      </c>
      <c r="K3529" s="1" t="s">
        <v>373</v>
      </c>
      <c r="L3529" s="1" t="str">
        <f>IF(ISNUMBER(SEARCH("Social subscription",I3529)),"Social Sub",IF(OR(ISNUMBER(SEARCH("Mens",I3529)),ISNUMBER(SEARCH("Ladies",I3529))),"Match Fees",IF(OR(ISNUMBER(SEARCH("Badgers",I3529)),ISNUMBER(SEARCH("Match Fee",I3529))),"Match Fees",IF(OR(ISNUMBER(SEARCH("Training",I3529)),ISNUMBER(SEARCH("Aspirations",I3529))),"Training Fee",""))))</f>
        <v>Training Fee</v>
      </c>
      <c r="M3529" s="1">
        <v>3</v>
      </c>
      <c r="N3529" s="1">
        <v>0.08</v>
      </c>
      <c r="O3529" s="1">
        <v>0.05</v>
      </c>
      <c r="P3529" s="1">
        <v>0</v>
      </c>
      <c r="Q3529" s="1">
        <v>2.87</v>
      </c>
    </row>
    <row r="3530" spans="1:17" ht="12.75">
      <c r="A3530" s="4">
        <v>45688</v>
      </c>
      <c r="B3530" s="18">
        <f>IF(AND(ISNUMBER(--LEFT(A3530,10)), ISNUMBER(--LEFT(C3530,10))), --LEFT(C3530,10) - --LEFT(A3530,10), "")</f>
        <v>18.354800000000978</v>
      </c>
      <c r="C3530" s="4">
        <v>45706.354861111111</v>
      </c>
      <c r="D3530" s="16">
        <f>YEAR(C3530)</f>
        <v>2025</v>
      </c>
      <c r="E3530" s="1" t="str">
        <f t="shared" si="55"/>
        <v>February 2025</v>
      </c>
      <c r="F3530" s="3" t="str">
        <f ca="1">IF(C3530&gt;=TODAY()-365, "Last 12 Months", "After 12 Months")</f>
        <v>Last 12 Months</v>
      </c>
      <c r="G3530" s="1" t="s">
        <v>6241</v>
      </c>
      <c r="H3530" s="1" t="s">
        <v>593</v>
      </c>
      <c r="I3530" s="1" t="s">
        <v>6242</v>
      </c>
      <c r="J3530" s="8">
        <f>EOMONTH(C3530, 0)</f>
        <v>45716</v>
      </c>
      <c r="K3530" s="1" t="s">
        <v>373</v>
      </c>
      <c r="L3530" s="1" t="str">
        <f>IF(ISNUMBER(SEARCH("Social subscription",I3530)),"Social Sub",IF(OR(ISNUMBER(SEARCH("Mens",I3530)),ISNUMBER(SEARCH("Ladies",I3530))),"Match Fees",IF(OR(ISNUMBER(SEARCH("Badgers",I3530)),ISNUMBER(SEARCH("Match Fee",I3530))),"Match Fees",IF(OR(ISNUMBER(SEARCH("Training",I3530)),ISNUMBER(SEARCH("Aspirations",I3530))),"Training Fee",""))))</f>
        <v>Match Fees</v>
      </c>
      <c r="M3530" s="1">
        <v>3</v>
      </c>
      <c r="N3530" s="1">
        <v>0.08</v>
      </c>
      <c r="O3530" s="1">
        <v>0.05</v>
      </c>
      <c r="P3530" s="1">
        <v>0</v>
      </c>
      <c r="Q3530" s="1">
        <v>2.87</v>
      </c>
    </row>
    <row r="3531" spans="1:17" ht="12.75">
      <c r="A3531" s="4">
        <v>45696</v>
      </c>
      <c r="B3531" s="18">
        <f>IF(AND(ISNUMBER(--LEFT(A3531,10)), ISNUMBER(--LEFT(C3531,10))), --LEFT(C3531,10) - --LEFT(A3531,10), "")</f>
        <v>10.354800000000978</v>
      </c>
      <c r="C3531" s="4">
        <v>45706.354861111111</v>
      </c>
      <c r="D3531" s="16">
        <f>YEAR(C3531)</f>
        <v>2025</v>
      </c>
      <c r="E3531" s="1" t="str">
        <f t="shared" si="55"/>
        <v>February 2025</v>
      </c>
      <c r="F3531" s="3" t="str">
        <f ca="1">IF(C3531&gt;=TODAY()-365, "Last 12 Months", "After 12 Months")</f>
        <v>Last 12 Months</v>
      </c>
      <c r="G3531" s="1" t="s">
        <v>6243</v>
      </c>
      <c r="H3531" s="1" t="s">
        <v>593</v>
      </c>
      <c r="I3531" s="1" t="s">
        <v>6244</v>
      </c>
      <c r="J3531" s="8">
        <f>EOMONTH(C3531, 0)</f>
        <v>45716</v>
      </c>
      <c r="K3531" s="1" t="s">
        <v>373</v>
      </c>
      <c r="L3531" s="1" t="str">
        <f>IF(ISNUMBER(SEARCH("Social subscription",I3531)),"Social Sub",IF(OR(ISNUMBER(SEARCH("Mens",I3531)),ISNUMBER(SEARCH("Ladies",I3531))),"Match Fees",IF(OR(ISNUMBER(SEARCH("Badgers",I3531)),ISNUMBER(SEARCH("Match Fee",I3531))),"Match Fees",IF(OR(ISNUMBER(SEARCH("Training",I3531)),ISNUMBER(SEARCH("Aspirations",I3531))),"Training Fee",""))))</f>
        <v>Match Fees</v>
      </c>
      <c r="M3531" s="1">
        <v>3</v>
      </c>
      <c r="N3531" s="1">
        <v>0.08</v>
      </c>
      <c r="O3531" s="1">
        <v>0.05</v>
      </c>
      <c r="P3531" s="1">
        <v>0</v>
      </c>
      <c r="Q3531" s="1">
        <v>2.87</v>
      </c>
    </row>
    <row r="3532" spans="1:17" ht="12.75">
      <c r="A3532" s="4">
        <v>45696</v>
      </c>
      <c r="B3532" s="18">
        <f>IF(AND(ISNUMBER(--LEFT(A3532,10)), ISNUMBER(--LEFT(C3532,10))), --LEFT(C3532,10) - --LEFT(A3532,10), "")</f>
        <v>10.354800000000978</v>
      </c>
      <c r="C3532" s="4">
        <v>45706.354861111111</v>
      </c>
      <c r="D3532" s="16">
        <f>YEAR(C3532)</f>
        <v>2025</v>
      </c>
      <c r="E3532" s="1" t="str">
        <f t="shared" si="55"/>
        <v>February 2025</v>
      </c>
      <c r="F3532" s="3" t="str">
        <f ca="1">IF(C3532&gt;=TODAY()-365, "Last 12 Months", "After 12 Months")</f>
        <v>Last 12 Months</v>
      </c>
      <c r="G3532" s="1" t="s">
        <v>6245</v>
      </c>
      <c r="H3532" s="1" t="s">
        <v>593</v>
      </c>
      <c r="I3532" s="1" t="s">
        <v>6246</v>
      </c>
      <c r="J3532" s="8">
        <f>EOMONTH(C3532, 0)</f>
        <v>45716</v>
      </c>
      <c r="K3532" s="1" t="s">
        <v>373</v>
      </c>
      <c r="L3532" s="1" t="str">
        <f>IF(ISNUMBER(SEARCH("Social subscription",I3532)),"Social Sub",IF(OR(ISNUMBER(SEARCH("Mens",I3532)),ISNUMBER(SEARCH("Ladies",I3532))),"Match Fees",IF(OR(ISNUMBER(SEARCH("Badgers",I3532)),ISNUMBER(SEARCH("Match Fee",I3532))),"Match Fees",IF(OR(ISNUMBER(SEARCH("Training",I3532)),ISNUMBER(SEARCH("Aspirations",I3532))),"Training Fee",""))))</f>
        <v>Training Fee</v>
      </c>
      <c r="M3532" s="1">
        <v>3</v>
      </c>
      <c r="N3532" s="1">
        <v>7.0000000000000007E-2</v>
      </c>
      <c r="O3532" s="1">
        <v>0.05</v>
      </c>
      <c r="P3532" s="1">
        <v>0</v>
      </c>
      <c r="Q3532" s="1">
        <v>2.88</v>
      </c>
    </row>
    <row r="3533" spans="1:17" ht="12.75">
      <c r="A3533" s="4">
        <v>45675</v>
      </c>
      <c r="B3533" s="18">
        <f>IF(AND(ISNUMBER(--LEFT(A3533,10)), ISNUMBER(--LEFT(C3533,10))), --LEFT(C3533,10) - --LEFT(A3533,10), "")</f>
        <v>31.354800000000978</v>
      </c>
      <c r="C3533" s="4">
        <v>45706.354861111111</v>
      </c>
      <c r="D3533" s="16">
        <f>YEAR(C3533)</f>
        <v>2025</v>
      </c>
      <c r="E3533" s="1" t="str">
        <f t="shared" si="55"/>
        <v>February 2025</v>
      </c>
      <c r="F3533" s="3" t="str">
        <f ca="1">IF(C3533&gt;=TODAY()-365, "Last 12 Months", "After 12 Months")</f>
        <v>Last 12 Months</v>
      </c>
      <c r="G3533" s="1" t="s">
        <v>6247</v>
      </c>
      <c r="H3533" s="1" t="s">
        <v>703</v>
      </c>
      <c r="I3533" s="1" t="s">
        <v>6248</v>
      </c>
      <c r="J3533" s="8">
        <f>EOMONTH(C3533, 0)</f>
        <v>45716</v>
      </c>
      <c r="K3533" s="1" t="s">
        <v>373</v>
      </c>
      <c r="L3533" s="1" t="str">
        <f>IF(ISNUMBER(SEARCH("Social subscription",I3533)),"Social Sub",IF(OR(ISNUMBER(SEARCH("Mens",I3533)),ISNUMBER(SEARCH("Ladies",I3533))),"Match Fees",IF(OR(ISNUMBER(SEARCH("Badgers",I3533)),ISNUMBER(SEARCH("Match Fee",I3533))),"Match Fees",IF(OR(ISNUMBER(SEARCH("Training",I3533)),ISNUMBER(SEARCH("Aspirations",I3533))),"Training Fee",""))))</f>
        <v>Match Fees</v>
      </c>
      <c r="M3533" s="1">
        <v>3</v>
      </c>
      <c r="N3533" s="1">
        <v>0.09</v>
      </c>
      <c r="O3533" s="1">
        <v>0.05</v>
      </c>
      <c r="P3533" s="1">
        <v>0</v>
      </c>
      <c r="Q3533" s="1">
        <v>2.86</v>
      </c>
    </row>
    <row r="3534" spans="1:17" ht="12.75">
      <c r="A3534" s="4">
        <v>45689</v>
      </c>
      <c r="B3534" s="18">
        <f>IF(AND(ISNUMBER(--LEFT(A3534,10)), ISNUMBER(--LEFT(C3534,10))), --LEFT(C3534,10) - --LEFT(A3534,10), "")</f>
        <v>17.354800000000978</v>
      </c>
      <c r="C3534" s="4">
        <v>45706.354861111111</v>
      </c>
      <c r="D3534" s="16">
        <f>YEAR(C3534)</f>
        <v>2025</v>
      </c>
      <c r="E3534" s="1" t="str">
        <f t="shared" si="55"/>
        <v>February 2025</v>
      </c>
      <c r="F3534" s="3" t="str">
        <f ca="1">IF(C3534&gt;=TODAY()-365, "Last 12 Months", "After 12 Months")</f>
        <v>Last 12 Months</v>
      </c>
      <c r="G3534" s="1" t="s">
        <v>6249</v>
      </c>
      <c r="H3534" s="1" t="s">
        <v>703</v>
      </c>
      <c r="I3534" s="1" t="s">
        <v>6250</v>
      </c>
      <c r="J3534" s="8">
        <f>EOMONTH(C3534, 0)</f>
        <v>45716</v>
      </c>
      <c r="K3534" s="1" t="s">
        <v>373</v>
      </c>
      <c r="L3534" s="1" t="str">
        <f>IF(ISNUMBER(SEARCH("Social subscription",I3534)),"Social Sub",IF(OR(ISNUMBER(SEARCH("Mens",I3534)),ISNUMBER(SEARCH("Ladies",I3534))),"Match Fees",IF(OR(ISNUMBER(SEARCH("Badgers",I3534)),ISNUMBER(SEARCH("Match Fee",I3534))),"Match Fees",IF(OR(ISNUMBER(SEARCH("Training",I3534)),ISNUMBER(SEARCH("Aspirations",I3534))),"Training Fee",""))))</f>
        <v>Match Fees</v>
      </c>
      <c r="M3534" s="1">
        <v>3</v>
      </c>
      <c r="N3534" s="1">
        <v>0.09</v>
      </c>
      <c r="O3534" s="1">
        <v>0.05</v>
      </c>
      <c r="P3534" s="1">
        <v>0</v>
      </c>
      <c r="Q3534" s="1">
        <v>2.86</v>
      </c>
    </row>
    <row r="3535" spans="1:17" ht="12.75">
      <c r="A3535" s="4">
        <v>45696</v>
      </c>
      <c r="B3535" s="18">
        <f>IF(AND(ISNUMBER(--LEFT(A3535,10)), ISNUMBER(--LEFT(C3535,10))), --LEFT(C3535,10) - --LEFT(A3535,10), "")</f>
        <v>10.354800000000978</v>
      </c>
      <c r="C3535" s="4">
        <v>45706.354861111111</v>
      </c>
      <c r="D3535" s="16">
        <f>YEAR(C3535)</f>
        <v>2025</v>
      </c>
      <c r="E3535" s="1" t="str">
        <f t="shared" si="55"/>
        <v>February 2025</v>
      </c>
      <c r="F3535" s="3" t="str">
        <f ca="1">IF(C3535&gt;=TODAY()-365, "Last 12 Months", "After 12 Months")</f>
        <v>Last 12 Months</v>
      </c>
      <c r="G3535" s="1" t="s">
        <v>6251</v>
      </c>
      <c r="H3535" s="1" t="s">
        <v>703</v>
      </c>
      <c r="I3535" s="1" t="s">
        <v>6252</v>
      </c>
      <c r="J3535" s="8">
        <f>EOMONTH(C3535, 0)</f>
        <v>45716</v>
      </c>
      <c r="K3535" s="1" t="s">
        <v>373</v>
      </c>
      <c r="L3535" s="1" t="str">
        <f>IF(ISNUMBER(SEARCH("Social subscription",I3535)),"Social Sub",IF(OR(ISNUMBER(SEARCH("Mens",I3535)),ISNUMBER(SEARCH("Ladies",I3535))),"Match Fees",IF(OR(ISNUMBER(SEARCH("Badgers",I3535)),ISNUMBER(SEARCH("Match Fee",I3535))),"Match Fees",IF(OR(ISNUMBER(SEARCH("Training",I3535)),ISNUMBER(SEARCH("Aspirations",I3535))),"Training Fee",""))))</f>
        <v>Match Fees</v>
      </c>
      <c r="M3535" s="1">
        <v>3</v>
      </c>
      <c r="N3535" s="1">
        <v>0.09</v>
      </c>
      <c r="O3535" s="1">
        <v>0.05</v>
      </c>
      <c r="P3535" s="1">
        <v>0</v>
      </c>
      <c r="Q3535" s="1">
        <v>2.86</v>
      </c>
    </row>
    <row r="3536" spans="1:17" ht="12.75">
      <c r="A3536" s="4">
        <v>45697</v>
      </c>
      <c r="B3536" s="18">
        <f>IF(AND(ISNUMBER(--LEFT(A3536,10)), ISNUMBER(--LEFT(C3536,10))), --LEFT(C3536,10) - --LEFT(A3536,10), "")</f>
        <v>9.3548000000009779</v>
      </c>
      <c r="C3536" s="4">
        <v>45706.354861111111</v>
      </c>
      <c r="D3536" s="16">
        <f>YEAR(C3536)</f>
        <v>2025</v>
      </c>
      <c r="E3536" s="1" t="str">
        <f t="shared" si="55"/>
        <v>February 2025</v>
      </c>
      <c r="F3536" s="3" t="str">
        <f ca="1">IF(C3536&gt;=TODAY()-365, "Last 12 Months", "After 12 Months")</f>
        <v>Last 12 Months</v>
      </c>
      <c r="G3536" s="1" t="s">
        <v>6253</v>
      </c>
      <c r="H3536" s="1" t="s">
        <v>703</v>
      </c>
      <c r="I3536" s="1" t="s">
        <v>6254</v>
      </c>
      <c r="J3536" s="8">
        <f>EOMONTH(C3536, 0)</f>
        <v>45716</v>
      </c>
      <c r="K3536" s="1" t="s">
        <v>373</v>
      </c>
      <c r="L3536" s="1" t="str">
        <f>IF(ISNUMBER(SEARCH("Social subscription",I3536)),"Social Sub",IF(OR(ISNUMBER(SEARCH("Mens",I3536)),ISNUMBER(SEARCH("Ladies",I3536))),"Match Fees",IF(OR(ISNUMBER(SEARCH("Badgers",I3536)),ISNUMBER(SEARCH("Match Fee",I3536))),"Match Fees",IF(OR(ISNUMBER(SEARCH("Training",I3536)),ISNUMBER(SEARCH("Aspirations",I3536))),"Training Fee",""))))</f>
        <v>Match Fees</v>
      </c>
      <c r="M3536" s="1">
        <v>3</v>
      </c>
      <c r="N3536" s="1">
        <v>0.09</v>
      </c>
      <c r="O3536" s="1">
        <v>0.05</v>
      </c>
      <c r="P3536" s="1">
        <v>0</v>
      </c>
      <c r="Q3536" s="1">
        <v>2.86</v>
      </c>
    </row>
    <row r="3537" spans="1:17" ht="12.75">
      <c r="A3537" s="4">
        <v>45703</v>
      </c>
      <c r="B3537" s="18">
        <f>IF(AND(ISNUMBER(--LEFT(A3537,10)), ISNUMBER(--LEFT(C3537,10))), --LEFT(C3537,10) - --LEFT(A3537,10), "")</f>
        <v>3.3548000000009779</v>
      </c>
      <c r="C3537" s="4">
        <v>45706.354861111111</v>
      </c>
      <c r="D3537" s="16">
        <f>YEAR(C3537)</f>
        <v>2025</v>
      </c>
      <c r="E3537" s="1" t="str">
        <f t="shared" si="55"/>
        <v>February 2025</v>
      </c>
      <c r="F3537" s="3" t="str">
        <f ca="1">IF(C3537&gt;=TODAY()-365, "Last 12 Months", "After 12 Months")</f>
        <v>Last 12 Months</v>
      </c>
      <c r="G3537" s="1" t="s">
        <v>6255</v>
      </c>
      <c r="H3537" s="1" t="s">
        <v>703</v>
      </c>
      <c r="I3537" s="1" t="s">
        <v>6256</v>
      </c>
      <c r="J3537" s="8">
        <f>EOMONTH(C3537, 0)</f>
        <v>45716</v>
      </c>
      <c r="K3537" s="1" t="s">
        <v>373</v>
      </c>
      <c r="L3537" s="1" t="str">
        <f>IF(ISNUMBER(SEARCH("Social subscription",I3537)),"Social Sub",IF(OR(ISNUMBER(SEARCH("Mens",I3537)),ISNUMBER(SEARCH("Ladies",I3537))),"Match Fees",IF(OR(ISNUMBER(SEARCH("Badgers",I3537)),ISNUMBER(SEARCH("Match Fee",I3537))),"Match Fees",IF(OR(ISNUMBER(SEARCH("Training",I3537)),ISNUMBER(SEARCH("Aspirations",I3537))),"Training Fee",""))))</f>
        <v>Match Fees</v>
      </c>
      <c r="M3537" s="1">
        <v>3</v>
      </c>
      <c r="N3537" s="1">
        <v>7.0000000000000007E-2</v>
      </c>
      <c r="O3537" s="1">
        <v>0.05</v>
      </c>
      <c r="P3537" s="1">
        <v>0</v>
      </c>
      <c r="Q3537" s="1">
        <v>2.88</v>
      </c>
    </row>
    <row r="3538" spans="1:17" ht="12.75">
      <c r="A3538" s="4">
        <v>45676</v>
      </c>
      <c r="B3538" s="18">
        <f>IF(AND(ISNUMBER(--LEFT(A3538,10)), ISNUMBER(--LEFT(C3538,10))), --LEFT(C3538,10) - --LEFT(A3538,10), "")</f>
        <v>30.354800000000978</v>
      </c>
      <c r="C3538" s="4">
        <v>45706.354861111111</v>
      </c>
      <c r="D3538" s="16">
        <f>YEAR(C3538)</f>
        <v>2025</v>
      </c>
      <c r="E3538" s="1" t="str">
        <f t="shared" si="55"/>
        <v>February 2025</v>
      </c>
      <c r="F3538" s="3" t="str">
        <f ca="1">IF(C3538&gt;=TODAY()-365, "Last 12 Months", "After 12 Months")</f>
        <v>Last 12 Months</v>
      </c>
      <c r="G3538" s="1" t="s">
        <v>6257</v>
      </c>
      <c r="H3538" s="1" t="s">
        <v>1416</v>
      </c>
      <c r="I3538" s="1" t="s">
        <v>6258</v>
      </c>
      <c r="J3538" s="8">
        <f>EOMONTH(C3538, 0)</f>
        <v>45716</v>
      </c>
      <c r="K3538" s="1" t="s">
        <v>373</v>
      </c>
      <c r="L3538" s="1" t="str">
        <f>IF(ISNUMBER(SEARCH("Social subscription",I3538)),"Social Sub",IF(OR(ISNUMBER(SEARCH("Mens",I3538)),ISNUMBER(SEARCH("Ladies",I3538))),"Match Fees",IF(OR(ISNUMBER(SEARCH("Badgers",I3538)),ISNUMBER(SEARCH("Match Fee",I3538))),"Match Fees",IF(OR(ISNUMBER(SEARCH("Training",I3538)),ISNUMBER(SEARCH("Aspirations",I3538))),"Training Fee",""))))</f>
        <v>Training Fee</v>
      </c>
      <c r="M3538" s="1">
        <v>3</v>
      </c>
      <c r="N3538" s="1">
        <v>7.0000000000000007E-2</v>
      </c>
      <c r="O3538" s="1">
        <v>0.05</v>
      </c>
      <c r="P3538" s="1">
        <v>0</v>
      </c>
      <c r="Q3538" s="1">
        <v>2.88</v>
      </c>
    </row>
    <row r="3539" spans="1:17" ht="12.75">
      <c r="A3539" s="4">
        <v>45676</v>
      </c>
      <c r="B3539" s="18">
        <f>IF(AND(ISNUMBER(--LEFT(A3539,10)), ISNUMBER(--LEFT(C3539,10))), --LEFT(C3539,10) - --LEFT(A3539,10), "")</f>
        <v>30.354800000000978</v>
      </c>
      <c r="C3539" s="4">
        <v>45706.354861111111</v>
      </c>
      <c r="D3539" s="16">
        <f>YEAR(C3539)</f>
        <v>2025</v>
      </c>
      <c r="E3539" s="1" t="str">
        <f t="shared" si="55"/>
        <v>February 2025</v>
      </c>
      <c r="F3539" s="3" t="str">
        <f ca="1">IF(C3539&gt;=TODAY()-365, "Last 12 Months", "After 12 Months")</f>
        <v>Last 12 Months</v>
      </c>
      <c r="G3539" s="1" t="s">
        <v>6259</v>
      </c>
      <c r="H3539" s="1" t="s">
        <v>752</v>
      </c>
      <c r="I3539" s="1" t="s">
        <v>6258</v>
      </c>
      <c r="J3539" s="8">
        <f>EOMONTH(C3539, 0)</f>
        <v>45716</v>
      </c>
      <c r="K3539" s="1" t="s">
        <v>373</v>
      </c>
      <c r="L3539" s="1" t="str">
        <f>IF(ISNUMBER(SEARCH("Social subscription",I3539)),"Social Sub",IF(OR(ISNUMBER(SEARCH("Mens",I3539)),ISNUMBER(SEARCH("Ladies",I3539))),"Match Fees",IF(OR(ISNUMBER(SEARCH("Badgers",I3539)),ISNUMBER(SEARCH("Match Fee",I3539))),"Match Fees",IF(OR(ISNUMBER(SEARCH("Training",I3539)),ISNUMBER(SEARCH("Aspirations",I3539))),"Training Fee",""))))</f>
        <v>Training Fee</v>
      </c>
      <c r="M3539" s="1">
        <v>3</v>
      </c>
      <c r="N3539" s="1">
        <v>7.0000000000000007E-2</v>
      </c>
      <c r="O3539" s="1">
        <v>0.05</v>
      </c>
      <c r="P3539" s="1">
        <v>0</v>
      </c>
      <c r="Q3539" s="1">
        <v>2.88</v>
      </c>
    </row>
    <row r="3540" spans="1:17" ht="12.75">
      <c r="A3540" s="4">
        <v>45683</v>
      </c>
      <c r="B3540" s="18">
        <f>IF(AND(ISNUMBER(--LEFT(A3540,10)), ISNUMBER(--LEFT(C3540,10))), --LEFT(C3540,10) - --LEFT(A3540,10), "")</f>
        <v>23.354800000000978</v>
      </c>
      <c r="C3540" s="4">
        <v>45706.354861111111</v>
      </c>
      <c r="D3540" s="16">
        <f>YEAR(C3540)</f>
        <v>2025</v>
      </c>
      <c r="E3540" s="1" t="str">
        <f t="shared" si="55"/>
        <v>February 2025</v>
      </c>
      <c r="F3540" s="3" t="str">
        <f ca="1">IF(C3540&gt;=TODAY()-365, "Last 12 Months", "After 12 Months")</f>
        <v>Last 12 Months</v>
      </c>
      <c r="G3540" s="1" t="s">
        <v>6260</v>
      </c>
      <c r="H3540" s="1" t="s">
        <v>1416</v>
      </c>
      <c r="I3540" s="1" t="s">
        <v>6261</v>
      </c>
      <c r="J3540" s="8">
        <f>EOMONTH(C3540, 0)</f>
        <v>45716</v>
      </c>
      <c r="K3540" s="1" t="s">
        <v>373</v>
      </c>
      <c r="L3540" s="1" t="str">
        <f>IF(ISNUMBER(SEARCH("Social subscription",I3540)),"Social Sub",IF(OR(ISNUMBER(SEARCH("Mens",I3540)),ISNUMBER(SEARCH("Ladies",I3540))),"Match Fees",IF(OR(ISNUMBER(SEARCH("Badgers",I3540)),ISNUMBER(SEARCH("Match Fee",I3540))),"Match Fees",IF(OR(ISNUMBER(SEARCH("Training",I3540)),ISNUMBER(SEARCH("Aspirations",I3540))),"Training Fee",""))))</f>
        <v>Training Fee</v>
      </c>
      <c r="M3540" s="1">
        <v>3</v>
      </c>
      <c r="N3540" s="1">
        <v>7.0000000000000007E-2</v>
      </c>
      <c r="O3540" s="1">
        <v>0.05</v>
      </c>
      <c r="P3540" s="1">
        <v>0</v>
      </c>
      <c r="Q3540" s="1">
        <v>2.88</v>
      </c>
    </row>
    <row r="3541" spans="1:17" ht="12.75">
      <c r="A3541" s="4">
        <v>45683</v>
      </c>
      <c r="B3541" s="18">
        <f>IF(AND(ISNUMBER(--LEFT(A3541,10)), ISNUMBER(--LEFT(C3541,10))), --LEFT(C3541,10) - --LEFT(A3541,10), "")</f>
        <v>23.354800000000978</v>
      </c>
      <c r="C3541" s="4">
        <v>45706.354861111111</v>
      </c>
      <c r="D3541" s="16">
        <f>YEAR(C3541)</f>
        <v>2025</v>
      </c>
      <c r="E3541" s="1" t="str">
        <f t="shared" si="55"/>
        <v>February 2025</v>
      </c>
      <c r="F3541" s="3" t="str">
        <f ca="1">IF(C3541&gt;=TODAY()-365, "Last 12 Months", "After 12 Months")</f>
        <v>Last 12 Months</v>
      </c>
      <c r="G3541" s="1" t="s">
        <v>6262</v>
      </c>
      <c r="H3541" s="1" t="s">
        <v>752</v>
      </c>
      <c r="I3541" s="1" t="s">
        <v>6261</v>
      </c>
      <c r="J3541" s="8">
        <f>EOMONTH(C3541, 0)</f>
        <v>45716</v>
      </c>
      <c r="K3541" s="1" t="s">
        <v>373</v>
      </c>
      <c r="L3541" s="1" t="str">
        <f>IF(ISNUMBER(SEARCH("Social subscription",I3541)),"Social Sub",IF(OR(ISNUMBER(SEARCH("Mens",I3541)),ISNUMBER(SEARCH("Ladies",I3541))),"Match Fees",IF(OR(ISNUMBER(SEARCH("Badgers",I3541)),ISNUMBER(SEARCH("Match Fee",I3541))),"Match Fees",IF(OR(ISNUMBER(SEARCH("Training",I3541)),ISNUMBER(SEARCH("Aspirations",I3541))),"Training Fee",""))))</f>
        <v>Training Fee</v>
      </c>
      <c r="M3541" s="1">
        <v>3</v>
      </c>
      <c r="N3541" s="1">
        <v>7.0000000000000007E-2</v>
      </c>
      <c r="O3541" s="1">
        <v>0.05</v>
      </c>
      <c r="P3541" s="1">
        <v>0</v>
      </c>
      <c r="Q3541" s="1">
        <v>2.88</v>
      </c>
    </row>
    <row r="3542" spans="1:17" ht="12.75">
      <c r="A3542" s="4">
        <v>45696</v>
      </c>
      <c r="B3542" s="18">
        <f>IF(AND(ISNUMBER(--LEFT(A3542,10)), ISNUMBER(--LEFT(C3542,10))), --LEFT(C3542,10) - --LEFT(A3542,10), "")</f>
        <v>10.354800000000978</v>
      </c>
      <c r="C3542" s="4">
        <v>45706.354861111111</v>
      </c>
      <c r="D3542" s="16">
        <f>YEAR(C3542)</f>
        <v>2025</v>
      </c>
      <c r="E3542" s="1" t="str">
        <f t="shared" si="55"/>
        <v>February 2025</v>
      </c>
      <c r="F3542" s="3" t="str">
        <f ca="1">IF(C3542&gt;=TODAY()-365, "Last 12 Months", "After 12 Months")</f>
        <v>Last 12 Months</v>
      </c>
      <c r="G3542" s="1" t="s">
        <v>6263</v>
      </c>
      <c r="H3542" s="1" t="s">
        <v>1416</v>
      </c>
      <c r="I3542" s="1" t="s">
        <v>6264</v>
      </c>
      <c r="J3542" s="8">
        <f>EOMONTH(C3542, 0)</f>
        <v>45716</v>
      </c>
      <c r="K3542" s="1" t="s">
        <v>373</v>
      </c>
      <c r="L3542" s="1" t="str">
        <f>IF(ISNUMBER(SEARCH("Social subscription",I3542)),"Social Sub",IF(OR(ISNUMBER(SEARCH("Mens",I3542)),ISNUMBER(SEARCH("Ladies",I3542))),"Match Fees",IF(OR(ISNUMBER(SEARCH("Badgers",I3542)),ISNUMBER(SEARCH("Match Fee",I3542))),"Match Fees",IF(OR(ISNUMBER(SEARCH("Training",I3542)),ISNUMBER(SEARCH("Aspirations",I3542))),"Training Fee",""))))</f>
        <v>Training Fee</v>
      </c>
      <c r="M3542" s="1">
        <v>3</v>
      </c>
      <c r="N3542" s="1">
        <v>7.0000000000000007E-2</v>
      </c>
      <c r="O3542" s="1">
        <v>0.05</v>
      </c>
      <c r="P3542" s="1">
        <v>0</v>
      </c>
      <c r="Q3542" s="1">
        <v>2.88</v>
      </c>
    </row>
    <row r="3543" spans="1:17" ht="12.75">
      <c r="A3543" s="4">
        <v>45696</v>
      </c>
      <c r="B3543" s="18">
        <f>IF(AND(ISNUMBER(--LEFT(A3543,10)), ISNUMBER(--LEFT(C3543,10))), --LEFT(C3543,10) - --LEFT(A3543,10), "")</f>
        <v>10.354800000000978</v>
      </c>
      <c r="C3543" s="4">
        <v>45706.354861111111</v>
      </c>
      <c r="D3543" s="16">
        <f>YEAR(C3543)</f>
        <v>2025</v>
      </c>
      <c r="E3543" s="1" t="str">
        <f t="shared" si="55"/>
        <v>February 2025</v>
      </c>
      <c r="F3543" s="3" t="str">
        <f ca="1">IF(C3543&gt;=TODAY()-365, "Last 12 Months", "After 12 Months")</f>
        <v>Last 12 Months</v>
      </c>
      <c r="G3543" s="1" t="s">
        <v>6265</v>
      </c>
      <c r="H3543" s="1" t="s">
        <v>752</v>
      </c>
      <c r="I3543" s="1" t="s">
        <v>6264</v>
      </c>
      <c r="J3543" s="8">
        <f>EOMONTH(C3543, 0)</f>
        <v>45716</v>
      </c>
      <c r="K3543" s="1" t="s">
        <v>373</v>
      </c>
      <c r="L3543" s="1" t="str">
        <f>IF(ISNUMBER(SEARCH("Social subscription",I3543)),"Social Sub",IF(OR(ISNUMBER(SEARCH("Mens",I3543)),ISNUMBER(SEARCH("Ladies",I3543))),"Match Fees",IF(OR(ISNUMBER(SEARCH("Badgers",I3543)),ISNUMBER(SEARCH("Match Fee",I3543))),"Match Fees",IF(OR(ISNUMBER(SEARCH("Training",I3543)),ISNUMBER(SEARCH("Aspirations",I3543))),"Training Fee",""))))</f>
        <v>Training Fee</v>
      </c>
      <c r="M3543" s="1">
        <v>3</v>
      </c>
      <c r="N3543" s="1">
        <v>7.0000000000000007E-2</v>
      </c>
      <c r="O3543" s="1">
        <v>0.05</v>
      </c>
      <c r="P3543" s="1">
        <v>0</v>
      </c>
      <c r="Q3543" s="1">
        <v>2.88</v>
      </c>
    </row>
    <row r="3544" spans="1:17" ht="12.75">
      <c r="A3544" s="4">
        <v>45697</v>
      </c>
      <c r="B3544" s="18">
        <f>IF(AND(ISNUMBER(--LEFT(A3544,10)), ISNUMBER(--LEFT(C3544,10))), --LEFT(C3544,10) - --LEFT(A3544,10), "")</f>
        <v>9.3548000000009779</v>
      </c>
      <c r="C3544" s="4">
        <v>45706.354861111111</v>
      </c>
      <c r="D3544" s="16">
        <f>YEAR(C3544)</f>
        <v>2025</v>
      </c>
      <c r="E3544" s="1" t="str">
        <f t="shared" si="55"/>
        <v>February 2025</v>
      </c>
      <c r="F3544" s="3" t="str">
        <f ca="1">IF(C3544&gt;=TODAY()-365, "Last 12 Months", "After 12 Months")</f>
        <v>Last 12 Months</v>
      </c>
      <c r="G3544" s="1" t="s">
        <v>6266</v>
      </c>
      <c r="H3544" s="1" t="s">
        <v>1416</v>
      </c>
      <c r="I3544" s="1" t="s">
        <v>6267</v>
      </c>
      <c r="J3544" s="8">
        <f>EOMONTH(C3544, 0)</f>
        <v>45716</v>
      </c>
      <c r="K3544" s="1" t="s">
        <v>373</v>
      </c>
      <c r="L3544" s="1" t="str">
        <f>IF(ISNUMBER(SEARCH("Social subscription",I3544)),"Social Sub",IF(OR(ISNUMBER(SEARCH("Mens",I3544)),ISNUMBER(SEARCH("Ladies",I3544))),"Match Fees",IF(OR(ISNUMBER(SEARCH("Badgers",I3544)),ISNUMBER(SEARCH("Match Fee",I3544))),"Match Fees",IF(OR(ISNUMBER(SEARCH("Training",I3544)),ISNUMBER(SEARCH("Aspirations",I3544))),"Training Fee",""))))</f>
        <v>Training Fee</v>
      </c>
      <c r="M3544" s="1">
        <v>3</v>
      </c>
      <c r="N3544" s="1">
        <v>7.0000000000000007E-2</v>
      </c>
      <c r="O3544" s="1">
        <v>0.05</v>
      </c>
      <c r="P3544" s="1">
        <v>0</v>
      </c>
      <c r="Q3544" s="1">
        <v>2.88</v>
      </c>
    </row>
    <row r="3545" spans="1:17" ht="12.75">
      <c r="A3545" s="4">
        <v>45697</v>
      </c>
      <c r="B3545" s="18">
        <f>IF(AND(ISNUMBER(--LEFT(A3545,10)), ISNUMBER(--LEFT(C3545,10))), --LEFT(C3545,10) - --LEFT(A3545,10), "")</f>
        <v>9.3548000000009779</v>
      </c>
      <c r="C3545" s="4">
        <v>45706.354861111111</v>
      </c>
      <c r="D3545" s="16">
        <f>YEAR(C3545)</f>
        <v>2025</v>
      </c>
      <c r="E3545" s="1" t="str">
        <f t="shared" si="55"/>
        <v>February 2025</v>
      </c>
      <c r="F3545" s="3" t="str">
        <f ca="1">IF(C3545&gt;=TODAY()-365, "Last 12 Months", "After 12 Months")</f>
        <v>Last 12 Months</v>
      </c>
      <c r="G3545" s="1" t="s">
        <v>6268</v>
      </c>
      <c r="H3545" s="1" t="s">
        <v>752</v>
      </c>
      <c r="I3545" s="1" t="s">
        <v>6267</v>
      </c>
      <c r="J3545" s="8">
        <f>EOMONTH(C3545, 0)</f>
        <v>45716</v>
      </c>
      <c r="K3545" s="1" t="s">
        <v>373</v>
      </c>
      <c r="L3545" s="1" t="str">
        <f>IF(ISNUMBER(SEARCH("Social subscription",I3545)),"Social Sub",IF(OR(ISNUMBER(SEARCH("Mens",I3545)),ISNUMBER(SEARCH("Ladies",I3545))),"Match Fees",IF(OR(ISNUMBER(SEARCH("Badgers",I3545)),ISNUMBER(SEARCH("Match Fee",I3545))),"Match Fees",IF(OR(ISNUMBER(SEARCH("Training",I3545)),ISNUMBER(SEARCH("Aspirations",I3545))),"Training Fee",""))))</f>
        <v>Training Fee</v>
      </c>
      <c r="M3545" s="1">
        <v>3</v>
      </c>
      <c r="N3545" s="1">
        <v>7.0000000000000007E-2</v>
      </c>
      <c r="O3545" s="1">
        <v>0.05</v>
      </c>
      <c r="P3545" s="1">
        <v>0</v>
      </c>
      <c r="Q3545" s="1">
        <v>2.88</v>
      </c>
    </row>
    <row r="3546" spans="1:17" ht="12.75">
      <c r="A3546" s="4">
        <v>45681</v>
      </c>
      <c r="B3546" s="18">
        <f>IF(AND(ISNUMBER(--LEFT(A3546,10)), ISNUMBER(--LEFT(C3546,10))), --LEFT(C3546,10) - --LEFT(A3546,10), "")</f>
        <v>25.354800000000978</v>
      </c>
      <c r="C3546" s="4">
        <v>45706.354861111111</v>
      </c>
      <c r="D3546" s="16">
        <f>YEAR(C3546)</f>
        <v>2025</v>
      </c>
      <c r="E3546" s="1" t="str">
        <f t="shared" si="55"/>
        <v>February 2025</v>
      </c>
      <c r="F3546" s="3" t="str">
        <f ca="1">IF(C3546&gt;=TODAY()-365, "Last 12 Months", "After 12 Months")</f>
        <v>Last 12 Months</v>
      </c>
      <c r="G3546" s="1" t="s">
        <v>6269</v>
      </c>
      <c r="H3546" s="1" t="s">
        <v>677</v>
      </c>
      <c r="I3546" s="1" t="s">
        <v>6270</v>
      </c>
      <c r="J3546" s="8">
        <f>EOMONTH(C3546, 0)</f>
        <v>45716</v>
      </c>
      <c r="K3546" s="1" t="s">
        <v>373</v>
      </c>
      <c r="L3546" s="1" t="str">
        <f>IF(ISNUMBER(SEARCH("Social subscription",I3546)),"Social Sub",IF(OR(ISNUMBER(SEARCH("Mens",I3546)),ISNUMBER(SEARCH("Ladies",I3546))),"Match Fees",IF(OR(ISNUMBER(SEARCH("Badgers",I3546)),ISNUMBER(SEARCH("Match Fee",I3546))),"Match Fees",IF(OR(ISNUMBER(SEARCH("Training",I3546)),ISNUMBER(SEARCH("Aspirations",I3546))),"Training Fee",""))))</f>
        <v>Training Fee</v>
      </c>
      <c r="M3546" s="1">
        <v>3</v>
      </c>
      <c r="N3546" s="1">
        <v>0.08</v>
      </c>
      <c r="O3546" s="1">
        <v>0.05</v>
      </c>
      <c r="P3546" s="1">
        <v>0</v>
      </c>
      <c r="Q3546" s="1">
        <v>2.87</v>
      </c>
    </row>
    <row r="3547" spans="1:17" ht="12.75">
      <c r="A3547" s="4">
        <v>45689</v>
      </c>
      <c r="B3547" s="18">
        <f>IF(AND(ISNUMBER(--LEFT(A3547,10)), ISNUMBER(--LEFT(C3547,10))), --LEFT(C3547,10) - --LEFT(A3547,10), "")</f>
        <v>17.354800000000978</v>
      </c>
      <c r="C3547" s="4">
        <v>45706.354861111111</v>
      </c>
      <c r="D3547" s="16">
        <f>YEAR(C3547)</f>
        <v>2025</v>
      </c>
      <c r="E3547" s="1" t="str">
        <f t="shared" si="55"/>
        <v>February 2025</v>
      </c>
      <c r="F3547" s="3" t="str">
        <f ca="1">IF(C3547&gt;=TODAY()-365, "Last 12 Months", "After 12 Months")</f>
        <v>Last 12 Months</v>
      </c>
      <c r="G3547" s="1" t="s">
        <v>6271</v>
      </c>
      <c r="H3547" s="1" t="s">
        <v>677</v>
      </c>
      <c r="I3547" s="1" t="s">
        <v>6272</v>
      </c>
      <c r="J3547" s="8">
        <f>EOMONTH(C3547, 0)</f>
        <v>45716</v>
      </c>
      <c r="K3547" s="1" t="s">
        <v>373</v>
      </c>
      <c r="L3547" s="1" t="str">
        <f>IF(ISNUMBER(SEARCH("Social subscription",I3547)),"Social Sub",IF(OR(ISNUMBER(SEARCH("Mens",I3547)),ISNUMBER(SEARCH("Ladies",I3547))),"Match Fees",IF(OR(ISNUMBER(SEARCH("Badgers",I3547)),ISNUMBER(SEARCH("Match Fee",I3547))),"Match Fees",IF(OR(ISNUMBER(SEARCH("Training",I3547)),ISNUMBER(SEARCH("Aspirations",I3547))),"Training Fee",""))))</f>
        <v>Training Fee</v>
      </c>
      <c r="M3547" s="1">
        <v>3</v>
      </c>
      <c r="N3547" s="1">
        <v>0.08</v>
      </c>
      <c r="O3547" s="1">
        <v>0.05</v>
      </c>
      <c r="P3547" s="1">
        <v>0</v>
      </c>
      <c r="Q3547" s="1">
        <v>2.87</v>
      </c>
    </row>
    <row r="3548" spans="1:17" ht="12.75">
      <c r="A3548" s="4">
        <v>45696</v>
      </c>
      <c r="B3548" s="18">
        <f>IF(AND(ISNUMBER(--LEFT(A3548,10)), ISNUMBER(--LEFT(C3548,10))), --LEFT(C3548,10) - --LEFT(A3548,10), "")</f>
        <v>10.354800000000978</v>
      </c>
      <c r="C3548" s="4">
        <v>45706.354861111111</v>
      </c>
      <c r="D3548" s="16">
        <f>YEAR(C3548)</f>
        <v>2025</v>
      </c>
      <c r="E3548" s="1" t="str">
        <f t="shared" si="55"/>
        <v>February 2025</v>
      </c>
      <c r="F3548" s="3" t="str">
        <f ca="1">IF(C3548&gt;=TODAY()-365, "Last 12 Months", "After 12 Months")</f>
        <v>Last 12 Months</v>
      </c>
      <c r="G3548" s="1" t="s">
        <v>6273</v>
      </c>
      <c r="H3548" s="1" t="s">
        <v>677</v>
      </c>
      <c r="I3548" s="1" t="s">
        <v>6274</v>
      </c>
      <c r="J3548" s="8">
        <f>EOMONTH(C3548, 0)</f>
        <v>45716</v>
      </c>
      <c r="K3548" s="1" t="s">
        <v>373</v>
      </c>
      <c r="L3548" s="1" t="str">
        <f>IF(ISNUMBER(SEARCH("Social subscription",I3548)),"Social Sub",IF(OR(ISNUMBER(SEARCH("Mens",I3548)),ISNUMBER(SEARCH("Ladies",I3548))),"Match Fees",IF(OR(ISNUMBER(SEARCH("Badgers",I3548)),ISNUMBER(SEARCH("Match Fee",I3548))),"Match Fees",IF(OR(ISNUMBER(SEARCH("Training",I3548)),ISNUMBER(SEARCH("Aspirations",I3548))),"Training Fee",""))))</f>
        <v>Training Fee</v>
      </c>
      <c r="M3548" s="1">
        <v>3</v>
      </c>
      <c r="N3548" s="1">
        <v>0.08</v>
      </c>
      <c r="O3548" s="1">
        <v>0.05</v>
      </c>
      <c r="P3548" s="1">
        <v>0</v>
      </c>
      <c r="Q3548" s="1">
        <v>2.87</v>
      </c>
    </row>
    <row r="3549" spans="1:17" ht="12.75">
      <c r="A3549" s="4">
        <v>45702</v>
      </c>
      <c r="B3549" s="18">
        <f>IF(AND(ISNUMBER(--LEFT(A3549,10)), ISNUMBER(--LEFT(C3549,10))), --LEFT(C3549,10) - --LEFT(A3549,10), "")</f>
        <v>4.3548000000009779</v>
      </c>
      <c r="C3549" s="4">
        <v>45706.354861111111</v>
      </c>
      <c r="D3549" s="16">
        <f>YEAR(C3549)</f>
        <v>2025</v>
      </c>
      <c r="E3549" s="1" t="str">
        <f t="shared" si="55"/>
        <v>February 2025</v>
      </c>
      <c r="F3549" s="3" t="str">
        <f ca="1">IF(C3549&gt;=TODAY()-365, "Last 12 Months", "After 12 Months")</f>
        <v>Last 12 Months</v>
      </c>
      <c r="G3549" s="1" t="s">
        <v>6275</v>
      </c>
      <c r="H3549" s="1" t="s">
        <v>677</v>
      </c>
      <c r="I3549" s="1" t="s">
        <v>6276</v>
      </c>
      <c r="J3549" s="8">
        <f>EOMONTH(C3549, 0)</f>
        <v>45716</v>
      </c>
      <c r="K3549" s="1" t="s">
        <v>373</v>
      </c>
      <c r="L3549" s="1" t="str">
        <f>IF(ISNUMBER(SEARCH("Social subscription",I3549)),"Social Sub",IF(OR(ISNUMBER(SEARCH("Mens",I3549)),ISNUMBER(SEARCH("Ladies",I3549))),"Match Fees",IF(OR(ISNUMBER(SEARCH("Badgers",I3549)),ISNUMBER(SEARCH("Match Fee",I3549))),"Match Fees",IF(OR(ISNUMBER(SEARCH("Training",I3549)),ISNUMBER(SEARCH("Aspirations",I3549))),"Training Fee",""))))</f>
        <v>Training Fee</v>
      </c>
      <c r="M3549" s="1">
        <v>3</v>
      </c>
      <c r="N3549" s="1">
        <v>7.0000000000000007E-2</v>
      </c>
      <c r="O3549" s="1">
        <v>0.05</v>
      </c>
      <c r="P3549" s="1">
        <v>0</v>
      </c>
      <c r="Q3549" s="1">
        <v>2.88</v>
      </c>
    </row>
    <row r="3550" spans="1:17" ht="12.75">
      <c r="A3550" s="4">
        <v>45675</v>
      </c>
      <c r="B3550" s="18">
        <f>IF(AND(ISNUMBER(--LEFT(A3550,10)), ISNUMBER(--LEFT(C3550,10))), --LEFT(C3550,10) - --LEFT(A3550,10), "")</f>
        <v>31.354800000000978</v>
      </c>
      <c r="C3550" s="4">
        <v>45706.354861111111</v>
      </c>
      <c r="D3550" s="16">
        <f>YEAR(C3550)</f>
        <v>2025</v>
      </c>
      <c r="E3550" s="1" t="str">
        <f t="shared" si="55"/>
        <v>February 2025</v>
      </c>
      <c r="F3550" s="3" t="str">
        <f ca="1">IF(C3550&gt;=TODAY()-365, "Last 12 Months", "After 12 Months")</f>
        <v>Last 12 Months</v>
      </c>
      <c r="G3550" s="1" t="s">
        <v>6277</v>
      </c>
      <c r="H3550" s="1" t="s">
        <v>684</v>
      </c>
      <c r="I3550" s="1" t="s">
        <v>6278</v>
      </c>
      <c r="J3550" s="8">
        <f>EOMONTH(C3550, 0)</f>
        <v>45716</v>
      </c>
      <c r="K3550" s="1" t="s">
        <v>373</v>
      </c>
      <c r="L3550" s="1" t="str">
        <f>IF(ISNUMBER(SEARCH("Social subscription",I3550)),"Social Sub",IF(OR(ISNUMBER(SEARCH("Mens",I3550)),ISNUMBER(SEARCH("Ladies",I3550))),"Match Fees",IF(OR(ISNUMBER(SEARCH("Badgers",I3550)),ISNUMBER(SEARCH("Match Fee",I3550))),"Match Fees",IF(OR(ISNUMBER(SEARCH("Training",I3550)),ISNUMBER(SEARCH("Aspirations",I3550))),"Training Fee",""))))</f>
        <v>Match Fees</v>
      </c>
      <c r="M3550" s="1">
        <v>3</v>
      </c>
      <c r="N3550" s="1">
        <v>0.08</v>
      </c>
      <c r="O3550" s="1">
        <v>0.05</v>
      </c>
      <c r="P3550" s="1">
        <v>0</v>
      </c>
      <c r="Q3550" s="1">
        <v>2.87</v>
      </c>
    </row>
    <row r="3551" spans="1:17" ht="12.75">
      <c r="A3551" s="4">
        <v>45689</v>
      </c>
      <c r="B3551" s="18">
        <f>IF(AND(ISNUMBER(--LEFT(A3551,10)), ISNUMBER(--LEFT(C3551,10))), --LEFT(C3551,10) - --LEFT(A3551,10), "")</f>
        <v>17.354800000000978</v>
      </c>
      <c r="C3551" s="4">
        <v>45706.354861111111</v>
      </c>
      <c r="D3551" s="16">
        <f>YEAR(C3551)</f>
        <v>2025</v>
      </c>
      <c r="E3551" s="1" t="str">
        <f t="shared" si="55"/>
        <v>February 2025</v>
      </c>
      <c r="F3551" s="3" t="str">
        <f ca="1">IF(C3551&gt;=TODAY()-365, "Last 12 Months", "After 12 Months")</f>
        <v>Last 12 Months</v>
      </c>
      <c r="G3551" s="1" t="s">
        <v>6279</v>
      </c>
      <c r="H3551" s="1" t="s">
        <v>684</v>
      </c>
      <c r="I3551" s="1" t="s">
        <v>6280</v>
      </c>
      <c r="J3551" s="8">
        <f>EOMONTH(C3551, 0)</f>
        <v>45716</v>
      </c>
      <c r="K3551" s="1" t="s">
        <v>373</v>
      </c>
      <c r="L3551" s="1" t="str">
        <f>IF(ISNUMBER(SEARCH("Social subscription",I3551)),"Social Sub",IF(OR(ISNUMBER(SEARCH("Mens",I3551)),ISNUMBER(SEARCH("Ladies",I3551))),"Match Fees",IF(OR(ISNUMBER(SEARCH("Badgers",I3551)),ISNUMBER(SEARCH("Match Fee",I3551))),"Match Fees",IF(OR(ISNUMBER(SEARCH("Training",I3551)),ISNUMBER(SEARCH("Aspirations",I3551))),"Training Fee",""))))</f>
        <v>Match Fees</v>
      </c>
      <c r="M3551" s="1">
        <v>3</v>
      </c>
      <c r="N3551" s="1">
        <v>0.08</v>
      </c>
      <c r="O3551" s="1">
        <v>0.05</v>
      </c>
      <c r="P3551" s="1">
        <v>0</v>
      </c>
      <c r="Q3551" s="1">
        <v>2.87</v>
      </c>
    </row>
    <row r="3552" spans="1:17" ht="12.75">
      <c r="A3552" s="4">
        <v>45677</v>
      </c>
      <c r="B3552" s="18">
        <f>IF(AND(ISNUMBER(--LEFT(A3552,10)), ISNUMBER(--LEFT(C3552,10))), --LEFT(C3552,10) - --LEFT(A3552,10), "")</f>
        <v>30.354800000000978</v>
      </c>
      <c r="C3552" s="4">
        <v>45707.354861111111</v>
      </c>
      <c r="D3552" s="16">
        <f>YEAR(C3552)</f>
        <v>2025</v>
      </c>
      <c r="E3552" s="1" t="str">
        <f t="shared" si="55"/>
        <v>February 2025</v>
      </c>
      <c r="F3552" s="3" t="str">
        <f ca="1">IF(C3552&gt;=TODAY()-365, "Last 12 Months", "After 12 Months")</f>
        <v>Last 12 Months</v>
      </c>
      <c r="G3552" s="1" t="s">
        <v>6281</v>
      </c>
      <c r="H3552" s="1" t="s">
        <v>6282</v>
      </c>
      <c r="I3552" s="1" t="s">
        <v>6283</v>
      </c>
      <c r="J3552" s="8">
        <f>EOMONTH(C3552, 0)</f>
        <v>45716</v>
      </c>
      <c r="K3552" s="1" t="s">
        <v>373</v>
      </c>
      <c r="L3552" s="1" t="str">
        <f>IF(ISNUMBER(SEARCH("Social subscription",I3552)),"Social Sub",IF(OR(ISNUMBER(SEARCH("Mens",I3552)),ISNUMBER(SEARCH("Ladies",I3552))),"Match Fees",IF(OR(ISNUMBER(SEARCH("Badgers",I3552)),ISNUMBER(SEARCH("Match Fee",I3552))),"Match Fees",IF(OR(ISNUMBER(SEARCH("Training",I3552)),ISNUMBER(SEARCH("Aspirations",I3552))),"Training Fee",""))))</f>
        <v>Training Fee</v>
      </c>
      <c r="M3552" s="1">
        <v>6</v>
      </c>
      <c r="N3552" s="1">
        <v>0.19</v>
      </c>
      <c r="O3552" s="1">
        <v>0.06</v>
      </c>
      <c r="P3552" s="1">
        <v>0</v>
      </c>
      <c r="Q3552" s="1">
        <v>5.75</v>
      </c>
    </row>
    <row r="3553" spans="1:17" ht="12.75">
      <c r="A3553" s="4">
        <v>45696</v>
      </c>
      <c r="B3553" s="18">
        <f>IF(AND(ISNUMBER(--LEFT(A3553,10)), ISNUMBER(--LEFT(C3553,10))), --LEFT(C3553,10) - --LEFT(A3553,10), "")</f>
        <v>11.354800000000978</v>
      </c>
      <c r="C3553" s="4">
        <v>45707.354861111111</v>
      </c>
      <c r="D3553" s="16">
        <f>YEAR(C3553)</f>
        <v>2025</v>
      </c>
      <c r="E3553" s="1" t="str">
        <f t="shared" si="55"/>
        <v>February 2025</v>
      </c>
      <c r="F3553" s="3" t="str">
        <f ca="1">IF(C3553&gt;=TODAY()-365, "Last 12 Months", "After 12 Months")</f>
        <v>Last 12 Months</v>
      </c>
      <c r="G3553" s="1" t="s">
        <v>6284</v>
      </c>
      <c r="H3553" s="1" t="s">
        <v>6285</v>
      </c>
      <c r="I3553" s="1" t="s">
        <v>6286</v>
      </c>
      <c r="J3553" s="8">
        <f>EOMONTH(C3553, 0)</f>
        <v>45716</v>
      </c>
      <c r="K3553" s="1" t="s">
        <v>373</v>
      </c>
      <c r="L3553" s="1" t="str">
        <f>IF(ISNUMBER(SEARCH("Social subscription",I3553)),"Social Sub",IF(OR(ISNUMBER(SEARCH("Mens",I3553)),ISNUMBER(SEARCH("Ladies",I3553))),"Match Fees",IF(OR(ISNUMBER(SEARCH("Badgers",I3553)),ISNUMBER(SEARCH("Match Fee",I3553))),"Match Fees",IF(OR(ISNUMBER(SEARCH("Training",I3553)),ISNUMBER(SEARCH("Aspirations",I3553))),"Training Fee",""))))</f>
        <v>Training Fee</v>
      </c>
      <c r="M3553" s="1">
        <v>3</v>
      </c>
      <c r="N3553" s="1">
        <v>0.1</v>
      </c>
      <c r="O3553" s="1">
        <v>0.05</v>
      </c>
      <c r="P3553" s="1">
        <v>0</v>
      </c>
      <c r="Q3553" s="1">
        <v>2.85</v>
      </c>
    </row>
    <row r="3554" spans="1:17" ht="12.75">
      <c r="A3554" s="4">
        <v>45696</v>
      </c>
      <c r="B3554" s="18">
        <f>IF(AND(ISNUMBER(--LEFT(A3554,10)), ISNUMBER(--LEFT(C3554,10))), --LEFT(C3554,10) - --LEFT(A3554,10), "")</f>
        <v>11.354800000000978</v>
      </c>
      <c r="C3554" s="4">
        <v>45707.354861111111</v>
      </c>
      <c r="D3554" s="16">
        <f>YEAR(C3554)</f>
        <v>2025</v>
      </c>
      <c r="E3554" s="1" t="str">
        <f t="shared" si="55"/>
        <v>February 2025</v>
      </c>
      <c r="F3554" s="3" t="str">
        <f ca="1">IF(C3554&gt;=TODAY()-365, "Last 12 Months", "After 12 Months")</f>
        <v>Last 12 Months</v>
      </c>
      <c r="G3554" s="1" t="s">
        <v>6287</v>
      </c>
      <c r="H3554" s="1" t="s">
        <v>6288</v>
      </c>
      <c r="I3554" s="1" t="s">
        <v>6286</v>
      </c>
      <c r="J3554" s="8">
        <f>EOMONTH(C3554, 0)</f>
        <v>45716</v>
      </c>
      <c r="K3554" s="1" t="s">
        <v>373</v>
      </c>
      <c r="L3554" s="1" t="str">
        <f>IF(ISNUMBER(SEARCH("Social subscription",I3554)),"Social Sub",IF(OR(ISNUMBER(SEARCH("Mens",I3554)),ISNUMBER(SEARCH("Ladies",I3554))),"Match Fees",IF(OR(ISNUMBER(SEARCH("Badgers",I3554)),ISNUMBER(SEARCH("Match Fee",I3554))),"Match Fees",IF(OR(ISNUMBER(SEARCH("Training",I3554)),ISNUMBER(SEARCH("Aspirations",I3554))),"Training Fee",""))))</f>
        <v>Training Fee</v>
      </c>
      <c r="M3554" s="1">
        <v>3</v>
      </c>
      <c r="N3554" s="1">
        <v>0.09</v>
      </c>
      <c r="O3554" s="1">
        <v>0.05</v>
      </c>
      <c r="P3554" s="1">
        <v>0</v>
      </c>
      <c r="Q3554" s="1">
        <v>2.86</v>
      </c>
    </row>
    <row r="3555" spans="1:17" ht="12.75">
      <c r="A3555" s="4">
        <v>45703</v>
      </c>
      <c r="B3555" s="18">
        <f>IF(AND(ISNUMBER(--LEFT(A3555,10)), ISNUMBER(--LEFT(C3555,10))), --LEFT(C3555,10) - --LEFT(A3555,10), "")</f>
        <v>4.4354000000021188</v>
      </c>
      <c r="C3555" s="4">
        <v>45707.435416666667</v>
      </c>
      <c r="D3555" s="16">
        <f>YEAR(C3555)</f>
        <v>2025</v>
      </c>
      <c r="E3555" s="1" t="str">
        <f t="shared" si="55"/>
        <v>February 2025</v>
      </c>
      <c r="F3555" s="3" t="str">
        <f ca="1">IF(C3555&gt;=TODAY()-365, "Last 12 Months", "After 12 Months")</f>
        <v>Last 12 Months</v>
      </c>
      <c r="G3555" s="1" t="s">
        <v>6289</v>
      </c>
      <c r="H3555" s="1" t="s">
        <v>2565</v>
      </c>
      <c r="I3555" s="1" t="s">
        <v>6290</v>
      </c>
      <c r="J3555" s="8">
        <f>EOMONTH(C3555, 0)</f>
        <v>45716</v>
      </c>
      <c r="K3555" s="1" t="s">
        <v>233</v>
      </c>
      <c r="L3555" s="1" t="str">
        <f>IF(ISNUMBER(SEARCH("Social subscription",I3555)),"Social Sub",IF(OR(ISNUMBER(SEARCH("Mens",I3555)),ISNUMBER(SEARCH("Ladies",I3555))),"Match Fees",IF(OR(ISNUMBER(SEARCH("Badgers",I3555)),ISNUMBER(SEARCH("Match Fee",I3555))),"Match Fees",IF(OR(ISNUMBER(SEARCH("Training",I3555)),ISNUMBER(SEARCH("Aspirations",I3555))),"Training Fee",""))))</f>
        <v>Match Fees</v>
      </c>
      <c r="M3555" s="1">
        <v>10</v>
      </c>
      <c r="N3555" s="1">
        <v>0</v>
      </c>
      <c r="O3555" s="1">
        <v>0</v>
      </c>
      <c r="P3555" s="1">
        <v>0</v>
      </c>
      <c r="Q3555" s="1">
        <v>10</v>
      </c>
    </row>
    <row r="3556" spans="1:17" ht="12.75">
      <c r="A3556" s="4">
        <v>45697</v>
      </c>
      <c r="B3556" s="18">
        <f>IF(AND(ISNUMBER(--LEFT(A3556,10)), ISNUMBER(--LEFT(C3556,10))), --LEFT(C3556,10) - --LEFT(A3556,10), "")</f>
        <v>10.716599999999744</v>
      </c>
      <c r="C3556" s="4">
        <v>45707.716666666667</v>
      </c>
      <c r="D3556" s="16">
        <f>YEAR(C3556)</f>
        <v>2025</v>
      </c>
      <c r="E3556" s="1" t="str">
        <f t="shared" si="55"/>
        <v>February 2025</v>
      </c>
      <c r="F3556" s="3" t="str">
        <f ca="1">IF(C3556&gt;=TODAY()-365, "Last 12 Months", "After 12 Months")</f>
        <v>Last 12 Months</v>
      </c>
      <c r="G3556" s="1" t="s">
        <v>6291</v>
      </c>
      <c r="H3556" s="1" t="s">
        <v>2510</v>
      </c>
      <c r="I3556" s="1" t="s">
        <v>6292</v>
      </c>
      <c r="J3556" s="8">
        <f>EOMONTH(C3556, 0)</f>
        <v>45716</v>
      </c>
      <c r="K3556" s="1" t="s">
        <v>233</v>
      </c>
      <c r="L3556" s="1" t="str">
        <f>IF(ISNUMBER(SEARCH("Social subscription",I3556)),"Social Sub",IF(OR(ISNUMBER(SEARCH("Mens",I3556)),ISNUMBER(SEARCH("Ladies",I3556))),"Match Fees",IF(OR(ISNUMBER(SEARCH("Badgers",I3556)),ISNUMBER(SEARCH("Match Fee",I3556))),"Match Fees",IF(OR(ISNUMBER(SEARCH("Training",I3556)),ISNUMBER(SEARCH("Aspirations",I3556))),"Training Fee",""))))</f>
        <v>Match Fees</v>
      </c>
      <c r="M3556" s="1">
        <v>5</v>
      </c>
      <c r="N3556" s="1">
        <v>0</v>
      </c>
      <c r="O3556" s="1">
        <v>0</v>
      </c>
      <c r="P3556" s="1">
        <v>0</v>
      </c>
      <c r="Q3556" s="1">
        <v>5</v>
      </c>
    </row>
    <row r="3557" spans="1:17" ht="12.75">
      <c r="A3557" s="4">
        <v>45697</v>
      </c>
      <c r="B3557" s="18">
        <f>IF(AND(ISNUMBER(--LEFT(A3557,10)), ISNUMBER(--LEFT(C3557,10))), --LEFT(C3557,10) - --LEFT(A3557,10), "")</f>
        <v>10.716599999999744</v>
      </c>
      <c r="C3557" s="4">
        <v>45707.716666666667</v>
      </c>
      <c r="D3557" s="16">
        <f>YEAR(C3557)</f>
        <v>2025</v>
      </c>
      <c r="E3557" s="1" t="str">
        <f t="shared" si="55"/>
        <v>February 2025</v>
      </c>
      <c r="F3557" s="3" t="str">
        <f ca="1">IF(C3557&gt;=TODAY()-365, "Last 12 Months", "After 12 Months")</f>
        <v>Last 12 Months</v>
      </c>
      <c r="G3557" s="1" t="s">
        <v>6293</v>
      </c>
      <c r="H3557" s="1" t="s">
        <v>2510</v>
      </c>
      <c r="I3557" s="1" t="s">
        <v>6294</v>
      </c>
      <c r="J3557" s="8">
        <f>EOMONTH(C3557, 0)</f>
        <v>45716</v>
      </c>
      <c r="K3557" s="1" t="s">
        <v>233</v>
      </c>
      <c r="L3557" s="1" t="str">
        <f>IF(ISNUMBER(SEARCH("Social subscription",I3557)),"Social Sub",IF(OR(ISNUMBER(SEARCH("Mens",I3557)),ISNUMBER(SEARCH("Ladies",I3557))),"Match Fees",IF(OR(ISNUMBER(SEARCH("Badgers",I3557)),ISNUMBER(SEARCH("Match Fee",I3557))),"Match Fees",IF(OR(ISNUMBER(SEARCH("Training",I3557)),ISNUMBER(SEARCH("Aspirations",I3557))),"Training Fee",""))))</f>
        <v>Match Fees</v>
      </c>
      <c r="M3557" s="1">
        <v>5</v>
      </c>
      <c r="N3557" s="1">
        <v>0</v>
      </c>
      <c r="O3557" s="1">
        <v>0</v>
      </c>
      <c r="P3557" s="1">
        <v>0</v>
      </c>
      <c r="Q3557" s="1">
        <v>5</v>
      </c>
    </row>
    <row r="3558" spans="1:17" ht="12.75">
      <c r="A3558" s="4">
        <v>45705</v>
      </c>
      <c r="B3558" s="18">
        <f>IF(AND(ISNUMBER(--LEFT(A3558,10)), ISNUMBER(--LEFT(C3558,10))), --LEFT(C3558,10) - --LEFT(A3558,10), "")</f>
        <v>2.7165999999997439</v>
      </c>
      <c r="C3558" s="4">
        <v>45707.716666666667</v>
      </c>
      <c r="D3558" s="16">
        <f>YEAR(C3558)</f>
        <v>2025</v>
      </c>
      <c r="E3558" s="1" t="str">
        <f t="shared" si="55"/>
        <v>February 2025</v>
      </c>
      <c r="F3558" s="3" t="str">
        <f ca="1">IF(C3558&gt;=TODAY()-365, "Last 12 Months", "After 12 Months")</f>
        <v>Last 12 Months</v>
      </c>
      <c r="G3558" s="1" t="s">
        <v>6295</v>
      </c>
      <c r="H3558" s="1" t="s">
        <v>2510</v>
      </c>
      <c r="I3558" s="1" t="s">
        <v>6296</v>
      </c>
      <c r="J3558" s="8">
        <f>EOMONTH(C3558, 0)</f>
        <v>45716</v>
      </c>
      <c r="K3558" s="1" t="s">
        <v>233</v>
      </c>
      <c r="L3558" s="1" t="str">
        <f>IF(ISNUMBER(SEARCH("Social subscription",I3558)),"Social Sub",IF(OR(ISNUMBER(SEARCH("Mens",I3558)),ISNUMBER(SEARCH("Ladies",I3558))),"Match Fees",IF(OR(ISNUMBER(SEARCH("Badgers",I3558)),ISNUMBER(SEARCH("Match Fee",I3558))),"Match Fees",IF(OR(ISNUMBER(SEARCH("Training",I3558)),ISNUMBER(SEARCH("Aspirations",I3558))),"Training Fee",""))))</f>
        <v>Match Fees</v>
      </c>
      <c r="M3558" s="1">
        <v>5</v>
      </c>
      <c r="N3558" s="1">
        <v>0</v>
      </c>
      <c r="O3558" s="1">
        <v>0</v>
      </c>
      <c r="P3558" s="1">
        <v>0</v>
      </c>
      <c r="Q3558" s="1">
        <v>5</v>
      </c>
    </row>
    <row r="3559" spans="1:17" ht="12.75">
      <c r="A3559" s="4">
        <v>45671</v>
      </c>
      <c r="B3559" s="18">
        <f>IF(AND(ISNUMBER(--LEFT(A3559,10)), ISNUMBER(--LEFT(C3559,10))), --LEFT(C3559,10) - --LEFT(A3559,10), "")</f>
        <v>38.354800000000978</v>
      </c>
      <c r="C3559" s="4">
        <v>45709.354861111111</v>
      </c>
      <c r="D3559" s="16">
        <f>YEAR(C3559)</f>
        <v>2025</v>
      </c>
      <c r="E3559" s="1" t="str">
        <f t="shared" si="55"/>
        <v>February 2025</v>
      </c>
      <c r="F3559" s="3" t="str">
        <f ca="1">IF(C3559&gt;=TODAY()-365, "Last 12 Months", "After 12 Months")</f>
        <v>Last 12 Months</v>
      </c>
      <c r="G3559" s="1" t="s">
        <v>6297</v>
      </c>
      <c r="H3559" s="1" t="s">
        <v>1249</v>
      </c>
      <c r="I3559" s="1" t="s">
        <v>6093</v>
      </c>
      <c r="J3559" s="8">
        <f>EOMONTH(C3559, 0)</f>
        <v>45716</v>
      </c>
      <c r="K3559" s="1" t="s">
        <v>373</v>
      </c>
      <c r="L3559" s="1" t="str">
        <f>IF(ISNUMBER(SEARCH("Social subscription",I3559)),"Social Sub",IF(OR(ISNUMBER(SEARCH("Mens",I3559)),ISNUMBER(SEARCH("Ladies",I3559))),"Match Fees",IF(OR(ISNUMBER(SEARCH("Badgers",I3559)),ISNUMBER(SEARCH("Match Fee",I3559))),"Match Fees",IF(OR(ISNUMBER(SEARCH("Training",I3559)),ISNUMBER(SEARCH("Aspirations",I3559))),"Training Fee",""))))</f>
        <v>Match Fees</v>
      </c>
      <c r="M3559" s="1">
        <v>10</v>
      </c>
      <c r="N3559" s="1">
        <v>0.22</v>
      </c>
      <c r="O3559" s="1">
        <v>0.1</v>
      </c>
      <c r="P3559" s="1">
        <v>0</v>
      </c>
      <c r="Q3559" s="1">
        <v>9.68</v>
      </c>
    </row>
    <row r="3560" spans="1:17" ht="12.75">
      <c r="A3560" s="4">
        <v>45683</v>
      </c>
      <c r="B3560" s="18">
        <f>IF(AND(ISNUMBER(--LEFT(A3560,10)), ISNUMBER(--LEFT(C3560,10))), --LEFT(C3560,10) - --LEFT(A3560,10), "")</f>
        <v>26.354800000000978</v>
      </c>
      <c r="C3560" s="4">
        <v>45709.354861111111</v>
      </c>
      <c r="D3560" s="16">
        <f>YEAR(C3560)</f>
        <v>2025</v>
      </c>
      <c r="E3560" s="1" t="str">
        <f t="shared" si="55"/>
        <v>February 2025</v>
      </c>
      <c r="F3560" s="3" t="str">
        <f ca="1">IF(C3560&gt;=TODAY()-365, "Last 12 Months", "After 12 Months")</f>
        <v>Last 12 Months</v>
      </c>
      <c r="G3560" s="1" t="s">
        <v>6298</v>
      </c>
      <c r="H3560" s="1" t="s">
        <v>1249</v>
      </c>
      <c r="I3560" s="1" t="s">
        <v>6095</v>
      </c>
      <c r="J3560" s="8">
        <f>EOMONTH(C3560, 0)</f>
        <v>45716</v>
      </c>
      <c r="K3560" s="1" t="s">
        <v>373</v>
      </c>
      <c r="L3560" s="1" t="str">
        <f>IF(ISNUMBER(SEARCH("Social subscription",I3560)),"Social Sub",IF(OR(ISNUMBER(SEARCH("Mens",I3560)),ISNUMBER(SEARCH("Ladies",I3560))),"Match Fees",IF(OR(ISNUMBER(SEARCH("Badgers",I3560)),ISNUMBER(SEARCH("Match Fee",I3560))),"Match Fees",IF(OR(ISNUMBER(SEARCH("Training",I3560)),ISNUMBER(SEARCH("Aspirations",I3560))),"Training Fee",""))))</f>
        <v>Match Fees</v>
      </c>
      <c r="M3560" s="1">
        <v>10</v>
      </c>
      <c r="N3560" s="1">
        <v>0.22</v>
      </c>
      <c r="O3560" s="1">
        <v>0.1</v>
      </c>
      <c r="P3560" s="1">
        <v>0</v>
      </c>
      <c r="Q3560" s="1">
        <v>9.68</v>
      </c>
    </row>
    <row r="3561" spans="1:17" ht="12.75">
      <c r="A3561" s="4">
        <v>45689</v>
      </c>
      <c r="B3561" s="18">
        <f>IF(AND(ISNUMBER(--LEFT(A3561,10)), ISNUMBER(--LEFT(C3561,10))), --LEFT(C3561,10) - --LEFT(A3561,10), "")</f>
        <v>20.354800000000978</v>
      </c>
      <c r="C3561" s="4">
        <v>45709.354861111111</v>
      </c>
      <c r="D3561" s="16">
        <f>YEAR(C3561)</f>
        <v>2025</v>
      </c>
      <c r="E3561" s="1" t="str">
        <f t="shared" si="55"/>
        <v>February 2025</v>
      </c>
      <c r="F3561" s="3" t="str">
        <f ca="1">IF(C3561&gt;=TODAY()-365, "Last 12 Months", "After 12 Months")</f>
        <v>Last 12 Months</v>
      </c>
      <c r="G3561" s="1" t="s">
        <v>6299</v>
      </c>
      <c r="H3561" s="1" t="s">
        <v>1249</v>
      </c>
      <c r="I3561" s="1" t="s">
        <v>6097</v>
      </c>
      <c r="J3561" s="8">
        <f>EOMONTH(C3561, 0)</f>
        <v>45716</v>
      </c>
      <c r="K3561" s="1" t="s">
        <v>373</v>
      </c>
      <c r="L3561" s="1" t="str">
        <f>IF(ISNUMBER(SEARCH("Social subscription",I3561)),"Social Sub",IF(OR(ISNUMBER(SEARCH("Mens",I3561)),ISNUMBER(SEARCH("Ladies",I3561))),"Match Fees",IF(OR(ISNUMBER(SEARCH("Badgers",I3561)),ISNUMBER(SEARCH("Match Fee",I3561))),"Match Fees",IF(OR(ISNUMBER(SEARCH("Training",I3561)),ISNUMBER(SEARCH("Aspirations",I3561))),"Training Fee",""))))</f>
        <v>Match Fees</v>
      </c>
      <c r="M3561" s="1">
        <v>10</v>
      </c>
      <c r="N3561" s="1">
        <v>0.21</v>
      </c>
      <c r="O3561" s="1">
        <v>0.1</v>
      </c>
      <c r="P3561" s="1">
        <v>0</v>
      </c>
      <c r="Q3561" s="1">
        <v>9.69</v>
      </c>
    </row>
    <row r="3562" spans="1:17" ht="12.75">
      <c r="A3562" s="4">
        <v>45674</v>
      </c>
      <c r="B3562" s="18">
        <f>IF(AND(ISNUMBER(--LEFT(A3562,10)), ISNUMBER(--LEFT(C3562,10))), --LEFT(C3562,10) - --LEFT(A3562,10), "")</f>
        <v>36.354099999996834</v>
      </c>
      <c r="C3562" s="4">
        <v>45710.354166666664</v>
      </c>
      <c r="D3562" s="16">
        <f>YEAR(C3562)</f>
        <v>2025</v>
      </c>
      <c r="E3562" s="1" t="str">
        <f t="shared" si="55"/>
        <v>February 2025</v>
      </c>
      <c r="F3562" s="3" t="str">
        <f ca="1">IF(C3562&gt;=TODAY()-365, "Last 12 Months", "After 12 Months")</f>
        <v>Last 12 Months</v>
      </c>
      <c r="G3562" s="1" t="s">
        <v>6300</v>
      </c>
      <c r="H3562" s="1" t="s">
        <v>648</v>
      </c>
      <c r="I3562" s="1" t="s">
        <v>6137</v>
      </c>
      <c r="J3562" s="8">
        <f>EOMONTH(C3562, 0)</f>
        <v>45716</v>
      </c>
      <c r="K3562" s="1" t="s">
        <v>373</v>
      </c>
      <c r="L3562" s="1" t="str">
        <f>IF(ISNUMBER(SEARCH("Social subscription",I3562)),"Social Sub",IF(OR(ISNUMBER(SEARCH("Mens",I3562)),ISNUMBER(SEARCH("Ladies",I3562))),"Match Fees",IF(OR(ISNUMBER(SEARCH("Badgers",I3562)),ISNUMBER(SEARCH("Match Fee",I3562))),"Match Fees",IF(OR(ISNUMBER(SEARCH("Training",I3562)),ISNUMBER(SEARCH("Aspirations",I3562))),"Training Fee",""))))</f>
        <v>Match Fees</v>
      </c>
      <c r="M3562" s="1">
        <v>10</v>
      </c>
      <c r="N3562" s="1">
        <v>0.25</v>
      </c>
      <c r="O3562" s="1">
        <v>0.1</v>
      </c>
      <c r="P3562" s="1">
        <v>0</v>
      </c>
      <c r="Q3562" s="1">
        <v>9.65</v>
      </c>
    </row>
    <row r="3563" spans="1:17" ht="12.75">
      <c r="A3563" s="4">
        <v>45675</v>
      </c>
      <c r="B3563" s="18">
        <f>IF(AND(ISNUMBER(--LEFT(A3563,10)), ISNUMBER(--LEFT(C3563,10))), --LEFT(C3563,10) - --LEFT(A3563,10), "")</f>
        <v>35.354099999996834</v>
      </c>
      <c r="C3563" s="4">
        <v>45710.354166666664</v>
      </c>
      <c r="D3563" s="16">
        <f>YEAR(C3563)</f>
        <v>2025</v>
      </c>
      <c r="E3563" s="1" t="str">
        <f t="shared" si="55"/>
        <v>February 2025</v>
      </c>
      <c r="F3563" s="3" t="str">
        <f ca="1">IF(C3563&gt;=TODAY()-365, "Last 12 Months", "After 12 Months")</f>
        <v>Last 12 Months</v>
      </c>
      <c r="G3563" s="1" t="s">
        <v>6301</v>
      </c>
      <c r="H3563" s="1" t="s">
        <v>650</v>
      </c>
      <c r="I3563" s="1" t="s">
        <v>6302</v>
      </c>
      <c r="J3563" s="8">
        <f>EOMONTH(C3563, 0)</f>
        <v>45716</v>
      </c>
      <c r="K3563" s="1" t="s">
        <v>373</v>
      </c>
      <c r="L3563" s="1" t="str">
        <f>IF(ISNUMBER(SEARCH("Social subscription",I3563)),"Social Sub",IF(OR(ISNUMBER(SEARCH("Mens",I3563)),ISNUMBER(SEARCH("Ladies",I3563))),"Match Fees",IF(OR(ISNUMBER(SEARCH("Badgers",I3563)),ISNUMBER(SEARCH("Match Fee",I3563))),"Match Fees",IF(OR(ISNUMBER(SEARCH("Training",I3563)),ISNUMBER(SEARCH("Aspirations",I3563))),"Training Fee",""))))</f>
        <v>Match Fees</v>
      </c>
      <c r="M3563" s="1">
        <v>3</v>
      </c>
      <c r="N3563" s="1">
        <v>7.0000000000000007E-2</v>
      </c>
      <c r="O3563" s="1">
        <v>0.05</v>
      </c>
      <c r="P3563" s="1">
        <v>0</v>
      </c>
      <c r="Q3563" s="1">
        <v>2.88</v>
      </c>
    </row>
    <row r="3564" spans="1:17" ht="12.75">
      <c r="A3564" s="4">
        <v>45682</v>
      </c>
      <c r="B3564" s="18">
        <f>IF(AND(ISNUMBER(--LEFT(A3564,10)), ISNUMBER(--LEFT(C3564,10))), --LEFT(C3564,10) - --LEFT(A3564,10), "")</f>
        <v>28.354099999996834</v>
      </c>
      <c r="C3564" s="4">
        <v>45710.354166666664</v>
      </c>
      <c r="D3564" s="16">
        <f>YEAR(C3564)</f>
        <v>2025</v>
      </c>
      <c r="E3564" s="1" t="str">
        <f t="shared" si="55"/>
        <v>February 2025</v>
      </c>
      <c r="F3564" s="3" t="str">
        <f ca="1">IF(C3564&gt;=TODAY()-365, "Last 12 Months", "After 12 Months")</f>
        <v>Last 12 Months</v>
      </c>
      <c r="G3564" s="1" t="s">
        <v>6303</v>
      </c>
      <c r="H3564" s="1" t="s">
        <v>650</v>
      </c>
      <c r="I3564" s="1" t="s">
        <v>6304</v>
      </c>
      <c r="J3564" s="8">
        <f>EOMONTH(C3564, 0)</f>
        <v>45716</v>
      </c>
      <c r="K3564" s="1" t="s">
        <v>373</v>
      </c>
      <c r="L3564" s="1" t="str">
        <f>IF(ISNUMBER(SEARCH("Social subscription",I3564)),"Social Sub",IF(OR(ISNUMBER(SEARCH("Mens",I3564)),ISNUMBER(SEARCH("Ladies",I3564))),"Match Fees",IF(OR(ISNUMBER(SEARCH("Badgers",I3564)),ISNUMBER(SEARCH("Match Fee",I3564))),"Match Fees",IF(OR(ISNUMBER(SEARCH("Training",I3564)),ISNUMBER(SEARCH("Aspirations",I3564))),"Training Fee",""))))</f>
        <v>Match Fees</v>
      </c>
      <c r="M3564" s="1">
        <v>3</v>
      </c>
      <c r="N3564" s="1">
        <v>7.0000000000000007E-2</v>
      </c>
      <c r="O3564" s="1">
        <v>0.05</v>
      </c>
      <c r="P3564" s="1">
        <v>0</v>
      </c>
      <c r="Q3564" s="1">
        <v>2.88</v>
      </c>
    </row>
    <row r="3565" spans="1:17" ht="12.75">
      <c r="A3565" s="4">
        <v>45688</v>
      </c>
      <c r="B3565" s="18">
        <f>IF(AND(ISNUMBER(--LEFT(A3565,10)), ISNUMBER(--LEFT(C3565,10))), --LEFT(C3565,10) - --LEFT(A3565,10), "")</f>
        <v>22.354099999996834</v>
      </c>
      <c r="C3565" s="4">
        <v>45710.354166666664</v>
      </c>
      <c r="D3565" s="16">
        <f>YEAR(C3565)</f>
        <v>2025</v>
      </c>
      <c r="E3565" s="1" t="str">
        <f t="shared" si="55"/>
        <v>February 2025</v>
      </c>
      <c r="F3565" s="3" t="str">
        <f ca="1">IF(C3565&gt;=TODAY()-365, "Last 12 Months", "After 12 Months")</f>
        <v>Last 12 Months</v>
      </c>
      <c r="G3565" s="1" t="s">
        <v>6305</v>
      </c>
      <c r="H3565" s="1" t="s">
        <v>648</v>
      </c>
      <c r="I3565" s="1" t="s">
        <v>6139</v>
      </c>
      <c r="J3565" s="8">
        <f>EOMONTH(C3565, 0)</f>
        <v>45716</v>
      </c>
      <c r="K3565" s="1" t="s">
        <v>373</v>
      </c>
      <c r="L3565" s="1" t="str">
        <f>IF(ISNUMBER(SEARCH("Social subscription",I3565)),"Social Sub",IF(OR(ISNUMBER(SEARCH("Mens",I3565)),ISNUMBER(SEARCH("Ladies",I3565))),"Match Fees",IF(OR(ISNUMBER(SEARCH("Badgers",I3565)),ISNUMBER(SEARCH("Match Fee",I3565))),"Match Fees",IF(OR(ISNUMBER(SEARCH("Training",I3565)),ISNUMBER(SEARCH("Aspirations",I3565))),"Training Fee",""))))</f>
        <v>Match Fees</v>
      </c>
      <c r="M3565" s="1">
        <v>10</v>
      </c>
      <c r="N3565" s="1">
        <v>0.25</v>
      </c>
      <c r="O3565" s="1">
        <v>0.1</v>
      </c>
      <c r="P3565" s="1">
        <v>0</v>
      </c>
      <c r="Q3565" s="1">
        <v>9.65</v>
      </c>
    </row>
    <row r="3566" spans="1:17" ht="12.75">
      <c r="A3566" s="4">
        <v>45689</v>
      </c>
      <c r="B3566" s="18">
        <f>IF(AND(ISNUMBER(--LEFT(A3566,10)), ISNUMBER(--LEFT(C3566,10))), --LEFT(C3566,10) - --LEFT(A3566,10), "")</f>
        <v>21.354099999996834</v>
      </c>
      <c r="C3566" s="4">
        <v>45710.354166666664</v>
      </c>
      <c r="D3566" s="16">
        <f>YEAR(C3566)</f>
        <v>2025</v>
      </c>
      <c r="E3566" s="1" t="str">
        <f t="shared" si="55"/>
        <v>February 2025</v>
      </c>
      <c r="F3566" s="3" t="str">
        <f ca="1">IF(C3566&gt;=TODAY()-365, "Last 12 Months", "After 12 Months")</f>
        <v>Last 12 Months</v>
      </c>
      <c r="G3566" s="1" t="s">
        <v>6306</v>
      </c>
      <c r="H3566" s="1" t="s">
        <v>650</v>
      </c>
      <c r="I3566" s="1" t="s">
        <v>6307</v>
      </c>
      <c r="J3566" s="8">
        <f>EOMONTH(C3566, 0)</f>
        <v>45716</v>
      </c>
      <c r="K3566" s="1" t="s">
        <v>373</v>
      </c>
      <c r="L3566" s="1" t="str">
        <f>IF(ISNUMBER(SEARCH("Social subscription",I3566)),"Social Sub",IF(OR(ISNUMBER(SEARCH("Mens",I3566)),ISNUMBER(SEARCH("Ladies",I3566))),"Match Fees",IF(OR(ISNUMBER(SEARCH("Badgers",I3566)),ISNUMBER(SEARCH("Match Fee",I3566))),"Match Fees",IF(OR(ISNUMBER(SEARCH("Training",I3566)),ISNUMBER(SEARCH("Aspirations",I3566))),"Training Fee",""))))</f>
        <v>Match Fees</v>
      </c>
      <c r="M3566" s="1">
        <v>3</v>
      </c>
      <c r="N3566" s="1">
        <v>7.0000000000000007E-2</v>
      </c>
      <c r="O3566" s="1">
        <v>0.05</v>
      </c>
      <c r="P3566" s="1">
        <v>0</v>
      </c>
      <c r="Q3566" s="1">
        <v>2.88</v>
      </c>
    </row>
    <row r="3567" spans="1:17" ht="12.75">
      <c r="A3567" s="4">
        <v>45696</v>
      </c>
      <c r="B3567" s="18">
        <f>IF(AND(ISNUMBER(--LEFT(A3567,10)), ISNUMBER(--LEFT(C3567,10))), --LEFT(C3567,10) - --LEFT(A3567,10), "")</f>
        <v>14.354099999996834</v>
      </c>
      <c r="C3567" s="4">
        <v>45710.354166666664</v>
      </c>
      <c r="D3567" s="16">
        <f>YEAR(C3567)</f>
        <v>2025</v>
      </c>
      <c r="E3567" s="1" t="str">
        <f t="shared" si="55"/>
        <v>February 2025</v>
      </c>
      <c r="F3567" s="3" t="str">
        <f ca="1">IF(C3567&gt;=TODAY()-365, "Last 12 Months", "After 12 Months")</f>
        <v>Last 12 Months</v>
      </c>
      <c r="G3567" s="1" t="s">
        <v>6308</v>
      </c>
      <c r="H3567" s="1" t="s">
        <v>650</v>
      </c>
      <c r="I3567" s="1" t="s">
        <v>6309</v>
      </c>
      <c r="J3567" s="8">
        <f>EOMONTH(C3567, 0)</f>
        <v>45716</v>
      </c>
      <c r="K3567" s="1" t="s">
        <v>373</v>
      </c>
      <c r="L3567" s="1" t="str">
        <f>IF(ISNUMBER(SEARCH("Social subscription",I3567)),"Social Sub",IF(OR(ISNUMBER(SEARCH("Mens",I3567)),ISNUMBER(SEARCH("Ladies",I3567))),"Match Fees",IF(OR(ISNUMBER(SEARCH("Badgers",I3567)),ISNUMBER(SEARCH("Match Fee",I3567))),"Match Fees",IF(OR(ISNUMBER(SEARCH("Training",I3567)),ISNUMBER(SEARCH("Aspirations",I3567))),"Training Fee",""))))</f>
        <v>Match Fees</v>
      </c>
      <c r="M3567" s="1">
        <v>3</v>
      </c>
      <c r="N3567" s="1">
        <v>7.0000000000000007E-2</v>
      </c>
      <c r="O3567" s="1">
        <v>0.05</v>
      </c>
      <c r="P3567" s="1">
        <v>0</v>
      </c>
      <c r="Q3567" s="1">
        <v>2.88</v>
      </c>
    </row>
    <row r="3568" spans="1:17" ht="12.75">
      <c r="A3568" s="4">
        <v>45697</v>
      </c>
      <c r="B3568" s="18">
        <f>IF(AND(ISNUMBER(--LEFT(A3568,10)), ISNUMBER(--LEFT(C3568,10))), --LEFT(C3568,10) - --LEFT(A3568,10), "")</f>
        <v>13.354099999996834</v>
      </c>
      <c r="C3568" s="4">
        <v>45710.354166666664</v>
      </c>
      <c r="D3568" s="16">
        <f>YEAR(C3568)</f>
        <v>2025</v>
      </c>
      <c r="E3568" s="1" t="str">
        <f t="shared" si="55"/>
        <v>February 2025</v>
      </c>
      <c r="F3568" s="3" t="str">
        <f ca="1">IF(C3568&gt;=TODAY()-365, "Last 12 Months", "After 12 Months")</f>
        <v>Last 12 Months</v>
      </c>
      <c r="G3568" s="1" t="s">
        <v>6310</v>
      </c>
      <c r="H3568" s="1" t="s">
        <v>650</v>
      </c>
      <c r="I3568" s="1" t="s">
        <v>6311</v>
      </c>
      <c r="J3568" s="8">
        <f>EOMONTH(C3568, 0)</f>
        <v>45716</v>
      </c>
      <c r="K3568" s="1" t="s">
        <v>373</v>
      </c>
      <c r="L3568" s="1" t="str">
        <f>IF(ISNUMBER(SEARCH("Social subscription",I3568)),"Social Sub",IF(OR(ISNUMBER(SEARCH("Mens",I3568)),ISNUMBER(SEARCH("Ladies",I3568))),"Match Fees",IF(OR(ISNUMBER(SEARCH("Badgers",I3568)),ISNUMBER(SEARCH("Match Fee",I3568))),"Match Fees",IF(OR(ISNUMBER(SEARCH("Training",I3568)),ISNUMBER(SEARCH("Aspirations",I3568))),"Training Fee",""))))</f>
        <v>Match Fees</v>
      </c>
      <c r="M3568" s="1">
        <v>3</v>
      </c>
      <c r="N3568" s="1">
        <v>0.09</v>
      </c>
      <c r="O3568" s="1">
        <v>0.05</v>
      </c>
      <c r="P3568" s="1">
        <v>0</v>
      </c>
      <c r="Q3568" s="1">
        <v>2.86</v>
      </c>
    </row>
    <row r="3569" spans="1:17" ht="12.75">
      <c r="A3569" s="4">
        <v>45697</v>
      </c>
      <c r="B3569" s="18">
        <f>IF(AND(ISNUMBER(--LEFT(A3569,10)), ISNUMBER(--LEFT(C3569,10))), --LEFT(C3569,10) - --LEFT(A3569,10), "")</f>
        <v>13.488100000002305</v>
      </c>
      <c r="C3569" s="4">
        <v>45710.488194444442</v>
      </c>
      <c r="D3569" s="16">
        <f>YEAR(C3569)</f>
        <v>2025</v>
      </c>
      <c r="E3569" s="1" t="str">
        <f t="shared" si="55"/>
        <v>February 2025</v>
      </c>
      <c r="F3569" s="3" t="str">
        <f ca="1">IF(C3569&gt;=TODAY()-365, "Last 12 Months", "After 12 Months")</f>
        <v>Last 12 Months</v>
      </c>
      <c r="G3569" s="1" t="s">
        <v>6312</v>
      </c>
      <c r="H3569" s="1" t="s">
        <v>1098</v>
      </c>
      <c r="I3569" s="1" t="s">
        <v>6292</v>
      </c>
      <c r="J3569" s="8">
        <f>EOMONTH(C3569, 0)</f>
        <v>45716</v>
      </c>
      <c r="K3569" s="1" t="s">
        <v>233</v>
      </c>
      <c r="L3569" s="1" t="str">
        <f>IF(ISNUMBER(SEARCH("Social subscription",I3569)),"Social Sub",IF(OR(ISNUMBER(SEARCH("Mens",I3569)),ISNUMBER(SEARCH("Ladies",I3569))),"Match Fees",IF(OR(ISNUMBER(SEARCH("Badgers",I3569)),ISNUMBER(SEARCH("Match Fee",I3569))),"Match Fees",IF(OR(ISNUMBER(SEARCH("Training",I3569)),ISNUMBER(SEARCH("Aspirations",I3569))),"Training Fee",""))))</f>
        <v>Match Fees</v>
      </c>
      <c r="M3569" s="1">
        <v>5</v>
      </c>
      <c r="N3569" s="1">
        <v>0</v>
      </c>
      <c r="O3569" s="1">
        <v>0</v>
      </c>
      <c r="P3569" s="1">
        <v>0</v>
      </c>
      <c r="Q3569" s="1">
        <v>5</v>
      </c>
    </row>
    <row r="3570" spans="1:17" ht="12.75">
      <c r="A3570" s="4">
        <v>45697</v>
      </c>
      <c r="B3570" s="18">
        <f>IF(AND(ISNUMBER(--LEFT(A3570,10)), ISNUMBER(--LEFT(C3570,10))), --LEFT(C3570,10) - --LEFT(A3570,10), "")</f>
        <v>13.488100000002305</v>
      </c>
      <c r="C3570" s="4">
        <v>45710.488194444442</v>
      </c>
      <c r="D3570" s="16">
        <f>YEAR(C3570)</f>
        <v>2025</v>
      </c>
      <c r="E3570" s="1" t="str">
        <f t="shared" si="55"/>
        <v>February 2025</v>
      </c>
      <c r="F3570" s="3" t="str">
        <f ca="1">IF(C3570&gt;=TODAY()-365, "Last 12 Months", "After 12 Months")</f>
        <v>Last 12 Months</v>
      </c>
      <c r="G3570" s="1" t="s">
        <v>6313</v>
      </c>
      <c r="H3570" s="1" t="s">
        <v>1098</v>
      </c>
      <c r="I3570" s="1" t="s">
        <v>6294</v>
      </c>
      <c r="J3570" s="8">
        <f>EOMONTH(C3570, 0)</f>
        <v>45716</v>
      </c>
      <c r="K3570" s="1" t="s">
        <v>233</v>
      </c>
      <c r="L3570" s="1" t="str">
        <f>IF(ISNUMBER(SEARCH("Social subscription",I3570)),"Social Sub",IF(OR(ISNUMBER(SEARCH("Mens",I3570)),ISNUMBER(SEARCH("Ladies",I3570))),"Match Fees",IF(OR(ISNUMBER(SEARCH("Badgers",I3570)),ISNUMBER(SEARCH("Match Fee",I3570))),"Match Fees",IF(OR(ISNUMBER(SEARCH("Training",I3570)),ISNUMBER(SEARCH("Aspirations",I3570))),"Training Fee",""))))</f>
        <v>Match Fees</v>
      </c>
      <c r="M3570" s="1">
        <v>5</v>
      </c>
      <c r="N3570" s="1">
        <v>0</v>
      </c>
      <c r="O3570" s="1">
        <v>0</v>
      </c>
      <c r="P3570" s="1">
        <v>0</v>
      </c>
      <c r="Q3570" s="1">
        <v>5</v>
      </c>
    </row>
    <row r="3571" spans="1:17" ht="12.75">
      <c r="A3571" s="4">
        <v>45710</v>
      </c>
      <c r="B3571" s="18">
        <f>IF(AND(ISNUMBER(--LEFT(A3571,10)), ISNUMBER(--LEFT(C3571,10))), --LEFT(C3571,10) - --LEFT(A3571,10), "")</f>
        <v>0.59999999999854481</v>
      </c>
      <c r="C3571" s="4">
        <v>45710.6</v>
      </c>
      <c r="D3571" s="16">
        <f>YEAR(C3571)</f>
        <v>2025</v>
      </c>
      <c r="E3571" s="1" t="str">
        <f t="shared" si="55"/>
        <v>February 2025</v>
      </c>
      <c r="F3571" s="3" t="str">
        <f ca="1">IF(C3571&gt;=TODAY()-365, "Last 12 Months", "After 12 Months")</f>
        <v>Last 12 Months</v>
      </c>
      <c r="G3571" s="1" t="s">
        <v>6314</v>
      </c>
      <c r="H3571" s="1" t="s">
        <v>3493</v>
      </c>
      <c r="I3571" s="1" t="s">
        <v>6315</v>
      </c>
      <c r="J3571" s="8">
        <f>EOMONTH(C3571, 0)</f>
        <v>45716</v>
      </c>
      <c r="K3571" s="1" t="s">
        <v>233</v>
      </c>
      <c r="L3571" s="1" t="str">
        <f>IF(ISNUMBER(SEARCH("Social subscription",I3571)),"Social Sub",IF(OR(ISNUMBER(SEARCH("Mens",I3571)),ISNUMBER(SEARCH("Ladies",I3571))),"Match Fees",IF(OR(ISNUMBER(SEARCH("Badgers",I3571)),ISNUMBER(SEARCH("Match Fee",I3571))),"Match Fees",IF(OR(ISNUMBER(SEARCH("Training",I3571)),ISNUMBER(SEARCH("Aspirations",I3571))),"Training Fee",""))))</f>
        <v>Match Fees</v>
      </c>
      <c r="M3571" s="1">
        <v>3</v>
      </c>
      <c r="N3571" s="1">
        <v>0</v>
      </c>
      <c r="O3571" s="1">
        <v>0</v>
      </c>
      <c r="P3571" s="1">
        <v>0</v>
      </c>
      <c r="Q3571" s="1">
        <v>3</v>
      </c>
    </row>
    <row r="3572" spans="1:17" ht="12.75">
      <c r="A3572" s="4">
        <v>45710</v>
      </c>
      <c r="B3572" s="18">
        <f>IF(AND(ISNUMBER(--LEFT(A3572,10)), ISNUMBER(--LEFT(C3572,10))), --LEFT(C3572,10) - --LEFT(A3572,10), "")</f>
        <v>0.848599999997532</v>
      </c>
      <c r="C3572" s="4">
        <v>45710.848611111112</v>
      </c>
      <c r="D3572" s="16">
        <f>YEAR(C3572)</f>
        <v>2025</v>
      </c>
      <c r="E3572" s="1" t="str">
        <f t="shared" si="55"/>
        <v>February 2025</v>
      </c>
      <c r="F3572" s="3" t="str">
        <f ca="1">IF(C3572&gt;=TODAY()-365, "Last 12 Months", "After 12 Months")</f>
        <v>Last 12 Months</v>
      </c>
      <c r="G3572" s="1" t="s">
        <v>6316</v>
      </c>
      <c r="H3572" s="1" t="s">
        <v>3257</v>
      </c>
      <c r="I3572" s="1" t="s">
        <v>6317</v>
      </c>
      <c r="J3572" s="8">
        <f>EOMONTH(C3572, 0)</f>
        <v>45716</v>
      </c>
      <c r="K3572" s="1" t="s">
        <v>241</v>
      </c>
      <c r="L3572" s="1" t="str">
        <f>IF(ISNUMBER(SEARCH("Social subscription",I3572)),"Social Sub",IF(OR(ISNUMBER(SEARCH("Mens",I3572)),ISNUMBER(SEARCH("Ladies",I3572))),"Match Fees",IF(OR(ISNUMBER(SEARCH("Badgers",I3572)),ISNUMBER(SEARCH("Match Fee",I3572))),"Match Fees",IF(OR(ISNUMBER(SEARCH("Training",I3572)),ISNUMBER(SEARCH("Aspirations",I3572))),"Training Fee",""))))</f>
        <v>Match Fees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</row>
    <row r="3573" spans="1:17" ht="12.75">
      <c r="A3573" s="4">
        <v>45710</v>
      </c>
      <c r="B3573" s="18">
        <f>IF(AND(ISNUMBER(--LEFT(A3573,10)), ISNUMBER(--LEFT(C3573,10))), --LEFT(C3573,10) - --LEFT(A3573,10), "")</f>
        <v>0.848599999997532</v>
      </c>
      <c r="C3573" s="4">
        <v>45710.848611111112</v>
      </c>
      <c r="D3573" s="16">
        <f>YEAR(C3573)</f>
        <v>2025</v>
      </c>
      <c r="E3573" s="1" t="str">
        <f t="shared" si="55"/>
        <v>February 2025</v>
      </c>
      <c r="F3573" s="3" t="str">
        <f ca="1">IF(C3573&gt;=TODAY()-365, "Last 12 Months", "After 12 Months")</f>
        <v>Last 12 Months</v>
      </c>
      <c r="G3573" s="1" t="s">
        <v>6318</v>
      </c>
      <c r="H3573" s="1" t="s">
        <v>799</v>
      </c>
      <c r="I3573" s="1" t="s">
        <v>6317</v>
      </c>
      <c r="J3573" s="8">
        <f>EOMONTH(C3573, 0)</f>
        <v>45716</v>
      </c>
      <c r="K3573" s="1" t="s">
        <v>241</v>
      </c>
      <c r="L3573" s="1" t="str">
        <f>IF(ISNUMBER(SEARCH("Social subscription",I3573)),"Social Sub",IF(OR(ISNUMBER(SEARCH("Mens",I3573)),ISNUMBER(SEARCH("Ladies",I3573))),"Match Fees",IF(OR(ISNUMBER(SEARCH("Badgers",I3573)),ISNUMBER(SEARCH("Match Fee",I3573))),"Match Fees",IF(OR(ISNUMBER(SEARCH("Training",I3573)),ISNUMBER(SEARCH("Aspirations",I3573))),"Training Fee",""))))</f>
        <v>Match Fees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</row>
    <row r="3574" spans="1:17" ht="12.75">
      <c r="A3574" s="4">
        <v>45710</v>
      </c>
      <c r="B3574" s="18">
        <f>IF(AND(ISNUMBER(--LEFT(A3574,10)), ISNUMBER(--LEFT(C3574,10))), --LEFT(C3574,10) - --LEFT(A3574,10), "")</f>
        <v>0.848599999997532</v>
      </c>
      <c r="C3574" s="4">
        <v>45710.848611111112</v>
      </c>
      <c r="D3574" s="16">
        <f>YEAR(C3574)</f>
        <v>2025</v>
      </c>
      <c r="E3574" s="1" t="str">
        <f t="shared" si="55"/>
        <v>February 2025</v>
      </c>
      <c r="F3574" s="3" t="str">
        <f ca="1">IF(C3574&gt;=TODAY()-365, "Last 12 Months", "After 12 Months")</f>
        <v>Last 12 Months</v>
      </c>
      <c r="G3574" s="1" t="s">
        <v>6319</v>
      </c>
      <c r="H3574" s="1" t="s">
        <v>2506</v>
      </c>
      <c r="I3574" s="1" t="s">
        <v>6317</v>
      </c>
      <c r="J3574" s="8">
        <f>EOMONTH(C3574, 0)</f>
        <v>45716</v>
      </c>
      <c r="K3574" s="1" t="s">
        <v>241</v>
      </c>
      <c r="L3574" s="1" t="str">
        <f>IF(ISNUMBER(SEARCH("Social subscription",I3574)),"Social Sub",IF(OR(ISNUMBER(SEARCH("Mens",I3574)),ISNUMBER(SEARCH("Ladies",I3574))),"Match Fees",IF(OR(ISNUMBER(SEARCH("Badgers",I3574)),ISNUMBER(SEARCH("Match Fee",I3574))),"Match Fees",IF(OR(ISNUMBER(SEARCH("Training",I3574)),ISNUMBER(SEARCH("Aspirations",I3574))),"Training Fee",""))))</f>
        <v>Match Fees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</row>
    <row r="3575" spans="1:17" ht="12.75">
      <c r="A3575" s="4">
        <v>45710</v>
      </c>
      <c r="B3575" s="18">
        <f>IF(AND(ISNUMBER(--LEFT(A3575,10)), ISNUMBER(--LEFT(C3575,10))), --LEFT(C3575,10) - --LEFT(A3575,10), "")</f>
        <v>0.84930000000167638</v>
      </c>
      <c r="C3575" s="4">
        <v>45710.849305555559</v>
      </c>
      <c r="D3575" s="16">
        <f>YEAR(C3575)</f>
        <v>2025</v>
      </c>
      <c r="E3575" s="1" t="str">
        <f t="shared" si="55"/>
        <v>February 2025</v>
      </c>
      <c r="F3575" s="3" t="str">
        <f ca="1">IF(C3575&gt;=TODAY()-365, "Last 12 Months", "After 12 Months")</f>
        <v>Last 12 Months</v>
      </c>
      <c r="G3575" s="1" t="s">
        <v>6320</v>
      </c>
      <c r="H3575" s="1" t="s">
        <v>2527</v>
      </c>
      <c r="I3575" s="1" t="s">
        <v>6321</v>
      </c>
      <c r="J3575" s="8">
        <f>EOMONTH(C3575, 0)</f>
        <v>45716</v>
      </c>
      <c r="K3575" s="1" t="s">
        <v>233</v>
      </c>
      <c r="L3575" s="1" t="str">
        <f>IF(ISNUMBER(SEARCH("Social subscription",I3575)),"Social Sub",IF(OR(ISNUMBER(SEARCH("Mens",I3575)),ISNUMBER(SEARCH("Ladies",I3575))),"Match Fees",IF(OR(ISNUMBER(SEARCH("Badgers",I3575)),ISNUMBER(SEARCH("Match Fee",I3575))),"Match Fees",IF(OR(ISNUMBER(SEARCH("Training",I3575)),ISNUMBER(SEARCH("Aspirations",I3575))),"Training Fee",""))))</f>
        <v>Match Fees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</row>
    <row r="3576" spans="1:17" ht="12.75">
      <c r="A3576" s="4">
        <v>45710</v>
      </c>
      <c r="B3576" s="18">
        <f>IF(AND(ISNUMBER(--LEFT(A3576,10)), ISNUMBER(--LEFT(C3576,10))), --LEFT(C3576,10) - --LEFT(A3576,10), "")</f>
        <v>0.93119999999908032</v>
      </c>
      <c r="C3576" s="4">
        <v>45710.931250000001</v>
      </c>
      <c r="D3576" s="16">
        <f>YEAR(C3576)</f>
        <v>2025</v>
      </c>
      <c r="E3576" s="1" t="str">
        <f t="shared" si="55"/>
        <v>February 2025</v>
      </c>
      <c r="F3576" s="3" t="str">
        <f ca="1">IF(C3576&gt;=TODAY()-365, "Last 12 Months", "After 12 Months")</f>
        <v>Last 12 Months</v>
      </c>
      <c r="G3576" s="1" t="s">
        <v>6322</v>
      </c>
      <c r="H3576" s="1" t="s">
        <v>2565</v>
      </c>
      <c r="I3576" s="1" t="s">
        <v>6323</v>
      </c>
      <c r="J3576" s="8">
        <f>EOMONTH(C3576, 0)</f>
        <v>45716</v>
      </c>
      <c r="K3576" s="1" t="s">
        <v>233</v>
      </c>
      <c r="L3576" s="1" t="str">
        <f>IF(ISNUMBER(SEARCH("Social subscription",I3576)),"Social Sub",IF(OR(ISNUMBER(SEARCH("Mens",I3576)),ISNUMBER(SEARCH("Ladies",I3576))),"Match Fees",IF(OR(ISNUMBER(SEARCH("Badgers",I3576)),ISNUMBER(SEARCH("Match Fee",I3576))),"Match Fees",IF(OR(ISNUMBER(SEARCH("Training",I3576)),ISNUMBER(SEARCH("Aspirations",I3576))),"Training Fee",""))))</f>
        <v>Match Fees</v>
      </c>
      <c r="M3576" s="1">
        <v>10</v>
      </c>
      <c r="N3576" s="1">
        <v>0</v>
      </c>
      <c r="O3576" s="1">
        <v>0</v>
      </c>
      <c r="P3576" s="1">
        <v>0</v>
      </c>
      <c r="Q3576" s="1">
        <v>10</v>
      </c>
    </row>
    <row r="3577" spans="1:17" ht="12.75">
      <c r="A3577" s="4">
        <v>45697</v>
      </c>
      <c r="B3577" s="18">
        <f>IF(AND(ISNUMBER(--LEFT(A3577,10)), ISNUMBER(--LEFT(C3577,10))), --LEFT(C3577,10) - --LEFT(A3577,10), "")</f>
        <v>14.358299999999872</v>
      </c>
      <c r="C3577" s="4">
        <v>45711.35833333333</v>
      </c>
      <c r="D3577" s="16">
        <f>YEAR(C3577)</f>
        <v>2025</v>
      </c>
      <c r="E3577" s="1" t="str">
        <f t="shared" si="55"/>
        <v>February 2025</v>
      </c>
      <c r="F3577" s="3" t="str">
        <f ca="1">IF(C3577&gt;=TODAY()-365, "Last 12 Months", "After 12 Months")</f>
        <v>Last 12 Months</v>
      </c>
      <c r="G3577" s="1" t="s">
        <v>6324</v>
      </c>
      <c r="H3577" s="1" t="s">
        <v>3301</v>
      </c>
      <c r="I3577" s="1" t="s">
        <v>5998</v>
      </c>
      <c r="J3577" s="8">
        <f>EOMONTH(C3577, 0)</f>
        <v>45716</v>
      </c>
      <c r="K3577" s="1" t="s">
        <v>373</v>
      </c>
      <c r="L3577" s="1" t="str">
        <f>IF(ISNUMBER(SEARCH("Social subscription",I3577)),"Social Sub",IF(OR(ISNUMBER(SEARCH("Mens",I3577)),ISNUMBER(SEARCH("Ladies",I3577))),"Match Fees",IF(OR(ISNUMBER(SEARCH("Badgers",I3577)),ISNUMBER(SEARCH("Match Fee",I3577))),"Match Fees",IF(OR(ISNUMBER(SEARCH("Training",I3577)),ISNUMBER(SEARCH("Aspirations",I3577))),"Training Fee",""))))</f>
        <v>Match Fees</v>
      </c>
      <c r="M3577" s="1">
        <v>10</v>
      </c>
      <c r="N3577" s="1">
        <v>0.2</v>
      </c>
      <c r="O3577" s="1">
        <v>0.1</v>
      </c>
      <c r="P3577" s="1">
        <v>0</v>
      </c>
      <c r="Q3577" s="1">
        <v>9.6999999999999993</v>
      </c>
    </row>
    <row r="3578" spans="1:17" ht="12.75">
      <c r="A3578" s="4">
        <v>45697</v>
      </c>
      <c r="B3578" s="18">
        <f>IF(AND(ISNUMBER(--LEFT(A3578,10)), ISNUMBER(--LEFT(C3578,10))), --LEFT(C3578,10) - --LEFT(A3578,10), "")</f>
        <v>14.358299999999872</v>
      </c>
      <c r="C3578" s="4">
        <v>45711.35833333333</v>
      </c>
      <c r="D3578" s="16">
        <f>YEAR(C3578)</f>
        <v>2025</v>
      </c>
      <c r="E3578" s="1" t="str">
        <f t="shared" si="55"/>
        <v>February 2025</v>
      </c>
      <c r="F3578" s="3" t="str">
        <f ca="1">IF(C3578&gt;=TODAY()-365, "Last 12 Months", "After 12 Months")</f>
        <v>Last 12 Months</v>
      </c>
      <c r="G3578" s="1" t="s">
        <v>6325</v>
      </c>
      <c r="H3578" s="1" t="s">
        <v>3103</v>
      </c>
      <c r="I3578" s="1" t="s">
        <v>6326</v>
      </c>
      <c r="J3578" s="8">
        <f>EOMONTH(C3578, 0)</f>
        <v>45716</v>
      </c>
      <c r="K3578" s="1" t="s">
        <v>373</v>
      </c>
      <c r="L3578" s="1" t="str">
        <f>IF(ISNUMBER(SEARCH("Social subscription",I3578)),"Social Sub",IF(OR(ISNUMBER(SEARCH("Mens",I3578)),ISNUMBER(SEARCH("Ladies",I3578))),"Match Fees",IF(OR(ISNUMBER(SEARCH("Badgers",I3578)),ISNUMBER(SEARCH("Match Fee",I3578))),"Match Fees",IF(OR(ISNUMBER(SEARCH("Training",I3578)),ISNUMBER(SEARCH("Aspirations",I3578))),"Training Fee",""))))</f>
        <v>Match Fees</v>
      </c>
      <c r="M3578" s="1">
        <v>5</v>
      </c>
      <c r="N3578" s="1">
        <v>0.1</v>
      </c>
      <c r="O3578" s="1">
        <v>0.05</v>
      </c>
      <c r="P3578" s="1">
        <v>0</v>
      </c>
      <c r="Q3578" s="1">
        <v>4.8499999999999996</v>
      </c>
    </row>
    <row r="3579" spans="1:17" ht="12.75">
      <c r="A3579" s="4">
        <v>45703</v>
      </c>
      <c r="B3579" s="18">
        <f>IF(AND(ISNUMBER(--LEFT(A3579,10)), ISNUMBER(--LEFT(C3579,10))), --LEFT(C3579,10) - --LEFT(A3579,10), "")</f>
        <v>8.3582999999998719</v>
      </c>
      <c r="C3579" s="4">
        <v>45711.35833333333</v>
      </c>
      <c r="D3579" s="16">
        <f>YEAR(C3579)</f>
        <v>2025</v>
      </c>
      <c r="E3579" s="1" t="str">
        <f t="shared" si="55"/>
        <v>February 2025</v>
      </c>
      <c r="F3579" s="3" t="str">
        <f ca="1">IF(C3579&gt;=TODAY()-365, "Last 12 Months", "After 12 Months")</f>
        <v>Last 12 Months</v>
      </c>
      <c r="G3579" s="1" t="s">
        <v>6327</v>
      </c>
      <c r="H3579" s="1" t="s">
        <v>3301</v>
      </c>
      <c r="I3579" s="1" t="s">
        <v>6109</v>
      </c>
      <c r="J3579" s="8">
        <f>EOMONTH(C3579, 0)</f>
        <v>45716</v>
      </c>
      <c r="K3579" s="1" t="s">
        <v>373</v>
      </c>
      <c r="L3579" s="1" t="str">
        <f>IF(ISNUMBER(SEARCH("Social subscription",I3579)),"Social Sub",IF(OR(ISNUMBER(SEARCH("Mens",I3579)),ISNUMBER(SEARCH("Ladies",I3579))),"Match Fees",IF(OR(ISNUMBER(SEARCH("Badgers",I3579)),ISNUMBER(SEARCH("Match Fee",I3579))),"Match Fees",IF(OR(ISNUMBER(SEARCH("Training",I3579)),ISNUMBER(SEARCH("Aspirations",I3579))),"Training Fee",""))))</f>
        <v>Match Fees</v>
      </c>
      <c r="M3579" s="1">
        <v>10</v>
      </c>
      <c r="N3579" s="1">
        <v>0.2</v>
      </c>
      <c r="O3579" s="1">
        <v>0.1</v>
      </c>
      <c r="P3579" s="1">
        <v>0</v>
      </c>
      <c r="Q3579" s="1">
        <v>9.6999999999999993</v>
      </c>
    </row>
    <row r="3580" spans="1:17" ht="12.75">
      <c r="A3580" s="4">
        <v>45703</v>
      </c>
      <c r="B3580" s="18">
        <f>IF(AND(ISNUMBER(--LEFT(A3580,10)), ISNUMBER(--LEFT(C3580,10))), --LEFT(C3580,10) - --LEFT(A3580,10), "")</f>
        <v>8.3582999999998719</v>
      </c>
      <c r="C3580" s="4">
        <v>45711.35833333333</v>
      </c>
      <c r="D3580" s="16">
        <f>YEAR(C3580)</f>
        <v>2025</v>
      </c>
      <c r="E3580" s="1" t="str">
        <f t="shared" si="55"/>
        <v>February 2025</v>
      </c>
      <c r="F3580" s="3" t="str">
        <f ca="1">IF(C3580&gt;=TODAY()-365, "Last 12 Months", "After 12 Months")</f>
        <v>Last 12 Months</v>
      </c>
      <c r="G3580" s="1" t="s">
        <v>6328</v>
      </c>
      <c r="H3580" s="1" t="s">
        <v>3103</v>
      </c>
      <c r="I3580" s="1" t="s">
        <v>6329</v>
      </c>
      <c r="J3580" s="8">
        <f>EOMONTH(C3580, 0)</f>
        <v>45716</v>
      </c>
      <c r="K3580" s="1" t="s">
        <v>373</v>
      </c>
      <c r="L3580" s="1" t="str">
        <f>IF(ISNUMBER(SEARCH("Social subscription",I3580)),"Social Sub",IF(OR(ISNUMBER(SEARCH("Mens",I3580)),ISNUMBER(SEARCH("Ladies",I3580))),"Match Fees",IF(OR(ISNUMBER(SEARCH("Badgers",I3580)),ISNUMBER(SEARCH("Match Fee",I3580))),"Match Fees",IF(OR(ISNUMBER(SEARCH("Training",I3580)),ISNUMBER(SEARCH("Aspirations",I3580))),"Training Fee",""))))</f>
        <v>Match Fees</v>
      </c>
      <c r="M3580" s="1">
        <v>5</v>
      </c>
      <c r="N3580" s="1">
        <v>0.1</v>
      </c>
      <c r="O3580" s="1">
        <v>0.05</v>
      </c>
      <c r="P3580" s="1">
        <v>0</v>
      </c>
      <c r="Q3580" s="1">
        <v>4.8499999999999996</v>
      </c>
    </row>
    <row r="3581" spans="1:17" ht="12.75">
      <c r="A3581" s="4">
        <v>45710</v>
      </c>
      <c r="B3581" s="18">
        <f>IF(AND(ISNUMBER(--LEFT(A3581,10)), ISNUMBER(--LEFT(C3581,10))), --LEFT(C3581,10) - --LEFT(A3581,10), "")</f>
        <v>1.3582999999998719</v>
      </c>
      <c r="C3581" s="4">
        <v>45711.35833333333</v>
      </c>
      <c r="D3581" s="16">
        <f>YEAR(C3581)</f>
        <v>2025</v>
      </c>
      <c r="E3581" s="1" t="str">
        <f t="shared" si="55"/>
        <v>February 2025</v>
      </c>
      <c r="F3581" s="3" t="str">
        <f ca="1">IF(C3581&gt;=TODAY()-365, "Last 12 Months", "After 12 Months")</f>
        <v>Last 12 Months</v>
      </c>
      <c r="G3581" s="1" t="s">
        <v>6330</v>
      </c>
      <c r="H3581" s="1" t="s">
        <v>3301</v>
      </c>
      <c r="I3581" s="1" t="s">
        <v>6331</v>
      </c>
      <c r="J3581" s="8">
        <f>EOMONTH(C3581, 0)</f>
        <v>45716</v>
      </c>
      <c r="K3581" s="1" t="s">
        <v>373</v>
      </c>
      <c r="L3581" s="1" t="str">
        <f>IF(ISNUMBER(SEARCH("Social subscription",I3581)),"Social Sub",IF(OR(ISNUMBER(SEARCH("Mens",I3581)),ISNUMBER(SEARCH("Ladies",I3581))),"Match Fees",IF(OR(ISNUMBER(SEARCH("Badgers",I3581)),ISNUMBER(SEARCH("Match Fee",I3581))),"Match Fees",IF(OR(ISNUMBER(SEARCH("Training",I3581)),ISNUMBER(SEARCH("Aspirations",I3581))),"Training Fee",""))))</f>
        <v>Match Fees</v>
      </c>
      <c r="M3581" s="1">
        <v>10</v>
      </c>
      <c r="N3581" s="1">
        <v>0.18</v>
      </c>
      <c r="O3581" s="1">
        <v>0.1</v>
      </c>
      <c r="P3581" s="1">
        <v>0</v>
      </c>
      <c r="Q3581" s="1">
        <v>9.7200000000000006</v>
      </c>
    </row>
    <row r="3582" spans="1:17" ht="12.75">
      <c r="A3582" s="4">
        <v>45710</v>
      </c>
      <c r="B3582" s="18">
        <f>IF(AND(ISNUMBER(--LEFT(A3582,10)), ISNUMBER(--LEFT(C3582,10))), --LEFT(C3582,10) - --LEFT(A3582,10), "")</f>
        <v>1.3582999999998719</v>
      </c>
      <c r="C3582" s="4">
        <v>45711.35833333333</v>
      </c>
      <c r="D3582" s="16">
        <f>YEAR(C3582)</f>
        <v>2025</v>
      </c>
      <c r="E3582" s="1" t="str">
        <f t="shared" si="55"/>
        <v>February 2025</v>
      </c>
      <c r="F3582" s="3" t="str">
        <f ca="1">IF(C3582&gt;=TODAY()-365, "Last 12 Months", "After 12 Months")</f>
        <v>Last 12 Months</v>
      </c>
      <c r="G3582" s="1" t="s">
        <v>6332</v>
      </c>
      <c r="H3582" s="1" t="s">
        <v>3103</v>
      </c>
      <c r="I3582" s="1" t="s">
        <v>6333</v>
      </c>
      <c r="J3582" s="8">
        <f>EOMONTH(C3582, 0)</f>
        <v>45716</v>
      </c>
      <c r="K3582" s="1" t="s">
        <v>373</v>
      </c>
      <c r="L3582" s="1" t="str">
        <f>IF(ISNUMBER(SEARCH("Social subscription",I3582)),"Social Sub",IF(OR(ISNUMBER(SEARCH("Mens",I3582)),ISNUMBER(SEARCH("Ladies",I3582))),"Match Fees",IF(OR(ISNUMBER(SEARCH("Badgers",I3582)),ISNUMBER(SEARCH("Match Fee",I3582))),"Match Fees",IF(OR(ISNUMBER(SEARCH("Training",I3582)),ISNUMBER(SEARCH("Aspirations",I3582))),"Training Fee",""))))</f>
        <v>Match Fees</v>
      </c>
      <c r="M3582" s="1">
        <v>5</v>
      </c>
      <c r="N3582" s="1">
        <v>0.1</v>
      </c>
      <c r="O3582" s="1">
        <v>0.05</v>
      </c>
      <c r="P3582" s="1">
        <v>0</v>
      </c>
      <c r="Q3582" s="1">
        <v>4.8499999999999996</v>
      </c>
    </row>
    <row r="3583" spans="1:17" ht="12.75">
      <c r="A3583" s="4">
        <v>45711</v>
      </c>
      <c r="B3583" s="18">
        <f>IF(AND(ISNUMBER(--LEFT(A3583,10)), ISNUMBER(--LEFT(C3583,10))), --LEFT(C3583,10) - --LEFT(A3583,10), "")</f>
        <v>0.73049999999784632</v>
      </c>
      <c r="C3583" s="4">
        <v>45711.730555555558</v>
      </c>
      <c r="D3583" s="16">
        <f>YEAR(C3583)</f>
        <v>2025</v>
      </c>
      <c r="E3583" s="1" t="str">
        <f t="shared" si="55"/>
        <v>February 2025</v>
      </c>
      <c r="F3583" s="3" t="str">
        <f ca="1">IF(C3583&gt;=TODAY()-365, "Last 12 Months", "After 12 Months")</f>
        <v>Last 12 Months</v>
      </c>
      <c r="G3583" s="1" t="s">
        <v>6334</v>
      </c>
      <c r="H3583" s="1" t="s">
        <v>5977</v>
      </c>
      <c r="I3583" s="1" t="s">
        <v>6335</v>
      </c>
      <c r="J3583" s="8">
        <f>EOMONTH(C3583, 0)</f>
        <v>45716</v>
      </c>
      <c r="K3583" s="1" t="s">
        <v>241</v>
      </c>
      <c r="L3583" s="1" t="str">
        <f>IF(ISNUMBER(SEARCH("Social subscription",I3583)),"Social Sub",IF(OR(ISNUMBER(SEARCH("Mens",I3583)),ISNUMBER(SEARCH("Ladies",I3583))),"Match Fees",IF(OR(ISNUMBER(SEARCH("Badgers",I3583)),ISNUMBER(SEARCH("Match Fee",I3583))),"Match Fees",IF(OR(ISNUMBER(SEARCH("Training",I3583)),ISNUMBER(SEARCH("Aspirations",I3583))),"Training Fee",""))))</f>
        <v>Training Fee</v>
      </c>
      <c r="M3583" s="1">
        <v>3</v>
      </c>
      <c r="N3583" s="1">
        <v>0</v>
      </c>
      <c r="O3583" s="1">
        <v>0</v>
      </c>
      <c r="P3583" s="1">
        <v>0</v>
      </c>
      <c r="Q3583" s="1">
        <v>3</v>
      </c>
    </row>
    <row r="3584" spans="1:17" ht="12.75">
      <c r="A3584" s="4">
        <v>45711</v>
      </c>
      <c r="B3584" s="18">
        <f>IF(AND(ISNUMBER(--LEFT(A3584,10)), ISNUMBER(--LEFT(C3584,10))), --LEFT(C3584,10) - --LEFT(A3584,10), "")</f>
        <v>0.73049999999784632</v>
      </c>
      <c r="C3584" s="4">
        <v>45711.730555555558</v>
      </c>
      <c r="D3584" s="16">
        <f>YEAR(C3584)</f>
        <v>2025</v>
      </c>
      <c r="E3584" s="1" t="str">
        <f t="shared" si="55"/>
        <v>February 2025</v>
      </c>
      <c r="F3584" s="3" t="str">
        <f ca="1">IF(C3584&gt;=TODAY()-365, "Last 12 Months", "After 12 Months")</f>
        <v>Last 12 Months</v>
      </c>
      <c r="G3584" s="1" t="s">
        <v>6336</v>
      </c>
      <c r="H3584" s="1" t="s">
        <v>610</v>
      </c>
      <c r="I3584" s="1" t="s">
        <v>6335</v>
      </c>
      <c r="J3584" s="8">
        <f>EOMONTH(C3584, 0)</f>
        <v>45716</v>
      </c>
      <c r="K3584" s="1" t="s">
        <v>241</v>
      </c>
      <c r="L3584" s="1" t="str">
        <f>IF(ISNUMBER(SEARCH("Social subscription",I3584)),"Social Sub",IF(OR(ISNUMBER(SEARCH("Mens",I3584)),ISNUMBER(SEARCH("Ladies",I3584))),"Match Fees",IF(OR(ISNUMBER(SEARCH("Badgers",I3584)),ISNUMBER(SEARCH("Match Fee",I3584))),"Match Fees",IF(OR(ISNUMBER(SEARCH("Training",I3584)),ISNUMBER(SEARCH("Aspirations",I3584))),"Training Fee",""))))</f>
        <v>Training Fee</v>
      </c>
      <c r="M3584" s="1">
        <v>3</v>
      </c>
      <c r="N3584" s="1">
        <v>0</v>
      </c>
      <c r="O3584" s="1">
        <v>0</v>
      </c>
      <c r="P3584" s="1">
        <v>0</v>
      </c>
      <c r="Q3584" s="1">
        <v>3</v>
      </c>
    </row>
    <row r="3585" spans="1:17" ht="12.75">
      <c r="A3585" s="4">
        <v>45711</v>
      </c>
      <c r="B3585" s="18">
        <f>IF(AND(ISNUMBER(--LEFT(A3585,10)), ISNUMBER(--LEFT(C3585,10))), --LEFT(C3585,10) - --LEFT(A3585,10), "")</f>
        <v>0.73049999999784632</v>
      </c>
      <c r="C3585" s="4">
        <v>45711.730555555558</v>
      </c>
      <c r="D3585" s="16">
        <f>YEAR(C3585)</f>
        <v>2025</v>
      </c>
      <c r="E3585" s="1" t="str">
        <f t="shared" si="55"/>
        <v>February 2025</v>
      </c>
      <c r="F3585" s="3" t="str">
        <f ca="1">IF(C3585&gt;=TODAY()-365, "Last 12 Months", "After 12 Months")</f>
        <v>Last 12 Months</v>
      </c>
      <c r="G3585" s="1" t="s">
        <v>6337</v>
      </c>
      <c r="H3585" s="1" t="s">
        <v>613</v>
      </c>
      <c r="I3585" s="1" t="s">
        <v>6335</v>
      </c>
      <c r="J3585" s="8">
        <f>EOMONTH(C3585, 0)</f>
        <v>45716</v>
      </c>
      <c r="K3585" s="1" t="s">
        <v>241</v>
      </c>
      <c r="L3585" s="1" t="str">
        <f>IF(ISNUMBER(SEARCH("Social subscription",I3585)),"Social Sub",IF(OR(ISNUMBER(SEARCH("Mens",I3585)),ISNUMBER(SEARCH("Ladies",I3585))),"Match Fees",IF(OR(ISNUMBER(SEARCH("Badgers",I3585)),ISNUMBER(SEARCH("Match Fee",I3585))),"Match Fees",IF(OR(ISNUMBER(SEARCH("Training",I3585)),ISNUMBER(SEARCH("Aspirations",I3585))),"Training Fee",""))))</f>
        <v>Training Fee</v>
      </c>
      <c r="M3585" s="1">
        <v>3</v>
      </c>
      <c r="N3585" s="1">
        <v>0</v>
      </c>
      <c r="O3585" s="1">
        <v>0</v>
      </c>
      <c r="P3585" s="1">
        <v>0</v>
      </c>
      <c r="Q3585" s="1">
        <v>3</v>
      </c>
    </row>
    <row r="3586" spans="1:17" ht="12.75">
      <c r="A3586" s="4">
        <v>45711</v>
      </c>
      <c r="B3586" s="18">
        <f>IF(AND(ISNUMBER(--LEFT(A3586,10)), ISNUMBER(--LEFT(C3586,10))), --LEFT(C3586,10) - --LEFT(A3586,10), "")</f>
        <v>0.73049999999784632</v>
      </c>
      <c r="C3586" s="4">
        <v>45711.730555555558</v>
      </c>
      <c r="D3586" s="16">
        <f>YEAR(C3586)</f>
        <v>2025</v>
      </c>
      <c r="E3586" s="1" t="str">
        <f t="shared" si="55"/>
        <v>February 2025</v>
      </c>
      <c r="F3586" s="3" t="str">
        <f ca="1">IF(C3586&gt;=TODAY()-365, "Last 12 Months", "After 12 Months")</f>
        <v>Last 12 Months</v>
      </c>
      <c r="G3586" s="1" t="s">
        <v>6338</v>
      </c>
      <c r="H3586" s="1" t="s">
        <v>5353</v>
      </c>
      <c r="I3586" s="1" t="s">
        <v>6335</v>
      </c>
      <c r="J3586" s="8">
        <f>EOMONTH(C3586, 0)</f>
        <v>45716</v>
      </c>
      <c r="K3586" s="1" t="s">
        <v>241</v>
      </c>
      <c r="L3586" s="1" t="str">
        <f>IF(ISNUMBER(SEARCH("Social subscription",I3586)),"Social Sub",IF(OR(ISNUMBER(SEARCH("Mens",I3586)),ISNUMBER(SEARCH("Ladies",I3586))),"Match Fees",IF(OR(ISNUMBER(SEARCH("Badgers",I3586)),ISNUMBER(SEARCH("Match Fee",I3586))),"Match Fees",IF(OR(ISNUMBER(SEARCH("Training",I3586)),ISNUMBER(SEARCH("Aspirations",I3586))),"Training Fee",""))))</f>
        <v>Training Fee</v>
      </c>
      <c r="M3586" s="1">
        <v>3</v>
      </c>
      <c r="N3586" s="1">
        <v>0</v>
      </c>
      <c r="O3586" s="1">
        <v>0</v>
      </c>
      <c r="P3586" s="1">
        <v>0</v>
      </c>
      <c r="Q3586" s="1">
        <v>3</v>
      </c>
    </row>
    <row r="3587" spans="1:17" ht="12.75">
      <c r="A3587" s="4">
        <v>45711</v>
      </c>
      <c r="B3587" s="18">
        <f>IF(AND(ISNUMBER(--LEFT(A3587,10)), ISNUMBER(--LEFT(C3587,10))), --LEFT(C3587,10) - --LEFT(A3587,10), "")</f>
        <v>0.73049999999784632</v>
      </c>
      <c r="C3587" s="4">
        <v>45711.730555555558</v>
      </c>
      <c r="D3587" s="16">
        <f>YEAR(C3587)</f>
        <v>2025</v>
      </c>
      <c r="E3587" s="1" t="str">
        <f t="shared" ref="E3587:E3650" si="56">TEXT(C3587, "mmmm yyyy")</f>
        <v>February 2025</v>
      </c>
      <c r="F3587" s="3" t="str">
        <f ca="1">IF(C3587&gt;=TODAY()-365, "Last 12 Months", "After 12 Months")</f>
        <v>Last 12 Months</v>
      </c>
      <c r="G3587" s="1" t="s">
        <v>6339</v>
      </c>
      <c r="H3587" s="1" t="s">
        <v>1429</v>
      </c>
      <c r="I3587" s="1" t="s">
        <v>6335</v>
      </c>
      <c r="J3587" s="8">
        <f>EOMONTH(C3587, 0)</f>
        <v>45716</v>
      </c>
      <c r="K3587" s="1" t="s">
        <v>241</v>
      </c>
      <c r="L3587" s="1" t="str">
        <f>IF(ISNUMBER(SEARCH("Social subscription",I3587)),"Social Sub",IF(OR(ISNUMBER(SEARCH("Mens",I3587)),ISNUMBER(SEARCH("Ladies",I3587))),"Match Fees",IF(OR(ISNUMBER(SEARCH("Badgers",I3587)),ISNUMBER(SEARCH("Match Fee",I3587))),"Match Fees",IF(OR(ISNUMBER(SEARCH("Training",I3587)),ISNUMBER(SEARCH("Aspirations",I3587))),"Training Fee",""))))</f>
        <v>Training Fee</v>
      </c>
      <c r="M3587" s="1">
        <v>3</v>
      </c>
      <c r="N3587" s="1">
        <v>0</v>
      </c>
      <c r="O3587" s="1">
        <v>0</v>
      </c>
      <c r="P3587" s="1">
        <v>0</v>
      </c>
      <c r="Q3587" s="1">
        <v>3</v>
      </c>
    </row>
    <row r="3588" spans="1:17" ht="12.75">
      <c r="A3588" s="4">
        <v>45711</v>
      </c>
      <c r="B3588" s="18">
        <f>IF(AND(ISNUMBER(--LEFT(A3588,10)), ISNUMBER(--LEFT(C3588,10))), --LEFT(C3588,10) - --LEFT(A3588,10), "")</f>
        <v>0.73049999999784632</v>
      </c>
      <c r="C3588" s="4">
        <v>45711.730555555558</v>
      </c>
      <c r="D3588" s="16">
        <f>YEAR(C3588)</f>
        <v>2025</v>
      </c>
      <c r="E3588" s="1" t="str">
        <f t="shared" si="56"/>
        <v>February 2025</v>
      </c>
      <c r="F3588" s="3" t="str">
        <f ca="1">IF(C3588&gt;=TODAY()-365, "Last 12 Months", "After 12 Months")</f>
        <v>Last 12 Months</v>
      </c>
      <c r="G3588" s="1" t="s">
        <v>6340</v>
      </c>
      <c r="H3588" s="1" t="s">
        <v>781</v>
      </c>
      <c r="I3588" s="1" t="s">
        <v>6341</v>
      </c>
      <c r="J3588" s="8">
        <f>EOMONTH(C3588, 0)</f>
        <v>45716</v>
      </c>
      <c r="K3588" s="1" t="s">
        <v>233</v>
      </c>
      <c r="L3588" s="1" t="str">
        <f>IF(ISNUMBER(SEARCH("Social subscription",I3588)),"Social Sub",IF(OR(ISNUMBER(SEARCH("Mens",I3588)),ISNUMBER(SEARCH("Ladies",I3588))),"Match Fees",IF(OR(ISNUMBER(SEARCH("Badgers",I3588)),ISNUMBER(SEARCH("Match Fee",I3588))),"Match Fees",IF(OR(ISNUMBER(SEARCH("Training",I3588)),ISNUMBER(SEARCH("Aspirations",I3588))),"Training Fee",""))))</f>
        <v>Training Fee</v>
      </c>
      <c r="M3588" s="1">
        <v>3</v>
      </c>
      <c r="N3588" s="1">
        <v>0</v>
      </c>
      <c r="O3588" s="1">
        <v>0</v>
      </c>
      <c r="P3588" s="1">
        <v>0</v>
      </c>
      <c r="Q3588" s="1">
        <v>3</v>
      </c>
    </row>
    <row r="3589" spans="1:17" ht="12.75">
      <c r="A3589" s="4">
        <v>45697</v>
      </c>
      <c r="B3589" s="18">
        <f>IF(AND(ISNUMBER(--LEFT(A3589,10)), ISNUMBER(--LEFT(C3589,10))), --LEFT(C3589,10) - --LEFT(A3589,10), "")</f>
        <v>14.755499999999302</v>
      </c>
      <c r="C3589" s="4">
        <v>45711.755555555559</v>
      </c>
      <c r="D3589" s="16">
        <f>YEAR(C3589)</f>
        <v>2025</v>
      </c>
      <c r="E3589" s="1" t="str">
        <f t="shared" si="56"/>
        <v>February 2025</v>
      </c>
      <c r="F3589" s="3" t="str">
        <f ca="1">IF(C3589&gt;=TODAY()-365, "Last 12 Months", "After 12 Months")</f>
        <v>Last 12 Months</v>
      </c>
      <c r="G3589" s="1" t="s">
        <v>6342</v>
      </c>
      <c r="H3589" s="1" t="s">
        <v>1429</v>
      </c>
      <c r="I3589" s="1" t="s">
        <v>5978</v>
      </c>
      <c r="J3589" s="8">
        <f>EOMONTH(C3589, 0)</f>
        <v>45716</v>
      </c>
      <c r="K3589" s="1" t="s">
        <v>241</v>
      </c>
      <c r="L3589" s="1" t="str">
        <f>IF(ISNUMBER(SEARCH("Social subscription",I3589)),"Social Sub",IF(OR(ISNUMBER(SEARCH("Mens",I3589)),ISNUMBER(SEARCH("Ladies",I3589))),"Match Fees",IF(OR(ISNUMBER(SEARCH("Badgers",I3589)),ISNUMBER(SEARCH("Match Fee",I3589))),"Match Fees",IF(OR(ISNUMBER(SEARCH("Training",I3589)),ISNUMBER(SEARCH("Aspirations",I3589))),"Training Fee",""))))</f>
        <v>Training Fee</v>
      </c>
      <c r="M3589" s="1">
        <v>3</v>
      </c>
      <c r="N3589" s="1">
        <v>0</v>
      </c>
      <c r="O3589" s="1">
        <v>0</v>
      </c>
      <c r="P3589" s="1">
        <v>0</v>
      </c>
      <c r="Q3589" s="1">
        <v>3</v>
      </c>
    </row>
    <row r="3590" spans="1:17" ht="12.75">
      <c r="A3590" s="4">
        <v>45675</v>
      </c>
      <c r="B3590" s="18">
        <f>IF(AND(ISNUMBER(--LEFT(A3590,10)), ISNUMBER(--LEFT(C3590,10))), --LEFT(C3590,10) - --LEFT(A3590,10), "")</f>
        <v>37.354099999996834</v>
      </c>
      <c r="C3590" s="4">
        <v>45712.354166666664</v>
      </c>
      <c r="D3590" s="16">
        <f>YEAR(C3590)</f>
        <v>2025</v>
      </c>
      <c r="E3590" s="1" t="str">
        <f t="shared" si="56"/>
        <v>February 2025</v>
      </c>
      <c r="F3590" s="3" t="str">
        <f ca="1">IF(C3590&gt;=TODAY()-365, "Last 12 Months", "After 12 Months")</f>
        <v>Last 12 Months</v>
      </c>
      <c r="G3590" s="1" t="s">
        <v>6343</v>
      </c>
      <c r="H3590" s="1" t="s">
        <v>999</v>
      </c>
      <c r="I3590" s="1" t="s">
        <v>6344</v>
      </c>
      <c r="J3590" s="8">
        <f>EOMONTH(C3590, 0)</f>
        <v>45716</v>
      </c>
      <c r="K3590" s="1" t="s">
        <v>373</v>
      </c>
      <c r="L3590" s="1" t="str">
        <f>IF(ISNUMBER(SEARCH("Social subscription",I3590)),"Social Sub",IF(OR(ISNUMBER(SEARCH("Mens",I3590)),ISNUMBER(SEARCH("Ladies",I3590))),"Match Fees",IF(OR(ISNUMBER(SEARCH("Badgers",I3590)),ISNUMBER(SEARCH("Match Fee",I3590))),"Match Fees",IF(OR(ISNUMBER(SEARCH("Training",I3590)),ISNUMBER(SEARCH("Aspirations",I3590))),"Training Fee",""))))</f>
        <v>Match Fees</v>
      </c>
      <c r="M3590" s="1">
        <v>5</v>
      </c>
      <c r="N3590" s="1">
        <v>0.17</v>
      </c>
      <c r="O3590" s="1">
        <v>0.05</v>
      </c>
      <c r="P3590" s="1">
        <v>0</v>
      </c>
      <c r="Q3590" s="1">
        <v>4.78</v>
      </c>
    </row>
    <row r="3591" spans="1:17" ht="12.75">
      <c r="A3591" s="4">
        <v>45682</v>
      </c>
      <c r="B3591" s="18">
        <f>IF(AND(ISNUMBER(--LEFT(A3591,10)), ISNUMBER(--LEFT(C3591,10))), --LEFT(C3591,10) - --LEFT(A3591,10), "")</f>
        <v>30.354099999996834</v>
      </c>
      <c r="C3591" s="4">
        <v>45712.354166666664</v>
      </c>
      <c r="D3591" s="16">
        <f>YEAR(C3591)</f>
        <v>2025</v>
      </c>
      <c r="E3591" s="1" t="str">
        <f t="shared" si="56"/>
        <v>February 2025</v>
      </c>
      <c r="F3591" s="3" t="str">
        <f ca="1">IF(C3591&gt;=TODAY()-365, "Last 12 Months", "After 12 Months")</f>
        <v>Last 12 Months</v>
      </c>
      <c r="G3591" s="1" t="s">
        <v>6345</v>
      </c>
      <c r="H3591" s="1" t="s">
        <v>999</v>
      </c>
      <c r="I3591" s="1" t="s">
        <v>6346</v>
      </c>
      <c r="J3591" s="8">
        <f>EOMONTH(C3591, 0)</f>
        <v>45716</v>
      </c>
      <c r="K3591" s="1" t="s">
        <v>373</v>
      </c>
      <c r="L3591" s="1" t="str">
        <f>IF(ISNUMBER(SEARCH("Social subscription",I3591)),"Social Sub",IF(OR(ISNUMBER(SEARCH("Mens",I3591)),ISNUMBER(SEARCH("Ladies",I3591))),"Match Fees",IF(OR(ISNUMBER(SEARCH("Badgers",I3591)),ISNUMBER(SEARCH("Match Fee",I3591))),"Match Fees",IF(OR(ISNUMBER(SEARCH("Training",I3591)),ISNUMBER(SEARCH("Aspirations",I3591))),"Training Fee",""))))</f>
        <v>Match Fees</v>
      </c>
      <c r="M3591" s="1">
        <v>5</v>
      </c>
      <c r="N3591" s="1">
        <v>0.18</v>
      </c>
      <c r="O3591" s="1">
        <v>0.05</v>
      </c>
      <c r="P3591" s="1">
        <v>0</v>
      </c>
      <c r="Q3591" s="1">
        <v>4.7699999999999996</v>
      </c>
    </row>
    <row r="3592" spans="1:17" ht="12.75">
      <c r="A3592" s="4">
        <v>45682</v>
      </c>
      <c r="B3592" s="18">
        <f>IF(AND(ISNUMBER(--LEFT(A3592,10)), ISNUMBER(--LEFT(C3592,10))), --LEFT(C3592,10) - --LEFT(A3592,10), "")</f>
        <v>30.354099999996834</v>
      </c>
      <c r="C3592" s="4">
        <v>45712.354166666664</v>
      </c>
      <c r="D3592" s="16">
        <f>YEAR(C3592)</f>
        <v>2025</v>
      </c>
      <c r="E3592" s="1" t="str">
        <f t="shared" si="56"/>
        <v>February 2025</v>
      </c>
      <c r="F3592" s="3" t="str">
        <f ca="1">IF(C3592&gt;=TODAY()-365, "Last 12 Months", "After 12 Months")</f>
        <v>Last 12 Months</v>
      </c>
      <c r="G3592" s="1" t="s">
        <v>6347</v>
      </c>
      <c r="H3592" s="1" t="s">
        <v>477</v>
      </c>
      <c r="I3592" s="1" t="s">
        <v>6348</v>
      </c>
      <c r="J3592" s="8">
        <f>EOMONTH(C3592, 0)</f>
        <v>45716</v>
      </c>
      <c r="K3592" s="1" t="s">
        <v>373</v>
      </c>
      <c r="L3592" s="1" t="str">
        <f>IF(ISNUMBER(SEARCH("Social subscription",I3592)),"Social Sub",IF(OR(ISNUMBER(SEARCH("Mens",I3592)),ISNUMBER(SEARCH("Ladies",I3592))),"Match Fees",IF(OR(ISNUMBER(SEARCH("Badgers",I3592)),ISNUMBER(SEARCH("Match Fee",I3592))),"Match Fees",IF(OR(ISNUMBER(SEARCH("Training",I3592)),ISNUMBER(SEARCH("Aspirations",I3592))),"Training Fee",""))))</f>
        <v>Match Fees</v>
      </c>
      <c r="M3592" s="1">
        <v>3</v>
      </c>
      <c r="N3592" s="1">
        <v>7.0000000000000007E-2</v>
      </c>
      <c r="O3592" s="1">
        <v>0.05</v>
      </c>
      <c r="P3592" s="1">
        <v>0</v>
      </c>
      <c r="Q3592" s="1">
        <v>2.88</v>
      </c>
    </row>
    <row r="3593" spans="1:17" ht="12.75">
      <c r="A3593" s="4">
        <v>45683</v>
      </c>
      <c r="B3593" s="18">
        <f>IF(AND(ISNUMBER(--LEFT(A3593,10)), ISNUMBER(--LEFT(C3593,10))), --LEFT(C3593,10) - --LEFT(A3593,10), "")</f>
        <v>29.354099999996834</v>
      </c>
      <c r="C3593" s="4">
        <v>45712.354166666664</v>
      </c>
      <c r="D3593" s="16">
        <f>YEAR(C3593)</f>
        <v>2025</v>
      </c>
      <c r="E3593" s="1" t="str">
        <f t="shared" si="56"/>
        <v>February 2025</v>
      </c>
      <c r="F3593" s="3" t="str">
        <f ca="1">IF(C3593&gt;=TODAY()-365, "Last 12 Months", "After 12 Months")</f>
        <v>Last 12 Months</v>
      </c>
      <c r="G3593" s="1" t="s">
        <v>6349</v>
      </c>
      <c r="H3593" s="1" t="s">
        <v>477</v>
      </c>
      <c r="I3593" s="1" t="s">
        <v>6350</v>
      </c>
      <c r="J3593" s="8">
        <f>EOMONTH(C3593, 0)</f>
        <v>45716</v>
      </c>
      <c r="K3593" s="1" t="s">
        <v>373</v>
      </c>
      <c r="L3593" s="1" t="str">
        <f>IF(ISNUMBER(SEARCH("Social subscription",I3593)),"Social Sub",IF(OR(ISNUMBER(SEARCH("Mens",I3593)),ISNUMBER(SEARCH("Ladies",I3593))),"Match Fees",IF(OR(ISNUMBER(SEARCH("Badgers",I3593)),ISNUMBER(SEARCH("Match Fee",I3593))),"Match Fees",IF(OR(ISNUMBER(SEARCH("Training",I3593)),ISNUMBER(SEARCH("Aspirations",I3593))),"Training Fee",""))))</f>
        <v>Training Fee</v>
      </c>
      <c r="M3593" s="1">
        <v>3</v>
      </c>
      <c r="N3593" s="1">
        <v>7.0000000000000007E-2</v>
      </c>
      <c r="O3593" s="1">
        <v>0.05</v>
      </c>
      <c r="P3593" s="1">
        <v>0</v>
      </c>
      <c r="Q3593" s="1">
        <v>2.88</v>
      </c>
    </row>
    <row r="3594" spans="1:17" ht="12.75">
      <c r="A3594" s="4">
        <v>45688</v>
      </c>
      <c r="B3594" s="18">
        <f>IF(AND(ISNUMBER(--LEFT(A3594,10)), ISNUMBER(--LEFT(C3594,10))), --LEFT(C3594,10) - --LEFT(A3594,10), "")</f>
        <v>24.354099999996834</v>
      </c>
      <c r="C3594" s="4">
        <v>45712.354166666664</v>
      </c>
      <c r="D3594" s="16">
        <f>YEAR(C3594)</f>
        <v>2025</v>
      </c>
      <c r="E3594" s="1" t="str">
        <f t="shared" si="56"/>
        <v>February 2025</v>
      </c>
      <c r="F3594" s="3" t="str">
        <f ca="1">IF(C3594&gt;=TODAY()-365, "Last 12 Months", "After 12 Months")</f>
        <v>Last 12 Months</v>
      </c>
      <c r="G3594" s="1" t="s">
        <v>6351</v>
      </c>
      <c r="H3594" s="1" t="s">
        <v>477</v>
      </c>
      <c r="I3594" s="1" t="s">
        <v>6352</v>
      </c>
      <c r="J3594" s="8">
        <f>EOMONTH(C3594, 0)</f>
        <v>45716</v>
      </c>
      <c r="K3594" s="1" t="s">
        <v>373</v>
      </c>
      <c r="L3594" s="1" t="str">
        <f>IF(ISNUMBER(SEARCH("Social subscription",I3594)),"Social Sub",IF(OR(ISNUMBER(SEARCH("Mens",I3594)),ISNUMBER(SEARCH("Ladies",I3594))),"Match Fees",IF(OR(ISNUMBER(SEARCH("Badgers",I3594)),ISNUMBER(SEARCH("Match Fee",I3594))),"Match Fees",IF(OR(ISNUMBER(SEARCH("Training",I3594)),ISNUMBER(SEARCH("Aspirations",I3594))),"Training Fee",""))))</f>
        <v>Match Fees</v>
      </c>
      <c r="M3594" s="1">
        <v>3</v>
      </c>
      <c r="N3594" s="1">
        <v>7.0000000000000007E-2</v>
      </c>
      <c r="O3594" s="1">
        <v>0.05</v>
      </c>
      <c r="P3594" s="1">
        <v>0</v>
      </c>
      <c r="Q3594" s="1">
        <v>2.88</v>
      </c>
    </row>
    <row r="3595" spans="1:17" ht="12.75">
      <c r="A3595" s="4">
        <v>45695</v>
      </c>
      <c r="B3595" s="18">
        <f>IF(AND(ISNUMBER(--LEFT(A3595,10)), ISNUMBER(--LEFT(C3595,10))), --LEFT(C3595,10) - --LEFT(A3595,10), "")</f>
        <v>17.354099999996834</v>
      </c>
      <c r="C3595" s="4">
        <v>45712.354166666664</v>
      </c>
      <c r="D3595" s="16">
        <f>YEAR(C3595)</f>
        <v>2025</v>
      </c>
      <c r="E3595" s="1" t="str">
        <f t="shared" si="56"/>
        <v>February 2025</v>
      </c>
      <c r="F3595" s="3" t="str">
        <f ca="1">IF(C3595&gt;=TODAY()-365, "Last 12 Months", "After 12 Months")</f>
        <v>Last 12 Months</v>
      </c>
      <c r="G3595" s="1" t="s">
        <v>6353</v>
      </c>
      <c r="H3595" s="1" t="s">
        <v>477</v>
      </c>
      <c r="I3595" s="1" t="s">
        <v>6354</v>
      </c>
      <c r="J3595" s="8">
        <f>EOMONTH(C3595, 0)</f>
        <v>45716</v>
      </c>
      <c r="K3595" s="1" t="s">
        <v>373</v>
      </c>
      <c r="L3595" s="1" t="str">
        <f>IF(ISNUMBER(SEARCH("Social subscription",I3595)),"Social Sub",IF(OR(ISNUMBER(SEARCH("Mens",I3595)),ISNUMBER(SEARCH("Ladies",I3595))),"Match Fees",IF(OR(ISNUMBER(SEARCH("Badgers",I3595)),ISNUMBER(SEARCH("Match Fee",I3595))),"Match Fees",IF(OR(ISNUMBER(SEARCH("Training",I3595)),ISNUMBER(SEARCH("Aspirations",I3595))),"Training Fee",""))))</f>
        <v>Match Fees</v>
      </c>
      <c r="M3595" s="1">
        <v>3</v>
      </c>
      <c r="N3595" s="1">
        <v>7.0000000000000007E-2</v>
      </c>
      <c r="O3595" s="1">
        <v>0.05</v>
      </c>
      <c r="P3595" s="1">
        <v>0</v>
      </c>
      <c r="Q3595" s="1">
        <v>2.88</v>
      </c>
    </row>
    <row r="3596" spans="1:17" ht="12.75">
      <c r="A3596" s="4">
        <v>45696</v>
      </c>
      <c r="B3596" s="18">
        <f>IF(AND(ISNUMBER(--LEFT(A3596,10)), ISNUMBER(--LEFT(C3596,10))), --LEFT(C3596,10) - --LEFT(A3596,10), "")</f>
        <v>16.354099999996834</v>
      </c>
      <c r="C3596" s="4">
        <v>45712.354166666664</v>
      </c>
      <c r="D3596" s="16">
        <f>YEAR(C3596)</f>
        <v>2025</v>
      </c>
      <c r="E3596" s="1" t="str">
        <f t="shared" si="56"/>
        <v>February 2025</v>
      </c>
      <c r="F3596" s="3" t="str">
        <f ca="1">IF(C3596&gt;=TODAY()-365, "Last 12 Months", "After 12 Months")</f>
        <v>Last 12 Months</v>
      </c>
      <c r="G3596" s="1" t="s">
        <v>6355</v>
      </c>
      <c r="H3596" s="1" t="s">
        <v>477</v>
      </c>
      <c r="I3596" s="1" t="s">
        <v>6356</v>
      </c>
      <c r="J3596" s="8">
        <f>EOMONTH(C3596, 0)</f>
        <v>45716</v>
      </c>
      <c r="K3596" s="1" t="s">
        <v>373</v>
      </c>
      <c r="L3596" s="1" t="str">
        <f>IF(ISNUMBER(SEARCH("Social subscription",I3596)),"Social Sub",IF(OR(ISNUMBER(SEARCH("Mens",I3596)),ISNUMBER(SEARCH("Ladies",I3596))),"Match Fees",IF(OR(ISNUMBER(SEARCH("Badgers",I3596)),ISNUMBER(SEARCH("Match Fee",I3596))),"Match Fees",IF(OR(ISNUMBER(SEARCH("Training",I3596)),ISNUMBER(SEARCH("Aspirations",I3596))),"Training Fee",""))))</f>
        <v>Training Fee</v>
      </c>
      <c r="M3596" s="1">
        <v>3</v>
      </c>
      <c r="N3596" s="1">
        <v>7.0000000000000007E-2</v>
      </c>
      <c r="O3596" s="1">
        <v>0.05</v>
      </c>
      <c r="P3596" s="1">
        <v>0</v>
      </c>
      <c r="Q3596" s="1">
        <v>2.88</v>
      </c>
    </row>
    <row r="3597" spans="1:17" ht="12.75">
      <c r="A3597" s="4">
        <v>45697</v>
      </c>
      <c r="B3597" s="18">
        <f>IF(AND(ISNUMBER(--LEFT(A3597,10)), ISNUMBER(--LEFT(C3597,10))), --LEFT(C3597,10) - --LEFT(A3597,10), "")</f>
        <v>15.354099999996834</v>
      </c>
      <c r="C3597" s="4">
        <v>45712.354166666664</v>
      </c>
      <c r="D3597" s="16">
        <f>YEAR(C3597)</f>
        <v>2025</v>
      </c>
      <c r="E3597" s="1" t="str">
        <f t="shared" si="56"/>
        <v>February 2025</v>
      </c>
      <c r="F3597" s="3" t="str">
        <f ca="1">IF(C3597&gt;=TODAY()-365, "Last 12 Months", "After 12 Months")</f>
        <v>Last 12 Months</v>
      </c>
      <c r="G3597" s="1" t="s">
        <v>6357</v>
      </c>
      <c r="H3597" s="1" t="s">
        <v>477</v>
      </c>
      <c r="I3597" s="1" t="s">
        <v>6358</v>
      </c>
      <c r="J3597" s="8">
        <f>EOMONTH(C3597, 0)</f>
        <v>45716</v>
      </c>
      <c r="K3597" s="1" t="s">
        <v>373</v>
      </c>
      <c r="L3597" s="1" t="str">
        <f>IF(ISNUMBER(SEARCH("Social subscription",I3597)),"Social Sub",IF(OR(ISNUMBER(SEARCH("Mens",I3597)),ISNUMBER(SEARCH("Ladies",I3597))),"Match Fees",IF(OR(ISNUMBER(SEARCH("Badgers",I3597)),ISNUMBER(SEARCH("Match Fee",I3597))),"Match Fees",IF(OR(ISNUMBER(SEARCH("Training",I3597)),ISNUMBER(SEARCH("Aspirations",I3597))),"Training Fee",""))))</f>
        <v>Training Fee</v>
      </c>
      <c r="M3597" s="1">
        <v>3</v>
      </c>
      <c r="N3597" s="1">
        <v>7.0000000000000007E-2</v>
      </c>
      <c r="O3597" s="1">
        <v>0.05</v>
      </c>
      <c r="P3597" s="1">
        <v>0</v>
      </c>
      <c r="Q3597" s="1">
        <v>2.88</v>
      </c>
    </row>
    <row r="3598" spans="1:17" ht="12.75">
      <c r="A3598" s="4">
        <v>45710</v>
      </c>
      <c r="B3598" s="18">
        <f>IF(AND(ISNUMBER(--LEFT(A3598,10)), ISNUMBER(--LEFT(C3598,10))), --LEFT(C3598,10) - --LEFT(A3598,10), "")</f>
        <v>2.3540999999968335</v>
      </c>
      <c r="C3598" s="4">
        <v>45712.354166666664</v>
      </c>
      <c r="D3598" s="16">
        <f>YEAR(C3598)</f>
        <v>2025</v>
      </c>
      <c r="E3598" s="1" t="str">
        <f t="shared" si="56"/>
        <v>February 2025</v>
      </c>
      <c r="F3598" s="3" t="str">
        <f ca="1">IF(C3598&gt;=TODAY()-365, "Last 12 Months", "After 12 Months")</f>
        <v>Last 12 Months</v>
      </c>
      <c r="G3598" s="1" t="s">
        <v>6359</v>
      </c>
      <c r="H3598" s="1" t="s">
        <v>477</v>
      </c>
      <c r="I3598" s="1" t="s">
        <v>6360</v>
      </c>
      <c r="J3598" s="8">
        <f>EOMONTH(C3598, 0)</f>
        <v>45716</v>
      </c>
      <c r="K3598" s="1" t="s">
        <v>373</v>
      </c>
      <c r="L3598" s="1" t="str">
        <f>IF(ISNUMBER(SEARCH("Social subscription",I3598)),"Social Sub",IF(OR(ISNUMBER(SEARCH("Mens",I3598)),ISNUMBER(SEARCH("Ladies",I3598))),"Match Fees",IF(OR(ISNUMBER(SEARCH("Badgers",I3598)),ISNUMBER(SEARCH("Match Fee",I3598))),"Match Fees",IF(OR(ISNUMBER(SEARCH("Training",I3598)),ISNUMBER(SEARCH("Aspirations",I3598))),"Training Fee",""))))</f>
        <v>Match Fees</v>
      </c>
      <c r="M3598" s="1">
        <v>3</v>
      </c>
      <c r="N3598" s="1">
        <v>0.1</v>
      </c>
      <c r="O3598" s="1">
        <v>0.05</v>
      </c>
      <c r="P3598" s="1">
        <v>0</v>
      </c>
      <c r="Q3598" s="1">
        <v>2.85</v>
      </c>
    </row>
    <row r="3599" spans="1:17" ht="12.75">
      <c r="A3599" s="4">
        <v>45683</v>
      </c>
      <c r="B3599" s="18">
        <f>IF(AND(ISNUMBER(--LEFT(A3599,10)), ISNUMBER(--LEFT(C3599,10))), --LEFT(C3599,10) - --LEFT(A3599,10), "")</f>
        <v>30.354099999996834</v>
      </c>
      <c r="C3599" s="4">
        <v>45713.354166666664</v>
      </c>
      <c r="D3599" s="16">
        <f>YEAR(C3599)</f>
        <v>2025</v>
      </c>
      <c r="E3599" s="1" t="str">
        <f t="shared" si="56"/>
        <v>February 2025</v>
      </c>
      <c r="F3599" s="3" t="str">
        <f ca="1">IF(C3599&gt;=TODAY()-365, "Last 12 Months", "After 12 Months")</f>
        <v>Last 12 Months</v>
      </c>
      <c r="G3599" s="1" t="s">
        <v>6361</v>
      </c>
      <c r="H3599" s="1" t="s">
        <v>2780</v>
      </c>
      <c r="I3599" s="1" t="s">
        <v>6362</v>
      </c>
      <c r="J3599" s="8">
        <f>EOMONTH(C3599, 0)</f>
        <v>45716</v>
      </c>
      <c r="K3599" s="1" t="s">
        <v>373</v>
      </c>
      <c r="L3599" s="1" t="str">
        <f>IF(ISNUMBER(SEARCH("Social subscription",I3599)),"Social Sub",IF(OR(ISNUMBER(SEARCH("Mens",I3599)),ISNUMBER(SEARCH("Ladies",I3599))),"Match Fees",IF(OR(ISNUMBER(SEARCH("Badgers",I3599)),ISNUMBER(SEARCH("Match Fee",I3599))),"Match Fees",IF(OR(ISNUMBER(SEARCH("Training",I3599)),ISNUMBER(SEARCH("Aspirations",I3599))),"Training Fee",""))))</f>
        <v>Match Fees</v>
      </c>
      <c r="M3599" s="1">
        <v>3</v>
      </c>
      <c r="N3599" s="1">
        <v>0.14000000000000001</v>
      </c>
      <c r="O3599" s="1">
        <v>0.05</v>
      </c>
      <c r="P3599" s="1">
        <v>0</v>
      </c>
      <c r="Q3599" s="1">
        <v>2.81</v>
      </c>
    </row>
    <row r="3600" spans="1:17" ht="12.75">
      <c r="A3600" s="4">
        <v>45690</v>
      </c>
      <c r="B3600" s="18">
        <f>IF(AND(ISNUMBER(--LEFT(A3600,10)), ISNUMBER(--LEFT(C3600,10))), --LEFT(C3600,10) - --LEFT(A3600,10), "")</f>
        <v>23.354099999996834</v>
      </c>
      <c r="C3600" s="4">
        <v>45713.354166666664</v>
      </c>
      <c r="D3600" s="16">
        <f>YEAR(C3600)</f>
        <v>2025</v>
      </c>
      <c r="E3600" s="1" t="str">
        <f t="shared" si="56"/>
        <v>February 2025</v>
      </c>
      <c r="F3600" s="3" t="str">
        <f ca="1">IF(C3600&gt;=TODAY()-365, "Last 12 Months", "After 12 Months")</f>
        <v>Last 12 Months</v>
      </c>
      <c r="G3600" s="1" t="s">
        <v>6363</v>
      </c>
      <c r="H3600" s="1" t="s">
        <v>2780</v>
      </c>
      <c r="I3600" s="1" t="s">
        <v>6364</v>
      </c>
      <c r="J3600" s="8">
        <f>EOMONTH(C3600, 0)</f>
        <v>45716</v>
      </c>
      <c r="K3600" s="1" t="s">
        <v>373</v>
      </c>
      <c r="L3600" s="1" t="str">
        <f>IF(ISNUMBER(SEARCH("Social subscription",I3600)),"Social Sub",IF(OR(ISNUMBER(SEARCH("Mens",I3600)),ISNUMBER(SEARCH("Ladies",I3600))),"Match Fees",IF(OR(ISNUMBER(SEARCH("Badgers",I3600)),ISNUMBER(SEARCH("Match Fee",I3600))),"Match Fees",IF(OR(ISNUMBER(SEARCH("Training",I3600)),ISNUMBER(SEARCH("Aspirations",I3600))),"Training Fee",""))))</f>
        <v>Match Fees</v>
      </c>
      <c r="M3600" s="1">
        <v>3</v>
      </c>
      <c r="N3600" s="1">
        <v>0.15</v>
      </c>
      <c r="O3600" s="1">
        <v>0.05</v>
      </c>
      <c r="P3600" s="1">
        <v>0</v>
      </c>
      <c r="Q3600" s="1">
        <v>2.8</v>
      </c>
    </row>
    <row r="3601" spans="1:17" ht="12.75">
      <c r="A3601" s="4">
        <v>45683</v>
      </c>
      <c r="B3601" s="18">
        <f>IF(AND(ISNUMBER(--LEFT(A3601,10)), ISNUMBER(--LEFT(C3601,10))), --LEFT(C3601,10) - --LEFT(A3601,10), "")</f>
        <v>30.354099999996834</v>
      </c>
      <c r="C3601" s="4">
        <v>45713.354166666664</v>
      </c>
      <c r="D3601" s="16">
        <f>YEAR(C3601)</f>
        <v>2025</v>
      </c>
      <c r="E3601" s="1" t="str">
        <f t="shared" si="56"/>
        <v>February 2025</v>
      </c>
      <c r="F3601" s="3" t="str">
        <f ca="1">IF(C3601&gt;=TODAY()-365, "Last 12 Months", "After 12 Months")</f>
        <v>Last 12 Months</v>
      </c>
      <c r="G3601" s="1" t="s">
        <v>6365</v>
      </c>
      <c r="H3601" s="1" t="s">
        <v>918</v>
      </c>
      <c r="I3601" s="1" t="s">
        <v>6366</v>
      </c>
      <c r="J3601" s="8">
        <f>EOMONTH(C3601, 0)</f>
        <v>45716</v>
      </c>
      <c r="K3601" s="1" t="s">
        <v>373</v>
      </c>
      <c r="L3601" s="1" t="str">
        <f>IF(ISNUMBER(SEARCH("Social subscription",I3601)),"Social Sub",IF(OR(ISNUMBER(SEARCH("Mens",I3601)),ISNUMBER(SEARCH("Ladies",I3601))),"Match Fees",IF(OR(ISNUMBER(SEARCH("Badgers",I3601)),ISNUMBER(SEARCH("Match Fee",I3601))),"Match Fees",IF(OR(ISNUMBER(SEARCH("Training",I3601)),ISNUMBER(SEARCH("Aspirations",I3601))),"Training Fee",""))))</f>
        <v>Training Fee</v>
      </c>
      <c r="M3601" s="1">
        <v>3</v>
      </c>
      <c r="N3601" s="1">
        <v>0.08</v>
      </c>
      <c r="O3601" s="1">
        <v>0.05</v>
      </c>
      <c r="P3601" s="1">
        <v>0</v>
      </c>
      <c r="Q3601" s="1">
        <v>2.87</v>
      </c>
    </row>
    <row r="3602" spans="1:17" ht="12.75">
      <c r="A3602" s="4">
        <v>45683</v>
      </c>
      <c r="B3602" s="18">
        <f>IF(AND(ISNUMBER(--LEFT(A3602,10)), ISNUMBER(--LEFT(C3602,10))), --LEFT(C3602,10) - --LEFT(A3602,10), "")</f>
        <v>30.354099999996834</v>
      </c>
      <c r="C3602" s="4">
        <v>45713.354166666664</v>
      </c>
      <c r="D3602" s="16">
        <f>YEAR(C3602)</f>
        <v>2025</v>
      </c>
      <c r="E3602" s="1" t="str">
        <f t="shared" si="56"/>
        <v>February 2025</v>
      </c>
      <c r="F3602" s="3" t="str">
        <f ca="1">IF(C3602&gt;=TODAY()-365, "Last 12 Months", "After 12 Months")</f>
        <v>Last 12 Months</v>
      </c>
      <c r="G3602" s="1" t="s">
        <v>6367</v>
      </c>
      <c r="H3602" s="1" t="s">
        <v>914</v>
      </c>
      <c r="I3602" s="1" t="s">
        <v>6366</v>
      </c>
      <c r="J3602" s="8">
        <f>EOMONTH(C3602, 0)</f>
        <v>45716</v>
      </c>
      <c r="K3602" s="1" t="s">
        <v>373</v>
      </c>
      <c r="L3602" s="1" t="str">
        <f>IF(ISNUMBER(SEARCH("Social subscription",I3602)),"Social Sub",IF(OR(ISNUMBER(SEARCH("Mens",I3602)),ISNUMBER(SEARCH("Ladies",I3602))),"Match Fees",IF(OR(ISNUMBER(SEARCH("Badgers",I3602)),ISNUMBER(SEARCH("Match Fee",I3602))),"Match Fees",IF(OR(ISNUMBER(SEARCH("Training",I3602)),ISNUMBER(SEARCH("Aspirations",I3602))),"Training Fee",""))))</f>
        <v>Training Fee</v>
      </c>
      <c r="M3602" s="1">
        <v>3</v>
      </c>
      <c r="N3602" s="1">
        <v>0.08</v>
      </c>
      <c r="O3602" s="1">
        <v>0.05</v>
      </c>
      <c r="P3602" s="1">
        <v>0</v>
      </c>
      <c r="Q3602" s="1">
        <v>2.87</v>
      </c>
    </row>
    <row r="3603" spans="1:17" ht="12.75">
      <c r="A3603" s="4">
        <v>45690</v>
      </c>
      <c r="B3603" s="18">
        <f>IF(AND(ISNUMBER(--LEFT(A3603,10)), ISNUMBER(--LEFT(C3603,10))), --LEFT(C3603,10) - --LEFT(A3603,10), "")</f>
        <v>23.354099999996834</v>
      </c>
      <c r="C3603" s="4">
        <v>45713.354166666664</v>
      </c>
      <c r="D3603" s="16">
        <f>YEAR(C3603)</f>
        <v>2025</v>
      </c>
      <c r="E3603" s="1" t="str">
        <f t="shared" si="56"/>
        <v>February 2025</v>
      </c>
      <c r="F3603" s="3" t="str">
        <f ca="1">IF(C3603&gt;=TODAY()-365, "Last 12 Months", "After 12 Months")</f>
        <v>Last 12 Months</v>
      </c>
      <c r="G3603" s="1" t="s">
        <v>6368</v>
      </c>
      <c r="H3603" s="1" t="s">
        <v>918</v>
      </c>
      <c r="I3603" s="1" t="s">
        <v>6369</v>
      </c>
      <c r="J3603" s="8">
        <f>EOMONTH(C3603, 0)</f>
        <v>45716</v>
      </c>
      <c r="K3603" s="1" t="s">
        <v>373</v>
      </c>
      <c r="L3603" s="1" t="str">
        <f>IF(ISNUMBER(SEARCH("Social subscription",I3603)),"Social Sub",IF(OR(ISNUMBER(SEARCH("Mens",I3603)),ISNUMBER(SEARCH("Ladies",I3603))),"Match Fees",IF(OR(ISNUMBER(SEARCH("Badgers",I3603)),ISNUMBER(SEARCH("Match Fee",I3603))),"Match Fees",IF(OR(ISNUMBER(SEARCH("Training",I3603)),ISNUMBER(SEARCH("Aspirations",I3603))),"Training Fee",""))))</f>
        <v>Match Fees</v>
      </c>
      <c r="M3603" s="1">
        <v>3</v>
      </c>
      <c r="N3603" s="1">
        <v>0.08</v>
      </c>
      <c r="O3603" s="1">
        <v>0.05</v>
      </c>
      <c r="P3603" s="1">
        <v>0</v>
      </c>
      <c r="Q3603" s="1">
        <v>2.87</v>
      </c>
    </row>
    <row r="3604" spans="1:17" ht="12.75">
      <c r="A3604" s="4">
        <v>45696</v>
      </c>
      <c r="B3604" s="18">
        <f>IF(AND(ISNUMBER(--LEFT(A3604,10)), ISNUMBER(--LEFT(C3604,10))), --LEFT(C3604,10) - --LEFT(A3604,10), "")</f>
        <v>17.354099999996834</v>
      </c>
      <c r="C3604" s="4">
        <v>45713.354166666664</v>
      </c>
      <c r="D3604" s="16">
        <f>YEAR(C3604)</f>
        <v>2025</v>
      </c>
      <c r="E3604" s="1" t="str">
        <f t="shared" si="56"/>
        <v>February 2025</v>
      </c>
      <c r="F3604" s="3" t="str">
        <f ca="1">IF(C3604&gt;=TODAY()-365, "Last 12 Months", "After 12 Months")</f>
        <v>Last 12 Months</v>
      </c>
      <c r="G3604" s="1" t="s">
        <v>6370</v>
      </c>
      <c r="H3604" s="1" t="s">
        <v>918</v>
      </c>
      <c r="I3604" s="1" t="s">
        <v>6371</v>
      </c>
      <c r="J3604" s="8">
        <f>EOMONTH(C3604, 0)</f>
        <v>45716</v>
      </c>
      <c r="K3604" s="1" t="s">
        <v>373</v>
      </c>
      <c r="L3604" s="1" t="str">
        <f>IF(ISNUMBER(SEARCH("Social subscription",I3604)),"Social Sub",IF(OR(ISNUMBER(SEARCH("Mens",I3604)),ISNUMBER(SEARCH("Ladies",I3604))),"Match Fees",IF(OR(ISNUMBER(SEARCH("Badgers",I3604)),ISNUMBER(SEARCH("Match Fee",I3604))),"Match Fees",IF(OR(ISNUMBER(SEARCH("Training",I3604)),ISNUMBER(SEARCH("Aspirations",I3604))),"Training Fee",""))))</f>
        <v>Training Fee</v>
      </c>
      <c r="M3604" s="1">
        <v>3</v>
      </c>
      <c r="N3604" s="1">
        <v>0.08</v>
      </c>
      <c r="O3604" s="1">
        <v>0.05</v>
      </c>
      <c r="P3604" s="1">
        <v>0</v>
      </c>
      <c r="Q3604" s="1">
        <v>2.87</v>
      </c>
    </row>
    <row r="3605" spans="1:17" ht="12.75">
      <c r="A3605" s="4">
        <v>45696</v>
      </c>
      <c r="B3605" s="18">
        <f>IF(AND(ISNUMBER(--LEFT(A3605,10)), ISNUMBER(--LEFT(C3605,10))), --LEFT(C3605,10) - --LEFT(A3605,10), "")</f>
        <v>17.354099999996834</v>
      </c>
      <c r="C3605" s="4">
        <v>45713.354166666664</v>
      </c>
      <c r="D3605" s="16">
        <f>YEAR(C3605)</f>
        <v>2025</v>
      </c>
      <c r="E3605" s="1" t="str">
        <f t="shared" si="56"/>
        <v>February 2025</v>
      </c>
      <c r="F3605" s="3" t="str">
        <f ca="1">IF(C3605&gt;=TODAY()-365, "Last 12 Months", "After 12 Months")</f>
        <v>Last 12 Months</v>
      </c>
      <c r="G3605" s="1" t="s">
        <v>6372</v>
      </c>
      <c r="H3605" s="1" t="s">
        <v>914</v>
      </c>
      <c r="I3605" s="1" t="s">
        <v>6371</v>
      </c>
      <c r="J3605" s="8">
        <f>EOMONTH(C3605, 0)</f>
        <v>45716</v>
      </c>
      <c r="K3605" s="1" t="s">
        <v>373</v>
      </c>
      <c r="L3605" s="1" t="str">
        <f>IF(ISNUMBER(SEARCH("Social subscription",I3605)),"Social Sub",IF(OR(ISNUMBER(SEARCH("Mens",I3605)),ISNUMBER(SEARCH("Ladies",I3605))),"Match Fees",IF(OR(ISNUMBER(SEARCH("Badgers",I3605)),ISNUMBER(SEARCH("Match Fee",I3605))),"Match Fees",IF(OR(ISNUMBER(SEARCH("Training",I3605)),ISNUMBER(SEARCH("Aspirations",I3605))),"Training Fee",""))))</f>
        <v>Training Fee</v>
      </c>
      <c r="M3605" s="1">
        <v>3</v>
      </c>
      <c r="N3605" s="1">
        <v>0.08</v>
      </c>
      <c r="O3605" s="1">
        <v>0.05</v>
      </c>
      <c r="P3605" s="1">
        <v>0</v>
      </c>
      <c r="Q3605" s="1">
        <v>2.87</v>
      </c>
    </row>
    <row r="3606" spans="1:17" ht="12.75">
      <c r="A3606" s="4">
        <v>45704</v>
      </c>
      <c r="B3606" s="18">
        <f>IF(AND(ISNUMBER(--LEFT(A3606,10)), ISNUMBER(--LEFT(C3606,10))), --LEFT(C3606,10) - --LEFT(A3606,10), "")</f>
        <v>9.3540999999968335</v>
      </c>
      <c r="C3606" s="4">
        <v>45713.354166666664</v>
      </c>
      <c r="D3606" s="16">
        <f>YEAR(C3606)</f>
        <v>2025</v>
      </c>
      <c r="E3606" s="1" t="str">
        <f t="shared" si="56"/>
        <v>February 2025</v>
      </c>
      <c r="F3606" s="3" t="str">
        <f ca="1">IF(C3606&gt;=TODAY()-365, "Last 12 Months", "After 12 Months")</f>
        <v>Last 12 Months</v>
      </c>
      <c r="G3606" s="1" t="s">
        <v>6373</v>
      </c>
      <c r="H3606" s="1" t="s">
        <v>914</v>
      </c>
      <c r="I3606" s="1" t="s">
        <v>6374</v>
      </c>
      <c r="J3606" s="8">
        <f>EOMONTH(C3606, 0)</f>
        <v>45716</v>
      </c>
      <c r="K3606" s="1" t="s">
        <v>373</v>
      </c>
      <c r="L3606" s="1" t="str">
        <f>IF(ISNUMBER(SEARCH("Social subscription",I3606)),"Social Sub",IF(OR(ISNUMBER(SEARCH("Mens",I3606)),ISNUMBER(SEARCH("Ladies",I3606))),"Match Fees",IF(OR(ISNUMBER(SEARCH("Badgers",I3606)),ISNUMBER(SEARCH("Match Fee",I3606))),"Match Fees",IF(OR(ISNUMBER(SEARCH("Training",I3606)),ISNUMBER(SEARCH("Aspirations",I3606))),"Training Fee",""))))</f>
        <v>Training Fee</v>
      </c>
      <c r="M3606" s="1">
        <v>3</v>
      </c>
      <c r="N3606" s="1">
        <v>7.0000000000000007E-2</v>
      </c>
      <c r="O3606" s="1">
        <v>0.05</v>
      </c>
      <c r="P3606" s="1">
        <v>0</v>
      </c>
      <c r="Q3606" s="1">
        <v>2.88</v>
      </c>
    </row>
    <row r="3607" spans="1:17" ht="12.75">
      <c r="A3607" s="4">
        <v>45676</v>
      </c>
      <c r="B3607" s="18">
        <f>IF(AND(ISNUMBER(--LEFT(A3607,10)), ISNUMBER(--LEFT(C3607,10))), --LEFT(C3607,10) - --LEFT(A3607,10), "")</f>
        <v>37.354099999996834</v>
      </c>
      <c r="C3607" s="4">
        <v>45713.354166666664</v>
      </c>
      <c r="D3607" s="16">
        <f>YEAR(C3607)</f>
        <v>2025</v>
      </c>
      <c r="E3607" s="1" t="str">
        <f t="shared" si="56"/>
        <v>February 2025</v>
      </c>
      <c r="F3607" s="3" t="str">
        <f ca="1">IF(C3607&gt;=TODAY()-365, "Last 12 Months", "After 12 Months")</f>
        <v>Last 12 Months</v>
      </c>
      <c r="G3607" s="1" t="s">
        <v>6375</v>
      </c>
      <c r="H3607" s="1" t="s">
        <v>449</v>
      </c>
      <c r="I3607" s="1" t="s">
        <v>6376</v>
      </c>
      <c r="J3607" s="8">
        <f>EOMONTH(C3607, 0)</f>
        <v>45716</v>
      </c>
      <c r="K3607" s="1" t="s">
        <v>373</v>
      </c>
      <c r="L3607" s="1" t="str">
        <f>IF(ISNUMBER(SEARCH("Social subscription",I3607)),"Social Sub",IF(OR(ISNUMBER(SEARCH("Mens",I3607)),ISNUMBER(SEARCH("Ladies",I3607))),"Match Fees",IF(OR(ISNUMBER(SEARCH("Badgers",I3607)),ISNUMBER(SEARCH("Match Fee",I3607))),"Match Fees",IF(OR(ISNUMBER(SEARCH("Training",I3607)),ISNUMBER(SEARCH("Aspirations",I3607))),"Training Fee",""))))</f>
        <v>Training Fee</v>
      </c>
      <c r="M3607" s="1">
        <v>3</v>
      </c>
      <c r="N3607" s="1">
        <v>0.11</v>
      </c>
      <c r="O3607" s="1">
        <v>0.05</v>
      </c>
      <c r="P3607" s="1">
        <v>0</v>
      </c>
      <c r="Q3607" s="1">
        <v>2.84</v>
      </c>
    </row>
    <row r="3608" spans="1:17" ht="12.75">
      <c r="A3608" s="4">
        <v>45683</v>
      </c>
      <c r="B3608" s="18">
        <f>IF(AND(ISNUMBER(--LEFT(A3608,10)), ISNUMBER(--LEFT(C3608,10))), --LEFT(C3608,10) - --LEFT(A3608,10), "")</f>
        <v>30.354099999996834</v>
      </c>
      <c r="C3608" s="4">
        <v>45713.354166666664</v>
      </c>
      <c r="D3608" s="16">
        <f>YEAR(C3608)</f>
        <v>2025</v>
      </c>
      <c r="E3608" s="1" t="str">
        <f t="shared" si="56"/>
        <v>February 2025</v>
      </c>
      <c r="F3608" s="3" t="str">
        <f ca="1">IF(C3608&gt;=TODAY()-365, "Last 12 Months", "After 12 Months")</f>
        <v>Last 12 Months</v>
      </c>
      <c r="G3608" s="1" t="s">
        <v>6377</v>
      </c>
      <c r="H3608" s="1" t="s">
        <v>449</v>
      </c>
      <c r="I3608" s="1" t="s">
        <v>6378</v>
      </c>
      <c r="J3608" s="8">
        <f>EOMONTH(C3608, 0)</f>
        <v>45716</v>
      </c>
      <c r="K3608" s="1" t="s">
        <v>373</v>
      </c>
      <c r="L3608" s="1" t="str">
        <f>IF(ISNUMBER(SEARCH("Social subscription",I3608)),"Social Sub",IF(OR(ISNUMBER(SEARCH("Mens",I3608)),ISNUMBER(SEARCH("Ladies",I3608))),"Match Fees",IF(OR(ISNUMBER(SEARCH("Badgers",I3608)),ISNUMBER(SEARCH("Match Fee",I3608))),"Match Fees",IF(OR(ISNUMBER(SEARCH("Training",I3608)),ISNUMBER(SEARCH("Aspirations",I3608))),"Training Fee",""))))</f>
        <v>Training Fee</v>
      </c>
      <c r="M3608" s="1">
        <v>3</v>
      </c>
      <c r="N3608" s="1">
        <v>0.11</v>
      </c>
      <c r="O3608" s="1">
        <v>0.05</v>
      </c>
      <c r="P3608" s="1">
        <v>0</v>
      </c>
      <c r="Q3608" s="1">
        <v>2.84</v>
      </c>
    </row>
    <row r="3609" spans="1:17" ht="12.75">
      <c r="A3609" s="4">
        <v>45690</v>
      </c>
      <c r="B3609" s="18">
        <f>IF(AND(ISNUMBER(--LEFT(A3609,10)), ISNUMBER(--LEFT(C3609,10))), --LEFT(C3609,10) - --LEFT(A3609,10), "")</f>
        <v>23.354099999996834</v>
      </c>
      <c r="C3609" s="4">
        <v>45713.354166666664</v>
      </c>
      <c r="D3609" s="16">
        <f>YEAR(C3609)</f>
        <v>2025</v>
      </c>
      <c r="E3609" s="1" t="str">
        <f t="shared" si="56"/>
        <v>February 2025</v>
      </c>
      <c r="F3609" s="3" t="str">
        <f ca="1">IF(C3609&gt;=TODAY()-365, "Last 12 Months", "After 12 Months")</f>
        <v>Last 12 Months</v>
      </c>
      <c r="G3609" s="1" t="s">
        <v>6379</v>
      </c>
      <c r="H3609" s="1" t="s">
        <v>449</v>
      </c>
      <c r="I3609" s="1" t="s">
        <v>6380</v>
      </c>
      <c r="J3609" s="8">
        <f>EOMONTH(C3609, 0)</f>
        <v>45716</v>
      </c>
      <c r="K3609" s="1" t="s">
        <v>373</v>
      </c>
      <c r="L3609" s="1" t="str">
        <f>IF(ISNUMBER(SEARCH("Social subscription",I3609)),"Social Sub",IF(OR(ISNUMBER(SEARCH("Mens",I3609)),ISNUMBER(SEARCH("Ladies",I3609))),"Match Fees",IF(OR(ISNUMBER(SEARCH("Badgers",I3609)),ISNUMBER(SEARCH("Match Fee",I3609))),"Match Fees",IF(OR(ISNUMBER(SEARCH("Training",I3609)),ISNUMBER(SEARCH("Aspirations",I3609))),"Training Fee",""))))</f>
        <v>Match Fees</v>
      </c>
      <c r="M3609" s="1">
        <v>3</v>
      </c>
      <c r="N3609" s="1">
        <v>0.12</v>
      </c>
      <c r="O3609" s="1">
        <v>0.05</v>
      </c>
      <c r="P3609" s="1">
        <v>0</v>
      </c>
      <c r="Q3609" s="1">
        <v>2.83</v>
      </c>
    </row>
    <row r="3610" spans="1:17" ht="12.75">
      <c r="A3610" s="4">
        <v>45683</v>
      </c>
      <c r="B3610" s="18">
        <f>IF(AND(ISNUMBER(--LEFT(A3610,10)), ISNUMBER(--LEFT(C3610,10))), --LEFT(C3610,10) - --LEFT(A3610,10), "")</f>
        <v>30.354800000000978</v>
      </c>
      <c r="C3610" s="4">
        <v>45713.354861111111</v>
      </c>
      <c r="D3610" s="16">
        <f>YEAR(C3610)</f>
        <v>2025</v>
      </c>
      <c r="E3610" s="1" t="str">
        <f t="shared" si="56"/>
        <v>February 2025</v>
      </c>
      <c r="F3610" s="3" t="str">
        <f ca="1">IF(C3610&gt;=TODAY()-365, "Last 12 Months", "After 12 Months")</f>
        <v>Last 12 Months</v>
      </c>
      <c r="G3610" s="1" t="s">
        <v>6381</v>
      </c>
      <c r="H3610" s="1" t="s">
        <v>1245</v>
      </c>
      <c r="I3610" s="1" t="s">
        <v>6270</v>
      </c>
      <c r="J3610" s="8">
        <f>EOMONTH(C3610, 0)</f>
        <v>45716</v>
      </c>
      <c r="K3610" s="1" t="s">
        <v>373</v>
      </c>
      <c r="L3610" s="1" t="str">
        <f>IF(ISNUMBER(SEARCH("Social subscription",I3610)),"Social Sub",IF(OR(ISNUMBER(SEARCH("Mens",I3610)),ISNUMBER(SEARCH("Ladies",I3610))),"Match Fees",IF(OR(ISNUMBER(SEARCH("Badgers",I3610)),ISNUMBER(SEARCH("Match Fee",I3610))),"Match Fees",IF(OR(ISNUMBER(SEARCH("Training",I3610)),ISNUMBER(SEARCH("Aspirations",I3610))),"Training Fee",""))))</f>
        <v>Training Fee</v>
      </c>
      <c r="M3610" s="1">
        <v>3</v>
      </c>
      <c r="N3610" s="1">
        <v>7.0000000000000007E-2</v>
      </c>
      <c r="O3610" s="1">
        <v>0.05</v>
      </c>
      <c r="P3610" s="1">
        <v>0</v>
      </c>
      <c r="Q3610" s="1">
        <v>2.88</v>
      </c>
    </row>
    <row r="3611" spans="1:17" ht="12.75">
      <c r="A3611" s="4">
        <v>45683</v>
      </c>
      <c r="B3611" s="18">
        <f>IF(AND(ISNUMBER(--LEFT(A3611,10)), ISNUMBER(--LEFT(C3611,10))), --LEFT(C3611,10) - --LEFT(A3611,10), "")</f>
        <v>30.354800000000978</v>
      </c>
      <c r="C3611" s="4">
        <v>45713.354861111111</v>
      </c>
      <c r="D3611" s="16">
        <f>YEAR(C3611)</f>
        <v>2025</v>
      </c>
      <c r="E3611" s="1" t="str">
        <f t="shared" si="56"/>
        <v>February 2025</v>
      </c>
      <c r="F3611" s="3" t="str">
        <f ca="1">IF(C3611&gt;=TODAY()-365, "Last 12 Months", "After 12 Months")</f>
        <v>Last 12 Months</v>
      </c>
      <c r="G3611" s="1" t="s">
        <v>6382</v>
      </c>
      <c r="H3611" s="1" t="s">
        <v>1245</v>
      </c>
      <c r="I3611" s="1" t="s">
        <v>6383</v>
      </c>
      <c r="J3611" s="8">
        <f>EOMONTH(C3611, 0)</f>
        <v>45716</v>
      </c>
      <c r="K3611" s="1" t="s">
        <v>373</v>
      </c>
      <c r="L3611" s="1" t="str">
        <f>IF(ISNUMBER(SEARCH("Social subscription",I3611)),"Social Sub",IF(OR(ISNUMBER(SEARCH("Mens",I3611)),ISNUMBER(SEARCH("Ladies",I3611))),"Match Fees",IF(OR(ISNUMBER(SEARCH("Badgers",I3611)),ISNUMBER(SEARCH("Match Fee",I3611))),"Match Fees",IF(OR(ISNUMBER(SEARCH("Training",I3611)),ISNUMBER(SEARCH("Aspirations",I3611))),"Training Fee",""))))</f>
        <v>Training Fee</v>
      </c>
      <c r="M3611" s="1">
        <v>3</v>
      </c>
      <c r="N3611" s="1">
        <v>7.0000000000000007E-2</v>
      </c>
      <c r="O3611" s="1">
        <v>0.05</v>
      </c>
      <c r="P3611" s="1">
        <v>0</v>
      </c>
      <c r="Q3611" s="1">
        <v>2.88</v>
      </c>
    </row>
    <row r="3612" spans="1:17" ht="12.75">
      <c r="A3612" s="4">
        <v>45683</v>
      </c>
      <c r="B3612" s="18">
        <f>IF(AND(ISNUMBER(--LEFT(A3612,10)), ISNUMBER(--LEFT(C3612,10))), --LEFT(C3612,10) - --LEFT(A3612,10), "")</f>
        <v>30.354800000000978</v>
      </c>
      <c r="C3612" s="4">
        <v>45713.354861111111</v>
      </c>
      <c r="D3612" s="16">
        <f>YEAR(C3612)</f>
        <v>2025</v>
      </c>
      <c r="E3612" s="1" t="str">
        <f t="shared" si="56"/>
        <v>February 2025</v>
      </c>
      <c r="F3612" s="3" t="str">
        <f ca="1">IF(C3612&gt;=TODAY()-365, "Last 12 Months", "After 12 Months")</f>
        <v>Last 12 Months</v>
      </c>
      <c r="G3612" s="1" t="s">
        <v>6384</v>
      </c>
      <c r="H3612" s="1" t="s">
        <v>1245</v>
      </c>
      <c r="I3612" s="1" t="s">
        <v>6385</v>
      </c>
      <c r="J3612" s="8">
        <f>EOMONTH(C3612, 0)</f>
        <v>45716</v>
      </c>
      <c r="K3612" s="1" t="s">
        <v>373</v>
      </c>
      <c r="L3612" s="1" t="str">
        <f>IF(ISNUMBER(SEARCH("Social subscription",I3612)),"Social Sub",IF(OR(ISNUMBER(SEARCH("Mens",I3612)),ISNUMBER(SEARCH("Ladies",I3612))),"Match Fees",IF(OR(ISNUMBER(SEARCH("Badgers",I3612)),ISNUMBER(SEARCH("Match Fee",I3612))),"Match Fees",IF(OR(ISNUMBER(SEARCH("Training",I3612)),ISNUMBER(SEARCH("Aspirations",I3612))),"Training Fee",""))))</f>
        <v>Training Fee</v>
      </c>
      <c r="M3612" s="1">
        <v>3</v>
      </c>
      <c r="N3612" s="1">
        <v>7.0000000000000007E-2</v>
      </c>
      <c r="O3612" s="1">
        <v>0.05</v>
      </c>
      <c r="P3612" s="1">
        <v>0</v>
      </c>
      <c r="Q3612" s="1">
        <v>2.88</v>
      </c>
    </row>
    <row r="3613" spans="1:17" ht="12.75">
      <c r="A3613" s="4">
        <v>45682</v>
      </c>
      <c r="B3613" s="18">
        <f>IF(AND(ISNUMBER(--LEFT(A3613,10)), ISNUMBER(--LEFT(C3613,10))), --LEFT(C3613,10) - --LEFT(A3613,10), "")</f>
        <v>31.354800000000978</v>
      </c>
      <c r="C3613" s="4">
        <v>45713.354861111111</v>
      </c>
      <c r="D3613" s="16">
        <f>YEAR(C3613)</f>
        <v>2025</v>
      </c>
      <c r="E3613" s="1" t="str">
        <f t="shared" si="56"/>
        <v>February 2025</v>
      </c>
      <c r="F3613" s="3" t="str">
        <f ca="1">IF(C3613&gt;=TODAY()-365, "Last 12 Months", "After 12 Months")</f>
        <v>Last 12 Months</v>
      </c>
      <c r="G3613" s="1" t="s">
        <v>6386</v>
      </c>
      <c r="H3613" s="1" t="s">
        <v>497</v>
      </c>
      <c r="I3613" s="1" t="s">
        <v>6387</v>
      </c>
      <c r="J3613" s="8">
        <f>EOMONTH(C3613, 0)</f>
        <v>45716</v>
      </c>
      <c r="K3613" s="1" t="s">
        <v>373</v>
      </c>
      <c r="L3613" s="1" t="str">
        <f>IF(ISNUMBER(SEARCH("Social subscription",I3613)),"Social Sub",IF(OR(ISNUMBER(SEARCH("Mens",I3613)),ISNUMBER(SEARCH("Ladies",I3613))),"Match Fees",IF(OR(ISNUMBER(SEARCH("Badgers",I3613)),ISNUMBER(SEARCH("Match Fee",I3613))),"Match Fees",IF(OR(ISNUMBER(SEARCH("Training",I3613)),ISNUMBER(SEARCH("Aspirations",I3613))),"Training Fee",""))))</f>
        <v>Match Fees</v>
      </c>
      <c r="M3613" s="1">
        <v>3</v>
      </c>
      <c r="N3613" s="1">
        <v>7.0000000000000007E-2</v>
      </c>
      <c r="O3613" s="1">
        <v>0.05</v>
      </c>
      <c r="P3613" s="1">
        <v>0</v>
      </c>
      <c r="Q3613" s="1">
        <v>2.88</v>
      </c>
    </row>
    <row r="3614" spans="1:17" ht="12.75">
      <c r="A3614" s="4">
        <v>45689</v>
      </c>
      <c r="B3614" s="18">
        <f>IF(AND(ISNUMBER(--LEFT(A3614,10)), ISNUMBER(--LEFT(C3614,10))), --LEFT(C3614,10) - --LEFT(A3614,10), "")</f>
        <v>24.354800000000978</v>
      </c>
      <c r="C3614" s="4">
        <v>45713.354861111111</v>
      </c>
      <c r="D3614" s="16">
        <f>YEAR(C3614)</f>
        <v>2025</v>
      </c>
      <c r="E3614" s="1" t="str">
        <f t="shared" si="56"/>
        <v>February 2025</v>
      </c>
      <c r="F3614" s="3" t="str">
        <f ca="1">IF(C3614&gt;=TODAY()-365, "Last 12 Months", "After 12 Months")</f>
        <v>Last 12 Months</v>
      </c>
      <c r="G3614" s="1" t="s">
        <v>6388</v>
      </c>
      <c r="H3614" s="1" t="s">
        <v>497</v>
      </c>
      <c r="I3614" s="1" t="s">
        <v>6389</v>
      </c>
      <c r="J3614" s="8">
        <f>EOMONTH(C3614, 0)</f>
        <v>45716</v>
      </c>
      <c r="K3614" s="1" t="s">
        <v>373</v>
      </c>
      <c r="L3614" s="1" t="str">
        <f>IF(ISNUMBER(SEARCH("Social subscription",I3614)),"Social Sub",IF(OR(ISNUMBER(SEARCH("Mens",I3614)),ISNUMBER(SEARCH("Ladies",I3614))),"Match Fees",IF(OR(ISNUMBER(SEARCH("Badgers",I3614)),ISNUMBER(SEARCH("Match Fee",I3614))),"Match Fees",IF(OR(ISNUMBER(SEARCH("Training",I3614)),ISNUMBER(SEARCH("Aspirations",I3614))),"Training Fee",""))))</f>
        <v>Match Fees</v>
      </c>
      <c r="M3614" s="1">
        <v>3</v>
      </c>
      <c r="N3614" s="1">
        <v>7.0000000000000007E-2</v>
      </c>
      <c r="O3614" s="1">
        <v>0.05</v>
      </c>
      <c r="P3614" s="1">
        <v>0</v>
      </c>
      <c r="Q3614" s="1">
        <v>2.88</v>
      </c>
    </row>
    <row r="3615" spans="1:17" ht="12.75">
      <c r="A3615" s="4">
        <v>45696</v>
      </c>
      <c r="B3615" s="18">
        <f>IF(AND(ISNUMBER(--LEFT(A3615,10)), ISNUMBER(--LEFT(C3615,10))), --LEFT(C3615,10) - --LEFT(A3615,10), "")</f>
        <v>17.354800000000978</v>
      </c>
      <c r="C3615" s="4">
        <v>45713.354861111111</v>
      </c>
      <c r="D3615" s="16">
        <f>YEAR(C3615)</f>
        <v>2025</v>
      </c>
      <c r="E3615" s="1" t="str">
        <f t="shared" si="56"/>
        <v>February 2025</v>
      </c>
      <c r="F3615" s="3" t="str">
        <f ca="1">IF(C3615&gt;=TODAY()-365, "Last 12 Months", "After 12 Months")</f>
        <v>Last 12 Months</v>
      </c>
      <c r="G3615" s="1" t="s">
        <v>6390</v>
      </c>
      <c r="H3615" s="1" t="s">
        <v>497</v>
      </c>
      <c r="I3615" s="1" t="s">
        <v>6391</v>
      </c>
      <c r="J3615" s="8">
        <f>EOMONTH(C3615, 0)</f>
        <v>45716</v>
      </c>
      <c r="K3615" s="1" t="s">
        <v>373</v>
      </c>
      <c r="L3615" s="1" t="str">
        <f>IF(ISNUMBER(SEARCH("Social subscription",I3615)),"Social Sub",IF(OR(ISNUMBER(SEARCH("Mens",I3615)),ISNUMBER(SEARCH("Ladies",I3615))),"Match Fees",IF(OR(ISNUMBER(SEARCH("Badgers",I3615)),ISNUMBER(SEARCH("Match Fee",I3615))),"Match Fees",IF(OR(ISNUMBER(SEARCH("Training",I3615)),ISNUMBER(SEARCH("Aspirations",I3615))),"Training Fee",""))))</f>
        <v>Match Fees</v>
      </c>
      <c r="M3615" s="1">
        <v>3</v>
      </c>
      <c r="N3615" s="1">
        <v>7.0000000000000007E-2</v>
      </c>
      <c r="O3615" s="1">
        <v>0.05</v>
      </c>
      <c r="P3615" s="1">
        <v>0</v>
      </c>
      <c r="Q3615" s="1">
        <v>2.88</v>
      </c>
    </row>
    <row r="3616" spans="1:17" ht="12.75">
      <c r="A3616" s="4">
        <v>45696</v>
      </c>
      <c r="B3616" s="18">
        <f>IF(AND(ISNUMBER(--LEFT(A3616,10)), ISNUMBER(--LEFT(C3616,10))), --LEFT(C3616,10) - --LEFT(A3616,10), "")</f>
        <v>17.354800000000978</v>
      </c>
      <c r="C3616" s="4">
        <v>45713.354861111111</v>
      </c>
      <c r="D3616" s="16">
        <f>YEAR(C3616)</f>
        <v>2025</v>
      </c>
      <c r="E3616" s="1" t="str">
        <f t="shared" si="56"/>
        <v>February 2025</v>
      </c>
      <c r="F3616" s="3" t="str">
        <f ca="1">IF(C3616&gt;=TODAY()-365, "Last 12 Months", "After 12 Months")</f>
        <v>Last 12 Months</v>
      </c>
      <c r="G3616" s="1" t="s">
        <v>6392</v>
      </c>
      <c r="H3616" s="1" t="s">
        <v>497</v>
      </c>
      <c r="I3616" s="1" t="s">
        <v>6393</v>
      </c>
      <c r="J3616" s="8">
        <f>EOMONTH(C3616, 0)</f>
        <v>45716</v>
      </c>
      <c r="K3616" s="1" t="s">
        <v>373</v>
      </c>
      <c r="L3616" s="1" t="str">
        <f>IF(ISNUMBER(SEARCH("Social subscription",I3616)),"Social Sub",IF(OR(ISNUMBER(SEARCH("Mens",I3616)),ISNUMBER(SEARCH("Ladies",I3616))),"Match Fees",IF(OR(ISNUMBER(SEARCH("Badgers",I3616)),ISNUMBER(SEARCH("Match Fee",I3616))),"Match Fees",IF(OR(ISNUMBER(SEARCH("Training",I3616)),ISNUMBER(SEARCH("Aspirations",I3616))),"Training Fee",""))))</f>
        <v>Training Fee</v>
      </c>
      <c r="M3616" s="1">
        <v>3</v>
      </c>
      <c r="N3616" s="1">
        <v>0.1</v>
      </c>
      <c r="O3616" s="1">
        <v>0.05</v>
      </c>
      <c r="P3616" s="1">
        <v>0</v>
      </c>
      <c r="Q3616" s="1">
        <v>2.85</v>
      </c>
    </row>
    <row r="3617" spans="1:17" ht="12.75">
      <c r="A3617" s="4">
        <v>45682</v>
      </c>
      <c r="B3617" s="18">
        <f>IF(AND(ISNUMBER(--LEFT(A3617,10)), ISNUMBER(--LEFT(C3617,10))), --LEFT(C3617,10) - --LEFT(A3617,10), "")</f>
        <v>31.354800000000978</v>
      </c>
      <c r="C3617" s="4">
        <v>45713.354861111111</v>
      </c>
      <c r="D3617" s="16">
        <f>YEAR(C3617)</f>
        <v>2025</v>
      </c>
      <c r="E3617" s="1" t="str">
        <f t="shared" si="56"/>
        <v>February 2025</v>
      </c>
      <c r="F3617" s="3" t="str">
        <f ca="1">IF(C3617&gt;=TODAY()-365, "Last 12 Months", "After 12 Months")</f>
        <v>Last 12 Months</v>
      </c>
      <c r="G3617" s="1" t="s">
        <v>6394</v>
      </c>
      <c r="H3617" s="1" t="s">
        <v>968</v>
      </c>
      <c r="I3617" s="1" t="s">
        <v>6395</v>
      </c>
      <c r="J3617" s="8">
        <f>EOMONTH(C3617, 0)</f>
        <v>45716</v>
      </c>
      <c r="K3617" s="1" t="s">
        <v>373</v>
      </c>
      <c r="L3617" s="1" t="str">
        <f>IF(ISNUMBER(SEARCH("Social subscription",I3617)),"Social Sub",IF(OR(ISNUMBER(SEARCH("Mens",I3617)),ISNUMBER(SEARCH("Ladies",I3617))),"Match Fees",IF(OR(ISNUMBER(SEARCH("Badgers",I3617)),ISNUMBER(SEARCH("Match Fee",I3617))),"Match Fees",IF(OR(ISNUMBER(SEARCH("Training",I3617)),ISNUMBER(SEARCH("Aspirations",I3617))),"Training Fee",""))))</f>
        <v>Match Fees</v>
      </c>
      <c r="M3617" s="1">
        <v>3</v>
      </c>
      <c r="N3617" s="1">
        <v>7.0000000000000007E-2</v>
      </c>
      <c r="O3617" s="1">
        <v>0.05</v>
      </c>
      <c r="P3617" s="1">
        <v>0</v>
      </c>
      <c r="Q3617" s="1">
        <v>2.88</v>
      </c>
    </row>
    <row r="3618" spans="1:17" ht="12.75">
      <c r="A3618" s="4">
        <v>45682</v>
      </c>
      <c r="B3618" s="18">
        <f>IF(AND(ISNUMBER(--LEFT(A3618,10)), ISNUMBER(--LEFT(C3618,10))), --LEFT(C3618,10) - --LEFT(A3618,10), "")</f>
        <v>31.354800000000978</v>
      </c>
      <c r="C3618" s="4">
        <v>45713.354861111111</v>
      </c>
      <c r="D3618" s="16">
        <f>YEAR(C3618)</f>
        <v>2025</v>
      </c>
      <c r="E3618" s="1" t="str">
        <f t="shared" si="56"/>
        <v>February 2025</v>
      </c>
      <c r="F3618" s="3" t="str">
        <f ca="1">IF(C3618&gt;=TODAY()-365, "Last 12 Months", "After 12 Months")</f>
        <v>Last 12 Months</v>
      </c>
      <c r="G3618" s="1" t="s">
        <v>6396</v>
      </c>
      <c r="H3618" s="1" t="s">
        <v>1600</v>
      </c>
      <c r="I3618" s="1" t="s">
        <v>6395</v>
      </c>
      <c r="J3618" s="8">
        <f>EOMONTH(C3618, 0)</f>
        <v>45716</v>
      </c>
      <c r="K3618" s="1" t="s">
        <v>373</v>
      </c>
      <c r="L3618" s="1" t="str">
        <f>IF(ISNUMBER(SEARCH("Social subscription",I3618)),"Social Sub",IF(OR(ISNUMBER(SEARCH("Mens",I3618)),ISNUMBER(SEARCH("Ladies",I3618))),"Match Fees",IF(OR(ISNUMBER(SEARCH("Badgers",I3618)),ISNUMBER(SEARCH("Match Fee",I3618))),"Match Fees",IF(OR(ISNUMBER(SEARCH("Training",I3618)),ISNUMBER(SEARCH("Aspirations",I3618))),"Training Fee",""))))</f>
        <v>Match Fees</v>
      </c>
      <c r="M3618" s="1">
        <v>3</v>
      </c>
      <c r="N3618" s="1">
        <v>7.0000000000000007E-2</v>
      </c>
      <c r="O3618" s="1">
        <v>0.05</v>
      </c>
      <c r="P3618" s="1">
        <v>0</v>
      </c>
      <c r="Q3618" s="1">
        <v>2.88</v>
      </c>
    </row>
    <row r="3619" spans="1:17" ht="12.75">
      <c r="A3619" s="4">
        <v>45682</v>
      </c>
      <c r="B3619" s="18">
        <f>IF(AND(ISNUMBER(--LEFT(A3619,10)), ISNUMBER(--LEFT(C3619,10))), --LEFT(C3619,10) - --LEFT(A3619,10), "")</f>
        <v>31.354800000000978</v>
      </c>
      <c r="C3619" s="4">
        <v>45713.354861111111</v>
      </c>
      <c r="D3619" s="16">
        <f>YEAR(C3619)</f>
        <v>2025</v>
      </c>
      <c r="E3619" s="1" t="str">
        <f t="shared" si="56"/>
        <v>February 2025</v>
      </c>
      <c r="F3619" s="3" t="str">
        <f ca="1">IF(C3619&gt;=TODAY()-365, "Last 12 Months", "After 12 Months")</f>
        <v>Last 12 Months</v>
      </c>
      <c r="G3619" s="1" t="s">
        <v>6397</v>
      </c>
      <c r="H3619" s="1" t="s">
        <v>1602</v>
      </c>
      <c r="I3619" s="1" t="s">
        <v>6395</v>
      </c>
      <c r="J3619" s="8">
        <f>EOMONTH(C3619, 0)</f>
        <v>45716</v>
      </c>
      <c r="K3619" s="1" t="s">
        <v>373</v>
      </c>
      <c r="L3619" s="1" t="str">
        <f>IF(ISNUMBER(SEARCH("Social subscription",I3619)),"Social Sub",IF(OR(ISNUMBER(SEARCH("Mens",I3619)),ISNUMBER(SEARCH("Ladies",I3619))),"Match Fees",IF(OR(ISNUMBER(SEARCH("Badgers",I3619)),ISNUMBER(SEARCH("Match Fee",I3619))),"Match Fees",IF(OR(ISNUMBER(SEARCH("Training",I3619)),ISNUMBER(SEARCH("Aspirations",I3619))),"Training Fee",""))))</f>
        <v>Match Fees</v>
      </c>
      <c r="M3619" s="1">
        <v>3</v>
      </c>
      <c r="N3619" s="1">
        <v>7.0000000000000007E-2</v>
      </c>
      <c r="O3619" s="1">
        <v>0.05</v>
      </c>
      <c r="P3619" s="1">
        <v>0</v>
      </c>
      <c r="Q3619" s="1">
        <v>2.88</v>
      </c>
    </row>
    <row r="3620" spans="1:17" ht="12.75">
      <c r="A3620" s="4">
        <v>45689</v>
      </c>
      <c r="B3620" s="18">
        <f>IF(AND(ISNUMBER(--LEFT(A3620,10)), ISNUMBER(--LEFT(C3620,10))), --LEFT(C3620,10) - --LEFT(A3620,10), "")</f>
        <v>24.354800000000978</v>
      </c>
      <c r="C3620" s="4">
        <v>45713.354861111111</v>
      </c>
      <c r="D3620" s="16">
        <f>YEAR(C3620)</f>
        <v>2025</v>
      </c>
      <c r="E3620" s="1" t="str">
        <f t="shared" si="56"/>
        <v>February 2025</v>
      </c>
      <c r="F3620" s="3" t="str">
        <f ca="1">IF(C3620&gt;=TODAY()-365, "Last 12 Months", "After 12 Months")</f>
        <v>Last 12 Months</v>
      </c>
      <c r="G3620" s="1" t="s">
        <v>6398</v>
      </c>
      <c r="H3620" s="1" t="s">
        <v>968</v>
      </c>
      <c r="I3620" s="1" t="s">
        <v>6399</v>
      </c>
      <c r="J3620" s="8">
        <f>EOMONTH(C3620, 0)</f>
        <v>45716</v>
      </c>
      <c r="K3620" s="1" t="s">
        <v>373</v>
      </c>
      <c r="L3620" s="1" t="str">
        <f>IF(ISNUMBER(SEARCH("Social subscription",I3620)),"Social Sub",IF(OR(ISNUMBER(SEARCH("Mens",I3620)),ISNUMBER(SEARCH("Ladies",I3620))),"Match Fees",IF(OR(ISNUMBER(SEARCH("Badgers",I3620)),ISNUMBER(SEARCH("Match Fee",I3620))),"Match Fees",IF(OR(ISNUMBER(SEARCH("Training",I3620)),ISNUMBER(SEARCH("Aspirations",I3620))),"Training Fee",""))))</f>
        <v>Match Fees</v>
      </c>
      <c r="M3620" s="1">
        <v>3</v>
      </c>
      <c r="N3620" s="1">
        <v>7.0000000000000007E-2</v>
      </c>
      <c r="O3620" s="1">
        <v>0.05</v>
      </c>
      <c r="P3620" s="1">
        <v>0</v>
      </c>
      <c r="Q3620" s="1">
        <v>2.88</v>
      </c>
    </row>
    <row r="3621" spans="1:17" ht="12.75">
      <c r="A3621" s="4">
        <v>45689</v>
      </c>
      <c r="B3621" s="18">
        <f>IF(AND(ISNUMBER(--LEFT(A3621,10)), ISNUMBER(--LEFT(C3621,10))), --LEFT(C3621,10) - --LEFT(A3621,10), "")</f>
        <v>24.354800000000978</v>
      </c>
      <c r="C3621" s="4">
        <v>45713.354861111111</v>
      </c>
      <c r="D3621" s="16">
        <f>YEAR(C3621)</f>
        <v>2025</v>
      </c>
      <c r="E3621" s="1" t="str">
        <f t="shared" si="56"/>
        <v>February 2025</v>
      </c>
      <c r="F3621" s="3" t="str">
        <f ca="1">IF(C3621&gt;=TODAY()-365, "Last 12 Months", "After 12 Months")</f>
        <v>Last 12 Months</v>
      </c>
      <c r="G3621" s="1" t="s">
        <v>6400</v>
      </c>
      <c r="H3621" s="1" t="s">
        <v>1600</v>
      </c>
      <c r="I3621" s="1" t="s">
        <v>6399</v>
      </c>
      <c r="J3621" s="8">
        <f>EOMONTH(C3621, 0)</f>
        <v>45716</v>
      </c>
      <c r="K3621" s="1" t="s">
        <v>373</v>
      </c>
      <c r="L3621" s="1" t="str">
        <f>IF(ISNUMBER(SEARCH("Social subscription",I3621)),"Social Sub",IF(OR(ISNUMBER(SEARCH("Mens",I3621)),ISNUMBER(SEARCH("Ladies",I3621))),"Match Fees",IF(OR(ISNUMBER(SEARCH("Badgers",I3621)),ISNUMBER(SEARCH("Match Fee",I3621))),"Match Fees",IF(OR(ISNUMBER(SEARCH("Training",I3621)),ISNUMBER(SEARCH("Aspirations",I3621))),"Training Fee",""))))</f>
        <v>Match Fees</v>
      </c>
      <c r="M3621" s="1">
        <v>3</v>
      </c>
      <c r="N3621" s="1">
        <v>7.0000000000000007E-2</v>
      </c>
      <c r="O3621" s="1">
        <v>0.05</v>
      </c>
      <c r="P3621" s="1">
        <v>0</v>
      </c>
      <c r="Q3621" s="1">
        <v>2.88</v>
      </c>
    </row>
    <row r="3622" spans="1:17" ht="12.75">
      <c r="A3622" s="4">
        <v>45689</v>
      </c>
      <c r="B3622" s="18">
        <f>IF(AND(ISNUMBER(--LEFT(A3622,10)), ISNUMBER(--LEFT(C3622,10))), --LEFT(C3622,10) - --LEFT(A3622,10), "")</f>
        <v>24.354800000000978</v>
      </c>
      <c r="C3622" s="4">
        <v>45713.354861111111</v>
      </c>
      <c r="D3622" s="16">
        <f>YEAR(C3622)</f>
        <v>2025</v>
      </c>
      <c r="E3622" s="1" t="str">
        <f t="shared" si="56"/>
        <v>February 2025</v>
      </c>
      <c r="F3622" s="3" t="str">
        <f ca="1">IF(C3622&gt;=TODAY()-365, "Last 12 Months", "After 12 Months")</f>
        <v>Last 12 Months</v>
      </c>
      <c r="G3622" s="1" t="s">
        <v>6401</v>
      </c>
      <c r="H3622" s="1" t="s">
        <v>1602</v>
      </c>
      <c r="I3622" s="1" t="s">
        <v>6399</v>
      </c>
      <c r="J3622" s="8">
        <f>EOMONTH(C3622, 0)</f>
        <v>45716</v>
      </c>
      <c r="K3622" s="1" t="s">
        <v>373</v>
      </c>
      <c r="L3622" s="1" t="str">
        <f>IF(ISNUMBER(SEARCH("Social subscription",I3622)),"Social Sub",IF(OR(ISNUMBER(SEARCH("Mens",I3622)),ISNUMBER(SEARCH("Ladies",I3622))),"Match Fees",IF(OR(ISNUMBER(SEARCH("Badgers",I3622)),ISNUMBER(SEARCH("Match Fee",I3622))),"Match Fees",IF(OR(ISNUMBER(SEARCH("Training",I3622)),ISNUMBER(SEARCH("Aspirations",I3622))),"Training Fee",""))))</f>
        <v>Match Fees</v>
      </c>
      <c r="M3622" s="1">
        <v>3</v>
      </c>
      <c r="N3622" s="1">
        <v>7.0000000000000007E-2</v>
      </c>
      <c r="O3622" s="1">
        <v>0.05</v>
      </c>
      <c r="P3622" s="1">
        <v>0</v>
      </c>
      <c r="Q3622" s="1">
        <v>2.88</v>
      </c>
    </row>
    <row r="3623" spans="1:17" ht="12.75">
      <c r="A3623" s="4">
        <v>45696</v>
      </c>
      <c r="B3623" s="18">
        <f>IF(AND(ISNUMBER(--LEFT(A3623,10)), ISNUMBER(--LEFT(C3623,10))), --LEFT(C3623,10) - --LEFT(A3623,10), "")</f>
        <v>17.354800000000978</v>
      </c>
      <c r="C3623" s="4">
        <v>45713.354861111111</v>
      </c>
      <c r="D3623" s="16">
        <f>YEAR(C3623)</f>
        <v>2025</v>
      </c>
      <c r="E3623" s="1" t="str">
        <f t="shared" si="56"/>
        <v>February 2025</v>
      </c>
      <c r="F3623" s="3" t="str">
        <f ca="1">IF(C3623&gt;=TODAY()-365, "Last 12 Months", "After 12 Months")</f>
        <v>Last 12 Months</v>
      </c>
      <c r="G3623" s="1" t="s">
        <v>6402</v>
      </c>
      <c r="H3623" s="1" t="s">
        <v>968</v>
      </c>
      <c r="I3623" s="1" t="s">
        <v>6403</v>
      </c>
      <c r="J3623" s="8">
        <f>EOMONTH(C3623, 0)</f>
        <v>45716</v>
      </c>
      <c r="K3623" s="1" t="s">
        <v>373</v>
      </c>
      <c r="L3623" s="1" t="str">
        <f>IF(ISNUMBER(SEARCH("Social subscription",I3623)),"Social Sub",IF(OR(ISNUMBER(SEARCH("Mens",I3623)),ISNUMBER(SEARCH("Ladies",I3623))),"Match Fees",IF(OR(ISNUMBER(SEARCH("Badgers",I3623)),ISNUMBER(SEARCH("Match Fee",I3623))),"Match Fees",IF(OR(ISNUMBER(SEARCH("Training",I3623)),ISNUMBER(SEARCH("Aspirations",I3623))),"Training Fee",""))))</f>
        <v>Match Fees</v>
      </c>
      <c r="M3623" s="1">
        <v>3</v>
      </c>
      <c r="N3623" s="1">
        <v>7.0000000000000007E-2</v>
      </c>
      <c r="O3623" s="1">
        <v>0.05</v>
      </c>
      <c r="P3623" s="1">
        <v>0</v>
      </c>
      <c r="Q3623" s="1">
        <v>2.88</v>
      </c>
    </row>
    <row r="3624" spans="1:17" ht="12.75">
      <c r="A3624" s="4">
        <v>45696</v>
      </c>
      <c r="B3624" s="18">
        <f>IF(AND(ISNUMBER(--LEFT(A3624,10)), ISNUMBER(--LEFT(C3624,10))), --LEFT(C3624,10) - --LEFT(A3624,10), "")</f>
        <v>17.354800000000978</v>
      </c>
      <c r="C3624" s="4">
        <v>45713.354861111111</v>
      </c>
      <c r="D3624" s="16">
        <f>YEAR(C3624)</f>
        <v>2025</v>
      </c>
      <c r="E3624" s="1" t="str">
        <f t="shared" si="56"/>
        <v>February 2025</v>
      </c>
      <c r="F3624" s="3" t="str">
        <f ca="1">IF(C3624&gt;=TODAY()-365, "Last 12 Months", "After 12 Months")</f>
        <v>Last 12 Months</v>
      </c>
      <c r="G3624" s="1" t="s">
        <v>6404</v>
      </c>
      <c r="H3624" s="1" t="s">
        <v>1600</v>
      </c>
      <c r="I3624" s="1" t="s">
        <v>6403</v>
      </c>
      <c r="J3624" s="8">
        <f>EOMONTH(C3624, 0)</f>
        <v>45716</v>
      </c>
      <c r="K3624" s="1" t="s">
        <v>373</v>
      </c>
      <c r="L3624" s="1" t="str">
        <f>IF(ISNUMBER(SEARCH("Social subscription",I3624)),"Social Sub",IF(OR(ISNUMBER(SEARCH("Mens",I3624)),ISNUMBER(SEARCH("Ladies",I3624))),"Match Fees",IF(OR(ISNUMBER(SEARCH("Badgers",I3624)),ISNUMBER(SEARCH("Match Fee",I3624))),"Match Fees",IF(OR(ISNUMBER(SEARCH("Training",I3624)),ISNUMBER(SEARCH("Aspirations",I3624))),"Training Fee",""))))</f>
        <v>Match Fees</v>
      </c>
      <c r="M3624" s="1">
        <v>3</v>
      </c>
      <c r="N3624" s="1">
        <v>7.0000000000000007E-2</v>
      </c>
      <c r="O3624" s="1">
        <v>0.05</v>
      </c>
      <c r="P3624" s="1">
        <v>0</v>
      </c>
      <c r="Q3624" s="1">
        <v>2.88</v>
      </c>
    </row>
    <row r="3625" spans="1:17" ht="12.75">
      <c r="A3625" s="4">
        <v>45696</v>
      </c>
      <c r="B3625" s="18">
        <f>IF(AND(ISNUMBER(--LEFT(A3625,10)), ISNUMBER(--LEFT(C3625,10))), --LEFT(C3625,10) - --LEFT(A3625,10), "")</f>
        <v>17.354800000000978</v>
      </c>
      <c r="C3625" s="4">
        <v>45713.354861111111</v>
      </c>
      <c r="D3625" s="16">
        <f>YEAR(C3625)</f>
        <v>2025</v>
      </c>
      <c r="E3625" s="1" t="str">
        <f t="shared" si="56"/>
        <v>February 2025</v>
      </c>
      <c r="F3625" s="3" t="str">
        <f ca="1">IF(C3625&gt;=TODAY()-365, "Last 12 Months", "After 12 Months")</f>
        <v>Last 12 Months</v>
      </c>
      <c r="G3625" s="1" t="s">
        <v>6405</v>
      </c>
      <c r="H3625" s="1" t="s">
        <v>1602</v>
      </c>
      <c r="I3625" s="1" t="s">
        <v>6403</v>
      </c>
      <c r="J3625" s="8">
        <f>EOMONTH(C3625, 0)</f>
        <v>45716</v>
      </c>
      <c r="K3625" s="1" t="s">
        <v>373</v>
      </c>
      <c r="L3625" s="1" t="str">
        <f>IF(ISNUMBER(SEARCH("Social subscription",I3625)),"Social Sub",IF(OR(ISNUMBER(SEARCH("Mens",I3625)),ISNUMBER(SEARCH("Ladies",I3625))),"Match Fees",IF(OR(ISNUMBER(SEARCH("Badgers",I3625)),ISNUMBER(SEARCH("Match Fee",I3625))),"Match Fees",IF(OR(ISNUMBER(SEARCH("Training",I3625)),ISNUMBER(SEARCH("Aspirations",I3625))),"Training Fee",""))))</f>
        <v>Match Fees</v>
      </c>
      <c r="M3625" s="1">
        <v>3</v>
      </c>
      <c r="N3625" s="1">
        <v>0.05</v>
      </c>
      <c r="O3625" s="1">
        <v>0.05</v>
      </c>
      <c r="P3625" s="1">
        <v>0</v>
      </c>
      <c r="Q3625" s="1">
        <v>2.9</v>
      </c>
    </row>
    <row r="3626" spans="1:17" ht="12.75">
      <c r="A3626" s="4">
        <v>45641</v>
      </c>
      <c r="B3626" s="18">
        <f>IF(AND(ISNUMBER(--LEFT(A3626,10)), ISNUMBER(--LEFT(C3626,10))), --LEFT(C3626,10) - --LEFT(A3626,10), "")</f>
        <v>72.354800000000978</v>
      </c>
      <c r="C3626" s="4">
        <v>45713.354861111111</v>
      </c>
      <c r="D3626" s="16">
        <f>YEAR(C3626)</f>
        <v>2025</v>
      </c>
      <c r="E3626" s="1" t="str">
        <f t="shared" si="56"/>
        <v>February 2025</v>
      </c>
      <c r="F3626" s="3" t="str">
        <f ca="1">IF(C3626&gt;=TODAY()-365, "Last 12 Months", "After 12 Months")</f>
        <v>Last 12 Months</v>
      </c>
      <c r="G3626" s="1" t="s">
        <v>6406</v>
      </c>
      <c r="H3626" s="1" t="s">
        <v>420</v>
      </c>
      <c r="I3626" s="1" t="s">
        <v>6407</v>
      </c>
      <c r="J3626" s="8">
        <f>EOMONTH(C3626, 0)</f>
        <v>45716</v>
      </c>
      <c r="K3626" s="1" t="s">
        <v>373</v>
      </c>
      <c r="L3626" s="1" t="str">
        <f>IF(ISNUMBER(SEARCH("Social subscription",I3626)),"Social Sub",IF(OR(ISNUMBER(SEARCH("Mens",I3626)),ISNUMBER(SEARCH("Ladies",I3626))),"Match Fees",IF(OR(ISNUMBER(SEARCH("Badgers",I3626)),ISNUMBER(SEARCH("Match Fee",I3626))),"Match Fees",IF(OR(ISNUMBER(SEARCH("Training",I3626)),ISNUMBER(SEARCH("Aspirations",I3626))),"Training Fee",""))))</f>
        <v>Training Fee</v>
      </c>
      <c r="M3626" s="1">
        <v>3</v>
      </c>
      <c r="N3626" s="1">
        <v>7.0000000000000007E-2</v>
      </c>
      <c r="O3626" s="1">
        <v>0.05</v>
      </c>
      <c r="P3626" s="1">
        <v>0</v>
      </c>
      <c r="Q3626" s="1">
        <v>2.88</v>
      </c>
    </row>
    <row r="3627" spans="1:17" ht="12.75">
      <c r="A3627" s="4">
        <v>45675</v>
      </c>
      <c r="B3627" s="18">
        <f>IF(AND(ISNUMBER(--LEFT(A3627,10)), ISNUMBER(--LEFT(C3627,10))), --LEFT(C3627,10) - --LEFT(A3627,10), "")</f>
        <v>38.354800000000978</v>
      </c>
      <c r="C3627" s="4">
        <v>45713.354861111111</v>
      </c>
      <c r="D3627" s="16">
        <f>YEAR(C3627)</f>
        <v>2025</v>
      </c>
      <c r="E3627" s="1" t="str">
        <f t="shared" si="56"/>
        <v>February 2025</v>
      </c>
      <c r="F3627" s="3" t="str">
        <f ca="1">IF(C3627&gt;=TODAY()-365, "Last 12 Months", "After 12 Months")</f>
        <v>Last 12 Months</v>
      </c>
      <c r="G3627" s="1" t="s">
        <v>6408</v>
      </c>
      <c r="H3627" s="1" t="s">
        <v>420</v>
      </c>
      <c r="I3627" s="1" t="s">
        <v>6409</v>
      </c>
      <c r="J3627" s="8">
        <f>EOMONTH(C3627, 0)</f>
        <v>45716</v>
      </c>
      <c r="K3627" s="1" t="s">
        <v>373</v>
      </c>
      <c r="L3627" s="1" t="str">
        <f>IF(ISNUMBER(SEARCH("Social subscription",I3627)),"Social Sub",IF(OR(ISNUMBER(SEARCH("Mens",I3627)),ISNUMBER(SEARCH("Ladies",I3627))),"Match Fees",IF(OR(ISNUMBER(SEARCH("Badgers",I3627)),ISNUMBER(SEARCH("Match Fee",I3627))),"Match Fees",IF(OR(ISNUMBER(SEARCH("Training",I3627)),ISNUMBER(SEARCH("Aspirations",I3627))),"Training Fee",""))))</f>
        <v>Match Fees</v>
      </c>
      <c r="M3627" s="1">
        <v>3</v>
      </c>
      <c r="N3627" s="1">
        <v>7.0000000000000007E-2</v>
      </c>
      <c r="O3627" s="1">
        <v>0.05</v>
      </c>
      <c r="P3627" s="1">
        <v>0</v>
      </c>
      <c r="Q3627" s="1">
        <v>2.88</v>
      </c>
    </row>
    <row r="3628" spans="1:17" ht="12.75">
      <c r="A3628" s="4">
        <v>45682</v>
      </c>
      <c r="B3628" s="18">
        <f>IF(AND(ISNUMBER(--LEFT(A3628,10)), ISNUMBER(--LEFT(C3628,10))), --LEFT(C3628,10) - --LEFT(A3628,10), "")</f>
        <v>31.354800000000978</v>
      </c>
      <c r="C3628" s="4">
        <v>45713.354861111111</v>
      </c>
      <c r="D3628" s="16">
        <f>YEAR(C3628)</f>
        <v>2025</v>
      </c>
      <c r="E3628" s="1" t="str">
        <f t="shared" si="56"/>
        <v>February 2025</v>
      </c>
      <c r="F3628" s="3" t="str">
        <f ca="1">IF(C3628&gt;=TODAY()-365, "Last 12 Months", "After 12 Months")</f>
        <v>Last 12 Months</v>
      </c>
      <c r="G3628" s="1" t="s">
        <v>6410</v>
      </c>
      <c r="H3628" s="1" t="s">
        <v>420</v>
      </c>
      <c r="I3628" s="1" t="s">
        <v>6411</v>
      </c>
      <c r="J3628" s="8">
        <f>EOMONTH(C3628, 0)</f>
        <v>45716</v>
      </c>
      <c r="K3628" s="1" t="s">
        <v>373</v>
      </c>
      <c r="L3628" s="1" t="str">
        <f>IF(ISNUMBER(SEARCH("Social subscription",I3628)),"Social Sub",IF(OR(ISNUMBER(SEARCH("Mens",I3628)),ISNUMBER(SEARCH("Ladies",I3628))),"Match Fees",IF(OR(ISNUMBER(SEARCH("Badgers",I3628)),ISNUMBER(SEARCH("Match Fee",I3628))),"Match Fees",IF(OR(ISNUMBER(SEARCH("Training",I3628)),ISNUMBER(SEARCH("Aspirations",I3628))),"Training Fee",""))))</f>
        <v>Match Fees</v>
      </c>
      <c r="M3628" s="1">
        <v>3</v>
      </c>
      <c r="N3628" s="1">
        <v>7.0000000000000007E-2</v>
      </c>
      <c r="O3628" s="1">
        <v>0.05</v>
      </c>
      <c r="P3628" s="1">
        <v>0</v>
      </c>
      <c r="Q3628" s="1">
        <v>2.88</v>
      </c>
    </row>
    <row r="3629" spans="1:17" ht="12.75">
      <c r="A3629" s="4">
        <v>45683</v>
      </c>
      <c r="B3629" s="18">
        <f>IF(AND(ISNUMBER(--LEFT(A3629,10)), ISNUMBER(--LEFT(C3629,10))), --LEFT(C3629,10) - --LEFT(A3629,10), "")</f>
        <v>30.354800000000978</v>
      </c>
      <c r="C3629" s="4">
        <v>45713.354861111111</v>
      </c>
      <c r="D3629" s="16">
        <f>YEAR(C3629)</f>
        <v>2025</v>
      </c>
      <c r="E3629" s="1" t="str">
        <f t="shared" si="56"/>
        <v>February 2025</v>
      </c>
      <c r="F3629" s="3" t="str">
        <f ca="1">IF(C3629&gt;=TODAY()-365, "Last 12 Months", "After 12 Months")</f>
        <v>Last 12 Months</v>
      </c>
      <c r="G3629" s="1" t="s">
        <v>6412</v>
      </c>
      <c r="H3629" s="1" t="s">
        <v>420</v>
      </c>
      <c r="I3629" s="1" t="s">
        <v>6413</v>
      </c>
      <c r="J3629" s="8">
        <f>EOMONTH(C3629, 0)</f>
        <v>45716</v>
      </c>
      <c r="K3629" s="1" t="s">
        <v>373</v>
      </c>
      <c r="L3629" s="1" t="str">
        <f>IF(ISNUMBER(SEARCH("Social subscription",I3629)),"Social Sub",IF(OR(ISNUMBER(SEARCH("Mens",I3629)),ISNUMBER(SEARCH("Ladies",I3629))),"Match Fees",IF(OR(ISNUMBER(SEARCH("Badgers",I3629)),ISNUMBER(SEARCH("Match Fee",I3629))),"Match Fees",IF(OR(ISNUMBER(SEARCH("Training",I3629)),ISNUMBER(SEARCH("Aspirations",I3629))),"Training Fee",""))))</f>
        <v>Training Fee</v>
      </c>
      <c r="M3629" s="1">
        <v>3</v>
      </c>
      <c r="N3629" s="1">
        <v>7.0000000000000007E-2</v>
      </c>
      <c r="O3629" s="1">
        <v>0.05</v>
      </c>
      <c r="P3629" s="1">
        <v>0</v>
      </c>
      <c r="Q3629" s="1">
        <v>2.88</v>
      </c>
    </row>
    <row r="3630" spans="1:17" ht="12.75">
      <c r="A3630" s="4">
        <v>45689</v>
      </c>
      <c r="B3630" s="18">
        <f>IF(AND(ISNUMBER(--LEFT(A3630,10)), ISNUMBER(--LEFT(C3630,10))), --LEFT(C3630,10) - --LEFT(A3630,10), "")</f>
        <v>24.354800000000978</v>
      </c>
      <c r="C3630" s="4">
        <v>45713.354861111111</v>
      </c>
      <c r="D3630" s="16">
        <f>YEAR(C3630)</f>
        <v>2025</v>
      </c>
      <c r="E3630" s="1" t="str">
        <f t="shared" si="56"/>
        <v>February 2025</v>
      </c>
      <c r="F3630" s="3" t="str">
        <f ca="1">IF(C3630&gt;=TODAY()-365, "Last 12 Months", "After 12 Months")</f>
        <v>Last 12 Months</v>
      </c>
      <c r="G3630" s="1" t="s">
        <v>6414</v>
      </c>
      <c r="H3630" s="1" t="s">
        <v>420</v>
      </c>
      <c r="I3630" s="1" t="s">
        <v>6415</v>
      </c>
      <c r="J3630" s="8">
        <f>EOMONTH(C3630, 0)</f>
        <v>45716</v>
      </c>
      <c r="K3630" s="1" t="s">
        <v>373</v>
      </c>
      <c r="L3630" s="1" t="str">
        <f>IF(ISNUMBER(SEARCH("Social subscription",I3630)),"Social Sub",IF(OR(ISNUMBER(SEARCH("Mens",I3630)),ISNUMBER(SEARCH("Ladies",I3630))),"Match Fees",IF(OR(ISNUMBER(SEARCH("Badgers",I3630)),ISNUMBER(SEARCH("Match Fee",I3630))),"Match Fees",IF(OR(ISNUMBER(SEARCH("Training",I3630)),ISNUMBER(SEARCH("Aspirations",I3630))),"Training Fee",""))))</f>
        <v>Match Fees</v>
      </c>
      <c r="M3630" s="1">
        <v>3</v>
      </c>
      <c r="N3630" s="1">
        <v>7.0000000000000007E-2</v>
      </c>
      <c r="O3630" s="1">
        <v>0.05</v>
      </c>
      <c r="P3630" s="1">
        <v>0</v>
      </c>
      <c r="Q3630" s="1">
        <v>2.88</v>
      </c>
    </row>
    <row r="3631" spans="1:17" ht="12.75">
      <c r="A3631" s="4">
        <v>45696</v>
      </c>
      <c r="B3631" s="18">
        <f>IF(AND(ISNUMBER(--LEFT(A3631,10)), ISNUMBER(--LEFT(C3631,10))), --LEFT(C3631,10) - --LEFT(A3631,10), "")</f>
        <v>17.354800000000978</v>
      </c>
      <c r="C3631" s="4">
        <v>45713.354861111111</v>
      </c>
      <c r="D3631" s="16">
        <f>YEAR(C3631)</f>
        <v>2025</v>
      </c>
      <c r="E3631" s="1" t="str">
        <f t="shared" si="56"/>
        <v>February 2025</v>
      </c>
      <c r="F3631" s="3" t="str">
        <f ca="1">IF(C3631&gt;=TODAY()-365, "Last 12 Months", "After 12 Months")</f>
        <v>Last 12 Months</v>
      </c>
      <c r="G3631" s="1" t="s">
        <v>6416</v>
      </c>
      <c r="H3631" s="1" t="s">
        <v>420</v>
      </c>
      <c r="I3631" s="1" t="s">
        <v>6417</v>
      </c>
      <c r="J3631" s="8">
        <f>EOMONTH(C3631, 0)</f>
        <v>45716</v>
      </c>
      <c r="K3631" s="1" t="s">
        <v>373</v>
      </c>
      <c r="L3631" s="1" t="str">
        <f>IF(ISNUMBER(SEARCH("Social subscription",I3631)),"Social Sub",IF(OR(ISNUMBER(SEARCH("Mens",I3631)),ISNUMBER(SEARCH("Ladies",I3631))),"Match Fees",IF(OR(ISNUMBER(SEARCH("Badgers",I3631)),ISNUMBER(SEARCH("Match Fee",I3631))),"Match Fees",IF(OR(ISNUMBER(SEARCH("Training",I3631)),ISNUMBER(SEARCH("Aspirations",I3631))),"Training Fee",""))))</f>
        <v>Match Fees</v>
      </c>
      <c r="M3631" s="1">
        <v>3</v>
      </c>
      <c r="N3631" s="1">
        <v>7.0000000000000007E-2</v>
      </c>
      <c r="O3631" s="1">
        <v>0.05</v>
      </c>
      <c r="P3631" s="1">
        <v>0</v>
      </c>
      <c r="Q3631" s="1">
        <v>2.88</v>
      </c>
    </row>
    <row r="3632" spans="1:17" ht="12.75">
      <c r="A3632" s="4">
        <v>45696</v>
      </c>
      <c r="B3632" s="18">
        <f>IF(AND(ISNUMBER(--LEFT(A3632,10)), ISNUMBER(--LEFT(C3632,10))), --LEFT(C3632,10) - --LEFT(A3632,10), "")</f>
        <v>17.354800000000978</v>
      </c>
      <c r="C3632" s="4">
        <v>45713.354861111111</v>
      </c>
      <c r="D3632" s="16">
        <f>YEAR(C3632)</f>
        <v>2025</v>
      </c>
      <c r="E3632" s="1" t="str">
        <f t="shared" si="56"/>
        <v>February 2025</v>
      </c>
      <c r="F3632" s="3" t="str">
        <f ca="1">IF(C3632&gt;=TODAY()-365, "Last 12 Months", "After 12 Months")</f>
        <v>Last 12 Months</v>
      </c>
      <c r="G3632" s="1" t="s">
        <v>6418</v>
      </c>
      <c r="H3632" s="1" t="s">
        <v>420</v>
      </c>
      <c r="I3632" s="1" t="s">
        <v>6419</v>
      </c>
      <c r="J3632" s="8">
        <f>EOMONTH(C3632, 0)</f>
        <v>45716</v>
      </c>
      <c r="K3632" s="1" t="s">
        <v>373</v>
      </c>
      <c r="L3632" s="1" t="str">
        <f>IF(ISNUMBER(SEARCH("Social subscription",I3632)),"Social Sub",IF(OR(ISNUMBER(SEARCH("Mens",I3632)),ISNUMBER(SEARCH("Ladies",I3632))),"Match Fees",IF(OR(ISNUMBER(SEARCH("Badgers",I3632)),ISNUMBER(SEARCH("Match Fee",I3632))),"Match Fees",IF(OR(ISNUMBER(SEARCH("Training",I3632)),ISNUMBER(SEARCH("Aspirations",I3632))),"Training Fee",""))))</f>
        <v>Training Fee</v>
      </c>
      <c r="M3632" s="1">
        <v>3</v>
      </c>
      <c r="N3632" s="1">
        <v>7.0000000000000007E-2</v>
      </c>
      <c r="O3632" s="1">
        <v>0.05</v>
      </c>
      <c r="P3632" s="1">
        <v>0</v>
      </c>
      <c r="Q3632" s="1">
        <v>2.88</v>
      </c>
    </row>
    <row r="3633" spans="1:17" ht="12.75">
      <c r="A3633" s="4">
        <v>45697</v>
      </c>
      <c r="B3633" s="18">
        <f>IF(AND(ISNUMBER(--LEFT(A3633,10)), ISNUMBER(--LEFT(C3633,10))), --LEFT(C3633,10) - --LEFT(A3633,10), "")</f>
        <v>16.354800000000978</v>
      </c>
      <c r="C3633" s="4">
        <v>45713.354861111111</v>
      </c>
      <c r="D3633" s="16">
        <f>YEAR(C3633)</f>
        <v>2025</v>
      </c>
      <c r="E3633" s="1" t="str">
        <f t="shared" si="56"/>
        <v>February 2025</v>
      </c>
      <c r="F3633" s="3" t="str">
        <f ca="1">IF(C3633&gt;=TODAY()-365, "Last 12 Months", "After 12 Months")</f>
        <v>Last 12 Months</v>
      </c>
      <c r="G3633" s="1" t="s">
        <v>6420</v>
      </c>
      <c r="H3633" s="1" t="s">
        <v>420</v>
      </c>
      <c r="I3633" s="1" t="s">
        <v>6421</v>
      </c>
      <c r="J3633" s="8">
        <f>EOMONTH(C3633, 0)</f>
        <v>45716</v>
      </c>
      <c r="K3633" s="1" t="s">
        <v>373</v>
      </c>
      <c r="L3633" s="1" t="str">
        <f>IF(ISNUMBER(SEARCH("Social subscription",I3633)),"Social Sub",IF(OR(ISNUMBER(SEARCH("Mens",I3633)),ISNUMBER(SEARCH("Ladies",I3633))),"Match Fees",IF(OR(ISNUMBER(SEARCH("Badgers",I3633)),ISNUMBER(SEARCH("Match Fee",I3633))),"Match Fees",IF(OR(ISNUMBER(SEARCH("Training",I3633)),ISNUMBER(SEARCH("Aspirations",I3633))),"Training Fee",""))))</f>
        <v>Training Fee</v>
      </c>
      <c r="M3633" s="1">
        <v>3</v>
      </c>
      <c r="N3633" s="1">
        <v>7.0000000000000007E-2</v>
      </c>
      <c r="O3633" s="1">
        <v>0.05</v>
      </c>
      <c r="P3633" s="1">
        <v>0</v>
      </c>
      <c r="Q3633" s="1">
        <v>2.88</v>
      </c>
    </row>
    <row r="3634" spans="1:17" ht="12.75">
      <c r="A3634" s="4">
        <v>45683</v>
      </c>
      <c r="B3634" s="18">
        <f>IF(AND(ISNUMBER(--LEFT(A3634,10)), ISNUMBER(--LEFT(C3634,10))), --LEFT(C3634,10) - --LEFT(A3634,10), "")</f>
        <v>30.354800000000978</v>
      </c>
      <c r="C3634" s="4">
        <v>45713.354861111111</v>
      </c>
      <c r="D3634" s="16">
        <f>YEAR(C3634)</f>
        <v>2025</v>
      </c>
      <c r="E3634" s="1" t="str">
        <f t="shared" si="56"/>
        <v>February 2025</v>
      </c>
      <c r="F3634" s="3" t="str">
        <f ca="1">IF(C3634&gt;=TODAY()-365, "Last 12 Months", "After 12 Months")</f>
        <v>Last 12 Months</v>
      </c>
      <c r="G3634" s="1" t="s">
        <v>6422</v>
      </c>
      <c r="H3634" s="1" t="s">
        <v>6423</v>
      </c>
      <c r="I3634" s="1" t="s">
        <v>6424</v>
      </c>
      <c r="J3634" s="8">
        <f>EOMONTH(C3634, 0)</f>
        <v>45716</v>
      </c>
      <c r="K3634" s="1" t="s">
        <v>373</v>
      </c>
      <c r="L3634" s="1" t="str">
        <f>IF(ISNUMBER(SEARCH("Social subscription",I3634)),"Social Sub",IF(OR(ISNUMBER(SEARCH("Mens",I3634)),ISNUMBER(SEARCH("Ladies",I3634))),"Match Fees",IF(OR(ISNUMBER(SEARCH("Badgers",I3634)),ISNUMBER(SEARCH("Match Fee",I3634))),"Match Fees",IF(OR(ISNUMBER(SEARCH("Training",I3634)),ISNUMBER(SEARCH("Aspirations",I3634))),"Training Fee",""))))</f>
        <v>Match Fees</v>
      </c>
      <c r="M3634" s="1">
        <v>3</v>
      </c>
      <c r="N3634" s="1">
        <v>0.11</v>
      </c>
      <c r="O3634" s="1">
        <v>0.05</v>
      </c>
      <c r="P3634" s="1">
        <v>0</v>
      </c>
      <c r="Q3634" s="1">
        <v>2.84</v>
      </c>
    </row>
    <row r="3635" spans="1:17" ht="12.75">
      <c r="A3635" s="4">
        <v>45689</v>
      </c>
      <c r="B3635" s="18">
        <f>IF(AND(ISNUMBER(--LEFT(A3635,10)), ISNUMBER(--LEFT(C3635,10))), --LEFT(C3635,10) - --LEFT(A3635,10), "")</f>
        <v>24.354800000000978</v>
      </c>
      <c r="C3635" s="4">
        <v>45713.354861111111</v>
      </c>
      <c r="D3635" s="16">
        <f>YEAR(C3635)</f>
        <v>2025</v>
      </c>
      <c r="E3635" s="1" t="str">
        <f t="shared" si="56"/>
        <v>February 2025</v>
      </c>
      <c r="F3635" s="3" t="str">
        <f ca="1">IF(C3635&gt;=TODAY()-365, "Last 12 Months", "After 12 Months")</f>
        <v>Last 12 Months</v>
      </c>
      <c r="G3635" s="1" t="s">
        <v>6425</v>
      </c>
      <c r="H3635" s="1" t="s">
        <v>6423</v>
      </c>
      <c r="I3635" s="1" t="s">
        <v>6426</v>
      </c>
      <c r="J3635" s="8">
        <f>EOMONTH(C3635, 0)</f>
        <v>45716</v>
      </c>
      <c r="K3635" s="1" t="s">
        <v>373</v>
      </c>
      <c r="L3635" s="1" t="str">
        <f>IF(ISNUMBER(SEARCH("Social subscription",I3635)),"Social Sub",IF(OR(ISNUMBER(SEARCH("Mens",I3635)),ISNUMBER(SEARCH("Ladies",I3635))),"Match Fees",IF(OR(ISNUMBER(SEARCH("Badgers",I3635)),ISNUMBER(SEARCH("Match Fee",I3635))),"Match Fees",IF(OR(ISNUMBER(SEARCH("Training",I3635)),ISNUMBER(SEARCH("Aspirations",I3635))),"Training Fee",""))))</f>
        <v>Match Fees</v>
      </c>
      <c r="M3635" s="1">
        <v>3</v>
      </c>
      <c r="N3635" s="1">
        <v>0.11</v>
      </c>
      <c r="O3635" s="1">
        <v>0.05</v>
      </c>
      <c r="P3635" s="1">
        <v>0</v>
      </c>
      <c r="Q3635" s="1">
        <v>2.84</v>
      </c>
    </row>
    <row r="3636" spans="1:17" ht="12.75">
      <c r="A3636" s="4">
        <v>45704</v>
      </c>
      <c r="B3636" s="18">
        <f>IF(AND(ISNUMBER(--LEFT(A3636,10)), ISNUMBER(--LEFT(C3636,10))), --LEFT(C3636,10) - --LEFT(A3636,10), "")</f>
        <v>9.3548000000009779</v>
      </c>
      <c r="C3636" s="4">
        <v>45713.354861111111</v>
      </c>
      <c r="D3636" s="16">
        <f>YEAR(C3636)</f>
        <v>2025</v>
      </c>
      <c r="E3636" s="1" t="str">
        <f t="shared" si="56"/>
        <v>February 2025</v>
      </c>
      <c r="F3636" s="3" t="str">
        <f ca="1">IF(C3636&gt;=TODAY()-365, "Last 12 Months", "After 12 Months")</f>
        <v>Last 12 Months</v>
      </c>
      <c r="G3636" s="1" t="s">
        <v>6427</v>
      </c>
      <c r="H3636" s="1" t="s">
        <v>6423</v>
      </c>
      <c r="I3636" s="1" t="s">
        <v>6428</v>
      </c>
      <c r="J3636" s="8">
        <f>EOMONTH(C3636, 0)</f>
        <v>45716</v>
      </c>
      <c r="K3636" s="1" t="s">
        <v>373</v>
      </c>
      <c r="L3636" s="1" t="str">
        <f>IF(ISNUMBER(SEARCH("Social subscription",I3636)),"Social Sub",IF(OR(ISNUMBER(SEARCH("Mens",I3636)),ISNUMBER(SEARCH("Ladies",I3636))),"Match Fees",IF(OR(ISNUMBER(SEARCH("Badgers",I3636)),ISNUMBER(SEARCH("Match Fee",I3636))),"Match Fees",IF(OR(ISNUMBER(SEARCH("Training",I3636)),ISNUMBER(SEARCH("Aspirations",I3636))),"Training Fee",""))))</f>
        <v>Match Fees</v>
      </c>
      <c r="M3636" s="1">
        <v>3</v>
      </c>
      <c r="N3636" s="1">
        <v>0.12</v>
      </c>
      <c r="O3636" s="1">
        <v>0.05</v>
      </c>
      <c r="P3636" s="1">
        <v>0</v>
      </c>
      <c r="Q3636" s="1">
        <v>2.83</v>
      </c>
    </row>
    <row r="3637" spans="1:17" ht="12.75">
      <c r="A3637" s="4">
        <v>45713</v>
      </c>
      <c r="B3637" s="18">
        <f>IF(AND(ISNUMBER(--LEFT(A3637,10)), ISNUMBER(--LEFT(C3637,10))), --LEFT(C3637,10) - --LEFT(A3637,10), "")</f>
        <v>0.51520000000164146</v>
      </c>
      <c r="C3637" s="4">
        <v>45713.515277777777</v>
      </c>
      <c r="D3637" s="16">
        <f>YEAR(C3637)</f>
        <v>2025</v>
      </c>
      <c r="E3637" s="1" t="str">
        <f t="shared" si="56"/>
        <v>February 2025</v>
      </c>
      <c r="F3637" s="3" t="str">
        <f ca="1">IF(C3637&gt;=TODAY()-365, "Last 12 Months", "After 12 Months")</f>
        <v>Last 12 Months</v>
      </c>
      <c r="G3637" s="1" t="s">
        <v>6429</v>
      </c>
      <c r="H3637" s="1" t="s">
        <v>3319</v>
      </c>
      <c r="I3637" s="1" t="s">
        <v>6430</v>
      </c>
      <c r="J3637" s="8">
        <f>EOMONTH(C3637, 0)</f>
        <v>45716</v>
      </c>
      <c r="K3637" s="1" t="s">
        <v>241</v>
      </c>
      <c r="L3637" s="1" t="str">
        <f>IF(ISNUMBER(SEARCH("Social subscription",I3637)),"Social Sub",IF(OR(ISNUMBER(SEARCH("Mens",I3637)),ISNUMBER(SEARCH("Ladies",I3637))),"Match Fees",IF(OR(ISNUMBER(SEARCH("Badgers",I3637)),ISNUMBER(SEARCH("Match Fee",I3637))),"Match Fees",IF(OR(ISNUMBER(SEARCH("Training",I3637)),ISNUMBER(SEARCH("Aspirations",I3637))),"Training Fee",""))))</f>
        <v>Match Fees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</row>
    <row r="3638" spans="1:17" ht="12.75">
      <c r="A3638" s="4">
        <v>45713</v>
      </c>
      <c r="B3638" s="18">
        <f>IF(AND(ISNUMBER(--LEFT(A3638,10)), ISNUMBER(--LEFT(C3638,10))), --LEFT(C3638,10) - --LEFT(A3638,10), "")</f>
        <v>0.51520000000164146</v>
      </c>
      <c r="C3638" s="4">
        <v>45713.515277777777</v>
      </c>
      <c r="D3638" s="16">
        <f>YEAR(C3638)</f>
        <v>2025</v>
      </c>
      <c r="E3638" s="1" t="str">
        <f t="shared" si="56"/>
        <v>February 2025</v>
      </c>
      <c r="F3638" s="3" t="str">
        <f ca="1">IF(C3638&gt;=TODAY()-365, "Last 12 Months", "After 12 Months")</f>
        <v>Last 12 Months</v>
      </c>
      <c r="G3638" s="1" t="s">
        <v>6431</v>
      </c>
      <c r="H3638" s="1" t="s">
        <v>2771</v>
      </c>
      <c r="I3638" s="1" t="s">
        <v>6430</v>
      </c>
      <c r="J3638" s="8">
        <f>EOMONTH(C3638, 0)</f>
        <v>45716</v>
      </c>
      <c r="K3638" s="1" t="s">
        <v>241</v>
      </c>
      <c r="L3638" s="1" t="str">
        <f>IF(ISNUMBER(SEARCH("Social subscription",I3638)),"Social Sub",IF(OR(ISNUMBER(SEARCH("Mens",I3638)),ISNUMBER(SEARCH("Ladies",I3638))),"Match Fees",IF(OR(ISNUMBER(SEARCH("Badgers",I3638)),ISNUMBER(SEARCH("Match Fee",I3638))),"Match Fees",IF(OR(ISNUMBER(SEARCH("Training",I3638)),ISNUMBER(SEARCH("Aspirations",I3638))),"Training Fee",""))))</f>
        <v>Match Fees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</row>
    <row r="3639" spans="1:17" ht="12.75">
      <c r="A3639" s="4">
        <v>45713</v>
      </c>
      <c r="B3639" s="18">
        <f>IF(AND(ISNUMBER(--LEFT(A3639,10)), ISNUMBER(--LEFT(C3639,10))), --LEFT(C3639,10) - --LEFT(A3639,10), "")</f>
        <v>0.51520000000164146</v>
      </c>
      <c r="C3639" s="4">
        <v>45713.515277777777</v>
      </c>
      <c r="D3639" s="16">
        <f>YEAR(C3639)</f>
        <v>2025</v>
      </c>
      <c r="E3639" s="1" t="str">
        <f t="shared" si="56"/>
        <v>February 2025</v>
      </c>
      <c r="F3639" s="3" t="str">
        <f ca="1">IF(C3639&gt;=TODAY()-365, "Last 12 Months", "After 12 Months")</f>
        <v>Last 12 Months</v>
      </c>
      <c r="G3639" s="1" t="s">
        <v>6432</v>
      </c>
      <c r="H3639" s="1" t="s">
        <v>3190</v>
      </c>
      <c r="I3639" s="1" t="s">
        <v>6430</v>
      </c>
      <c r="J3639" s="8">
        <f>EOMONTH(C3639, 0)</f>
        <v>45716</v>
      </c>
      <c r="K3639" s="1" t="s">
        <v>241</v>
      </c>
      <c r="L3639" s="1" t="str">
        <f>IF(ISNUMBER(SEARCH("Social subscription",I3639)),"Social Sub",IF(OR(ISNUMBER(SEARCH("Mens",I3639)),ISNUMBER(SEARCH("Ladies",I3639))),"Match Fees",IF(OR(ISNUMBER(SEARCH("Badgers",I3639)),ISNUMBER(SEARCH("Match Fee",I3639))),"Match Fees",IF(OR(ISNUMBER(SEARCH("Training",I3639)),ISNUMBER(SEARCH("Aspirations",I3639))),"Training Fee",""))))</f>
        <v>Match Fees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</row>
    <row r="3640" spans="1:17" ht="12.75">
      <c r="A3640" s="4">
        <v>45713</v>
      </c>
      <c r="B3640" s="18">
        <f>IF(AND(ISNUMBER(--LEFT(A3640,10)), ISNUMBER(--LEFT(C3640,10))), --LEFT(C3640,10) - --LEFT(A3640,10), "")</f>
        <v>0.51520000000164146</v>
      </c>
      <c r="C3640" s="4">
        <v>45713.515277777777</v>
      </c>
      <c r="D3640" s="16">
        <f>YEAR(C3640)</f>
        <v>2025</v>
      </c>
      <c r="E3640" s="1" t="str">
        <f t="shared" si="56"/>
        <v>February 2025</v>
      </c>
      <c r="F3640" s="3" t="str">
        <f ca="1">IF(C3640&gt;=TODAY()-365, "Last 12 Months", "After 12 Months")</f>
        <v>Last 12 Months</v>
      </c>
      <c r="G3640" s="1" t="s">
        <v>6433</v>
      </c>
      <c r="H3640" s="1" t="s">
        <v>1470</v>
      </c>
      <c r="I3640" s="1" t="s">
        <v>6434</v>
      </c>
      <c r="J3640" s="8">
        <f>EOMONTH(C3640, 0)</f>
        <v>45716</v>
      </c>
      <c r="K3640" s="1" t="s">
        <v>241</v>
      </c>
      <c r="L3640" s="1" t="str">
        <f>IF(ISNUMBER(SEARCH("Social subscription",I3640)),"Social Sub",IF(OR(ISNUMBER(SEARCH("Mens",I3640)),ISNUMBER(SEARCH("Ladies",I3640))),"Match Fees",IF(OR(ISNUMBER(SEARCH("Badgers",I3640)),ISNUMBER(SEARCH("Match Fee",I3640))),"Match Fees",IF(OR(ISNUMBER(SEARCH("Training",I3640)),ISNUMBER(SEARCH("Aspirations",I3640))),"Training Fee",""))))</f>
        <v>Match Fees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</row>
    <row r="3641" spans="1:17" ht="12.75">
      <c r="A3641" s="4">
        <v>45713</v>
      </c>
      <c r="B3641" s="18">
        <f>IF(AND(ISNUMBER(--LEFT(A3641,10)), ISNUMBER(--LEFT(C3641,10))), --LEFT(C3641,10) - --LEFT(A3641,10), "")</f>
        <v>0.51520000000164146</v>
      </c>
      <c r="C3641" s="4">
        <v>45713.515277777777</v>
      </c>
      <c r="D3641" s="16">
        <f>YEAR(C3641)</f>
        <v>2025</v>
      </c>
      <c r="E3641" s="1" t="str">
        <f t="shared" si="56"/>
        <v>February 2025</v>
      </c>
      <c r="F3641" s="3" t="str">
        <f ca="1">IF(C3641&gt;=TODAY()-365, "Last 12 Months", "After 12 Months")</f>
        <v>Last 12 Months</v>
      </c>
      <c r="G3641" s="1" t="s">
        <v>6435</v>
      </c>
      <c r="H3641" s="1" t="s">
        <v>2776</v>
      </c>
      <c r="I3641" s="1" t="s">
        <v>6434</v>
      </c>
      <c r="J3641" s="8">
        <f>EOMONTH(C3641, 0)</f>
        <v>45716</v>
      </c>
      <c r="K3641" s="1" t="s">
        <v>241</v>
      </c>
      <c r="L3641" s="1" t="str">
        <f>IF(ISNUMBER(SEARCH("Social subscription",I3641)),"Social Sub",IF(OR(ISNUMBER(SEARCH("Mens",I3641)),ISNUMBER(SEARCH("Ladies",I3641))),"Match Fees",IF(OR(ISNUMBER(SEARCH("Badgers",I3641)),ISNUMBER(SEARCH("Match Fee",I3641))),"Match Fees",IF(OR(ISNUMBER(SEARCH("Training",I3641)),ISNUMBER(SEARCH("Aspirations",I3641))),"Training Fee",""))))</f>
        <v>Match Fees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</row>
    <row r="3642" spans="1:17" ht="12.75">
      <c r="A3642" s="4">
        <v>45713</v>
      </c>
      <c r="B3642" s="18">
        <f>IF(AND(ISNUMBER(--LEFT(A3642,10)), ISNUMBER(--LEFT(C3642,10))), --LEFT(C3642,10) - --LEFT(A3642,10), "")</f>
        <v>0.51520000000164146</v>
      </c>
      <c r="C3642" s="4">
        <v>45713.515277777777</v>
      </c>
      <c r="D3642" s="16">
        <f>YEAR(C3642)</f>
        <v>2025</v>
      </c>
      <c r="E3642" s="1" t="str">
        <f t="shared" si="56"/>
        <v>February 2025</v>
      </c>
      <c r="F3642" s="3" t="str">
        <f ca="1">IF(C3642&gt;=TODAY()-365, "Last 12 Months", "After 12 Months")</f>
        <v>Last 12 Months</v>
      </c>
      <c r="G3642" s="1" t="s">
        <v>6436</v>
      </c>
      <c r="H3642" s="1" t="s">
        <v>3193</v>
      </c>
      <c r="I3642" s="1" t="s">
        <v>6434</v>
      </c>
      <c r="J3642" s="8">
        <f>EOMONTH(C3642, 0)</f>
        <v>45716</v>
      </c>
      <c r="K3642" s="1" t="s">
        <v>241</v>
      </c>
      <c r="L3642" s="1" t="str">
        <f>IF(ISNUMBER(SEARCH("Social subscription",I3642)),"Social Sub",IF(OR(ISNUMBER(SEARCH("Mens",I3642)),ISNUMBER(SEARCH("Ladies",I3642))),"Match Fees",IF(OR(ISNUMBER(SEARCH("Badgers",I3642)),ISNUMBER(SEARCH("Match Fee",I3642))),"Match Fees",IF(OR(ISNUMBER(SEARCH("Training",I3642)),ISNUMBER(SEARCH("Aspirations",I3642))),"Training Fee",""))))</f>
        <v>Match Fees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</row>
    <row r="3643" spans="1:17" ht="12.75">
      <c r="A3643" s="4">
        <v>45713</v>
      </c>
      <c r="B3643" s="18">
        <f>IF(AND(ISNUMBER(--LEFT(A3643,10)), ISNUMBER(--LEFT(C3643,10))), --LEFT(C3643,10) - --LEFT(A3643,10), "")</f>
        <v>0.51520000000164146</v>
      </c>
      <c r="C3643" s="4">
        <v>45713.515277777777</v>
      </c>
      <c r="D3643" s="16">
        <f>YEAR(C3643)</f>
        <v>2025</v>
      </c>
      <c r="E3643" s="1" t="str">
        <f t="shared" si="56"/>
        <v>February 2025</v>
      </c>
      <c r="F3643" s="3" t="str">
        <f ca="1">IF(C3643&gt;=TODAY()-365, "Last 12 Months", "After 12 Months")</f>
        <v>Last 12 Months</v>
      </c>
      <c r="G3643" s="1" t="s">
        <v>6437</v>
      </c>
      <c r="H3643" s="1" t="s">
        <v>4180</v>
      </c>
      <c r="I3643" s="1" t="s">
        <v>6430</v>
      </c>
      <c r="J3643" s="8">
        <f>EOMONTH(C3643, 0)</f>
        <v>45716</v>
      </c>
      <c r="K3643" s="1" t="s">
        <v>241</v>
      </c>
      <c r="L3643" s="1" t="str">
        <f>IF(ISNUMBER(SEARCH("Social subscription",I3643)),"Social Sub",IF(OR(ISNUMBER(SEARCH("Mens",I3643)),ISNUMBER(SEARCH("Ladies",I3643))),"Match Fees",IF(OR(ISNUMBER(SEARCH("Badgers",I3643)),ISNUMBER(SEARCH("Match Fee",I3643))),"Match Fees",IF(OR(ISNUMBER(SEARCH("Training",I3643)),ISNUMBER(SEARCH("Aspirations",I3643))),"Training Fee",""))))</f>
        <v>Match Fees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</row>
    <row r="3644" spans="1:17" ht="12.75">
      <c r="A3644" s="4">
        <v>45713</v>
      </c>
      <c r="B3644" s="18">
        <f>IF(AND(ISNUMBER(--LEFT(A3644,10)), ISNUMBER(--LEFT(C3644,10))), --LEFT(C3644,10) - --LEFT(A3644,10), "")</f>
        <v>0.51520000000164146</v>
      </c>
      <c r="C3644" s="4">
        <v>45713.515277777777</v>
      </c>
      <c r="D3644" s="16">
        <f>YEAR(C3644)</f>
        <v>2025</v>
      </c>
      <c r="E3644" s="1" t="str">
        <f t="shared" si="56"/>
        <v>February 2025</v>
      </c>
      <c r="F3644" s="3" t="str">
        <f ca="1">IF(C3644&gt;=TODAY()-365, "Last 12 Months", "After 12 Months")</f>
        <v>Last 12 Months</v>
      </c>
      <c r="G3644" s="1" t="s">
        <v>6438</v>
      </c>
      <c r="H3644" s="1" t="s">
        <v>2477</v>
      </c>
      <c r="I3644" s="1" t="s">
        <v>6434</v>
      </c>
      <c r="J3644" s="8">
        <f>EOMONTH(C3644, 0)</f>
        <v>45716</v>
      </c>
      <c r="K3644" s="1" t="s">
        <v>241</v>
      </c>
      <c r="L3644" s="1" t="str">
        <f>IF(ISNUMBER(SEARCH("Social subscription",I3644)),"Social Sub",IF(OR(ISNUMBER(SEARCH("Mens",I3644)),ISNUMBER(SEARCH("Ladies",I3644))),"Match Fees",IF(OR(ISNUMBER(SEARCH("Badgers",I3644)),ISNUMBER(SEARCH("Match Fee",I3644))),"Match Fees",IF(OR(ISNUMBER(SEARCH("Training",I3644)),ISNUMBER(SEARCH("Aspirations",I3644))),"Training Fee",""))))</f>
        <v>Match Fees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</row>
    <row r="3645" spans="1:17" ht="12.75">
      <c r="A3645" s="4">
        <v>45713</v>
      </c>
      <c r="B3645" s="18">
        <f>IF(AND(ISNUMBER(--LEFT(A3645,10)), ISNUMBER(--LEFT(C3645,10))), --LEFT(C3645,10) - --LEFT(A3645,10), "")</f>
        <v>0.51520000000164146</v>
      </c>
      <c r="C3645" s="4">
        <v>45713.515277777777</v>
      </c>
      <c r="D3645" s="16">
        <f>YEAR(C3645)</f>
        <v>2025</v>
      </c>
      <c r="E3645" s="1" t="str">
        <f t="shared" si="56"/>
        <v>February 2025</v>
      </c>
      <c r="F3645" s="3" t="str">
        <f ca="1">IF(C3645&gt;=TODAY()-365, "Last 12 Months", "After 12 Months")</f>
        <v>Last 12 Months</v>
      </c>
      <c r="G3645" s="1" t="s">
        <v>6439</v>
      </c>
      <c r="H3645" s="1" t="s">
        <v>1354</v>
      </c>
      <c r="I3645" s="1" t="s">
        <v>6434</v>
      </c>
      <c r="J3645" s="8">
        <f>EOMONTH(C3645, 0)</f>
        <v>45716</v>
      </c>
      <c r="K3645" s="1" t="s">
        <v>241</v>
      </c>
      <c r="L3645" s="1" t="str">
        <f>IF(ISNUMBER(SEARCH("Social subscription",I3645)),"Social Sub",IF(OR(ISNUMBER(SEARCH("Mens",I3645)),ISNUMBER(SEARCH("Ladies",I3645))),"Match Fees",IF(OR(ISNUMBER(SEARCH("Badgers",I3645)),ISNUMBER(SEARCH("Match Fee",I3645))),"Match Fees",IF(OR(ISNUMBER(SEARCH("Training",I3645)),ISNUMBER(SEARCH("Aspirations",I3645))),"Training Fee",""))))</f>
        <v>Match Fees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</row>
    <row r="3646" spans="1:17" ht="12.75">
      <c r="A3646" s="4">
        <v>45713</v>
      </c>
      <c r="B3646" s="18">
        <f>IF(AND(ISNUMBER(--LEFT(A3646,10)), ISNUMBER(--LEFT(C3646,10))), --LEFT(C3646,10) - --LEFT(A3646,10), "")</f>
        <v>0.51520000000164146</v>
      </c>
      <c r="C3646" s="4">
        <v>45713.515277777777</v>
      </c>
      <c r="D3646" s="16">
        <f>YEAR(C3646)</f>
        <v>2025</v>
      </c>
      <c r="E3646" s="1" t="str">
        <f t="shared" si="56"/>
        <v>February 2025</v>
      </c>
      <c r="F3646" s="3" t="str">
        <f ca="1">IF(C3646&gt;=TODAY()-365, "Last 12 Months", "After 12 Months")</f>
        <v>Last 12 Months</v>
      </c>
      <c r="G3646" s="1" t="s">
        <v>6440</v>
      </c>
      <c r="H3646" s="1" t="s">
        <v>3198</v>
      </c>
      <c r="I3646" s="1" t="s">
        <v>6430</v>
      </c>
      <c r="J3646" s="8">
        <f>EOMONTH(C3646, 0)</f>
        <v>45716</v>
      </c>
      <c r="K3646" s="1" t="s">
        <v>241</v>
      </c>
      <c r="L3646" s="1" t="str">
        <f>IF(ISNUMBER(SEARCH("Social subscription",I3646)),"Social Sub",IF(OR(ISNUMBER(SEARCH("Mens",I3646)),ISNUMBER(SEARCH("Ladies",I3646))),"Match Fees",IF(OR(ISNUMBER(SEARCH("Badgers",I3646)),ISNUMBER(SEARCH("Match Fee",I3646))),"Match Fees",IF(OR(ISNUMBER(SEARCH("Training",I3646)),ISNUMBER(SEARCH("Aspirations",I3646))),"Training Fee",""))))</f>
        <v>Match Fees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</row>
    <row r="3647" spans="1:17" ht="12.75">
      <c r="A3647" s="4">
        <v>45713</v>
      </c>
      <c r="B3647" s="18">
        <f>IF(AND(ISNUMBER(--LEFT(A3647,10)), ISNUMBER(--LEFT(C3647,10))), --LEFT(C3647,10) - --LEFT(A3647,10), "")</f>
        <v>0.51520000000164146</v>
      </c>
      <c r="C3647" s="4">
        <v>45713.515277777777</v>
      </c>
      <c r="D3647" s="16">
        <f>YEAR(C3647)</f>
        <v>2025</v>
      </c>
      <c r="E3647" s="1" t="str">
        <f t="shared" si="56"/>
        <v>February 2025</v>
      </c>
      <c r="F3647" s="3" t="str">
        <f ca="1">IF(C3647&gt;=TODAY()-365, "Last 12 Months", "After 12 Months")</f>
        <v>Last 12 Months</v>
      </c>
      <c r="G3647" s="1" t="s">
        <v>6441</v>
      </c>
      <c r="H3647" s="1" t="s">
        <v>1692</v>
      </c>
      <c r="I3647" s="1" t="s">
        <v>6434</v>
      </c>
      <c r="J3647" s="8">
        <f>EOMONTH(C3647, 0)</f>
        <v>45716</v>
      </c>
      <c r="K3647" s="1" t="s">
        <v>241</v>
      </c>
      <c r="L3647" s="1" t="str">
        <f>IF(ISNUMBER(SEARCH("Social subscription",I3647)),"Social Sub",IF(OR(ISNUMBER(SEARCH("Mens",I3647)),ISNUMBER(SEARCH("Ladies",I3647))),"Match Fees",IF(OR(ISNUMBER(SEARCH("Badgers",I3647)),ISNUMBER(SEARCH("Match Fee",I3647))),"Match Fees",IF(OR(ISNUMBER(SEARCH("Training",I3647)),ISNUMBER(SEARCH("Aspirations",I3647))),"Training Fee",""))))</f>
        <v>Match Fees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</row>
    <row r="3648" spans="1:17" ht="12.75">
      <c r="A3648" s="4">
        <v>45713</v>
      </c>
      <c r="B3648" s="18">
        <f>IF(AND(ISNUMBER(--LEFT(A3648,10)), ISNUMBER(--LEFT(C3648,10))), --LEFT(C3648,10) - --LEFT(A3648,10), "")</f>
        <v>0.51520000000164146</v>
      </c>
      <c r="C3648" s="4">
        <v>45713.515277777777</v>
      </c>
      <c r="D3648" s="16">
        <f>YEAR(C3648)</f>
        <v>2025</v>
      </c>
      <c r="E3648" s="1" t="str">
        <f t="shared" si="56"/>
        <v>February 2025</v>
      </c>
      <c r="F3648" s="3" t="str">
        <f ca="1">IF(C3648&gt;=TODAY()-365, "Last 12 Months", "After 12 Months")</f>
        <v>Last 12 Months</v>
      </c>
      <c r="G3648" s="1" t="s">
        <v>6442</v>
      </c>
      <c r="H3648" s="1" t="s">
        <v>3200</v>
      </c>
      <c r="I3648" s="1" t="s">
        <v>6430</v>
      </c>
      <c r="J3648" s="8">
        <f>EOMONTH(C3648, 0)</f>
        <v>45716</v>
      </c>
      <c r="K3648" s="1" t="s">
        <v>241</v>
      </c>
      <c r="L3648" s="1" t="str">
        <f>IF(ISNUMBER(SEARCH("Social subscription",I3648)),"Social Sub",IF(OR(ISNUMBER(SEARCH("Mens",I3648)),ISNUMBER(SEARCH("Ladies",I3648))),"Match Fees",IF(OR(ISNUMBER(SEARCH("Badgers",I3648)),ISNUMBER(SEARCH("Match Fee",I3648))),"Match Fees",IF(OR(ISNUMBER(SEARCH("Training",I3648)),ISNUMBER(SEARCH("Aspirations",I3648))),"Training Fee",""))))</f>
        <v>Match Fees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</row>
    <row r="3649" spans="1:17" ht="12.75">
      <c r="A3649" s="4">
        <v>45713</v>
      </c>
      <c r="B3649" s="18">
        <f>IF(AND(ISNUMBER(--LEFT(A3649,10)), ISNUMBER(--LEFT(C3649,10))), --LEFT(C3649,10) - --LEFT(A3649,10), "")</f>
        <v>0.51520000000164146</v>
      </c>
      <c r="C3649" s="4">
        <v>45713.515277777777</v>
      </c>
      <c r="D3649" s="16">
        <f>YEAR(C3649)</f>
        <v>2025</v>
      </c>
      <c r="E3649" s="1" t="str">
        <f t="shared" si="56"/>
        <v>February 2025</v>
      </c>
      <c r="F3649" s="3" t="str">
        <f ca="1">IF(C3649&gt;=TODAY()-365, "Last 12 Months", "After 12 Months")</f>
        <v>Last 12 Months</v>
      </c>
      <c r="G3649" s="1" t="s">
        <v>6443</v>
      </c>
      <c r="H3649" s="1" t="s">
        <v>2784</v>
      </c>
      <c r="I3649" s="1" t="s">
        <v>6434</v>
      </c>
      <c r="J3649" s="8">
        <f>EOMONTH(C3649, 0)</f>
        <v>45716</v>
      </c>
      <c r="K3649" s="1" t="s">
        <v>241</v>
      </c>
      <c r="L3649" s="1" t="str">
        <f>IF(ISNUMBER(SEARCH("Social subscription",I3649)),"Social Sub",IF(OR(ISNUMBER(SEARCH("Mens",I3649)),ISNUMBER(SEARCH("Ladies",I3649))),"Match Fees",IF(OR(ISNUMBER(SEARCH("Badgers",I3649)),ISNUMBER(SEARCH("Match Fee",I3649))),"Match Fees",IF(OR(ISNUMBER(SEARCH("Training",I3649)),ISNUMBER(SEARCH("Aspirations",I3649))),"Training Fee",""))))</f>
        <v>Match Fees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</row>
    <row r="3650" spans="1:17" ht="12.75">
      <c r="A3650" s="4">
        <v>45710</v>
      </c>
      <c r="B3650" s="18">
        <f>IF(AND(ISNUMBER(--LEFT(A3650,10)), ISNUMBER(--LEFT(C3650,10))), --LEFT(C3650,10) - --LEFT(A3650,10), "")</f>
        <v>3.6791000000011991</v>
      </c>
      <c r="C3650" s="4">
        <v>45713.679166666669</v>
      </c>
      <c r="D3650" s="16">
        <f>YEAR(C3650)</f>
        <v>2025</v>
      </c>
      <c r="E3650" s="1" t="str">
        <f t="shared" si="56"/>
        <v>February 2025</v>
      </c>
      <c r="F3650" s="3" t="str">
        <f ca="1">IF(C3650&gt;=TODAY()-365, "Last 12 Months", "After 12 Months")</f>
        <v>Last 12 Months</v>
      </c>
      <c r="G3650" s="1" t="s">
        <v>6444</v>
      </c>
      <c r="H3650" s="1" t="s">
        <v>2510</v>
      </c>
      <c r="I3650" s="1" t="s">
        <v>6445</v>
      </c>
      <c r="J3650" s="8">
        <f>EOMONTH(C3650, 0)</f>
        <v>45716</v>
      </c>
      <c r="K3650" s="1" t="s">
        <v>233</v>
      </c>
      <c r="L3650" s="1" t="str">
        <f>IF(ISNUMBER(SEARCH("Social subscription",I3650)),"Social Sub",IF(OR(ISNUMBER(SEARCH("Mens",I3650)),ISNUMBER(SEARCH("Ladies",I3650))),"Match Fees",IF(OR(ISNUMBER(SEARCH("Badgers",I3650)),ISNUMBER(SEARCH("Match Fee",I3650))),"Match Fees",IF(OR(ISNUMBER(SEARCH("Training",I3650)),ISNUMBER(SEARCH("Aspirations",I3650))),"Training Fee",""))))</f>
        <v>Match Fees</v>
      </c>
      <c r="M3650" s="1">
        <v>5</v>
      </c>
      <c r="N3650" s="1">
        <v>0</v>
      </c>
      <c r="O3650" s="1">
        <v>0</v>
      </c>
      <c r="P3650" s="1">
        <v>0</v>
      </c>
      <c r="Q3650" s="1">
        <v>5</v>
      </c>
    </row>
    <row r="3651" spans="1:17" ht="12.75">
      <c r="A3651" s="4">
        <v>45671</v>
      </c>
      <c r="B3651" s="18">
        <f>IF(AND(ISNUMBER(--LEFT(A3651,10)), ISNUMBER(--LEFT(C3651,10))), --LEFT(C3651,10) - --LEFT(A3651,10), "")</f>
        <v>43.354800000000978</v>
      </c>
      <c r="C3651" s="4">
        <v>45714.354861111111</v>
      </c>
      <c r="D3651" s="16">
        <f>YEAR(C3651)</f>
        <v>2025</v>
      </c>
      <c r="E3651" s="1" t="str">
        <f t="shared" ref="E3651:E3714" si="57">TEXT(C3651, "mmmm yyyy")</f>
        <v>February 2025</v>
      </c>
      <c r="F3651" s="3" t="str">
        <f ca="1">IF(C3651&gt;=TODAY()-365, "Last 12 Months", "After 12 Months")</f>
        <v>Last 12 Months</v>
      </c>
      <c r="G3651" s="1" t="s">
        <v>6446</v>
      </c>
      <c r="H3651" s="1" t="s">
        <v>1328</v>
      </c>
      <c r="I3651" s="1" t="s">
        <v>6093</v>
      </c>
      <c r="J3651" s="8">
        <f>EOMONTH(C3651, 0)</f>
        <v>45716</v>
      </c>
      <c r="K3651" s="1" t="s">
        <v>373</v>
      </c>
      <c r="L3651" s="1" t="str">
        <f>IF(ISNUMBER(SEARCH("Social subscription",I3651)),"Social Sub",IF(OR(ISNUMBER(SEARCH("Mens",I3651)),ISNUMBER(SEARCH("Ladies",I3651))),"Match Fees",IF(OR(ISNUMBER(SEARCH("Badgers",I3651)),ISNUMBER(SEARCH("Match Fee",I3651))),"Match Fees",IF(OR(ISNUMBER(SEARCH("Training",I3651)),ISNUMBER(SEARCH("Aspirations",I3651))),"Training Fee",""))))</f>
        <v>Match Fees</v>
      </c>
      <c r="M3651" s="1">
        <v>10</v>
      </c>
      <c r="N3651" s="1">
        <v>0.25</v>
      </c>
      <c r="O3651" s="1">
        <v>0.1</v>
      </c>
      <c r="P3651" s="1">
        <v>0</v>
      </c>
      <c r="Q3651" s="1">
        <v>9.65</v>
      </c>
    </row>
    <row r="3652" spans="1:17" ht="12.75">
      <c r="A3652" s="4">
        <v>45683</v>
      </c>
      <c r="B3652" s="18">
        <f>IF(AND(ISNUMBER(--LEFT(A3652,10)), ISNUMBER(--LEFT(C3652,10))), --LEFT(C3652,10) - --LEFT(A3652,10), "")</f>
        <v>31.354800000000978</v>
      </c>
      <c r="C3652" s="4">
        <v>45714.354861111111</v>
      </c>
      <c r="D3652" s="16">
        <f>YEAR(C3652)</f>
        <v>2025</v>
      </c>
      <c r="E3652" s="1" t="str">
        <f t="shared" si="57"/>
        <v>February 2025</v>
      </c>
      <c r="F3652" s="3" t="str">
        <f ca="1">IF(C3652&gt;=TODAY()-365, "Last 12 Months", "After 12 Months")</f>
        <v>Last 12 Months</v>
      </c>
      <c r="G3652" s="1" t="s">
        <v>6447</v>
      </c>
      <c r="H3652" s="1" t="s">
        <v>1328</v>
      </c>
      <c r="I3652" s="1" t="s">
        <v>6095</v>
      </c>
      <c r="J3652" s="8">
        <f>EOMONTH(C3652, 0)</f>
        <v>45716</v>
      </c>
      <c r="K3652" s="1" t="s">
        <v>373</v>
      </c>
      <c r="L3652" s="1" t="str">
        <f>IF(ISNUMBER(SEARCH("Social subscription",I3652)),"Social Sub",IF(OR(ISNUMBER(SEARCH("Mens",I3652)),ISNUMBER(SEARCH("Ladies",I3652))),"Match Fees",IF(OR(ISNUMBER(SEARCH("Badgers",I3652)),ISNUMBER(SEARCH("Match Fee",I3652))),"Match Fees",IF(OR(ISNUMBER(SEARCH("Training",I3652)),ISNUMBER(SEARCH("Aspirations",I3652))),"Training Fee",""))))</f>
        <v>Match Fees</v>
      </c>
      <c r="M3652" s="1">
        <v>10</v>
      </c>
      <c r="N3652" s="1">
        <v>0.25</v>
      </c>
      <c r="O3652" s="1">
        <v>0.1</v>
      </c>
      <c r="P3652" s="1">
        <v>0</v>
      </c>
      <c r="Q3652" s="1">
        <v>9.65</v>
      </c>
    </row>
    <row r="3653" spans="1:17" ht="12.75">
      <c r="A3653" s="4">
        <v>45682</v>
      </c>
      <c r="B3653" s="18">
        <f>IF(AND(ISNUMBER(--LEFT(A3653,10)), ISNUMBER(--LEFT(C3653,10))), --LEFT(C3653,10) - --LEFT(A3653,10), "")</f>
        <v>32.354800000000978</v>
      </c>
      <c r="C3653" s="4">
        <v>45714.354861111111</v>
      </c>
      <c r="D3653" s="16">
        <f>YEAR(C3653)</f>
        <v>2025</v>
      </c>
      <c r="E3653" s="1" t="str">
        <f t="shared" si="57"/>
        <v>February 2025</v>
      </c>
      <c r="F3653" s="3" t="str">
        <f ca="1">IF(C3653&gt;=TODAY()-365, "Last 12 Months", "After 12 Months")</f>
        <v>Last 12 Months</v>
      </c>
      <c r="G3653" s="1" t="s">
        <v>6448</v>
      </c>
      <c r="H3653" s="1" t="s">
        <v>4283</v>
      </c>
      <c r="I3653" s="1" t="s">
        <v>6449</v>
      </c>
      <c r="J3653" s="8">
        <f>EOMONTH(C3653, 0)</f>
        <v>45716</v>
      </c>
      <c r="K3653" s="1" t="s">
        <v>373</v>
      </c>
      <c r="L3653" s="1" t="str">
        <f>IF(ISNUMBER(SEARCH("Social subscription",I3653)),"Social Sub",IF(OR(ISNUMBER(SEARCH("Mens",I3653)),ISNUMBER(SEARCH("Ladies",I3653))),"Match Fees",IF(OR(ISNUMBER(SEARCH("Badgers",I3653)),ISNUMBER(SEARCH("Match Fee",I3653))),"Match Fees",IF(OR(ISNUMBER(SEARCH("Training",I3653)),ISNUMBER(SEARCH("Aspirations",I3653))),"Training Fee",""))))</f>
        <v>Match Fees</v>
      </c>
      <c r="M3653" s="1">
        <v>5</v>
      </c>
      <c r="N3653" s="1">
        <v>0.12</v>
      </c>
      <c r="O3653" s="1">
        <v>0.05</v>
      </c>
      <c r="P3653" s="1">
        <v>0</v>
      </c>
      <c r="Q3653" s="1">
        <v>4.83</v>
      </c>
    </row>
    <row r="3654" spans="1:17" ht="12.75">
      <c r="A3654" s="4">
        <v>45689</v>
      </c>
      <c r="B3654" s="18">
        <f>IF(AND(ISNUMBER(--LEFT(A3654,10)), ISNUMBER(--LEFT(C3654,10))), --LEFT(C3654,10) - --LEFT(A3654,10), "")</f>
        <v>25.354800000000978</v>
      </c>
      <c r="C3654" s="4">
        <v>45714.354861111111</v>
      </c>
      <c r="D3654" s="16">
        <f>YEAR(C3654)</f>
        <v>2025</v>
      </c>
      <c r="E3654" s="1" t="str">
        <f t="shared" si="57"/>
        <v>February 2025</v>
      </c>
      <c r="F3654" s="3" t="str">
        <f ca="1">IF(C3654&gt;=TODAY()-365, "Last 12 Months", "After 12 Months")</f>
        <v>Last 12 Months</v>
      </c>
      <c r="G3654" s="1" t="s">
        <v>6450</v>
      </c>
      <c r="H3654" s="1" t="s">
        <v>4283</v>
      </c>
      <c r="I3654" s="1" t="s">
        <v>6451</v>
      </c>
      <c r="J3654" s="8">
        <f>EOMONTH(C3654, 0)</f>
        <v>45716</v>
      </c>
      <c r="K3654" s="1" t="s">
        <v>373</v>
      </c>
      <c r="L3654" s="1" t="str">
        <f>IF(ISNUMBER(SEARCH("Social subscription",I3654)),"Social Sub",IF(OR(ISNUMBER(SEARCH("Mens",I3654)),ISNUMBER(SEARCH("Ladies",I3654))),"Match Fees",IF(OR(ISNUMBER(SEARCH("Badgers",I3654)),ISNUMBER(SEARCH("Match Fee",I3654))),"Match Fees",IF(OR(ISNUMBER(SEARCH("Training",I3654)),ISNUMBER(SEARCH("Aspirations",I3654))),"Training Fee",""))))</f>
        <v>Match Fees</v>
      </c>
      <c r="M3654" s="1">
        <v>5</v>
      </c>
      <c r="N3654" s="1">
        <v>0.12</v>
      </c>
      <c r="O3654" s="1">
        <v>0.05</v>
      </c>
      <c r="P3654" s="1">
        <v>0</v>
      </c>
      <c r="Q3654" s="1">
        <v>4.83</v>
      </c>
    </row>
    <row r="3655" spans="1:17" ht="12.75">
      <c r="A3655" s="4">
        <v>45696</v>
      </c>
      <c r="B3655" s="18">
        <f>IF(AND(ISNUMBER(--LEFT(A3655,10)), ISNUMBER(--LEFT(C3655,10))), --LEFT(C3655,10) - --LEFT(A3655,10), "")</f>
        <v>18.354800000000978</v>
      </c>
      <c r="C3655" s="4">
        <v>45714.354861111111</v>
      </c>
      <c r="D3655" s="16">
        <f>YEAR(C3655)</f>
        <v>2025</v>
      </c>
      <c r="E3655" s="1" t="str">
        <f t="shared" si="57"/>
        <v>February 2025</v>
      </c>
      <c r="F3655" s="3" t="str">
        <f ca="1">IF(C3655&gt;=TODAY()-365, "Last 12 Months", "After 12 Months")</f>
        <v>Last 12 Months</v>
      </c>
      <c r="G3655" s="1" t="s">
        <v>6452</v>
      </c>
      <c r="H3655" s="1" t="s">
        <v>4283</v>
      </c>
      <c r="I3655" s="1" t="s">
        <v>6453</v>
      </c>
      <c r="J3655" s="8">
        <f>EOMONTH(C3655, 0)</f>
        <v>45716</v>
      </c>
      <c r="K3655" s="1" t="s">
        <v>373</v>
      </c>
      <c r="L3655" s="1" t="str">
        <f>IF(ISNUMBER(SEARCH("Social subscription",I3655)),"Social Sub",IF(OR(ISNUMBER(SEARCH("Mens",I3655)),ISNUMBER(SEARCH("Ladies",I3655))),"Match Fees",IF(OR(ISNUMBER(SEARCH("Badgers",I3655)),ISNUMBER(SEARCH("Match Fee",I3655))),"Match Fees",IF(OR(ISNUMBER(SEARCH("Training",I3655)),ISNUMBER(SEARCH("Aspirations",I3655))),"Training Fee",""))))</f>
        <v>Match Fees</v>
      </c>
      <c r="M3655" s="1">
        <v>5</v>
      </c>
      <c r="N3655" s="1">
        <v>0.12</v>
      </c>
      <c r="O3655" s="1">
        <v>0.05</v>
      </c>
      <c r="P3655" s="1">
        <v>0</v>
      </c>
      <c r="Q3655" s="1">
        <v>4.83</v>
      </c>
    </row>
    <row r="3656" spans="1:17" ht="12.75">
      <c r="A3656" s="4">
        <v>45697</v>
      </c>
      <c r="B3656" s="18">
        <f>IF(AND(ISNUMBER(--LEFT(A3656,10)), ISNUMBER(--LEFT(C3656,10))), --LEFT(C3656,10) - --LEFT(A3656,10), "")</f>
        <v>17.354800000000978</v>
      </c>
      <c r="C3656" s="4">
        <v>45714.354861111111</v>
      </c>
      <c r="D3656" s="16">
        <f>YEAR(C3656)</f>
        <v>2025</v>
      </c>
      <c r="E3656" s="1" t="str">
        <f t="shared" si="57"/>
        <v>February 2025</v>
      </c>
      <c r="F3656" s="3" t="str">
        <f ca="1">IF(C3656&gt;=TODAY()-365, "Last 12 Months", "After 12 Months")</f>
        <v>Last 12 Months</v>
      </c>
      <c r="G3656" s="1" t="s">
        <v>6454</v>
      </c>
      <c r="H3656" s="1" t="s">
        <v>4283</v>
      </c>
      <c r="I3656" s="1" t="s">
        <v>6455</v>
      </c>
      <c r="J3656" s="8">
        <f>EOMONTH(C3656, 0)</f>
        <v>45716</v>
      </c>
      <c r="K3656" s="1" t="s">
        <v>373</v>
      </c>
      <c r="L3656" s="1" t="str">
        <f>IF(ISNUMBER(SEARCH("Social subscription",I3656)),"Social Sub",IF(OR(ISNUMBER(SEARCH("Mens",I3656)),ISNUMBER(SEARCH("Ladies",I3656))),"Match Fees",IF(OR(ISNUMBER(SEARCH("Badgers",I3656)),ISNUMBER(SEARCH("Match Fee",I3656))),"Match Fees",IF(OR(ISNUMBER(SEARCH("Training",I3656)),ISNUMBER(SEARCH("Aspirations",I3656))),"Training Fee",""))))</f>
        <v>Match Fees</v>
      </c>
      <c r="M3656" s="1">
        <v>5</v>
      </c>
      <c r="N3656" s="1">
        <v>0.14000000000000001</v>
      </c>
      <c r="O3656" s="1">
        <v>0.05</v>
      </c>
      <c r="P3656" s="1">
        <v>0</v>
      </c>
      <c r="Q3656" s="1">
        <v>4.8099999999999996</v>
      </c>
    </row>
    <row r="3657" spans="1:17" ht="12.75">
      <c r="A3657" s="4">
        <v>45717</v>
      </c>
      <c r="B3657" s="18">
        <f>IF(AND(ISNUMBER(--LEFT(A3657,10)), ISNUMBER(--LEFT(C3657,10))), --LEFT(C3657,10) - --LEFT(A3657,10), "")</f>
        <v>0.30969999999797437</v>
      </c>
      <c r="C3657" s="4">
        <v>45717.30972222222</v>
      </c>
      <c r="D3657" s="16">
        <f>YEAR(C3657)</f>
        <v>2025</v>
      </c>
      <c r="E3657" s="1" t="str">
        <f t="shared" si="57"/>
        <v>March 2025</v>
      </c>
      <c r="F3657" s="3" t="str">
        <f ca="1">IF(C3657&gt;=TODAY()-365, "Last 12 Months", "After 12 Months")</f>
        <v>Last 12 Months</v>
      </c>
      <c r="G3657" s="1" t="s">
        <v>6456</v>
      </c>
      <c r="H3657" s="1" t="s">
        <v>371</v>
      </c>
      <c r="I3657" s="1" t="s">
        <v>6457</v>
      </c>
      <c r="J3657" s="8">
        <f>EOMONTH(C3657, 0)</f>
        <v>45747</v>
      </c>
      <c r="K3657" s="1" t="s">
        <v>241</v>
      </c>
      <c r="L3657" s="1" t="str">
        <f>IF(ISNUMBER(SEARCH("Social subscription",I3657)),"Social Sub",IF(OR(ISNUMBER(SEARCH("Mens",I3657)),ISNUMBER(SEARCH("Ladies",I3657))),"Match Fees",IF(OR(ISNUMBER(SEARCH("Badgers",I3657)),ISNUMBER(SEARCH("Match Fee",I3657))),"Match Fees",IF(OR(ISNUMBER(SEARCH("Training",I3657)),ISNUMBER(SEARCH("Aspirations",I3657))),"Training Fee",""))))</f>
        <v>Match Fees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</row>
    <row r="3658" spans="1:17" ht="12.75">
      <c r="A3658" s="4">
        <v>45717</v>
      </c>
      <c r="B3658" s="18">
        <f>IF(AND(ISNUMBER(--LEFT(A3658,10)), ISNUMBER(--LEFT(C3658,10))), --LEFT(C3658,10) - --LEFT(A3658,10), "")</f>
        <v>0.30969999999797437</v>
      </c>
      <c r="C3658" s="4">
        <v>45717.30972222222</v>
      </c>
      <c r="D3658" s="16">
        <f>YEAR(C3658)</f>
        <v>2025</v>
      </c>
      <c r="E3658" s="1" t="str">
        <f t="shared" si="57"/>
        <v>March 2025</v>
      </c>
      <c r="F3658" s="3" t="str">
        <f ca="1">IF(C3658&gt;=TODAY()-365, "Last 12 Months", "After 12 Months")</f>
        <v>Last 12 Months</v>
      </c>
      <c r="G3658" s="1" t="s">
        <v>6458</v>
      </c>
      <c r="H3658" s="1" t="s">
        <v>1871</v>
      </c>
      <c r="I3658" s="1" t="s">
        <v>6459</v>
      </c>
      <c r="J3658" s="8">
        <f>EOMONTH(C3658, 0)</f>
        <v>45747</v>
      </c>
      <c r="K3658" s="1" t="s">
        <v>241</v>
      </c>
      <c r="L3658" s="1" t="str">
        <f>IF(ISNUMBER(SEARCH("Social subscription",I3658)),"Social Sub",IF(OR(ISNUMBER(SEARCH("Mens",I3658)),ISNUMBER(SEARCH("Ladies",I3658))),"Match Fees",IF(OR(ISNUMBER(SEARCH("Badgers",I3658)),ISNUMBER(SEARCH("Match Fee",I3658))),"Match Fees",IF(OR(ISNUMBER(SEARCH("Training",I3658)),ISNUMBER(SEARCH("Aspirations",I3658))),"Training Fee",""))))</f>
        <v>Match Fees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</row>
    <row r="3659" spans="1:17" ht="12.75">
      <c r="A3659" s="4">
        <v>45674</v>
      </c>
      <c r="B3659" s="18">
        <f>IF(AND(ISNUMBER(--LEFT(A3659,10)), ISNUMBER(--LEFT(C3659,10))), --LEFT(C3659,10) - --LEFT(A3659,10), "")</f>
        <v>43.65060000000085</v>
      </c>
      <c r="C3659" s="4">
        <v>45717.650694444441</v>
      </c>
      <c r="D3659" s="16">
        <f>YEAR(C3659)</f>
        <v>2025</v>
      </c>
      <c r="E3659" s="1" t="str">
        <f t="shared" si="57"/>
        <v>March 2025</v>
      </c>
      <c r="F3659" s="3" t="str">
        <f ca="1">IF(C3659&gt;=TODAY()-365, "Last 12 Months", "After 12 Months")</f>
        <v>Last 12 Months</v>
      </c>
      <c r="G3659" s="1" t="s">
        <v>6460</v>
      </c>
      <c r="H3659" s="1" t="s">
        <v>2640</v>
      </c>
      <c r="I3659" s="1" t="s">
        <v>6461</v>
      </c>
      <c r="J3659" s="8">
        <f>EOMONTH(C3659, 0)</f>
        <v>45747</v>
      </c>
      <c r="K3659" s="1" t="s">
        <v>241</v>
      </c>
      <c r="L3659" s="1" t="str">
        <f>IF(ISNUMBER(SEARCH("Social subscription",I3659)),"Social Sub",IF(OR(ISNUMBER(SEARCH("Mens",I3659)),ISNUMBER(SEARCH("Ladies",I3659))),"Match Fees",IF(OR(ISNUMBER(SEARCH("Badgers",I3659)),ISNUMBER(SEARCH("Match Fee",I3659))),"Match Fees",IF(OR(ISNUMBER(SEARCH("Training",I3659)),ISNUMBER(SEARCH("Aspirations",I3659))),"Training Fee",""))))</f>
        <v>Match Fees</v>
      </c>
      <c r="M3659" s="1">
        <v>5</v>
      </c>
      <c r="N3659" s="1">
        <v>0</v>
      </c>
      <c r="O3659" s="1">
        <v>0</v>
      </c>
      <c r="P3659" s="1">
        <v>0</v>
      </c>
      <c r="Q3659" s="1">
        <v>5</v>
      </c>
    </row>
    <row r="3660" spans="1:17" ht="12.75">
      <c r="A3660" s="4">
        <v>45688</v>
      </c>
      <c r="B3660" s="18">
        <f>IF(AND(ISNUMBER(--LEFT(A3660,10)), ISNUMBER(--LEFT(C3660,10))), --LEFT(C3660,10) - --LEFT(A3660,10), "")</f>
        <v>29.65060000000085</v>
      </c>
      <c r="C3660" s="4">
        <v>45717.650694444441</v>
      </c>
      <c r="D3660" s="16">
        <f>YEAR(C3660)</f>
        <v>2025</v>
      </c>
      <c r="E3660" s="1" t="str">
        <f t="shared" si="57"/>
        <v>March 2025</v>
      </c>
      <c r="F3660" s="3" t="str">
        <f ca="1">IF(C3660&gt;=TODAY()-365, "Last 12 Months", "After 12 Months")</f>
        <v>Last 12 Months</v>
      </c>
      <c r="G3660" s="1" t="s">
        <v>6462</v>
      </c>
      <c r="H3660" s="1" t="s">
        <v>2640</v>
      </c>
      <c r="I3660" s="1" t="s">
        <v>6463</v>
      </c>
      <c r="J3660" s="8">
        <f>EOMONTH(C3660, 0)</f>
        <v>45747</v>
      </c>
      <c r="K3660" s="1" t="s">
        <v>241</v>
      </c>
      <c r="L3660" s="1" t="str">
        <f>IF(ISNUMBER(SEARCH("Social subscription",I3660)),"Social Sub",IF(OR(ISNUMBER(SEARCH("Mens",I3660)),ISNUMBER(SEARCH("Ladies",I3660))),"Match Fees",IF(OR(ISNUMBER(SEARCH("Badgers",I3660)),ISNUMBER(SEARCH("Match Fee",I3660))),"Match Fees",IF(OR(ISNUMBER(SEARCH("Training",I3660)),ISNUMBER(SEARCH("Aspirations",I3660))),"Training Fee",""))))</f>
        <v>Match Fees</v>
      </c>
      <c r="M3660" s="1">
        <v>5</v>
      </c>
      <c r="N3660" s="1">
        <v>0</v>
      </c>
      <c r="O3660" s="1">
        <v>0</v>
      </c>
      <c r="P3660" s="1">
        <v>0</v>
      </c>
      <c r="Q3660" s="1">
        <v>5</v>
      </c>
    </row>
    <row r="3661" spans="1:17" ht="12.75">
      <c r="A3661" s="4">
        <v>45695</v>
      </c>
      <c r="B3661" s="18">
        <f>IF(AND(ISNUMBER(--LEFT(A3661,10)), ISNUMBER(--LEFT(C3661,10))), --LEFT(C3661,10) - --LEFT(A3661,10), "")</f>
        <v>22.65060000000085</v>
      </c>
      <c r="C3661" s="4">
        <v>45717.650694444441</v>
      </c>
      <c r="D3661" s="16">
        <f>YEAR(C3661)</f>
        <v>2025</v>
      </c>
      <c r="E3661" s="1" t="str">
        <f t="shared" si="57"/>
        <v>March 2025</v>
      </c>
      <c r="F3661" s="3" t="str">
        <f ca="1">IF(C3661&gt;=TODAY()-365, "Last 12 Months", "After 12 Months")</f>
        <v>Last 12 Months</v>
      </c>
      <c r="G3661" s="1" t="s">
        <v>6464</v>
      </c>
      <c r="H3661" s="1" t="s">
        <v>2640</v>
      </c>
      <c r="I3661" s="1" t="s">
        <v>6465</v>
      </c>
      <c r="J3661" s="8">
        <f>EOMONTH(C3661, 0)</f>
        <v>45747</v>
      </c>
      <c r="K3661" s="1" t="s">
        <v>241</v>
      </c>
      <c r="L3661" s="1" t="str">
        <f>IF(ISNUMBER(SEARCH("Social subscription",I3661)),"Social Sub",IF(OR(ISNUMBER(SEARCH("Mens",I3661)),ISNUMBER(SEARCH("Ladies",I3661))),"Match Fees",IF(OR(ISNUMBER(SEARCH("Badgers",I3661)),ISNUMBER(SEARCH("Match Fee",I3661))),"Match Fees",IF(OR(ISNUMBER(SEARCH("Training",I3661)),ISNUMBER(SEARCH("Aspirations",I3661))),"Training Fee",""))))</f>
        <v>Match Fees</v>
      </c>
      <c r="M3661" s="1">
        <v>5</v>
      </c>
      <c r="N3661" s="1">
        <v>0</v>
      </c>
      <c r="O3661" s="1">
        <v>0</v>
      </c>
      <c r="P3661" s="1">
        <v>0</v>
      </c>
      <c r="Q3661" s="1">
        <v>5</v>
      </c>
    </row>
    <row r="3662" spans="1:17" ht="12.75">
      <c r="A3662" s="4">
        <v>45710</v>
      </c>
      <c r="B3662" s="18">
        <f>IF(AND(ISNUMBER(--LEFT(A3662,10)), ISNUMBER(--LEFT(C3662,10))), --LEFT(C3662,10) - --LEFT(A3662,10), "")</f>
        <v>7.6506000000008498</v>
      </c>
      <c r="C3662" s="4">
        <v>45717.650694444441</v>
      </c>
      <c r="D3662" s="16">
        <f>YEAR(C3662)</f>
        <v>2025</v>
      </c>
      <c r="E3662" s="1" t="str">
        <f t="shared" si="57"/>
        <v>March 2025</v>
      </c>
      <c r="F3662" s="3" t="str">
        <f ca="1">IF(C3662&gt;=TODAY()-365, "Last 12 Months", "After 12 Months")</f>
        <v>Last 12 Months</v>
      </c>
      <c r="G3662" s="1" t="s">
        <v>6466</v>
      </c>
      <c r="H3662" s="1" t="s">
        <v>2640</v>
      </c>
      <c r="I3662" s="1" t="s">
        <v>6467</v>
      </c>
      <c r="J3662" s="8">
        <f>EOMONTH(C3662, 0)</f>
        <v>45747</v>
      </c>
      <c r="K3662" s="1" t="s">
        <v>241</v>
      </c>
      <c r="L3662" s="1" t="str">
        <f>IF(ISNUMBER(SEARCH("Social subscription",I3662)),"Social Sub",IF(OR(ISNUMBER(SEARCH("Mens",I3662)),ISNUMBER(SEARCH("Ladies",I3662))),"Match Fees",IF(OR(ISNUMBER(SEARCH("Badgers",I3662)),ISNUMBER(SEARCH("Match Fee",I3662))),"Match Fees",IF(OR(ISNUMBER(SEARCH("Training",I3662)),ISNUMBER(SEARCH("Aspirations",I3662))),"Training Fee",""))))</f>
        <v>Match Fees</v>
      </c>
      <c r="M3662" s="1">
        <v>5</v>
      </c>
      <c r="N3662" s="1">
        <v>0</v>
      </c>
      <c r="O3662" s="1">
        <v>0</v>
      </c>
      <c r="P3662" s="1">
        <v>0</v>
      </c>
      <c r="Q3662" s="1">
        <v>5</v>
      </c>
    </row>
    <row r="3663" spans="1:17" ht="12.75">
      <c r="A3663" s="4">
        <v>45716</v>
      </c>
      <c r="B3663" s="18">
        <f>IF(AND(ISNUMBER(--LEFT(A3663,10)), ISNUMBER(--LEFT(C3663,10))), --LEFT(C3663,10) - --LEFT(A3663,10), "")</f>
        <v>1.6506000000008498</v>
      </c>
      <c r="C3663" s="4">
        <v>45717.650694444441</v>
      </c>
      <c r="D3663" s="16">
        <f>YEAR(C3663)</f>
        <v>2025</v>
      </c>
      <c r="E3663" s="1" t="str">
        <f t="shared" si="57"/>
        <v>March 2025</v>
      </c>
      <c r="F3663" s="3" t="str">
        <f ca="1">IF(C3663&gt;=TODAY()-365, "Last 12 Months", "After 12 Months")</f>
        <v>Last 12 Months</v>
      </c>
      <c r="G3663" s="1" t="s">
        <v>6468</v>
      </c>
      <c r="H3663" s="1" t="s">
        <v>2640</v>
      </c>
      <c r="I3663" s="1" t="s">
        <v>6469</v>
      </c>
      <c r="J3663" s="8">
        <f>EOMONTH(C3663, 0)</f>
        <v>45747</v>
      </c>
      <c r="K3663" s="1" t="s">
        <v>241</v>
      </c>
      <c r="L3663" s="1" t="str">
        <f>IF(ISNUMBER(SEARCH("Social subscription",I3663)),"Social Sub",IF(OR(ISNUMBER(SEARCH("Mens",I3663)),ISNUMBER(SEARCH("Ladies",I3663))),"Match Fees",IF(OR(ISNUMBER(SEARCH("Badgers",I3663)),ISNUMBER(SEARCH("Match Fee",I3663))),"Match Fees",IF(OR(ISNUMBER(SEARCH("Training",I3663)),ISNUMBER(SEARCH("Aspirations",I3663))),"Training Fee",""))))</f>
        <v>Match Fees</v>
      </c>
      <c r="M3663" s="1">
        <v>5</v>
      </c>
      <c r="N3663" s="1">
        <v>0</v>
      </c>
      <c r="O3663" s="1">
        <v>0</v>
      </c>
      <c r="P3663" s="1">
        <v>0</v>
      </c>
      <c r="Q3663" s="1">
        <v>5</v>
      </c>
    </row>
    <row r="3664" spans="1:17" ht="12.75">
      <c r="A3664" s="4">
        <v>45543</v>
      </c>
      <c r="B3664" s="18">
        <f>IF(AND(ISNUMBER(--LEFT(A3664,10)), ISNUMBER(--LEFT(C3664,10))), --LEFT(C3664,10) - --LEFT(A3664,10), "")</f>
        <v>174.75690000000031</v>
      </c>
      <c r="C3664" s="4">
        <v>45717.756944444445</v>
      </c>
      <c r="D3664" s="16">
        <f>YEAR(C3664)</f>
        <v>2025</v>
      </c>
      <c r="E3664" s="1" t="str">
        <f t="shared" si="57"/>
        <v>March 2025</v>
      </c>
      <c r="F3664" s="3" t="str">
        <f ca="1">IF(C3664&gt;=TODAY()-365, "Last 12 Months", "After 12 Months")</f>
        <v>Last 12 Months</v>
      </c>
      <c r="G3664" s="1" t="s">
        <v>6470</v>
      </c>
      <c r="H3664" s="1" t="s">
        <v>826</v>
      </c>
      <c r="I3664" s="1" t="s">
        <v>4008</v>
      </c>
      <c r="J3664" s="8">
        <f>EOMONTH(C3664, 0)</f>
        <v>45747</v>
      </c>
      <c r="K3664" s="1" t="s">
        <v>373</v>
      </c>
      <c r="L3664" s="1" t="str">
        <f>IF(ISNUMBER(SEARCH("Social subscription",I3664)),"Social Sub",IF(OR(ISNUMBER(SEARCH("Mens",I3664)),ISNUMBER(SEARCH("Ladies",I3664))),"Match Fees",IF(OR(ISNUMBER(SEARCH("Badgers",I3664)),ISNUMBER(SEARCH("Match Fee",I3664))),"Match Fees",IF(OR(ISNUMBER(SEARCH("Training",I3664)),ISNUMBER(SEARCH("Aspirations",I3664))),"Training Fee",""))))</f>
        <v>Training Fee</v>
      </c>
      <c r="M3664" s="1">
        <v>3</v>
      </c>
      <c r="N3664" s="1">
        <v>0.13</v>
      </c>
      <c r="O3664" s="1">
        <v>0.05</v>
      </c>
      <c r="P3664" s="1">
        <v>0</v>
      </c>
      <c r="Q3664" s="1">
        <v>2.82</v>
      </c>
    </row>
    <row r="3665" spans="1:17" ht="12.75">
      <c r="A3665" s="4">
        <v>45550</v>
      </c>
      <c r="B3665" s="18">
        <f>IF(AND(ISNUMBER(--LEFT(A3665,10)), ISNUMBER(--LEFT(C3665,10))), --LEFT(C3665,10) - --LEFT(A3665,10), "")</f>
        <v>167.75690000000031</v>
      </c>
      <c r="C3665" s="4">
        <v>45717.756944444445</v>
      </c>
      <c r="D3665" s="16">
        <f>YEAR(C3665)</f>
        <v>2025</v>
      </c>
      <c r="E3665" s="1" t="str">
        <f t="shared" si="57"/>
        <v>March 2025</v>
      </c>
      <c r="F3665" s="3" t="str">
        <f ca="1">IF(C3665&gt;=TODAY()-365, "Last 12 Months", "After 12 Months")</f>
        <v>Last 12 Months</v>
      </c>
      <c r="G3665" s="1" t="s">
        <v>6471</v>
      </c>
      <c r="H3665" s="1" t="s">
        <v>791</v>
      </c>
      <c r="I3665" s="1" t="s">
        <v>6472</v>
      </c>
      <c r="J3665" s="8">
        <f>EOMONTH(C3665, 0)</f>
        <v>45747</v>
      </c>
      <c r="K3665" s="1" t="s">
        <v>373</v>
      </c>
      <c r="L3665" s="1" t="str">
        <f>IF(ISNUMBER(SEARCH("Social subscription",I3665)),"Social Sub",IF(OR(ISNUMBER(SEARCH("Mens",I3665)),ISNUMBER(SEARCH("Ladies",I3665))),"Match Fees",IF(OR(ISNUMBER(SEARCH("Badgers",I3665)),ISNUMBER(SEARCH("Match Fee",I3665))),"Match Fees",IF(OR(ISNUMBER(SEARCH("Training",I3665)),ISNUMBER(SEARCH("Aspirations",I3665))),"Training Fee",""))))</f>
        <v>Training Fee</v>
      </c>
      <c r="M3665" s="1">
        <v>3</v>
      </c>
      <c r="N3665" s="1">
        <v>0.05</v>
      </c>
      <c r="O3665" s="1">
        <v>0.05</v>
      </c>
      <c r="P3665" s="1">
        <v>0</v>
      </c>
      <c r="Q3665" s="1">
        <v>2.9</v>
      </c>
    </row>
    <row r="3666" spans="1:17" ht="12.75">
      <c r="A3666" s="4">
        <v>45568</v>
      </c>
      <c r="B3666" s="18">
        <f>IF(AND(ISNUMBER(--LEFT(A3666,10)), ISNUMBER(--LEFT(C3666,10))), --LEFT(C3666,10) - --LEFT(A3666,10), "")</f>
        <v>149.75690000000031</v>
      </c>
      <c r="C3666" s="4">
        <v>45717.756944444445</v>
      </c>
      <c r="D3666" s="16">
        <f>YEAR(C3666)</f>
        <v>2025</v>
      </c>
      <c r="E3666" s="1" t="str">
        <f t="shared" si="57"/>
        <v>March 2025</v>
      </c>
      <c r="F3666" s="3" t="str">
        <f ca="1">IF(C3666&gt;=TODAY()-365, "Last 12 Months", "After 12 Months")</f>
        <v>Last 12 Months</v>
      </c>
      <c r="G3666" s="1" t="s">
        <v>6473</v>
      </c>
      <c r="H3666" s="1" t="s">
        <v>791</v>
      </c>
      <c r="I3666" s="1" t="s">
        <v>6474</v>
      </c>
      <c r="J3666" s="8">
        <f>EOMONTH(C3666, 0)</f>
        <v>45747</v>
      </c>
      <c r="K3666" s="1" t="s">
        <v>373</v>
      </c>
      <c r="L3666" s="1" t="str">
        <f>IF(ISNUMBER(SEARCH("Social subscription",I3666)),"Social Sub",IF(OR(ISNUMBER(SEARCH("Mens",I3666)),ISNUMBER(SEARCH("Ladies",I3666))),"Match Fees",IF(OR(ISNUMBER(SEARCH("Badgers",I3666)),ISNUMBER(SEARCH("Match Fee",I3666))),"Match Fees",IF(OR(ISNUMBER(SEARCH("Training",I3666)),ISNUMBER(SEARCH("Aspirations",I3666))),"Training Fee",""))))</f>
        <v>Training Fee</v>
      </c>
      <c r="M3666" s="1">
        <v>3</v>
      </c>
      <c r="N3666" s="1">
        <v>0.05</v>
      </c>
      <c r="O3666" s="1">
        <v>0.05</v>
      </c>
      <c r="P3666" s="1">
        <v>0</v>
      </c>
      <c r="Q3666" s="1">
        <v>2.9</v>
      </c>
    </row>
    <row r="3667" spans="1:17" ht="12.75">
      <c r="A3667" s="4">
        <v>45568</v>
      </c>
      <c r="B3667" s="18">
        <f>IF(AND(ISNUMBER(--LEFT(A3667,10)), ISNUMBER(--LEFT(C3667,10))), --LEFT(C3667,10) - --LEFT(A3667,10), "")</f>
        <v>149.75690000000031</v>
      </c>
      <c r="C3667" s="4">
        <v>45717.756944444445</v>
      </c>
      <c r="D3667" s="16">
        <f>YEAR(C3667)</f>
        <v>2025</v>
      </c>
      <c r="E3667" s="1" t="str">
        <f t="shared" si="57"/>
        <v>March 2025</v>
      </c>
      <c r="F3667" s="3" t="str">
        <f ca="1">IF(C3667&gt;=TODAY()-365, "Last 12 Months", "After 12 Months")</f>
        <v>Last 12 Months</v>
      </c>
      <c r="G3667" s="1" t="s">
        <v>6475</v>
      </c>
      <c r="H3667" s="1" t="s">
        <v>826</v>
      </c>
      <c r="I3667" s="1" t="s">
        <v>6474</v>
      </c>
      <c r="J3667" s="8">
        <f>EOMONTH(C3667, 0)</f>
        <v>45747</v>
      </c>
      <c r="K3667" s="1" t="s">
        <v>373</v>
      </c>
      <c r="L3667" s="1" t="str">
        <f>IF(ISNUMBER(SEARCH("Social subscription",I3667)),"Social Sub",IF(OR(ISNUMBER(SEARCH("Mens",I3667)),ISNUMBER(SEARCH("Ladies",I3667))),"Match Fees",IF(OR(ISNUMBER(SEARCH("Badgers",I3667)),ISNUMBER(SEARCH("Match Fee",I3667))),"Match Fees",IF(OR(ISNUMBER(SEARCH("Training",I3667)),ISNUMBER(SEARCH("Aspirations",I3667))),"Training Fee",""))))</f>
        <v>Training Fee</v>
      </c>
      <c r="M3667" s="1">
        <v>3</v>
      </c>
      <c r="N3667" s="1">
        <v>0.05</v>
      </c>
      <c r="O3667" s="1">
        <v>0.05</v>
      </c>
      <c r="P3667" s="1">
        <v>0</v>
      </c>
      <c r="Q3667" s="1">
        <v>2.9</v>
      </c>
    </row>
    <row r="3668" spans="1:17" ht="12.75">
      <c r="A3668" s="4">
        <v>45571</v>
      </c>
      <c r="B3668" s="18">
        <f>IF(AND(ISNUMBER(--LEFT(A3668,10)), ISNUMBER(--LEFT(C3668,10))), --LEFT(C3668,10) - --LEFT(A3668,10), "")</f>
        <v>146.75690000000031</v>
      </c>
      <c r="C3668" s="4">
        <v>45717.756944444445</v>
      </c>
      <c r="D3668" s="16">
        <f>YEAR(C3668)</f>
        <v>2025</v>
      </c>
      <c r="E3668" s="1" t="str">
        <f t="shared" si="57"/>
        <v>March 2025</v>
      </c>
      <c r="F3668" s="3" t="str">
        <f ca="1">IF(C3668&gt;=TODAY()-365, "Last 12 Months", "After 12 Months")</f>
        <v>Last 12 Months</v>
      </c>
      <c r="G3668" s="1" t="s">
        <v>6476</v>
      </c>
      <c r="H3668" s="1" t="s">
        <v>791</v>
      </c>
      <c r="I3668" s="1" t="s">
        <v>6477</v>
      </c>
      <c r="J3668" s="8">
        <f>EOMONTH(C3668, 0)</f>
        <v>45747</v>
      </c>
      <c r="K3668" s="1" t="s">
        <v>373</v>
      </c>
      <c r="L3668" s="1" t="str">
        <f>IF(ISNUMBER(SEARCH("Social subscription",I3668)),"Social Sub",IF(OR(ISNUMBER(SEARCH("Mens",I3668)),ISNUMBER(SEARCH("Ladies",I3668))),"Match Fees",IF(OR(ISNUMBER(SEARCH("Badgers",I3668)),ISNUMBER(SEARCH("Match Fee",I3668))),"Match Fees",IF(OR(ISNUMBER(SEARCH("Training",I3668)),ISNUMBER(SEARCH("Aspirations",I3668))),"Training Fee",""))))</f>
        <v>Training Fee</v>
      </c>
      <c r="M3668" s="1">
        <v>3</v>
      </c>
      <c r="N3668" s="1">
        <v>0.05</v>
      </c>
      <c r="O3668" s="1">
        <v>0.05</v>
      </c>
      <c r="P3668" s="1">
        <v>0</v>
      </c>
      <c r="Q3668" s="1">
        <v>2.9</v>
      </c>
    </row>
    <row r="3669" spans="1:17" ht="12.75">
      <c r="A3669" s="4">
        <v>45579</v>
      </c>
      <c r="B3669" s="18">
        <f>IF(AND(ISNUMBER(--LEFT(A3669,10)), ISNUMBER(--LEFT(C3669,10))), --LEFT(C3669,10) - --LEFT(A3669,10), "")</f>
        <v>138.75690000000031</v>
      </c>
      <c r="C3669" s="4">
        <v>45717.756944444445</v>
      </c>
      <c r="D3669" s="16">
        <f>YEAR(C3669)</f>
        <v>2025</v>
      </c>
      <c r="E3669" s="1" t="str">
        <f t="shared" si="57"/>
        <v>March 2025</v>
      </c>
      <c r="F3669" s="3" t="str">
        <f ca="1">IF(C3669&gt;=TODAY()-365, "Last 12 Months", "After 12 Months")</f>
        <v>Last 12 Months</v>
      </c>
      <c r="G3669" s="1" t="s">
        <v>6478</v>
      </c>
      <c r="H3669" s="1" t="s">
        <v>791</v>
      </c>
      <c r="I3669" s="1" t="s">
        <v>6479</v>
      </c>
      <c r="J3669" s="8">
        <f>EOMONTH(C3669, 0)</f>
        <v>45747</v>
      </c>
      <c r="K3669" s="1" t="s">
        <v>373</v>
      </c>
      <c r="L3669" s="1" t="str">
        <f>IF(ISNUMBER(SEARCH("Social subscription",I3669)),"Social Sub",IF(OR(ISNUMBER(SEARCH("Mens",I3669)),ISNUMBER(SEARCH("Ladies",I3669))),"Match Fees",IF(OR(ISNUMBER(SEARCH("Badgers",I3669)),ISNUMBER(SEARCH("Match Fee",I3669))),"Match Fees",IF(OR(ISNUMBER(SEARCH("Training",I3669)),ISNUMBER(SEARCH("Aspirations",I3669))),"Training Fee",""))))</f>
        <v>Training Fee</v>
      </c>
      <c r="M3669" s="1">
        <v>3</v>
      </c>
      <c r="N3669" s="1">
        <v>0.05</v>
      </c>
      <c r="O3669" s="1">
        <v>0.05</v>
      </c>
      <c r="P3669" s="1">
        <v>0</v>
      </c>
      <c r="Q3669" s="1">
        <v>2.9</v>
      </c>
    </row>
    <row r="3670" spans="1:17" ht="12.75">
      <c r="A3670" s="4">
        <v>45579</v>
      </c>
      <c r="B3670" s="18">
        <f>IF(AND(ISNUMBER(--LEFT(A3670,10)), ISNUMBER(--LEFT(C3670,10))), --LEFT(C3670,10) - --LEFT(A3670,10), "")</f>
        <v>138.75690000000031</v>
      </c>
      <c r="C3670" s="4">
        <v>45717.756944444445</v>
      </c>
      <c r="D3670" s="16">
        <f>YEAR(C3670)</f>
        <v>2025</v>
      </c>
      <c r="E3670" s="1" t="str">
        <f t="shared" si="57"/>
        <v>March 2025</v>
      </c>
      <c r="F3670" s="3" t="str">
        <f ca="1">IF(C3670&gt;=TODAY()-365, "Last 12 Months", "After 12 Months")</f>
        <v>Last 12 Months</v>
      </c>
      <c r="G3670" s="1" t="s">
        <v>6480</v>
      </c>
      <c r="H3670" s="1" t="s">
        <v>2734</v>
      </c>
      <c r="I3670" s="1" t="s">
        <v>6479</v>
      </c>
      <c r="J3670" s="8">
        <f>EOMONTH(C3670, 0)</f>
        <v>45747</v>
      </c>
      <c r="K3670" s="1" t="s">
        <v>373</v>
      </c>
      <c r="L3670" s="1" t="str">
        <f>IF(ISNUMBER(SEARCH("Social subscription",I3670)),"Social Sub",IF(OR(ISNUMBER(SEARCH("Mens",I3670)),ISNUMBER(SEARCH("Ladies",I3670))),"Match Fees",IF(OR(ISNUMBER(SEARCH("Badgers",I3670)),ISNUMBER(SEARCH("Match Fee",I3670))),"Match Fees",IF(OR(ISNUMBER(SEARCH("Training",I3670)),ISNUMBER(SEARCH("Aspirations",I3670))),"Training Fee",""))))</f>
        <v>Training Fee</v>
      </c>
      <c r="M3670" s="1">
        <v>3</v>
      </c>
      <c r="N3670" s="1">
        <v>0.05</v>
      </c>
      <c r="O3670" s="1">
        <v>0.05</v>
      </c>
      <c r="P3670" s="1">
        <v>0</v>
      </c>
      <c r="Q3670" s="1">
        <v>2.9</v>
      </c>
    </row>
    <row r="3671" spans="1:17" ht="12.75">
      <c r="A3671" s="4">
        <v>45579</v>
      </c>
      <c r="B3671" s="18">
        <f>IF(AND(ISNUMBER(--LEFT(A3671,10)), ISNUMBER(--LEFT(C3671,10))), --LEFT(C3671,10) - --LEFT(A3671,10), "")</f>
        <v>138.75690000000031</v>
      </c>
      <c r="C3671" s="4">
        <v>45717.756944444445</v>
      </c>
      <c r="D3671" s="16">
        <f>YEAR(C3671)</f>
        <v>2025</v>
      </c>
      <c r="E3671" s="1" t="str">
        <f t="shared" si="57"/>
        <v>March 2025</v>
      </c>
      <c r="F3671" s="3" t="str">
        <f ca="1">IF(C3671&gt;=TODAY()-365, "Last 12 Months", "After 12 Months")</f>
        <v>Last 12 Months</v>
      </c>
      <c r="G3671" s="1" t="s">
        <v>6481</v>
      </c>
      <c r="H3671" s="1" t="s">
        <v>826</v>
      </c>
      <c r="I3671" s="1" t="s">
        <v>6479</v>
      </c>
      <c r="J3671" s="8">
        <f>EOMONTH(C3671, 0)</f>
        <v>45747</v>
      </c>
      <c r="K3671" s="1" t="s">
        <v>373</v>
      </c>
      <c r="L3671" s="1" t="str">
        <f>IF(ISNUMBER(SEARCH("Social subscription",I3671)),"Social Sub",IF(OR(ISNUMBER(SEARCH("Mens",I3671)),ISNUMBER(SEARCH("Ladies",I3671))),"Match Fees",IF(OR(ISNUMBER(SEARCH("Badgers",I3671)),ISNUMBER(SEARCH("Match Fee",I3671))),"Match Fees",IF(OR(ISNUMBER(SEARCH("Training",I3671)),ISNUMBER(SEARCH("Aspirations",I3671))),"Training Fee",""))))</f>
        <v>Training Fee</v>
      </c>
      <c r="M3671" s="1">
        <v>3</v>
      </c>
      <c r="N3671" s="1">
        <v>0.05</v>
      </c>
      <c r="O3671" s="1">
        <v>0.05</v>
      </c>
      <c r="P3671" s="1">
        <v>0</v>
      </c>
      <c r="Q3671" s="1">
        <v>2.9</v>
      </c>
    </row>
    <row r="3672" spans="1:17" ht="12.75">
      <c r="A3672" s="4">
        <v>45592</v>
      </c>
      <c r="B3672" s="18">
        <f>IF(AND(ISNUMBER(--LEFT(A3672,10)), ISNUMBER(--LEFT(C3672,10))), --LEFT(C3672,10) - --LEFT(A3672,10), "")</f>
        <v>125.75690000000031</v>
      </c>
      <c r="C3672" s="4">
        <v>45717.756944444445</v>
      </c>
      <c r="D3672" s="16">
        <f>YEAR(C3672)</f>
        <v>2025</v>
      </c>
      <c r="E3672" s="1" t="str">
        <f t="shared" si="57"/>
        <v>March 2025</v>
      </c>
      <c r="F3672" s="3" t="str">
        <f ca="1">IF(C3672&gt;=TODAY()-365, "Last 12 Months", "After 12 Months")</f>
        <v>Last 12 Months</v>
      </c>
      <c r="G3672" s="1" t="s">
        <v>6482</v>
      </c>
      <c r="H3672" s="1" t="s">
        <v>791</v>
      </c>
      <c r="I3672" s="1" t="s">
        <v>6483</v>
      </c>
      <c r="J3672" s="8">
        <f>EOMONTH(C3672, 0)</f>
        <v>45747</v>
      </c>
      <c r="K3672" s="1" t="s">
        <v>373</v>
      </c>
      <c r="L3672" s="1" t="str">
        <f>IF(ISNUMBER(SEARCH("Social subscription",I3672)),"Social Sub",IF(OR(ISNUMBER(SEARCH("Mens",I3672)),ISNUMBER(SEARCH("Ladies",I3672))),"Match Fees",IF(OR(ISNUMBER(SEARCH("Badgers",I3672)),ISNUMBER(SEARCH("Match Fee",I3672))),"Match Fees",IF(OR(ISNUMBER(SEARCH("Training",I3672)),ISNUMBER(SEARCH("Aspirations",I3672))),"Training Fee",""))))</f>
        <v>Training Fee</v>
      </c>
      <c r="M3672" s="1">
        <v>3</v>
      </c>
      <c r="N3672" s="1">
        <v>0.05</v>
      </c>
      <c r="O3672" s="1">
        <v>0.05</v>
      </c>
      <c r="P3672" s="1">
        <v>0</v>
      </c>
      <c r="Q3672" s="1">
        <v>2.9</v>
      </c>
    </row>
    <row r="3673" spans="1:17" ht="12.75">
      <c r="A3673" s="4">
        <v>45592</v>
      </c>
      <c r="B3673" s="18">
        <f>IF(AND(ISNUMBER(--LEFT(A3673,10)), ISNUMBER(--LEFT(C3673,10))), --LEFT(C3673,10) - --LEFT(A3673,10), "")</f>
        <v>125.75690000000031</v>
      </c>
      <c r="C3673" s="4">
        <v>45717.756944444445</v>
      </c>
      <c r="D3673" s="16">
        <f>YEAR(C3673)</f>
        <v>2025</v>
      </c>
      <c r="E3673" s="1" t="str">
        <f t="shared" si="57"/>
        <v>March 2025</v>
      </c>
      <c r="F3673" s="3" t="str">
        <f ca="1">IF(C3673&gt;=TODAY()-365, "Last 12 Months", "After 12 Months")</f>
        <v>Last 12 Months</v>
      </c>
      <c r="G3673" s="1" t="s">
        <v>6484</v>
      </c>
      <c r="H3673" s="1" t="s">
        <v>826</v>
      </c>
      <c r="I3673" s="1" t="s">
        <v>6483</v>
      </c>
      <c r="J3673" s="8">
        <f>EOMONTH(C3673, 0)</f>
        <v>45747</v>
      </c>
      <c r="K3673" s="1" t="s">
        <v>373</v>
      </c>
      <c r="L3673" s="1" t="str">
        <f>IF(ISNUMBER(SEARCH("Social subscription",I3673)),"Social Sub",IF(OR(ISNUMBER(SEARCH("Mens",I3673)),ISNUMBER(SEARCH("Ladies",I3673))),"Match Fees",IF(OR(ISNUMBER(SEARCH("Badgers",I3673)),ISNUMBER(SEARCH("Match Fee",I3673))),"Match Fees",IF(OR(ISNUMBER(SEARCH("Training",I3673)),ISNUMBER(SEARCH("Aspirations",I3673))),"Training Fee",""))))</f>
        <v>Training Fee</v>
      </c>
      <c r="M3673" s="1">
        <v>3</v>
      </c>
      <c r="N3673" s="1">
        <v>0.05</v>
      </c>
      <c r="O3673" s="1">
        <v>0.05</v>
      </c>
      <c r="P3673" s="1">
        <v>0</v>
      </c>
      <c r="Q3673" s="1">
        <v>2.9</v>
      </c>
    </row>
    <row r="3674" spans="1:17" ht="12.75">
      <c r="A3674" s="4">
        <v>45599</v>
      </c>
      <c r="B3674" s="18">
        <f>IF(AND(ISNUMBER(--LEFT(A3674,10)), ISNUMBER(--LEFT(C3674,10))), --LEFT(C3674,10) - --LEFT(A3674,10), "")</f>
        <v>118.75690000000031</v>
      </c>
      <c r="C3674" s="4">
        <v>45717.756944444445</v>
      </c>
      <c r="D3674" s="16">
        <f>YEAR(C3674)</f>
        <v>2025</v>
      </c>
      <c r="E3674" s="1" t="str">
        <f t="shared" si="57"/>
        <v>March 2025</v>
      </c>
      <c r="F3674" s="3" t="str">
        <f ca="1">IF(C3674&gt;=TODAY()-365, "Last 12 Months", "After 12 Months")</f>
        <v>Last 12 Months</v>
      </c>
      <c r="G3674" s="1" t="s">
        <v>6485</v>
      </c>
      <c r="H3674" s="1" t="s">
        <v>791</v>
      </c>
      <c r="I3674" s="1" t="s">
        <v>6486</v>
      </c>
      <c r="J3674" s="8">
        <f>EOMONTH(C3674, 0)</f>
        <v>45747</v>
      </c>
      <c r="K3674" s="1" t="s">
        <v>373</v>
      </c>
      <c r="L3674" s="1" t="str">
        <f>IF(ISNUMBER(SEARCH("Social subscription",I3674)),"Social Sub",IF(OR(ISNUMBER(SEARCH("Mens",I3674)),ISNUMBER(SEARCH("Ladies",I3674))),"Match Fees",IF(OR(ISNUMBER(SEARCH("Badgers",I3674)),ISNUMBER(SEARCH("Match Fee",I3674))),"Match Fees",IF(OR(ISNUMBER(SEARCH("Training",I3674)),ISNUMBER(SEARCH("Aspirations",I3674))),"Training Fee",""))))</f>
        <v>Training Fee</v>
      </c>
      <c r="M3674" s="1">
        <v>3</v>
      </c>
      <c r="N3674" s="1">
        <v>0.05</v>
      </c>
      <c r="O3674" s="1">
        <v>0.05</v>
      </c>
      <c r="P3674" s="1">
        <v>0</v>
      </c>
      <c r="Q3674" s="1">
        <v>2.9</v>
      </c>
    </row>
    <row r="3675" spans="1:17" ht="12.75">
      <c r="A3675" s="4">
        <v>45606</v>
      </c>
      <c r="B3675" s="18">
        <f>IF(AND(ISNUMBER(--LEFT(A3675,10)), ISNUMBER(--LEFT(C3675,10))), --LEFT(C3675,10) - --LEFT(A3675,10), "")</f>
        <v>111.75690000000031</v>
      </c>
      <c r="C3675" s="4">
        <v>45717.756944444445</v>
      </c>
      <c r="D3675" s="16">
        <f>YEAR(C3675)</f>
        <v>2025</v>
      </c>
      <c r="E3675" s="1" t="str">
        <f t="shared" si="57"/>
        <v>March 2025</v>
      </c>
      <c r="F3675" s="3" t="str">
        <f ca="1">IF(C3675&gt;=TODAY()-365, "Last 12 Months", "After 12 Months")</f>
        <v>Last 12 Months</v>
      </c>
      <c r="G3675" s="1" t="s">
        <v>6487</v>
      </c>
      <c r="H3675" s="1" t="s">
        <v>791</v>
      </c>
      <c r="I3675" s="1" t="s">
        <v>6488</v>
      </c>
      <c r="J3675" s="8">
        <f>EOMONTH(C3675, 0)</f>
        <v>45747</v>
      </c>
      <c r="K3675" s="1" t="s">
        <v>373</v>
      </c>
      <c r="L3675" s="1" t="str">
        <f>IF(ISNUMBER(SEARCH("Social subscription",I3675)),"Social Sub",IF(OR(ISNUMBER(SEARCH("Mens",I3675)),ISNUMBER(SEARCH("Ladies",I3675))),"Match Fees",IF(OR(ISNUMBER(SEARCH("Badgers",I3675)),ISNUMBER(SEARCH("Match Fee",I3675))),"Match Fees",IF(OR(ISNUMBER(SEARCH("Training",I3675)),ISNUMBER(SEARCH("Aspirations",I3675))),"Training Fee",""))))</f>
        <v>Training Fee</v>
      </c>
      <c r="M3675" s="1">
        <v>3</v>
      </c>
      <c r="N3675" s="1">
        <v>0.05</v>
      </c>
      <c r="O3675" s="1">
        <v>0.05</v>
      </c>
      <c r="P3675" s="1">
        <v>0</v>
      </c>
      <c r="Q3675" s="1">
        <v>2.9</v>
      </c>
    </row>
    <row r="3676" spans="1:17" ht="12.75">
      <c r="A3676" s="4">
        <v>45606</v>
      </c>
      <c r="B3676" s="18">
        <f>IF(AND(ISNUMBER(--LEFT(A3676,10)), ISNUMBER(--LEFT(C3676,10))), --LEFT(C3676,10) - --LEFT(A3676,10), "")</f>
        <v>111.75690000000031</v>
      </c>
      <c r="C3676" s="4">
        <v>45717.756944444445</v>
      </c>
      <c r="D3676" s="16">
        <f>YEAR(C3676)</f>
        <v>2025</v>
      </c>
      <c r="E3676" s="1" t="str">
        <f t="shared" si="57"/>
        <v>March 2025</v>
      </c>
      <c r="F3676" s="3" t="str">
        <f ca="1">IF(C3676&gt;=TODAY()-365, "Last 12 Months", "After 12 Months")</f>
        <v>Last 12 Months</v>
      </c>
      <c r="G3676" s="1" t="s">
        <v>6489</v>
      </c>
      <c r="H3676" s="1" t="s">
        <v>826</v>
      </c>
      <c r="I3676" s="1" t="s">
        <v>6488</v>
      </c>
      <c r="J3676" s="8">
        <f>EOMONTH(C3676, 0)</f>
        <v>45747</v>
      </c>
      <c r="K3676" s="1" t="s">
        <v>373</v>
      </c>
      <c r="L3676" s="1" t="str">
        <f>IF(ISNUMBER(SEARCH("Social subscription",I3676)),"Social Sub",IF(OR(ISNUMBER(SEARCH("Mens",I3676)),ISNUMBER(SEARCH("Ladies",I3676))),"Match Fees",IF(OR(ISNUMBER(SEARCH("Badgers",I3676)),ISNUMBER(SEARCH("Match Fee",I3676))),"Match Fees",IF(OR(ISNUMBER(SEARCH("Training",I3676)),ISNUMBER(SEARCH("Aspirations",I3676))),"Training Fee",""))))</f>
        <v>Training Fee</v>
      </c>
      <c r="M3676" s="1">
        <v>3</v>
      </c>
      <c r="N3676" s="1">
        <v>0.05</v>
      </c>
      <c r="O3676" s="1">
        <v>0.05</v>
      </c>
      <c r="P3676" s="1">
        <v>0</v>
      </c>
      <c r="Q3676" s="1">
        <v>2.9</v>
      </c>
    </row>
    <row r="3677" spans="1:17" ht="12.75">
      <c r="A3677" s="4">
        <v>45613</v>
      </c>
      <c r="B3677" s="18">
        <f>IF(AND(ISNUMBER(--LEFT(A3677,10)), ISNUMBER(--LEFT(C3677,10))), --LEFT(C3677,10) - --LEFT(A3677,10), "")</f>
        <v>104.75690000000031</v>
      </c>
      <c r="C3677" s="4">
        <v>45717.756944444445</v>
      </c>
      <c r="D3677" s="16">
        <f>YEAR(C3677)</f>
        <v>2025</v>
      </c>
      <c r="E3677" s="1" t="str">
        <f t="shared" si="57"/>
        <v>March 2025</v>
      </c>
      <c r="F3677" s="3" t="str">
        <f ca="1">IF(C3677&gt;=TODAY()-365, "Last 12 Months", "After 12 Months")</f>
        <v>Last 12 Months</v>
      </c>
      <c r="G3677" s="1" t="s">
        <v>6490</v>
      </c>
      <c r="H3677" s="1" t="s">
        <v>791</v>
      </c>
      <c r="I3677" s="1" t="s">
        <v>6491</v>
      </c>
      <c r="J3677" s="8">
        <f>EOMONTH(C3677, 0)</f>
        <v>45747</v>
      </c>
      <c r="K3677" s="1" t="s">
        <v>373</v>
      </c>
      <c r="L3677" s="1" t="str">
        <f>IF(ISNUMBER(SEARCH("Social subscription",I3677)),"Social Sub",IF(OR(ISNUMBER(SEARCH("Mens",I3677)),ISNUMBER(SEARCH("Ladies",I3677))),"Match Fees",IF(OR(ISNUMBER(SEARCH("Badgers",I3677)),ISNUMBER(SEARCH("Match Fee",I3677))),"Match Fees",IF(OR(ISNUMBER(SEARCH("Training",I3677)),ISNUMBER(SEARCH("Aspirations",I3677))),"Training Fee",""))))</f>
        <v>Training Fee</v>
      </c>
      <c r="M3677" s="1">
        <v>3</v>
      </c>
      <c r="N3677" s="1">
        <v>0.05</v>
      </c>
      <c r="O3677" s="1">
        <v>0.05</v>
      </c>
      <c r="P3677" s="1">
        <v>0</v>
      </c>
      <c r="Q3677" s="1">
        <v>2.9</v>
      </c>
    </row>
    <row r="3678" spans="1:17" ht="12.75">
      <c r="A3678" s="4">
        <v>45613</v>
      </c>
      <c r="B3678" s="18">
        <f>IF(AND(ISNUMBER(--LEFT(A3678,10)), ISNUMBER(--LEFT(C3678,10))), --LEFT(C3678,10) - --LEFT(A3678,10), "")</f>
        <v>104.75690000000031</v>
      </c>
      <c r="C3678" s="4">
        <v>45717.756944444445</v>
      </c>
      <c r="D3678" s="16">
        <f>YEAR(C3678)</f>
        <v>2025</v>
      </c>
      <c r="E3678" s="1" t="str">
        <f t="shared" si="57"/>
        <v>March 2025</v>
      </c>
      <c r="F3678" s="3" t="str">
        <f ca="1">IF(C3678&gt;=TODAY()-365, "Last 12 Months", "After 12 Months")</f>
        <v>Last 12 Months</v>
      </c>
      <c r="G3678" s="1" t="s">
        <v>6492</v>
      </c>
      <c r="H3678" s="1" t="s">
        <v>826</v>
      </c>
      <c r="I3678" s="1" t="s">
        <v>6491</v>
      </c>
      <c r="J3678" s="8">
        <f>EOMONTH(C3678, 0)</f>
        <v>45747</v>
      </c>
      <c r="K3678" s="1" t="s">
        <v>373</v>
      </c>
      <c r="L3678" s="1" t="str">
        <f>IF(ISNUMBER(SEARCH("Social subscription",I3678)),"Social Sub",IF(OR(ISNUMBER(SEARCH("Mens",I3678)),ISNUMBER(SEARCH("Ladies",I3678))),"Match Fees",IF(OR(ISNUMBER(SEARCH("Badgers",I3678)),ISNUMBER(SEARCH("Match Fee",I3678))),"Match Fees",IF(OR(ISNUMBER(SEARCH("Training",I3678)),ISNUMBER(SEARCH("Aspirations",I3678))),"Training Fee",""))))</f>
        <v>Training Fee</v>
      </c>
      <c r="M3678" s="1">
        <v>3</v>
      </c>
      <c r="N3678" s="1">
        <v>0.05</v>
      </c>
      <c r="O3678" s="1">
        <v>0.05</v>
      </c>
      <c r="P3678" s="1">
        <v>0</v>
      </c>
      <c r="Q3678" s="1">
        <v>2.9</v>
      </c>
    </row>
    <row r="3679" spans="1:17" ht="12.75">
      <c r="A3679" s="4">
        <v>45627</v>
      </c>
      <c r="B3679" s="18">
        <f>IF(AND(ISNUMBER(--LEFT(A3679,10)), ISNUMBER(--LEFT(C3679,10))), --LEFT(C3679,10) - --LEFT(A3679,10), "")</f>
        <v>90.756900000000314</v>
      </c>
      <c r="C3679" s="4">
        <v>45717.756944444445</v>
      </c>
      <c r="D3679" s="16">
        <f>YEAR(C3679)</f>
        <v>2025</v>
      </c>
      <c r="E3679" s="1" t="str">
        <f t="shared" si="57"/>
        <v>March 2025</v>
      </c>
      <c r="F3679" s="3" t="str">
        <f ca="1">IF(C3679&gt;=TODAY()-365, "Last 12 Months", "After 12 Months")</f>
        <v>Last 12 Months</v>
      </c>
      <c r="G3679" s="1" t="s">
        <v>6493</v>
      </c>
      <c r="H3679" s="1" t="s">
        <v>791</v>
      </c>
      <c r="I3679" s="1" t="s">
        <v>6494</v>
      </c>
      <c r="J3679" s="8">
        <f>EOMONTH(C3679, 0)</f>
        <v>45747</v>
      </c>
      <c r="K3679" s="1" t="s">
        <v>373</v>
      </c>
      <c r="L3679" s="1" t="str">
        <f>IF(ISNUMBER(SEARCH("Social subscription",I3679)),"Social Sub",IF(OR(ISNUMBER(SEARCH("Mens",I3679)),ISNUMBER(SEARCH("Ladies",I3679))),"Match Fees",IF(OR(ISNUMBER(SEARCH("Badgers",I3679)),ISNUMBER(SEARCH("Match Fee",I3679))),"Match Fees",IF(OR(ISNUMBER(SEARCH("Training",I3679)),ISNUMBER(SEARCH("Aspirations",I3679))),"Training Fee",""))))</f>
        <v>Training Fee</v>
      </c>
      <c r="M3679" s="1">
        <v>3</v>
      </c>
      <c r="N3679" s="1">
        <v>0.05</v>
      </c>
      <c r="O3679" s="1">
        <v>0.05</v>
      </c>
      <c r="P3679" s="1">
        <v>0</v>
      </c>
      <c r="Q3679" s="1">
        <v>2.9</v>
      </c>
    </row>
    <row r="3680" spans="1:17" ht="12.75">
      <c r="A3680" s="4">
        <v>45641</v>
      </c>
      <c r="B3680" s="18">
        <f>IF(AND(ISNUMBER(--LEFT(A3680,10)), ISNUMBER(--LEFT(C3680,10))), --LEFT(C3680,10) - --LEFT(A3680,10), "")</f>
        <v>76.756900000000314</v>
      </c>
      <c r="C3680" s="4">
        <v>45717.756944444445</v>
      </c>
      <c r="D3680" s="16">
        <f>YEAR(C3680)</f>
        <v>2025</v>
      </c>
      <c r="E3680" s="1" t="str">
        <f t="shared" si="57"/>
        <v>March 2025</v>
      </c>
      <c r="F3680" s="3" t="str">
        <f ca="1">IF(C3680&gt;=TODAY()-365, "Last 12 Months", "After 12 Months")</f>
        <v>Last 12 Months</v>
      </c>
      <c r="G3680" s="1" t="s">
        <v>6495</v>
      </c>
      <c r="H3680" s="1" t="s">
        <v>791</v>
      </c>
      <c r="I3680" s="1" t="s">
        <v>6496</v>
      </c>
      <c r="J3680" s="8">
        <f>EOMONTH(C3680, 0)</f>
        <v>45747</v>
      </c>
      <c r="K3680" s="1" t="s">
        <v>373</v>
      </c>
      <c r="L3680" s="1" t="str">
        <f>IF(ISNUMBER(SEARCH("Social subscription",I3680)),"Social Sub",IF(OR(ISNUMBER(SEARCH("Mens",I3680)),ISNUMBER(SEARCH("Ladies",I3680))),"Match Fees",IF(OR(ISNUMBER(SEARCH("Badgers",I3680)),ISNUMBER(SEARCH("Match Fee",I3680))),"Match Fees",IF(OR(ISNUMBER(SEARCH("Training",I3680)),ISNUMBER(SEARCH("Aspirations",I3680))),"Training Fee",""))))</f>
        <v>Training Fee</v>
      </c>
      <c r="M3680" s="1">
        <v>3</v>
      </c>
      <c r="N3680" s="1">
        <v>0.05</v>
      </c>
      <c r="O3680" s="1">
        <v>0.05</v>
      </c>
      <c r="P3680" s="1">
        <v>0</v>
      </c>
      <c r="Q3680" s="1">
        <v>2.9</v>
      </c>
    </row>
    <row r="3681" spans="1:17" ht="12.75">
      <c r="A3681" s="4">
        <v>45676</v>
      </c>
      <c r="B3681" s="18">
        <f>IF(AND(ISNUMBER(--LEFT(A3681,10)), ISNUMBER(--LEFT(C3681,10))), --LEFT(C3681,10) - --LEFT(A3681,10), "")</f>
        <v>41.756900000000314</v>
      </c>
      <c r="C3681" s="4">
        <v>45717.756944444445</v>
      </c>
      <c r="D3681" s="16">
        <f>YEAR(C3681)</f>
        <v>2025</v>
      </c>
      <c r="E3681" s="1" t="str">
        <f t="shared" si="57"/>
        <v>March 2025</v>
      </c>
      <c r="F3681" s="3" t="str">
        <f ca="1">IF(C3681&gt;=TODAY()-365, "Last 12 Months", "After 12 Months")</f>
        <v>Last 12 Months</v>
      </c>
      <c r="G3681" s="1" t="s">
        <v>6497</v>
      </c>
      <c r="H3681" s="1" t="s">
        <v>791</v>
      </c>
      <c r="I3681" s="1" t="s">
        <v>6498</v>
      </c>
      <c r="J3681" s="8">
        <f>EOMONTH(C3681, 0)</f>
        <v>45747</v>
      </c>
      <c r="K3681" s="1" t="s">
        <v>373</v>
      </c>
      <c r="L3681" s="1" t="str">
        <f>IF(ISNUMBER(SEARCH("Social subscription",I3681)),"Social Sub",IF(OR(ISNUMBER(SEARCH("Mens",I3681)),ISNUMBER(SEARCH("Ladies",I3681))),"Match Fees",IF(OR(ISNUMBER(SEARCH("Badgers",I3681)),ISNUMBER(SEARCH("Match Fee",I3681))),"Match Fees",IF(OR(ISNUMBER(SEARCH("Training",I3681)),ISNUMBER(SEARCH("Aspirations",I3681))),"Training Fee",""))))</f>
        <v>Training Fee</v>
      </c>
      <c r="M3681" s="1">
        <v>3</v>
      </c>
      <c r="N3681" s="1">
        <v>0.05</v>
      </c>
      <c r="O3681" s="1">
        <v>0.05</v>
      </c>
      <c r="P3681" s="1">
        <v>0</v>
      </c>
      <c r="Q3681" s="1">
        <v>2.9</v>
      </c>
    </row>
    <row r="3682" spans="1:17" ht="12.75">
      <c r="A3682" s="4">
        <v>45683</v>
      </c>
      <c r="B3682" s="18">
        <f>IF(AND(ISNUMBER(--LEFT(A3682,10)), ISNUMBER(--LEFT(C3682,10))), --LEFT(C3682,10) - --LEFT(A3682,10), "")</f>
        <v>34.756900000000314</v>
      </c>
      <c r="C3682" s="4">
        <v>45717.756944444445</v>
      </c>
      <c r="D3682" s="16">
        <f>YEAR(C3682)</f>
        <v>2025</v>
      </c>
      <c r="E3682" s="1" t="str">
        <f t="shared" si="57"/>
        <v>March 2025</v>
      </c>
      <c r="F3682" s="3" t="str">
        <f ca="1">IF(C3682&gt;=TODAY()-365, "Last 12 Months", "After 12 Months")</f>
        <v>Last 12 Months</v>
      </c>
      <c r="G3682" s="1" t="s">
        <v>6499</v>
      </c>
      <c r="H3682" s="1" t="s">
        <v>791</v>
      </c>
      <c r="I3682" s="1" t="s">
        <v>6500</v>
      </c>
      <c r="J3682" s="8">
        <f>EOMONTH(C3682, 0)</f>
        <v>45747</v>
      </c>
      <c r="K3682" s="1" t="s">
        <v>373</v>
      </c>
      <c r="L3682" s="1" t="str">
        <f>IF(ISNUMBER(SEARCH("Social subscription",I3682)),"Social Sub",IF(OR(ISNUMBER(SEARCH("Mens",I3682)),ISNUMBER(SEARCH("Ladies",I3682))),"Match Fees",IF(OR(ISNUMBER(SEARCH("Badgers",I3682)),ISNUMBER(SEARCH("Match Fee",I3682))),"Match Fees",IF(OR(ISNUMBER(SEARCH("Training",I3682)),ISNUMBER(SEARCH("Aspirations",I3682))),"Training Fee",""))))</f>
        <v>Training Fee</v>
      </c>
      <c r="M3682" s="1">
        <v>3</v>
      </c>
      <c r="N3682" s="1">
        <v>0.05</v>
      </c>
      <c r="O3682" s="1">
        <v>0.05</v>
      </c>
      <c r="P3682" s="1">
        <v>0</v>
      </c>
      <c r="Q3682" s="1">
        <v>2.9</v>
      </c>
    </row>
    <row r="3683" spans="1:17" ht="12.75">
      <c r="A3683" s="4">
        <v>45683</v>
      </c>
      <c r="B3683" s="18">
        <f>IF(AND(ISNUMBER(--LEFT(A3683,10)), ISNUMBER(--LEFT(C3683,10))), --LEFT(C3683,10) - --LEFT(A3683,10), "")</f>
        <v>34.756900000000314</v>
      </c>
      <c r="C3683" s="4">
        <v>45717.756944444445</v>
      </c>
      <c r="D3683" s="16">
        <f>YEAR(C3683)</f>
        <v>2025</v>
      </c>
      <c r="E3683" s="1" t="str">
        <f t="shared" si="57"/>
        <v>March 2025</v>
      </c>
      <c r="F3683" s="3" t="str">
        <f ca="1">IF(C3683&gt;=TODAY()-365, "Last 12 Months", "After 12 Months")</f>
        <v>Last 12 Months</v>
      </c>
      <c r="G3683" s="1" t="s">
        <v>6501</v>
      </c>
      <c r="H3683" s="1" t="s">
        <v>826</v>
      </c>
      <c r="I3683" s="1" t="s">
        <v>6500</v>
      </c>
      <c r="J3683" s="8">
        <f>EOMONTH(C3683, 0)</f>
        <v>45747</v>
      </c>
      <c r="K3683" s="1" t="s">
        <v>373</v>
      </c>
      <c r="L3683" s="1" t="str">
        <f>IF(ISNUMBER(SEARCH("Social subscription",I3683)),"Social Sub",IF(OR(ISNUMBER(SEARCH("Mens",I3683)),ISNUMBER(SEARCH("Ladies",I3683))),"Match Fees",IF(OR(ISNUMBER(SEARCH("Badgers",I3683)),ISNUMBER(SEARCH("Match Fee",I3683))),"Match Fees",IF(OR(ISNUMBER(SEARCH("Training",I3683)),ISNUMBER(SEARCH("Aspirations",I3683))),"Training Fee",""))))</f>
        <v>Training Fee</v>
      </c>
      <c r="M3683" s="1">
        <v>3</v>
      </c>
      <c r="N3683" s="1">
        <v>0.05</v>
      </c>
      <c r="O3683" s="1">
        <v>0.05</v>
      </c>
      <c r="P3683" s="1">
        <v>0</v>
      </c>
      <c r="Q3683" s="1">
        <v>2.9</v>
      </c>
    </row>
    <row r="3684" spans="1:17" ht="12.75">
      <c r="A3684" s="4">
        <v>45696</v>
      </c>
      <c r="B3684" s="18">
        <f>IF(AND(ISNUMBER(--LEFT(A3684,10)), ISNUMBER(--LEFT(C3684,10))), --LEFT(C3684,10) - --LEFT(A3684,10), "")</f>
        <v>21.756900000000314</v>
      </c>
      <c r="C3684" s="4">
        <v>45717.756944444445</v>
      </c>
      <c r="D3684" s="16">
        <f>YEAR(C3684)</f>
        <v>2025</v>
      </c>
      <c r="E3684" s="1" t="str">
        <f t="shared" si="57"/>
        <v>March 2025</v>
      </c>
      <c r="F3684" s="3" t="str">
        <f ca="1">IF(C3684&gt;=TODAY()-365, "Last 12 Months", "After 12 Months")</f>
        <v>Last 12 Months</v>
      </c>
      <c r="G3684" s="1" t="s">
        <v>6502</v>
      </c>
      <c r="H3684" s="1" t="s">
        <v>791</v>
      </c>
      <c r="I3684" s="1" t="s">
        <v>6503</v>
      </c>
      <c r="J3684" s="8">
        <f>EOMONTH(C3684, 0)</f>
        <v>45747</v>
      </c>
      <c r="K3684" s="1" t="s">
        <v>373</v>
      </c>
      <c r="L3684" s="1" t="str">
        <f>IF(ISNUMBER(SEARCH("Social subscription",I3684)),"Social Sub",IF(OR(ISNUMBER(SEARCH("Mens",I3684)),ISNUMBER(SEARCH("Ladies",I3684))),"Match Fees",IF(OR(ISNUMBER(SEARCH("Badgers",I3684)),ISNUMBER(SEARCH("Match Fee",I3684))),"Match Fees",IF(OR(ISNUMBER(SEARCH("Training",I3684)),ISNUMBER(SEARCH("Aspirations",I3684))),"Training Fee",""))))</f>
        <v>Training Fee</v>
      </c>
      <c r="M3684" s="1">
        <v>3</v>
      </c>
      <c r="N3684" s="1">
        <v>0.05</v>
      </c>
      <c r="O3684" s="1">
        <v>0.05</v>
      </c>
      <c r="P3684" s="1">
        <v>0</v>
      </c>
      <c r="Q3684" s="1">
        <v>2.9</v>
      </c>
    </row>
    <row r="3685" spans="1:17" ht="12.75">
      <c r="A3685" s="4">
        <v>45697</v>
      </c>
      <c r="B3685" s="18">
        <f>IF(AND(ISNUMBER(--LEFT(A3685,10)), ISNUMBER(--LEFT(C3685,10))), --LEFT(C3685,10) - --LEFT(A3685,10), "")</f>
        <v>20.756900000000314</v>
      </c>
      <c r="C3685" s="4">
        <v>45717.756944444445</v>
      </c>
      <c r="D3685" s="16">
        <f>YEAR(C3685)</f>
        <v>2025</v>
      </c>
      <c r="E3685" s="1" t="str">
        <f t="shared" si="57"/>
        <v>March 2025</v>
      </c>
      <c r="F3685" s="3" t="str">
        <f ca="1">IF(C3685&gt;=TODAY()-365, "Last 12 Months", "After 12 Months")</f>
        <v>Last 12 Months</v>
      </c>
      <c r="G3685" s="1" t="s">
        <v>6504</v>
      </c>
      <c r="H3685" s="1" t="s">
        <v>791</v>
      </c>
      <c r="I3685" s="1" t="s">
        <v>6505</v>
      </c>
      <c r="J3685" s="8">
        <f>EOMONTH(C3685, 0)</f>
        <v>45747</v>
      </c>
      <c r="K3685" s="1" t="s">
        <v>373</v>
      </c>
      <c r="L3685" s="1" t="str">
        <f>IF(ISNUMBER(SEARCH("Social subscription",I3685)),"Social Sub",IF(OR(ISNUMBER(SEARCH("Mens",I3685)),ISNUMBER(SEARCH("Ladies",I3685))),"Match Fees",IF(OR(ISNUMBER(SEARCH("Badgers",I3685)),ISNUMBER(SEARCH("Match Fee",I3685))),"Match Fees",IF(OR(ISNUMBER(SEARCH("Training",I3685)),ISNUMBER(SEARCH("Aspirations",I3685))),"Training Fee",""))))</f>
        <v>Training Fee</v>
      </c>
      <c r="M3685" s="1">
        <v>3</v>
      </c>
      <c r="N3685" s="1">
        <v>0.05</v>
      </c>
      <c r="O3685" s="1">
        <v>0.05</v>
      </c>
      <c r="P3685" s="1">
        <v>0</v>
      </c>
      <c r="Q3685" s="1">
        <v>2.9</v>
      </c>
    </row>
    <row r="3686" spans="1:17" ht="12.75">
      <c r="A3686" s="4">
        <v>45704</v>
      </c>
      <c r="B3686" s="18">
        <f>IF(AND(ISNUMBER(--LEFT(A3686,10)), ISNUMBER(--LEFT(C3686,10))), --LEFT(C3686,10) - --LEFT(A3686,10), "")</f>
        <v>13.756900000000314</v>
      </c>
      <c r="C3686" s="4">
        <v>45717.756944444445</v>
      </c>
      <c r="D3686" s="16">
        <f>YEAR(C3686)</f>
        <v>2025</v>
      </c>
      <c r="E3686" s="1" t="str">
        <f t="shared" si="57"/>
        <v>March 2025</v>
      </c>
      <c r="F3686" s="3" t="str">
        <f ca="1">IF(C3686&gt;=TODAY()-365, "Last 12 Months", "After 12 Months")</f>
        <v>Last 12 Months</v>
      </c>
      <c r="G3686" s="1" t="s">
        <v>6506</v>
      </c>
      <c r="H3686" s="1" t="s">
        <v>791</v>
      </c>
      <c r="I3686" s="1" t="s">
        <v>6507</v>
      </c>
      <c r="J3686" s="8">
        <f>EOMONTH(C3686, 0)</f>
        <v>45747</v>
      </c>
      <c r="K3686" s="1" t="s">
        <v>373</v>
      </c>
      <c r="L3686" s="1" t="str">
        <f>IF(ISNUMBER(SEARCH("Social subscription",I3686)),"Social Sub",IF(OR(ISNUMBER(SEARCH("Mens",I3686)),ISNUMBER(SEARCH("Ladies",I3686))),"Match Fees",IF(OR(ISNUMBER(SEARCH("Badgers",I3686)),ISNUMBER(SEARCH("Match Fee",I3686))),"Match Fees",IF(OR(ISNUMBER(SEARCH("Training",I3686)),ISNUMBER(SEARCH("Aspirations",I3686))),"Training Fee",""))))</f>
        <v>Training Fee</v>
      </c>
      <c r="M3686" s="1">
        <v>3</v>
      </c>
      <c r="N3686" s="1">
        <v>0.05</v>
      </c>
      <c r="O3686" s="1">
        <v>0.05</v>
      </c>
      <c r="P3686" s="1">
        <v>0</v>
      </c>
      <c r="Q3686" s="1">
        <v>2.9</v>
      </c>
    </row>
    <row r="3687" spans="1:17" ht="12.75">
      <c r="A3687" s="4">
        <v>45711</v>
      </c>
      <c r="B3687" s="18">
        <f>IF(AND(ISNUMBER(--LEFT(A3687,10)), ISNUMBER(--LEFT(C3687,10))), --LEFT(C3687,10) - --LEFT(A3687,10), "")</f>
        <v>6.7569000000003143</v>
      </c>
      <c r="C3687" s="4">
        <v>45717.756944444445</v>
      </c>
      <c r="D3687" s="16">
        <f>YEAR(C3687)</f>
        <v>2025</v>
      </c>
      <c r="E3687" s="1" t="str">
        <f t="shared" si="57"/>
        <v>March 2025</v>
      </c>
      <c r="F3687" s="3" t="str">
        <f ca="1">IF(C3687&gt;=TODAY()-365, "Last 12 Months", "After 12 Months")</f>
        <v>Last 12 Months</v>
      </c>
      <c r="G3687" s="1" t="s">
        <v>6508</v>
      </c>
      <c r="H3687" s="1" t="s">
        <v>791</v>
      </c>
      <c r="I3687" s="1" t="s">
        <v>6509</v>
      </c>
      <c r="J3687" s="8">
        <f>EOMONTH(C3687, 0)</f>
        <v>45747</v>
      </c>
      <c r="K3687" s="1" t="s">
        <v>373</v>
      </c>
      <c r="L3687" s="1" t="str">
        <f>IF(ISNUMBER(SEARCH("Social subscription",I3687)),"Social Sub",IF(OR(ISNUMBER(SEARCH("Mens",I3687)),ISNUMBER(SEARCH("Ladies",I3687))),"Match Fees",IF(OR(ISNUMBER(SEARCH("Badgers",I3687)),ISNUMBER(SEARCH("Match Fee",I3687))),"Match Fees",IF(OR(ISNUMBER(SEARCH("Training",I3687)),ISNUMBER(SEARCH("Aspirations",I3687))),"Training Fee",""))))</f>
        <v>Training Fee</v>
      </c>
      <c r="M3687" s="1">
        <v>3</v>
      </c>
      <c r="N3687" s="1">
        <v>0.05</v>
      </c>
      <c r="O3687" s="1">
        <v>0.05</v>
      </c>
      <c r="P3687" s="1">
        <v>0</v>
      </c>
      <c r="Q3687" s="1">
        <v>2.9</v>
      </c>
    </row>
    <row r="3688" spans="1:17" ht="12.75">
      <c r="A3688" s="4">
        <v>45717</v>
      </c>
      <c r="B3688" s="18">
        <f>IF(AND(ISNUMBER(--LEFT(A3688,10)), ISNUMBER(--LEFT(C3688,10))), --LEFT(C3688,10) - --LEFT(A3688,10), "")</f>
        <v>0.76799999999639113</v>
      </c>
      <c r="C3688" s="4">
        <v>45717.768055555556</v>
      </c>
      <c r="D3688" s="16">
        <f>YEAR(C3688)</f>
        <v>2025</v>
      </c>
      <c r="E3688" s="1" t="str">
        <f t="shared" si="57"/>
        <v>March 2025</v>
      </c>
      <c r="F3688" s="3" t="str">
        <f ca="1">IF(C3688&gt;=TODAY()-365, "Last 12 Months", "After 12 Months")</f>
        <v>Last 12 Months</v>
      </c>
      <c r="G3688" s="1" t="s">
        <v>6510</v>
      </c>
      <c r="H3688" s="1" t="s">
        <v>409</v>
      </c>
      <c r="I3688" s="1" t="s">
        <v>6511</v>
      </c>
      <c r="J3688" s="8">
        <f>EOMONTH(C3688, 0)</f>
        <v>45747</v>
      </c>
      <c r="K3688" s="1" t="s">
        <v>241</v>
      </c>
      <c r="L3688" s="1" t="str">
        <f>IF(ISNUMBER(SEARCH("Social subscription",I3688)),"Social Sub",IF(OR(ISNUMBER(SEARCH("Mens",I3688)),ISNUMBER(SEARCH("Ladies",I3688))),"Match Fees",IF(OR(ISNUMBER(SEARCH("Badgers",I3688)),ISNUMBER(SEARCH("Match Fee",I3688))),"Match Fees",IF(OR(ISNUMBER(SEARCH("Training",I3688)),ISNUMBER(SEARCH("Aspirations",I3688))),"Training Fee",""))))</f>
        <v>Match Fees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</row>
    <row r="3689" spans="1:17" ht="12.75">
      <c r="A3689" s="4">
        <v>45717</v>
      </c>
      <c r="B3689" s="18">
        <f>IF(AND(ISNUMBER(--LEFT(A3689,10)), ISNUMBER(--LEFT(C3689,10))), --LEFT(C3689,10) - --LEFT(A3689,10), "")</f>
        <v>0.76799999999639113</v>
      </c>
      <c r="C3689" s="4">
        <v>45717.768055555556</v>
      </c>
      <c r="D3689" s="16">
        <f>YEAR(C3689)</f>
        <v>2025</v>
      </c>
      <c r="E3689" s="1" t="str">
        <f t="shared" si="57"/>
        <v>March 2025</v>
      </c>
      <c r="F3689" s="3" t="str">
        <f ca="1">IF(C3689&gt;=TODAY()-365, "Last 12 Months", "After 12 Months")</f>
        <v>Last 12 Months</v>
      </c>
      <c r="G3689" s="1" t="s">
        <v>6512</v>
      </c>
      <c r="H3689" s="1" t="s">
        <v>477</v>
      </c>
      <c r="I3689" s="1" t="s">
        <v>6511</v>
      </c>
      <c r="J3689" s="8">
        <f>EOMONTH(C3689, 0)</f>
        <v>45747</v>
      </c>
      <c r="K3689" s="1" t="s">
        <v>241</v>
      </c>
      <c r="L3689" s="1" t="str">
        <f>IF(ISNUMBER(SEARCH("Social subscription",I3689)),"Social Sub",IF(OR(ISNUMBER(SEARCH("Mens",I3689)),ISNUMBER(SEARCH("Ladies",I3689))),"Match Fees",IF(OR(ISNUMBER(SEARCH("Badgers",I3689)),ISNUMBER(SEARCH("Match Fee",I3689))),"Match Fees",IF(OR(ISNUMBER(SEARCH("Training",I3689)),ISNUMBER(SEARCH("Aspirations",I3689))),"Training Fee",""))))</f>
        <v>Match Fees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</row>
    <row r="3690" spans="1:17" ht="12.75">
      <c r="A3690" s="4">
        <v>45717</v>
      </c>
      <c r="B3690" s="18">
        <f>IF(AND(ISNUMBER(--LEFT(A3690,10)), ISNUMBER(--LEFT(C3690,10))), --LEFT(C3690,10) - --LEFT(A3690,10), "")</f>
        <v>0.78949999999895226</v>
      </c>
      <c r="C3690" s="4">
        <v>45717.789583333331</v>
      </c>
      <c r="D3690" s="16">
        <f>YEAR(C3690)</f>
        <v>2025</v>
      </c>
      <c r="E3690" s="1" t="str">
        <f t="shared" si="57"/>
        <v>March 2025</v>
      </c>
      <c r="F3690" s="3" t="str">
        <f ca="1">IF(C3690&gt;=TODAY()-365, "Last 12 Months", "After 12 Months")</f>
        <v>Last 12 Months</v>
      </c>
      <c r="G3690" s="1" t="s">
        <v>6513</v>
      </c>
      <c r="H3690" s="1" t="s">
        <v>2939</v>
      </c>
      <c r="I3690" s="1" t="s">
        <v>6514</v>
      </c>
      <c r="J3690" s="8">
        <f>EOMONTH(C3690, 0)</f>
        <v>45747</v>
      </c>
      <c r="K3690" s="1" t="s">
        <v>241</v>
      </c>
      <c r="L3690" s="1" t="str">
        <f>IF(ISNUMBER(SEARCH("Social subscription",I3690)),"Social Sub",IF(OR(ISNUMBER(SEARCH("Mens",I3690)),ISNUMBER(SEARCH("Ladies",I3690))),"Match Fees",IF(OR(ISNUMBER(SEARCH("Badgers",I3690)),ISNUMBER(SEARCH("Match Fee",I3690))),"Match Fees",IF(OR(ISNUMBER(SEARCH("Training",I3690)),ISNUMBER(SEARCH("Aspirations",I3690))),"Training Fee",""))))</f>
        <v>Match Fees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</row>
    <row r="3691" spans="1:17" ht="12.75">
      <c r="A3691" s="4">
        <v>45717</v>
      </c>
      <c r="B3691" s="18">
        <f>IF(AND(ISNUMBER(--LEFT(A3691,10)), ISNUMBER(--LEFT(C3691,10))), --LEFT(C3691,10) - --LEFT(A3691,10), "")</f>
        <v>0.79789999999775318</v>
      </c>
      <c r="C3691" s="4">
        <v>45717.79791666667</v>
      </c>
      <c r="D3691" s="16">
        <f>YEAR(C3691)</f>
        <v>2025</v>
      </c>
      <c r="E3691" s="1" t="str">
        <f t="shared" si="57"/>
        <v>March 2025</v>
      </c>
      <c r="F3691" s="3" t="str">
        <f ca="1">IF(C3691&gt;=TODAY()-365, "Last 12 Months", "After 12 Months")</f>
        <v>Last 12 Months</v>
      </c>
      <c r="G3691" s="1" t="s">
        <v>6515</v>
      </c>
      <c r="H3691" s="1" t="s">
        <v>3493</v>
      </c>
      <c r="I3691" s="1" t="s">
        <v>6516</v>
      </c>
      <c r="J3691" s="8">
        <f>EOMONTH(C3691, 0)</f>
        <v>45747</v>
      </c>
      <c r="K3691" s="1" t="s">
        <v>233</v>
      </c>
      <c r="L3691" s="1" t="str">
        <f>IF(ISNUMBER(SEARCH("Social subscription",I3691)),"Social Sub",IF(OR(ISNUMBER(SEARCH("Mens",I3691)),ISNUMBER(SEARCH("Ladies",I3691))),"Match Fees",IF(OR(ISNUMBER(SEARCH("Badgers",I3691)),ISNUMBER(SEARCH("Match Fee",I3691))),"Match Fees",IF(OR(ISNUMBER(SEARCH("Training",I3691)),ISNUMBER(SEARCH("Aspirations",I3691))),"Training Fee",""))))</f>
        <v>Match Fees</v>
      </c>
      <c r="M3691" s="1">
        <v>3</v>
      </c>
      <c r="N3691" s="1">
        <v>0</v>
      </c>
      <c r="O3691" s="1">
        <v>0</v>
      </c>
      <c r="P3691" s="1">
        <v>0</v>
      </c>
      <c r="Q3691" s="1">
        <v>3</v>
      </c>
    </row>
    <row r="3692" spans="1:17" ht="12.75">
      <c r="A3692" s="4">
        <v>45703</v>
      </c>
      <c r="B3692" s="18">
        <f>IF(AND(ISNUMBER(--LEFT(A3692,10)), ISNUMBER(--LEFT(C3692,10))), --LEFT(C3692,10) - --LEFT(A3692,10), "")</f>
        <v>14.810400000002119</v>
      </c>
      <c r="C3692" s="4">
        <v>45717.810416666667</v>
      </c>
      <c r="D3692" s="16">
        <f>YEAR(C3692)</f>
        <v>2025</v>
      </c>
      <c r="E3692" s="1" t="str">
        <f t="shared" si="57"/>
        <v>March 2025</v>
      </c>
      <c r="F3692" s="3" t="str">
        <f ca="1">IF(C3692&gt;=TODAY()-365, "Last 12 Months", "After 12 Months")</f>
        <v>Last 12 Months</v>
      </c>
      <c r="G3692" s="1" t="s">
        <v>6517</v>
      </c>
      <c r="H3692" s="1" t="s">
        <v>1322</v>
      </c>
      <c r="I3692" s="1" t="s">
        <v>6109</v>
      </c>
      <c r="J3692" s="8">
        <f>EOMONTH(C3692, 0)</f>
        <v>45747</v>
      </c>
      <c r="K3692" s="1" t="s">
        <v>373</v>
      </c>
      <c r="L3692" s="1" t="str">
        <f>IF(ISNUMBER(SEARCH("Social subscription",I3692)),"Social Sub",IF(OR(ISNUMBER(SEARCH("Mens",I3692)),ISNUMBER(SEARCH("Ladies",I3692))),"Match Fees",IF(OR(ISNUMBER(SEARCH("Badgers",I3692)),ISNUMBER(SEARCH("Match Fee",I3692))),"Match Fees",IF(OR(ISNUMBER(SEARCH("Training",I3692)),ISNUMBER(SEARCH("Aspirations",I3692))),"Training Fee",""))))</f>
        <v>Match Fees</v>
      </c>
      <c r="M3692" s="1">
        <v>10</v>
      </c>
      <c r="N3692" s="1">
        <v>0.2</v>
      </c>
      <c r="O3692" s="1">
        <v>0.1</v>
      </c>
      <c r="P3692" s="1">
        <v>0</v>
      </c>
      <c r="Q3692" s="1">
        <v>9.6999999999999993</v>
      </c>
    </row>
    <row r="3693" spans="1:17" ht="12.75">
      <c r="A3693" s="4">
        <v>45703</v>
      </c>
      <c r="B3693" s="18">
        <f>IF(AND(ISNUMBER(--LEFT(A3693,10)), ISNUMBER(--LEFT(C3693,10))), --LEFT(C3693,10) - --LEFT(A3693,10), "")</f>
        <v>14.810400000002119</v>
      </c>
      <c r="C3693" s="4">
        <v>45717.810416666667</v>
      </c>
      <c r="D3693" s="16">
        <f>YEAR(C3693)</f>
        <v>2025</v>
      </c>
      <c r="E3693" s="1" t="str">
        <f t="shared" si="57"/>
        <v>March 2025</v>
      </c>
      <c r="F3693" s="3" t="str">
        <f ca="1">IF(C3693&gt;=TODAY()-365, "Last 12 Months", "After 12 Months")</f>
        <v>Last 12 Months</v>
      </c>
      <c r="G3693" s="1" t="s">
        <v>6518</v>
      </c>
      <c r="H3693" s="1" t="s">
        <v>1319</v>
      </c>
      <c r="I3693" s="1" t="s">
        <v>6519</v>
      </c>
      <c r="J3693" s="8">
        <f>EOMONTH(C3693, 0)</f>
        <v>45747</v>
      </c>
      <c r="K3693" s="1" t="s">
        <v>373</v>
      </c>
      <c r="L3693" s="1" t="str">
        <f>IF(ISNUMBER(SEARCH("Social subscription",I3693)),"Social Sub",IF(OR(ISNUMBER(SEARCH("Mens",I3693)),ISNUMBER(SEARCH("Ladies",I3693))),"Match Fees",IF(OR(ISNUMBER(SEARCH("Badgers",I3693)),ISNUMBER(SEARCH("Match Fee",I3693))),"Match Fees",IF(OR(ISNUMBER(SEARCH("Training",I3693)),ISNUMBER(SEARCH("Aspirations",I3693))),"Training Fee",""))))</f>
        <v>Match Fees</v>
      </c>
      <c r="M3693" s="1">
        <v>3</v>
      </c>
      <c r="N3693" s="1">
        <v>0.06</v>
      </c>
      <c r="O3693" s="1">
        <v>0.05</v>
      </c>
      <c r="P3693" s="1">
        <v>0</v>
      </c>
      <c r="Q3693" s="1">
        <v>2.89</v>
      </c>
    </row>
    <row r="3694" spans="1:17" ht="12.75">
      <c r="A3694" s="4">
        <v>45703</v>
      </c>
      <c r="B3694" s="18">
        <f>IF(AND(ISNUMBER(--LEFT(A3694,10)), ISNUMBER(--LEFT(C3694,10))), --LEFT(C3694,10) - --LEFT(A3694,10), "")</f>
        <v>14.810400000002119</v>
      </c>
      <c r="C3694" s="4">
        <v>45717.810416666667</v>
      </c>
      <c r="D3694" s="16">
        <f>YEAR(C3694)</f>
        <v>2025</v>
      </c>
      <c r="E3694" s="1" t="str">
        <f t="shared" si="57"/>
        <v>March 2025</v>
      </c>
      <c r="F3694" s="3" t="str">
        <f ca="1">IF(C3694&gt;=TODAY()-365, "Last 12 Months", "After 12 Months")</f>
        <v>Last 12 Months</v>
      </c>
      <c r="G3694" s="1" t="s">
        <v>6520</v>
      </c>
      <c r="H3694" s="1" t="s">
        <v>3235</v>
      </c>
      <c r="I3694" s="1" t="s">
        <v>6519</v>
      </c>
      <c r="J3694" s="8">
        <f>EOMONTH(C3694, 0)</f>
        <v>45747</v>
      </c>
      <c r="K3694" s="1" t="s">
        <v>373</v>
      </c>
      <c r="L3694" s="1" t="str">
        <f>IF(ISNUMBER(SEARCH("Social subscription",I3694)),"Social Sub",IF(OR(ISNUMBER(SEARCH("Mens",I3694)),ISNUMBER(SEARCH("Ladies",I3694))),"Match Fees",IF(OR(ISNUMBER(SEARCH("Badgers",I3694)),ISNUMBER(SEARCH("Match Fee",I3694))),"Match Fees",IF(OR(ISNUMBER(SEARCH("Training",I3694)),ISNUMBER(SEARCH("Aspirations",I3694))),"Training Fee",""))))</f>
        <v>Match Fees</v>
      </c>
      <c r="M3694" s="1">
        <v>3</v>
      </c>
      <c r="N3694" s="1">
        <v>0.06</v>
      </c>
      <c r="O3694" s="1">
        <v>0.05</v>
      </c>
      <c r="P3694" s="1">
        <v>0</v>
      </c>
      <c r="Q3694" s="1">
        <v>2.89</v>
      </c>
    </row>
    <row r="3695" spans="1:17" ht="12.75">
      <c r="A3695" s="4">
        <v>45710</v>
      </c>
      <c r="B3695" s="18">
        <f>IF(AND(ISNUMBER(--LEFT(A3695,10)), ISNUMBER(--LEFT(C3695,10))), --LEFT(C3695,10) - --LEFT(A3695,10), "")</f>
        <v>7.8104000000021188</v>
      </c>
      <c r="C3695" s="4">
        <v>45717.810416666667</v>
      </c>
      <c r="D3695" s="16">
        <f>YEAR(C3695)</f>
        <v>2025</v>
      </c>
      <c r="E3695" s="1" t="str">
        <f t="shared" si="57"/>
        <v>March 2025</v>
      </c>
      <c r="F3695" s="3" t="str">
        <f ca="1">IF(C3695&gt;=TODAY()-365, "Last 12 Months", "After 12 Months")</f>
        <v>Last 12 Months</v>
      </c>
      <c r="G3695" s="1" t="s">
        <v>6521</v>
      </c>
      <c r="H3695" s="1" t="s">
        <v>1322</v>
      </c>
      <c r="I3695" s="1" t="s">
        <v>6331</v>
      </c>
      <c r="J3695" s="8">
        <f>EOMONTH(C3695, 0)</f>
        <v>45747</v>
      </c>
      <c r="K3695" s="1" t="s">
        <v>373</v>
      </c>
      <c r="L3695" s="1" t="str">
        <f>IF(ISNUMBER(SEARCH("Social subscription",I3695)),"Social Sub",IF(OR(ISNUMBER(SEARCH("Mens",I3695)),ISNUMBER(SEARCH("Ladies",I3695))),"Match Fees",IF(OR(ISNUMBER(SEARCH("Badgers",I3695)),ISNUMBER(SEARCH("Match Fee",I3695))),"Match Fees",IF(OR(ISNUMBER(SEARCH("Training",I3695)),ISNUMBER(SEARCH("Aspirations",I3695))),"Training Fee",""))))</f>
        <v>Match Fees</v>
      </c>
      <c r="M3695" s="1">
        <v>10</v>
      </c>
      <c r="N3695" s="1">
        <v>0.2</v>
      </c>
      <c r="O3695" s="1">
        <v>0.1</v>
      </c>
      <c r="P3695" s="1">
        <v>0</v>
      </c>
      <c r="Q3695" s="1">
        <v>9.6999999999999993</v>
      </c>
    </row>
    <row r="3696" spans="1:17" ht="12.75">
      <c r="A3696" s="4">
        <v>45710</v>
      </c>
      <c r="B3696" s="18">
        <f>IF(AND(ISNUMBER(--LEFT(A3696,10)), ISNUMBER(--LEFT(C3696,10))), --LEFT(C3696,10) - --LEFT(A3696,10), "")</f>
        <v>7.8104000000021188</v>
      </c>
      <c r="C3696" s="4">
        <v>45717.810416666667</v>
      </c>
      <c r="D3696" s="16">
        <f>YEAR(C3696)</f>
        <v>2025</v>
      </c>
      <c r="E3696" s="1" t="str">
        <f t="shared" si="57"/>
        <v>March 2025</v>
      </c>
      <c r="F3696" s="3" t="str">
        <f ca="1">IF(C3696&gt;=TODAY()-365, "Last 12 Months", "After 12 Months")</f>
        <v>Last 12 Months</v>
      </c>
      <c r="G3696" s="1" t="s">
        <v>6522</v>
      </c>
      <c r="H3696" s="1" t="s">
        <v>1319</v>
      </c>
      <c r="I3696" s="1" t="s">
        <v>6523</v>
      </c>
      <c r="J3696" s="8">
        <f>EOMONTH(C3696, 0)</f>
        <v>45747</v>
      </c>
      <c r="K3696" s="1" t="s">
        <v>373</v>
      </c>
      <c r="L3696" s="1" t="str">
        <f>IF(ISNUMBER(SEARCH("Social subscription",I3696)),"Social Sub",IF(OR(ISNUMBER(SEARCH("Mens",I3696)),ISNUMBER(SEARCH("Ladies",I3696))),"Match Fees",IF(OR(ISNUMBER(SEARCH("Badgers",I3696)),ISNUMBER(SEARCH("Match Fee",I3696))),"Match Fees",IF(OR(ISNUMBER(SEARCH("Training",I3696)),ISNUMBER(SEARCH("Aspirations",I3696))),"Training Fee",""))))</f>
        <v>Match Fees</v>
      </c>
      <c r="M3696" s="1">
        <v>3</v>
      </c>
      <c r="N3696" s="1">
        <v>0.05</v>
      </c>
      <c r="O3696" s="1">
        <v>0.05</v>
      </c>
      <c r="P3696" s="1">
        <v>0</v>
      </c>
      <c r="Q3696" s="1">
        <v>2.9</v>
      </c>
    </row>
    <row r="3697" spans="1:17" ht="12.75">
      <c r="A3697" s="4">
        <v>45717</v>
      </c>
      <c r="B3697" s="18">
        <f>IF(AND(ISNUMBER(--LEFT(A3697,10)), ISNUMBER(--LEFT(C3697,10))), --LEFT(C3697,10) - --LEFT(A3697,10), "")</f>
        <v>0.81040000000211876</v>
      </c>
      <c r="C3697" s="4">
        <v>45717.810416666667</v>
      </c>
      <c r="D3697" s="16">
        <f>YEAR(C3697)</f>
        <v>2025</v>
      </c>
      <c r="E3697" s="1" t="str">
        <f t="shared" si="57"/>
        <v>March 2025</v>
      </c>
      <c r="F3697" s="3" t="str">
        <f ca="1">IF(C3697&gt;=TODAY()-365, "Last 12 Months", "After 12 Months")</f>
        <v>Last 12 Months</v>
      </c>
      <c r="G3697" s="1" t="s">
        <v>6524</v>
      </c>
      <c r="H3697" s="1" t="s">
        <v>1322</v>
      </c>
      <c r="I3697" s="1" t="s">
        <v>6525</v>
      </c>
      <c r="J3697" s="8">
        <f>EOMONTH(C3697, 0)</f>
        <v>45747</v>
      </c>
      <c r="K3697" s="1" t="s">
        <v>373</v>
      </c>
      <c r="L3697" s="1" t="str">
        <f>IF(ISNUMBER(SEARCH("Social subscription",I3697)),"Social Sub",IF(OR(ISNUMBER(SEARCH("Mens",I3697)),ISNUMBER(SEARCH("Ladies",I3697))),"Match Fees",IF(OR(ISNUMBER(SEARCH("Badgers",I3697)),ISNUMBER(SEARCH("Match Fee",I3697))),"Match Fees",IF(OR(ISNUMBER(SEARCH("Training",I3697)),ISNUMBER(SEARCH("Aspirations",I3697))),"Training Fee",""))))</f>
        <v>Match Fees</v>
      </c>
      <c r="M3697" s="1">
        <v>10</v>
      </c>
      <c r="N3697" s="1">
        <v>0.2</v>
      </c>
      <c r="O3697" s="1">
        <v>0.1</v>
      </c>
      <c r="P3697" s="1">
        <v>0</v>
      </c>
      <c r="Q3697" s="1">
        <v>9.6999999999999993</v>
      </c>
    </row>
    <row r="3698" spans="1:17" ht="12.75">
      <c r="A3698" s="4">
        <v>45717</v>
      </c>
      <c r="B3698" s="18">
        <f>IF(AND(ISNUMBER(--LEFT(A3698,10)), ISNUMBER(--LEFT(C3698,10))), --LEFT(C3698,10) - --LEFT(A3698,10), "")</f>
        <v>0.81040000000211876</v>
      </c>
      <c r="C3698" s="4">
        <v>45717.810416666667</v>
      </c>
      <c r="D3698" s="16">
        <f>YEAR(C3698)</f>
        <v>2025</v>
      </c>
      <c r="E3698" s="1" t="str">
        <f t="shared" si="57"/>
        <v>March 2025</v>
      </c>
      <c r="F3698" s="3" t="str">
        <f ca="1">IF(C3698&gt;=TODAY()-365, "Last 12 Months", "After 12 Months")</f>
        <v>Last 12 Months</v>
      </c>
      <c r="G3698" s="1" t="s">
        <v>6526</v>
      </c>
      <c r="H3698" s="1" t="s">
        <v>1319</v>
      </c>
      <c r="I3698" s="1" t="s">
        <v>6527</v>
      </c>
      <c r="J3698" s="8">
        <f>EOMONTH(C3698, 0)</f>
        <v>45747</v>
      </c>
      <c r="K3698" s="1" t="s">
        <v>373</v>
      </c>
      <c r="L3698" s="1" t="str">
        <f>IF(ISNUMBER(SEARCH("Social subscription",I3698)),"Social Sub",IF(OR(ISNUMBER(SEARCH("Mens",I3698)),ISNUMBER(SEARCH("Ladies",I3698))),"Match Fees",IF(OR(ISNUMBER(SEARCH("Badgers",I3698)),ISNUMBER(SEARCH("Match Fee",I3698))),"Match Fees",IF(OR(ISNUMBER(SEARCH("Training",I3698)),ISNUMBER(SEARCH("Aspirations",I3698))),"Training Fee",""))))</f>
        <v>Match Fees</v>
      </c>
      <c r="M3698" s="1">
        <v>3</v>
      </c>
      <c r="N3698" s="1">
        <v>0.06</v>
      </c>
      <c r="O3698" s="1">
        <v>0.05</v>
      </c>
      <c r="P3698" s="1">
        <v>0</v>
      </c>
      <c r="Q3698" s="1">
        <v>2.89</v>
      </c>
    </row>
    <row r="3699" spans="1:17" ht="12.75">
      <c r="A3699" s="4">
        <v>45717</v>
      </c>
      <c r="B3699" s="18">
        <f>IF(AND(ISNUMBER(--LEFT(A3699,10)), ISNUMBER(--LEFT(C3699,10))), --LEFT(C3699,10) - --LEFT(A3699,10), "")</f>
        <v>0.87150000000110595</v>
      </c>
      <c r="C3699" s="4">
        <v>45717.871527777781</v>
      </c>
      <c r="D3699" s="16">
        <f>YEAR(C3699)</f>
        <v>2025</v>
      </c>
      <c r="E3699" s="1" t="str">
        <f t="shared" si="57"/>
        <v>March 2025</v>
      </c>
      <c r="F3699" s="3" t="str">
        <f ca="1">IF(C3699&gt;=TODAY()-365, "Last 12 Months", "After 12 Months")</f>
        <v>Last 12 Months</v>
      </c>
      <c r="G3699" s="1" t="s">
        <v>6528</v>
      </c>
      <c r="H3699" s="1" t="s">
        <v>3257</v>
      </c>
      <c r="I3699" s="1" t="s">
        <v>6529</v>
      </c>
      <c r="J3699" s="8">
        <f>EOMONTH(C3699, 0)</f>
        <v>45747</v>
      </c>
      <c r="K3699" s="1" t="s">
        <v>241</v>
      </c>
      <c r="L3699" s="1" t="str">
        <f>IF(ISNUMBER(SEARCH("Social subscription",I3699)),"Social Sub",IF(OR(ISNUMBER(SEARCH("Mens",I3699)),ISNUMBER(SEARCH("Ladies",I3699))),"Match Fees",IF(OR(ISNUMBER(SEARCH("Badgers",I3699)),ISNUMBER(SEARCH("Match Fee",I3699))),"Match Fees",IF(OR(ISNUMBER(SEARCH("Training",I3699)),ISNUMBER(SEARCH("Aspirations",I3699))),"Training Fee",""))))</f>
        <v>Match Fees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</row>
    <row r="3700" spans="1:17" ht="12.75">
      <c r="A3700" s="4">
        <v>45717</v>
      </c>
      <c r="B3700" s="18">
        <f>IF(AND(ISNUMBER(--LEFT(A3700,10)), ISNUMBER(--LEFT(C3700,10))), --LEFT(C3700,10) - --LEFT(A3700,10), "")</f>
        <v>0.87150000000110595</v>
      </c>
      <c r="C3700" s="4">
        <v>45717.871527777781</v>
      </c>
      <c r="D3700" s="16">
        <f>YEAR(C3700)</f>
        <v>2025</v>
      </c>
      <c r="E3700" s="1" t="str">
        <f t="shared" si="57"/>
        <v>March 2025</v>
      </c>
      <c r="F3700" s="3" t="str">
        <f ca="1">IF(C3700&gt;=TODAY()-365, "Last 12 Months", "After 12 Months")</f>
        <v>Last 12 Months</v>
      </c>
      <c r="G3700" s="1" t="s">
        <v>6530</v>
      </c>
      <c r="H3700" s="1" t="s">
        <v>2506</v>
      </c>
      <c r="I3700" s="1" t="s">
        <v>6529</v>
      </c>
      <c r="J3700" s="8">
        <f>EOMONTH(C3700, 0)</f>
        <v>45747</v>
      </c>
      <c r="K3700" s="1" t="s">
        <v>241</v>
      </c>
      <c r="L3700" s="1" t="str">
        <f>IF(ISNUMBER(SEARCH("Social subscription",I3700)),"Social Sub",IF(OR(ISNUMBER(SEARCH("Mens",I3700)),ISNUMBER(SEARCH("Ladies",I3700))),"Match Fees",IF(OR(ISNUMBER(SEARCH("Badgers",I3700)),ISNUMBER(SEARCH("Match Fee",I3700))),"Match Fees",IF(OR(ISNUMBER(SEARCH("Training",I3700)),ISNUMBER(SEARCH("Aspirations",I3700))),"Training Fee",""))))</f>
        <v>Match Fees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</row>
    <row r="3701" spans="1:17" ht="12.75">
      <c r="A3701" s="4">
        <v>45717</v>
      </c>
      <c r="B3701" s="18">
        <f>IF(AND(ISNUMBER(--LEFT(A3701,10)), ISNUMBER(--LEFT(C3701,10))), --LEFT(C3701,10) - --LEFT(A3701,10), "")</f>
        <v>0.87150000000110595</v>
      </c>
      <c r="C3701" s="4">
        <v>45717.871527777781</v>
      </c>
      <c r="D3701" s="16">
        <f>YEAR(C3701)</f>
        <v>2025</v>
      </c>
      <c r="E3701" s="1" t="str">
        <f t="shared" si="57"/>
        <v>March 2025</v>
      </c>
      <c r="F3701" s="3" t="str">
        <f ca="1">IF(C3701&gt;=TODAY()-365, "Last 12 Months", "After 12 Months")</f>
        <v>Last 12 Months</v>
      </c>
      <c r="G3701" s="1" t="s">
        <v>6531</v>
      </c>
      <c r="H3701" s="1" t="s">
        <v>799</v>
      </c>
      <c r="I3701" s="1" t="s">
        <v>6529</v>
      </c>
      <c r="J3701" s="8">
        <f>EOMONTH(C3701, 0)</f>
        <v>45747</v>
      </c>
      <c r="K3701" s="1" t="s">
        <v>241</v>
      </c>
      <c r="L3701" s="1" t="str">
        <f>IF(ISNUMBER(SEARCH("Social subscription",I3701)),"Social Sub",IF(OR(ISNUMBER(SEARCH("Mens",I3701)),ISNUMBER(SEARCH("Ladies",I3701))),"Match Fees",IF(OR(ISNUMBER(SEARCH("Badgers",I3701)),ISNUMBER(SEARCH("Match Fee",I3701))),"Match Fees",IF(OR(ISNUMBER(SEARCH("Training",I3701)),ISNUMBER(SEARCH("Aspirations",I3701))),"Training Fee",""))))</f>
        <v>Match Fees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</row>
    <row r="3702" spans="1:17" ht="12.75">
      <c r="A3702" s="4">
        <v>45717</v>
      </c>
      <c r="B3702" s="18">
        <f>IF(AND(ISNUMBER(--LEFT(A3702,10)), ISNUMBER(--LEFT(C3702,10))), --LEFT(C3702,10) - --LEFT(A3702,10), "")</f>
        <v>0.97699999999895226</v>
      </c>
      <c r="C3702" s="4">
        <v>45717.977083333331</v>
      </c>
      <c r="D3702" s="16">
        <f>YEAR(C3702)</f>
        <v>2025</v>
      </c>
      <c r="E3702" s="1" t="str">
        <f t="shared" si="57"/>
        <v>March 2025</v>
      </c>
      <c r="F3702" s="3" t="str">
        <f ca="1">IF(C3702&gt;=TODAY()-365, "Last 12 Months", "After 12 Months")</f>
        <v>Last 12 Months</v>
      </c>
      <c r="G3702" s="1" t="s">
        <v>6532</v>
      </c>
      <c r="H3702" s="1" t="s">
        <v>1463</v>
      </c>
      <c r="I3702" s="1" t="s">
        <v>6533</v>
      </c>
      <c r="J3702" s="8">
        <f>EOMONTH(C3702, 0)</f>
        <v>45747</v>
      </c>
      <c r="K3702" s="1" t="s">
        <v>241</v>
      </c>
      <c r="L3702" s="1" t="str">
        <f>IF(ISNUMBER(SEARCH("Social subscription",I3702)),"Social Sub",IF(OR(ISNUMBER(SEARCH("Mens",I3702)),ISNUMBER(SEARCH("Ladies",I3702))),"Match Fees",IF(OR(ISNUMBER(SEARCH("Badgers",I3702)),ISNUMBER(SEARCH("Match Fee",I3702))),"Match Fees",IF(OR(ISNUMBER(SEARCH("Training",I3702)),ISNUMBER(SEARCH("Aspirations",I3702))),"Training Fee",""))))</f>
        <v>Match Fees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</row>
    <row r="3703" spans="1:17" ht="12.75">
      <c r="A3703" s="4">
        <v>45717</v>
      </c>
      <c r="B3703" s="18">
        <f>IF(AND(ISNUMBER(--LEFT(A3703,10)), ISNUMBER(--LEFT(C3703,10))), --LEFT(C3703,10) - --LEFT(A3703,10), "")</f>
        <v>0.97699999999895226</v>
      </c>
      <c r="C3703" s="4">
        <v>45717.977083333331</v>
      </c>
      <c r="D3703" s="16">
        <f>YEAR(C3703)</f>
        <v>2025</v>
      </c>
      <c r="E3703" s="1" t="str">
        <f t="shared" si="57"/>
        <v>March 2025</v>
      </c>
      <c r="F3703" s="3" t="str">
        <f ca="1">IF(C3703&gt;=TODAY()-365, "Last 12 Months", "After 12 Months")</f>
        <v>Last 12 Months</v>
      </c>
      <c r="G3703" s="1" t="s">
        <v>6534</v>
      </c>
      <c r="H3703" s="1" t="s">
        <v>3956</v>
      </c>
      <c r="I3703" s="1" t="s">
        <v>6535</v>
      </c>
      <c r="J3703" s="8">
        <f>EOMONTH(C3703, 0)</f>
        <v>45747</v>
      </c>
      <c r="K3703" s="1" t="s">
        <v>241</v>
      </c>
      <c r="L3703" s="1" t="str">
        <f>IF(ISNUMBER(SEARCH("Social subscription",I3703)),"Social Sub",IF(OR(ISNUMBER(SEARCH("Mens",I3703)),ISNUMBER(SEARCH("Ladies",I3703))),"Match Fees",IF(OR(ISNUMBER(SEARCH("Badgers",I3703)),ISNUMBER(SEARCH("Match Fee",I3703))),"Match Fees",IF(OR(ISNUMBER(SEARCH("Training",I3703)),ISNUMBER(SEARCH("Aspirations",I3703))),"Training Fee",""))))</f>
        <v>Match Fees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</row>
    <row r="3704" spans="1:17" ht="12.75">
      <c r="A3704" s="4">
        <v>45717</v>
      </c>
      <c r="B3704" s="18">
        <f>IF(AND(ISNUMBER(--LEFT(A3704,10)), ISNUMBER(--LEFT(C3704,10))), --LEFT(C3704,10) - --LEFT(A3704,10), "")</f>
        <v>0.97699999999895226</v>
      </c>
      <c r="C3704" s="4">
        <v>45717.977083333331</v>
      </c>
      <c r="D3704" s="16">
        <f>YEAR(C3704)</f>
        <v>2025</v>
      </c>
      <c r="E3704" s="1" t="str">
        <f t="shared" si="57"/>
        <v>March 2025</v>
      </c>
      <c r="F3704" s="3" t="str">
        <f ca="1">IF(C3704&gt;=TODAY()-365, "Last 12 Months", "After 12 Months")</f>
        <v>Last 12 Months</v>
      </c>
      <c r="G3704" s="1" t="s">
        <v>6536</v>
      </c>
      <c r="H3704" s="1" t="s">
        <v>1737</v>
      </c>
      <c r="I3704" s="1" t="s">
        <v>6535</v>
      </c>
      <c r="J3704" s="8">
        <f>EOMONTH(C3704, 0)</f>
        <v>45747</v>
      </c>
      <c r="K3704" s="1" t="s">
        <v>241</v>
      </c>
      <c r="L3704" s="1" t="str">
        <f>IF(ISNUMBER(SEARCH("Social subscription",I3704)),"Social Sub",IF(OR(ISNUMBER(SEARCH("Mens",I3704)),ISNUMBER(SEARCH("Ladies",I3704))),"Match Fees",IF(OR(ISNUMBER(SEARCH("Badgers",I3704)),ISNUMBER(SEARCH("Match Fee",I3704))),"Match Fees",IF(OR(ISNUMBER(SEARCH("Training",I3704)),ISNUMBER(SEARCH("Aspirations",I3704))),"Training Fee",""))))</f>
        <v>Match Fees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</row>
    <row r="3705" spans="1:17" ht="12.75">
      <c r="A3705" s="4">
        <v>45717</v>
      </c>
      <c r="B3705" s="18">
        <f>IF(AND(ISNUMBER(--LEFT(A3705,10)), ISNUMBER(--LEFT(C3705,10))), --LEFT(C3705,10) - --LEFT(A3705,10), "")</f>
        <v>0.97770000000309665</v>
      </c>
      <c r="C3705" s="4">
        <v>45717.977777777778</v>
      </c>
      <c r="D3705" s="16">
        <f>YEAR(C3705)</f>
        <v>2025</v>
      </c>
      <c r="E3705" s="1" t="str">
        <f t="shared" si="57"/>
        <v>March 2025</v>
      </c>
      <c r="F3705" s="3" t="str">
        <f ca="1">IF(C3705&gt;=TODAY()-365, "Last 12 Months", "After 12 Months")</f>
        <v>Last 12 Months</v>
      </c>
      <c r="G3705" s="1" t="s">
        <v>6537</v>
      </c>
      <c r="H3705" s="1" t="s">
        <v>2413</v>
      </c>
      <c r="I3705" s="1" t="s">
        <v>6538</v>
      </c>
      <c r="J3705" s="8">
        <f>EOMONTH(C3705, 0)</f>
        <v>45747</v>
      </c>
      <c r="K3705" s="1" t="s">
        <v>233</v>
      </c>
      <c r="L3705" s="1" t="str">
        <f>IF(ISNUMBER(SEARCH("Social subscription",I3705)),"Social Sub",IF(OR(ISNUMBER(SEARCH("Mens",I3705)),ISNUMBER(SEARCH("Ladies",I3705))),"Match Fees",IF(OR(ISNUMBER(SEARCH("Badgers",I3705)),ISNUMBER(SEARCH("Match Fee",I3705))),"Match Fees",IF(OR(ISNUMBER(SEARCH("Training",I3705)),ISNUMBER(SEARCH("Aspirations",I3705))),"Training Fee",""))))</f>
        <v>Match Fees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</row>
    <row r="3706" spans="1:17" ht="12.75">
      <c r="A3706" s="4">
        <v>45717</v>
      </c>
      <c r="B3706" s="18">
        <f>IF(AND(ISNUMBER(--LEFT(A3706,10)), ISNUMBER(--LEFT(C3706,10))), --LEFT(C3706,10) - --LEFT(A3706,10), "")</f>
        <v>0.97770000000309665</v>
      </c>
      <c r="C3706" s="4">
        <v>45717.977777777778</v>
      </c>
      <c r="D3706" s="16">
        <f>YEAR(C3706)</f>
        <v>2025</v>
      </c>
      <c r="E3706" s="1" t="str">
        <f t="shared" si="57"/>
        <v>March 2025</v>
      </c>
      <c r="F3706" s="3" t="str">
        <f ca="1">IF(C3706&gt;=TODAY()-365, "Last 12 Months", "After 12 Months")</f>
        <v>Last 12 Months</v>
      </c>
      <c r="G3706" s="1" t="s">
        <v>6539</v>
      </c>
      <c r="H3706" s="1" t="s">
        <v>3261</v>
      </c>
      <c r="I3706" s="1" t="s">
        <v>6540</v>
      </c>
      <c r="J3706" s="8">
        <f>EOMONTH(C3706, 0)</f>
        <v>45747</v>
      </c>
      <c r="K3706" s="1" t="s">
        <v>241</v>
      </c>
      <c r="L3706" s="1" t="str">
        <f>IF(ISNUMBER(SEARCH("Social subscription",I3706)),"Social Sub",IF(OR(ISNUMBER(SEARCH("Mens",I3706)),ISNUMBER(SEARCH("Ladies",I3706))),"Match Fees",IF(OR(ISNUMBER(SEARCH("Badgers",I3706)),ISNUMBER(SEARCH("Match Fee",I3706))),"Match Fees",IF(OR(ISNUMBER(SEARCH("Training",I3706)),ISNUMBER(SEARCH("Aspirations",I3706))),"Training Fee",""))))</f>
        <v>Match Fees</v>
      </c>
      <c r="M3706" s="1">
        <v>5</v>
      </c>
      <c r="N3706" s="1">
        <v>0</v>
      </c>
      <c r="O3706" s="1">
        <v>0</v>
      </c>
      <c r="P3706" s="1">
        <v>0</v>
      </c>
      <c r="Q3706" s="1">
        <v>5</v>
      </c>
    </row>
    <row r="3707" spans="1:17" ht="12.75">
      <c r="A3707" s="4">
        <v>45688</v>
      </c>
      <c r="B3707" s="18">
        <f>IF(AND(ISNUMBER(--LEFT(A3707,10)), ISNUMBER(--LEFT(C3707,10))), --LEFT(C3707,10) - --LEFT(A3707,10), "")</f>
        <v>30.354099999996834</v>
      </c>
      <c r="C3707" s="4">
        <v>45718.354166666664</v>
      </c>
      <c r="D3707" s="16">
        <f>YEAR(C3707)</f>
        <v>2025</v>
      </c>
      <c r="E3707" s="1" t="str">
        <f t="shared" si="57"/>
        <v>March 2025</v>
      </c>
      <c r="F3707" s="3" t="str">
        <f ca="1">IF(C3707&gt;=TODAY()-365, "Last 12 Months", "After 12 Months")</f>
        <v>Last 12 Months</v>
      </c>
      <c r="G3707" s="1" t="s">
        <v>6541</v>
      </c>
      <c r="H3707" s="1" t="s">
        <v>560</v>
      </c>
      <c r="I3707" s="1" t="s">
        <v>6542</v>
      </c>
      <c r="J3707" s="8">
        <f>EOMONTH(C3707, 0)</f>
        <v>45747</v>
      </c>
      <c r="K3707" s="1" t="s">
        <v>373</v>
      </c>
      <c r="L3707" s="1" t="str">
        <f>IF(ISNUMBER(SEARCH("Social subscription",I3707)),"Social Sub",IF(OR(ISNUMBER(SEARCH("Mens",I3707)),ISNUMBER(SEARCH("Ladies",I3707))),"Match Fees",IF(OR(ISNUMBER(SEARCH("Badgers",I3707)),ISNUMBER(SEARCH("Match Fee",I3707))),"Match Fees",IF(OR(ISNUMBER(SEARCH("Training",I3707)),ISNUMBER(SEARCH("Aspirations",I3707))),"Training Fee",""))))</f>
        <v>Match Fees</v>
      </c>
      <c r="M3707" s="1">
        <v>3</v>
      </c>
      <c r="N3707" s="1">
        <v>0.14000000000000001</v>
      </c>
      <c r="O3707" s="1">
        <v>0.05</v>
      </c>
      <c r="P3707" s="1">
        <v>0</v>
      </c>
      <c r="Q3707" s="1">
        <v>2.81</v>
      </c>
    </row>
    <row r="3708" spans="1:17" ht="12.75">
      <c r="A3708" s="4">
        <v>45696</v>
      </c>
      <c r="B3708" s="18">
        <f>IF(AND(ISNUMBER(--LEFT(A3708,10)), ISNUMBER(--LEFT(C3708,10))), --LEFT(C3708,10) - --LEFT(A3708,10), "")</f>
        <v>22.354099999996834</v>
      </c>
      <c r="C3708" s="4">
        <v>45718.354166666664</v>
      </c>
      <c r="D3708" s="16">
        <f>YEAR(C3708)</f>
        <v>2025</v>
      </c>
      <c r="E3708" s="1" t="str">
        <f t="shared" si="57"/>
        <v>March 2025</v>
      </c>
      <c r="F3708" s="3" t="str">
        <f ca="1">IF(C3708&gt;=TODAY()-365, "Last 12 Months", "After 12 Months")</f>
        <v>Last 12 Months</v>
      </c>
      <c r="G3708" s="1" t="s">
        <v>6543</v>
      </c>
      <c r="H3708" s="1" t="s">
        <v>560</v>
      </c>
      <c r="I3708" s="1" t="s">
        <v>6544</v>
      </c>
      <c r="J3708" s="8">
        <f>EOMONTH(C3708, 0)</f>
        <v>45747</v>
      </c>
      <c r="K3708" s="1" t="s">
        <v>373</v>
      </c>
      <c r="L3708" s="1" t="str">
        <f>IF(ISNUMBER(SEARCH("Social subscription",I3708)),"Social Sub",IF(OR(ISNUMBER(SEARCH("Mens",I3708)),ISNUMBER(SEARCH("Ladies",I3708))),"Match Fees",IF(OR(ISNUMBER(SEARCH("Badgers",I3708)),ISNUMBER(SEARCH("Match Fee",I3708))),"Match Fees",IF(OR(ISNUMBER(SEARCH("Training",I3708)),ISNUMBER(SEARCH("Aspirations",I3708))),"Training Fee",""))))</f>
        <v>Training Fee</v>
      </c>
      <c r="M3708" s="1">
        <v>3</v>
      </c>
      <c r="N3708" s="1">
        <v>0.15</v>
      </c>
      <c r="O3708" s="1">
        <v>0.05</v>
      </c>
      <c r="P3708" s="1">
        <v>0</v>
      </c>
      <c r="Q3708" s="1">
        <v>2.8</v>
      </c>
    </row>
    <row r="3709" spans="1:17" ht="12.75">
      <c r="A3709" s="4">
        <v>45717</v>
      </c>
      <c r="B3709" s="18">
        <f>IF(AND(ISNUMBER(--LEFT(A3709,10)), ISNUMBER(--LEFT(C3709,10))), --LEFT(C3709,10) - --LEFT(A3709,10), "")</f>
        <v>1.3868000000002212</v>
      </c>
      <c r="C3709" s="4">
        <v>45718.386805555558</v>
      </c>
      <c r="D3709" s="16">
        <f>YEAR(C3709)</f>
        <v>2025</v>
      </c>
      <c r="E3709" s="1" t="str">
        <f t="shared" si="57"/>
        <v>March 2025</v>
      </c>
      <c r="F3709" s="3" t="str">
        <f ca="1">IF(C3709&gt;=TODAY()-365, "Last 12 Months", "After 12 Months")</f>
        <v>Last 12 Months</v>
      </c>
      <c r="G3709" s="1" t="s">
        <v>6545</v>
      </c>
      <c r="H3709" s="1" t="s">
        <v>812</v>
      </c>
      <c r="I3709" s="1" t="s">
        <v>6546</v>
      </c>
      <c r="J3709" s="8">
        <f>EOMONTH(C3709, 0)</f>
        <v>45747</v>
      </c>
      <c r="K3709" s="1" t="s">
        <v>241</v>
      </c>
      <c r="L3709" s="1" t="str">
        <f>IF(ISNUMBER(SEARCH("Social subscription",I3709)),"Social Sub",IF(OR(ISNUMBER(SEARCH("Mens",I3709)),ISNUMBER(SEARCH("Ladies",I3709))),"Match Fees",IF(OR(ISNUMBER(SEARCH("Badgers",I3709)),ISNUMBER(SEARCH("Match Fee",I3709))),"Match Fees",IF(OR(ISNUMBER(SEARCH("Training",I3709)),ISNUMBER(SEARCH("Aspirations",I3709))),"Training Fee",""))))</f>
        <v>Match Fees</v>
      </c>
      <c r="M3709" s="1">
        <v>10</v>
      </c>
      <c r="N3709" s="1">
        <v>0</v>
      </c>
      <c r="O3709" s="1">
        <v>0</v>
      </c>
      <c r="P3709" s="1">
        <v>0</v>
      </c>
      <c r="Q3709" s="1">
        <v>10</v>
      </c>
    </row>
    <row r="3710" spans="1:17" ht="12.75">
      <c r="A3710" s="4">
        <v>45689</v>
      </c>
      <c r="B3710" s="18">
        <f>IF(AND(ISNUMBER(--LEFT(A3710,10)), ISNUMBER(--LEFT(C3710,10))), --LEFT(C3710,10) - --LEFT(A3710,10), "")</f>
        <v>30.354099999996834</v>
      </c>
      <c r="C3710" s="4">
        <v>45719.354166666664</v>
      </c>
      <c r="D3710" s="16">
        <f>YEAR(C3710)</f>
        <v>2025</v>
      </c>
      <c r="E3710" s="1" t="str">
        <f t="shared" si="57"/>
        <v>March 2025</v>
      </c>
      <c r="F3710" s="3" t="str">
        <f ca="1">IF(C3710&gt;=TODAY()-365, "Last 12 Months", "After 12 Months")</f>
        <v>Last 12 Months</v>
      </c>
      <c r="G3710" s="1" t="s">
        <v>6547</v>
      </c>
      <c r="H3710" s="1" t="s">
        <v>2501</v>
      </c>
      <c r="I3710" s="1" t="s">
        <v>6097</v>
      </c>
      <c r="J3710" s="8">
        <f>EOMONTH(C3710, 0)</f>
        <v>45747</v>
      </c>
      <c r="K3710" s="1" t="s">
        <v>373</v>
      </c>
      <c r="L3710" s="1" t="str">
        <f>IF(ISNUMBER(SEARCH("Social subscription",I3710)),"Social Sub",IF(OR(ISNUMBER(SEARCH("Mens",I3710)),ISNUMBER(SEARCH("Ladies",I3710))),"Match Fees",IF(OR(ISNUMBER(SEARCH("Badgers",I3710)),ISNUMBER(SEARCH("Match Fee",I3710))),"Match Fees",IF(OR(ISNUMBER(SEARCH("Training",I3710)),ISNUMBER(SEARCH("Aspirations",I3710))),"Training Fee",""))))</f>
        <v>Match Fees</v>
      </c>
      <c r="M3710" s="1">
        <v>10</v>
      </c>
      <c r="N3710" s="1">
        <v>0.35</v>
      </c>
      <c r="O3710" s="1">
        <v>0.1</v>
      </c>
      <c r="P3710" s="1">
        <v>0</v>
      </c>
      <c r="Q3710" s="1">
        <v>9.5500000000000007</v>
      </c>
    </row>
    <row r="3711" spans="1:17" ht="12.75">
      <c r="A3711" s="4">
        <v>45719</v>
      </c>
      <c r="B3711" s="18">
        <f>IF(AND(ISNUMBER(--LEFT(A3711,10)), ISNUMBER(--LEFT(C3711,10))), --LEFT(C3711,10) - --LEFT(A3711,10), "")</f>
        <v>0.36039999999775318</v>
      </c>
      <c r="C3711" s="4">
        <v>45719.36041666667</v>
      </c>
      <c r="D3711" s="16">
        <f>YEAR(C3711)</f>
        <v>2025</v>
      </c>
      <c r="E3711" s="1" t="str">
        <f t="shared" si="57"/>
        <v>March 2025</v>
      </c>
      <c r="F3711" s="3" t="str">
        <f ca="1">IF(C3711&gt;=TODAY()-365, "Last 12 Months", "After 12 Months")</f>
        <v>Last 12 Months</v>
      </c>
      <c r="G3711" s="1" t="s">
        <v>6548</v>
      </c>
      <c r="H3711" s="1" t="s">
        <v>1871</v>
      </c>
      <c r="I3711" s="1" t="s">
        <v>6549</v>
      </c>
      <c r="J3711" s="8">
        <f>EOMONTH(C3711, 0)</f>
        <v>45747</v>
      </c>
      <c r="K3711" s="1" t="s">
        <v>241</v>
      </c>
      <c r="L3711" s="1" t="str">
        <f>IF(ISNUMBER(SEARCH("Social subscription",I3711)),"Social Sub",IF(OR(ISNUMBER(SEARCH("Mens",I3711)),ISNUMBER(SEARCH("Ladies",I3711))),"Match Fees",IF(OR(ISNUMBER(SEARCH("Badgers",I3711)),ISNUMBER(SEARCH("Match Fee",I3711))),"Match Fees",IF(OR(ISNUMBER(SEARCH("Training",I3711)),ISNUMBER(SEARCH("Aspirations",I3711))),"Training Fee",""))))</f>
        <v>Match Fees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</row>
    <row r="3712" spans="1:17" ht="12.75">
      <c r="A3712" s="4">
        <v>45719</v>
      </c>
      <c r="B3712" s="18">
        <f>IF(AND(ISNUMBER(--LEFT(A3712,10)), ISNUMBER(--LEFT(C3712,10))), --LEFT(C3712,10) - --LEFT(A3712,10), "")</f>
        <v>0.36039999999775318</v>
      </c>
      <c r="C3712" s="4">
        <v>45719.36041666667</v>
      </c>
      <c r="D3712" s="16">
        <f>YEAR(C3712)</f>
        <v>2025</v>
      </c>
      <c r="E3712" s="1" t="str">
        <f t="shared" si="57"/>
        <v>March 2025</v>
      </c>
      <c r="F3712" s="3" t="str">
        <f ca="1">IF(C3712&gt;=TODAY()-365, "Last 12 Months", "After 12 Months")</f>
        <v>Last 12 Months</v>
      </c>
      <c r="G3712" s="1" t="s">
        <v>6550</v>
      </c>
      <c r="H3712" s="1" t="s">
        <v>2939</v>
      </c>
      <c r="I3712" s="1" t="s">
        <v>6551</v>
      </c>
      <c r="J3712" s="8">
        <f>EOMONTH(C3712, 0)</f>
        <v>45747</v>
      </c>
      <c r="K3712" s="1" t="s">
        <v>241</v>
      </c>
      <c r="L3712" s="1" t="str">
        <f>IF(ISNUMBER(SEARCH("Social subscription",I3712)),"Social Sub",IF(OR(ISNUMBER(SEARCH("Mens",I3712)),ISNUMBER(SEARCH("Ladies",I3712))),"Match Fees",IF(OR(ISNUMBER(SEARCH("Badgers",I3712)),ISNUMBER(SEARCH("Match Fee",I3712))),"Match Fees",IF(OR(ISNUMBER(SEARCH("Training",I3712)),ISNUMBER(SEARCH("Aspirations",I3712))),"Training Fee",""))))</f>
        <v>Match Fees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</row>
    <row r="3713" spans="1:17" ht="12.75">
      <c r="A3713" s="4">
        <v>45719</v>
      </c>
      <c r="B3713" s="18">
        <f>IF(AND(ISNUMBER(--LEFT(A3713,10)), ISNUMBER(--LEFT(C3713,10))), --LEFT(C3713,10) - --LEFT(A3713,10), "")</f>
        <v>0.36039999999775318</v>
      </c>
      <c r="C3713" s="4">
        <v>45719.36041666667</v>
      </c>
      <c r="D3713" s="16">
        <f>YEAR(C3713)</f>
        <v>2025</v>
      </c>
      <c r="E3713" s="1" t="str">
        <f t="shared" si="57"/>
        <v>March 2025</v>
      </c>
      <c r="F3713" s="3" t="str">
        <f ca="1">IF(C3713&gt;=TODAY()-365, "Last 12 Months", "After 12 Months")</f>
        <v>Last 12 Months</v>
      </c>
      <c r="G3713" s="1" t="s">
        <v>6552</v>
      </c>
      <c r="H3713" s="1" t="s">
        <v>2784</v>
      </c>
      <c r="I3713" s="1" t="s">
        <v>6549</v>
      </c>
      <c r="J3713" s="8">
        <f>EOMONTH(C3713, 0)</f>
        <v>45747</v>
      </c>
      <c r="K3713" s="1" t="s">
        <v>241</v>
      </c>
      <c r="L3713" s="1" t="str">
        <f>IF(ISNUMBER(SEARCH("Social subscription",I3713)),"Social Sub",IF(OR(ISNUMBER(SEARCH("Mens",I3713)),ISNUMBER(SEARCH("Ladies",I3713))),"Match Fees",IF(OR(ISNUMBER(SEARCH("Badgers",I3713)),ISNUMBER(SEARCH("Match Fee",I3713))),"Match Fees",IF(OR(ISNUMBER(SEARCH("Training",I3713)),ISNUMBER(SEARCH("Aspirations",I3713))),"Training Fee",""))))</f>
        <v>Match Fees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</row>
    <row r="3714" spans="1:17" ht="12.75">
      <c r="A3714" s="4">
        <v>45719</v>
      </c>
      <c r="B3714" s="18">
        <f>IF(AND(ISNUMBER(--LEFT(A3714,10)), ISNUMBER(--LEFT(C3714,10))), --LEFT(C3714,10) - --LEFT(A3714,10), "")</f>
        <v>0.36250000000291038</v>
      </c>
      <c r="C3714" s="4">
        <v>45719.362500000003</v>
      </c>
      <c r="D3714" s="16">
        <f>YEAR(C3714)</f>
        <v>2025</v>
      </c>
      <c r="E3714" s="1" t="str">
        <f t="shared" si="57"/>
        <v>March 2025</v>
      </c>
      <c r="F3714" s="3" t="str">
        <f ca="1">IF(C3714&gt;=TODAY()-365, "Last 12 Months", "After 12 Months")</f>
        <v>Last 12 Months</v>
      </c>
      <c r="G3714" s="1" t="s">
        <v>6553</v>
      </c>
      <c r="H3714" s="1" t="s">
        <v>1871</v>
      </c>
      <c r="I3714" s="1" t="s">
        <v>6554</v>
      </c>
      <c r="J3714" s="8">
        <f>EOMONTH(C3714, 0)</f>
        <v>45747</v>
      </c>
      <c r="K3714" s="1" t="s">
        <v>241</v>
      </c>
      <c r="L3714" s="1" t="str">
        <f>IF(ISNUMBER(SEARCH("Social subscription",I3714)),"Social Sub",IF(OR(ISNUMBER(SEARCH("Mens",I3714)),ISNUMBER(SEARCH("Ladies",I3714))),"Match Fees",IF(OR(ISNUMBER(SEARCH("Badgers",I3714)),ISNUMBER(SEARCH("Match Fee",I3714))),"Match Fees",IF(OR(ISNUMBER(SEARCH("Training",I3714)),ISNUMBER(SEARCH("Aspirations",I3714))),"Training Fee",""))))</f>
        <v>Match Fees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</row>
    <row r="3715" spans="1:17" ht="12.75">
      <c r="A3715" s="4">
        <v>45719</v>
      </c>
      <c r="B3715" s="18">
        <f>IF(AND(ISNUMBER(--LEFT(A3715,10)), ISNUMBER(--LEFT(C3715,10))), --LEFT(C3715,10) - --LEFT(A3715,10), "")</f>
        <v>0.36250000000291038</v>
      </c>
      <c r="C3715" s="4">
        <v>45719.362500000003</v>
      </c>
      <c r="D3715" s="16">
        <f>YEAR(C3715)</f>
        <v>2025</v>
      </c>
      <c r="E3715" s="1" t="str">
        <f t="shared" ref="E3715:E3778" si="58">TEXT(C3715, "mmmm yyyy")</f>
        <v>March 2025</v>
      </c>
      <c r="F3715" s="3" t="str">
        <f ca="1">IF(C3715&gt;=TODAY()-365, "Last 12 Months", "After 12 Months")</f>
        <v>Last 12 Months</v>
      </c>
      <c r="G3715" s="1" t="s">
        <v>6555</v>
      </c>
      <c r="H3715" s="1" t="s">
        <v>3662</v>
      </c>
      <c r="I3715" s="1" t="s">
        <v>6556</v>
      </c>
      <c r="J3715" s="8">
        <f>EOMONTH(C3715, 0)</f>
        <v>45747</v>
      </c>
      <c r="K3715" s="1" t="s">
        <v>241</v>
      </c>
      <c r="L3715" s="1" t="str">
        <f>IF(ISNUMBER(SEARCH("Social subscription",I3715)),"Social Sub",IF(OR(ISNUMBER(SEARCH("Mens",I3715)),ISNUMBER(SEARCH("Ladies",I3715))),"Match Fees",IF(OR(ISNUMBER(SEARCH("Badgers",I3715)),ISNUMBER(SEARCH("Match Fee",I3715))),"Match Fees",IF(OR(ISNUMBER(SEARCH("Training",I3715)),ISNUMBER(SEARCH("Aspirations",I3715))),"Training Fee",""))))</f>
        <v>Match Fees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</row>
    <row r="3716" spans="1:17" ht="12.75">
      <c r="A3716" s="4">
        <v>45719</v>
      </c>
      <c r="B3716" s="18">
        <f>IF(AND(ISNUMBER(--LEFT(A3716,10)), ISNUMBER(--LEFT(C3716,10))), --LEFT(C3716,10) - --LEFT(A3716,10), "")</f>
        <v>0.41180000000167638</v>
      </c>
      <c r="C3716" s="4">
        <v>45719.411805555559</v>
      </c>
      <c r="D3716" s="16">
        <f>YEAR(C3716)</f>
        <v>2025</v>
      </c>
      <c r="E3716" s="1" t="str">
        <f t="shared" si="58"/>
        <v>March 2025</v>
      </c>
      <c r="F3716" s="3" t="str">
        <f ca="1">IF(C3716&gt;=TODAY()-365, "Last 12 Months", "After 12 Months")</f>
        <v>Last 12 Months</v>
      </c>
      <c r="G3716" s="1" t="s">
        <v>6557</v>
      </c>
      <c r="H3716" s="1" t="s">
        <v>3319</v>
      </c>
      <c r="I3716" s="1" t="s">
        <v>6558</v>
      </c>
      <c r="J3716" s="8">
        <f>EOMONTH(C3716, 0)</f>
        <v>45747</v>
      </c>
      <c r="K3716" s="1" t="s">
        <v>241</v>
      </c>
      <c r="L3716" s="1" t="str">
        <f>IF(ISNUMBER(SEARCH("Social subscription",I3716)),"Social Sub",IF(OR(ISNUMBER(SEARCH("Mens",I3716)),ISNUMBER(SEARCH("Ladies",I3716))),"Match Fees",IF(OR(ISNUMBER(SEARCH("Badgers",I3716)),ISNUMBER(SEARCH("Match Fee",I3716))),"Match Fees",IF(OR(ISNUMBER(SEARCH("Training",I3716)),ISNUMBER(SEARCH("Aspirations",I3716))),"Training Fee",""))))</f>
        <v>Match Fees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</row>
    <row r="3717" spans="1:17" ht="12.75">
      <c r="A3717" s="4">
        <v>45719</v>
      </c>
      <c r="B3717" s="18">
        <f>IF(AND(ISNUMBER(--LEFT(A3717,10)), ISNUMBER(--LEFT(C3717,10))), --LEFT(C3717,10) - --LEFT(A3717,10), "")</f>
        <v>0.41180000000167638</v>
      </c>
      <c r="C3717" s="4">
        <v>45719.411805555559</v>
      </c>
      <c r="D3717" s="16">
        <f>YEAR(C3717)</f>
        <v>2025</v>
      </c>
      <c r="E3717" s="1" t="str">
        <f t="shared" si="58"/>
        <v>March 2025</v>
      </c>
      <c r="F3717" s="3" t="str">
        <f ca="1">IF(C3717&gt;=TODAY()-365, "Last 12 Months", "After 12 Months")</f>
        <v>Last 12 Months</v>
      </c>
      <c r="G3717" s="1" t="s">
        <v>6559</v>
      </c>
      <c r="H3717" s="1" t="s">
        <v>2771</v>
      </c>
      <c r="I3717" s="1" t="s">
        <v>6558</v>
      </c>
      <c r="J3717" s="8">
        <f>EOMONTH(C3717, 0)</f>
        <v>45747</v>
      </c>
      <c r="K3717" s="1" t="s">
        <v>241</v>
      </c>
      <c r="L3717" s="1" t="str">
        <f>IF(ISNUMBER(SEARCH("Social subscription",I3717)),"Social Sub",IF(OR(ISNUMBER(SEARCH("Mens",I3717)),ISNUMBER(SEARCH("Ladies",I3717))),"Match Fees",IF(OR(ISNUMBER(SEARCH("Badgers",I3717)),ISNUMBER(SEARCH("Match Fee",I3717))),"Match Fees",IF(OR(ISNUMBER(SEARCH("Training",I3717)),ISNUMBER(SEARCH("Aspirations",I3717))),"Training Fee",""))))</f>
        <v>Match Fees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</row>
    <row r="3718" spans="1:17" ht="12.75">
      <c r="A3718" s="4">
        <v>45719</v>
      </c>
      <c r="B3718" s="18">
        <f>IF(AND(ISNUMBER(--LEFT(A3718,10)), ISNUMBER(--LEFT(C3718,10))), --LEFT(C3718,10) - --LEFT(A3718,10), "")</f>
        <v>0.41180000000167638</v>
      </c>
      <c r="C3718" s="4">
        <v>45719.411805555559</v>
      </c>
      <c r="D3718" s="16">
        <f>YEAR(C3718)</f>
        <v>2025</v>
      </c>
      <c r="E3718" s="1" t="str">
        <f t="shared" si="58"/>
        <v>March 2025</v>
      </c>
      <c r="F3718" s="3" t="str">
        <f ca="1">IF(C3718&gt;=TODAY()-365, "Last 12 Months", "After 12 Months")</f>
        <v>Last 12 Months</v>
      </c>
      <c r="G3718" s="1" t="s">
        <v>6560</v>
      </c>
      <c r="H3718" s="1" t="s">
        <v>1914</v>
      </c>
      <c r="I3718" s="1" t="s">
        <v>6561</v>
      </c>
      <c r="J3718" s="8">
        <f>EOMONTH(C3718, 0)</f>
        <v>45747</v>
      </c>
      <c r="K3718" s="1" t="s">
        <v>241</v>
      </c>
      <c r="L3718" s="1" t="str">
        <f>IF(ISNUMBER(SEARCH("Social subscription",I3718)),"Social Sub",IF(OR(ISNUMBER(SEARCH("Mens",I3718)),ISNUMBER(SEARCH("Ladies",I3718))),"Match Fees",IF(OR(ISNUMBER(SEARCH("Badgers",I3718)),ISNUMBER(SEARCH("Match Fee",I3718))),"Match Fees",IF(OR(ISNUMBER(SEARCH("Training",I3718)),ISNUMBER(SEARCH("Aspirations",I3718))),"Training Fee",""))))</f>
        <v>Match Fees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</row>
    <row r="3719" spans="1:17" ht="12.75">
      <c r="A3719" s="4">
        <v>45719</v>
      </c>
      <c r="B3719" s="18">
        <f>IF(AND(ISNUMBER(--LEFT(A3719,10)), ISNUMBER(--LEFT(C3719,10))), --LEFT(C3719,10) - --LEFT(A3719,10), "")</f>
        <v>0.41180000000167638</v>
      </c>
      <c r="C3719" s="4">
        <v>45719.411805555559</v>
      </c>
      <c r="D3719" s="16">
        <f>YEAR(C3719)</f>
        <v>2025</v>
      </c>
      <c r="E3719" s="1" t="str">
        <f t="shared" si="58"/>
        <v>March 2025</v>
      </c>
      <c r="F3719" s="3" t="str">
        <f ca="1">IF(C3719&gt;=TODAY()-365, "Last 12 Months", "After 12 Months")</f>
        <v>Last 12 Months</v>
      </c>
      <c r="G3719" s="1" t="s">
        <v>6562</v>
      </c>
      <c r="H3719" s="1" t="s">
        <v>3190</v>
      </c>
      <c r="I3719" s="1" t="s">
        <v>6558</v>
      </c>
      <c r="J3719" s="8">
        <f>EOMONTH(C3719, 0)</f>
        <v>45747</v>
      </c>
      <c r="K3719" s="1" t="s">
        <v>241</v>
      </c>
      <c r="L3719" s="1" t="str">
        <f>IF(ISNUMBER(SEARCH("Social subscription",I3719)),"Social Sub",IF(OR(ISNUMBER(SEARCH("Mens",I3719)),ISNUMBER(SEARCH("Ladies",I3719))),"Match Fees",IF(OR(ISNUMBER(SEARCH("Badgers",I3719)),ISNUMBER(SEARCH("Match Fee",I3719))),"Match Fees",IF(OR(ISNUMBER(SEARCH("Training",I3719)),ISNUMBER(SEARCH("Aspirations",I3719))),"Training Fee",""))))</f>
        <v>Match Fees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</row>
    <row r="3720" spans="1:17" ht="12.75">
      <c r="A3720" s="4">
        <v>45719</v>
      </c>
      <c r="B3720" s="18">
        <f>IF(AND(ISNUMBER(--LEFT(A3720,10)), ISNUMBER(--LEFT(C3720,10))), --LEFT(C3720,10) - --LEFT(A3720,10), "")</f>
        <v>0.41180000000167638</v>
      </c>
      <c r="C3720" s="4">
        <v>45719.411805555559</v>
      </c>
      <c r="D3720" s="16">
        <f>YEAR(C3720)</f>
        <v>2025</v>
      </c>
      <c r="E3720" s="1" t="str">
        <f t="shared" si="58"/>
        <v>March 2025</v>
      </c>
      <c r="F3720" s="3" t="str">
        <f ca="1">IF(C3720&gt;=TODAY()-365, "Last 12 Months", "After 12 Months")</f>
        <v>Last 12 Months</v>
      </c>
      <c r="G3720" s="1" t="s">
        <v>6563</v>
      </c>
      <c r="H3720" s="1" t="s">
        <v>1470</v>
      </c>
      <c r="I3720" s="1" t="s">
        <v>6564</v>
      </c>
      <c r="J3720" s="8">
        <f>EOMONTH(C3720, 0)</f>
        <v>45747</v>
      </c>
      <c r="K3720" s="1" t="s">
        <v>241</v>
      </c>
      <c r="L3720" s="1" t="str">
        <f>IF(ISNUMBER(SEARCH("Social subscription",I3720)),"Social Sub",IF(OR(ISNUMBER(SEARCH("Mens",I3720)),ISNUMBER(SEARCH("Ladies",I3720))),"Match Fees",IF(OR(ISNUMBER(SEARCH("Badgers",I3720)),ISNUMBER(SEARCH("Match Fee",I3720))),"Match Fees",IF(OR(ISNUMBER(SEARCH("Training",I3720)),ISNUMBER(SEARCH("Aspirations",I3720))),"Training Fee",""))))</f>
        <v>Match Fees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</row>
    <row r="3721" spans="1:17" ht="12.75">
      <c r="A3721" s="4">
        <v>45719</v>
      </c>
      <c r="B3721" s="18">
        <f>IF(AND(ISNUMBER(--LEFT(A3721,10)), ISNUMBER(--LEFT(C3721,10))), --LEFT(C3721,10) - --LEFT(A3721,10), "")</f>
        <v>0.41180000000167638</v>
      </c>
      <c r="C3721" s="4">
        <v>45719.411805555559</v>
      </c>
      <c r="D3721" s="16">
        <f>YEAR(C3721)</f>
        <v>2025</v>
      </c>
      <c r="E3721" s="1" t="str">
        <f t="shared" si="58"/>
        <v>March 2025</v>
      </c>
      <c r="F3721" s="3" t="str">
        <f ca="1">IF(C3721&gt;=TODAY()-365, "Last 12 Months", "After 12 Months")</f>
        <v>Last 12 Months</v>
      </c>
      <c r="G3721" s="1" t="s">
        <v>6565</v>
      </c>
      <c r="H3721" s="1" t="s">
        <v>2776</v>
      </c>
      <c r="I3721" s="1" t="s">
        <v>6564</v>
      </c>
      <c r="J3721" s="8">
        <f>EOMONTH(C3721, 0)</f>
        <v>45747</v>
      </c>
      <c r="K3721" s="1" t="s">
        <v>241</v>
      </c>
      <c r="L3721" s="1" t="str">
        <f>IF(ISNUMBER(SEARCH("Social subscription",I3721)),"Social Sub",IF(OR(ISNUMBER(SEARCH("Mens",I3721)),ISNUMBER(SEARCH("Ladies",I3721))),"Match Fees",IF(OR(ISNUMBER(SEARCH("Badgers",I3721)),ISNUMBER(SEARCH("Match Fee",I3721))),"Match Fees",IF(OR(ISNUMBER(SEARCH("Training",I3721)),ISNUMBER(SEARCH("Aspirations",I3721))),"Training Fee",""))))</f>
        <v>Match Fees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</row>
    <row r="3722" spans="1:17" ht="12.75">
      <c r="A3722" s="4">
        <v>45719</v>
      </c>
      <c r="B3722" s="18">
        <f>IF(AND(ISNUMBER(--LEFT(A3722,10)), ISNUMBER(--LEFT(C3722,10))), --LEFT(C3722,10) - --LEFT(A3722,10), "")</f>
        <v>0.41180000000167638</v>
      </c>
      <c r="C3722" s="4">
        <v>45719.411805555559</v>
      </c>
      <c r="D3722" s="16">
        <f>YEAR(C3722)</f>
        <v>2025</v>
      </c>
      <c r="E3722" s="1" t="str">
        <f t="shared" si="58"/>
        <v>March 2025</v>
      </c>
      <c r="F3722" s="3" t="str">
        <f ca="1">IF(C3722&gt;=TODAY()-365, "Last 12 Months", "After 12 Months")</f>
        <v>Last 12 Months</v>
      </c>
      <c r="G3722" s="1" t="s">
        <v>6566</v>
      </c>
      <c r="H3722" s="1" t="s">
        <v>5317</v>
      </c>
      <c r="I3722" s="1" t="s">
        <v>6561</v>
      </c>
      <c r="J3722" s="8">
        <f>EOMONTH(C3722, 0)</f>
        <v>45747</v>
      </c>
      <c r="K3722" s="1" t="s">
        <v>241</v>
      </c>
      <c r="L3722" s="1" t="str">
        <f>IF(ISNUMBER(SEARCH("Social subscription",I3722)),"Social Sub",IF(OR(ISNUMBER(SEARCH("Mens",I3722)),ISNUMBER(SEARCH("Ladies",I3722))),"Match Fees",IF(OR(ISNUMBER(SEARCH("Badgers",I3722)),ISNUMBER(SEARCH("Match Fee",I3722))),"Match Fees",IF(OR(ISNUMBER(SEARCH("Training",I3722)),ISNUMBER(SEARCH("Aspirations",I3722))),"Training Fee",""))))</f>
        <v>Match Fees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</row>
    <row r="3723" spans="1:17" ht="12.75">
      <c r="A3723" s="4">
        <v>45719</v>
      </c>
      <c r="B3723" s="18">
        <f>IF(AND(ISNUMBER(--LEFT(A3723,10)), ISNUMBER(--LEFT(C3723,10))), --LEFT(C3723,10) - --LEFT(A3723,10), "")</f>
        <v>0.41180000000167638</v>
      </c>
      <c r="C3723" s="4">
        <v>45719.411805555559</v>
      </c>
      <c r="D3723" s="16">
        <f>YEAR(C3723)</f>
        <v>2025</v>
      </c>
      <c r="E3723" s="1" t="str">
        <f t="shared" si="58"/>
        <v>March 2025</v>
      </c>
      <c r="F3723" s="3" t="str">
        <f ca="1">IF(C3723&gt;=TODAY()-365, "Last 12 Months", "After 12 Months")</f>
        <v>Last 12 Months</v>
      </c>
      <c r="G3723" s="1" t="s">
        <v>6567</v>
      </c>
      <c r="H3723" s="1" t="s">
        <v>4180</v>
      </c>
      <c r="I3723" s="1" t="s">
        <v>6558</v>
      </c>
      <c r="J3723" s="8">
        <f>EOMONTH(C3723, 0)</f>
        <v>45747</v>
      </c>
      <c r="K3723" s="1" t="s">
        <v>241</v>
      </c>
      <c r="L3723" s="1" t="str">
        <f>IF(ISNUMBER(SEARCH("Social subscription",I3723)),"Social Sub",IF(OR(ISNUMBER(SEARCH("Mens",I3723)),ISNUMBER(SEARCH("Ladies",I3723))),"Match Fees",IF(OR(ISNUMBER(SEARCH("Badgers",I3723)),ISNUMBER(SEARCH("Match Fee",I3723))),"Match Fees",IF(OR(ISNUMBER(SEARCH("Training",I3723)),ISNUMBER(SEARCH("Aspirations",I3723))),"Training Fee",""))))</f>
        <v>Match Fees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</row>
    <row r="3724" spans="1:17" ht="12.75">
      <c r="A3724" s="4">
        <v>45719</v>
      </c>
      <c r="B3724" s="18">
        <f>IF(AND(ISNUMBER(--LEFT(A3724,10)), ISNUMBER(--LEFT(C3724,10))), --LEFT(C3724,10) - --LEFT(A3724,10), "")</f>
        <v>0.41180000000167638</v>
      </c>
      <c r="C3724" s="4">
        <v>45719.411805555559</v>
      </c>
      <c r="D3724" s="16">
        <f>YEAR(C3724)</f>
        <v>2025</v>
      </c>
      <c r="E3724" s="1" t="str">
        <f t="shared" si="58"/>
        <v>March 2025</v>
      </c>
      <c r="F3724" s="3" t="str">
        <f ca="1">IF(C3724&gt;=TODAY()-365, "Last 12 Months", "After 12 Months")</f>
        <v>Last 12 Months</v>
      </c>
      <c r="G3724" s="1" t="s">
        <v>6568</v>
      </c>
      <c r="H3724" s="1" t="s">
        <v>2477</v>
      </c>
      <c r="I3724" s="1" t="s">
        <v>6564</v>
      </c>
      <c r="J3724" s="8">
        <f>EOMONTH(C3724, 0)</f>
        <v>45747</v>
      </c>
      <c r="K3724" s="1" t="s">
        <v>241</v>
      </c>
      <c r="L3724" s="1" t="str">
        <f>IF(ISNUMBER(SEARCH("Social subscription",I3724)),"Social Sub",IF(OR(ISNUMBER(SEARCH("Mens",I3724)),ISNUMBER(SEARCH("Ladies",I3724))),"Match Fees",IF(OR(ISNUMBER(SEARCH("Badgers",I3724)),ISNUMBER(SEARCH("Match Fee",I3724))),"Match Fees",IF(OR(ISNUMBER(SEARCH("Training",I3724)),ISNUMBER(SEARCH("Aspirations",I3724))),"Training Fee",""))))</f>
        <v>Match Fees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</row>
    <row r="3725" spans="1:17" ht="12.75">
      <c r="A3725" s="4">
        <v>45719</v>
      </c>
      <c r="B3725" s="18">
        <f>IF(AND(ISNUMBER(--LEFT(A3725,10)), ISNUMBER(--LEFT(C3725,10))), --LEFT(C3725,10) - --LEFT(A3725,10), "")</f>
        <v>0.41180000000167638</v>
      </c>
      <c r="C3725" s="4">
        <v>45719.411805555559</v>
      </c>
      <c r="D3725" s="16">
        <f>YEAR(C3725)</f>
        <v>2025</v>
      </c>
      <c r="E3725" s="1" t="str">
        <f t="shared" si="58"/>
        <v>March 2025</v>
      </c>
      <c r="F3725" s="3" t="str">
        <f ca="1">IF(C3725&gt;=TODAY()-365, "Last 12 Months", "After 12 Months")</f>
        <v>Last 12 Months</v>
      </c>
      <c r="G3725" s="1" t="s">
        <v>6569</v>
      </c>
      <c r="H3725" s="1" t="s">
        <v>1354</v>
      </c>
      <c r="I3725" s="1" t="s">
        <v>6564</v>
      </c>
      <c r="J3725" s="8">
        <f>EOMONTH(C3725, 0)</f>
        <v>45747</v>
      </c>
      <c r="K3725" s="1" t="s">
        <v>241</v>
      </c>
      <c r="L3725" s="1" t="str">
        <f>IF(ISNUMBER(SEARCH("Social subscription",I3725)),"Social Sub",IF(OR(ISNUMBER(SEARCH("Mens",I3725)),ISNUMBER(SEARCH("Ladies",I3725))),"Match Fees",IF(OR(ISNUMBER(SEARCH("Badgers",I3725)),ISNUMBER(SEARCH("Match Fee",I3725))),"Match Fees",IF(OR(ISNUMBER(SEARCH("Training",I3725)),ISNUMBER(SEARCH("Aspirations",I3725))),"Training Fee",""))))</f>
        <v>Match Fees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</row>
    <row r="3726" spans="1:17" ht="12.75">
      <c r="A3726" s="4">
        <v>45719</v>
      </c>
      <c r="B3726" s="18">
        <f>IF(AND(ISNUMBER(--LEFT(A3726,10)), ISNUMBER(--LEFT(C3726,10))), --LEFT(C3726,10) - --LEFT(A3726,10), "")</f>
        <v>0.41180000000167638</v>
      </c>
      <c r="C3726" s="4">
        <v>45719.411805555559</v>
      </c>
      <c r="D3726" s="16">
        <f>YEAR(C3726)</f>
        <v>2025</v>
      </c>
      <c r="E3726" s="1" t="str">
        <f t="shared" si="58"/>
        <v>March 2025</v>
      </c>
      <c r="F3726" s="3" t="str">
        <f ca="1">IF(C3726&gt;=TODAY()-365, "Last 12 Months", "After 12 Months")</f>
        <v>Last 12 Months</v>
      </c>
      <c r="G3726" s="1" t="s">
        <v>6570</v>
      </c>
      <c r="H3726" s="1" t="s">
        <v>3198</v>
      </c>
      <c r="I3726" s="1" t="s">
        <v>6558</v>
      </c>
      <c r="J3726" s="8">
        <f>EOMONTH(C3726, 0)</f>
        <v>45747</v>
      </c>
      <c r="K3726" s="1" t="s">
        <v>241</v>
      </c>
      <c r="L3726" s="1" t="str">
        <f>IF(ISNUMBER(SEARCH("Social subscription",I3726)),"Social Sub",IF(OR(ISNUMBER(SEARCH("Mens",I3726)),ISNUMBER(SEARCH("Ladies",I3726))),"Match Fees",IF(OR(ISNUMBER(SEARCH("Badgers",I3726)),ISNUMBER(SEARCH("Match Fee",I3726))),"Match Fees",IF(OR(ISNUMBER(SEARCH("Training",I3726)),ISNUMBER(SEARCH("Aspirations",I3726))),"Training Fee",""))))</f>
        <v>Match Fees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</row>
    <row r="3727" spans="1:17" ht="12.75">
      <c r="A3727" s="4">
        <v>45719</v>
      </c>
      <c r="B3727" s="18">
        <f>IF(AND(ISNUMBER(--LEFT(A3727,10)), ISNUMBER(--LEFT(C3727,10))), --LEFT(C3727,10) - --LEFT(A3727,10), "")</f>
        <v>0.41180000000167638</v>
      </c>
      <c r="C3727" s="4">
        <v>45719.411805555559</v>
      </c>
      <c r="D3727" s="16">
        <f>YEAR(C3727)</f>
        <v>2025</v>
      </c>
      <c r="E3727" s="1" t="str">
        <f t="shared" si="58"/>
        <v>March 2025</v>
      </c>
      <c r="F3727" s="3" t="str">
        <f ca="1">IF(C3727&gt;=TODAY()-365, "Last 12 Months", "After 12 Months")</f>
        <v>Last 12 Months</v>
      </c>
      <c r="G3727" s="1" t="s">
        <v>6571</v>
      </c>
      <c r="H3727" s="1" t="s">
        <v>1692</v>
      </c>
      <c r="I3727" s="1" t="s">
        <v>6564</v>
      </c>
      <c r="J3727" s="8">
        <f>EOMONTH(C3727, 0)</f>
        <v>45747</v>
      </c>
      <c r="K3727" s="1" t="s">
        <v>241</v>
      </c>
      <c r="L3727" s="1" t="str">
        <f>IF(ISNUMBER(SEARCH("Social subscription",I3727)),"Social Sub",IF(OR(ISNUMBER(SEARCH("Mens",I3727)),ISNUMBER(SEARCH("Ladies",I3727))),"Match Fees",IF(OR(ISNUMBER(SEARCH("Badgers",I3727)),ISNUMBER(SEARCH("Match Fee",I3727))),"Match Fees",IF(OR(ISNUMBER(SEARCH("Training",I3727)),ISNUMBER(SEARCH("Aspirations",I3727))),"Training Fee",""))))</f>
        <v>Match Fees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</row>
    <row r="3728" spans="1:17" ht="12.75">
      <c r="A3728" s="4">
        <v>45719</v>
      </c>
      <c r="B3728" s="18">
        <f>IF(AND(ISNUMBER(--LEFT(A3728,10)), ISNUMBER(--LEFT(C3728,10))), --LEFT(C3728,10) - --LEFT(A3728,10), "")</f>
        <v>0.41180000000167638</v>
      </c>
      <c r="C3728" s="4">
        <v>45719.411805555559</v>
      </c>
      <c r="D3728" s="16">
        <f>YEAR(C3728)</f>
        <v>2025</v>
      </c>
      <c r="E3728" s="1" t="str">
        <f t="shared" si="58"/>
        <v>March 2025</v>
      </c>
      <c r="F3728" s="3" t="str">
        <f ca="1">IF(C3728&gt;=TODAY()-365, "Last 12 Months", "After 12 Months")</f>
        <v>Last 12 Months</v>
      </c>
      <c r="G3728" s="1" t="s">
        <v>6572</v>
      </c>
      <c r="H3728" s="1" t="s">
        <v>3200</v>
      </c>
      <c r="I3728" s="1" t="s">
        <v>6558</v>
      </c>
      <c r="J3728" s="8">
        <f>EOMONTH(C3728, 0)</f>
        <v>45747</v>
      </c>
      <c r="K3728" s="1" t="s">
        <v>241</v>
      </c>
      <c r="L3728" s="1" t="str">
        <f>IF(ISNUMBER(SEARCH("Social subscription",I3728)),"Social Sub",IF(OR(ISNUMBER(SEARCH("Mens",I3728)),ISNUMBER(SEARCH("Ladies",I3728))),"Match Fees",IF(OR(ISNUMBER(SEARCH("Badgers",I3728)),ISNUMBER(SEARCH("Match Fee",I3728))),"Match Fees",IF(OR(ISNUMBER(SEARCH("Training",I3728)),ISNUMBER(SEARCH("Aspirations",I3728))),"Training Fee",""))))</f>
        <v>Match Fees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</row>
    <row r="3729" spans="1:17" ht="12.75">
      <c r="A3729" s="4">
        <v>45717</v>
      </c>
      <c r="B3729" s="18">
        <f>IF(AND(ISNUMBER(--LEFT(A3729,10)), ISNUMBER(--LEFT(C3729,10))), --LEFT(C3729,10) - --LEFT(A3729,10), "")</f>
        <v>2.6492999999973108</v>
      </c>
      <c r="C3729" s="4">
        <v>45719.649305555555</v>
      </c>
      <c r="D3729" s="16">
        <f>YEAR(C3729)</f>
        <v>2025</v>
      </c>
      <c r="E3729" s="1" t="str">
        <f t="shared" si="58"/>
        <v>March 2025</v>
      </c>
      <c r="F3729" s="3" t="str">
        <f ca="1">IF(C3729&gt;=TODAY()-365, "Last 12 Months", "After 12 Months")</f>
        <v>Last 12 Months</v>
      </c>
      <c r="G3729" s="1" t="s">
        <v>6573</v>
      </c>
      <c r="H3729" s="1" t="s">
        <v>1098</v>
      </c>
      <c r="I3729" s="1" t="s">
        <v>6574</v>
      </c>
      <c r="J3729" s="8">
        <f>EOMONTH(C3729, 0)</f>
        <v>45747</v>
      </c>
      <c r="K3729" s="1" t="s">
        <v>233</v>
      </c>
      <c r="L3729" s="1" t="str">
        <f>IF(ISNUMBER(SEARCH("Social subscription",I3729)),"Social Sub",IF(OR(ISNUMBER(SEARCH("Mens",I3729)),ISNUMBER(SEARCH("Ladies",I3729))),"Match Fees",IF(OR(ISNUMBER(SEARCH("Badgers",I3729)),ISNUMBER(SEARCH("Match Fee",I3729))),"Match Fees",IF(OR(ISNUMBER(SEARCH("Training",I3729)),ISNUMBER(SEARCH("Aspirations",I3729))),"Training Fee",""))))</f>
        <v>Match Fees</v>
      </c>
      <c r="M3729" s="1">
        <v>5</v>
      </c>
      <c r="N3729" s="1">
        <v>0</v>
      </c>
      <c r="O3729" s="1">
        <v>0</v>
      </c>
      <c r="P3729" s="1">
        <v>0</v>
      </c>
      <c r="Q3729" s="1">
        <v>5</v>
      </c>
    </row>
    <row r="3730" spans="1:17" ht="12.75">
      <c r="A3730" s="4">
        <v>45719</v>
      </c>
      <c r="B3730" s="18">
        <f>IF(AND(ISNUMBER(--LEFT(A3730,10)), ISNUMBER(--LEFT(C3730,10))), --LEFT(C3730,10) - --LEFT(A3730,10), "")</f>
        <v>0.71379999999771826</v>
      </c>
      <c r="C3730" s="4">
        <v>45719.713888888888</v>
      </c>
      <c r="D3730" s="16">
        <f>YEAR(C3730)</f>
        <v>2025</v>
      </c>
      <c r="E3730" s="1" t="str">
        <f t="shared" si="58"/>
        <v>March 2025</v>
      </c>
      <c r="F3730" s="3" t="str">
        <f ca="1">IF(C3730&gt;=TODAY()-365, "Last 12 Months", "After 12 Months")</f>
        <v>Last 12 Months</v>
      </c>
      <c r="G3730" s="1" t="s">
        <v>6575</v>
      </c>
      <c r="H3730" s="1" t="s">
        <v>1153</v>
      </c>
      <c r="I3730" s="1" t="s">
        <v>6576</v>
      </c>
      <c r="J3730" s="8">
        <f>EOMONTH(C3730, 0)</f>
        <v>45747</v>
      </c>
      <c r="K3730" s="1" t="s">
        <v>241</v>
      </c>
      <c r="L3730" s="1" t="str">
        <f>IF(ISNUMBER(SEARCH("Social subscription",I3730)),"Social Sub",IF(OR(ISNUMBER(SEARCH("Mens",I3730)),ISNUMBER(SEARCH("Ladies",I3730))),"Match Fees",IF(OR(ISNUMBER(SEARCH("Badgers",I3730)),ISNUMBER(SEARCH("Match Fee",I3730))),"Match Fees",IF(OR(ISNUMBER(SEARCH("Training",I3730)),ISNUMBER(SEARCH("Aspirations",I3730))),"Training Fee",""))))</f>
        <v>Training Fee</v>
      </c>
      <c r="M3730" s="1">
        <v>3</v>
      </c>
      <c r="N3730" s="1">
        <v>0</v>
      </c>
      <c r="O3730" s="1">
        <v>0</v>
      </c>
      <c r="P3730" s="1">
        <v>0</v>
      </c>
      <c r="Q3730" s="1">
        <v>3</v>
      </c>
    </row>
    <row r="3731" spans="1:17" ht="12.75">
      <c r="A3731" s="4">
        <v>45719</v>
      </c>
      <c r="B3731" s="18">
        <f>IF(AND(ISNUMBER(--LEFT(A3731,10)), ISNUMBER(--LEFT(C3731,10))), --LEFT(C3731,10) - --LEFT(A3731,10), "")</f>
        <v>0.71379999999771826</v>
      </c>
      <c r="C3731" s="4">
        <v>45719.713888888888</v>
      </c>
      <c r="D3731" s="16">
        <f>YEAR(C3731)</f>
        <v>2025</v>
      </c>
      <c r="E3731" s="1" t="str">
        <f t="shared" si="58"/>
        <v>March 2025</v>
      </c>
      <c r="F3731" s="3" t="str">
        <f ca="1">IF(C3731&gt;=TODAY()-365, "Last 12 Months", "After 12 Months")</f>
        <v>Last 12 Months</v>
      </c>
      <c r="G3731" s="1" t="s">
        <v>6577</v>
      </c>
      <c r="H3731" s="1" t="s">
        <v>1156</v>
      </c>
      <c r="I3731" s="1" t="s">
        <v>6576</v>
      </c>
      <c r="J3731" s="8">
        <f>EOMONTH(C3731, 0)</f>
        <v>45747</v>
      </c>
      <c r="K3731" s="1" t="s">
        <v>241</v>
      </c>
      <c r="L3731" s="1" t="str">
        <f>IF(ISNUMBER(SEARCH("Social subscription",I3731)),"Social Sub",IF(OR(ISNUMBER(SEARCH("Mens",I3731)),ISNUMBER(SEARCH("Ladies",I3731))),"Match Fees",IF(OR(ISNUMBER(SEARCH("Badgers",I3731)),ISNUMBER(SEARCH("Match Fee",I3731))),"Match Fees",IF(OR(ISNUMBER(SEARCH("Training",I3731)),ISNUMBER(SEARCH("Aspirations",I3731))),"Training Fee",""))))</f>
        <v>Training Fee</v>
      </c>
      <c r="M3731" s="1">
        <v>3</v>
      </c>
      <c r="N3731" s="1">
        <v>0</v>
      </c>
      <c r="O3731" s="1">
        <v>0</v>
      </c>
      <c r="P3731" s="1">
        <v>0</v>
      </c>
      <c r="Q3731" s="1">
        <v>3</v>
      </c>
    </row>
    <row r="3732" spans="1:17" ht="12.75">
      <c r="A3732" s="4">
        <v>45711</v>
      </c>
      <c r="B3732" s="18">
        <f>IF(AND(ISNUMBER(--LEFT(A3732,10)), ISNUMBER(--LEFT(C3732,10))), --LEFT(C3732,10) - --LEFT(A3732,10), "")</f>
        <v>8.7137999999977183</v>
      </c>
      <c r="C3732" s="4">
        <v>45719.713888888888</v>
      </c>
      <c r="D3732" s="16">
        <f>YEAR(C3732)</f>
        <v>2025</v>
      </c>
      <c r="E3732" s="1" t="str">
        <f t="shared" si="58"/>
        <v>March 2025</v>
      </c>
      <c r="F3732" s="3" t="str">
        <f ca="1">IF(C3732&gt;=TODAY()-365, "Last 12 Months", "After 12 Months")</f>
        <v>Last 12 Months</v>
      </c>
      <c r="G3732" s="1" t="s">
        <v>6578</v>
      </c>
      <c r="H3732" s="1" t="s">
        <v>898</v>
      </c>
      <c r="I3732" s="1" t="s">
        <v>6579</v>
      </c>
      <c r="J3732" s="8">
        <f>EOMONTH(C3732, 0)</f>
        <v>45747</v>
      </c>
      <c r="K3732" s="1" t="s">
        <v>373</v>
      </c>
      <c r="L3732" s="1" t="str">
        <f>IF(ISNUMBER(SEARCH("Social subscription",I3732)),"Social Sub",IF(OR(ISNUMBER(SEARCH("Mens",I3732)),ISNUMBER(SEARCH("Ladies",I3732))),"Match Fees",IF(OR(ISNUMBER(SEARCH("Badgers",I3732)),ISNUMBER(SEARCH("Match Fee",I3732))),"Match Fees",IF(OR(ISNUMBER(SEARCH("Training",I3732)),ISNUMBER(SEARCH("Aspirations",I3732))),"Training Fee",""))))</f>
        <v>Training Fee</v>
      </c>
      <c r="M3732" s="1">
        <v>3</v>
      </c>
      <c r="N3732" s="1">
        <v>0.09</v>
      </c>
      <c r="O3732" s="1">
        <v>0.05</v>
      </c>
      <c r="P3732" s="1">
        <v>0</v>
      </c>
      <c r="Q3732" s="1">
        <v>2.86</v>
      </c>
    </row>
    <row r="3733" spans="1:17" ht="12.75">
      <c r="A3733" s="4">
        <v>45719</v>
      </c>
      <c r="B3733" s="18">
        <f>IF(AND(ISNUMBER(--LEFT(A3733,10)), ISNUMBER(--LEFT(C3733,10))), --LEFT(C3733,10) - --LEFT(A3733,10), "")</f>
        <v>0.71379999999771826</v>
      </c>
      <c r="C3733" s="4">
        <v>45719.713888888888</v>
      </c>
      <c r="D3733" s="16">
        <f>YEAR(C3733)</f>
        <v>2025</v>
      </c>
      <c r="E3733" s="1" t="str">
        <f t="shared" si="58"/>
        <v>March 2025</v>
      </c>
      <c r="F3733" s="3" t="str">
        <f ca="1">IF(C3733&gt;=TODAY()-365, "Last 12 Months", "After 12 Months")</f>
        <v>Last 12 Months</v>
      </c>
      <c r="G3733" s="1" t="s">
        <v>6580</v>
      </c>
      <c r="H3733" s="1" t="s">
        <v>898</v>
      </c>
      <c r="I3733" s="1" t="s">
        <v>6581</v>
      </c>
      <c r="J3733" s="8">
        <f>EOMONTH(C3733, 0)</f>
        <v>45747</v>
      </c>
      <c r="K3733" s="1" t="s">
        <v>373</v>
      </c>
      <c r="L3733" s="1" t="str">
        <f>IF(ISNUMBER(SEARCH("Social subscription",I3733)),"Social Sub",IF(OR(ISNUMBER(SEARCH("Mens",I3733)),ISNUMBER(SEARCH("Ladies",I3733))),"Match Fees",IF(OR(ISNUMBER(SEARCH("Badgers",I3733)),ISNUMBER(SEARCH("Match Fee",I3733))),"Match Fees",IF(OR(ISNUMBER(SEARCH("Training",I3733)),ISNUMBER(SEARCH("Aspirations",I3733))),"Training Fee",""))))</f>
        <v>Training Fee</v>
      </c>
      <c r="M3733" s="1">
        <v>3</v>
      </c>
      <c r="N3733" s="1">
        <v>0.09</v>
      </c>
      <c r="O3733" s="1">
        <v>0.05</v>
      </c>
      <c r="P3733" s="1">
        <v>0</v>
      </c>
      <c r="Q3733" s="1">
        <v>2.86</v>
      </c>
    </row>
    <row r="3734" spans="1:17" ht="12.75">
      <c r="A3734" s="4">
        <v>45710</v>
      </c>
      <c r="B3734" s="18">
        <f>IF(AND(ISNUMBER(--LEFT(A3734,10)), ISNUMBER(--LEFT(C3734,10))), --LEFT(C3734,10) - --LEFT(A3734,10), "")</f>
        <v>9.7137999999977183</v>
      </c>
      <c r="C3734" s="4">
        <v>45719.713888888888</v>
      </c>
      <c r="D3734" s="16">
        <f>YEAR(C3734)</f>
        <v>2025</v>
      </c>
      <c r="E3734" s="1" t="str">
        <f t="shared" si="58"/>
        <v>March 2025</v>
      </c>
      <c r="F3734" s="3" t="str">
        <f ca="1">IF(C3734&gt;=TODAY()-365, "Last 12 Months", "After 12 Months")</f>
        <v>Last 12 Months</v>
      </c>
      <c r="G3734" s="1" t="s">
        <v>6582</v>
      </c>
      <c r="H3734" s="1" t="s">
        <v>2009</v>
      </c>
      <c r="I3734" s="1" t="s">
        <v>6331</v>
      </c>
      <c r="J3734" s="8">
        <f>EOMONTH(C3734, 0)</f>
        <v>45747</v>
      </c>
      <c r="K3734" s="1" t="s">
        <v>373</v>
      </c>
      <c r="L3734" s="1" t="str">
        <f>IF(ISNUMBER(SEARCH("Social subscription",I3734)),"Social Sub",IF(OR(ISNUMBER(SEARCH("Mens",I3734)),ISNUMBER(SEARCH("Ladies",I3734))),"Match Fees",IF(OR(ISNUMBER(SEARCH("Badgers",I3734)),ISNUMBER(SEARCH("Match Fee",I3734))),"Match Fees",IF(OR(ISNUMBER(SEARCH("Training",I3734)),ISNUMBER(SEARCH("Aspirations",I3734))),"Training Fee",""))))</f>
        <v>Match Fees</v>
      </c>
      <c r="M3734" s="1">
        <v>10</v>
      </c>
      <c r="N3734" s="1">
        <v>0.09</v>
      </c>
      <c r="O3734" s="1">
        <v>0.05</v>
      </c>
      <c r="P3734" s="1">
        <v>0</v>
      </c>
      <c r="Q3734" s="1">
        <v>9.86</v>
      </c>
    </row>
    <row r="3735" spans="1:17" ht="12.75">
      <c r="A3735" s="4">
        <v>45717</v>
      </c>
      <c r="B3735" s="18">
        <f>IF(AND(ISNUMBER(--LEFT(A3735,10)), ISNUMBER(--LEFT(C3735,10))), --LEFT(C3735,10) - --LEFT(A3735,10), "")</f>
        <v>2.7137999999977183</v>
      </c>
      <c r="C3735" s="4">
        <v>45719.713888888888</v>
      </c>
      <c r="D3735" s="16">
        <f>YEAR(C3735)</f>
        <v>2025</v>
      </c>
      <c r="E3735" s="1" t="str">
        <f t="shared" si="58"/>
        <v>March 2025</v>
      </c>
      <c r="F3735" s="3" t="str">
        <f ca="1">IF(C3735&gt;=TODAY()-365, "Last 12 Months", "After 12 Months")</f>
        <v>Last 12 Months</v>
      </c>
      <c r="G3735" s="1" t="s">
        <v>6583</v>
      </c>
      <c r="H3735" s="1" t="s">
        <v>2009</v>
      </c>
      <c r="I3735" s="1" t="s">
        <v>6525</v>
      </c>
      <c r="J3735" s="8">
        <f>EOMONTH(C3735, 0)</f>
        <v>45747</v>
      </c>
      <c r="K3735" s="1" t="s">
        <v>373</v>
      </c>
      <c r="L3735" s="1" t="str">
        <f>IF(ISNUMBER(SEARCH("Social subscription",I3735)),"Social Sub",IF(OR(ISNUMBER(SEARCH("Mens",I3735)),ISNUMBER(SEARCH("Ladies",I3735))),"Match Fees",IF(OR(ISNUMBER(SEARCH("Badgers",I3735)),ISNUMBER(SEARCH("Match Fee",I3735))),"Match Fees",IF(OR(ISNUMBER(SEARCH("Training",I3735)),ISNUMBER(SEARCH("Aspirations",I3735))),"Training Fee",""))))</f>
        <v>Match Fees</v>
      </c>
      <c r="M3735" s="1">
        <v>10</v>
      </c>
      <c r="N3735" s="1">
        <v>0.09</v>
      </c>
      <c r="O3735" s="1">
        <v>0.05</v>
      </c>
      <c r="P3735" s="1">
        <v>0</v>
      </c>
      <c r="Q3735" s="1">
        <v>9.86</v>
      </c>
    </row>
    <row r="3736" spans="1:17" ht="12.75">
      <c r="A3736" s="4">
        <v>45717</v>
      </c>
      <c r="B3736" s="18">
        <f>IF(AND(ISNUMBER(--LEFT(A3736,10)), ISNUMBER(--LEFT(C3736,10))), --LEFT(C3736,10) - --LEFT(A3736,10), "")</f>
        <v>2.7137999999977183</v>
      </c>
      <c r="C3736" s="4">
        <v>45719.713888888888</v>
      </c>
      <c r="D3736" s="16">
        <f>YEAR(C3736)</f>
        <v>2025</v>
      </c>
      <c r="E3736" s="1" t="str">
        <f t="shared" si="58"/>
        <v>March 2025</v>
      </c>
      <c r="F3736" s="3" t="str">
        <f ca="1">IF(C3736&gt;=TODAY()-365, "Last 12 Months", "After 12 Months")</f>
        <v>Last 12 Months</v>
      </c>
      <c r="G3736" s="1" t="s">
        <v>6584</v>
      </c>
      <c r="H3736" s="1" t="s">
        <v>898</v>
      </c>
      <c r="I3736" s="1" t="s">
        <v>6585</v>
      </c>
      <c r="J3736" s="8">
        <f>EOMONTH(C3736, 0)</f>
        <v>45747</v>
      </c>
      <c r="K3736" s="1" t="s">
        <v>373</v>
      </c>
      <c r="L3736" s="1" t="str">
        <f>IF(ISNUMBER(SEARCH("Social subscription",I3736)),"Social Sub",IF(OR(ISNUMBER(SEARCH("Mens",I3736)),ISNUMBER(SEARCH("Ladies",I3736))),"Match Fees",IF(OR(ISNUMBER(SEARCH("Badgers",I3736)),ISNUMBER(SEARCH("Match Fee",I3736))),"Match Fees",IF(OR(ISNUMBER(SEARCH("Training",I3736)),ISNUMBER(SEARCH("Aspirations",I3736))),"Training Fee",""))))</f>
        <v>Match Fees</v>
      </c>
      <c r="M3736" s="1">
        <v>3</v>
      </c>
      <c r="N3736" s="1">
        <v>0.09</v>
      </c>
      <c r="O3736" s="1">
        <v>0.05</v>
      </c>
      <c r="P3736" s="1">
        <v>0</v>
      </c>
      <c r="Q3736" s="1">
        <v>2.86</v>
      </c>
    </row>
    <row r="3737" spans="1:17" ht="12.75">
      <c r="A3737" s="4">
        <v>45711</v>
      </c>
      <c r="B3737" s="18">
        <f>IF(AND(ISNUMBER(--LEFT(A3737,10)), ISNUMBER(--LEFT(C3737,10))), --LEFT(C3737,10) - --LEFT(A3737,10), "")</f>
        <v>8.7137999999977183</v>
      </c>
      <c r="C3737" s="4">
        <v>45719.713888888888</v>
      </c>
      <c r="D3737" s="16">
        <f>YEAR(C3737)</f>
        <v>2025</v>
      </c>
      <c r="E3737" s="1" t="str">
        <f t="shared" si="58"/>
        <v>March 2025</v>
      </c>
      <c r="F3737" s="3" t="str">
        <f ca="1">IF(C3737&gt;=TODAY()-365, "Last 12 Months", "After 12 Months")</f>
        <v>Last 12 Months</v>
      </c>
      <c r="G3737" s="1" t="s">
        <v>6586</v>
      </c>
      <c r="H3737" s="1" t="s">
        <v>901</v>
      </c>
      <c r="I3737" s="1" t="s">
        <v>6579</v>
      </c>
      <c r="J3737" s="8">
        <f>EOMONTH(C3737, 0)</f>
        <v>45747</v>
      </c>
      <c r="K3737" s="1" t="s">
        <v>373</v>
      </c>
      <c r="L3737" s="1" t="str">
        <f>IF(ISNUMBER(SEARCH("Social subscription",I3737)),"Social Sub",IF(OR(ISNUMBER(SEARCH("Mens",I3737)),ISNUMBER(SEARCH("Ladies",I3737))),"Match Fees",IF(OR(ISNUMBER(SEARCH("Badgers",I3737)),ISNUMBER(SEARCH("Match Fee",I3737))),"Match Fees",IF(OR(ISNUMBER(SEARCH("Training",I3737)),ISNUMBER(SEARCH("Aspirations",I3737))),"Training Fee",""))))</f>
        <v>Training Fee</v>
      </c>
      <c r="M3737" s="1">
        <v>3</v>
      </c>
      <c r="N3737" s="1">
        <v>0.09</v>
      </c>
      <c r="O3737" s="1">
        <v>0.05</v>
      </c>
      <c r="P3737" s="1">
        <v>0</v>
      </c>
      <c r="Q3737" s="1">
        <v>2.86</v>
      </c>
    </row>
    <row r="3738" spans="1:17" ht="12.75">
      <c r="A3738" s="4">
        <v>45704</v>
      </c>
      <c r="B3738" s="18">
        <f>IF(AND(ISNUMBER(--LEFT(A3738,10)), ISNUMBER(--LEFT(C3738,10))), --LEFT(C3738,10) - --LEFT(A3738,10), "")</f>
        <v>15.713799999997718</v>
      </c>
      <c r="C3738" s="4">
        <v>45719.713888888888</v>
      </c>
      <c r="D3738" s="16">
        <f>YEAR(C3738)</f>
        <v>2025</v>
      </c>
      <c r="E3738" s="1" t="str">
        <f t="shared" si="58"/>
        <v>March 2025</v>
      </c>
      <c r="F3738" s="3" t="str">
        <f ca="1">IF(C3738&gt;=TODAY()-365, "Last 12 Months", "After 12 Months")</f>
        <v>Last 12 Months</v>
      </c>
      <c r="G3738" s="1" t="s">
        <v>6587</v>
      </c>
      <c r="H3738" s="1" t="s">
        <v>898</v>
      </c>
      <c r="I3738" s="1" t="s">
        <v>6276</v>
      </c>
      <c r="J3738" s="8">
        <f>EOMONTH(C3738, 0)</f>
        <v>45747</v>
      </c>
      <c r="K3738" s="1" t="s">
        <v>373</v>
      </c>
      <c r="L3738" s="1" t="str">
        <f>IF(ISNUMBER(SEARCH("Social subscription",I3738)),"Social Sub",IF(OR(ISNUMBER(SEARCH("Mens",I3738)),ISNUMBER(SEARCH("Ladies",I3738))),"Match Fees",IF(OR(ISNUMBER(SEARCH("Badgers",I3738)),ISNUMBER(SEARCH("Match Fee",I3738))),"Match Fees",IF(OR(ISNUMBER(SEARCH("Training",I3738)),ISNUMBER(SEARCH("Aspirations",I3738))),"Training Fee",""))))</f>
        <v>Training Fee</v>
      </c>
      <c r="M3738" s="1">
        <v>3</v>
      </c>
      <c r="N3738" s="1">
        <v>0.09</v>
      </c>
      <c r="O3738" s="1">
        <v>0.05</v>
      </c>
      <c r="P3738" s="1">
        <v>0</v>
      </c>
      <c r="Q3738" s="1">
        <v>2.86</v>
      </c>
    </row>
    <row r="3739" spans="1:17" ht="12.75">
      <c r="A3739" s="4">
        <v>45704</v>
      </c>
      <c r="B3739" s="18">
        <f>IF(AND(ISNUMBER(--LEFT(A3739,10)), ISNUMBER(--LEFT(C3739,10))), --LEFT(C3739,10) - --LEFT(A3739,10), "")</f>
        <v>15.713799999997718</v>
      </c>
      <c r="C3739" s="4">
        <v>45719.713888888888</v>
      </c>
      <c r="D3739" s="16">
        <f>YEAR(C3739)</f>
        <v>2025</v>
      </c>
      <c r="E3739" s="1" t="str">
        <f t="shared" si="58"/>
        <v>March 2025</v>
      </c>
      <c r="F3739" s="3" t="str">
        <f ca="1">IF(C3739&gt;=TODAY()-365, "Last 12 Months", "After 12 Months")</f>
        <v>Last 12 Months</v>
      </c>
      <c r="G3739" s="1" t="s">
        <v>6588</v>
      </c>
      <c r="H3739" s="1" t="s">
        <v>901</v>
      </c>
      <c r="I3739" s="1" t="s">
        <v>6276</v>
      </c>
      <c r="J3739" s="8">
        <f>EOMONTH(C3739, 0)</f>
        <v>45747</v>
      </c>
      <c r="K3739" s="1" t="s">
        <v>373</v>
      </c>
      <c r="L3739" s="1" t="str">
        <f>IF(ISNUMBER(SEARCH("Social subscription",I3739)),"Social Sub",IF(OR(ISNUMBER(SEARCH("Mens",I3739)),ISNUMBER(SEARCH("Ladies",I3739))),"Match Fees",IF(OR(ISNUMBER(SEARCH("Badgers",I3739)),ISNUMBER(SEARCH("Match Fee",I3739))),"Match Fees",IF(OR(ISNUMBER(SEARCH("Training",I3739)),ISNUMBER(SEARCH("Aspirations",I3739))),"Training Fee",""))))</f>
        <v>Training Fee</v>
      </c>
      <c r="M3739" s="1">
        <v>3</v>
      </c>
      <c r="N3739" s="1">
        <v>0.09</v>
      </c>
      <c r="O3739" s="1">
        <v>0.05</v>
      </c>
      <c r="P3739" s="1">
        <v>0</v>
      </c>
      <c r="Q3739" s="1">
        <v>2.86</v>
      </c>
    </row>
    <row r="3740" spans="1:17" ht="12.75">
      <c r="A3740" s="4">
        <v>45719</v>
      </c>
      <c r="B3740" s="18">
        <f>IF(AND(ISNUMBER(--LEFT(A3740,10)), ISNUMBER(--LEFT(C3740,10))), --LEFT(C3740,10) - --LEFT(A3740,10), "")</f>
        <v>0.71379999999771826</v>
      </c>
      <c r="C3740" s="4">
        <v>45719.713888888888</v>
      </c>
      <c r="D3740" s="16">
        <f>YEAR(C3740)</f>
        <v>2025</v>
      </c>
      <c r="E3740" s="1" t="str">
        <f t="shared" si="58"/>
        <v>March 2025</v>
      </c>
      <c r="F3740" s="3" t="str">
        <f ca="1">IF(C3740&gt;=TODAY()-365, "Last 12 Months", "After 12 Months")</f>
        <v>Last 12 Months</v>
      </c>
      <c r="G3740" s="1" t="s">
        <v>6589</v>
      </c>
      <c r="H3740" s="1" t="s">
        <v>901</v>
      </c>
      <c r="I3740" s="1" t="s">
        <v>6581</v>
      </c>
      <c r="J3740" s="8">
        <f>EOMONTH(C3740, 0)</f>
        <v>45747</v>
      </c>
      <c r="K3740" s="1" t="s">
        <v>373</v>
      </c>
      <c r="L3740" s="1" t="str">
        <f>IF(ISNUMBER(SEARCH("Social subscription",I3740)),"Social Sub",IF(OR(ISNUMBER(SEARCH("Mens",I3740)),ISNUMBER(SEARCH("Ladies",I3740))),"Match Fees",IF(OR(ISNUMBER(SEARCH("Badgers",I3740)),ISNUMBER(SEARCH("Match Fee",I3740))),"Match Fees",IF(OR(ISNUMBER(SEARCH("Training",I3740)),ISNUMBER(SEARCH("Aspirations",I3740))),"Training Fee",""))))</f>
        <v>Training Fee</v>
      </c>
      <c r="M3740" s="1">
        <v>3</v>
      </c>
      <c r="N3740" s="1">
        <v>0.09</v>
      </c>
      <c r="O3740" s="1">
        <v>0.05</v>
      </c>
      <c r="P3740" s="1">
        <v>0</v>
      </c>
      <c r="Q3740" s="1">
        <v>2.86</v>
      </c>
    </row>
    <row r="3741" spans="1:17" ht="12.75">
      <c r="A3741" s="4">
        <v>45688</v>
      </c>
      <c r="B3741" s="18">
        <f>IF(AND(ISNUMBER(--LEFT(A3741,10)), ISNUMBER(--LEFT(C3741,10))), --LEFT(C3741,10) - --LEFT(A3741,10), "")</f>
        <v>32.354099999996834</v>
      </c>
      <c r="C3741" s="4">
        <v>45720.354166666664</v>
      </c>
      <c r="D3741" s="16">
        <f>YEAR(C3741)</f>
        <v>2025</v>
      </c>
      <c r="E3741" s="1" t="str">
        <f t="shared" si="58"/>
        <v>March 2025</v>
      </c>
      <c r="F3741" s="3" t="str">
        <f ca="1">IF(C3741&gt;=TODAY()-365, "Last 12 Months", "After 12 Months")</f>
        <v>Last 12 Months</v>
      </c>
      <c r="G3741" s="1" t="s">
        <v>6590</v>
      </c>
      <c r="H3741" s="1" t="s">
        <v>793</v>
      </c>
      <c r="I3741" s="1" t="s">
        <v>6139</v>
      </c>
      <c r="J3741" s="8">
        <f>EOMONTH(C3741, 0)</f>
        <v>45747</v>
      </c>
      <c r="K3741" s="1" t="s">
        <v>373</v>
      </c>
      <c r="L3741" s="1" t="str">
        <f>IF(ISNUMBER(SEARCH("Social subscription",I3741)),"Social Sub",IF(OR(ISNUMBER(SEARCH("Mens",I3741)),ISNUMBER(SEARCH("Ladies",I3741))),"Match Fees",IF(OR(ISNUMBER(SEARCH("Badgers",I3741)),ISNUMBER(SEARCH("Match Fee",I3741))),"Match Fees",IF(OR(ISNUMBER(SEARCH("Training",I3741)),ISNUMBER(SEARCH("Aspirations",I3741))),"Training Fee",""))))</f>
        <v>Match Fees</v>
      </c>
      <c r="M3741" s="1">
        <v>10</v>
      </c>
      <c r="N3741" s="1">
        <v>0.2</v>
      </c>
      <c r="O3741" s="1">
        <v>0.1</v>
      </c>
      <c r="P3741" s="1">
        <v>0</v>
      </c>
      <c r="Q3741" s="1">
        <v>9.6999999999999993</v>
      </c>
    </row>
    <row r="3742" spans="1:17" ht="12.75">
      <c r="A3742" s="4">
        <v>45696</v>
      </c>
      <c r="B3742" s="18">
        <f>IF(AND(ISNUMBER(--LEFT(A3742,10)), ISNUMBER(--LEFT(C3742,10))), --LEFT(C3742,10) - --LEFT(A3742,10), "")</f>
        <v>24.354099999996834</v>
      </c>
      <c r="C3742" s="4">
        <v>45720.354166666664</v>
      </c>
      <c r="D3742" s="16">
        <f>YEAR(C3742)</f>
        <v>2025</v>
      </c>
      <c r="E3742" s="1" t="str">
        <f t="shared" si="58"/>
        <v>March 2025</v>
      </c>
      <c r="F3742" s="3" t="str">
        <f ca="1">IF(C3742&gt;=TODAY()-365, "Last 12 Months", "After 12 Months")</f>
        <v>Last 12 Months</v>
      </c>
      <c r="G3742" s="1" t="s">
        <v>6591</v>
      </c>
      <c r="H3742" s="1" t="s">
        <v>793</v>
      </c>
      <c r="I3742" s="1" t="s">
        <v>6009</v>
      </c>
      <c r="J3742" s="8">
        <f>EOMONTH(C3742, 0)</f>
        <v>45747</v>
      </c>
      <c r="K3742" s="1" t="s">
        <v>373</v>
      </c>
      <c r="L3742" s="1" t="str">
        <f>IF(ISNUMBER(SEARCH("Social subscription",I3742)),"Social Sub",IF(OR(ISNUMBER(SEARCH("Mens",I3742)),ISNUMBER(SEARCH("Ladies",I3742))),"Match Fees",IF(OR(ISNUMBER(SEARCH("Badgers",I3742)),ISNUMBER(SEARCH("Match Fee",I3742))),"Match Fees",IF(OR(ISNUMBER(SEARCH("Training",I3742)),ISNUMBER(SEARCH("Aspirations",I3742))),"Training Fee",""))))</f>
        <v>Match Fees</v>
      </c>
      <c r="M3742" s="1">
        <v>10</v>
      </c>
      <c r="N3742" s="1">
        <v>0.2</v>
      </c>
      <c r="O3742" s="1">
        <v>0.1</v>
      </c>
      <c r="P3742" s="1">
        <v>0</v>
      </c>
      <c r="Q3742" s="1">
        <v>9.6999999999999993</v>
      </c>
    </row>
    <row r="3743" spans="1:17" ht="12.75">
      <c r="A3743" s="4">
        <v>45710</v>
      </c>
      <c r="B3743" s="18">
        <f>IF(AND(ISNUMBER(--LEFT(A3743,10)), ISNUMBER(--LEFT(C3743,10))), --LEFT(C3743,10) - --LEFT(A3743,10), "")</f>
        <v>10.354099999996834</v>
      </c>
      <c r="C3743" s="4">
        <v>45720.354166666664</v>
      </c>
      <c r="D3743" s="16">
        <f>YEAR(C3743)</f>
        <v>2025</v>
      </c>
      <c r="E3743" s="1" t="str">
        <f t="shared" si="58"/>
        <v>March 2025</v>
      </c>
      <c r="F3743" s="3" t="str">
        <f ca="1">IF(C3743&gt;=TODAY()-365, "Last 12 Months", "After 12 Months")</f>
        <v>Last 12 Months</v>
      </c>
      <c r="G3743" s="1" t="s">
        <v>6592</v>
      </c>
      <c r="H3743" s="1" t="s">
        <v>793</v>
      </c>
      <c r="I3743" s="1" t="s">
        <v>6593</v>
      </c>
      <c r="J3743" s="8">
        <f>EOMONTH(C3743, 0)</f>
        <v>45747</v>
      </c>
      <c r="K3743" s="1" t="s">
        <v>373</v>
      </c>
      <c r="L3743" s="1" t="str">
        <f>IF(ISNUMBER(SEARCH("Social subscription",I3743)),"Social Sub",IF(OR(ISNUMBER(SEARCH("Mens",I3743)),ISNUMBER(SEARCH("Ladies",I3743))),"Match Fees",IF(OR(ISNUMBER(SEARCH("Badgers",I3743)),ISNUMBER(SEARCH("Match Fee",I3743))),"Match Fees",IF(OR(ISNUMBER(SEARCH("Training",I3743)),ISNUMBER(SEARCH("Aspirations",I3743))),"Training Fee",""))))</f>
        <v>Match Fees</v>
      </c>
      <c r="M3743" s="1">
        <v>10</v>
      </c>
      <c r="N3743" s="1">
        <v>0.2</v>
      </c>
      <c r="O3743" s="1">
        <v>0.1</v>
      </c>
      <c r="P3743" s="1">
        <v>0</v>
      </c>
      <c r="Q3743" s="1">
        <v>9.6999999999999993</v>
      </c>
    </row>
    <row r="3744" spans="1:17" ht="12.75">
      <c r="A3744" s="4">
        <v>45716</v>
      </c>
      <c r="B3744" s="18">
        <f>IF(AND(ISNUMBER(--LEFT(A3744,10)), ISNUMBER(--LEFT(C3744,10))), --LEFT(C3744,10) - --LEFT(A3744,10), "")</f>
        <v>4.3540999999968335</v>
      </c>
      <c r="C3744" s="4">
        <v>45720.354166666664</v>
      </c>
      <c r="D3744" s="16">
        <f>YEAR(C3744)</f>
        <v>2025</v>
      </c>
      <c r="E3744" s="1" t="str">
        <f t="shared" si="58"/>
        <v>March 2025</v>
      </c>
      <c r="F3744" s="3" t="str">
        <f ca="1">IF(C3744&gt;=TODAY()-365, "Last 12 Months", "After 12 Months")</f>
        <v>Last 12 Months</v>
      </c>
      <c r="G3744" s="1" t="s">
        <v>6594</v>
      </c>
      <c r="H3744" s="1" t="s">
        <v>793</v>
      </c>
      <c r="I3744" s="1" t="s">
        <v>6595</v>
      </c>
      <c r="J3744" s="8">
        <f>EOMONTH(C3744, 0)</f>
        <v>45747</v>
      </c>
      <c r="K3744" s="1" t="s">
        <v>373</v>
      </c>
      <c r="L3744" s="1" t="str">
        <f>IF(ISNUMBER(SEARCH("Social subscription",I3744)),"Social Sub",IF(OR(ISNUMBER(SEARCH("Mens",I3744)),ISNUMBER(SEARCH("Ladies",I3744))),"Match Fees",IF(OR(ISNUMBER(SEARCH("Badgers",I3744)),ISNUMBER(SEARCH("Match Fee",I3744))),"Match Fees",IF(OR(ISNUMBER(SEARCH("Training",I3744)),ISNUMBER(SEARCH("Aspirations",I3744))),"Training Fee",""))))</f>
        <v>Match Fees</v>
      </c>
      <c r="M3744" s="1">
        <v>10</v>
      </c>
      <c r="N3744" s="1">
        <v>0.2</v>
      </c>
      <c r="O3744" s="1">
        <v>0.1</v>
      </c>
      <c r="P3744" s="1">
        <v>0</v>
      </c>
      <c r="Q3744" s="1">
        <v>9.6999999999999993</v>
      </c>
    </row>
    <row r="3745" spans="1:17" ht="12.75">
      <c r="A3745" s="4">
        <v>45690</v>
      </c>
      <c r="B3745" s="18">
        <f>IF(AND(ISNUMBER(--LEFT(A3745,10)), ISNUMBER(--LEFT(C3745,10))), --LEFT(C3745,10) - --LEFT(A3745,10), "")</f>
        <v>30.354099999996834</v>
      </c>
      <c r="C3745" s="4">
        <v>45720.354166666664</v>
      </c>
      <c r="D3745" s="16">
        <f>YEAR(C3745)</f>
        <v>2025</v>
      </c>
      <c r="E3745" s="1" t="str">
        <f t="shared" si="58"/>
        <v>March 2025</v>
      </c>
      <c r="F3745" s="3" t="str">
        <f ca="1">IF(C3745&gt;=TODAY()-365, "Last 12 Months", "After 12 Months")</f>
        <v>Last 12 Months</v>
      </c>
      <c r="G3745" s="1" t="s">
        <v>6596</v>
      </c>
      <c r="H3745" s="1" t="s">
        <v>2413</v>
      </c>
      <c r="I3745" s="1" t="s">
        <v>6185</v>
      </c>
      <c r="J3745" s="8">
        <f>EOMONTH(C3745, 0)</f>
        <v>45747</v>
      </c>
      <c r="K3745" s="1" t="s">
        <v>373</v>
      </c>
      <c r="L3745" s="1" t="str">
        <f>IF(ISNUMBER(SEARCH("Social subscription",I3745)),"Social Sub",IF(OR(ISNUMBER(SEARCH("Mens",I3745)),ISNUMBER(SEARCH("Ladies",I3745))),"Match Fees",IF(OR(ISNUMBER(SEARCH("Badgers",I3745)),ISNUMBER(SEARCH("Match Fee",I3745))),"Match Fees",IF(OR(ISNUMBER(SEARCH("Training",I3745)),ISNUMBER(SEARCH("Aspirations",I3745))),"Training Fee",""))))</f>
        <v>Match Fees</v>
      </c>
      <c r="M3745" s="1">
        <v>10</v>
      </c>
      <c r="N3745" s="1">
        <v>0.22</v>
      </c>
      <c r="O3745" s="1">
        <v>0.1</v>
      </c>
      <c r="P3745" s="1">
        <v>0</v>
      </c>
      <c r="Q3745" s="1">
        <v>9.68</v>
      </c>
    </row>
    <row r="3746" spans="1:17" ht="12.75">
      <c r="A3746" s="4">
        <v>45690</v>
      </c>
      <c r="B3746" s="18">
        <f>IF(AND(ISNUMBER(--LEFT(A3746,10)), ISNUMBER(--LEFT(C3746,10))), --LEFT(C3746,10) - --LEFT(A3746,10), "")</f>
        <v>30.354099999996834</v>
      </c>
      <c r="C3746" s="4">
        <v>45720.354166666664</v>
      </c>
      <c r="D3746" s="16">
        <f>YEAR(C3746)</f>
        <v>2025</v>
      </c>
      <c r="E3746" s="1" t="str">
        <f t="shared" si="58"/>
        <v>March 2025</v>
      </c>
      <c r="F3746" s="3" t="str">
        <f ca="1">IF(C3746&gt;=TODAY()-365, "Last 12 Months", "After 12 Months")</f>
        <v>Last 12 Months</v>
      </c>
      <c r="G3746" s="1" t="s">
        <v>6597</v>
      </c>
      <c r="H3746" s="1" t="s">
        <v>2413</v>
      </c>
      <c r="I3746" s="1" t="s">
        <v>6598</v>
      </c>
      <c r="J3746" s="8">
        <f>EOMONTH(C3746, 0)</f>
        <v>45747</v>
      </c>
      <c r="K3746" s="1" t="s">
        <v>373</v>
      </c>
      <c r="L3746" s="1" t="str">
        <f>IF(ISNUMBER(SEARCH("Social subscription",I3746)),"Social Sub",IF(OR(ISNUMBER(SEARCH("Mens",I3746)),ISNUMBER(SEARCH("Ladies",I3746))),"Match Fees",IF(OR(ISNUMBER(SEARCH("Badgers",I3746)),ISNUMBER(SEARCH("Match Fee",I3746))),"Match Fees",IF(OR(ISNUMBER(SEARCH("Training",I3746)),ISNUMBER(SEARCH("Aspirations",I3746))),"Training Fee",""))))</f>
        <v>Match Fees</v>
      </c>
      <c r="M3746" s="1">
        <v>10</v>
      </c>
      <c r="N3746" s="1">
        <v>0.22</v>
      </c>
      <c r="O3746" s="1">
        <v>0.1</v>
      </c>
      <c r="P3746" s="1">
        <v>0</v>
      </c>
      <c r="Q3746" s="1">
        <v>9.68</v>
      </c>
    </row>
    <row r="3747" spans="1:17" ht="12.75">
      <c r="A3747" s="4">
        <v>45697</v>
      </c>
      <c r="B3747" s="18">
        <f>IF(AND(ISNUMBER(--LEFT(A3747,10)), ISNUMBER(--LEFT(C3747,10))), --LEFT(C3747,10) - --LEFT(A3747,10), "")</f>
        <v>23.354099999996834</v>
      </c>
      <c r="C3747" s="4">
        <v>45720.354166666664</v>
      </c>
      <c r="D3747" s="16">
        <f>YEAR(C3747)</f>
        <v>2025</v>
      </c>
      <c r="E3747" s="1" t="str">
        <f t="shared" si="58"/>
        <v>March 2025</v>
      </c>
      <c r="F3747" s="3" t="str">
        <f ca="1">IF(C3747&gt;=TODAY()-365, "Last 12 Months", "After 12 Months")</f>
        <v>Last 12 Months</v>
      </c>
      <c r="G3747" s="1" t="s">
        <v>6599</v>
      </c>
      <c r="H3747" s="1" t="s">
        <v>2413</v>
      </c>
      <c r="I3747" s="1" t="s">
        <v>6083</v>
      </c>
      <c r="J3747" s="8">
        <f>EOMONTH(C3747, 0)</f>
        <v>45747</v>
      </c>
      <c r="K3747" s="1" t="s">
        <v>373</v>
      </c>
      <c r="L3747" s="1" t="str">
        <f>IF(ISNUMBER(SEARCH("Social subscription",I3747)),"Social Sub",IF(OR(ISNUMBER(SEARCH("Mens",I3747)),ISNUMBER(SEARCH("Ladies",I3747))),"Match Fees",IF(OR(ISNUMBER(SEARCH("Badgers",I3747)),ISNUMBER(SEARCH("Match Fee",I3747))),"Match Fees",IF(OR(ISNUMBER(SEARCH("Training",I3747)),ISNUMBER(SEARCH("Aspirations",I3747))),"Training Fee",""))))</f>
        <v>Match Fees</v>
      </c>
      <c r="M3747" s="1">
        <v>10</v>
      </c>
      <c r="N3747" s="1">
        <v>0.21</v>
      </c>
      <c r="O3747" s="1">
        <v>0.1</v>
      </c>
      <c r="P3747" s="1">
        <v>0</v>
      </c>
      <c r="Q3747" s="1">
        <v>9.69</v>
      </c>
    </row>
    <row r="3748" spans="1:17" ht="12.75">
      <c r="A3748" s="4">
        <v>45690</v>
      </c>
      <c r="B3748" s="18">
        <f>IF(AND(ISNUMBER(--LEFT(A3748,10)), ISNUMBER(--LEFT(C3748,10))), --LEFT(C3748,10) - --LEFT(A3748,10), "")</f>
        <v>30.354099999996834</v>
      </c>
      <c r="C3748" s="4">
        <v>45720.354166666664</v>
      </c>
      <c r="D3748" s="16">
        <f>YEAR(C3748)</f>
        <v>2025</v>
      </c>
      <c r="E3748" s="1" t="str">
        <f t="shared" si="58"/>
        <v>March 2025</v>
      </c>
      <c r="F3748" s="3" t="str">
        <f ca="1">IF(C3748&gt;=TODAY()-365, "Last 12 Months", "After 12 Months")</f>
        <v>Last 12 Months</v>
      </c>
      <c r="G3748" s="1" t="s">
        <v>6600</v>
      </c>
      <c r="H3748" s="1" t="s">
        <v>1737</v>
      </c>
      <c r="I3748" s="1" t="s">
        <v>6601</v>
      </c>
      <c r="J3748" s="8">
        <f>EOMONTH(C3748, 0)</f>
        <v>45747</v>
      </c>
      <c r="K3748" s="1" t="s">
        <v>373</v>
      </c>
      <c r="L3748" s="1" t="str">
        <f>IF(ISNUMBER(SEARCH("Social subscription",I3748)),"Social Sub",IF(OR(ISNUMBER(SEARCH("Mens",I3748)),ISNUMBER(SEARCH("Ladies",I3748))),"Match Fees",IF(OR(ISNUMBER(SEARCH("Badgers",I3748)),ISNUMBER(SEARCH("Match Fee",I3748))),"Match Fees",IF(OR(ISNUMBER(SEARCH("Training",I3748)),ISNUMBER(SEARCH("Aspirations",I3748))),"Training Fee",""))))</f>
        <v>Match Fees</v>
      </c>
      <c r="M3748" s="1">
        <v>5</v>
      </c>
      <c r="N3748" s="1">
        <v>0.14000000000000001</v>
      </c>
      <c r="O3748" s="1">
        <v>0.05</v>
      </c>
      <c r="P3748" s="1">
        <v>0</v>
      </c>
      <c r="Q3748" s="1">
        <v>4.8099999999999996</v>
      </c>
    </row>
    <row r="3749" spans="1:17" ht="12.75">
      <c r="A3749" s="4">
        <v>45698</v>
      </c>
      <c r="B3749" s="18">
        <f>IF(AND(ISNUMBER(--LEFT(A3749,10)), ISNUMBER(--LEFT(C3749,10))), --LEFT(C3749,10) - --LEFT(A3749,10), "")</f>
        <v>22.354099999996834</v>
      </c>
      <c r="C3749" s="4">
        <v>45720.354166666664</v>
      </c>
      <c r="D3749" s="16">
        <f>YEAR(C3749)</f>
        <v>2025</v>
      </c>
      <c r="E3749" s="1" t="str">
        <f t="shared" si="58"/>
        <v>March 2025</v>
      </c>
      <c r="F3749" s="3" t="str">
        <f ca="1">IF(C3749&gt;=TODAY()-365, "Last 12 Months", "After 12 Months")</f>
        <v>Last 12 Months</v>
      </c>
      <c r="G3749" s="1" t="s">
        <v>6602</v>
      </c>
      <c r="H3749" s="1" t="s">
        <v>1737</v>
      </c>
      <c r="I3749" s="1" t="s">
        <v>6603</v>
      </c>
      <c r="J3749" s="8">
        <f>EOMONTH(C3749, 0)</f>
        <v>45747</v>
      </c>
      <c r="K3749" s="1" t="s">
        <v>373</v>
      </c>
      <c r="L3749" s="1" t="str">
        <f>IF(ISNUMBER(SEARCH("Social subscription",I3749)),"Social Sub",IF(OR(ISNUMBER(SEARCH("Mens",I3749)),ISNUMBER(SEARCH("Ladies",I3749))),"Match Fees",IF(OR(ISNUMBER(SEARCH("Badgers",I3749)),ISNUMBER(SEARCH("Match Fee",I3749))),"Match Fees",IF(OR(ISNUMBER(SEARCH("Training",I3749)),ISNUMBER(SEARCH("Aspirations",I3749))),"Training Fee",""))))</f>
        <v>Match Fees</v>
      </c>
      <c r="M3749" s="1">
        <v>5</v>
      </c>
      <c r="N3749" s="1">
        <v>0.14000000000000001</v>
      </c>
      <c r="O3749" s="1">
        <v>0.05</v>
      </c>
      <c r="P3749" s="1">
        <v>0</v>
      </c>
      <c r="Q3749" s="1">
        <v>4.8099999999999996</v>
      </c>
    </row>
    <row r="3750" spans="1:17" ht="12.75">
      <c r="A3750" s="4">
        <v>45717</v>
      </c>
      <c r="B3750" s="18">
        <f>IF(AND(ISNUMBER(--LEFT(A3750,10)), ISNUMBER(--LEFT(C3750,10))), --LEFT(C3750,10) - --LEFT(A3750,10), "")</f>
        <v>3.3540999999968335</v>
      </c>
      <c r="C3750" s="4">
        <v>45720.354166666664</v>
      </c>
      <c r="D3750" s="16">
        <f>YEAR(C3750)</f>
        <v>2025</v>
      </c>
      <c r="E3750" s="1" t="str">
        <f t="shared" si="58"/>
        <v>March 2025</v>
      </c>
      <c r="F3750" s="3" t="str">
        <f ca="1">IF(C3750&gt;=TODAY()-365, "Last 12 Months", "After 12 Months")</f>
        <v>Last 12 Months</v>
      </c>
      <c r="G3750" s="1" t="s">
        <v>6604</v>
      </c>
      <c r="H3750" s="1" t="s">
        <v>1737</v>
      </c>
      <c r="I3750" s="1" t="s">
        <v>6605</v>
      </c>
      <c r="J3750" s="8">
        <f>EOMONTH(C3750, 0)</f>
        <v>45747</v>
      </c>
      <c r="K3750" s="1" t="s">
        <v>373</v>
      </c>
      <c r="L3750" s="1" t="str">
        <f>IF(ISNUMBER(SEARCH("Social subscription",I3750)),"Social Sub",IF(OR(ISNUMBER(SEARCH("Mens",I3750)),ISNUMBER(SEARCH("Ladies",I3750))),"Match Fees",IF(OR(ISNUMBER(SEARCH("Badgers",I3750)),ISNUMBER(SEARCH("Match Fee",I3750))),"Match Fees",IF(OR(ISNUMBER(SEARCH("Training",I3750)),ISNUMBER(SEARCH("Aspirations",I3750))),"Training Fee",""))))</f>
        <v>Match Fees</v>
      </c>
      <c r="M3750" s="1">
        <v>5</v>
      </c>
      <c r="N3750" s="1">
        <v>0.15</v>
      </c>
      <c r="O3750" s="1">
        <v>0.05</v>
      </c>
      <c r="P3750" s="1">
        <v>0</v>
      </c>
      <c r="Q3750" s="1">
        <v>4.8</v>
      </c>
    </row>
    <row r="3751" spans="1:17" ht="12.75">
      <c r="A3751" s="4">
        <v>45689</v>
      </c>
      <c r="B3751" s="18">
        <f>IF(AND(ISNUMBER(--LEFT(A3751,10)), ISNUMBER(--LEFT(C3751,10))), --LEFT(C3751,10) - --LEFT(A3751,10), "")</f>
        <v>31.354099999996834</v>
      </c>
      <c r="C3751" s="4">
        <v>45720.354166666664</v>
      </c>
      <c r="D3751" s="16">
        <f>YEAR(C3751)</f>
        <v>2025</v>
      </c>
      <c r="E3751" s="1" t="str">
        <f t="shared" si="58"/>
        <v>March 2025</v>
      </c>
      <c r="F3751" s="3" t="str">
        <f ca="1">IF(C3751&gt;=TODAY()-365, "Last 12 Months", "After 12 Months")</f>
        <v>Last 12 Months</v>
      </c>
      <c r="G3751" s="1" t="s">
        <v>6606</v>
      </c>
      <c r="H3751" s="1" t="s">
        <v>463</v>
      </c>
      <c r="I3751" s="1" t="s">
        <v>6607</v>
      </c>
      <c r="J3751" s="8">
        <f>EOMONTH(C3751, 0)</f>
        <v>45747</v>
      </c>
      <c r="K3751" s="1" t="s">
        <v>373</v>
      </c>
      <c r="L3751" s="1" t="str">
        <f>IF(ISNUMBER(SEARCH("Social subscription",I3751)),"Social Sub",IF(OR(ISNUMBER(SEARCH("Mens",I3751)),ISNUMBER(SEARCH("Ladies",I3751))),"Match Fees",IF(OR(ISNUMBER(SEARCH("Badgers",I3751)),ISNUMBER(SEARCH("Match Fee",I3751))),"Match Fees",IF(OR(ISNUMBER(SEARCH("Training",I3751)),ISNUMBER(SEARCH("Aspirations",I3751))),"Training Fee",""))))</f>
        <v>Match Fees</v>
      </c>
      <c r="M3751" s="1">
        <v>3</v>
      </c>
      <c r="N3751" s="1">
        <v>0.06</v>
      </c>
      <c r="O3751" s="1">
        <v>0.05</v>
      </c>
      <c r="P3751" s="1">
        <v>0</v>
      </c>
      <c r="Q3751" s="1">
        <v>2.89</v>
      </c>
    </row>
    <row r="3752" spans="1:17" ht="12.75">
      <c r="A3752" s="4">
        <v>45696</v>
      </c>
      <c r="B3752" s="18">
        <f>IF(AND(ISNUMBER(--LEFT(A3752,10)), ISNUMBER(--LEFT(C3752,10))), --LEFT(C3752,10) - --LEFT(A3752,10), "")</f>
        <v>24.354099999996834</v>
      </c>
      <c r="C3752" s="4">
        <v>45720.354166666664</v>
      </c>
      <c r="D3752" s="16">
        <f>YEAR(C3752)</f>
        <v>2025</v>
      </c>
      <c r="E3752" s="1" t="str">
        <f t="shared" si="58"/>
        <v>March 2025</v>
      </c>
      <c r="F3752" s="3" t="str">
        <f ca="1">IF(C3752&gt;=TODAY()-365, "Last 12 Months", "After 12 Months")</f>
        <v>Last 12 Months</v>
      </c>
      <c r="G3752" s="1" t="s">
        <v>6608</v>
      </c>
      <c r="H3752" s="1" t="s">
        <v>463</v>
      </c>
      <c r="I3752" s="1" t="s">
        <v>6609</v>
      </c>
      <c r="J3752" s="8">
        <f>EOMONTH(C3752, 0)</f>
        <v>45747</v>
      </c>
      <c r="K3752" s="1" t="s">
        <v>373</v>
      </c>
      <c r="L3752" s="1" t="str">
        <f>IF(ISNUMBER(SEARCH("Social subscription",I3752)),"Social Sub",IF(OR(ISNUMBER(SEARCH("Mens",I3752)),ISNUMBER(SEARCH("Ladies",I3752))),"Match Fees",IF(OR(ISNUMBER(SEARCH("Badgers",I3752)),ISNUMBER(SEARCH("Match Fee",I3752))),"Match Fees",IF(OR(ISNUMBER(SEARCH("Training",I3752)),ISNUMBER(SEARCH("Aspirations",I3752))),"Training Fee",""))))</f>
        <v>Match Fees</v>
      </c>
      <c r="M3752" s="1">
        <v>3</v>
      </c>
      <c r="N3752" s="1">
        <v>0.06</v>
      </c>
      <c r="O3752" s="1">
        <v>0.05</v>
      </c>
      <c r="P3752" s="1">
        <v>0</v>
      </c>
      <c r="Q3752" s="1">
        <v>2.89</v>
      </c>
    </row>
    <row r="3753" spans="1:17" ht="12.75">
      <c r="A3753" s="4">
        <v>45696</v>
      </c>
      <c r="B3753" s="18">
        <f>IF(AND(ISNUMBER(--LEFT(A3753,10)), ISNUMBER(--LEFT(C3753,10))), --LEFT(C3753,10) - --LEFT(A3753,10), "")</f>
        <v>24.354099999996834</v>
      </c>
      <c r="C3753" s="4">
        <v>45720.354166666664</v>
      </c>
      <c r="D3753" s="16">
        <f>YEAR(C3753)</f>
        <v>2025</v>
      </c>
      <c r="E3753" s="1" t="str">
        <f t="shared" si="58"/>
        <v>March 2025</v>
      </c>
      <c r="F3753" s="3" t="str">
        <f ca="1">IF(C3753&gt;=TODAY()-365, "Last 12 Months", "After 12 Months")</f>
        <v>Last 12 Months</v>
      </c>
      <c r="G3753" s="1" t="s">
        <v>6610</v>
      </c>
      <c r="H3753" s="1" t="s">
        <v>463</v>
      </c>
      <c r="I3753" s="1" t="s">
        <v>6611</v>
      </c>
      <c r="J3753" s="8">
        <f>EOMONTH(C3753, 0)</f>
        <v>45747</v>
      </c>
      <c r="K3753" s="1" t="s">
        <v>373</v>
      </c>
      <c r="L3753" s="1" t="str">
        <f>IF(ISNUMBER(SEARCH("Social subscription",I3753)),"Social Sub",IF(OR(ISNUMBER(SEARCH("Mens",I3753)),ISNUMBER(SEARCH("Ladies",I3753))),"Match Fees",IF(OR(ISNUMBER(SEARCH("Badgers",I3753)),ISNUMBER(SEARCH("Match Fee",I3753))),"Match Fees",IF(OR(ISNUMBER(SEARCH("Training",I3753)),ISNUMBER(SEARCH("Aspirations",I3753))),"Training Fee",""))))</f>
        <v>Training Fee</v>
      </c>
      <c r="M3753" s="1">
        <v>3</v>
      </c>
      <c r="N3753" s="1">
        <v>0.06</v>
      </c>
      <c r="O3753" s="1">
        <v>0.05</v>
      </c>
      <c r="P3753" s="1">
        <v>0</v>
      </c>
      <c r="Q3753" s="1">
        <v>2.89</v>
      </c>
    </row>
    <row r="3754" spans="1:17" ht="12.75">
      <c r="A3754" s="4">
        <v>45696</v>
      </c>
      <c r="B3754" s="18">
        <f>IF(AND(ISNUMBER(--LEFT(A3754,10)), ISNUMBER(--LEFT(C3754,10))), --LEFT(C3754,10) - --LEFT(A3754,10), "")</f>
        <v>24.354099999996834</v>
      </c>
      <c r="C3754" s="4">
        <v>45720.354166666664</v>
      </c>
      <c r="D3754" s="16">
        <f>YEAR(C3754)</f>
        <v>2025</v>
      </c>
      <c r="E3754" s="1" t="str">
        <f t="shared" si="58"/>
        <v>March 2025</v>
      </c>
      <c r="F3754" s="3" t="str">
        <f ca="1">IF(C3754&gt;=TODAY()-365, "Last 12 Months", "After 12 Months")</f>
        <v>Last 12 Months</v>
      </c>
      <c r="G3754" s="1" t="s">
        <v>6612</v>
      </c>
      <c r="H3754" s="1" t="s">
        <v>466</v>
      </c>
      <c r="I3754" s="1" t="s">
        <v>6611</v>
      </c>
      <c r="J3754" s="8">
        <f>EOMONTH(C3754, 0)</f>
        <v>45747</v>
      </c>
      <c r="K3754" s="1" t="s">
        <v>373</v>
      </c>
      <c r="L3754" s="1" t="str">
        <f>IF(ISNUMBER(SEARCH("Social subscription",I3754)),"Social Sub",IF(OR(ISNUMBER(SEARCH("Mens",I3754)),ISNUMBER(SEARCH("Ladies",I3754))),"Match Fees",IF(OR(ISNUMBER(SEARCH("Badgers",I3754)),ISNUMBER(SEARCH("Match Fee",I3754))),"Match Fees",IF(OR(ISNUMBER(SEARCH("Training",I3754)),ISNUMBER(SEARCH("Aspirations",I3754))),"Training Fee",""))))</f>
        <v>Training Fee</v>
      </c>
      <c r="M3754" s="1">
        <v>3</v>
      </c>
      <c r="N3754" s="1">
        <v>0.06</v>
      </c>
      <c r="O3754" s="1">
        <v>0.05</v>
      </c>
      <c r="P3754" s="1">
        <v>0</v>
      </c>
      <c r="Q3754" s="1">
        <v>2.89</v>
      </c>
    </row>
    <row r="3755" spans="1:17" ht="12.75">
      <c r="A3755" s="4">
        <v>45696</v>
      </c>
      <c r="B3755" s="18">
        <f>IF(AND(ISNUMBER(--LEFT(A3755,10)), ISNUMBER(--LEFT(C3755,10))), --LEFT(C3755,10) - --LEFT(A3755,10), "")</f>
        <v>24.354099999996834</v>
      </c>
      <c r="C3755" s="4">
        <v>45720.354166666664</v>
      </c>
      <c r="D3755" s="16">
        <f>YEAR(C3755)</f>
        <v>2025</v>
      </c>
      <c r="E3755" s="1" t="str">
        <f t="shared" si="58"/>
        <v>March 2025</v>
      </c>
      <c r="F3755" s="3" t="str">
        <f ca="1">IF(C3755&gt;=TODAY()-365, "Last 12 Months", "After 12 Months")</f>
        <v>Last 12 Months</v>
      </c>
      <c r="G3755" s="1" t="s">
        <v>6613</v>
      </c>
      <c r="H3755" s="1" t="s">
        <v>473</v>
      </c>
      <c r="I3755" s="1" t="s">
        <v>6611</v>
      </c>
      <c r="J3755" s="8">
        <f>EOMONTH(C3755, 0)</f>
        <v>45747</v>
      </c>
      <c r="K3755" s="1" t="s">
        <v>373</v>
      </c>
      <c r="L3755" s="1" t="str">
        <f>IF(ISNUMBER(SEARCH("Social subscription",I3755)),"Social Sub",IF(OR(ISNUMBER(SEARCH("Mens",I3755)),ISNUMBER(SEARCH("Ladies",I3755))),"Match Fees",IF(OR(ISNUMBER(SEARCH("Badgers",I3755)),ISNUMBER(SEARCH("Match Fee",I3755))),"Match Fees",IF(OR(ISNUMBER(SEARCH("Training",I3755)),ISNUMBER(SEARCH("Aspirations",I3755))),"Training Fee",""))))</f>
        <v>Training Fee</v>
      </c>
      <c r="M3755" s="1">
        <v>3</v>
      </c>
      <c r="N3755" s="1">
        <v>0.06</v>
      </c>
      <c r="O3755" s="1">
        <v>0.05</v>
      </c>
      <c r="P3755" s="1">
        <v>0</v>
      </c>
      <c r="Q3755" s="1">
        <v>2.89</v>
      </c>
    </row>
    <row r="3756" spans="1:17" ht="12.75">
      <c r="A3756" s="4">
        <v>45697</v>
      </c>
      <c r="B3756" s="18">
        <f>IF(AND(ISNUMBER(--LEFT(A3756,10)), ISNUMBER(--LEFT(C3756,10))), --LEFT(C3756,10) - --LEFT(A3756,10), "")</f>
        <v>23.354099999996834</v>
      </c>
      <c r="C3756" s="4">
        <v>45720.354166666664</v>
      </c>
      <c r="D3756" s="16">
        <f>YEAR(C3756)</f>
        <v>2025</v>
      </c>
      <c r="E3756" s="1" t="str">
        <f t="shared" si="58"/>
        <v>March 2025</v>
      </c>
      <c r="F3756" s="3" t="str">
        <f ca="1">IF(C3756&gt;=TODAY()-365, "Last 12 Months", "After 12 Months")</f>
        <v>Last 12 Months</v>
      </c>
      <c r="G3756" s="1" t="s">
        <v>6614</v>
      </c>
      <c r="H3756" s="1" t="s">
        <v>463</v>
      </c>
      <c r="I3756" s="1" t="s">
        <v>6615</v>
      </c>
      <c r="J3756" s="8">
        <f>EOMONTH(C3756, 0)</f>
        <v>45747</v>
      </c>
      <c r="K3756" s="1" t="s">
        <v>373</v>
      </c>
      <c r="L3756" s="1" t="str">
        <f>IF(ISNUMBER(SEARCH("Social subscription",I3756)),"Social Sub",IF(OR(ISNUMBER(SEARCH("Mens",I3756)),ISNUMBER(SEARCH("Ladies",I3756))),"Match Fees",IF(OR(ISNUMBER(SEARCH("Badgers",I3756)),ISNUMBER(SEARCH("Match Fee",I3756))),"Match Fees",IF(OR(ISNUMBER(SEARCH("Training",I3756)),ISNUMBER(SEARCH("Aspirations",I3756))),"Training Fee",""))))</f>
        <v>Training Fee</v>
      </c>
      <c r="M3756" s="1">
        <v>3</v>
      </c>
      <c r="N3756" s="1">
        <v>0.06</v>
      </c>
      <c r="O3756" s="1">
        <v>0.05</v>
      </c>
      <c r="P3756" s="1">
        <v>0</v>
      </c>
      <c r="Q3756" s="1">
        <v>2.89</v>
      </c>
    </row>
    <row r="3757" spans="1:17" ht="12.75">
      <c r="A3757" s="4">
        <v>45697</v>
      </c>
      <c r="B3757" s="18">
        <f>IF(AND(ISNUMBER(--LEFT(A3757,10)), ISNUMBER(--LEFT(C3757,10))), --LEFT(C3757,10) - --LEFT(A3757,10), "")</f>
        <v>23.354099999996834</v>
      </c>
      <c r="C3757" s="4">
        <v>45720.354166666664</v>
      </c>
      <c r="D3757" s="16">
        <f>YEAR(C3757)</f>
        <v>2025</v>
      </c>
      <c r="E3757" s="1" t="str">
        <f t="shared" si="58"/>
        <v>March 2025</v>
      </c>
      <c r="F3757" s="3" t="str">
        <f ca="1">IF(C3757&gt;=TODAY()-365, "Last 12 Months", "After 12 Months")</f>
        <v>Last 12 Months</v>
      </c>
      <c r="G3757" s="1" t="s">
        <v>6616</v>
      </c>
      <c r="H3757" s="1" t="s">
        <v>466</v>
      </c>
      <c r="I3757" s="1" t="s">
        <v>6615</v>
      </c>
      <c r="J3757" s="8">
        <f>EOMONTH(C3757, 0)</f>
        <v>45747</v>
      </c>
      <c r="K3757" s="1" t="s">
        <v>373</v>
      </c>
      <c r="L3757" s="1" t="str">
        <f>IF(ISNUMBER(SEARCH("Social subscription",I3757)),"Social Sub",IF(OR(ISNUMBER(SEARCH("Mens",I3757)),ISNUMBER(SEARCH("Ladies",I3757))),"Match Fees",IF(OR(ISNUMBER(SEARCH("Badgers",I3757)),ISNUMBER(SEARCH("Match Fee",I3757))),"Match Fees",IF(OR(ISNUMBER(SEARCH("Training",I3757)),ISNUMBER(SEARCH("Aspirations",I3757))),"Training Fee",""))))</f>
        <v>Training Fee</v>
      </c>
      <c r="M3757" s="1">
        <v>3</v>
      </c>
      <c r="N3757" s="1">
        <v>0.06</v>
      </c>
      <c r="O3757" s="1">
        <v>0.05</v>
      </c>
      <c r="P3757" s="1">
        <v>0</v>
      </c>
      <c r="Q3757" s="1">
        <v>2.89</v>
      </c>
    </row>
    <row r="3758" spans="1:17" ht="12.75">
      <c r="A3758" s="4">
        <v>45697</v>
      </c>
      <c r="B3758" s="18">
        <f>IF(AND(ISNUMBER(--LEFT(A3758,10)), ISNUMBER(--LEFT(C3758,10))), --LEFT(C3758,10) - --LEFT(A3758,10), "")</f>
        <v>23.354099999996834</v>
      </c>
      <c r="C3758" s="4">
        <v>45720.354166666664</v>
      </c>
      <c r="D3758" s="16">
        <f>YEAR(C3758)</f>
        <v>2025</v>
      </c>
      <c r="E3758" s="1" t="str">
        <f t="shared" si="58"/>
        <v>March 2025</v>
      </c>
      <c r="F3758" s="3" t="str">
        <f ca="1">IF(C3758&gt;=TODAY()-365, "Last 12 Months", "After 12 Months")</f>
        <v>Last 12 Months</v>
      </c>
      <c r="G3758" s="1" t="s">
        <v>6617</v>
      </c>
      <c r="H3758" s="1" t="s">
        <v>473</v>
      </c>
      <c r="I3758" s="1" t="s">
        <v>6615</v>
      </c>
      <c r="J3758" s="8">
        <f>EOMONTH(C3758, 0)</f>
        <v>45747</v>
      </c>
      <c r="K3758" s="1" t="s">
        <v>373</v>
      </c>
      <c r="L3758" s="1" t="str">
        <f>IF(ISNUMBER(SEARCH("Social subscription",I3758)),"Social Sub",IF(OR(ISNUMBER(SEARCH("Mens",I3758)),ISNUMBER(SEARCH("Ladies",I3758))),"Match Fees",IF(OR(ISNUMBER(SEARCH("Badgers",I3758)),ISNUMBER(SEARCH("Match Fee",I3758))),"Match Fees",IF(OR(ISNUMBER(SEARCH("Training",I3758)),ISNUMBER(SEARCH("Aspirations",I3758))),"Training Fee",""))))</f>
        <v>Training Fee</v>
      </c>
      <c r="M3758" s="1">
        <v>3</v>
      </c>
      <c r="N3758" s="1">
        <v>0.06</v>
      </c>
      <c r="O3758" s="1">
        <v>0.05</v>
      </c>
      <c r="P3758" s="1">
        <v>0</v>
      </c>
      <c r="Q3758" s="1">
        <v>2.89</v>
      </c>
    </row>
    <row r="3759" spans="1:17" ht="12.75">
      <c r="A3759" s="4">
        <v>45717</v>
      </c>
      <c r="B3759" s="18">
        <f>IF(AND(ISNUMBER(--LEFT(A3759,10)), ISNUMBER(--LEFT(C3759,10))), --LEFT(C3759,10) - --LEFT(A3759,10), "")</f>
        <v>3.3540999999968335</v>
      </c>
      <c r="C3759" s="4">
        <v>45720.354166666664</v>
      </c>
      <c r="D3759" s="16">
        <f>YEAR(C3759)</f>
        <v>2025</v>
      </c>
      <c r="E3759" s="1" t="str">
        <f t="shared" si="58"/>
        <v>March 2025</v>
      </c>
      <c r="F3759" s="3" t="str">
        <f ca="1">IF(C3759&gt;=TODAY()-365, "Last 12 Months", "After 12 Months")</f>
        <v>Last 12 Months</v>
      </c>
      <c r="G3759" s="1" t="s">
        <v>6618</v>
      </c>
      <c r="H3759" s="1" t="s">
        <v>463</v>
      </c>
      <c r="I3759" s="1" t="s">
        <v>6619</v>
      </c>
      <c r="J3759" s="8">
        <f>EOMONTH(C3759, 0)</f>
        <v>45747</v>
      </c>
      <c r="K3759" s="1" t="s">
        <v>373</v>
      </c>
      <c r="L3759" s="1" t="str">
        <f>IF(ISNUMBER(SEARCH("Social subscription",I3759)),"Social Sub",IF(OR(ISNUMBER(SEARCH("Mens",I3759)),ISNUMBER(SEARCH("Ladies",I3759))),"Match Fees",IF(OR(ISNUMBER(SEARCH("Badgers",I3759)),ISNUMBER(SEARCH("Match Fee",I3759))),"Match Fees",IF(OR(ISNUMBER(SEARCH("Training",I3759)),ISNUMBER(SEARCH("Aspirations",I3759))),"Training Fee",""))))</f>
        <v>Match Fees</v>
      </c>
      <c r="M3759" s="1">
        <v>3</v>
      </c>
      <c r="N3759" s="1">
        <v>0.06</v>
      </c>
      <c r="O3759" s="1">
        <v>0.05</v>
      </c>
      <c r="P3759" s="1">
        <v>0</v>
      </c>
      <c r="Q3759" s="1">
        <v>2.89</v>
      </c>
    </row>
    <row r="3760" spans="1:17" ht="12.75">
      <c r="A3760" s="4">
        <v>45719</v>
      </c>
      <c r="B3760" s="18">
        <f>IF(AND(ISNUMBER(--LEFT(A3760,10)), ISNUMBER(--LEFT(C3760,10))), --LEFT(C3760,10) - --LEFT(A3760,10), "")</f>
        <v>1.3540999999968335</v>
      </c>
      <c r="C3760" s="4">
        <v>45720.354166666664</v>
      </c>
      <c r="D3760" s="16">
        <f>YEAR(C3760)</f>
        <v>2025</v>
      </c>
      <c r="E3760" s="1" t="str">
        <f t="shared" si="58"/>
        <v>March 2025</v>
      </c>
      <c r="F3760" s="3" t="str">
        <f ca="1">IF(C3760&gt;=TODAY()-365, "Last 12 Months", "After 12 Months")</f>
        <v>Last 12 Months</v>
      </c>
      <c r="G3760" s="1" t="s">
        <v>6620</v>
      </c>
      <c r="H3760" s="1" t="s">
        <v>463</v>
      </c>
      <c r="I3760" s="1" t="s">
        <v>6621</v>
      </c>
      <c r="J3760" s="8">
        <f>EOMONTH(C3760, 0)</f>
        <v>45747</v>
      </c>
      <c r="K3760" s="1" t="s">
        <v>373</v>
      </c>
      <c r="L3760" s="1" t="str">
        <f>IF(ISNUMBER(SEARCH("Social subscription",I3760)),"Social Sub",IF(OR(ISNUMBER(SEARCH("Mens",I3760)),ISNUMBER(SEARCH("Ladies",I3760))),"Match Fees",IF(OR(ISNUMBER(SEARCH("Badgers",I3760)),ISNUMBER(SEARCH("Match Fee",I3760))),"Match Fees",IF(OR(ISNUMBER(SEARCH("Training",I3760)),ISNUMBER(SEARCH("Aspirations",I3760))),"Training Fee",""))))</f>
        <v>Training Fee</v>
      </c>
      <c r="M3760" s="1">
        <v>3</v>
      </c>
      <c r="N3760" s="1">
        <v>0.06</v>
      </c>
      <c r="O3760" s="1">
        <v>0.05</v>
      </c>
      <c r="P3760" s="1">
        <v>0</v>
      </c>
      <c r="Q3760" s="1">
        <v>2.89</v>
      </c>
    </row>
    <row r="3761" spans="1:17" ht="12.75">
      <c r="A3761" s="4">
        <v>45719</v>
      </c>
      <c r="B3761" s="18">
        <f>IF(AND(ISNUMBER(--LEFT(A3761,10)), ISNUMBER(--LEFT(C3761,10))), --LEFT(C3761,10) - --LEFT(A3761,10), "")</f>
        <v>1.3540999999968335</v>
      </c>
      <c r="C3761" s="4">
        <v>45720.354166666664</v>
      </c>
      <c r="D3761" s="16">
        <f>YEAR(C3761)</f>
        <v>2025</v>
      </c>
      <c r="E3761" s="1" t="str">
        <f t="shared" si="58"/>
        <v>March 2025</v>
      </c>
      <c r="F3761" s="3" t="str">
        <f ca="1">IF(C3761&gt;=TODAY()-365, "Last 12 Months", "After 12 Months")</f>
        <v>Last 12 Months</v>
      </c>
      <c r="G3761" s="1" t="s">
        <v>6622</v>
      </c>
      <c r="H3761" s="1" t="s">
        <v>466</v>
      </c>
      <c r="I3761" s="1" t="s">
        <v>6621</v>
      </c>
      <c r="J3761" s="8">
        <f>EOMONTH(C3761, 0)</f>
        <v>45747</v>
      </c>
      <c r="K3761" s="1" t="s">
        <v>373</v>
      </c>
      <c r="L3761" s="1" t="str">
        <f>IF(ISNUMBER(SEARCH("Social subscription",I3761)),"Social Sub",IF(OR(ISNUMBER(SEARCH("Mens",I3761)),ISNUMBER(SEARCH("Ladies",I3761))),"Match Fees",IF(OR(ISNUMBER(SEARCH("Badgers",I3761)),ISNUMBER(SEARCH("Match Fee",I3761))),"Match Fees",IF(OR(ISNUMBER(SEARCH("Training",I3761)),ISNUMBER(SEARCH("Aspirations",I3761))),"Training Fee",""))))</f>
        <v>Training Fee</v>
      </c>
      <c r="M3761" s="1">
        <v>3</v>
      </c>
      <c r="N3761" s="1">
        <v>0.1</v>
      </c>
      <c r="O3761" s="1">
        <v>0.05</v>
      </c>
      <c r="P3761" s="1">
        <v>0</v>
      </c>
      <c r="Q3761" s="1">
        <v>2.85</v>
      </c>
    </row>
    <row r="3762" spans="1:17" ht="12.75">
      <c r="A3762" s="4">
        <v>45675</v>
      </c>
      <c r="B3762" s="18">
        <f>IF(AND(ISNUMBER(--LEFT(A3762,10)), ISNUMBER(--LEFT(C3762,10))), --LEFT(C3762,10) - --LEFT(A3762,10), "")</f>
        <v>45.354099999996834</v>
      </c>
      <c r="C3762" s="4">
        <v>45720.354166666664</v>
      </c>
      <c r="D3762" s="16">
        <f>YEAR(C3762)</f>
        <v>2025</v>
      </c>
      <c r="E3762" s="1" t="str">
        <f t="shared" si="58"/>
        <v>March 2025</v>
      </c>
      <c r="F3762" s="3" t="str">
        <f ca="1">IF(C3762&gt;=TODAY()-365, "Last 12 Months", "After 12 Months")</f>
        <v>Last 12 Months</v>
      </c>
      <c r="G3762" s="1" t="s">
        <v>6623</v>
      </c>
      <c r="H3762" s="1" t="s">
        <v>443</v>
      </c>
      <c r="I3762" s="1" t="s">
        <v>6624</v>
      </c>
      <c r="J3762" s="8">
        <f>EOMONTH(C3762, 0)</f>
        <v>45747</v>
      </c>
      <c r="K3762" s="1" t="s">
        <v>373</v>
      </c>
      <c r="L3762" s="1" t="str">
        <f>IF(ISNUMBER(SEARCH("Social subscription",I3762)),"Social Sub",IF(OR(ISNUMBER(SEARCH("Mens",I3762)),ISNUMBER(SEARCH("Ladies",I3762))),"Match Fees",IF(OR(ISNUMBER(SEARCH("Badgers",I3762)),ISNUMBER(SEARCH("Match Fee",I3762))),"Match Fees",IF(OR(ISNUMBER(SEARCH("Training",I3762)),ISNUMBER(SEARCH("Aspirations",I3762))),"Training Fee",""))))</f>
        <v>Match Fees</v>
      </c>
      <c r="M3762" s="1">
        <v>5</v>
      </c>
      <c r="N3762" s="1">
        <v>0.12</v>
      </c>
      <c r="O3762" s="1">
        <v>0.05</v>
      </c>
      <c r="P3762" s="1">
        <v>0</v>
      </c>
      <c r="Q3762" s="1">
        <v>4.83</v>
      </c>
    </row>
    <row r="3763" spans="1:17" ht="12.75">
      <c r="A3763" s="4">
        <v>45676</v>
      </c>
      <c r="B3763" s="18">
        <f>IF(AND(ISNUMBER(--LEFT(A3763,10)), ISNUMBER(--LEFT(C3763,10))), --LEFT(C3763,10) - --LEFT(A3763,10), "")</f>
        <v>44.354099999996834</v>
      </c>
      <c r="C3763" s="4">
        <v>45720.354166666664</v>
      </c>
      <c r="D3763" s="16">
        <f>YEAR(C3763)</f>
        <v>2025</v>
      </c>
      <c r="E3763" s="1" t="str">
        <f t="shared" si="58"/>
        <v>March 2025</v>
      </c>
      <c r="F3763" s="3" t="str">
        <f ca="1">IF(C3763&gt;=TODAY()-365, "Last 12 Months", "After 12 Months")</f>
        <v>Last 12 Months</v>
      </c>
      <c r="G3763" s="1" t="s">
        <v>6625</v>
      </c>
      <c r="H3763" s="1" t="s">
        <v>443</v>
      </c>
      <c r="I3763" s="1" t="s">
        <v>5836</v>
      </c>
      <c r="J3763" s="8">
        <f>EOMONTH(C3763, 0)</f>
        <v>45747</v>
      </c>
      <c r="K3763" s="1" t="s">
        <v>373</v>
      </c>
      <c r="L3763" s="1" t="str">
        <f>IF(ISNUMBER(SEARCH("Social subscription",I3763)),"Social Sub",IF(OR(ISNUMBER(SEARCH("Mens",I3763)),ISNUMBER(SEARCH("Ladies",I3763))),"Match Fees",IF(OR(ISNUMBER(SEARCH("Badgers",I3763)),ISNUMBER(SEARCH("Match Fee",I3763))),"Match Fees",IF(OR(ISNUMBER(SEARCH("Training",I3763)),ISNUMBER(SEARCH("Aspirations",I3763))),"Training Fee",""))))</f>
        <v>Match Fees</v>
      </c>
      <c r="M3763" s="1">
        <v>5</v>
      </c>
      <c r="N3763" s="1">
        <v>0.12</v>
      </c>
      <c r="O3763" s="1">
        <v>0.05</v>
      </c>
      <c r="P3763" s="1">
        <v>0</v>
      </c>
      <c r="Q3763" s="1">
        <v>4.83</v>
      </c>
    </row>
    <row r="3764" spans="1:17" ht="12.75">
      <c r="A3764" s="4">
        <v>45690</v>
      </c>
      <c r="B3764" s="18">
        <f>IF(AND(ISNUMBER(--LEFT(A3764,10)), ISNUMBER(--LEFT(C3764,10))), --LEFT(C3764,10) - --LEFT(A3764,10), "")</f>
        <v>30.354099999996834</v>
      </c>
      <c r="C3764" s="4">
        <v>45720.354166666664</v>
      </c>
      <c r="D3764" s="16">
        <f>YEAR(C3764)</f>
        <v>2025</v>
      </c>
      <c r="E3764" s="1" t="str">
        <f t="shared" si="58"/>
        <v>March 2025</v>
      </c>
      <c r="F3764" s="3" t="str">
        <f ca="1">IF(C3764&gt;=TODAY()-365, "Last 12 Months", "After 12 Months")</f>
        <v>Last 12 Months</v>
      </c>
      <c r="G3764" s="1" t="s">
        <v>6626</v>
      </c>
      <c r="H3764" s="1" t="s">
        <v>443</v>
      </c>
      <c r="I3764" s="1" t="s">
        <v>6627</v>
      </c>
      <c r="J3764" s="8">
        <f>EOMONTH(C3764, 0)</f>
        <v>45747</v>
      </c>
      <c r="K3764" s="1" t="s">
        <v>373</v>
      </c>
      <c r="L3764" s="1" t="str">
        <f>IF(ISNUMBER(SEARCH("Social subscription",I3764)),"Social Sub",IF(OR(ISNUMBER(SEARCH("Mens",I3764)),ISNUMBER(SEARCH("Ladies",I3764))),"Match Fees",IF(OR(ISNUMBER(SEARCH("Badgers",I3764)),ISNUMBER(SEARCH("Match Fee",I3764))),"Match Fees",IF(OR(ISNUMBER(SEARCH("Training",I3764)),ISNUMBER(SEARCH("Aspirations",I3764))),"Training Fee",""))))</f>
        <v>Match Fees</v>
      </c>
      <c r="M3764" s="1">
        <v>5</v>
      </c>
      <c r="N3764" s="1">
        <v>0.12</v>
      </c>
      <c r="O3764" s="1">
        <v>0.05</v>
      </c>
      <c r="P3764" s="1">
        <v>0</v>
      </c>
      <c r="Q3764" s="1">
        <v>4.83</v>
      </c>
    </row>
    <row r="3765" spans="1:17" ht="12.75">
      <c r="A3765" s="4">
        <v>45690</v>
      </c>
      <c r="B3765" s="18">
        <f>IF(AND(ISNUMBER(--LEFT(A3765,10)), ISNUMBER(--LEFT(C3765,10))), --LEFT(C3765,10) - --LEFT(A3765,10), "")</f>
        <v>30.354099999996834</v>
      </c>
      <c r="C3765" s="4">
        <v>45720.354166666664</v>
      </c>
      <c r="D3765" s="16">
        <f>YEAR(C3765)</f>
        <v>2025</v>
      </c>
      <c r="E3765" s="1" t="str">
        <f t="shared" si="58"/>
        <v>March 2025</v>
      </c>
      <c r="F3765" s="3" t="str">
        <f ca="1">IF(C3765&gt;=TODAY()-365, "Last 12 Months", "After 12 Months")</f>
        <v>Last 12 Months</v>
      </c>
      <c r="G3765" s="1" t="s">
        <v>6628</v>
      </c>
      <c r="H3765" s="1" t="s">
        <v>443</v>
      </c>
      <c r="I3765" s="1" t="s">
        <v>6601</v>
      </c>
      <c r="J3765" s="8">
        <f>EOMONTH(C3765, 0)</f>
        <v>45747</v>
      </c>
      <c r="K3765" s="1" t="s">
        <v>373</v>
      </c>
      <c r="L3765" s="1" t="str">
        <f>IF(ISNUMBER(SEARCH("Social subscription",I3765)),"Social Sub",IF(OR(ISNUMBER(SEARCH("Mens",I3765)),ISNUMBER(SEARCH("Ladies",I3765))),"Match Fees",IF(OR(ISNUMBER(SEARCH("Badgers",I3765)),ISNUMBER(SEARCH("Match Fee",I3765))),"Match Fees",IF(OR(ISNUMBER(SEARCH("Training",I3765)),ISNUMBER(SEARCH("Aspirations",I3765))),"Training Fee",""))))</f>
        <v>Match Fees</v>
      </c>
      <c r="M3765" s="1">
        <v>5</v>
      </c>
      <c r="N3765" s="1">
        <v>0.14000000000000001</v>
      </c>
      <c r="O3765" s="1">
        <v>0.05</v>
      </c>
      <c r="P3765" s="1">
        <v>0</v>
      </c>
      <c r="Q3765" s="1">
        <v>4.8099999999999996</v>
      </c>
    </row>
    <row r="3766" spans="1:17" ht="12.75">
      <c r="A3766" s="4">
        <v>45689</v>
      </c>
      <c r="B3766" s="18">
        <f>IF(AND(ISNUMBER(--LEFT(A3766,10)), ISNUMBER(--LEFT(C3766,10))), --LEFT(C3766,10) - --LEFT(A3766,10), "")</f>
        <v>31.354800000000978</v>
      </c>
      <c r="C3766" s="4">
        <v>45720.354861111111</v>
      </c>
      <c r="D3766" s="16">
        <f>YEAR(C3766)</f>
        <v>2025</v>
      </c>
      <c r="E3766" s="1" t="str">
        <f t="shared" si="58"/>
        <v>March 2025</v>
      </c>
      <c r="F3766" s="3" t="str">
        <f ca="1">IF(C3766&gt;=TODAY()-365, "Last 12 Months", "After 12 Months")</f>
        <v>Last 12 Months</v>
      </c>
      <c r="G3766" s="1" t="s">
        <v>6629</v>
      </c>
      <c r="H3766" s="1" t="s">
        <v>488</v>
      </c>
      <c r="I3766" s="1" t="s">
        <v>5903</v>
      </c>
      <c r="J3766" s="8">
        <f>EOMONTH(C3766, 0)</f>
        <v>45747</v>
      </c>
      <c r="K3766" s="1" t="s">
        <v>373</v>
      </c>
      <c r="L3766" s="1" t="str">
        <f>IF(ISNUMBER(SEARCH("Social subscription",I3766)),"Social Sub",IF(OR(ISNUMBER(SEARCH("Mens",I3766)),ISNUMBER(SEARCH("Ladies",I3766))),"Match Fees",IF(OR(ISNUMBER(SEARCH("Badgers",I3766)),ISNUMBER(SEARCH("Match Fee",I3766))),"Match Fees",IF(OR(ISNUMBER(SEARCH("Training",I3766)),ISNUMBER(SEARCH("Aspirations",I3766))),"Training Fee",""))))</f>
        <v>Match Fees</v>
      </c>
      <c r="M3766" s="1">
        <v>10</v>
      </c>
      <c r="N3766" s="1">
        <v>0.35</v>
      </c>
      <c r="O3766" s="1">
        <v>0.1</v>
      </c>
      <c r="P3766" s="1">
        <v>0</v>
      </c>
      <c r="Q3766" s="1">
        <v>9.5500000000000007</v>
      </c>
    </row>
    <row r="3767" spans="1:17" ht="12.75">
      <c r="A3767" s="4">
        <v>45690</v>
      </c>
      <c r="B3767" s="18">
        <f>IF(AND(ISNUMBER(--LEFT(A3767,10)), ISNUMBER(--LEFT(C3767,10))), --LEFT(C3767,10) - --LEFT(A3767,10), "")</f>
        <v>30.354800000000978</v>
      </c>
      <c r="C3767" s="4">
        <v>45720.354861111111</v>
      </c>
      <c r="D3767" s="16">
        <f>YEAR(C3767)</f>
        <v>2025</v>
      </c>
      <c r="E3767" s="1" t="str">
        <f t="shared" si="58"/>
        <v>March 2025</v>
      </c>
      <c r="F3767" s="3" t="str">
        <f ca="1">IF(C3767&gt;=TODAY()-365, "Last 12 Months", "After 12 Months")</f>
        <v>Last 12 Months</v>
      </c>
      <c r="G3767" s="1" t="s">
        <v>6630</v>
      </c>
      <c r="H3767" s="1" t="s">
        <v>4224</v>
      </c>
      <c r="I3767" s="1" t="s">
        <v>6272</v>
      </c>
      <c r="J3767" s="8">
        <f>EOMONTH(C3767, 0)</f>
        <v>45747</v>
      </c>
      <c r="K3767" s="1" t="s">
        <v>373</v>
      </c>
      <c r="L3767" s="1" t="str">
        <f>IF(ISNUMBER(SEARCH("Social subscription",I3767)),"Social Sub",IF(OR(ISNUMBER(SEARCH("Mens",I3767)),ISNUMBER(SEARCH("Ladies",I3767))),"Match Fees",IF(OR(ISNUMBER(SEARCH("Badgers",I3767)),ISNUMBER(SEARCH("Match Fee",I3767))),"Match Fees",IF(OR(ISNUMBER(SEARCH("Training",I3767)),ISNUMBER(SEARCH("Aspirations",I3767))),"Training Fee",""))))</f>
        <v>Training Fee</v>
      </c>
      <c r="M3767" s="1">
        <v>3</v>
      </c>
      <c r="N3767" s="1">
        <v>0.09</v>
      </c>
      <c r="O3767" s="1">
        <v>0.05</v>
      </c>
      <c r="P3767" s="1">
        <v>0</v>
      </c>
      <c r="Q3767" s="1">
        <v>2.86</v>
      </c>
    </row>
    <row r="3768" spans="1:17" ht="12.75">
      <c r="A3768" s="4">
        <v>45697</v>
      </c>
      <c r="B3768" s="18">
        <f>IF(AND(ISNUMBER(--LEFT(A3768,10)), ISNUMBER(--LEFT(C3768,10))), --LEFT(C3768,10) - --LEFT(A3768,10), "")</f>
        <v>23.354800000000978</v>
      </c>
      <c r="C3768" s="4">
        <v>45720.354861111111</v>
      </c>
      <c r="D3768" s="16">
        <f>YEAR(C3768)</f>
        <v>2025</v>
      </c>
      <c r="E3768" s="1" t="str">
        <f t="shared" si="58"/>
        <v>March 2025</v>
      </c>
      <c r="F3768" s="3" t="str">
        <f ca="1">IF(C3768&gt;=TODAY()-365, "Last 12 Months", "After 12 Months")</f>
        <v>Last 12 Months</v>
      </c>
      <c r="G3768" s="1" t="s">
        <v>6631</v>
      </c>
      <c r="H3768" s="1" t="s">
        <v>4224</v>
      </c>
      <c r="I3768" s="1" t="s">
        <v>6274</v>
      </c>
      <c r="J3768" s="8">
        <f>EOMONTH(C3768, 0)</f>
        <v>45747</v>
      </c>
      <c r="K3768" s="1" t="s">
        <v>373</v>
      </c>
      <c r="L3768" s="1" t="str">
        <f>IF(ISNUMBER(SEARCH("Social subscription",I3768)),"Social Sub",IF(OR(ISNUMBER(SEARCH("Mens",I3768)),ISNUMBER(SEARCH("Ladies",I3768))),"Match Fees",IF(OR(ISNUMBER(SEARCH("Badgers",I3768)),ISNUMBER(SEARCH("Match Fee",I3768))),"Match Fees",IF(OR(ISNUMBER(SEARCH("Training",I3768)),ISNUMBER(SEARCH("Aspirations",I3768))),"Training Fee",""))))</f>
        <v>Training Fee</v>
      </c>
      <c r="M3768" s="1">
        <v>3</v>
      </c>
      <c r="N3768" s="1">
        <v>0.09</v>
      </c>
      <c r="O3768" s="1">
        <v>0.05</v>
      </c>
      <c r="P3768" s="1">
        <v>0</v>
      </c>
      <c r="Q3768" s="1">
        <v>2.86</v>
      </c>
    </row>
    <row r="3769" spans="1:17" ht="12.75">
      <c r="A3769" s="4">
        <v>45689</v>
      </c>
      <c r="B3769" s="18">
        <f>IF(AND(ISNUMBER(--LEFT(A3769,10)), ISNUMBER(--LEFT(C3769,10))), --LEFT(C3769,10) - --LEFT(A3769,10), "")</f>
        <v>31.354800000000978</v>
      </c>
      <c r="C3769" s="4">
        <v>45720.354861111111</v>
      </c>
      <c r="D3769" s="16">
        <f>YEAR(C3769)</f>
        <v>2025</v>
      </c>
      <c r="E3769" s="1" t="str">
        <f t="shared" si="58"/>
        <v>March 2025</v>
      </c>
      <c r="F3769" s="3" t="str">
        <f ca="1">IF(C3769&gt;=TODAY()-365, "Last 12 Months", "After 12 Months")</f>
        <v>Last 12 Months</v>
      </c>
      <c r="G3769" s="1" t="s">
        <v>6632</v>
      </c>
      <c r="H3769" s="1" t="s">
        <v>4227</v>
      </c>
      <c r="I3769" s="1" t="s">
        <v>6633</v>
      </c>
      <c r="J3769" s="8">
        <f>EOMONTH(C3769, 0)</f>
        <v>45747</v>
      </c>
      <c r="K3769" s="1" t="s">
        <v>373</v>
      </c>
      <c r="L3769" s="1" t="str">
        <f>IF(ISNUMBER(SEARCH("Social subscription",I3769)),"Social Sub",IF(OR(ISNUMBER(SEARCH("Mens",I3769)),ISNUMBER(SEARCH("Ladies",I3769))),"Match Fees",IF(OR(ISNUMBER(SEARCH("Badgers",I3769)),ISNUMBER(SEARCH("Match Fee",I3769))),"Match Fees",IF(OR(ISNUMBER(SEARCH("Training",I3769)),ISNUMBER(SEARCH("Aspirations",I3769))),"Training Fee",""))))</f>
        <v>Match Fees</v>
      </c>
      <c r="M3769" s="1">
        <v>3</v>
      </c>
      <c r="N3769" s="1">
        <v>0.09</v>
      </c>
      <c r="O3769" s="1">
        <v>0.05</v>
      </c>
      <c r="P3769" s="1">
        <v>0</v>
      </c>
      <c r="Q3769" s="1">
        <v>2.86</v>
      </c>
    </row>
    <row r="3770" spans="1:17" ht="12.75">
      <c r="A3770" s="4">
        <v>45696</v>
      </c>
      <c r="B3770" s="18">
        <f>IF(AND(ISNUMBER(--LEFT(A3770,10)), ISNUMBER(--LEFT(C3770,10))), --LEFT(C3770,10) - --LEFT(A3770,10), "")</f>
        <v>24.354800000000978</v>
      </c>
      <c r="C3770" s="4">
        <v>45720.354861111111</v>
      </c>
      <c r="D3770" s="16">
        <f>YEAR(C3770)</f>
        <v>2025</v>
      </c>
      <c r="E3770" s="1" t="str">
        <f t="shared" si="58"/>
        <v>March 2025</v>
      </c>
      <c r="F3770" s="3" t="str">
        <f ca="1">IF(C3770&gt;=TODAY()-365, "Last 12 Months", "After 12 Months")</f>
        <v>Last 12 Months</v>
      </c>
      <c r="G3770" s="1" t="s">
        <v>6634</v>
      </c>
      <c r="H3770" s="1" t="s">
        <v>4227</v>
      </c>
      <c r="I3770" s="1" t="s">
        <v>6635</v>
      </c>
      <c r="J3770" s="8">
        <f>EOMONTH(C3770, 0)</f>
        <v>45747</v>
      </c>
      <c r="K3770" s="1" t="s">
        <v>373</v>
      </c>
      <c r="L3770" s="1" t="str">
        <f>IF(ISNUMBER(SEARCH("Social subscription",I3770)),"Social Sub",IF(OR(ISNUMBER(SEARCH("Mens",I3770)),ISNUMBER(SEARCH("Ladies",I3770))),"Match Fees",IF(OR(ISNUMBER(SEARCH("Badgers",I3770)),ISNUMBER(SEARCH("Match Fee",I3770))),"Match Fees",IF(OR(ISNUMBER(SEARCH("Training",I3770)),ISNUMBER(SEARCH("Aspirations",I3770))),"Training Fee",""))))</f>
        <v>Match Fees</v>
      </c>
      <c r="M3770" s="1">
        <v>3</v>
      </c>
      <c r="N3770" s="1">
        <v>0.09</v>
      </c>
      <c r="O3770" s="1">
        <v>0.05</v>
      </c>
      <c r="P3770" s="1">
        <v>0</v>
      </c>
      <c r="Q3770" s="1">
        <v>2.86</v>
      </c>
    </row>
    <row r="3771" spans="1:17" ht="12.75">
      <c r="A3771" s="4">
        <v>45717</v>
      </c>
      <c r="B3771" s="18">
        <f>IF(AND(ISNUMBER(--LEFT(A3771,10)), ISNUMBER(--LEFT(C3771,10))), --LEFT(C3771,10) - --LEFT(A3771,10), "")</f>
        <v>3.3548000000009779</v>
      </c>
      <c r="C3771" s="4">
        <v>45720.354861111111</v>
      </c>
      <c r="D3771" s="16">
        <f>YEAR(C3771)</f>
        <v>2025</v>
      </c>
      <c r="E3771" s="1" t="str">
        <f t="shared" si="58"/>
        <v>March 2025</v>
      </c>
      <c r="F3771" s="3" t="str">
        <f ca="1">IF(C3771&gt;=TODAY()-365, "Last 12 Months", "After 12 Months")</f>
        <v>Last 12 Months</v>
      </c>
      <c r="G3771" s="1" t="s">
        <v>6636</v>
      </c>
      <c r="H3771" s="1" t="s">
        <v>4227</v>
      </c>
      <c r="I3771" s="1" t="s">
        <v>6637</v>
      </c>
      <c r="J3771" s="8">
        <f>EOMONTH(C3771, 0)</f>
        <v>45747</v>
      </c>
      <c r="K3771" s="1" t="s">
        <v>373</v>
      </c>
      <c r="L3771" s="1" t="str">
        <f>IF(ISNUMBER(SEARCH("Social subscription",I3771)),"Social Sub",IF(OR(ISNUMBER(SEARCH("Mens",I3771)),ISNUMBER(SEARCH("Ladies",I3771))),"Match Fees",IF(OR(ISNUMBER(SEARCH("Badgers",I3771)),ISNUMBER(SEARCH("Match Fee",I3771))),"Match Fees",IF(OR(ISNUMBER(SEARCH("Training",I3771)),ISNUMBER(SEARCH("Aspirations",I3771))),"Training Fee",""))))</f>
        <v>Match Fees</v>
      </c>
      <c r="M3771" s="1">
        <v>3</v>
      </c>
      <c r="N3771" s="1">
        <v>7.0000000000000007E-2</v>
      </c>
      <c r="O3771" s="1">
        <v>0.05</v>
      </c>
      <c r="P3771" s="1">
        <v>0</v>
      </c>
      <c r="Q3771" s="1">
        <v>2.88</v>
      </c>
    </row>
    <row r="3772" spans="1:17" ht="12.75">
      <c r="A3772" s="4">
        <v>45671</v>
      </c>
      <c r="B3772" s="18">
        <f>IF(AND(ISNUMBER(--LEFT(A3772,10)), ISNUMBER(--LEFT(C3772,10))), --LEFT(C3772,10) - --LEFT(A3772,10), "")</f>
        <v>50.354099999996834</v>
      </c>
      <c r="C3772" s="4">
        <v>45721.354166666664</v>
      </c>
      <c r="D3772" s="16">
        <f>YEAR(C3772)</f>
        <v>2025</v>
      </c>
      <c r="E3772" s="1" t="str">
        <f t="shared" si="58"/>
        <v>March 2025</v>
      </c>
      <c r="F3772" s="3" t="str">
        <f ca="1">IF(C3772&gt;=TODAY()-365, "Last 12 Months", "After 12 Months")</f>
        <v>Last 12 Months</v>
      </c>
      <c r="G3772" s="1" t="s">
        <v>6638</v>
      </c>
      <c r="H3772" s="1" t="s">
        <v>717</v>
      </c>
      <c r="I3772" s="1" t="s">
        <v>6088</v>
      </c>
      <c r="J3772" s="8">
        <f>EOMONTH(C3772, 0)</f>
        <v>45747</v>
      </c>
      <c r="K3772" s="1" t="s">
        <v>373</v>
      </c>
      <c r="L3772" s="1" t="str">
        <f>IF(ISNUMBER(SEARCH("Social subscription",I3772)),"Social Sub",IF(OR(ISNUMBER(SEARCH("Mens",I3772)),ISNUMBER(SEARCH("Ladies",I3772))),"Match Fees",IF(OR(ISNUMBER(SEARCH("Badgers",I3772)),ISNUMBER(SEARCH("Match Fee",I3772))),"Match Fees",IF(OR(ISNUMBER(SEARCH("Training",I3772)),ISNUMBER(SEARCH("Aspirations",I3772))),"Training Fee",""))))</f>
        <v>Match Fees</v>
      </c>
      <c r="M3772" s="1">
        <v>5</v>
      </c>
      <c r="N3772" s="1">
        <v>0.12</v>
      </c>
      <c r="O3772" s="1">
        <v>0.05</v>
      </c>
      <c r="P3772" s="1">
        <v>0</v>
      </c>
      <c r="Q3772" s="1">
        <v>4.83</v>
      </c>
    </row>
    <row r="3773" spans="1:17" ht="12.75">
      <c r="A3773" s="4">
        <v>45683</v>
      </c>
      <c r="B3773" s="18">
        <f>IF(AND(ISNUMBER(--LEFT(A3773,10)), ISNUMBER(--LEFT(C3773,10))), --LEFT(C3773,10) - --LEFT(A3773,10), "")</f>
        <v>38.354099999996834</v>
      </c>
      <c r="C3773" s="4">
        <v>45721.354166666664</v>
      </c>
      <c r="D3773" s="16">
        <f>YEAR(C3773)</f>
        <v>2025</v>
      </c>
      <c r="E3773" s="1" t="str">
        <f t="shared" si="58"/>
        <v>March 2025</v>
      </c>
      <c r="F3773" s="3" t="str">
        <f ca="1">IF(C3773&gt;=TODAY()-365, "Last 12 Months", "After 12 Months")</f>
        <v>Last 12 Months</v>
      </c>
      <c r="G3773" s="1" t="s">
        <v>6639</v>
      </c>
      <c r="H3773" s="1" t="s">
        <v>717</v>
      </c>
      <c r="I3773" s="1" t="s">
        <v>6090</v>
      </c>
      <c r="J3773" s="8">
        <f>EOMONTH(C3773, 0)</f>
        <v>45747</v>
      </c>
      <c r="K3773" s="1" t="s">
        <v>373</v>
      </c>
      <c r="L3773" s="1" t="str">
        <f>IF(ISNUMBER(SEARCH("Social subscription",I3773)),"Social Sub",IF(OR(ISNUMBER(SEARCH("Mens",I3773)),ISNUMBER(SEARCH("Ladies",I3773))),"Match Fees",IF(OR(ISNUMBER(SEARCH("Badgers",I3773)),ISNUMBER(SEARCH("Match Fee",I3773))),"Match Fees",IF(OR(ISNUMBER(SEARCH("Training",I3773)),ISNUMBER(SEARCH("Aspirations",I3773))),"Training Fee",""))))</f>
        <v>Match Fees</v>
      </c>
      <c r="M3773" s="1">
        <v>5</v>
      </c>
      <c r="N3773" s="1">
        <v>0.12</v>
      </c>
      <c r="O3773" s="1">
        <v>0.05</v>
      </c>
      <c r="P3773" s="1">
        <v>0</v>
      </c>
      <c r="Q3773" s="1">
        <v>4.83</v>
      </c>
    </row>
    <row r="3774" spans="1:17" ht="12.75">
      <c r="A3774" s="4">
        <v>45690</v>
      </c>
      <c r="B3774" s="18">
        <f>IF(AND(ISNUMBER(--LEFT(A3774,10)), ISNUMBER(--LEFT(C3774,10))), --LEFT(C3774,10) - --LEFT(A3774,10), "")</f>
        <v>31.354099999996834</v>
      </c>
      <c r="C3774" s="4">
        <v>45721.354166666664</v>
      </c>
      <c r="D3774" s="16">
        <f>YEAR(C3774)</f>
        <v>2025</v>
      </c>
      <c r="E3774" s="1" t="str">
        <f t="shared" si="58"/>
        <v>March 2025</v>
      </c>
      <c r="F3774" s="3" t="str">
        <f ca="1">IF(C3774&gt;=TODAY()-365, "Last 12 Months", "After 12 Months")</f>
        <v>Last 12 Months</v>
      </c>
      <c r="G3774" s="1" t="s">
        <v>6640</v>
      </c>
      <c r="H3774" s="1" t="s">
        <v>717</v>
      </c>
      <c r="I3774" s="1" t="s">
        <v>6641</v>
      </c>
      <c r="J3774" s="8">
        <f>EOMONTH(C3774, 0)</f>
        <v>45747</v>
      </c>
      <c r="K3774" s="1" t="s">
        <v>373</v>
      </c>
      <c r="L3774" s="1" t="str">
        <f>IF(ISNUMBER(SEARCH("Social subscription",I3774)),"Social Sub",IF(OR(ISNUMBER(SEARCH("Mens",I3774)),ISNUMBER(SEARCH("Ladies",I3774))),"Match Fees",IF(OR(ISNUMBER(SEARCH("Badgers",I3774)),ISNUMBER(SEARCH("Match Fee",I3774))),"Match Fees",IF(OR(ISNUMBER(SEARCH("Training",I3774)),ISNUMBER(SEARCH("Aspirations",I3774))),"Training Fee",""))))</f>
        <v>Match Fees</v>
      </c>
      <c r="M3774" s="1">
        <v>5</v>
      </c>
      <c r="N3774" s="1">
        <v>0.12</v>
      </c>
      <c r="O3774" s="1">
        <v>0.05</v>
      </c>
      <c r="P3774" s="1">
        <v>0</v>
      </c>
      <c r="Q3774" s="1">
        <v>4.83</v>
      </c>
    </row>
    <row r="3775" spans="1:17" ht="12.75">
      <c r="A3775" s="4">
        <v>45698</v>
      </c>
      <c r="B3775" s="18">
        <f>IF(AND(ISNUMBER(--LEFT(A3775,10)), ISNUMBER(--LEFT(C3775,10))), --LEFT(C3775,10) - --LEFT(A3775,10), "")</f>
        <v>23.354099999996834</v>
      </c>
      <c r="C3775" s="4">
        <v>45721.354166666664</v>
      </c>
      <c r="D3775" s="16">
        <f>YEAR(C3775)</f>
        <v>2025</v>
      </c>
      <c r="E3775" s="1" t="str">
        <f t="shared" si="58"/>
        <v>March 2025</v>
      </c>
      <c r="F3775" s="3" t="str">
        <f ca="1">IF(C3775&gt;=TODAY()-365, "Last 12 Months", "After 12 Months")</f>
        <v>Last 12 Months</v>
      </c>
      <c r="G3775" s="1" t="s">
        <v>6642</v>
      </c>
      <c r="H3775" s="1" t="s">
        <v>717</v>
      </c>
      <c r="I3775" s="1" t="s">
        <v>6643</v>
      </c>
      <c r="J3775" s="8">
        <f>EOMONTH(C3775, 0)</f>
        <v>45747</v>
      </c>
      <c r="K3775" s="1" t="s">
        <v>373</v>
      </c>
      <c r="L3775" s="1" t="str">
        <f>IF(ISNUMBER(SEARCH("Social subscription",I3775)),"Social Sub",IF(OR(ISNUMBER(SEARCH("Mens",I3775)),ISNUMBER(SEARCH("Ladies",I3775))),"Match Fees",IF(OR(ISNUMBER(SEARCH("Badgers",I3775)),ISNUMBER(SEARCH("Match Fee",I3775))),"Match Fees",IF(OR(ISNUMBER(SEARCH("Training",I3775)),ISNUMBER(SEARCH("Aspirations",I3775))),"Training Fee",""))))</f>
        <v>Match Fees</v>
      </c>
      <c r="M3775" s="1">
        <v>5</v>
      </c>
      <c r="N3775" s="1">
        <v>0.14000000000000001</v>
      </c>
      <c r="O3775" s="1">
        <v>0.05</v>
      </c>
      <c r="P3775" s="1">
        <v>0</v>
      </c>
      <c r="Q3775" s="1">
        <v>4.8099999999999996</v>
      </c>
    </row>
    <row r="3776" spans="1:17" ht="12.75">
      <c r="A3776" s="4">
        <v>45689</v>
      </c>
      <c r="B3776" s="18">
        <f>IF(AND(ISNUMBER(--LEFT(A3776,10)), ISNUMBER(--LEFT(C3776,10))), --LEFT(C3776,10) - --LEFT(A3776,10), "")</f>
        <v>32.445099999997183</v>
      </c>
      <c r="C3776" s="4">
        <v>45721.445138888892</v>
      </c>
      <c r="D3776" s="16">
        <f>YEAR(C3776)</f>
        <v>2025</v>
      </c>
      <c r="E3776" s="1" t="str">
        <f t="shared" si="58"/>
        <v>March 2025</v>
      </c>
      <c r="F3776" s="3" t="str">
        <f ca="1">IF(C3776&gt;=TODAY()-365, "Last 12 Months", "After 12 Months")</f>
        <v>Last 12 Months</v>
      </c>
      <c r="G3776" s="1" t="s">
        <v>6644</v>
      </c>
      <c r="H3776" s="1" t="s">
        <v>1363</v>
      </c>
      <c r="I3776" s="1" t="s">
        <v>6645</v>
      </c>
      <c r="J3776" s="8">
        <f>EOMONTH(C3776, 0)</f>
        <v>45747</v>
      </c>
      <c r="K3776" s="1" t="s">
        <v>233</v>
      </c>
      <c r="L3776" s="1" t="str">
        <f>IF(ISNUMBER(SEARCH("Social subscription",I3776)),"Social Sub",IF(OR(ISNUMBER(SEARCH("Mens",I3776)),ISNUMBER(SEARCH("Ladies",I3776))),"Match Fees",IF(OR(ISNUMBER(SEARCH("Badgers",I3776)),ISNUMBER(SEARCH("Match Fee",I3776))),"Match Fees",IF(OR(ISNUMBER(SEARCH("Training",I3776)),ISNUMBER(SEARCH("Aspirations",I3776))),"Training Fee",""))))</f>
        <v>Match Fees</v>
      </c>
      <c r="M3776" s="1">
        <v>3</v>
      </c>
      <c r="N3776" s="1">
        <v>0</v>
      </c>
      <c r="O3776" s="1">
        <v>0</v>
      </c>
      <c r="P3776" s="1">
        <v>0</v>
      </c>
      <c r="Q3776" s="1">
        <v>3</v>
      </c>
    </row>
    <row r="3777" spans="1:17" ht="12.75">
      <c r="A3777" s="4">
        <v>45717</v>
      </c>
      <c r="B3777" s="18">
        <f>IF(AND(ISNUMBER(--LEFT(A3777,10)), ISNUMBER(--LEFT(C3777,10))), --LEFT(C3777,10) - --LEFT(A3777,10), "")</f>
        <v>4.4450999999971827</v>
      </c>
      <c r="C3777" s="4">
        <v>45721.445138888892</v>
      </c>
      <c r="D3777" s="16">
        <f>YEAR(C3777)</f>
        <v>2025</v>
      </c>
      <c r="E3777" s="1" t="str">
        <f t="shared" si="58"/>
        <v>March 2025</v>
      </c>
      <c r="F3777" s="3" t="str">
        <f ca="1">IF(C3777&gt;=TODAY()-365, "Last 12 Months", "After 12 Months")</f>
        <v>Last 12 Months</v>
      </c>
      <c r="G3777" s="1" t="s">
        <v>6646</v>
      </c>
      <c r="H3777" s="1" t="s">
        <v>1363</v>
      </c>
      <c r="I3777" s="1" t="s">
        <v>6647</v>
      </c>
      <c r="J3777" s="8">
        <f>EOMONTH(C3777, 0)</f>
        <v>45747</v>
      </c>
      <c r="K3777" s="1" t="s">
        <v>233</v>
      </c>
      <c r="L3777" s="1" t="str">
        <f>IF(ISNUMBER(SEARCH("Social subscription",I3777)),"Social Sub",IF(OR(ISNUMBER(SEARCH("Mens",I3777)),ISNUMBER(SEARCH("Ladies",I3777))),"Match Fees",IF(OR(ISNUMBER(SEARCH("Badgers",I3777)),ISNUMBER(SEARCH("Match Fee",I3777))),"Match Fees",IF(OR(ISNUMBER(SEARCH("Training",I3777)),ISNUMBER(SEARCH("Aspirations",I3777))),"Training Fee",""))))</f>
        <v>Match Fees</v>
      </c>
      <c r="M3777" s="1">
        <v>3</v>
      </c>
      <c r="N3777" s="1">
        <v>0</v>
      </c>
      <c r="O3777" s="1">
        <v>0</v>
      </c>
      <c r="P3777" s="1">
        <v>0</v>
      </c>
      <c r="Q3777" s="1">
        <v>3</v>
      </c>
    </row>
    <row r="3778" spans="1:17" ht="12.75">
      <c r="A3778" s="4">
        <v>45688</v>
      </c>
      <c r="B3778" s="18">
        <f>IF(AND(ISNUMBER(--LEFT(A3778,10)), ISNUMBER(--LEFT(C3778,10))), --LEFT(C3778,10) - --LEFT(A3778,10), "")</f>
        <v>35.354099999996834</v>
      </c>
      <c r="C3778" s="4">
        <v>45723.354166666664</v>
      </c>
      <c r="D3778" s="16">
        <f>YEAR(C3778)</f>
        <v>2025</v>
      </c>
      <c r="E3778" s="1" t="str">
        <f t="shared" si="58"/>
        <v>March 2025</v>
      </c>
      <c r="F3778" s="3" t="str">
        <f ca="1">IF(C3778&gt;=TODAY()-365, "Last 12 Months", "After 12 Months")</f>
        <v>Last 12 Months</v>
      </c>
      <c r="G3778" s="1" t="s">
        <v>6648</v>
      </c>
      <c r="H3778" s="1" t="s">
        <v>696</v>
      </c>
      <c r="I3778" s="1" t="s">
        <v>6649</v>
      </c>
      <c r="J3778" s="8">
        <f>EOMONTH(C3778, 0)</f>
        <v>45747</v>
      </c>
      <c r="K3778" s="1" t="s">
        <v>373</v>
      </c>
      <c r="L3778" s="1" t="str">
        <f>IF(ISNUMBER(SEARCH("Social subscription",I3778)),"Social Sub",IF(OR(ISNUMBER(SEARCH("Mens",I3778)),ISNUMBER(SEARCH("Ladies",I3778))),"Match Fees",IF(OR(ISNUMBER(SEARCH("Badgers",I3778)),ISNUMBER(SEARCH("Match Fee",I3778))),"Match Fees",IF(OR(ISNUMBER(SEARCH("Training",I3778)),ISNUMBER(SEARCH("Aspirations",I3778))),"Training Fee",""))))</f>
        <v>Match Fees</v>
      </c>
      <c r="M3778" s="1">
        <v>5</v>
      </c>
      <c r="N3778" s="1">
        <v>0.12</v>
      </c>
      <c r="O3778" s="1">
        <v>0.05</v>
      </c>
      <c r="P3778" s="1">
        <v>0</v>
      </c>
      <c r="Q3778" s="1">
        <v>4.83</v>
      </c>
    </row>
    <row r="3779" spans="1:17" ht="12.75">
      <c r="A3779" s="4">
        <v>45695</v>
      </c>
      <c r="B3779" s="18">
        <f>IF(AND(ISNUMBER(--LEFT(A3779,10)), ISNUMBER(--LEFT(C3779,10))), --LEFT(C3779,10) - --LEFT(A3779,10), "")</f>
        <v>28.354099999996834</v>
      </c>
      <c r="C3779" s="4">
        <v>45723.354166666664</v>
      </c>
      <c r="D3779" s="16">
        <f>YEAR(C3779)</f>
        <v>2025</v>
      </c>
      <c r="E3779" s="1" t="str">
        <f t="shared" ref="E3779:E3842" si="59">TEXT(C3779, "mmmm yyyy")</f>
        <v>March 2025</v>
      </c>
      <c r="F3779" s="3" t="str">
        <f ca="1">IF(C3779&gt;=TODAY()-365, "Last 12 Months", "After 12 Months")</f>
        <v>Last 12 Months</v>
      </c>
      <c r="G3779" s="1" t="s">
        <v>6650</v>
      </c>
      <c r="H3779" s="1" t="s">
        <v>696</v>
      </c>
      <c r="I3779" s="1" t="s">
        <v>6651</v>
      </c>
      <c r="J3779" s="8">
        <f>EOMONTH(C3779, 0)</f>
        <v>45747</v>
      </c>
      <c r="K3779" s="1" t="s">
        <v>373</v>
      </c>
      <c r="L3779" s="1" t="str">
        <f>IF(ISNUMBER(SEARCH("Social subscription",I3779)),"Social Sub",IF(OR(ISNUMBER(SEARCH("Mens",I3779)),ISNUMBER(SEARCH("Ladies",I3779))),"Match Fees",IF(OR(ISNUMBER(SEARCH("Badgers",I3779)),ISNUMBER(SEARCH("Match Fee",I3779))),"Match Fees",IF(OR(ISNUMBER(SEARCH("Training",I3779)),ISNUMBER(SEARCH("Aspirations",I3779))),"Training Fee",""))))</f>
        <v>Match Fees</v>
      </c>
      <c r="M3779" s="1">
        <v>5</v>
      </c>
      <c r="N3779" s="1">
        <v>0.12</v>
      </c>
      <c r="O3779" s="1">
        <v>0.05</v>
      </c>
      <c r="P3779" s="1">
        <v>0</v>
      </c>
      <c r="Q3779" s="1">
        <v>4.83</v>
      </c>
    </row>
    <row r="3780" spans="1:17" ht="12.75">
      <c r="A3780" s="4">
        <v>45710</v>
      </c>
      <c r="B3780" s="18">
        <f>IF(AND(ISNUMBER(--LEFT(A3780,10)), ISNUMBER(--LEFT(C3780,10))), --LEFT(C3780,10) - --LEFT(A3780,10), "")</f>
        <v>13.354099999996834</v>
      </c>
      <c r="C3780" s="4">
        <v>45723.354166666664</v>
      </c>
      <c r="D3780" s="16">
        <f>YEAR(C3780)</f>
        <v>2025</v>
      </c>
      <c r="E3780" s="1" t="str">
        <f t="shared" si="59"/>
        <v>March 2025</v>
      </c>
      <c r="F3780" s="3" t="str">
        <f ca="1">IF(C3780&gt;=TODAY()-365, "Last 12 Months", "After 12 Months")</f>
        <v>Last 12 Months</v>
      </c>
      <c r="G3780" s="1" t="s">
        <v>6652</v>
      </c>
      <c r="H3780" s="1" t="s">
        <v>696</v>
      </c>
      <c r="I3780" s="1" t="s">
        <v>6653</v>
      </c>
      <c r="J3780" s="8">
        <f>EOMONTH(C3780, 0)</f>
        <v>45747</v>
      </c>
      <c r="K3780" s="1" t="s">
        <v>373</v>
      </c>
      <c r="L3780" s="1" t="str">
        <f>IF(ISNUMBER(SEARCH("Social subscription",I3780)),"Social Sub",IF(OR(ISNUMBER(SEARCH("Mens",I3780)),ISNUMBER(SEARCH("Ladies",I3780))),"Match Fees",IF(OR(ISNUMBER(SEARCH("Badgers",I3780)),ISNUMBER(SEARCH("Match Fee",I3780))),"Match Fees",IF(OR(ISNUMBER(SEARCH("Training",I3780)),ISNUMBER(SEARCH("Aspirations",I3780))),"Training Fee",""))))</f>
        <v>Match Fees</v>
      </c>
      <c r="M3780" s="1">
        <v>5</v>
      </c>
      <c r="N3780" s="1">
        <v>0.12</v>
      </c>
      <c r="O3780" s="1">
        <v>0.05</v>
      </c>
      <c r="P3780" s="1">
        <v>0</v>
      </c>
      <c r="Q3780" s="1">
        <v>4.83</v>
      </c>
    </row>
    <row r="3781" spans="1:17" ht="12.75">
      <c r="A3781" s="4">
        <v>45717</v>
      </c>
      <c r="B3781" s="18">
        <f>IF(AND(ISNUMBER(--LEFT(A3781,10)), ISNUMBER(--LEFT(C3781,10))), --LEFT(C3781,10) - --LEFT(A3781,10), "")</f>
        <v>6.3540999999968335</v>
      </c>
      <c r="C3781" s="4">
        <v>45723.354166666664</v>
      </c>
      <c r="D3781" s="16">
        <f>YEAR(C3781)</f>
        <v>2025</v>
      </c>
      <c r="E3781" s="1" t="str">
        <f t="shared" si="59"/>
        <v>March 2025</v>
      </c>
      <c r="F3781" s="3" t="str">
        <f ca="1">IF(C3781&gt;=TODAY()-365, "Last 12 Months", "After 12 Months")</f>
        <v>Last 12 Months</v>
      </c>
      <c r="G3781" s="1" t="s">
        <v>6654</v>
      </c>
      <c r="H3781" s="1" t="s">
        <v>696</v>
      </c>
      <c r="I3781" s="1" t="s">
        <v>6655</v>
      </c>
      <c r="J3781" s="8">
        <f>EOMONTH(C3781, 0)</f>
        <v>45747</v>
      </c>
      <c r="K3781" s="1" t="s">
        <v>373</v>
      </c>
      <c r="L3781" s="1" t="str">
        <f>IF(ISNUMBER(SEARCH("Social subscription",I3781)),"Social Sub",IF(OR(ISNUMBER(SEARCH("Mens",I3781)),ISNUMBER(SEARCH("Ladies",I3781))),"Match Fees",IF(OR(ISNUMBER(SEARCH("Badgers",I3781)),ISNUMBER(SEARCH("Match Fee",I3781))),"Match Fees",IF(OR(ISNUMBER(SEARCH("Training",I3781)),ISNUMBER(SEARCH("Aspirations",I3781))),"Training Fee",""))))</f>
        <v>Match Fees</v>
      </c>
      <c r="M3781" s="1">
        <v>5</v>
      </c>
      <c r="N3781" s="1">
        <v>0.14000000000000001</v>
      </c>
      <c r="O3781" s="1">
        <v>0.05</v>
      </c>
      <c r="P3781" s="1">
        <v>0</v>
      </c>
      <c r="Q3781" s="1">
        <v>4.8099999999999996</v>
      </c>
    </row>
    <row r="3782" spans="1:17" ht="12.75">
      <c r="A3782" s="4">
        <v>45689</v>
      </c>
      <c r="B3782" s="18">
        <f>IF(AND(ISNUMBER(--LEFT(A3782,10)), ISNUMBER(--LEFT(C3782,10))), --LEFT(C3782,10) - --LEFT(A3782,10), "")</f>
        <v>34.354099999996834</v>
      </c>
      <c r="C3782" s="4">
        <v>45723.354166666664</v>
      </c>
      <c r="D3782" s="16">
        <f>YEAR(C3782)</f>
        <v>2025</v>
      </c>
      <c r="E3782" s="1" t="str">
        <f t="shared" si="59"/>
        <v>March 2025</v>
      </c>
      <c r="F3782" s="3" t="str">
        <f ca="1">IF(C3782&gt;=TODAY()-365, "Last 12 Months", "After 12 Months")</f>
        <v>Last 12 Months</v>
      </c>
      <c r="G3782" s="1" t="s">
        <v>6656</v>
      </c>
      <c r="H3782" s="1" t="s">
        <v>4086</v>
      </c>
      <c r="I3782" s="1" t="s">
        <v>6657</v>
      </c>
      <c r="J3782" s="8">
        <f>EOMONTH(C3782, 0)</f>
        <v>45747</v>
      </c>
      <c r="K3782" s="1" t="s">
        <v>373</v>
      </c>
      <c r="L3782" s="1" t="str">
        <f>IF(ISNUMBER(SEARCH("Social subscription",I3782)),"Social Sub",IF(OR(ISNUMBER(SEARCH("Mens",I3782)),ISNUMBER(SEARCH("Ladies",I3782))),"Match Fees",IF(OR(ISNUMBER(SEARCH("Badgers",I3782)),ISNUMBER(SEARCH("Match Fee",I3782))),"Match Fees",IF(OR(ISNUMBER(SEARCH("Training",I3782)),ISNUMBER(SEARCH("Aspirations",I3782))),"Training Fee",""))))</f>
        <v>Match Fees</v>
      </c>
      <c r="M3782" s="1">
        <v>5</v>
      </c>
      <c r="N3782" s="1">
        <v>0.17</v>
      </c>
      <c r="O3782" s="1">
        <v>0.05</v>
      </c>
      <c r="P3782" s="1">
        <v>0</v>
      </c>
      <c r="Q3782" s="1">
        <v>4.78</v>
      </c>
    </row>
    <row r="3783" spans="1:17" ht="12.75">
      <c r="A3783" s="4">
        <v>45697</v>
      </c>
      <c r="B3783" s="18">
        <f>IF(AND(ISNUMBER(--LEFT(A3783,10)), ISNUMBER(--LEFT(C3783,10))), --LEFT(C3783,10) - --LEFT(A3783,10), "")</f>
        <v>26.354099999996834</v>
      </c>
      <c r="C3783" s="4">
        <v>45723.354166666664</v>
      </c>
      <c r="D3783" s="16">
        <f>YEAR(C3783)</f>
        <v>2025</v>
      </c>
      <c r="E3783" s="1" t="str">
        <f t="shared" si="59"/>
        <v>March 2025</v>
      </c>
      <c r="F3783" s="3" t="str">
        <f ca="1">IF(C3783&gt;=TODAY()-365, "Last 12 Months", "After 12 Months")</f>
        <v>Last 12 Months</v>
      </c>
      <c r="G3783" s="1" t="s">
        <v>6658</v>
      </c>
      <c r="H3783" s="1" t="s">
        <v>4086</v>
      </c>
      <c r="I3783" s="1" t="s">
        <v>6659</v>
      </c>
      <c r="J3783" s="8">
        <f>EOMONTH(C3783, 0)</f>
        <v>45747</v>
      </c>
      <c r="K3783" s="1" t="s">
        <v>373</v>
      </c>
      <c r="L3783" s="1" t="str">
        <f>IF(ISNUMBER(SEARCH("Social subscription",I3783)),"Social Sub",IF(OR(ISNUMBER(SEARCH("Mens",I3783)),ISNUMBER(SEARCH("Ladies",I3783))),"Match Fees",IF(OR(ISNUMBER(SEARCH("Badgers",I3783)),ISNUMBER(SEARCH("Match Fee",I3783))),"Match Fees",IF(OR(ISNUMBER(SEARCH("Training",I3783)),ISNUMBER(SEARCH("Aspirations",I3783))),"Training Fee",""))))</f>
        <v>Match Fees</v>
      </c>
      <c r="M3783" s="1">
        <v>5</v>
      </c>
      <c r="N3783" s="1">
        <v>0.18</v>
      </c>
      <c r="O3783" s="1">
        <v>0.05</v>
      </c>
      <c r="P3783" s="1">
        <v>0</v>
      </c>
      <c r="Q3783" s="1">
        <v>4.7699999999999996</v>
      </c>
    </row>
    <row r="3784" spans="1:17" ht="12.75">
      <c r="A3784" s="4">
        <v>45674</v>
      </c>
      <c r="B3784" s="18">
        <f>IF(AND(ISNUMBER(--LEFT(A3784,10)), ISNUMBER(--LEFT(C3784,10))), --LEFT(C3784,10) - --LEFT(A3784,10), "")</f>
        <v>49.354099999996834</v>
      </c>
      <c r="C3784" s="4">
        <v>45723.354166666664</v>
      </c>
      <c r="D3784" s="16">
        <f>YEAR(C3784)</f>
        <v>2025</v>
      </c>
      <c r="E3784" s="1" t="str">
        <f t="shared" si="59"/>
        <v>March 2025</v>
      </c>
      <c r="F3784" s="3" t="str">
        <f ca="1">IF(C3784&gt;=TODAY()-365, "Last 12 Months", "After 12 Months")</f>
        <v>Last 12 Months</v>
      </c>
      <c r="G3784" s="1" t="s">
        <v>6660</v>
      </c>
      <c r="H3784" s="1" t="s">
        <v>3461</v>
      </c>
      <c r="I3784" s="1" t="s">
        <v>6661</v>
      </c>
      <c r="J3784" s="8">
        <f>EOMONTH(C3784, 0)</f>
        <v>45747</v>
      </c>
      <c r="K3784" s="1" t="s">
        <v>373</v>
      </c>
      <c r="L3784" s="1" t="str">
        <f>IF(ISNUMBER(SEARCH("Social subscription",I3784)),"Social Sub",IF(OR(ISNUMBER(SEARCH("Mens",I3784)),ISNUMBER(SEARCH("Ladies",I3784))),"Match Fees",IF(OR(ISNUMBER(SEARCH("Badgers",I3784)),ISNUMBER(SEARCH("Match Fee",I3784))),"Match Fees",IF(OR(ISNUMBER(SEARCH("Training",I3784)),ISNUMBER(SEARCH("Aspirations",I3784))),"Training Fee",""))))</f>
        <v>Match Fees</v>
      </c>
      <c r="M3784" s="1">
        <v>5</v>
      </c>
      <c r="N3784" s="1">
        <v>0.12</v>
      </c>
      <c r="O3784" s="1">
        <v>0.05</v>
      </c>
      <c r="P3784" s="1">
        <v>0</v>
      </c>
      <c r="Q3784" s="1">
        <v>4.83</v>
      </c>
    </row>
    <row r="3785" spans="1:17" ht="12.75">
      <c r="A3785" s="4">
        <v>45688</v>
      </c>
      <c r="B3785" s="18">
        <f>IF(AND(ISNUMBER(--LEFT(A3785,10)), ISNUMBER(--LEFT(C3785,10))), --LEFT(C3785,10) - --LEFT(A3785,10), "")</f>
        <v>35.354099999996834</v>
      </c>
      <c r="C3785" s="4">
        <v>45723.354166666664</v>
      </c>
      <c r="D3785" s="16">
        <f>YEAR(C3785)</f>
        <v>2025</v>
      </c>
      <c r="E3785" s="1" t="str">
        <f t="shared" si="59"/>
        <v>March 2025</v>
      </c>
      <c r="F3785" s="3" t="str">
        <f ca="1">IF(C3785&gt;=TODAY()-365, "Last 12 Months", "After 12 Months")</f>
        <v>Last 12 Months</v>
      </c>
      <c r="G3785" s="1" t="s">
        <v>6662</v>
      </c>
      <c r="H3785" s="1" t="s">
        <v>3461</v>
      </c>
      <c r="I3785" s="1" t="s">
        <v>6663</v>
      </c>
      <c r="J3785" s="8">
        <f>EOMONTH(C3785, 0)</f>
        <v>45747</v>
      </c>
      <c r="K3785" s="1" t="s">
        <v>373</v>
      </c>
      <c r="L3785" s="1" t="str">
        <f>IF(ISNUMBER(SEARCH("Social subscription",I3785)),"Social Sub",IF(OR(ISNUMBER(SEARCH("Mens",I3785)),ISNUMBER(SEARCH("Ladies",I3785))),"Match Fees",IF(OR(ISNUMBER(SEARCH("Badgers",I3785)),ISNUMBER(SEARCH("Match Fee",I3785))),"Match Fees",IF(OR(ISNUMBER(SEARCH("Training",I3785)),ISNUMBER(SEARCH("Aspirations",I3785))),"Training Fee",""))))</f>
        <v>Match Fees</v>
      </c>
      <c r="M3785" s="1">
        <v>5</v>
      </c>
      <c r="N3785" s="1">
        <v>0.12</v>
      </c>
      <c r="O3785" s="1">
        <v>0.05</v>
      </c>
      <c r="P3785" s="1">
        <v>0</v>
      </c>
      <c r="Q3785" s="1">
        <v>4.83</v>
      </c>
    </row>
    <row r="3786" spans="1:17" ht="12.75">
      <c r="A3786" s="4">
        <v>45695</v>
      </c>
      <c r="B3786" s="18">
        <f>IF(AND(ISNUMBER(--LEFT(A3786,10)), ISNUMBER(--LEFT(C3786,10))), --LEFT(C3786,10) - --LEFT(A3786,10), "")</f>
        <v>28.354099999996834</v>
      </c>
      <c r="C3786" s="4">
        <v>45723.354166666664</v>
      </c>
      <c r="D3786" s="16">
        <f>YEAR(C3786)</f>
        <v>2025</v>
      </c>
      <c r="E3786" s="1" t="str">
        <f t="shared" si="59"/>
        <v>March 2025</v>
      </c>
      <c r="F3786" s="3" t="str">
        <f ca="1">IF(C3786&gt;=TODAY()-365, "Last 12 Months", "After 12 Months")</f>
        <v>Last 12 Months</v>
      </c>
      <c r="G3786" s="1" t="s">
        <v>6664</v>
      </c>
      <c r="H3786" s="1" t="s">
        <v>3461</v>
      </c>
      <c r="I3786" s="1" t="s">
        <v>6665</v>
      </c>
      <c r="J3786" s="8">
        <f>EOMONTH(C3786, 0)</f>
        <v>45747</v>
      </c>
      <c r="K3786" s="1" t="s">
        <v>373</v>
      </c>
      <c r="L3786" s="1" t="str">
        <f>IF(ISNUMBER(SEARCH("Social subscription",I3786)),"Social Sub",IF(OR(ISNUMBER(SEARCH("Mens",I3786)),ISNUMBER(SEARCH("Ladies",I3786))),"Match Fees",IF(OR(ISNUMBER(SEARCH("Badgers",I3786)),ISNUMBER(SEARCH("Match Fee",I3786))),"Match Fees",IF(OR(ISNUMBER(SEARCH("Training",I3786)),ISNUMBER(SEARCH("Aspirations",I3786))),"Training Fee",""))))</f>
        <v>Match Fees</v>
      </c>
      <c r="M3786" s="1">
        <v>5</v>
      </c>
      <c r="N3786" s="1">
        <v>0.12</v>
      </c>
      <c r="O3786" s="1">
        <v>0.05</v>
      </c>
      <c r="P3786" s="1">
        <v>0</v>
      </c>
      <c r="Q3786" s="1">
        <v>4.83</v>
      </c>
    </row>
    <row r="3787" spans="1:17" ht="12.75">
      <c r="A3787" s="4">
        <v>45710</v>
      </c>
      <c r="B3787" s="18">
        <f>IF(AND(ISNUMBER(--LEFT(A3787,10)), ISNUMBER(--LEFT(C3787,10))), --LEFT(C3787,10) - --LEFT(A3787,10), "")</f>
        <v>13.354099999996834</v>
      </c>
      <c r="C3787" s="4">
        <v>45723.354166666664</v>
      </c>
      <c r="D3787" s="16">
        <f>YEAR(C3787)</f>
        <v>2025</v>
      </c>
      <c r="E3787" s="1" t="str">
        <f t="shared" si="59"/>
        <v>March 2025</v>
      </c>
      <c r="F3787" s="3" t="str">
        <f ca="1">IF(C3787&gt;=TODAY()-365, "Last 12 Months", "After 12 Months")</f>
        <v>Last 12 Months</v>
      </c>
      <c r="G3787" s="1" t="s">
        <v>6666</v>
      </c>
      <c r="H3787" s="1" t="s">
        <v>3461</v>
      </c>
      <c r="I3787" s="1" t="s">
        <v>6667</v>
      </c>
      <c r="J3787" s="8">
        <f>EOMONTH(C3787, 0)</f>
        <v>45747</v>
      </c>
      <c r="K3787" s="1" t="s">
        <v>373</v>
      </c>
      <c r="L3787" s="1" t="str">
        <f>IF(ISNUMBER(SEARCH("Social subscription",I3787)),"Social Sub",IF(OR(ISNUMBER(SEARCH("Mens",I3787)),ISNUMBER(SEARCH("Ladies",I3787))),"Match Fees",IF(OR(ISNUMBER(SEARCH("Badgers",I3787)),ISNUMBER(SEARCH("Match Fee",I3787))),"Match Fees",IF(OR(ISNUMBER(SEARCH("Training",I3787)),ISNUMBER(SEARCH("Aspirations",I3787))),"Training Fee",""))))</f>
        <v>Match Fees</v>
      </c>
      <c r="M3787" s="1">
        <v>5</v>
      </c>
      <c r="N3787" s="1">
        <v>0.12</v>
      </c>
      <c r="O3787" s="1">
        <v>0.05</v>
      </c>
      <c r="P3787" s="1">
        <v>0</v>
      </c>
      <c r="Q3787" s="1">
        <v>4.83</v>
      </c>
    </row>
    <row r="3788" spans="1:17" ht="12.75">
      <c r="A3788" s="4">
        <v>45716</v>
      </c>
      <c r="B3788" s="18">
        <f>IF(AND(ISNUMBER(--LEFT(A3788,10)), ISNUMBER(--LEFT(C3788,10))), --LEFT(C3788,10) - --LEFT(A3788,10), "")</f>
        <v>7.3540999999968335</v>
      </c>
      <c r="C3788" s="4">
        <v>45723.354166666664</v>
      </c>
      <c r="D3788" s="16">
        <f>YEAR(C3788)</f>
        <v>2025</v>
      </c>
      <c r="E3788" s="1" t="str">
        <f t="shared" si="59"/>
        <v>March 2025</v>
      </c>
      <c r="F3788" s="3" t="str">
        <f ca="1">IF(C3788&gt;=TODAY()-365, "Last 12 Months", "After 12 Months")</f>
        <v>Last 12 Months</v>
      </c>
      <c r="G3788" s="1" t="s">
        <v>6668</v>
      </c>
      <c r="H3788" s="1" t="s">
        <v>3461</v>
      </c>
      <c r="I3788" s="1" t="s">
        <v>6669</v>
      </c>
      <c r="J3788" s="8">
        <f>EOMONTH(C3788, 0)</f>
        <v>45747</v>
      </c>
      <c r="K3788" s="1" t="s">
        <v>373</v>
      </c>
      <c r="L3788" s="1" t="str">
        <f>IF(ISNUMBER(SEARCH("Social subscription",I3788)),"Social Sub",IF(OR(ISNUMBER(SEARCH("Mens",I3788)),ISNUMBER(SEARCH("Ladies",I3788))),"Match Fees",IF(OR(ISNUMBER(SEARCH("Badgers",I3788)),ISNUMBER(SEARCH("Match Fee",I3788))),"Match Fees",IF(OR(ISNUMBER(SEARCH("Training",I3788)),ISNUMBER(SEARCH("Aspirations",I3788))),"Training Fee",""))))</f>
        <v>Match Fees</v>
      </c>
      <c r="M3788" s="1">
        <v>5</v>
      </c>
      <c r="N3788" s="1">
        <v>0.1</v>
      </c>
      <c r="O3788" s="1">
        <v>0.05</v>
      </c>
      <c r="P3788" s="1">
        <v>0</v>
      </c>
      <c r="Q3788" s="1">
        <v>4.8499999999999996</v>
      </c>
    </row>
    <row r="3789" spans="1:17" ht="12.75">
      <c r="A3789" s="4">
        <v>45723</v>
      </c>
      <c r="B3789" s="18">
        <f>IF(AND(ISNUMBER(--LEFT(A3789,10)), ISNUMBER(--LEFT(C3789,10))), --LEFT(C3789,10) - --LEFT(A3789,10), "")</f>
        <v>0.79789999999775318</v>
      </c>
      <c r="C3789" s="4">
        <v>45723.79791666667</v>
      </c>
      <c r="D3789" s="16">
        <f>YEAR(C3789)</f>
        <v>2025</v>
      </c>
      <c r="E3789" s="1" t="str">
        <f t="shared" si="59"/>
        <v>March 2025</v>
      </c>
      <c r="F3789" s="3" t="str">
        <f ca="1">IF(C3789&gt;=TODAY()-365, "Last 12 Months", "After 12 Months")</f>
        <v>Last 12 Months</v>
      </c>
      <c r="G3789" s="1" t="s">
        <v>6670</v>
      </c>
      <c r="H3789" s="1" t="s">
        <v>409</v>
      </c>
      <c r="I3789" s="1" t="s">
        <v>6671</v>
      </c>
      <c r="J3789" s="8">
        <f>EOMONTH(C3789, 0)</f>
        <v>45747</v>
      </c>
      <c r="K3789" s="1" t="s">
        <v>241</v>
      </c>
      <c r="L3789" s="1" t="str">
        <f>IF(ISNUMBER(SEARCH("Social subscription",I3789)),"Social Sub",IF(OR(ISNUMBER(SEARCH("Mens",I3789)),ISNUMBER(SEARCH("Ladies",I3789))),"Match Fees",IF(OR(ISNUMBER(SEARCH("Badgers",I3789)),ISNUMBER(SEARCH("Match Fee",I3789))),"Match Fees",IF(OR(ISNUMBER(SEARCH("Training",I3789)),ISNUMBER(SEARCH("Aspirations",I3789))),"Training Fee",""))))</f>
        <v>Match Fees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</row>
    <row r="3790" spans="1:17" ht="12.75">
      <c r="A3790" s="4">
        <v>45723</v>
      </c>
      <c r="B3790" s="18">
        <f>IF(AND(ISNUMBER(--LEFT(A3790,10)), ISNUMBER(--LEFT(C3790,10))), --LEFT(C3790,10) - --LEFT(A3790,10), "")</f>
        <v>0.79789999999775318</v>
      </c>
      <c r="C3790" s="4">
        <v>45723.79791666667</v>
      </c>
      <c r="D3790" s="16">
        <f>YEAR(C3790)</f>
        <v>2025</v>
      </c>
      <c r="E3790" s="1" t="str">
        <f t="shared" si="59"/>
        <v>March 2025</v>
      </c>
      <c r="F3790" s="3" t="str">
        <f ca="1">IF(C3790&gt;=TODAY()-365, "Last 12 Months", "After 12 Months")</f>
        <v>Last 12 Months</v>
      </c>
      <c r="G3790" s="1" t="s">
        <v>6672</v>
      </c>
      <c r="H3790" s="1" t="s">
        <v>477</v>
      </c>
      <c r="I3790" s="1" t="s">
        <v>6671</v>
      </c>
      <c r="J3790" s="8">
        <f>EOMONTH(C3790, 0)</f>
        <v>45747</v>
      </c>
      <c r="K3790" s="1" t="s">
        <v>241</v>
      </c>
      <c r="L3790" s="1" t="str">
        <f>IF(ISNUMBER(SEARCH("Social subscription",I3790)),"Social Sub",IF(OR(ISNUMBER(SEARCH("Mens",I3790)),ISNUMBER(SEARCH("Ladies",I3790))),"Match Fees",IF(OR(ISNUMBER(SEARCH("Badgers",I3790)),ISNUMBER(SEARCH("Match Fee",I3790))),"Match Fees",IF(OR(ISNUMBER(SEARCH("Training",I3790)),ISNUMBER(SEARCH("Aspirations",I3790))),"Training Fee",""))))</f>
        <v>Match Fees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</row>
    <row r="3791" spans="1:17" ht="12.75">
      <c r="A3791" s="4">
        <v>45724</v>
      </c>
      <c r="B3791" s="18">
        <f>IF(AND(ISNUMBER(--LEFT(A3791,10)), ISNUMBER(--LEFT(C3791,10))), --LEFT(C3791,10) - --LEFT(A3791,10), "")</f>
        <v>0.41249999999854481</v>
      </c>
      <c r="C3791" s="4">
        <v>45724.412499999999</v>
      </c>
      <c r="D3791" s="16">
        <f>YEAR(C3791)</f>
        <v>2025</v>
      </c>
      <c r="E3791" s="1" t="str">
        <f t="shared" si="59"/>
        <v>March 2025</v>
      </c>
      <c r="F3791" s="3" t="str">
        <f ca="1">IF(C3791&gt;=TODAY()-365, "Last 12 Months", "After 12 Months")</f>
        <v>Last 12 Months</v>
      </c>
      <c r="G3791" s="1" t="s">
        <v>6673</v>
      </c>
      <c r="H3791" s="1" t="s">
        <v>371</v>
      </c>
      <c r="I3791" s="1" t="s">
        <v>6674</v>
      </c>
      <c r="J3791" s="8">
        <f>EOMONTH(C3791, 0)</f>
        <v>45747</v>
      </c>
      <c r="K3791" s="1" t="s">
        <v>241</v>
      </c>
      <c r="L3791" s="1" t="str">
        <f>IF(ISNUMBER(SEARCH("Social subscription",I3791)),"Social Sub",IF(OR(ISNUMBER(SEARCH("Mens",I3791)),ISNUMBER(SEARCH("Ladies",I3791))),"Match Fees",IF(OR(ISNUMBER(SEARCH("Badgers",I3791)),ISNUMBER(SEARCH("Match Fee",I3791))),"Match Fees",IF(OR(ISNUMBER(SEARCH("Training",I3791)),ISNUMBER(SEARCH("Aspirations",I3791))),"Training Fee",""))))</f>
        <v>Match Fees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</row>
    <row r="3792" spans="1:17" ht="12.75">
      <c r="A3792" s="4">
        <v>45724</v>
      </c>
      <c r="B3792" s="18">
        <f>IF(AND(ISNUMBER(--LEFT(A3792,10)), ISNUMBER(--LEFT(C3792,10))), --LEFT(C3792,10) - --LEFT(A3792,10), "")</f>
        <v>0.67010000000300352</v>
      </c>
      <c r="C3792" s="4">
        <v>45724.670138888891</v>
      </c>
      <c r="D3792" s="16">
        <f>YEAR(C3792)</f>
        <v>2025</v>
      </c>
      <c r="E3792" s="1" t="str">
        <f t="shared" si="59"/>
        <v>March 2025</v>
      </c>
      <c r="F3792" s="3" t="str">
        <f ca="1">IF(C3792&gt;=TODAY()-365, "Last 12 Months", "After 12 Months")</f>
        <v>Last 12 Months</v>
      </c>
      <c r="G3792" s="1" t="s">
        <v>6675</v>
      </c>
      <c r="H3792" s="1" t="s">
        <v>2705</v>
      </c>
      <c r="I3792" s="1" t="s">
        <v>6676</v>
      </c>
      <c r="J3792" s="8">
        <f>EOMONTH(C3792, 0)</f>
        <v>45747</v>
      </c>
      <c r="K3792" s="1" t="s">
        <v>241</v>
      </c>
      <c r="L3792" s="1" t="str">
        <f>IF(ISNUMBER(SEARCH("Social subscription",I3792)),"Social Sub",IF(OR(ISNUMBER(SEARCH("Mens",I3792)),ISNUMBER(SEARCH("Ladies",I3792))),"Match Fees",IF(OR(ISNUMBER(SEARCH("Badgers",I3792)),ISNUMBER(SEARCH("Match Fee",I3792))),"Match Fees",IF(OR(ISNUMBER(SEARCH("Training",I3792)),ISNUMBER(SEARCH("Aspirations",I3792))),"Training Fee",""))))</f>
        <v>Match Fees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</row>
    <row r="3793" spans="1:17" ht="12.75">
      <c r="A3793" s="4">
        <v>45724</v>
      </c>
      <c r="B3793" s="18">
        <f>IF(AND(ISNUMBER(--LEFT(A3793,10)), ISNUMBER(--LEFT(C3793,10))), --LEFT(C3793,10) - --LEFT(A3793,10), "")</f>
        <v>0.67010000000300352</v>
      </c>
      <c r="C3793" s="4">
        <v>45724.670138888891</v>
      </c>
      <c r="D3793" s="16">
        <f>YEAR(C3793)</f>
        <v>2025</v>
      </c>
      <c r="E3793" s="1" t="str">
        <f t="shared" si="59"/>
        <v>March 2025</v>
      </c>
      <c r="F3793" s="3" t="str">
        <f ca="1">IF(C3793&gt;=TODAY()-365, "Last 12 Months", "After 12 Months")</f>
        <v>Last 12 Months</v>
      </c>
      <c r="G3793" s="1" t="s">
        <v>6677</v>
      </c>
      <c r="H3793" s="1" t="s">
        <v>409</v>
      </c>
      <c r="I3793" s="1" t="s">
        <v>6678</v>
      </c>
      <c r="J3793" s="8">
        <f>EOMONTH(C3793, 0)</f>
        <v>45747</v>
      </c>
      <c r="K3793" s="1" t="s">
        <v>241</v>
      </c>
      <c r="L3793" s="1" t="str">
        <f>IF(ISNUMBER(SEARCH("Social subscription",I3793)),"Social Sub",IF(OR(ISNUMBER(SEARCH("Mens",I3793)),ISNUMBER(SEARCH("Ladies",I3793))),"Match Fees",IF(OR(ISNUMBER(SEARCH("Badgers",I3793)),ISNUMBER(SEARCH("Match Fee",I3793))),"Match Fees",IF(OR(ISNUMBER(SEARCH("Training",I3793)),ISNUMBER(SEARCH("Aspirations",I3793))),"Training Fee",""))))</f>
        <v>Match Fees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</row>
    <row r="3794" spans="1:17" ht="12.75">
      <c r="A3794" s="4">
        <v>45724</v>
      </c>
      <c r="B3794" s="18">
        <f>IF(AND(ISNUMBER(--LEFT(A3794,10)), ISNUMBER(--LEFT(C3794,10))), --LEFT(C3794,10) - --LEFT(A3794,10), "")</f>
        <v>0.71310000000084983</v>
      </c>
      <c r="C3794" s="4">
        <v>45724.713194444441</v>
      </c>
      <c r="D3794" s="16">
        <f>YEAR(C3794)</f>
        <v>2025</v>
      </c>
      <c r="E3794" s="1" t="str">
        <f t="shared" si="59"/>
        <v>March 2025</v>
      </c>
      <c r="F3794" s="3" t="str">
        <f ca="1">IF(C3794&gt;=TODAY()-365, "Last 12 Months", "After 12 Months")</f>
        <v>Last 12 Months</v>
      </c>
      <c r="G3794" s="1" t="s">
        <v>6679</v>
      </c>
      <c r="H3794" s="1" t="s">
        <v>668</v>
      </c>
      <c r="I3794" s="1" t="s">
        <v>6680</v>
      </c>
      <c r="J3794" s="8">
        <f>EOMONTH(C3794, 0)</f>
        <v>45747</v>
      </c>
      <c r="K3794" s="1" t="s">
        <v>241</v>
      </c>
      <c r="L3794" s="1" t="str">
        <f>IF(ISNUMBER(SEARCH("Social subscription",I3794)),"Social Sub",IF(OR(ISNUMBER(SEARCH("Mens",I3794)),ISNUMBER(SEARCH("Ladies",I3794))),"Match Fees",IF(OR(ISNUMBER(SEARCH("Badgers",I3794)),ISNUMBER(SEARCH("Match Fee",I3794))),"Match Fees",IF(OR(ISNUMBER(SEARCH("Training",I3794)),ISNUMBER(SEARCH("Aspirations",I3794))),"Training Fee",""))))</f>
        <v>Match Fees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1:17" ht="12.75">
      <c r="A3795" s="4">
        <v>45724</v>
      </c>
      <c r="B3795" s="18">
        <f>IF(AND(ISNUMBER(--LEFT(A3795,10)), ISNUMBER(--LEFT(C3795,10))), --LEFT(C3795,10) - --LEFT(A3795,10), "")</f>
        <v>0.71940000000176951</v>
      </c>
      <c r="C3795" s="4">
        <v>45724.719444444447</v>
      </c>
      <c r="D3795" s="16">
        <f>YEAR(C3795)</f>
        <v>2025</v>
      </c>
      <c r="E3795" s="1" t="str">
        <f t="shared" si="59"/>
        <v>March 2025</v>
      </c>
      <c r="F3795" s="3" t="str">
        <f ca="1">IF(C3795&gt;=TODAY()-365, "Last 12 Months", "After 12 Months")</f>
        <v>Last 12 Months</v>
      </c>
      <c r="G3795" s="1" t="s">
        <v>6681</v>
      </c>
      <c r="H3795" s="1" t="s">
        <v>3493</v>
      </c>
      <c r="I3795" s="1" t="s">
        <v>6682</v>
      </c>
      <c r="J3795" s="8">
        <f>EOMONTH(C3795, 0)</f>
        <v>45747</v>
      </c>
      <c r="K3795" s="1" t="s">
        <v>233</v>
      </c>
      <c r="L3795" s="1" t="str">
        <f>IF(ISNUMBER(SEARCH("Social subscription",I3795)),"Social Sub",IF(OR(ISNUMBER(SEARCH("Mens",I3795)),ISNUMBER(SEARCH("Ladies",I3795))),"Match Fees",IF(OR(ISNUMBER(SEARCH("Badgers",I3795)),ISNUMBER(SEARCH("Match Fee",I3795))),"Match Fees",IF(OR(ISNUMBER(SEARCH("Training",I3795)),ISNUMBER(SEARCH("Aspirations",I3795))),"Training Fee",""))))</f>
        <v>Match Fees</v>
      </c>
      <c r="M3795" s="1">
        <v>3</v>
      </c>
      <c r="N3795" s="1">
        <v>0</v>
      </c>
      <c r="O3795" s="1">
        <v>0</v>
      </c>
      <c r="P3795" s="1">
        <v>0</v>
      </c>
      <c r="Q3795" s="1">
        <v>3</v>
      </c>
    </row>
    <row r="3796" spans="1:17" ht="12.75">
      <c r="A3796" s="4">
        <v>45725</v>
      </c>
      <c r="B3796" s="18">
        <f>IF(AND(ISNUMBER(--LEFT(A3796,10)), ISNUMBER(--LEFT(C3796,10))), --LEFT(C3796,10) - --LEFT(A3796,10), "")</f>
        <v>0.4790999999968335</v>
      </c>
      <c r="C3796" s="4">
        <v>45725.479166666664</v>
      </c>
      <c r="D3796" s="16">
        <f>YEAR(C3796)</f>
        <v>2025</v>
      </c>
      <c r="E3796" s="1" t="str">
        <f t="shared" si="59"/>
        <v>March 2025</v>
      </c>
      <c r="F3796" s="3" t="str">
        <f ca="1">IF(C3796&gt;=TODAY()-365, "Last 12 Months", "After 12 Months")</f>
        <v>Last 12 Months</v>
      </c>
      <c r="G3796" s="1" t="s">
        <v>6683</v>
      </c>
      <c r="H3796" s="1" t="s">
        <v>1525</v>
      </c>
      <c r="I3796" s="1" t="s">
        <v>6684</v>
      </c>
      <c r="J3796" s="8">
        <f>EOMONTH(C3796, 0)</f>
        <v>45747</v>
      </c>
      <c r="K3796" s="1" t="s">
        <v>241</v>
      </c>
      <c r="L3796" s="1" t="str">
        <f>IF(ISNUMBER(SEARCH("Social subscription",I3796)),"Social Sub",IF(OR(ISNUMBER(SEARCH("Mens",I3796)),ISNUMBER(SEARCH("Ladies",I3796))),"Match Fees",IF(OR(ISNUMBER(SEARCH("Badgers",I3796)),ISNUMBER(SEARCH("Match Fee",I3796))),"Match Fees",IF(OR(ISNUMBER(SEARCH("Training",I3796)),ISNUMBER(SEARCH("Aspirations",I3796))),"Training Fee",""))))</f>
        <v>Training Fee</v>
      </c>
      <c r="M3796" s="1">
        <v>3</v>
      </c>
      <c r="N3796" s="1">
        <v>0</v>
      </c>
      <c r="O3796" s="1">
        <v>0</v>
      </c>
      <c r="P3796" s="1">
        <v>0</v>
      </c>
      <c r="Q3796" s="1">
        <v>3</v>
      </c>
    </row>
    <row r="3797" spans="1:17" ht="12.75">
      <c r="A3797" s="4">
        <v>45725</v>
      </c>
      <c r="B3797" s="18">
        <f>IF(AND(ISNUMBER(--LEFT(A3797,10)), ISNUMBER(--LEFT(C3797,10))), --LEFT(C3797,10) - --LEFT(A3797,10), "")</f>
        <v>0.4790999999968335</v>
      </c>
      <c r="C3797" s="4">
        <v>45725.479166666664</v>
      </c>
      <c r="D3797" s="16">
        <f>YEAR(C3797)</f>
        <v>2025</v>
      </c>
      <c r="E3797" s="1" t="str">
        <f t="shared" si="59"/>
        <v>March 2025</v>
      </c>
      <c r="F3797" s="3" t="str">
        <f ca="1">IF(C3797&gt;=TODAY()-365, "Last 12 Months", "After 12 Months")</f>
        <v>Last 12 Months</v>
      </c>
      <c r="G3797" s="1" t="s">
        <v>6685</v>
      </c>
      <c r="H3797" s="1" t="s">
        <v>5353</v>
      </c>
      <c r="I3797" s="1" t="s">
        <v>6684</v>
      </c>
      <c r="J3797" s="8">
        <f>EOMONTH(C3797, 0)</f>
        <v>45747</v>
      </c>
      <c r="K3797" s="1" t="s">
        <v>241</v>
      </c>
      <c r="L3797" s="1" t="str">
        <f>IF(ISNUMBER(SEARCH("Social subscription",I3797)),"Social Sub",IF(OR(ISNUMBER(SEARCH("Mens",I3797)),ISNUMBER(SEARCH("Ladies",I3797))),"Match Fees",IF(OR(ISNUMBER(SEARCH("Badgers",I3797)),ISNUMBER(SEARCH("Match Fee",I3797))),"Match Fees",IF(OR(ISNUMBER(SEARCH("Training",I3797)),ISNUMBER(SEARCH("Aspirations",I3797))),"Training Fee",""))))</f>
        <v>Training Fee</v>
      </c>
      <c r="M3797" s="1">
        <v>3</v>
      </c>
      <c r="N3797" s="1">
        <v>0</v>
      </c>
      <c r="O3797" s="1">
        <v>0</v>
      </c>
      <c r="P3797" s="1">
        <v>0</v>
      </c>
      <c r="Q3797" s="1">
        <v>3</v>
      </c>
    </row>
    <row r="3798" spans="1:17" ht="12.75">
      <c r="A3798" s="4">
        <v>45725</v>
      </c>
      <c r="B3798" s="18">
        <f>IF(AND(ISNUMBER(--LEFT(A3798,10)), ISNUMBER(--LEFT(C3798,10))), --LEFT(C3798,10) - --LEFT(A3798,10), "")</f>
        <v>0.4790999999968335</v>
      </c>
      <c r="C3798" s="4">
        <v>45725.479166666664</v>
      </c>
      <c r="D3798" s="16">
        <f>YEAR(C3798)</f>
        <v>2025</v>
      </c>
      <c r="E3798" s="1" t="str">
        <f t="shared" si="59"/>
        <v>March 2025</v>
      </c>
      <c r="F3798" s="3" t="str">
        <f ca="1">IF(C3798&gt;=TODAY()-365, "Last 12 Months", "After 12 Months")</f>
        <v>Last 12 Months</v>
      </c>
      <c r="G3798" s="1" t="s">
        <v>6686</v>
      </c>
      <c r="H3798" s="1" t="s">
        <v>1153</v>
      </c>
      <c r="I3798" s="1" t="s">
        <v>6684</v>
      </c>
      <c r="J3798" s="8">
        <f>EOMONTH(C3798, 0)</f>
        <v>45747</v>
      </c>
      <c r="K3798" s="1" t="s">
        <v>241</v>
      </c>
      <c r="L3798" s="1" t="str">
        <f>IF(ISNUMBER(SEARCH("Social subscription",I3798)),"Social Sub",IF(OR(ISNUMBER(SEARCH("Mens",I3798)),ISNUMBER(SEARCH("Ladies",I3798))),"Match Fees",IF(OR(ISNUMBER(SEARCH("Badgers",I3798)),ISNUMBER(SEARCH("Match Fee",I3798))),"Match Fees",IF(OR(ISNUMBER(SEARCH("Training",I3798)),ISNUMBER(SEARCH("Aspirations",I3798))),"Training Fee",""))))</f>
        <v>Training Fee</v>
      </c>
      <c r="M3798" s="1">
        <v>3</v>
      </c>
      <c r="N3798" s="1">
        <v>0</v>
      </c>
      <c r="O3798" s="1">
        <v>0</v>
      </c>
      <c r="P3798" s="1">
        <v>0</v>
      </c>
      <c r="Q3798" s="1">
        <v>3</v>
      </c>
    </row>
    <row r="3799" spans="1:17" ht="12.75">
      <c r="A3799" s="4">
        <v>45725</v>
      </c>
      <c r="B3799" s="18">
        <f>IF(AND(ISNUMBER(--LEFT(A3799,10)), ISNUMBER(--LEFT(C3799,10))), --LEFT(C3799,10) - --LEFT(A3799,10), "")</f>
        <v>0.4790999999968335</v>
      </c>
      <c r="C3799" s="4">
        <v>45725.479166666664</v>
      </c>
      <c r="D3799" s="16">
        <f>YEAR(C3799)</f>
        <v>2025</v>
      </c>
      <c r="E3799" s="1" t="str">
        <f t="shared" si="59"/>
        <v>March 2025</v>
      </c>
      <c r="F3799" s="3" t="str">
        <f ca="1">IF(C3799&gt;=TODAY()-365, "Last 12 Months", "After 12 Months")</f>
        <v>Last 12 Months</v>
      </c>
      <c r="G3799" s="1" t="s">
        <v>6687</v>
      </c>
      <c r="H3799" s="1" t="s">
        <v>1156</v>
      </c>
      <c r="I3799" s="1" t="s">
        <v>6684</v>
      </c>
      <c r="J3799" s="8">
        <f>EOMONTH(C3799, 0)</f>
        <v>45747</v>
      </c>
      <c r="K3799" s="1" t="s">
        <v>241</v>
      </c>
      <c r="L3799" s="1" t="str">
        <f>IF(ISNUMBER(SEARCH("Social subscription",I3799)),"Social Sub",IF(OR(ISNUMBER(SEARCH("Mens",I3799)),ISNUMBER(SEARCH("Ladies",I3799))),"Match Fees",IF(OR(ISNUMBER(SEARCH("Badgers",I3799)),ISNUMBER(SEARCH("Match Fee",I3799))),"Match Fees",IF(OR(ISNUMBER(SEARCH("Training",I3799)),ISNUMBER(SEARCH("Aspirations",I3799))),"Training Fee",""))))</f>
        <v>Training Fee</v>
      </c>
      <c r="M3799" s="1">
        <v>3</v>
      </c>
      <c r="N3799" s="1">
        <v>0</v>
      </c>
      <c r="O3799" s="1">
        <v>0</v>
      </c>
      <c r="P3799" s="1">
        <v>0</v>
      </c>
      <c r="Q3799" s="1">
        <v>3</v>
      </c>
    </row>
    <row r="3800" spans="1:17" ht="12.75">
      <c r="A3800" s="4">
        <v>45725</v>
      </c>
      <c r="B3800" s="18">
        <f>IF(AND(ISNUMBER(--LEFT(A3800,10)), ISNUMBER(--LEFT(C3800,10))), --LEFT(C3800,10) - --LEFT(A3800,10), "")</f>
        <v>0.4790999999968335</v>
      </c>
      <c r="C3800" s="4">
        <v>45725.479166666664</v>
      </c>
      <c r="D3800" s="16">
        <f>YEAR(C3800)</f>
        <v>2025</v>
      </c>
      <c r="E3800" s="1" t="str">
        <f t="shared" si="59"/>
        <v>March 2025</v>
      </c>
      <c r="F3800" s="3" t="str">
        <f ca="1">IF(C3800&gt;=TODAY()-365, "Last 12 Months", "After 12 Months")</f>
        <v>Last 12 Months</v>
      </c>
      <c r="G3800" s="1" t="s">
        <v>6688</v>
      </c>
      <c r="H3800" s="1" t="s">
        <v>1429</v>
      </c>
      <c r="I3800" s="1" t="s">
        <v>6684</v>
      </c>
      <c r="J3800" s="8">
        <f>EOMONTH(C3800, 0)</f>
        <v>45747</v>
      </c>
      <c r="K3800" s="1" t="s">
        <v>241</v>
      </c>
      <c r="L3800" s="1" t="str">
        <f>IF(ISNUMBER(SEARCH("Social subscription",I3800)),"Social Sub",IF(OR(ISNUMBER(SEARCH("Mens",I3800)),ISNUMBER(SEARCH("Ladies",I3800))),"Match Fees",IF(OR(ISNUMBER(SEARCH("Badgers",I3800)),ISNUMBER(SEARCH("Match Fee",I3800))),"Match Fees",IF(OR(ISNUMBER(SEARCH("Training",I3800)),ISNUMBER(SEARCH("Aspirations",I3800))),"Training Fee",""))))</f>
        <v>Training Fee</v>
      </c>
      <c r="M3800" s="1">
        <v>3</v>
      </c>
      <c r="N3800" s="1">
        <v>0</v>
      </c>
      <c r="O3800" s="1">
        <v>0</v>
      </c>
      <c r="P3800" s="1">
        <v>0</v>
      </c>
      <c r="Q3800" s="1">
        <v>3</v>
      </c>
    </row>
    <row r="3801" spans="1:17" ht="12.75">
      <c r="A3801" s="4">
        <v>45725</v>
      </c>
      <c r="B3801" s="18">
        <f>IF(AND(ISNUMBER(--LEFT(A3801,10)), ISNUMBER(--LEFT(C3801,10))), --LEFT(C3801,10) - --LEFT(A3801,10), "")</f>
        <v>0.4790999999968335</v>
      </c>
      <c r="C3801" s="4">
        <v>45725.479166666664</v>
      </c>
      <c r="D3801" s="16">
        <f>YEAR(C3801)</f>
        <v>2025</v>
      </c>
      <c r="E3801" s="1" t="str">
        <f t="shared" si="59"/>
        <v>March 2025</v>
      </c>
      <c r="F3801" s="3" t="str">
        <f ca="1">IF(C3801&gt;=TODAY()-365, "Last 12 Months", "After 12 Months")</f>
        <v>Last 12 Months</v>
      </c>
      <c r="G3801" s="1" t="s">
        <v>6689</v>
      </c>
      <c r="H3801" s="1" t="s">
        <v>781</v>
      </c>
      <c r="I3801" s="1" t="s">
        <v>6690</v>
      </c>
      <c r="J3801" s="8">
        <f>EOMONTH(C3801, 0)</f>
        <v>45747</v>
      </c>
      <c r="K3801" s="1" t="s">
        <v>233</v>
      </c>
      <c r="L3801" s="1" t="str">
        <f>IF(ISNUMBER(SEARCH("Social subscription",I3801)),"Social Sub",IF(OR(ISNUMBER(SEARCH("Mens",I3801)),ISNUMBER(SEARCH("Ladies",I3801))),"Match Fees",IF(OR(ISNUMBER(SEARCH("Badgers",I3801)),ISNUMBER(SEARCH("Match Fee",I3801))),"Match Fees",IF(OR(ISNUMBER(SEARCH("Training",I3801)),ISNUMBER(SEARCH("Aspirations",I3801))),"Training Fee",""))))</f>
        <v>Training Fee</v>
      </c>
      <c r="M3801" s="1">
        <v>3</v>
      </c>
      <c r="N3801" s="1">
        <v>0</v>
      </c>
      <c r="O3801" s="1">
        <v>0</v>
      </c>
      <c r="P3801" s="1">
        <v>0</v>
      </c>
      <c r="Q3801" s="1">
        <v>3</v>
      </c>
    </row>
    <row r="3802" spans="1:17" ht="12.75">
      <c r="A3802" s="4">
        <v>45725</v>
      </c>
      <c r="B3802" s="18">
        <f>IF(AND(ISNUMBER(--LEFT(A3802,10)), ISNUMBER(--LEFT(C3802,10))), --LEFT(C3802,10) - --LEFT(A3802,10), "")</f>
        <v>0.47980000000097789</v>
      </c>
      <c r="C3802" s="4">
        <v>45725.479861111111</v>
      </c>
      <c r="D3802" s="16">
        <f>YEAR(C3802)</f>
        <v>2025</v>
      </c>
      <c r="E3802" s="1" t="str">
        <f t="shared" si="59"/>
        <v>March 2025</v>
      </c>
      <c r="F3802" s="3" t="str">
        <f ca="1">IF(C3802&gt;=TODAY()-365, "Last 12 Months", "After 12 Months")</f>
        <v>Last 12 Months</v>
      </c>
      <c r="G3802" s="1" t="s">
        <v>6691</v>
      </c>
      <c r="H3802" s="1" t="s">
        <v>1270</v>
      </c>
      <c r="I3802" s="1" t="s">
        <v>6684</v>
      </c>
      <c r="J3802" s="8">
        <f>EOMONTH(C3802, 0)</f>
        <v>45747</v>
      </c>
      <c r="K3802" s="1" t="s">
        <v>241</v>
      </c>
      <c r="L3802" s="1" t="str">
        <f>IF(ISNUMBER(SEARCH("Social subscription",I3802)),"Social Sub",IF(OR(ISNUMBER(SEARCH("Mens",I3802)),ISNUMBER(SEARCH("Ladies",I3802))),"Match Fees",IF(OR(ISNUMBER(SEARCH("Badgers",I3802)),ISNUMBER(SEARCH("Match Fee",I3802))),"Match Fees",IF(OR(ISNUMBER(SEARCH("Training",I3802)),ISNUMBER(SEARCH("Aspirations",I3802))),"Training Fee",""))))</f>
        <v>Training Fee</v>
      </c>
      <c r="M3802" s="1">
        <v>3</v>
      </c>
      <c r="N3802" s="1">
        <v>0</v>
      </c>
      <c r="O3802" s="1">
        <v>0</v>
      </c>
      <c r="P3802" s="1">
        <v>0</v>
      </c>
      <c r="Q3802" s="1">
        <v>3</v>
      </c>
    </row>
    <row r="3803" spans="1:17" ht="12.75">
      <c r="A3803" s="4">
        <v>45721</v>
      </c>
      <c r="B3803" s="18">
        <f>IF(AND(ISNUMBER(--LEFT(A3803,10)), ISNUMBER(--LEFT(C3803,10))), --LEFT(C3803,10) - --LEFT(A3803,10), "")</f>
        <v>4.4798000000009779</v>
      </c>
      <c r="C3803" s="4">
        <v>45725.479861111111</v>
      </c>
      <c r="D3803" s="16">
        <f>YEAR(C3803)</f>
        <v>2025</v>
      </c>
      <c r="E3803" s="1" t="str">
        <f t="shared" si="59"/>
        <v>March 2025</v>
      </c>
      <c r="F3803" s="3" t="str">
        <f ca="1">IF(C3803&gt;=TODAY()-365, "Last 12 Months", "After 12 Months")</f>
        <v>Last 12 Months</v>
      </c>
      <c r="G3803" s="1" t="s">
        <v>6692</v>
      </c>
      <c r="H3803" s="1" t="s">
        <v>1270</v>
      </c>
      <c r="I3803" s="1" t="s">
        <v>6693</v>
      </c>
      <c r="J3803" s="8">
        <f>EOMONTH(C3803, 0)</f>
        <v>45747</v>
      </c>
      <c r="K3803" s="1" t="s">
        <v>241</v>
      </c>
      <c r="L3803" s="1" t="str">
        <f>IF(ISNUMBER(SEARCH("Social subscription",I3803)),"Social Sub",IF(OR(ISNUMBER(SEARCH("Mens",I3803)),ISNUMBER(SEARCH("Ladies",I3803))),"Match Fees",IF(OR(ISNUMBER(SEARCH("Badgers",I3803)),ISNUMBER(SEARCH("Match Fee",I3803))),"Match Fees",IF(OR(ISNUMBER(SEARCH("Training",I3803)),ISNUMBER(SEARCH("Aspirations",I3803))),"Training Fee",""))))</f>
        <v>Match Fees</v>
      </c>
      <c r="M3803" s="1">
        <v>15</v>
      </c>
      <c r="N3803" s="1">
        <v>0</v>
      </c>
      <c r="O3803" s="1">
        <v>0</v>
      </c>
      <c r="P3803" s="1">
        <v>0</v>
      </c>
      <c r="Q3803" s="1">
        <v>15</v>
      </c>
    </row>
    <row r="3804" spans="1:17" ht="12.75">
      <c r="A3804" s="4">
        <v>45717</v>
      </c>
      <c r="B3804" s="18">
        <f>IF(AND(ISNUMBER(--LEFT(A3804,10)), ISNUMBER(--LEFT(C3804,10))), --LEFT(C3804,10) - --LEFT(A3804,10), "")</f>
        <v>8.8118000000031316</v>
      </c>
      <c r="C3804" s="4">
        <v>45725.811805555553</v>
      </c>
      <c r="D3804" s="16">
        <f>YEAR(C3804)</f>
        <v>2025</v>
      </c>
      <c r="E3804" s="1" t="str">
        <f t="shared" si="59"/>
        <v>March 2025</v>
      </c>
      <c r="F3804" s="3" t="str">
        <f ca="1">IF(C3804&gt;=TODAY()-365, "Last 12 Months", "After 12 Months")</f>
        <v>Last 12 Months</v>
      </c>
      <c r="G3804" s="1" t="s">
        <v>6694</v>
      </c>
      <c r="H3804" s="1" t="s">
        <v>1429</v>
      </c>
      <c r="I3804" s="1" t="s">
        <v>6695</v>
      </c>
      <c r="J3804" s="8">
        <f>EOMONTH(C3804, 0)</f>
        <v>45747</v>
      </c>
      <c r="K3804" s="1" t="s">
        <v>241</v>
      </c>
      <c r="L3804" s="1" t="str">
        <f>IF(ISNUMBER(SEARCH("Social subscription",I3804)),"Social Sub",IF(OR(ISNUMBER(SEARCH("Mens",I3804)),ISNUMBER(SEARCH("Ladies",I3804))),"Match Fees",IF(OR(ISNUMBER(SEARCH("Badgers",I3804)),ISNUMBER(SEARCH("Match Fee",I3804))),"Match Fees",IF(OR(ISNUMBER(SEARCH("Training",I3804)),ISNUMBER(SEARCH("Aspirations",I3804))),"Training Fee",""))))</f>
        <v>Match Fees</v>
      </c>
      <c r="M3804" s="1">
        <v>3</v>
      </c>
      <c r="N3804" s="1">
        <v>0</v>
      </c>
      <c r="O3804" s="1">
        <v>0</v>
      </c>
      <c r="P3804" s="1">
        <v>0</v>
      </c>
      <c r="Q3804" s="1">
        <v>3</v>
      </c>
    </row>
    <row r="3805" spans="1:17" ht="12.75">
      <c r="A3805" s="4">
        <v>45724</v>
      </c>
      <c r="B3805" s="18">
        <f>IF(AND(ISNUMBER(--LEFT(A3805,10)), ISNUMBER(--LEFT(C3805,10))), --LEFT(C3805,10) - --LEFT(A3805,10), "")</f>
        <v>1.8125</v>
      </c>
      <c r="C3805" s="4">
        <v>45725.8125</v>
      </c>
      <c r="D3805" s="16">
        <f>YEAR(C3805)</f>
        <v>2025</v>
      </c>
      <c r="E3805" s="1" t="str">
        <f t="shared" si="59"/>
        <v>March 2025</v>
      </c>
      <c r="F3805" s="3" t="str">
        <f ca="1">IF(C3805&gt;=TODAY()-365, "Last 12 Months", "After 12 Months")</f>
        <v>Last 12 Months</v>
      </c>
      <c r="G3805" s="1" t="s">
        <v>6696</v>
      </c>
      <c r="H3805" s="1" t="s">
        <v>1429</v>
      </c>
      <c r="I3805" s="1" t="s">
        <v>6697</v>
      </c>
      <c r="J3805" s="8">
        <f>EOMONTH(C3805, 0)</f>
        <v>45747</v>
      </c>
      <c r="K3805" s="1" t="s">
        <v>241</v>
      </c>
      <c r="L3805" s="1" t="str">
        <f>IF(ISNUMBER(SEARCH("Social subscription",I3805)),"Social Sub",IF(OR(ISNUMBER(SEARCH("Mens",I3805)),ISNUMBER(SEARCH("Ladies",I3805))),"Match Fees",IF(OR(ISNUMBER(SEARCH("Badgers",I3805)),ISNUMBER(SEARCH("Match Fee",I3805))),"Match Fees",IF(OR(ISNUMBER(SEARCH("Training",I3805)),ISNUMBER(SEARCH("Aspirations",I3805))),"Training Fee",""))))</f>
        <v>Match Fees</v>
      </c>
      <c r="M3805" s="1">
        <v>3</v>
      </c>
      <c r="N3805" s="1">
        <v>0</v>
      </c>
      <c r="O3805" s="1">
        <v>0</v>
      </c>
      <c r="P3805" s="1">
        <v>0</v>
      </c>
      <c r="Q3805" s="1">
        <v>3</v>
      </c>
    </row>
    <row r="3806" spans="1:17" ht="12.75">
      <c r="A3806" s="4">
        <v>45726</v>
      </c>
      <c r="B3806" s="18">
        <f>IF(AND(ISNUMBER(--LEFT(A3806,10)), ISNUMBER(--LEFT(C3806,10))), --LEFT(C3806,10) - --LEFT(A3806,10), "")</f>
        <v>0.34369999999762513</v>
      </c>
      <c r="C3806" s="4">
        <v>45726.34375</v>
      </c>
      <c r="D3806" s="16">
        <f>YEAR(C3806)</f>
        <v>2025</v>
      </c>
      <c r="E3806" s="1" t="str">
        <f t="shared" si="59"/>
        <v>March 2025</v>
      </c>
      <c r="F3806" s="3" t="str">
        <f ca="1">IF(C3806&gt;=TODAY()-365, "Last 12 Months", "After 12 Months")</f>
        <v>Last 12 Months</v>
      </c>
      <c r="G3806" s="1" t="s">
        <v>6698</v>
      </c>
      <c r="H3806" s="1" t="s">
        <v>1463</v>
      </c>
      <c r="I3806" s="1" t="s">
        <v>6699</v>
      </c>
      <c r="J3806" s="8">
        <f>EOMONTH(C3806, 0)</f>
        <v>45747</v>
      </c>
      <c r="K3806" s="1" t="s">
        <v>241</v>
      </c>
      <c r="L3806" s="1" t="str">
        <f>IF(ISNUMBER(SEARCH("Social subscription",I3806)),"Social Sub",IF(OR(ISNUMBER(SEARCH("Mens",I3806)),ISNUMBER(SEARCH("Ladies",I3806))),"Match Fees",IF(OR(ISNUMBER(SEARCH("Badgers",I3806)),ISNUMBER(SEARCH("Match Fee",I3806))),"Match Fees",IF(OR(ISNUMBER(SEARCH("Training",I3806)),ISNUMBER(SEARCH("Aspirations",I3806))),"Training Fee",""))))</f>
        <v>Match Fees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</row>
    <row r="3807" spans="1:17" ht="12.75">
      <c r="A3807" s="4">
        <v>45726</v>
      </c>
      <c r="B3807" s="18">
        <f>IF(AND(ISNUMBER(--LEFT(A3807,10)), ISNUMBER(--LEFT(C3807,10))), --LEFT(C3807,10) - --LEFT(A3807,10), "")</f>
        <v>0.34369999999762513</v>
      </c>
      <c r="C3807" s="4">
        <v>45726.34375</v>
      </c>
      <c r="D3807" s="16">
        <f>YEAR(C3807)</f>
        <v>2025</v>
      </c>
      <c r="E3807" s="1" t="str">
        <f t="shared" si="59"/>
        <v>March 2025</v>
      </c>
      <c r="F3807" s="3" t="str">
        <f ca="1">IF(C3807&gt;=TODAY()-365, "Last 12 Months", "After 12 Months")</f>
        <v>Last 12 Months</v>
      </c>
      <c r="G3807" s="1" t="s">
        <v>6700</v>
      </c>
      <c r="H3807" s="1" t="s">
        <v>812</v>
      </c>
      <c r="I3807" s="1" t="s">
        <v>6701</v>
      </c>
      <c r="J3807" s="8">
        <f>EOMONTH(C3807, 0)</f>
        <v>45747</v>
      </c>
      <c r="K3807" s="1" t="s">
        <v>241</v>
      </c>
      <c r="L3807" s="1" t="str">
        <f>IF(ISNUMBER(SEARCH("Social subscription",I3807)),"Social Sub",IF(OR(ISNUMBER(SEARCH("Mens",I3807)),ISNUMBER(SEARCH("Ladies",I3807))),"Match Fees",IF(OR(ISNUMBER(SEARCH("Badgers",I3807)),ISNUMBER(SEARCH("Match Fee",I3807))),"Match Fees",IF(OR(ISNUMBER(SEARCH("Training",I3807)),ISNUMBER(SEARCH("Aspirations",I3807))),"Training Fee",""))))</f>
        <v>Match Fees</v>
      </c>
      <c r="M3807" s="1">
        <v>10</v>
      </c>
      <c r="N3807" s="1">
        <v>0</v>
      </c>
      <c r="O3807" s="1">
        <v>0</v>
      </c>
      <c r="P3807" s="1">
        <v>0</v>
      </c>
      <c r="Q3807" s="1">
        <v>10</v>
      </c>
    </row>
    <row r="3808" spans="1:17" ht="12.75">
      <c r="A3808" s="4">
        <v>45695</v>
      </c>
      <c r="B3808" s="18">
        <f>IF(AND(ISNUMBER(--LEFT(A3808,10)), ISNUMBER(--LEFT(C3808,10))), --LEFT(C3808,10) - --LEFT(A3808,10), "")</f>
        <v>31.354099999996834</v>
      </c>
      <c r="C3808" s="4">
        <v>45726.354166666664</v>
      </c>
      <c r="D3808" s="16">
        <f>YEAR(C3808)</f>
        <v>2025</v>
      </c>
      <c r="E3808" s="1" t="str">
        <f t="shared" si="59"/>
        <v>March 2025</v>
      </c>
      <c r="F3808" s="3" t="str">
        <f ca="1">IF(C3808&gt;=TODAY()-365, "Last 12 Months", "After 12 Months")</f>
        <v>Last 12 Months</v>
      </c>
      <c r="G3808" s="1" t="s">
        <v>6702</v>
      </c>
      <c r="H3808" s="1" t="s">
        <v>6703</v>
      </c>
      <c r="I3808" s="1" t="s">
        <v>6704</v>
      </c>
      <c r="J3808" s="8">
        <f>EOMONTH(C3808, 0)</f>
        <v>45747</v>
      </c>
      <c r="K3808" s="1" t="s">
        <v>373</v>
      </c>
      <c r="L3808" s="1" t="str">
        <f>IF(ISNUMBER(SEARCH("Social subscription",I3808)),"Social Sub",IF(OR(ISNUMBER(SEARCH("Mens",I3808)),ISNUMBER(SEARCH("Ladies",I3808))),"Match Fees",IF(OR(ISNUMBER(SEARCH("Badgers",I3808)),ISNUMBER(SEARCH("Match Fee",I3808))),"Match Fees",IF(OR(ISNUMBER(SEARCH("Training",I3808)),ISNUMBER(SEARCH("Aspirations",I3808))),"Training Fee",""))))</f>
        <v>Match Fees</v>
      </c>
      <c r="M3808" s="1">
        <v>5</v>
      </c>
      <c r="N3808" s="1">
        <v>0.28000000000000003</v>
      </c>
      <c r="O3808" s="1">
        <v>0.05</v>
      </c>
      <c r="P3808" s="1">
        <v>0</v>
      </c>
      <c r="Q3808" s="1">
        <v>4.67</v>
      </c>
    </row>
    <row r="3809" spans="1:17" ht="12.75">
      <c r="A3809" s="4">
        <v>45726</v>
      </c>
      <c r="B3809" s="18">
        <f>IF(AND(ISNUMBER(--LEFT(A3809,10)), ISNUMBER(--LEFT(C3809,10))), --LEFT(C3809,10) - --LEFT(A3809,10), "")</f>
        <v>0.68540000000211876</v>
      </c>
      <c r="C3809" s="4">
        <v>45726.685416666667</v>
      </c>
      <c r="D3809" s="16">
        <f>YEAR(C3809)</f>
        <v>2025</v>
      </c>
      <c r="E3809" s="1" t="str">
        <f t="shared" si="59"/>
        <v>March 2025</v>
      </c>
      <c r="F3809" s="3" t="str">
        <f ca="1">IF(C3809&gt;=TODAY()-365, "Last 12 Months", "After 12 Months")</f>
        <v>Last 12 Months</v>
      </c>
      <c r="G3809" s="1" t="s">
        <v>6705</v>
      </c>
      <c r="H3809" s="1" t="s">
        <v>3319</v>
      </c>
      <c r="I3809" s="1" t="s">
        <v>6706</v>
      </c>
      <c r="J3809" s="8">
        <f>EOMONTH(C3809, 0)</f>
        <v>45747</v>
      </c>
      <c r="K3809" s="1" t="s">
        <v>241</v>
      </c>
      <c r="L3809" s="1" t="str">
        <f>IF(ISNUMBER(SEARCH("Social subscription",I3809)),"Social Sub",IF(OR(ISNUMBER(SEARCH("Mens",I3809)),ISNUMBER(SEARCH("Ladies",I3809))),"Match Fees",IF(OR(ISNUMBER(SEARCH("Badgers",I3809)),ISNUMBER(SEARCH("Match Fee",I3809))),"Match Fees",IF(OR(ISNUMBER(SEARCH("Training",I3809)),ISNUMBER(SEARCH("Aspirations",I3809))),"Training Fee",""))))</f>
        <v>Match Fees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</row>
    <row r="3810" spans="1:17" ht="12.75">
      <c r="A3810" s="4">
        <v>45726</v>
      </c>
      <c r="B3810" s="18">
        <f>IF(AND(ISNUMBER(--LEFT(A3810,10)), ISNUMBER(--LEFT(C3810,10))), --LEFT(C3810,10) - --LEFT(A3810,10), "")</f>
        <v>0.68540000000211876</v>
      </c>
      <c r="C3810" s="4">
        <v>45726.685416666667</v>
      </c>
      <c r="D3810" s="16">
        <f>YEAR(C3810)</f>
        <v>2025</v>
      </c>
      <c r="E3810" s="1" t="str">
        <f t="shared" si="59"/>
        <v>March 2025</v>
      </c>
      <c r="F3810" s="3" t="str">
        <f ca="1">IF(C3810&gt;=TODAY()-365, "Last 12 Months", "After 12 Months")</f>
        <v>Last 12 Months</v>
      </c>
      <c r="G3810" s="1" t="s">
        <v>6707</v>
      </c>
      <c r="H3810" s="1" t="s">
        <v>2771</v>
      </c>
      <c r="I3810" s="1" t="s">
        <v>6706</v>
      </c>
      <c r="J3810" s="8">
        <f>EOMONTH(C3810, 0)</f>
        <v>45747</v>
      </c>
      <c r="K3810" s="1" t="s">
        <v>241</v>
      </c>
      <c r="L3810" s="1" t="str">
        <f>IF(ISNUMBER(SEARCH("Social subscription",I3810)),"Social Sub",IF(OR(ISNUMBER(SEARCH("Mens",I3810)),ISNUMBER(SEARCH("Ladies",I3810))),"Match Fees",IF(OR(ISNUMBER(SEARCH("Badgers",I3810)),ISNUMBER(SEARCH("Match Fee",I3810))),"Match Fees",IF(OR(ISNUMBER(SEARCH("Training",I3810)),ISNUMBER(SEARCH("Aspirations",I3810))),"Training Fee",""))))</f>
        <v>Match Fees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</row>
    <row r="3811" spans="1:17" ht="12.75">
      <c r="A3811" s="4">
        <v>45726</v>
      </c>
      <c r="B3811" s="18">
        <f>IF(AND(ISNUMBER(--LEFT(A3811,10)), ISNUMBER(--LEFT(C3811,10))), --LEFT(C3811,10) - --LEFT(A3811,10), "")</f>
        <v>0.68540000000211876</v>
      </c>
      <c r="C3811" s="4">
        <v>45726.685416666667</v>
      </c>
      <c r="D3811" s="16">
        <f>YEAR(C3811)</f>
        <v>2025</v>
      </c>
      <c r="E3811" s="1" t="str">
        <f t="shared" si="59"/>
        <v>March 2025</v>
      </c>
      <c r="F3811" s="3" t="str">
        <f ca="1">IF(C3811&gt;=TODAY()-365, "Last 12 Months", "After 12 Months")</f>
        <v>Last 12 Months</v>
      </c>
      <c r="G3811" s="1" t="s">
        <v>6708</v>
      </c>
      <c r="H3811" s="1" t="s">
        <v>1914</v>
      </c>
      <c r="I3811" s="1" t="s">
        <v>6709</v>
      </c>
      <c r="J3811" s="8">
        <f>EOMONTH(C3811, 0)</f>
        <v>45747</v>
      </c>
      <c r="K3811" s="1" t="s">
        <v>241</v>
      </c>
      <c r="L3811" s="1" t="str">
        <f>IF(ISNUMBER(SEARCH("Social subscription",I3811)),"Social Sub",IF(OR(ISNUMBER(SEARCH("Mens",I3811)),ISNUMBER(SEARCH("Ladies",I3811))),"Match Fees",IF(OR(ISNUMBER(SEARCH("Badgers",I3811)),ISNUMBER(SEARCH("Match Fee",I3811))),"Match Fees",IF(OR(ISNUMBER(SEARCH("Training",I3811)),ISNUMBER(SEARCH("Aspirations",I3811))),"Training Fee",""))))</f>
        <v>Match Fees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</row>
    <row r="3812" spans="1:17" ht="12.75">
      <c r="A3812" s="4">
        <v>45726</v>
      </c>
      <c r="B3812" s="18">
        <f>IF(AND(ISNUMBER(--LEFT(A3812,10)), ISNUMBER(--LEFT(C3812,10))), --LEFT(C3812,10) - --LEFT(A3812,10), "")</f>
        <v>0.68540000000211876</v>
      </c>
      <c r="C3812" s="4">
        <v>45726.685416666667</v>
      </c>
      <c r="D3812" s="16">
        <f>YEAR(C3812)</f>
        <v>2025</v>
      </c>
      <c r="E3812" s="1" t="str">
        <f t="shared" si="59"/>
        <v>March 2025</v>
      </c>
      <c r="F3812" s="3" t="str">
        <f ca="1">IF(C3812&gt;=TODAY()-365, "Last 12 Months", "After 12 Months")</f>
        <v>Last 12 Months</v>
      </c>
      <c r="G3812" s="1" t="s">
        <v>6710</v>
      </c>
      <c r="H3812" s="1" t="s">
        <v>3190</v>
      </c>
      <c r="I3812" s="1" t="s">
        <v>6706</v>
      </c>
      <c r="J3812" s="8">
        <f>EOMONTH(C3812, 0)</f>
        <v>45747</v>
      </c>
      <c r="K3812" s="1" t="s">
        <v>241</v>
      </c>
      <c r="L3812" s="1" t="str">
        <f>IF(ISNUMBER(SEARCH("Social subscription",I3812)),"Social Sub",IF(OR(ISNUMBER(SEARCH("Mens",I3812)),ISNUMBER(SEARCH("Ladies",I3812))),"Match Fees",IF(OR(ISNUMBER(SEARCH("Badgers",I3812)),ISNUMBER(SEARCH("Match Fee",I3812))),"Match Fees",IF(OR(ISNUMBER(SEARCH("Training",I3812)),ISNUMBER(SEARCH("Aspirations",I3812))),"Training Fee",""))))</f>
        <v>Match Fees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</row>
    <row r="3813" spans="1:17" ht="12.75">
      <c r="A3813" s="4">
        <v>45726</v>
      </c>
      <c r="B3813" s="18">
        <f>IF(AND(ISNUMBER(--LEFT(A3813,10)), ISNUMBER(--LEFT(C3813,10))), --LEFT(C3813,10) - --LEFT(A3813,10), "")</f>
        <v>0.68540000000211876</v>
      </c>
      <c r="C3813" s="4">
        <v>45726.685416666667</v>
      </c>
      <c r="D3813" s="16">
        <f>YEAR(C3813)</f>
        <v>2025</v>
      </c>
      <c r="E3813" s="1" t="str">
        <f t="shared" si="59"/>
        <v>March 2025</v>
      </c>
      <c r="F3813" s="3" t="str">
        <f ca="1">IF(C3813&gt;=TODAY()-365, "Last 12 Months", "After 12 Months")</f>
        <v>Last 12 Months</v>
      </c>
      <c r="G3813" s="1" t="s">
        <v>6711</v>
      </c>
      <c r="H3813" s="1" t="s">
        <v>1470</v>
      </c>
      <c r="I3813" s="1" t="s">
        <v>6712</v>
      </c>
      <c r="J3813" s="8">
        <f>EOMONTH(C3813, 0)</f>
        <v>45747</v>
      </c>
      <c r="K3813" s="1" t="s">
        <v>241</v>
      </c>
      <c r="L3813" s="1" t="str">
        <f>IF(ISNUMBER(SEARCH("Social subscription",I3813)),"Social Sub",IF(OR(ISNUMBER(SEARCH("Mens",I3813)),ISNUMBER(SEARCH("Ladies",I3813))),"Match Fees",IF(OR(ISNUMBER(SEARCH("Badgers",I3813)),ISNUMBER(SEARCH("Match Fee",I3813))),"Match Fees",IF(OR(ISNUMBER(SEARCH("Training",I3813)),ISNUMBER(SEARCH("Aspirations",I3813))),"Training Fee",""))))</f>
        <v>Match Fees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</row>
    <row r="3814" spans="1:17" ht="12.75">
      <c r="A3814" s="4">
        <v>45726</v>
      </c>
      <c r="B3814" s="18">
        <f>IF(AND(ISNUMBER(--LEFT(A3814,10)), ISNUMBER(--LEFT(C3814,10))), --LEFT(C3814,10) - --LEFT(A3814,10), "")</f>
        <v>0.68540000000211876</v>
      </c>
      <c r="C3814" s="4">
        <v>45726.685416666667</v>
      </c>
      <c r="D3814" s="16">
        <f>YEAR(C3814)</f>
        <v>2025</v>
      </c>
      <c r="E3814" s="1" t="str">
        <f t="shared" si="59"/>
        <v>March 2025</v>
      </c>
      <c r="F3814" s="3" t="str">
        <f ca="1">IF(C3814&gt;=TODAY()-365, "Last 12 Months", "After 12 Months")</f>
        <v>Last 12 Months</v>
      </c>
      <c r="G3814" s="1" t="s">
        <v>6713</v>
      </c>
      <c r="H3814" s="1" t="s">
        <v>2776</v>
      </c>
      <c r="I3814" s="1" t="s">
        <v>6712</v>
      </c>
      <c r="J3814" s="8">
        <f>EOMONTH(C3814, 0)</f>
        <v>45747</v>
      </c>
      <c r="K3814" s="1" t="s">
        <v>241</v>
      </c>
      <c r="L3814" s="1" t="str">
        <f>IF(ISNUMBER(SEARCH("Social subscription",I3814)),"Social Sub",IF(OR(ISNUMBER(SEARCH("Mens",I3814)),ISNUMBER(SEARCH("Ladies",I3814))),"Match Fees",IF(OR(ISNUMBER(SEARCH("Badgers",I3814)),ISNUMBER(SEARCH("Match Fee",I3814))),"Match Fees",IF(OR(ISNUMBER(SEARCH("Training",I3814)),ISNUMBER(SEARCH("Aspirations",I3814))),"Training Fee",""))))</f>
        <v>Match Fees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</row>
    <row r="3815" spans="1:17" ht="12.75">
      <c r="A3815" s="4">
        <v>45726</v>
      </c>
      <c r="B3815" s="18">
        <f>IF(AND(ISNUMBER(--LEFT(A3815,10)), ISNUMBER(--LEFT(C3815,10))), --LEFT(C3815,10) - --LEFT(A3815,10), "")</f>
        <v>0.68540000000211876</v>
      </c>
      <c r="C3815" s="4">
        <v>45726.685416666667</v>
      </c>
      <c r="D3815" s="16">
        <f>YEAR(C3815)</f>
        <v>2025</v>
      </c>
      <c r="E3815" s="1" t="str">
        <f t="shared" si="59"/>
        <v>March 2025</v>
      </c>
      <c r="F3815" s="3" t="str">
        <f ca="1">IF(C3815&gt;=TODAY()-365, "Last 12 Months", "After 12 Months")</f>
        <v>Last 12 Months</v>
      </c>
      <c r="G3815" s="1" t="s">
        <v>6714</v>
      </c>
      <c r="H3815" s="1" t="s">
        <v>5272</v>
      </c>
      <c r="I3815" s="1" t="s">
        <v>6709</v>
      </c>
      <c r="J3815" s="8">
        <f>EOMONTH(C3815, 0)</f>
        <v>45747</v>
      </c>
      <c r="K3815" s="1" t="s">
        <v>241</v>
      </c>
      <c r="L3815" s="1" t="str">
        <f>IF(ISNUMBER(SEARCH("Social subscription",I3815)),"Social Sub",IF(OR(ISNUMBER(SEARCH("Mens",I3815)),ISNUMBER(SEARCH("Ladies",I3815))),"Match Fees",IF(OR(ISNUMBER(SEARCH("Badgers",I3815)),ISNUMBER(SEARCH("Match Fee",I3815))),"Match Fees",IF(OR(ISNUMBER(SEARCH("Training",I3815)),ISNUMBER(SEARCH("Aspirations",I3815))),"Training Fee",""))))</f>
        <v>Match Fees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</row>
    <row r="3816" spans="1:17" ht="12.75">
      <c r="A3816" s="4">
        <v>45726</v>
      </c>
      <c r="B3816" s="18">
        <f>IF(AND(ISNUMBER(--LEFT(A3816,10)), ISNUMBER(--LEFT(C3816,10))), --LEFT(C3816,10) - --LEFT(A3816,10), "")</f>
        <v>0.68540000000211876</v>
      </c>
      <c r="C3816" s="4">
        <v>45726.685416666667</v>
      </c>
      <c r="D3816" s="16">
        <f>YEAR(C3816)</f>
        <v>2025</v>
      </c>
      <c r="E3816" s="1" t="str">
        <f t="shared" si="59"/>
        <v>March 2025</v>
      </c>
      <c r="F3816" s="3" t="str">
        <f ca="1">IF(C3816&gt;=TODAY()-365, "Last 12 Months", "After 12 Months")</f>
        <v>Last 12 Months</v>
      </c>
      <c r="G3816" s="1" t="s">
        <v>6715</v>
      </c>
      <c r="H3816" s="1" t="s">
        <v>5317</v>
      </c>
      <c r="I3816" s="1" t="s">
        <v>6709</v>
      </c>
      <c r="J3816" s="8">
        <f>EOMONTH(C3816, 0)</f>
        <v>45747</v>
      </c>
      <c r="K3816" s="1" t="s">
        <v>241</v>
      </c>
      <c r="L3816" s="1" t="str">
        <f>IF(ISNUMBER(SEARCH("Social subscription",I3816)),"Social Sub",IF(OR(ISNUMBER(SEARCH("Mens",I3816)),ISNUMBER(SEARCH("Ladies",I3816))),"Match Fees",IF(OR(ISNUMBER(SEARCH("Badgers",I3816)),ISNUMBER(SEARCH("Match Fee",I3816))),"Match Fees",IF(OR(ISNUMBER(SEARCH("Training",I3816)),ISNUMBER(SEARCH("Aspirations",I3816))),"Training Fee",""))))</f>
        <v>Match Fees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</row>
    <row r="3817" spans="1:17" ht="12.75">
      <c r="A3817" s="4">
        <v>45726</v>
      </c>
      <c r="B3817" s="18">
        <f>IF(AND(ISNUMBER(--LEFT(A3817,10)), ISNUMBER(--LEFT(C3817,10))), --LEFT(C3817,10) - --LEFT(A3817,10), "")</f>
        <v>0.68540000000211876</v>
      </c>
      <c r="C3817" s="4">
        <v>45726.685416666667</v>
      </c>
      <c r="D3817" s="16">
        <f>YEAR(C3817)</f>
        <v>2025</v>
      </c>
      <c r="E3817" s="1" t="str">
        <f t="shared" si="59"/>
        <v>March 2025</v>
      </c>
      <c r="F3817" s="3" t="str">
        <f ca="1">IF(C3817&gt;=TODAY()-365, "Last 12 Months", "After 12 Months")</f>
        <v>Last 12 Months</v>
      </c>
      <c r="G3817" s="1" t="s">
        <v>6716</v>
      </c>
      <c r="H3817" s="1" t="s">
        <v>1871</v>
      </c>
      <c r="I3817" s="1" t="s">
        <v>6712</v>
      </c>
      <c r="J3817" s="8">
        <f>EOMONTH(C3817, 0)</f>
        <v>45747</v>
      </c>
      <c r="K3817" s="1" t="s">
        <v>241</v>
      </c>
      <c r="L3817" s="1" t="str">
        <f>IF(ISNUMBER(SEARCH("Social subscription",I3817)),"Social Sub",IF(OR(ISNUMBER(SEARCH("Mens",I3817)),ISNUMBER(SEARCH("Ladies",I3817))),"Match Fees",IF(OR(ISNUMBER(SEARCH("Badgers",I3817)),ISNUMBER(SEARCH("Match Fee",I3817))),"Match Fees",IF(OR(ISNUMBER(SEARCH("Training",I3817)),ISNUMBER(SEARCH("Aspirations",I3817))),"Training Fee",""))))</f>
        <v>Match Fees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</row>
    <row r="3818" spans="1:17" ht="12.75">
      <c r="A3818" s="4">
        <v>45726</v>
      </c>
      <c r="B3818" s="18">
        <f>IF(AND(ISNUMBER(--LEFT(A3818,10)), ISNUMBER(--LEFT(C3818,10))), --LEFT(C3818,10) - --LEFT(A3818,10), "")</f>
        <v>0.68540000000211876</v>
      </c>
      <c r="C3818" s="4">
        <v>45726.685416666667</v>
      </c>
      <c r="D3818" s="16">
        <f>YEAR(C3818)</f>
        <v>2025</v>
      </c>
      <c r="E3818" s="1" t="str">
        <f t="shared" si="59"/>
        <v>March 2025</v>
      </c>
      <c r="F3818" s="3" t="str">
        <f ca="1">IF(C3818&gt;=TODAY()-365, "Last 12 Months", "After 12 Months")</f>
        <v>Last 12 Months</v>
      </c>
      <c r="G3818" s="1" t="s">
        <v>6717</v>
      </c>
      <c r="H3818" s="1" t="s">
        <v>4180</v>
      </c>
      <c r="I3818" s="1" t="s">
        <v>6706</v>
      </c>
      <c r="J3818" s="8">
        <f>EOMONTH(C3818, 0)</f>
        <v>45747</v>
      </c>
      <c r="K3818" s="1" t="s">
        <v>241</v>
      </c>
      <c r="L3818" s="1" t="str">
        <f>IF(ISNUMBER(SEARCH("Social subscription",I3818)),"Social Sub",IF(OR(ISNUMBER(SEARCH("Mens",I3818)),ISNUMBER(SEARCH("Ladies",I3818))),"Match Fees",IF(OR(ISNUMBER(SEARCH("Badgers",I3818)),ISNUMBER(SEARCH("Match Fee",I3818))),"Match Fees",IF(OR(ISNUMBER(SEARCH("Training",I3818)),ISNUMBER(SEARCH("Aspirations",I3818))),"Training Fee",""))))</f>
        <v>Match Fees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</row>
    <row r="3819" spans="1:17" ht="12.75">
      <c r="A3819" s="4">
        <v>45726</v>
      </c>
      <c r="B3819" s="18">
        <f>IF(AND(ISNUMBER(--LEFT(A3819,10)), ISNUMBER(--LEFT(C3819,10))), --LEFT(C3819,10) - --LEFT(A3819,10), "")</f>
        <v>0.68540000000211876</v>
      </c>
      <c r="C3819" s="4">
        <v>45726.685416666667</v>
      </c>
      <c r="D3819" s="16">
        <f>YEAR(C3819)</f>
        <v>2025</v>
      </c>
      <c r="E3819" s="1" t="str">
        <f t="shared" si="59"/>
        <v>March 2025</v>
      </c>
      <c r="F3819" s="3" t="str">
        <f ca="1">IF(C3819&gt;=TODAY()-365, "Last 12 Months", "After 12 Months")</f>
        <v>Last 12 Months</v>
      </c>
      <c r="G3819" s="1" t="s">
        <v>6718</v>
      </c>
      <c r="H3819" s="1" t="s">
        <v>2477</v>
      </c>
      <c r="I3819" s="1" t="s">
        <v>6712</v>
      </c>
      <c r="J3819" s="8">
        <f>EOMONTH(C3819, 0)</f>
        <v>45747</v>
      </c>
      <c r="K3819" s="1" t="s">
        <v>241</v>
      </c>
      <c r="L3819" s="1" t="str">
        <f>IF(ISNUMBER(SEARCH("Social subscription",I3819)),"Social Sub",IF(OR(ISNUMBER(SEARCH("Mens",I3819)),ISNUMBER(SEARCH("Ladies",I3819))),"Match Fees",IF(OR(ISNUMBER(SEARCH("Badgers",I3819)),ISNUMBER(SEARCH("Match Fee",I3819))),"Match Fees",IF(OR(ISNUMBER(SEARCH("Training",I3819)),ISNUMBER(SEARCH("Aspirations",I3819))),"Training Fee",""))))</f>
        <v>Match Fees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</row>
    <row r="3820" spans="1:17" ht="12.75">
      <c r="A3820" s="4">
        <v>45726</v>
      </c>
      <c r="B3820" s="18">
        <f>IF(AND(ISNUMBER(--LEFT(A3820,10)), ISNUMBER(--LEFT(C3820,10))), --LEFT(C3820,10) - --LEFT(A3820,10), "")</f>
        <v>0.68540000000211876</v>
      </c>
      <c r="C3820" s="4">
        <v>45726.685416666667</v>
      </c>
      <c r="D3820" s="16">
        <f>YEAR(C3820)</f>
        <v>2025</v>
      </c>
      <c r="E3820" s="1" t="str">
        <f t="shared" si="59"/>
        <v>March 2025</v>
      </c>
      <c r="F3820" s="3" t="str">
        <f ca="1">IF(C3820&gt;=TODAY()-365, "Last 12 Months", "After 12 Months")</f>
        <v>Last 12 Months</v>
      </c>
      <c r="G3820" s="1" t="s">
        <v>6719</v>
      </c>
      <c r="H3820" s="1" t="s">
        <v>1354</v>
      </c>
      <c r="I3820" s="1" t="s">
        <v>6712</v>
      </c>
      <c r="J3820" s="8">
        <f>EOMONTH(C3820, 0)</f>
        <v>45747</v>
      </c>
      <c r="K3820" s="1" t="s">
        <v>241</v>
      </c>
      <c r="L3820" s="1" t="str">
        <f>IF(ISNUMBER(SEARCH("Social subscription",I3820)),"Social Sub",IF(OR(ISNUMBER(SEARCH("Mens",I3820)),ISNUMBER(SEARCH("Ladies",I3820))),"Match Fees",IF(OR(ISNUMBER(SEARCH("Badgers",I3820)),ISNUMBER(SEARCH("Match Fee",I3820))),"Match Fees",IF(OR(ISNUMBER(SEARCH("Training",I3820)),ISNUMBER(SEARCH("Aspirations",I3820))),"Training Fee",""))))</f>
        <v>Match Fees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</row>
    <row r="3821" spans="1:17" ht="12.75">
      <c r="A3821" s="4">
        <v>45726</v>
      </c>
      <c r="B3821" s="18">
        <f>IF(AND(ISNUMBER(--LEFT(A3821,10)), ISNUMBER(--LEFT(C3821,10))), --LEFT(C3821,10) - --LEFT(A3821,10), "")</f>
        <v>0.68540000000211876</v>
      </c>
      <c r="C3821" s="4">
        <v>45726.685416666667</v>
      </c>
      <c r="D3821" s="16">
        <f>YEAR(C3821)</f>
        <v>2025</v>
      </c>
      <c r="E3821" s="1" t="str">
        <f t="shared" si="59"/>
        <v>March 2025</v>
      </c>
      <c r="F3821" s="3" t="str">
        <f ca="1">IF(C3821&gt;=TODAY()-365, "Last 12 Months", "After 12 Months")</f>
        <v>Last 12 Months</v>
      </c>
      <c r="G3821" s="1" t="s">
        <v>6720</v>
      </c>
      <c r="H3821" s="1" t="s">
        <v>3198</v>
      </c>
      <c r="I3821" s="1" t="s">
        <v>6706</v>
      </c>
      <c r="J3821" s="8">
        <f>EOMONTH(C3821, 0)</f>
        <v>45747</v>
      </c>
      <c r="K3821" s="1" t="s">
        <v>241</v>
      </c>
      <c r="L3821" s="1" t="str">
        <f>IF(ISNUMBER(SEARCH("Social subscription",I3821)),"Social Sub",IF(OR(ISNUMBER(SEARCH("Mens",I3821)),ISNUMBER(SEARCH("Ladies",I3821))),"Match Fees",IF(OR(ISNUMBER(SEARCH("Badgers",I3821)),ISNUMBER(SEARCH("Match Fee",I3821))),"Match Fees",IF(OR(ISNUMBER(SEARCH("Training",I3821)),ISNUMBER(SEARCH("Aspirations",I3821))),"Training Fee",""))))</f>
        <v>Match Fees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</row>
    <row r="3822" spans="1:17" ht="12.75">
      <c r="A3822" s="4">
        <v>45726</v>
      </c>
      <c r="B3822" s="18">
        <f>IF(AND(ISNUMBER(--LEFT(A3822,10)), ISNUMBER(--LEFT(C3822,10))), --LEFT(C3822,10) - --LEFT(A3822,10), "")</f>
        <v>0.68540000000211876</v>
      </c>
      <c r="C3822" s="4">
        <v>45726.685416666667</v>
      </c>
      <c r="D3822" s="16">
        <f>YEAR(C3822)</f>
        <v>2025</v>
      </c>
      <c r="E3822" s="1" t="str">
        <f t="shared" si="59"/>
        <v>March 2025</v>
      </c>
      <c r="F3822" s="3" t="str">
        <f ca="1">IF(C3822&gt;=TODAY()-365, "Last 12 Months", "After 12 Months")</f>
        <v>Last 12 Months</v>
      </c>
      <c r="G3822" s="1" t="s">
        <v>6721</v>
      </c>
      <c r="H3822" s="1" t="s">
        <v>3200</v>
      </c>
      <c r="I3822" s="1" t="s">
        <v>6706</v>
      </c>
      <c r="J3822" s="8">
        <f>EOMONTH(C3822, 0)</f>
        <v>45747</v>
      </c>
      <c r="K3822" s="1" t="s">
        <v>241</v>
      </c>
      <c r="L3822" s="1" t="str">
        <f>IF(ISNUMBER(SEARCH("Social subscription",I3822)),"Social Sub",IF(OR(ISNUMBER(SEARCH("Mens",I3822)),ISNUMBER(SEARCH("Ladies",I3822))),"Match Fees",IF(OR(ISNUMBER(SEARCH("Badgers",I3822)),ISNUMBER(SEARCH("Match Fee",I3822))),"Match Fees",IF(OR(ISNUMBER(SEARCH("Training",I3822)),ISNUMBER(SEARCH("Aspirations",I3822))),"Training Fee",""))))</f>
        <v>Match Fees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</row>
    <row r="3823" spans="1:17" ht="12.75">
      <c r="A3823" s="4">
        <v>45689</v>
      </c>
      <c r="B3823" s="18">
        <f>IF(AND(ISNUMBER(--LEFT(A3823,10)), ISNUMBER(--LEFT(C3823,10))), --LEFT(C3823,10) - --LEFT(A3823,10), "")</f>
        <v>38.354099999996834</v>
      </c>
      <c r="C3823" s="4">
        <v>45727.354166666664</v>
      </c>
      <c r="D3823" s="16">
        <f>YEAR(C3823)</f>
        <v>2025</v>
      </c>
      <c r="E3823" s="1" t="str">
        <f t="shared" si="59"/>
        <v>March 2025</v>
      </c>
      <c r="F3823" s="3" t="str">
        <f ca="1">IF(C3823&gt;=TODAY()-365, "Last 12 Months", "After 12 Months")</f>
        <v>Last 12 Months</v>
      </c>
      <c r="G3823" s="1" t="s">
        <v>6722</v>
      </c>
      <c r="H3823" s="1" t="s">
        <v>642</v>
      </c>
      <c r="I3823" s="1" t="s">
        <v>6723</v>
      </c>
      <c r="J3823" s="8">
        <f>EOMONTH(C3823, 0)</f>
        <v>45747</v>
      </c>
      <c r="K3823" s="1" t="s">
        <v>373</v>
      </c>
      <c r="L3823" s="1" t="str">
        <f>IF(ISNUMBER(SEARCH("Social subscription",I3823)),"Social Sub",IF(OR(ISNUMBER(SEARCH("Mens",I3823)),ISNUMBER(SEARCH("Ladies",I3823))),"Match Fees",IF(OR(ISNUMBER(SEARCH("Badgers",I3823)),ISNUMBER(SEARCH("Match Fee",I3823))),"Match Fees",IF(OR(ISNUMBER(SEARCH("Training",I3823)),ISNUMBER(SEARCH("Aspirations",I3823))),"Training Fee",""))))</f>
        <v>Match Fees</v>
      </c>
      <c r="M3823" s="1">
        <v>3</v>
      </c>
      <c r="N3823" s="1">
        <v>0.1</v>
      </c>
      <c r="O3823" s="1">
        <v>0.05</v>
      </c>
      <c r="P3823" s="1">
        <v>0</v>
      </c>
      <c r="Q3823" s="1">
        <v>2.85</v>
      </c>
    </row>
    <row r="3824" spans="1:17" ht="12.75">
      <c r="A3824" s="4">
        <v>45696</v>
      </c>
      <c r="B3824" s="18">
        <f>IF(AND(ISNUMBER(--LEFT(A3824,10)), ISNUMBER(--LEFT(C3824,10))), --LEFT(C3824,10) - --LEFT(A3824,10), "")</f>
        <v>31.354099999996834</v>
      </c>
      <c r="C3824" s="4">
        <v>45727.354166666664</v>
      </c>
      <c r="D3824" s="16">
        <f>YEAR(C3824)</f>
        <v>2025</v>
      </c>
      <c r="E3824" s="1" t="str">
        <f t="shared" si="59"/>
        <v>March 2025</v>
      </c>
      <c r="F3824" s="3" t="str">
        <f ca="1">IF(C3824&gt;=TODAY()-365, "Last 12 Months", "After 12 Months")</f>
        <v>Last 12 Months</v>
      </c>
      <c r="G3824" s="1" t="s">
        <v>6724</v>
      </c>
      <c r="H3824" s="1" t="s">
        <v>642</v>
      </c>
      <c r="I3824" s="1" t="s">
        <v>6725</v>
      </c>
      <c r="J3824" s="8">
        <f>EOMONTH(C3824, 0)</f>
        <v>45747</v>
      </c>
      <c r="K3824" s="1" t="s">
        <v>373</v>
      </c>
      <c r="L3824" s="1" t="str">
        <f>IF(ISNUMBER(SEARCH("Social subscription",I3824)),"Social Sub",IF(OR(ISNUMBER(SEARCH("Mens",I3824)),ISNUMBER(SEARCH("Ladies",I3824))),"Match Fees",IF(OR(ISNUMBER(SEARCH("Badgers",I3824)),ISNUMBER(SEARCH("Match Fee",I3824))),"Match Fees",IF(OR(ISNUMBER(SEARCH("Training",I3824)),ISNUMBER(SEARCH("Aspirations",I3824))),"Training Fee",""))))</f>
        <v>Match Fees</v>
      </c>
      <c r="M3824" s="1">
        <v>3</v>
      </c>
      <c r="N3824" s="1">
        <v>0.1</v>
      </c>
      <c r="O3824" s="1">
        <v>0.05</v>
      </c>
      <c r="P3824" s="1">
        <v>0</v>
      </c>
      <c r="Q3824" s="1">
        <v>2.85</v>
      </c>
    </row>
    <row r="3825" spans="1:17" ht="12.75">
      <c r="A3825" s="4">
        <v>45697</v>
      </c>
      <c r="B3825" s="18">
        <f>IF(AND(ISNUMBER(--LEFT(A3825,10)), ISNUMBER(--LEFT(C3825,10))), --LEFT(C3825,10) - --LEFT(A3825,10), "")</f>
        <v>30.354099999996834</v>
      </c>
      <c r="C3825" s="4">
        <v>45727.354166666664</v>
      </c>
      <c r="D3825" s="16">
        <f>YEAR(C3825)</f>
        <v>2025</v>
      </c>
      <c r="E3825" s="1" t="str">
        <f t="shared" si="59"/>
        <v>March 2025</v>
      </c>
      <c r="F3825" s="3" t="str">
        <f ca="1">IF(C3825&gt;=TODAY()-365, "Last 12 Months", "After 12 Months")</f>
        <v>Last 12 Months</v>
      </c>
      <c r="G3825" s="1" t="s">
        <v>6726</v>
      </c>
      <c r="H3825" s="1" t="s">
        <v>642</v>
      </c>
      <c r="I3825" s="1" t="s">
        <v>6727</v>
      </c>
      <c r="J3825" s="8">
        <f>EOMONTH(C3825, 0)</f>
        <v>45747</v>
      </c>
      <c r="K3825" s="1" t="s">
        <v>373</v>
      </c>
      <c r="L3825" s="1" t="str">
        <f>IF(ISNUMBER(SEARCH("Social subscription",I3825)),"Social Sub",IF(OR(ISNUMBER(SEARCH("Mens",I3825)),ISNUMBER(SEARCH("Ladies",I3825))),"Match Fees",IF(OR(ISNUMBER(SEARCH("Badgers",I3825)),ISNUMBER(SEARCH("Match Fee",I3825))),"Match Fees",IF(OR(ISNUMBER(SEARCH("Training",I3825)),ISNUMBER(SEARCH("Aspirations",I3825))),"Training Fee",""))))</f>
        <v>Training Fee</v>
      </c>
      <c r="M3825" s="1">
        <v>3</v>
      </c>
      <c r="N3825" s="1">
        <v>0.1</v>
      </c>
      <c r="O3825" s="1">
        <v>0.05</v>
      </c>
      <c r="P3825" s="1">
        <v>0</v>
      </c>
      <c r="Q3825" s="1">
        <v>2.85</v>
      </c>
    </row>
    <row r="3826" spans="1:17" ht="12.75">
      <c r="A3826" s="4">
        <v>45704</v>
      </c>
      <c r="B3826" s="18">
        <f>IF(AND(ISNUMBER(--LEFT(A3826,10)), ISNUMBER(--LEFT(C3826,10))), --LEFT(C3826,10) - --LEFT(A3826,10), "")</f>
        <v>23.354099999996834</v>
      </c>
      <c r="C3826" s="4">
        <v>45727.354166666664</v>
      </c>
      <c r="D3826" s="16">
        <f>YEAR(C3826)</f>
        <v>2025</v>
      </c>
      <c r="E3826" s="1" t="str">
        <f t="shared" si="59"/>
        <v>March 2025</v>
      </c>
      <c r="F3826" s="3" t="str">
        <f ca="1">IF(C3826&gt;=TODAY()-365, "Last 12 Months", "After 12 Months")</f>
        <v>Last 12 Months</v>
      </c>
      <c r="G3826" s="1" t="s">
        <v>6728</v>
      </c>
      <c r="H3826" s="1" t="s">
        <v>642</v>
      </c>
      <c r="I3826" s="1" t="s">
        <v>6729</v>
      </c>
      <c r="J3826" s="8">
        <f>EOMONTH(C3826, 0)</f>
        <v>45747</v>
      </c>
      <c r="K3826" s="1" t="s">
        <v>373</v>
      </c>
      <c r="L3826" s="1" t="str">
        <f>IF(ISNUMBER(SEARCH("Social subscription",I3826)),"Social Sub",IF(OR(ISNUMBER(SEARCH("Mens",I3826)),ISNUMBER(SEARCH("Ladies",I3826))),"Match Fees",IF(OR(ISNUMBER(SEARCH("Badgers",I3826)),ISNUMBER(SEARCH("Match Fee",I3826))),"Match Fees",IF(OR(ISNUMBER(SEARCH("Training",I3826)),ISNUMBER(SEARCH("Aspirations",I3826))),"Training Fee",""))))</f>
        <v>Training Fee</v>
      </c>
      <c r="M3826" s="1">
        <v>3</v>
      </c>
      <c r="N3826" s="1">
        <v>0.08</v>
      </c>
      <c r="O3826" s="1">
        <v>0.05</v>
      </c>
      <c r="P3826" s="1">
        <v>0</v>
      </c>
      <c r="Q3826" s="1">
        <v>2.87</v>
      </c>
    </row>
    <row r="3827" spans="1:17" ht="12.75">
      <c r="A3827" s="4">
        <v>45696</v>
      </c>
      <c r="B3827" s="18">
        <f>IF(AND(ISNUMBER(--LEFT(A3827,10)), ISNUMBER(--LEFT(C3827,10))), --LEFT(C3827,10) - --LEFT(A3827,10), "")</f>
        <v>31.354800000000978</v>
      </c>
      <c r="C3827" s="4">
        <v>45727.354861111111</v>
      </c>
      <c r="D3827" s="16">
        <f>YEAR(C3827)</f>
        <v>2025</v>
      </c>
      <c r="E3827" s="1" t="str">
        <f t="shared" si="59"/>
        <v>March 2025</v>
      </c>
      <c r="F3827" s="3" t="str">
        <f ca="1">IF(C3827&gt;=TODAY()-365, "Last 12 Months", "After 12 Months")</f>
        <v>Last 12 Months</v>
      </c>
      <c r="G3827" s="1" t="s">
        <v>6730</v>
      </c>
      <c r="H3827" s="1" t="s">
        <v>6731</v>
      </c>
      <c r="I3827" s="1" t="s">
        <v>6732</v>
      </c>
      <c r="J3827" s="8">
        <f>EOMONTH(C3827, 0)</f>
        <v>45747</v>
      </c>
      <c r="K3827" s="1" t="s">
        <v>373</v>
      </c>
      <c r="L3827" s="1" t="str">
        <f>IF(ISNUMBER(SEARCH("Social subscription",I3827)),"Social Sub",IF(OR(ISNUMBER(SEARCH("Mens",I3827)),ISNUMBER(SEARCH("Ladies",I3827))),"Match Fees",IF(OR(ISNUMBER(SEARCH("Badgers",I3827)),ISNUMBER(SEARCH("Match Fee",I3827))),"Match Fees",IF(OR(ISNUMBER(SEARCH("Training",I3827)),ISNUMBER(SEARCH("Aspirations",I3827))),"Training Fee",""))))</f>
        <v>Match Fees</v>
      </c>
      <c r="M3827" s="1">
        <v>3</v>
      </c>
      <c r="N3827" s="1">
        <v>0.14000000000000001</v>
      </c>
      <c r="O3827" s="1">
        <v>0.05</v>
      </c>
      <c r="P3827" s="1">
        <v>0</v>
      </c>
      <c r="Q3827" s="1">
        <v>2.81</v>
      </c>
    </row>
    <row r="3828" spans="1:17" ht="12.75">
      <c r="A3828" s="4">
        <v>45724</v>
      </c>
      <c r="B3828" s="18">
        <f>IF(AND(ISNUMBER(--LEFT(A3828,10)), ISNUMBER(--LEFT(C3828,10))), --LEFT(C3828,10) - --LEFT(A3828,10), "")</f>
        <v>3.3548000000009779</v>
      </c>
      <c r="C3828" s="4">
        <v>45727.354861111111</v>
      </c>
      <c r="D3828" s="16">
        <f>YEAR(C3828)</f>
        <v>2025</v>
      </c>
      <c r="E3828" s="1" t="str">
        <f t="shared" si="59"/>
        <v>March 2025</v>
      </c>
      <c r="F3828" s="3" t="str">
        <f ca="1">IF(C3828&gt;=TODAY()-365, "Last 12 Months", "After 12 Months")</f>
        <v>Last 12 Months</v>
      </c>
      <c r="G3828" s="1" t="s">
        <v>6733</v>
      </c>
      <c r="H3828" s="1" t="s">
        <v>6731</v>
      </c>
      <c r="I3828" s="1" t="s">
        <v>6734</v>
      </c>
      <c r="J3828" s="8">
        <f>EOMONTH(C3828, 0)</f>
        <v>45747</v>
      </c>
      <c r="K3828" s="1" t="s">
        <v>373</v>
      </c>
      <c r="L3828" s="1" t="str">
        <f>IF(ISNUMBER(SEARCH("Social subscription",I3828)),"Social Sub",IF(OR(ISNUMBER(SEARCH("Mens",I3828)),ISNUMBER(SEARCH("Ladies",I3828))),"Match Fees",IF(OR(ISNUMBER(SEARCH("Badgers",I3828)),ISNUMBER(SEARCH("Match Fee",I3828))),"Match Fees",IF(OR(ISNUMBER(SEARCH("Training",I3828)),ISNUMBER(SEARCH("Aspirations",I3828))),"Training Fee",""))))</f>
        <v>Match Fees</v>
      </c>
      <c r="M3828" s="1">
        <v>3</v>
      </c>
      <c r="N3828" s="1">
        <v>0.15</v>
      </c>
      <c r="O3828" s="1">
        <v>0.05</v>
      </c>
      <c r="P3828" s="1">
        <v>0</v>
      </c>
      <c r="Q3828" s="1">
        <v>2.8</v>
      </c>
    </row>
    <row r="3829" spans="1:17" ht="12.75">
      <c r="A3829" s="4">
        <v>45727</v>
      </c>
      <c r="B3829" s="18">
        <f>IF(AND(ISNUMBER(--LEFT(A3829,10)), ISNUMBER(--LEFT(C3829,10))), --LEFT(C3829,10) - --LEFT(A3829,10), "")</f>
        <v>0.63049999999930151</v>
      </c>
      <c r="C3829" s="4">
        <v>45727.630555555559</v>
      </c>
      <c r="D3829" s="16">
        <f>YEAR(C3829)</f>
        <v>2025</v>
      </c>
      <c r="E3829" s="1" t="str">
        <f t="shared" si="59"/>
        <v>March 2025</v>
      </c>
      <c r="F3829" s="3" t="str">
        <f ca="1">IF(C3829&gt;=TODAY()-365, "Last 12 Months", "After 12 Months")</f>
        <v>Last 12 Months</v>
      </c>
      <c r="G3829" s="1" t="s">
        <v>6735</v>
      </c>
      <c r="H3829" s="1" t="s">
        <v>1914</v>
      </c>
      <c r="I3829" s="1" t="s">
        <v>6736</v>
      </c>
      <c r="J3829" s="8">
        <f>EOMONTH(C3829, 0)</f>
        <v>45747</v>
      </c>
      <c r="K3829" s="1" t="s">
        <v>241</v>
      </c>
      <c r="L3829" s="1" t="str">
        <f>IF(ISNUMBER(SEARCH("Social subscription",I3829)),"Social Sub",IF(OR(ISNUMBER(SEARCH("Mens",I3829)),ISNUMBER(SEARCH("Ladies",I3829))),"Match Fees",IF(OR(ISNUMBER(SEARCH("Badgers",I3829)),ISNUMBER(SEARCH("Match Fee",I3829))),"Match Fees",IF(OR(ISNUMBER(SEARCH("Training",I3829)),ISNUMBER(SEARCH("Aspirations",I3829))),"Training Fee",""))))</f>
        <v>Match Fees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</row>
    <row r="3830" spans="1:17" ht="12.75">
      <c r="A3830" s="4">
        <v>45727</v>
      </c>
      <c r="B3830" s="18">
        <f>IF(AND(ISNUMBER(--LEFT(A3830,10)), ISNUMBER(--LEFT(C3830,10))), --LEFT(C3830,10) - --LEFT(A3830,10), "")</f>
        <v>0.63049999999930151</v>
      </c>
      <c r="C3830" s="4">
        <v>45727.630555555559</v>
      </c>
      <c r="D3830" s="16">
        <f>YEAR(C3830)</f>
        <v>2025</v>
      </c>
      <c r="E3830" s="1" t="str">
        <f t="shared" si="59"/>
        <v>March 2025</v>
      </c>
      <c r="F3830" s="3" t="str">
        <f ca="1">IF(C3830&gt;=TODAY()-365, "Last 12 Months", "After 12 Months")</f>
        <v>Last 12 Months</v>
      </c>
      <c r="G3830" s="1" t="s">
        <v>6737</v>
      </c>
      <c r="H3830" s="1" t="s">
        <v>5272</v>
      </c>
      <c r="I3830" s="1" t="s">
        <v>6736</v>
      </c>
      <c r="J3830" s="8">
        <f>EOMONTH(C3830, 0)</f>
        <v>45747</v>
      </c>
      <c r="K3830" s="1" t="s">
        <v>241</v>
      </c>
      <c r="L3830" s="1" t="str">
        <f>IF(ISNUMBER(SEARCH("Social subscription",I3830)),"Social Sub",IF(OR(ISNUMBER(SEARCH("Mens",I3830)),ISNUMBER(SEARCH("Ladies",I3830))),"Match Fees",IF(OR(ISNUMBER(SEARCH("Badgers",I3830)),ISNUMBER(SEARCH("Match Fee",I3830))),"Match Fees",IF(OR(ISNUMBER(SEARCH("Training",I3830)),ISNUMBER(SEARCH("Aspirations",I3830))),"Training Fee",""))))</f>
        <v>Match Fees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</row>
    <row r="3831" spans="1:17" ht="12.75">
      <c r="A3831" s="4">
        <v>45727</v>
      </c>
      <c r="B3831" s="18">
        <f>IF(AND(ISNUMBER(--LEFT(A3831,10)), ISNUMBER(--LEFT(C3831,10))), --LEFT(C3831,10) - --LEFT(A3831,10), "")</f>
        <v>0.63049999999930151</v>
      </c>
      <c r="C3831" s="4">
        <v>45727.630555555559</v>
      </c>
      <c r="D3831" s="16">
        <f>YEAR(C3831)</f>
        <v>2025</v>
      </c>
      <c r="E3831" s="1" t="str">
        <f t="shared" si="59"/>
        <v>March 2025</v>
      </c>
      <c r="F3831" s="3" t="str">
        <f ca="1">IF(C3831&gt;=TODAY()-365, "Last 12 Months", "After 12 Months")</f>
        <v>Last 12 Months</v>
      </c>
      <c r="G3831" s="1" t="s">
        <v>6738</v>
      </c>
      <c r="H3831" s="1" t="s">
        <v>1871</v>
      </c>
      <c r="I3831" s="1" t="s">
        <v>6739</v>
      </c>
      <c r="J3831" s="8">
        <f>EOMONTH(C3831, 0)</f>
        <v>45747</v>
      </c>
      <c r="K3831" s="1" t="s">
        <v>241</v>
      </c>
      <c r="L3831" s="1" t="str">
        <f>IF(ISNUMBER(SEARCH("Social subscription",I3831)),"Social Sub",IF(OR(ISNUMBER(SEARCH("Mens",I3831)),ISNUMBER(SEARCH("Ladies",I3831))),"Match Fees",IF(OR(ISNUMBER(SEARCH("Badgers",I3831)),ISNUMBER(SEARCH("Match Fee",I3831))),"Match Fees",IF(OR(ISNUMBER(SEARCH("Training",I3831)),ISNUMBER(SEARCH("Aspirations",I3831))),"Training Fee",""))))</f>
        <v>Match Fees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</row>
    <row r="3832" spans="1:17" ht="12.75">
      <c r="A3832" s="4">
        <v>45727</v>
      </c>
      <c r="B3832" s="18">
        <f>IF(AND(ISNUMBER(--LEFT(A3832,10)), ISNUMBER(--LEFT(C3832,10))), --LEFT(C3832,10) - --LEFT(A3832,10), "")</f>
        <v>0.63049999999930151</v>
      </c>
      <c r="C3832" s="4">
        <v>45727.630555555559</v>
      </c>
      <c r="D3832" s="16">
        <f>YEAR(C3832)</f>
        <v>2025</v>
      </c>
      <c r="E3832" s="1" t="str">
        <f t="shared" si="59"/>
        <v>March 2025</v>
      </c>
      <c r="F3832" s="3" t="str">
        <f ca="1">IF(C3832&gt;=TODAY()-365, "Last 12 Months", "After 12 Months")</f>
        <v>Last 12 Months</v>
      </c>
      <c r="G3832" s="1" t="s">
        <v>6740</v>
      </c>
      <c r="H3832" s="1" t="s">
        <v>2784</v>
      </c>
      <c r="I3832" s="1" t="s">
        <v>6739</v>
      </c>
      <c r="J3832" s="8">
        <f>EOMONTH(C3832, 0)</f>
        <v>45747</v>
      </c>
      <c r="K3832" s="1" t="s">
        <v>241</v>
      </c>
      <c r="L3832" s="1" t="str">
        <f>IF(ISNUMBER(SEARCH("Social subscription",I3832)),"Social Sub",IF(OR(ISNUMBER(SEARCH("Mens",I3832)),ISNUMBER(SEARCH("Ladies",I3832))),"Match Fees",IF(OR(ISNUMBER(SEARCH("Badgers",I3832)),ISNUMBER(SEARCH("Match Fee",I3832))),"Match Fees",IF(OR(ISNUMBER(SEARCH("Training",I3832)),ISNUMBER(SEARCH("Aspirations",I3832))),"Training Fee",""))))</f>
        <v>Match Fees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</row>
    <row r="3833" spans="1:17" ht="12.75">
      <c r="A3833" s="4">
        <v>45682</v>
      </c>
      <c r="B3833" s="18">
        <f>IF(AND(ISNUMBER(--LEFT(A3833,10)), ISNUMBER(--LEFT(C3833,10))), --LEFT(C3833,10) - --LEFT(A3833,10), "")</f>
        <v>45.646500000002561</v>
      </c>
      <c r="C3833" s="4">
        <v>45727.646527777775</v>
      </c>
      <c r="D3833" s="16">
        <f>YEAR(C3833)</f>
        <v>2025</v>
      </c>
      <c r="E3833" s="1" t="str">
        <f t="shared" si="59"/>
        <v>March 2025</v>
      </c>
      <c r="F3833" s="3" t="str">
        <f ca="1">IF(C3833&gt;=TODAY()-365, "Last 12 Months", "After 12 Months")</f>
        <v>Last 12 Months</v>
      </c>
      <c r="G3833" s="1" t="s">
        <v>6741</v>
      </c>
      <c r="H3833" s="1" t="s">
        <v>2649</v>
      </c>
      <c r="I3833" s="1" t="s">
        <v>6742</v>
      </c>
      <c r="J3833" s="8">
        <f>EOMONTH(C3833, 0)</f>
        <v>45747</v>
      </c>
      <c r="K3833" s="1" t="s">
        <v>233</v>
      </c>
      <c r="L3833" s="1" t="str">
        <f>IF(ISNUMBER(SEARCH("Social subscription",I3833)),"Social Sub",IF(OR(ISNUMBER(SEARCH("Mens",I3833)),ISNUMBER(SEARCH("Ladies",I3833))),"Match Fees",IF(OR(ISNUMBER(SEARCH("Badgers",I3833)),ISNUMBER(SEARCH("Match Fee",I3833))),"Match Fees",IF(OR(ISNUMBER(SEARCH("Training",I3833)),ISNUMBER(SEARCH("Aspirations",I3833))),"Training Fee",""))))</f>
        <v>Match Fees</v>
      </c>
      <c r="M3833" s="1">
        <v>10</v>
      </c>
      <c r="N3833" s="1">
        <v>0</v>
      </c>
      <c r="O3833" s="1">
        <v>0</v>
      </c>
      <c r="P3833" s="1">
        <v>0</v>
      </c>
      <c r="Q3833" s="1">
        <v>10</v>
      </c>
    </row>
    <row r="3834" spans="1:17" ht="12.75">
      <c r="A3834" s="4">
        <v>45689</v>
      </c>
      <c r="B3834" s="18">
        <f>IF(AND(ISNUMBER(--LEFT(A3834,10)), ISNUMBER(--LEFT(C3834,10))), --LEFT(C3834,10) - --LEFT(A3834,10), "")</f>
        <v>38.646500000002561</v>
      </c>
      <c r="C3834" s="4">
        <v>45727.646527777775</v>
      </c>
      <c r="D3834" s="16">
        <f>YEAR(C3834)</f>
        <v>2025</v>
      </c>
      <c r="E3834" s="1" t="str">
        <f t="shared" si="59"/>
        <v>March 2025</v>
      </c>
      <c r="F3834" s="3" t="str">
        <f ca="1">IF(C3834&gt;=TODAY()-365, "Last 12 Months", "After 12 Months")</f>
        <v>Last 12 Months</v>
      </c>
      <c r="G3834" s="1" t="s">
        <v>6743</v>
      </c>
      <c r="H3834" s="1" t="s">
        <v>2649</v>
      </c>
      <c r="I3834" s="1" t="s">
        <v>6744</v>
      </c>
      <c r="J3834" s="8">
        <f>EOMONTH(C3834, 0)</f>
        <v>45747</v>
      </c>
      <c r="K3834" s="1" t="s">
        <v>233</v>
      </c>
      <c r="L3834" s="1" t="str">
        <f>IF(ISNUMBER(SEARCH("Social subscription",I3834)),"Social Sub",IF(OR(ISNUMBER(SEARCH("Mens",I3834)),ISNUMBER(SEARCH("Ladies",I3834))),"Match Fees",IF(OR(ISNUMBER(SEARCH("Badgers",I3834)),ISNUMBER(SEARCH("Match Fee",I3834))),"Match Fees",IF(OR(ISNUMBER(SEARCH("Training",I3834)),ISNUMBER(SEARCH("Aspirations",I3834))),"Training Fee",""))))</f>
        <v>Match Fees</v>
      </c>
      <c r="M3834" s="1">
        <v>10</v>
      </c>
      <c r="N3834" s="1">
        <v>0</v>
      </c>
      <c r="O3834" s="1">
        <v>0</v>
      </c>
      <c r="P3834" s="1">
        <v>0</v>
      </c>
      <c r="Q3834" s="1">
        <v>10</v>
      </c>
    </row>
    <row r="3835" spans="1:17" ht="12.75">
      <c r="A3835" s="4">
        <v>45704</v>
      </c>
      <c r="B3835" s="18">
        <f>IF(AND(ISNUMBER(--LEFT(A3835,10)), ISNUMBER(--LEFT(C3835,10))), --LEFT(C3835,10) - --LEFT(A3835,10), "")</f>
        <v>23.646500000002561</v>
      </c>
      <c r="C3835" s="4">
        <v>45727.646527777775</v>
      </c>
      <c r="D3835" s="16">
        <f>YEAR(C3835)</f>
        <v>2025</v>
      </c>
      <c r="E3835" s="1" t="str">
        <f t="shared" si="59"/>
        <v>March 2025</v>
      </c>
      <c r="F3835" s="3" t="str">
        <f ca="1">IF(C3835&gt;=TODAY()-365, "Last 12 Months", "After 12 Months")</f>
        <v>Last 12 Months</v>
      </c>
      <c r="G3835" s="1" t="s">
        <v>6745</v>
      </c>
      <c r="H3835" s="1" t="s">
        <v>2649</v>
      </c>
      <c r="I3835" s="1" t="s">
        <v>6746</v>
      </c>
      <c r="J3835" s="8">
        <f>EOMONTH(C3835, 0)</f>
        <v>45747</v>
      </c>
      <c r="K3835" s="1" t="s">
        <v>233</v>
      </c>
      <c r="L3835" s="1" t="str">
        <f>IF(ISNUMBER(SEARCH("Social subscription",I3835)),"Social Sub",IF(OR(ISNUMBER(SEARCH("Mens",I3835)),ISNUMBER(SEARCH("Ladies",I3835))),"Match Fees",IF(OR(ISNUMBER(SEARCH("Badgers",I3835)),ISNUMBER(SEARCH("Match Fee",I3835))),"Match Fees",IF(OR(ISNUMBER(SEARCH("Training",I3835)),ISNUMBER(SEARCH("Aspirations",I3835))),"Training Fee",""))))</f>
        <v>Match Fees</v>
      </c>
      <c r="M3835" s="1">
        <v>10</v>
      </c>
      <c r="N3835" s="1">
        <v>0</v>
      </c>
      <c r="O3835" s="1">
        <v>0</v>
      </c>
      <c r="P3835" s="1">
        <v>0</v>
      </c>
      <c r="Q3835" s="1">
        <v>10</v>
      </c>
    </row>
    <row r="3836" spans="1:17" ht="12.75">
      <c r="A3836" s="4">
        <v>45719</v>
      </c>
      <c r="B3836" s="18">
        <f>IF(AND(ISNUMBER(--LEFT(A3836,10)), ISNUMBER(--LEFT(C3836,10))), --LEFT(C3836,10) - --LEFT(A3836,10), "")</f>
        <v>8.6465000000025611</v>
      </c>
      <c r="C3836" s="4">
        <v>45727.646527777775</v>
      </c>
      <c r="D3836" s="16">
        <f>YEAR(C3836)</f>
        <v>2025</v>
      </c>
      <c r="E3836" s="1" t="str">
        <f t="shared" si="59"/>
        <v>March 2025</v>
      </c>
      <c r="F3836" s="3" t="str">
        <f ca="1">IF(C3836&gt;=TODAY()-365, "Last 12 Months", "After 12 Months")</f>
        <v>Last 12 Months</v>
      </c>
      <c r="G3836" s="1" t="s">
        <v>6747</v>
      </c>
      <c r="H3836" s="1" t="s">
        <v>2649</v>
      </c>
      <c r="I3836" s="1" t="s">
        <v>6748</v>
      </c>
      <c r="J3836" s="8">
        <f>EOMONTH(C3836, 0)</f>
        <v>45747</v>
      </c>
      <c r="K3836" s="1" t="s">
        <v>233</v>
      </c>
      <c r="L3836" s="1" t="str">
        <f>IF(ISNUMBER(SEARCH("Social subscription",I3836)),"Social Sub",IF(OR(ISNUMBER(SEARCH("Mens",I3836)),ISNUMBER(SEARCH("Ladies",I3836))),"Match Fees",IF(OR(ISNUMBER(SEARCH("Badgers",I3836)),ISNUMBER(SEARCH("Match Fee",I3836))),"Match Fees",IF(OR(ISNUMBER(SEARCH("Training",I3836)),ISNUMBER(SEARCH("Aspirations",I3836))),"Training Fee",""))))</f>
        <v>Match Fees</v>
      </c>
      <c r="M3836" s="1">
        <v>10</v>
      </c>
      <c r="N3836" s="1">
        <v>0</v>
      </c>
      <c r="O3836" s="1">
        <v>0</v>
      </c>
      <c r="P3836" s="1">
        <v>0</v>
      </c>
      <c r="Q3836" s="1">
        <v>10</v>
      </c>
    </row>
    <row r="3837" spans="1:17" ht="12.75">
      <c r="A3837" s="4">
        <v>45719</v>
      </c>
      <c r="B3837" s="18">
        <f>IF(AND(ISNUMBER(--LEFT(A3837,10)), ISNUMBER(--LEFT(C3837,10))), --LEFT(C3837,10) - --LEFT(A3837,10), "")</f>
        <v>8.6465000000025611</v>
      </c>
      <c r="C3837" s="4">
        <v>45727.646527777775</v>
      </c>
      <c r="D3837" s="16">
        <f>YEAR(C3837)</f>
        <v>2025</v>
      </c>
      <c r="E3837" s="1" t="str">
        <f t="shared" si="59"/>
        <v>March 2025</v>
      </c>
      <c r="F3837" s="3" t="str">
        <f ca="1">IF(C3837&gt;=TODAY()-365, "Last 12 Months", "After 12 Months")</f>
        <v>Last 12 Months</v>
      </c>
      <c r="G3837" s="1" t="s">
        <v>6749</v>
      </c>
      <c r="H3837" s="1" t="s">
        <v>2649</v>
      </c>
      <c r="I3837" s="1" t="s">
        <v>6750</v>
      </c>
      <c r="J3837" s="8">
        <f>EOMONTH(C3837, 0)</f>
        <v>45747</v>
      </c>
      <c r="K3837" s="1" t="s">
        <v>233</v>
      </c>
      <c r="L3837" s="1" t="str">
        <f>IF(ISNUMBER(SEARCH("Social subscription",I3837)),"Social Sub",IF(OR(ISNUMBER(SEARCH("Mens",I3837)),ISNUMBER(SEARCH("Ladies",I3837))),"Match Fees",IF(OR(ISNUMBER(SEARCH("Badgers",I3837)),ISNUMBER(SEARCH("Match Fee",I3837))),"Match Fees",IF(OR(ISNUMBER(SEARCH("Training",I3837)),ISNUMBER(SEARCH("Aspirations",I3837))),"Training Fee",""))))</f>
        <v>Match Fees</v>
      </c>
      <c r="M3837" s="1">
        <v>10</v>
      </c>
      <c r="N3837" s="1">
        <v>0</v>
      </c>
      <c r="O3837" s="1">
        <v>0</v>
      </c>
      <c r="P3837" s="1">
        <v>0</v>
      </c>
      <c r="Q3837" s="1">
        <v>10</v>
      </c>
    </row>
    <row r="3838" spans="1:17" ht="12.75">
      <c r="A3838" s="4">
        <v>45727</v>
      </c>
      <c r="B3838" s="18">
        <f>IF(AND(ISNUMBER(--LEFT(A3838,10)), ISNUMBER(--LEFT(C3838,10))), --LEFT(C3838,10) - --LEFT(A3838,10), "")</f>
        <v>0.64650000000256114</v>
      </c>
      <c r="C3838" s="4">
        <v>45727.646527777775</v>
      </c>
      <c r="D3838" s="16">
        <f>YEAR(C3838)</f>
        <v>2025</v>
      </c>
      <c r="E3838" s="1" t="str">
        <f t="shared" si="59"/>
        <v>March 2025</v>
      </c>
      <c r="F3838" s="3" t="str">
        <f ca="1">IF(C3838&gt;=TODAY()-365, "Last 12 Months", "After 12 Months")</f>
        <v>Last 12 Months</v>
      </c>
      <c r="G3838" s="1" t="s">
        <v>6751</v>
      </c>
      <c r="H3838" s="1" t="s">
        <v>2649</v>
      </c>
      <c r="I3838" s="1" t="s">
        <v>6752</v>
      </c>
      <c r="J3838" s="8">
        <f>EOMONTH(C3838, 0)</f>
        <v>45747</v>
      </c>
      <c r="K3838" s="1" t="s">
        <v>233</v>
      </c>
      <c r="L3838" s="1" t="str">
        <f>IF(ISNUMBER(SEARCH("Social subscription",I3838)),"Social Sub",IF(OR(ISNUMBER(SEARCH("Mens",I3838)),ISNUMBER(SEARCH("Ladies",I3838))),"Match Fees",IF(OR(ISNUMBER(SEARCH("Badgers",I3838)),ISNUMBER(SEARCH("Match Fee",I3838))),"Match Fees",IF(OR(ISNUMBER(SEARCH("Training",I3838)),ISNUMBER(SEARCH("Aspirations",I3838))),"Training Fee",""))))</f>
        <v>Match Fees</v>
      </c>
      <c r="M3838" s="1">
        <v>10</v>
      </c>
      <c r="N3838" s="1">
        <v>0</v>
      </c>
      <c r="O3838" s="1">
        <v>0</v>
      </c>
      <c r="P3838" s="1">
        <v>0</v>
      </c>
      <c r="Q3838" s="1">
        <v>10</v>
      </c>
    </row>
    <row r="3839" spans="1:17" ht="12.75">
      <c r="A3839" s="4">
        <v>45717</v>
      </c>
      <c r="B3839" s="18">
        <f>IF(AND(ISNUMBER(--LEFT(A3839,10)), ISNUMBER(--LEFT(C3839,10))), --LEFT(C3839,10) - --LEFT(A3839,10), "")</f>
        <v>10.813099999999395</v>
      </c>
      <c r="C3839" s="4">
        <v>45727.813194444447</v>
      </c>
      <c r="D3839" s="16">
        <f>YEAR(C3839)</f>
        <v>2025</v>
      </c>
      <c r="E3839" s="1" t="str">
        <f t="shared" si="59"/>
        <v>March 2025</v>
      </c>
      <c r="F3839" s="3" t="str">
        <f ca="1">IF(C3839&gt;=TODAY()-365, "Last 12 Months", "After 12 Months")</f>
        <v>Last 12 Months</v>
      </c>
      <c r="G3839" s="1" t="s">
        <v>6753</v>
      </c>
      <c r="H3839" s="1" t="s">
        <v>2510</v>
      </c>
      <c r="I3839" s="1" t="s">
        <v>6574</v>
      </c>
      <c r="J3839" s="8">
        <f>EOMONTH(C3839, 0)</f>
        <v>45747</v>
      </c>
      <c r="K3839" s="1" t="s">
        <v>233</v>
      </c>
      <c r="L3839" s="1" t="str">
        <f>IF(ISNUMBER(SEARCH("Social subscription",I3839)),"Social Sub",IF(OR(ISNUMBER(SEARCH("Mens",I3839)),ISNUMBER(SEARCH("Ladies",I3839))),"Match Fees",IF(OR(ISNUMBER(SEARCH("Badgers",I3839)),ISNUMBER(SEARCH("Match Fee",I3839))),"Match Fees",IF(OR(ISNUMBER(SEARCH("Training",I3839)),ISNUMBER(SEARCH("Aspirations",I3839))),"Training Fee",""))))</f>
        <v>Match Fees</v>
      </c>
      <c r="M3839" s="1">
        <v>5</v>
      </c>
      <c r="N3839" s="1">
        <v>0</v>
      </c>
      <c r="O3839" s="1">
        <v>0</v>
      </c>
      <c r="P3839" s="1">
        <v>0</v>
      </c>
      <c r="Q3839" s="1">
        <v>5</v>
      </c>
    </row>
    <row r="3840" spans="1:17" ht="12.75">
      <c r="A3840" s="4">
        <v>45726</v>
      </c>
      <c r="B3840" s="18">
        <f>IF(AND(ISNUMBER(--LEFT(A3840,10)), ISNUMBER(--LEFT(C3840,10))), --LEFT(C3840,10) - --LEFT(A3840,10), "")</f>
        <v>1.8130999999993946</v>
      </c>
      <c r="C3840" s="4">
        <v>45727.813194444447</v>
      </c>
      <c r="D3840" s="16">
        <f>YEAR(C3840)</f>
        <v>2025</v>
      </c>
      <c r="E3840" s="1" t="str">
        <f t="shared" si="59"/>
        <v>March 2025</v>
      </c>
      <c r="F3840" s="3" t="str">
        <f ca="1">IF(C3840&gt;=TODAY()-365, "Last 12 Months", "After 12 Months")</f>
        <v>Last 12 Months</v>
      </c>
      <c r="G3840" s="1" t="s">
        <v>6754</v>
      </c>
      <c r="H3840" s="1" t="s">
        <v>2510</v>
      </c>
      <c r="I3840" s="1" t="s">
        <v>6755</v>
      </c>
      <c r="J3840" s="8">
        <f>EOMONTH(C3840, 0)</f>
        <v>45747</v>
      </c>
      <c r="K3840" s="1" t="s">
        <v>233</v>
      </c>
      <c r="L3840" s="1" t="str">
        <f>IF(ISNUMBER(SEARCH("Social subscription",I3840)),"Social Sub",IF(OR(ISNUMBER(SEARCH("Mens",I3840)),ISNUMBER(SEARCH("Ladies",I3840))),"Match Fees",IF(OR(ISNUMBER(SEARCH("Badgers",I3840)),ISNUMBER(SEARCH("Match Fee",I3840))),"Match Fees",IF(OR(ISNUMBER(SEARCH("Training",I3840)),ISNUMBER(SEARCH("Aspirations",I3840))),"Training Fee",""))))</f>
        <v>Match Fees</v>
      </c>
      <c r="M3840" s="1">
        <v>5</v>
      </c>
      <c r="N3840" s="1">
        <v>0</v>
      </c>
      <c r="O3840" s="1">
        <v>0</v>
      </c>
      <c r="P3840" s="1">
        <v>0</v>
      </c>
      <c r="Q3840" s="1">
        <v>5</v>
      </c>
    </row>
    <row r="3841" spans="1:17" ht="12.75">
      <c r="A3841" s="4">
        <v>45612</v>
      </c>
      <c r="B3841" s="18">
        <f>IF(AND(ISNUMBER(--LEFT(A3841,10)), ISNUMBER(--LEFT(C3841,10))), --LEFT(C3841,10) - --LEFT(A3841,10), "")</f>
        <v>115.88470000000234</v>
      </c>
      <c r="C3841" s="4">
        <v>45727.884722222225</v>
      </c>
      <c r="D3841" s="16">
        <f>YEAR(C3841)</f>
        <v>2025</v>
      </c>
      <c r="E3841" s="1" t="str">
        <f t="shared" si="59"/>
        <v>March 2025</v>
      </c>
      <c r="F3841" s="3" t="str">
        <f ca="1">IF(C3841&gt;=TODAY()-365, "Last 12 Months", "After 12 Months")</f>
        <v>Last 12 Months</v>
      </c>
      <c r="G3841" s="1" t="s">
        <v>6756</v>
      </c>
      <c r="H3841" s="1" t="s">
        <v>1270</v>
      </c>
      <c r="I3841" s="1" t="s">
        <v>5259</v>
      </c>
      <c r="J3841" s="8">
        <f>EOMONTH(C3841, 0)</f>
        <v>45747</v>
      </c>
      <c r="K3841" s="1" t="s">
        <v>241</v>
      </c>
      <c r="L3841" s="1" t="str">
        <f>IF(ISNUMBER(SEARCH("Social subscription",I3841)),"Social Sub",IF(OR(ISNUMBER(SEARCH("Mens",I3841)),ISNUMBER(SEARCH("Ladies",I3841))),"Match Fees",IF(OR(ISNUMBER(SEARCH("Badgers",I3841)),ISNUMBER(SEARCH("Match Fee",I3841))),"Match Fees",IF(OR(ISNUMBER(SEARCH("Training",I3841)),ISNUMBER(SEARCH("Aspirations",I3841))),"Training Fee",""))))</f>
        <v>Match Fees</v>
      </c>
      <c r="M3841" s="1">
        <v>3</v>
      </c>
      <c r="N3841" s="1">
        <v>0</v>
      </c>
      <c r="O3841" s="1">
        <v>0</v>
      </c>
      <c r="P3841" s="1">
        <v>0</v>
      </c>
      <c r="Q3841" s="1">
        <v>3</v>
      </c>
    </row>
    <row r="3842" spans="1:17" ht="12.75">
      <c r="A3842" s="4">
        <v>45626</v>
      </c>
      <c r="B3842" s="18">
        <f>IF(AND(ISNUMBER(--LEFT(A3842,10)), ISNUMBER(--LEFT(C3842,10))), --LEFT(C3842,10) - --LEFT(A3842,10), "")</f>
        <v>101.88470000000234</v>
      </c>
      <c r="C3842" s="4">
        <v>45727.884722222225</v>
      </c>
      <c r="D3842" s="16">
        <f>YEAR(C3842)</f>
        <v>2025</v>
      </c>
      <c r="E3842" s="1" t="str">
        <f t="shared" si="59"/>
        <v>March 2025</v>
      </c>
      <c r="F3842" s="3" t="str">
        <f ca="1">IF(C3842&gt;=TODAY()-365, "Last 12 Months", "After 12 Months")</f>
        <v>Last 12 Months</v>
      </c>
      <c r="G3842" s="1" t="s">
        <v>6757</v>
      </c>
      <c r="H3842" s="1" t="s">
        <v>1270</v>
      </c>
      <c r="I3842" s="1" t="s">
        <v>5338</v>
      </c>
      <c r="J3842" s="8">
        <f>EOMONTH(C3842, 0)</f>
        <v>45747</v>
      </c>
      <c r="K3842" s="1" t="s">
        <v>241</v>
      </c>
      <c r="L3842" s="1" t="str">
        <f>IF(ISNUMBER(SEARCH("Social subscription",I3842)),"Social Sub",IF(OR(ISNUMBER(SEARCH("Mens",I3842)),ISNUMBER(SEARCH("Ladies",I3842))),"Match Fees",IF(OR(ISNUMBER(SEARCH("Badgers",I3842)),ISNUMBER(SEARCH("Match Fee",I3842))),"Match Fees",IF(OR(ISNUMBER(SEARCH("Training",I3842)),ISNUMBER(SEARCH("Aspirations",I3842))),"Training Fee",""))))</f>
        <v>Match Fees</v>
      </c>
      <c r="M3842" s="1">
        <v>3</v>
      </c>
      <c r="N3842" s="1">
        <v>0</v>
      </c>
      <c r="O3842" s="1">
        <v>0</v>
      </c>
      <c r="P3842" s="1">
        <v>0</v>
      </c>
      <c r="Q3842" s="1">
        <v>3</v>
      </c>
    </row>
    <row r="3843" spans="1:17" ht="12.75">
      <c r="A3843" s="4">
        <v>45696</v>
      </c>
      <c r="B3843" s="18">
        <f>IF(AND(ISNUMBER(--LEFT(A3843,10)), ISNUMBER(--LEFT(C3843,10))), --LEFT(C3843,10) - --LEFT(A3843,10), "")</f>
        <v>31.88470000000234</v>
      </c>
      <c r="C3843" s="4">
        <v>45727.884722222225</v>
      </c>
      <c r="D3843" s="16">
        <f>YEAR(C3843)</f>
        <v>2025</v>
      </c>
      <c r="E3843" s="1" t="str">
        <f t="shared" ref="E3843:E3906" si="60">TEXT(C3843, "mmmm yyyy")</f>
        <v>March 2025</v>
      </c>
      <c r="F3843" s="3" t="str">
        <f ca="1">IF(C3843&gt;=TODAY()-365, "Last 12 Months", "After 12 Months")</f>
        <v>Last 12 Months</v>
      </c>
      <c r="G3843" s="1" t="s">
        <v>6758</v>
      </c>
      <c r="H3843" s="1" t="s">
        <v>1270</v>
      </c>
      <c r="I3843" s="1" t="s">
        <v>5975</v>
      </c>
      <c r="J3843" s="8">
        <f>EOMONTH(C3843, 0)</f>
        <v>45747</v>
      </c>
      <c r="K3843" s="1" t="s">
        <v>241</v>
      </c>
      <c r="L3843" s="1" t="str">
        <f>IF(ISNUMBER(SEARCH("Social subscription",I3843)),"Social Sub",IF(OR(ISNUMBER(SEARCH("Mens",I3843)),ISNUMBER(SEARCH("Ladies",I3843))),"Match Fees",IF(OR(ISNUMBER(SEARCH("Badgers",I3843)),ISNUMBER(SEARCH("Match Fee",I3843))),"Match Fees",IF(OR(ISNUMBER(SEARCH("Training",I3843)),ISNUMBER(SEARCH("Aspirations",I3843))),"Training Fee",""))))</f>
        <v>Match Fees</v>
      </c>
      <c r="M3843" s="1">
        <v>3</v>
      </c>
      <c r="N3843" s="1">
        <v>0</v>
      </c>
      <c r="O3843" s="1">
        <v>0</v>
      </c>
      <c r="P3843" s="1">
        <v>0</v>
      </c>
      <c r="Q3843" s="1">
        <v>3</v>
      </c>
    </row>
    <row r="3844" spans="1:17" ht="12.75">
      <c r="A3844" s="4">
        <v>45717</v>
      </c>
      <c r="B3844" s="18">
        <f>IF(AND(ISNUMBER(--LEFT(A3844,10)), ISNUMBER(--LEFT(C3844,10))), --LEFT(C3844,10) - --LEFT(A3844,10), "")</f>
        <v>10.88470000000234</v>
      </c>
      <c r="C3844" s="4">
        <v>45727.884722222225</v>
      </c>
      <c r="D3844" s="16">
        <f>YEAR(C3844)</f>
        <v>2025</v>
      </c>
      <c r="E3844" s="1" t="str">
        <f t="shared" si="60"/>
        <v>March 2025</v>
      </c>
      <c r="F3844" s="3" t="str">
        <f ca="1">IF(C3844&gt;=TODAY()-365, "Last 12 Months", "After 12 Months")</f>
        <v>Last 12 Months</v>
      </c>
      <c r="G3844" s="1" t="s">
        <v>6759</v>
      </c>
      <c r="H3844" s="1" t="s">
        <v>1270</v>
      </c>
      <c r="I3844" s="1" t="s">
        <v>6695</v>
      </c>
      <c r="J3844" s="8">
        <f>EOMONTH(C3844, 0)</f>
        <v>45747</v>
      </c>
      <c r="K3844" s="1" t="s">
        <v>241</v>
      </c>
      <c r="L3844" s="1" t="str">
        <f>IF(ISNUMBER(SEARCH("Social subscription",I3844)),"Social Sub",IF(OR(ISNUMBER(SEARCH("Mens",I3844)),ISNUMBER(SEARCH("Ladies",I3844))),"Match Fees",IF(OR(ISNUMBER(SEARCH("Badgers",I3844)),ISNUMBER(SEARCH("Match Fee",I3844))),"Match Fees",IF(OR(ISNUMBER(SEARCH("Training",I3844)),ISNUMBER(SEARCH("Aspirations",I3844))),"Training Fee",""))))</f>
        <v>Match Fees</v>
      </c>
      <c r="M3844" s="1">
        <v>3</v>
      </c>
      <c r="N3844" s="1">
        <v>0</v>
      </c>
      <c r="O3844" s="1">
        <v>0</v>
      </c>
      <c r="P3844" s="1">
        <v>0</v>
      </c>
      <c r="Q3844" s="1">
        <v>3</v>
      </c>
    </row>
    <row r="3845" spans="1:17" ht="12.75">
      <c r="A3845" s="4">
        <v>45641</v>
      </c>
      <c r="B3845" s="18">
        <f>IF(AND(ISNUMBER(--LEFT(A3845,10)), ISNUMBER(--LEFT(C3845,10))), --LEFT(C3845,10) - --LEFT(A3845,10), "")</f>
        <v>86.885399999999208</v>
      </c>
      <c r="C3845" s="4">
        <v>45727.885416666664</v>
      </c>
      <c r="D3845" s="16">
        <f>YEAR(C3845)</f>
        <v>2025</v>
      </c>
      <c r="E3845" s="1" t="str">
        <f t="shared" si="60"/>
        <v>March 2025</v>
      </c>
      <c r="F3845" s="3" t="str">
        <f ca="1">IF(C3845&gt;=TODAY()-365, "Last 12 Months", "After 12 Months")</f>
        <v>Last 12 Months</v>
      </c>
      <c r="G3845" s="1" t="s">
        <v>6760</v>
      </c>
      <c r="H3845" s="1" t="s">
        <v>1270</v>
      </c>
      <c r="I3845" s="1" t="s">
        <v>5327</v>
      </c>
      <c r="J3845" s="8">
        <f>EOMONTH(C3845, 0)</f>
        <v>45747</v>
      </c>
      <c r="K3845" s="1" t="s">
        <v>241</v>
      </c>
      <c r="L3845" s="1" t="str">
        <f>IF(ISNUMBER(SEARCH("Social subscription",I3845)),"Social Sub",IF(OR(ISNUMBER(SEARCH("Mens",I3845)),ISNUMBER(SEARCH("Ladies",I3845))),"Match Fees",IF(OR(ISNUMBER(SEARCH("Badgers",I3845)),ISNUMBER(SEARCH("Match Fee",I3845))),"Match Fees",IF(OR(ISNUMBER(SEARCH("Training",I3845)),ISNUMBER(SEARCH("Aspirations",I3845))),"Training Fee",""))))</f>
        <v>Training Fee</v>
      </c>
      <c r="M3845" s="1">
        <v>3</v>
      </c>
      <c r="N3845" s="1">
        <v>0</v>
      </c>
      <c r="O3845" s="1">
        <v>0</v>
      </c>
      <c r="P3845" s="1">
        <v>0</v>
      </c>
      <c r="Q3845" s="1">
        <v>3</v>
      </c>
    </row>
    <row r="3846" spans="1:17" ht="12.75">
      <c r="A3846" s="4">
        <v>45674</v>
      </c>
      <c r="B3846" s="18">
        <f>IF(AND(ISNUMBER(--LEFT(A3846,10)), ISNUMBER(--LEFT(C3846,10))), --LEFT(C3846,10) - --LEFT(A3846,10), "")</f>
        <v>55.354099999996834</v>
      </c>
      <c r="C3846" s="4">
        <v>45729.354166666664</v>
      </c>
      <c r="D3846" s="16">
        <f>YEAR(C3846)</f>
        <v>2025</v>
      </c>
      <c r="E3846" s="1" t="str">
        <f t="shared" si="60"/>
        <v>March 2025</v>
      </c>
      <c r="F3846" s="3" t="str">
        <f ca="1">IF(C3846&gt;=TODAY()-365, "Last 12 Months", "After 12 Months")</f>
        <v>Last 12 Months</v>
      </c>
      <c r="G3846" s="1" t="s">
        <v>6761</v>
      </c>
      <c r="H3846" s="1" t="s">
        <v>456</v>
      </c>
      <c r="I3846" s="1" t="s">
        <v>6762</v>
      </c>
      <c r="J3846" s="8">
        <f>EOMONTH(C3846, 0)</f>
        <v>45747</v>
      </c>
      <c r="K3846" s="1" t="s">
        <v>373</v>
      </c>
      <c r="L3846" s="1" t="str">
        <f>IF(ISNUMBER(SEARCH("Social subscription",I3846)),"Social Sub",IF(OR(ISNUMBER(SEARCH("Mens",I3846)),ISNUMBER(SEARCH("Ladies",I3846))),"Match Fees",IF(OR(ISNUMBER(SEARCH("Badgers",I3846)),ISNUMBER(SEARCH("Match Fee",I3846))),"Match Fees",IF(OR(ISNUMBER(SEARCH("Training",I3846)),ISNUMBER(SEARCH("Aspirations",I3846))),"Training Fee",""))))</f>
        <v>Match Fees</v>
      </c>
      <c r="M3846" s="1">
        <v>3</v>
      </c>
      <c r="N3846" s="1">
        <v>0.06</v>
      </c>
      <c r="O3846" s="1">
        <v>0.05</v>
      </c>
      <c r="P3846" s="1">
        <v>0</v>
      </c>
      <c r="Q3846" s="1">
        <v>2.89</v>
      </c>
    </row>
    <row r="3847" spans="1:17" ht="12.75">
      <c r="A3847" s="4">
        <v>45676</v>
      </c>
      <c r="B3847" s="18">
        <f>IF(AND(ISNUMBER(--LEFT(A3847,10)), ISNUMBER(--LEFT(C3847,10))), --LEFT(C3847,10) - --LEFT(A3847,10), "")</f>
        <v>53.354099999996834</v>
      </c>
      <c r="C3847" s="4">
        <v>45729.354166666664</v>
      </c>
      <c r="D3847" s="16">
        <f>YEAR(C3847)</f>
        <v>2025</v>
      </c>
      <c r="E3847" s="1" t="str">
        <f t="shared" si="60"/>
        <v>March 2025</v>
      </c>
      <c r="F3847" s="3" t="str">
        <f ca="1">IF(C3847&gt;=TODAY()-365, "Last 12 Months", "After 12 Months")</f>
        <v>Last 12 Months</v>
      </c>
      <c r="G3847" s="1" t="s">
        <v>6763</v>
      </c>
      <c r="H3847" s="1" t="s">
        <v>456</v>
      </c>
      <c r="I3847" s="1" t="s">
        <v>6764</v>
      </c>
      <c r="J3847" s="8">
        <f>EOMONTH(C3847, 0)</f>
        <v>45747</v>
      </c>
      <c r="K3847" s="1" t="s">
        <v>373</v>
      </c>
      <c r="L3847" s="1" t="str">
        <f>IF(ISNUMBER(SEARCH("Social subscription",I3847)),"Social Sub",IF(OR(ISNUMBER(SEARCH("Mens",I3847)),ISNUMBER(SEARCH("Ladies",I3847))),"Match Fees",IF(OR(ISNUMBER(SEARCH("Badgers",I3847)),ISNUMBER(SEARCH("Match Fee",I3847))),"Match Fees",IF(OR(ISNUMBER(SEARCH("Training",I3847)),ISNUMBER(SEARCH("Aspirations",I3847))),"Training Fee",""))))</f>
        <v>Training Fee</v>
      </c>
      <c r="M3847" s="1">
        <v>3</v>
      </c>
      <c r="N3847" s="1">
        <v>0.06</v>
      </c>
      <c r="O3847" s="1">
        <v>0.05</v>
      </c>
      <c r="P3847" s="1">
        <v>0</v>
      </c>
      <c r="Q3847" s="1">
        <v>2.89</v>
      </c>
    </row>
    <row r="3848" spans="1:17" ht="12.75">
      <c r="A3848" s="4">
        <v>45688</v>
      </c>
      <c r="B3848" s="18">
        <f>IF(AND(ISNUMBER(--LEFT(A3848,10)), ISNUMBER(--LEFT(C3848,10))), --LEFT(C3848,10) - --LEFT(A3848,10), "")</f>
        <v>41.354099999996834</v>
      </c>
      <c r="C3848" s="4">
        <v>45729.354166666664</v>
      </c>
      <c r="D3848" s="16">
        <f>YEAR(C3848)</f>
        <v>2025</v>
      </c>
      <c r="E3848" s="1" t="str">
        <f t="shared" si="60"/>
        <v>March 2025</v>
      </c>
      <c r="F3848" s="3" t="str">
        <f ca="1">IF(C3848&gt;=TODAY()-365, "Last 12 Months", "After 12 Months")</f>
        <v>Last 12 Months</v>
      </c>
      <c r="G3848" s="1" t="s">
        <v>6765</v>
      </c>
      <c r="H3848" s="1" t="s">
        <v>456</v>
      </c>
      <c r="I3848" s="1" t="s">
        <v>6766</v>
      </c>
      <c r="J3848" s="8">
        <f>EOMONTH(C3848, 0)</f>
        <v>45747</v>
      </c>
      <c r="K3848" s="1" t="s">
        <v>373</v>
      </c>
      <c r="L3848" s="1" t="str">
        <f>IF(ISNUMBER(SEARCH("Social subscription",I3848)),"Social Sub",IF(OR(ISNUMBER(SEARCH("Mens",I3848)),ISNUMBER(SEARCH("Ladies",I3848))),"Match Fees",IF(OR(ISNUMBER(SEARCH("Badgers",I3848)),ISNUMBER(SEARCH("Match Fee",I3848))),"Match Fees",IF(OR(ISNUMBER(SEARCH("Training",I3848)),ISNUMBER(SEARCH("Aspirations",I3848))),"Training Fee",""))))</f>
        <v>Match Fees</v>
      </c>
      <c r="M3848" s="1">
        <v>3</v>
      </c>
      <c r="N3848" s="1">
        <v>0.06</v>
      </c>
      <c r="O3848" s="1">
        <v>0.05</v>
      </c>
      <c r="P3848" s="1">
        <v>0</v>
      </c>
      <c r="Q3848" s="1">
        <v>2.89</v>
      </c>
    </row>
    <row r="3849" spans="1:17" ht="12.75">
      <c r="A3849" s="4">
        <v>45695</v>
      </c>
      <c r="B3849" s="18">
        <f>IF(AND(ISNUMBER(--LEFT(A3849,10)), ISNUMBER(--LEFT(C3849,10))), --LEFT(C3849,10) - --LEFT(A3849,10), "")</f>
        <v>34.354099999996834</v>
      </c>
      <c r="C3849" s="4">
        <v>45729.354166666664</v>
      </c>
      <c r="D3849" s="16">
        <f>YEAR(C3849)</f>
        <v>2025</v>
      </c>
      <c r="E3849" s="1" t="str">
        <f t="shared" si="60"/>
        <v>March 2025</v>
      </c>
      <c r="F3849" s="3" t="str">
        <f ca="1">IF(C3849&gt;=TODAY()-365, "Last 12 Months", "After 12 Months")</f>
        <v>Last 12 Months</v>
      </c>
      <c r="G3849" s="1" t="s">
        <v>6767</v>
      </c>
      <c r="H3849" s="1" t="s">
        <v>456</v>
      </c>
      <c r="I3849" s="1" t="s">
        <v>6768</v>
      </c>
      <c r="J3849" s="8">
        <f>EOMONTH(C3849, 0)</f>
        <v>45747</v>
      </c>
      <c r="K3849" s="1" t="s">
        <v>373</v>
      </c>
      <c r="L3849" s="1" t="str">
        <f>IF(ISNUMBER(SEARCH("Social subscription",I3849)),"Social Sub",IF(OR(ISNUMBER(SEARCH("Mens",I3849)),ISNUMBER(SEARCH("Ladies",I3849))),"Match Fees",IF(OR(ISNUMBER(SEARCH("Badgers",I3849)),ISNUMBER(SEARCH("Match Fee",I3849))),"Match Fees",IF(OR(ISNUMBER(SEARCH("Training",I3849)),ISNUMBER(SEARCH("Aspirations",I3849))),"Training Fee",""))))</f>
        <v>Match Fees</v>
      </c>
      <c r="M3849" s="1">
        <v>3</v>
      </c>
      <c r="N3849" s="1">
        <v>0.06</v>
      </c>
      <c r="O3849" s="1">
        <v>0.05</v>
      </c>
      <c r="P3849" s="1">
        <v>0</v>
      </c>
      <c r="Q3849" s="1">
        <v>2.89</v>
      </c>
    </row>
    <row r="3850" spans="1:17" ht="12.75">
      <c r="A3850" s="4">
        <v>45696</v>
      </c>
      <c r="B3850" s="18">
        <f>IF(AND(ISNUMBER(--LEFT(A3850,10)), ISNUMBER(--LEFT(C3850,10))), --LEFT(C3850,10) - --LEFT(A3850,10), "")</f>
        <v>33.354099999996834</v>
      </c>
      <c r="C3850" s="4">
        <v>45729.354166666664</v>
      </c>
      <c r="D3850" s="16">
        <f>YEAR(C3850)</f>
        <v>2025</v>
      </c>
      <c r="E3850" s="1" t="str">
        <f t="shared" si="60"/>
        <v>March 2025</v>
      </c>
      <c r="F3850" s="3" t="str">
        <f ca="1">IF(C3850&gt;=TODAY()-365, "Last 12 Months", "After 12 Months")</f>
        <v>Last 12 Months</v>
      </c>
      <c r="G3850" s="1" t="s">
        <v>6769</v>
      </c>
      <c r="H3850" s="1" t="s">
        <v>456</v>
      </c>
      <c r="I3850" s="1" t="s">
        <v>6770</v>
      </c>
      <c r="J3850" s="8">
        <f>EOMONTH(C3850, 0)</f>
        <v>45747</v>
      </c>
      <c r="K3850" s="1" t="s">
        <v>373</v>
      </c>
      <c r="L3850" s="1" t="str">
        <f>IF(ISNUMBER(SEARCH("Social subscription",I3850)),"Social Sub",IF(OR(ISNUMBER(SEARCH("Mens",I3850)),ISNUMBER(SEARCH("Ladies",I3850))),"Match Fees",IF(OR(ISNUMBER(SEARCH("Badgers",I3850)),ISNUMBER(SEARCH("Match Fee",I3850))),"Match Fees",IF(OR(ISNUMBER(SEARCH("Training",I3850)),ISNUMBER(SEARCH("Aspirations",I3850))),"Training Fee",""))))</f>
        <v>Training Fee</v>
      </c>
      <c r="M3850" s="1">
        <v>3</v>
      </c>
      <c r="N3850" s="1">
        <v>0.06</v>
      </c>
      <c r="O3850" s="1">
        <v>0.05</v>
      </c>
      <c r="P3850" s="1">
        <v>0</v>
      </c>
      <c r="Q3850" s="1">
        <v>2.89</v>
      </c>
    </row>
    <row r="3851" spans="1:17" ht="12.75">
      <c r="A3851" s="4">
        <v>45697</v>
      </c>
      <c r="B3851" s="18">
        <f>IF(AND(ISNUMBER(--LEFT(A3851,10)), ISNUMBER(--LEFT(C3851,10))), --LEFT(C3851,10) - --LEFT(A3851,10), "")</f>
        <v>32.354099999996834</v>
      </c>
      <c r="C3851" s="4">
        <v>45729.354166666664</v>
      </c>
      <c r="D3851" s="16">
        <f>YEAR(C3851)</f>
        <v>2025</v>
      </c>
      <c r="E3851" s="1" t="str">
        <f t="shared" si="60"/>
        <v>March 2025</v>
      </c>
      <c r="F3851" s="3" t="str">
        <f ca="1">IF(C3851&gt;=TODAY()-365, "Last 12 Months", "After 12 Months")</f>
        <v>Last 12 Months</v>
      </c>
      <c r="G3851" s="1" t="s">
        <v>6771</v>
      </c>
      <c r="H3851" s="1" t="s">
        <v>456</v>
      </c>
      <c r="I3851" s="1" t="s">
        <v>6772</v>
      </c>
      <c r="J3851" s="8">
        <f>EOMONTH(C3851, 0)</f>
        <v>45747</v>
      </c>
      <c r="K3851" s="1" t="s">
        <v>373</v>
      </c>
      <c r="L3851" s="1" t="str">
        <f>IF(ISNUMBER(SEARCH("Social subscription",I3851)),"Social Sub",IF(OR(ISNUMBER(SEARCH("Mens",I3851)),ISNUMBER(SEARCH("Ladies",I3851))),"Match Fees",IF(OR(ISNUMBER(SEARCH("Badgers",I3851)),ISNUMBER(SEARCH("Match Fee",I3851))),"Match Fees",IF(OR(ISNUMBER(SEARCH("Training",I3851)),ISNUMBER(SEARCH("Aspirations",I3851))),"Training Fee",""))))</f>
        <v>Training Fee</v>
      </c>
      <c r="M3851" s="1">
        <v>3</v>
      </c>
      <c r="N3851" s="1">
        <v>0.06</v>
      </c>
      <c r="O3851" s="1">
        <v>0.05</v>
      </c>
      <c r="P3851" s="1">
        <v>0</v>
      </c>
      <c r="Q3851" s="1">
        <v>2.89</v>
      </c>
    </row>
    <row r="3852" spans="1:17" ht="12.75">
      <c r="A3852" s="4">
        <v>45704</v>
      </c>
      <c r="B3852" s="18">
        <f>IF(AND(ISNUMBER(--LEFT(A3852,10)), ISNUMBER(--LEFT(C3852,10))), --LEFT(C3852,10) - --LEFT(A3852,10), "")</f>
        <v>25.354099999996834</v>
      </c>
      <c r="C3852" s="4">
        <v>45729.354166666664</v>
      </c>
      <c r="D3852" s="16">
        <f>YEAR(C3852)</f>
        <v>2025</v>
      </c>
      <c r="E3852" s="1" t="str">
        <f t="shared" si="60"/>
        <v>March 2025</v>
      </c>
      <c r="F3852" s="3" t="str">
        <f ca="1">IF(C3852&gt;=TODAY()-365, "Last 12 Months", "After 12 Months")</f>
        <v>Last 12 Months</v>
      </c>
      <c r="G3852" s="1" t="s">
        <v>6773</v>
      </c>
      <c r="H3852" s="1" t="s">
        <v>456</v>
      </c>
      <c r="I3852" s="1" t="s">
        <v>6774</v>
      </c>
      <c r="J3852" s="8">
        <f>EOMONTH(C3852, 0)</f>
        <v>45747</v>
      </c>
      <c r="K3852" s="1" t="s">
        <v>373</v>
      </c>
      <c r="L3852" s="1" t="str">
        <f>IF(ISNUMBER(SEARCH("Social subscription",I3852)),"Social Sub",IF(OR(ISNUMBER(SEARCH("Mens",I3852)),ISNUMBER(SEARCH("Ladies",I3852))),"Match Fees",IF(OR(ISNUMBER(SEARCH("Badgers",I3852)),ISNUMBER(SEARCH("Match Fee",I3852))),"Match Fees",IF(OR(ISNUMBER(SEARCH("Training",I3852)),ISNUMBER(SEARCH("Aspirations",I3852))),"Training Fee",""))))</f>
        <v>Training Fee</v>
      </c>
      <c r="M3852" s="1">
        <v>3</v>
      </c>
      <c r="N3852" s="1">
        <v>0.06</v>
      </c>
      <c r="O3852" s="1">
        <v>0.05</v>
      </c>
      <c r="P3852" s="1">
        <v>0</v>
      </c>
      <c r="Q3852" s="1">
        <v>2.89</v>
      </c>
    </row>
    <row r="3853" spans="1:17" ht="12.75">
      <c r="A3853" s="4">
        <v>45710</v>
      </c>
      <c r="B3853" s="18">
        <f>IF(AND(ISNUMBER(--LEFT(A3853,10)), ISNUMBER(--LEFT(C3853,10))), --LEFT(C3853,10) - --LEFT(A3853,10), "")</f>
        <v>19.354099999996834</v>
      </c>
      <c r="C3853" s="4">
        <v>45729.354166666664</v>
      </c>
      <c r="D3853" s="16">
        <f>YEAR(C3853)</f>
        <v>2025</v>
      </c>
      <c r="E3853" s="1" t="str">
        <f t="shared" si="60"/>
        <v>March 2025</v>
      </c>
      <c r="F3853" s="3" t="str">
        <f ca="1">IF(C3853&gt;=TODAY()-365, "Last 12 Months", "After 12 Months")</f>
        <v>Last 12 Months</v>
      </c>
      <c r="G3853" s="1" t="s">
        <v>6775</v>
      </c>
      <c r="H3853" s="1" t="s">
        <v>456</v>
      </c>
      <c r="I3853" s="1" t="s">
        <v>6776</v>
      </c>
      <c r="J3853" s="8">
        <f>EOMONTH(C3853, 0)</f>
        <v>45747</v>
      </c>
      <c r="K3853" s="1" t="s">
        <v>373</v>
      </c>
      <c r="L3853" s="1" t="str">
        <f>IF(ISNUMBER(SEARCH("Social subscription",I3853)),"Social Sub",IF(OR(ISNUMBER(SEARCH("Mens",I3853)),ISNUMBER(SEARCH("Ladies",I3853))),"Match Fees",IF(OR(ISNUMBER(SEARCH("Badgers",I3853)),ISNUMBER(SEARCH("Match Fee",I3853))),"Match Fees",IF(OR(ISNUMBER(SEARCH("Training",I3853)),ISNUMBER(SEARCH("Aspirations",I3853))),"Training Fee",""))))</f>
        <v>Match Fees</v>
      </c>
      <c r="M3853" s="1">
        <v>3</v>
      </c>
      <c r="N3853" s="1">
        <v>0.06</v>
      </c>
      <c r="O3853" s="1">
        <v>0.05</v>
      </c>
      <c r="P3853" s="1">
        <v>0</v>
      </c>
      <c r="Q3853" s="1">
        <v>2.89</v>
      </c>
    </row>
    <row r="3854" spans="1:17" ht="12.75">
      <c r="A3854" s="4">
        <v>45711</v>
      </c>
      <c r="B3854" s="18">
        <f>IF(AND(ISNUMBER(--LEFT(A3854,10)), ISNUMBER(--LEFT(C3854,10))), --LEFT(C3854,10) - --LEFT(A3854,10), "")</f>
        <v>18.354099999996834</v>
      </c>
      <c r="C3854" s="4">
        <v>45729.354166666664</v>
      </c>
      <c r="D3854" s="16">
        <f>YEAR(C3854)</f>
        <v>2025</v>
      </c>
      <c r="E3854" s="1" t="str">
        <f t="shared" si="60"/>
        <v>March 2025</v>
      </c>
      <c r="F3854" s="3" t="str">
        <f ca="1">IF(C3854&gt;=TODAY()-365, "Last 12 Months", "After 12 Months")</f>
        <v>Last 12 Months</v>
      </c>
      <c r="G3854" s="1" t="s">
        <v>6777</v>
      </c>
      <c r="H3854" s="1" t="s">
        <v>456</v>
      </c>
      <c r="I3854" s="1" t="s">
        <v>6778</v>
      </c>
      <c r="J3854" s="8">
        <f>EOMONTH(C3854, 0)</f>
        <v>45747</v>
      </c>
      <c r="K3854" s="1" t="s">
        <v>373</v>
      </c>
      <c r="L3854" s="1" t="str">
        <f>IF(ISNUMBER(SEARCH("Social subscription",I3854)),"Social Sub",IF(OR(ISNUMBER(SEARCH("Mens",I3854)),ISNUMBER(SEARCH("Ladies",I3854))),"Match Fees",IF(OR(ISNUMBER(SEARCH("Badgers",I3854)),ISNUMBER(SEARCH("Match Fee",I3854))),"Match Fees",IF(OR(ISNUMBER(SEARCH("Training",I3854)),ISNUMBER(SEARCH("Aspirations",I3854))),"Training Fee",""))))</f>
        <v>Training Fee</v>
      </c>
      <c r="M3854" s="1">
        <v>3</v>
      </c>
      <c r="N3854" s="1">
        <v>0.06</v>
      </c>
      <c r="O3854" s="1">
        <v>0.05</v>
      </c>
      <c r="P3854" s="1">
        <v>0</v>
      </c>
      <c r="Q3854" s="1">
        <v>2.89</v>
      </c>
    </row>
    <row r="3855" spans="1:17" ht="12.75">
      <c r="A3855" s="4">
        <v>45719</v>
      </c>
      <c r="B3855" s="18">
        <f>IF(AND(ISNUMBER(--LEFT(A3855,10)), ISNUMBER(--LEFT(C3855,10))), --LEFT(C3855,10) - --LEFT(A3855,10), "")</f>
        <v>10.354099999996834</v>
      </c>
      <c r="C3855" s="4">
        <v>45729.354166666664</v>
      </c>
      <c r="D3855" s="16">
        <f>YEAR(C3855)</f>
        <v>2025</v>
      </c>
      <c r="E3855" s="1" t="str">
        <f t="shared" si="60"/>
        <v>March 2025</v>
      </c>
      <c r="F3855" s="3" t="str">
        <f ca="1">IF(C3855&gt;=TODAY()-365, "Last 12 Months", "After 12 Months")</f>
        <v>Last 12 Months</v>
      </c>
      <c r="G3855" s="1" t="s">
        <v>6779</v>
      </c>
      <c r="H3855" s="1" t="s">
        <v>456</v>
      </c>
      <c r="I3855" s="1" t="s">
        <v>6780</v>
      </c>
      <c r="J3855" s="8">
        <f>EOMONTH(C3855, 0)</f>
        <v>45747</v>
      </c>
      <c r="K3855" s="1" t="s">
        <v>373</v>
      </c>
      <c r="L3855" s="1" t="str">
        <f>IF(ISNUMBER(SEARCH("Social subscription",I3855)),"Social Sub",IF(OR(ISNUMBER(SEARCH("Mens",I3855)),ISNUMBER(SEARCH("Ladies",I3855))),"Match Fees",IF(OR(ISNUMBER(SEARCH("Badgers",I3855)),ISNUMBER(SEARCH("Match Fee",I3855))),"Match Fees",IF(OR(ISNUMBER(SEARCH("Training",I3855)),ISNUMBER(SEARCH("Aspirations",I3855))),"Training Fee",""))))</f>
        <v>Training Fee</v>
      </c>
      <c r="M3855" s="1">
        <v>3</v>
      </c>
      <c r="N3855" s="1">
        <v>0.06</v>
      </c>
      <c r="O3855" s="1">
        <v>0.05</v>
      </c>
      <c r="P3855" s="1">
        <v>0</v>
      </c>
      <c r="Q3855" s="1">
        <v>2.89</v>
      </c>
    </row>
    <row r="3856" spans="1:17" ht="12.75">
      <c r="A3856" s="4">
        <v>45723</v>
      </c>
      <c r="B3856" s="18">
        <f>IF(AND(ISNUMBER(--LEFT(A3856,10)), ISNUMBER(--LEFT(C3856,10))), --LEFT(C3856,10) - --LEFT(A3856,10), "")</f>
        <v>6.3540999999968335</v>
      </c>
      <c r="C3856" s="4">
        <v>45729.354166666664</v>
      </c>
      <c r="D3856" s="16">
        <f>YEAR(C3856)</f>
        <v>2025</v>
      </c>
      <c r="E3856" s="1" t="str">
        <f t="shared" si="60"/>
        <v>March 2025</v>
      </c>
      <c r="F3856" s="3" t="str">
        <f ca="1">IF(C3856&gt;=TODAY()-365, "Last 12 Months", "After 12 Months")</f>
        <v>Last 12 Months</v>
      </c>
      <c r="G3856" s="1" t="s">
        <v>6781</v>
      </c>
      <c r="H3856" s="1" t="s">
        <v>456</v>
      </c>
      <c r="I3856" s="1" t="s">
        <v>6782</v>
      </c>
      <c r="J3856" s="8">
        <f>EOMONTH(C3856, 0)</f>
        <v>45747</v>
      </c>
      <c r="K3856" s="1" t="s">
        <v>373</v>
      </c>
      <c r="L3856" s="1" t="str">
        <f>IF(ISNUMBER(SEARCH("Social subscription",I3856)),"Social Sub",IF(OR(ISNUMBER(SEARCH("Mens",I3856)),ISNUMBER(SEARCH("Ladies",I3856))),"Match Fees",IF(OR(ISNUMBER(SEARCH("Badgers",I3856)),ISNUMBER(SEARCH("Match Fee",I3856))),"Match Fees",IF(OR(ISNUMBER(SEARCH("Training",I3856)),ISNUMBER(SEARCH("Aspirations",I3856))),"Training Fee",""))))</f>
        <v>Match Fees</v>
      </c>
      <c r="M3856" s="1">
        <v>3</v>
      </c>
      <c r="N3856" s="1">
        <v>0.06</v>
      </c>
      <c r="O3856" s="1">
        <v>0.05</v>
      </c>
      <c r="P3856" s="1">
        <v>0</v>
      </c>
      <c r="Q3856" s="1">
        <v>2.89</v>
      </c>
    </row>
    <row r="3857" spans="1:17" ht="12.75">
      <c r="A3857" s="4">
        <v>45725</v>
      </c>
      <c r="B3857" s="18">
        <f>IF(AND(ISNUMBER(--LEFT(A3857,10)), ISNUMBER(--LEFT(C3857,10))), --LEFT(C3857,10) - --LEFT(A3857,10), "")</f>
        <v>4.3540999999968335</v>
      </c>
      <c r="C3857" s="4">
        <v>45729.354166666664</v>
      </c>
      <c r="D3857" s="16">
        <f>YEAR(C3857)</f>
        <v>2025</v>
      </c>
      <c r="E3857" s="1" t="str">
        <f t="shared" si="60"/>
        <v>March 2025</v>
      </c>
      <c r="F3857" s="3" t="str">
        <f ca="1">IF(C3857&gt;=TODAY()-365, "Last 12 Months", "After 12 Months")</f>
        <v>Last 12 Months</v>
      </c>
      <c r="G3857" s="1" t="s">
        <v>6783</v>
      </c>
      <c r="H3857" s="1" t="s">
        <v>456</v>
      </c>
      <c r="I3857" s="1" t="s">
        <v>6784</v>
      </c>
      <c r="J3857" s="8">
        <f>EOMONTH(C3857, 0)</f>
        <v>45747</v>
      </c>
      <c r="K3857" s="1" t="s">
        <v>373</v>
      </c>
      <c r="L3857" s="1" t="str">
        <f>IF(ISNUMBER(SEARCH("Social subscription",I3857)),"Social Sub",IF(OR(ISNUMBER(SEARCH("Mens",I3857)),ISNUMBER(SEARCH("Ladies",I3857))),"Match Fees",IF(OR(ISNUMBER(SEARCH("Badgers",I3857)),ISNUMBER(SEARCH("Match Fee",I3857))),"Match Fees",IF(OR(ISNUMBER(SEARCH("Training",I3857)),ISNUMBER(SEARCH("Aspirations",I3857))),"Training Fee",""))))</f>
        <v>Training Fee</v>
      </c>
      <c r="M3857" s="1">
        <v>3</v>
      </c>
      <c r="N3857" s="1">
        <v>0.08</v>
      </c>
      <c r="O3857" s="1">
        <v>0.05</v>
      </c>
      <c r="P3857" s="1">
        <v>0</v>
      </c>
      <c r="Q3857" s="1">
        <v>2.87</v>
      </c>
    </row>
    <row r="3858" spans="1:17" ht="12.75">
      <c r="A3858" s="4">
        <v>45717</v>
      </c>
      <c r="B3858" s="18">
        <f>IF(AND(ISNUMBER(--LEFT(A3858,10)), ISNUMBER(--LEFT(C3858,10))), --LEFT(C3858,10) - --LEFT(A3858,10), "")</f>
        <v>12.788800000002084</v>
      </c>
      <c r="C3858" s="4">
        <v>45729.788888888892</v>
      </c>
      <c r="D3858" s="16">
        <f>YEAR(C3858)</f>
        <v>2025</v>
      </c>
      <c r="E3858" s="1" t="str">
        <f t="shared" si="60"/>
        <v>March 2025</v>
      </c>
      <c r="F3858" s="3" t="str">
        <f ca="1">IF(C3858&gt;=TODAY()-365, "Last 12 Months", "After 12 Months")</f>
        <v>Last 12 Months</v>
      </c>
      <c r="G3858" s="1" t="s">
        <v>6785</v>
      </c>
      <c r="H3858" s="1" t="s">
        <v>2896</v>
      </c>
      <c r="I3858" s="1" t="s">
        <v>6786</v>
      </c>
      <c r="J3858" s="8">
        <f>EOMONTH(C3858, 0)</f>
        <v>45747</v>
      </c>
      <c r="K3858" s="1" t="s">
        <v>233</v>
      </c>
      <c r="L3858" s="1" t="str">
        <f>IF(ISNUMBER(SEARCH("Social subscription",I3858)),"Social Sub",IF(OR(ISNUMBER(SEARCH("Mens",I3858)),ISNUMBER(SEARCH("Ladies",I3858))),"Match Fees",IF(OR(ISNUMBER(SEARCH("Badgers",I3858)),ISNUMBER(SEARCH("Match Fee",I3858))),"Match Fees",IF(OR(ISNUMBER(SEARCH("Training",I3858)),ISNUMBER(SEARCH("Aspirations",I3858))),"Training Fee",""))))</f>
        <v>Match Fees</v>
      </c>
      <c r="M3858" s="1">
        <v>10</v>
      </c>
      <c r="N3858" s="1">
        <v>0</v>
      </c>
      <c r="O3858" s="1">
        <v>0</v>
      </c>
      <c r="P3858" s="1">
        <v>0</v>
      </c>
      <c r="Q3858" s="1">
        <v>10</v>
      </c>
    </row>
    <row r="3859" spans="1:17" ht="12.75">
      <c r="A3859" s="4">
        <v>45730</v>
      </c>
      <c r="B3859" s="18">
        <f>IF(AND(ISNUMBER(--LEFT(A3859,10)), ISNUMBER(--LEFT(C3859,10))), --LEFT(C3859,10) - --LEFT(A3859,10), "")</f>
        <v>0.45760000000154832</v>
      </c>
      <c r="C3859" s="4">
        <v>45730.457638888889</v>
      </c>
      <c r="D3859" s="16">
        <f>YEAR(C3859)</f>
        <v>2025</v>
      </c>
      <c r="E3859" s="1" t="str">
        <f t="shared" si="60"/>
        <v>March 2025</v>
      </c>
      <c r="F3859" s="3" t="str">
        <f ca="1">IF(C3859&gt;=TODAY()-365, "Last 12 Months", "After 12 Months")</f>
        <v>Last 12 Months</v>
      </c>
      <c r="G3859" s="1" t="s">
        <v>6787</v>
      </c>
      <c r="H3859" s="1" t="s">
        <v>3257</v>
      </c>
      <c r="I3859" s="1" t="s">
        <v>6788</v>
      </c>
      <c r="J3859" s="8">
        <f>EOMONTH(C3859, 0)</f>
        <v>45747</v>
      </c>
      <c r="K3859" s="1" t="s">
        <v>241</v>
      </c>
      <c r="L3859" s="1" t="str">
        <f>IF(ISNUMBER(SEARCH("Social subscription",I3859)),"Social Sub",IF(OR(ISNUMBER(SEARCH("Mens",I3859)),ISNUMBER(SEARCH("Ladies",I3859))),"Match Fees",IF(OR(ISNUMBER(SEARCH("Badgers",I3859)),ISNUMBER(SEARCH("Match Fee",I3859))),"Match Fees",IF(OR(ISNUMBER(SEARCH("Training",I3859)),ISNUMBER(SEARCH("Aspirations",I3859))),"Training Fee",""))))</f>
        <v>Match Fees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</row>
    <row r="3860" spans="1:17" ht="12.75">
      <c r="A3860" s="4">
        <v>45730</v>
      </c>
      <c r="B3860" s="18">
        <f>IF(AND(ISNUMBER(--LEFT(A3860,10)), ISNUMBER(--LEFT(C3860,10))), --LEFT(C3860,10) - --LEFT(A3860,10), "")</f>
        <v>0.45760000000154832</v>
      </c>
      <c r="C3860" s="4">
        <v>45730.457638888889</v>
      </c>
      <c r="D3860" s="16">
        <f>YEAR(C3860)</f>
        <v>2025</v>
      </c>
      <c r="E3860" s="1" t="str">
        <f t="shared" si="60"/>
        <v>March 2025</v>
      </c>
      <c r="F3860" s="3" t="str">
        <f ca="1">IF(C3860&gt;=TODAY()-365, "Last 12 Months", "After 12 Months")</f>
        <v>Last 12 Months</v>
      </c>
      <c r="G3860" s="1" t="s">
        <v>6789</v>
      </c>
      <c r="H3860" s="1" t="s">
        <v>799</v>
      </c>
      <c r="I3860" s="1" t="s">
        <v>6788</v>
      </c>
      <c r="J3860" s="8">
        <f>EOMONTH(C3860, 0)</f>
        <v>45747</v>
      </c>
      <c r="K3860" s="1" t="s">
        <v>241</v>
      </c>
      <c r="L3860" s="1" t="str">
        <f>IF(ISNUMBER(SEARCH("Social subscription",I3860)),"Social Sub",IF(OR(ISNUMBER(SEARCH("Mens",I3860)),ISNUMBER(SEARCH("Ladies",I3860))),"Match Fees",IF(OR(ISNUMBER(SEARCH("Badgers",I3860)),ISNUMBER(SEARCH("Match Fee",I3860))),"Match Fees",IF(OR(ISNUMBER(SEARCH("Training",I3860)),ISNUMBER(SEARCH("Aspirations",I3860))),"Training Fee",""))))</f>
        <v>Match Fees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</row>
    <row r="3861" spans="1:17" ht="12.75">
      <c r="A3861" s="4">
        <v>45730</v>
      </c>
      <c r="B3861" s="18">
        <f>IF(AND(ISNUMBER(--LEFT(A3861,10)), ISNUMBER(--LEFT(C3861,10))), --LEFT(C3861,10) - --LEFT(A3861,10), "")</f>
        <v>0.45760000000154832</v>
      </c>
      <c r="C3861" s="4">
        <v>45730.457638888889</v>
      </c>
      <c r="D3861" s="16">
        <f>YEAR(C3861)</f>
        <v>2025</v>
      </c>
      <c r="E3861" s="1" t="str">
        <f t="shared" si="60"/>
        <v>March 2025</v>
      </c>
      <c r="F3861" s="3" t="str">
        <f ca="1">IF(C3861&gt;=TODAY()-365, "Last 12 Months", "After 12 Months")</f>
        <v>Last 12 Months</v>
      </c>
      <c r="G3861" s="1" t="s">
        <v>6790</v>
      </c>
      <c r="H3861" s="1" t="s">
        <v>2506</v>
      </c>
      <c r="I3861" s="1" t="s">
        <v>6788</v>
      </c>
      <c r="J3861" s="8">
        <f>EOMONTH(C3861, 0)</f>
        <v>45747</v>
      </c>
      <c r="K3861" s="1" t="s">
        <v>241</v>
      </c>
      <c r="L3861" s="1" t="str">
        <f>IF(ISNUMBER(SEARCH("Social subscription",I3861)),"Social Sub",IF(OR(ISNUMBER(SEARCH("Mens",I3861)),ISNUMBER(SEARCH("Ladies",I3861))),"Match Fees",IF(OR(ISNUMBER(SEARCH("Badgers",I3861)),ISNUMBER(SEARCH("Match Fee",I3861))),"Match Fees",IF(OR(ISNUMBER(SEARCH("Training",I3861)),ISNUMBER(SEARCH("Aspirations",I3861))),"Training Fee",""))))</f>
        <v>Match Fees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</row>
    <row r="3862" spans="1:17" ht="12.75">
      <c r="A3862" s="4">
        <v>45730</v>
      </c>
      <c r="B3862" s="18">
        <f>IF(AND(ISNUMBER(--LEFT(A3862,10)), ISNUMBER(--LEFT(C3862,10))), --LEFT(C3862,10) - --LEFT(A3862,10), "")</f>
        <v>0.45829999999841675</v>
      </c>
      <c r="C3862" s="4">
        <v>45730.458333333336</v>
      </c>
      <c r="D3862" s="16">
        <f>YEAR(C3862)</f>
        <v>2025</v>
      </c>
      <c r="E3862" s="1" t="str">
        <f t="shared" si="60"/>
        <v>March 2025</v>
      </c>
      <c r="F3862" s="3" t="str">
        <f ca="1">IF(C3862&gt;=TODAY()-365, "Last 12 Months", "After 12 Months")</f>
        <v>Last 12 Months</v>
      </c>
      <c r="G3862" s="1" t="s">
        <v>6791</v>
      </c>
      <c r="H3862" s="1" t="s">
        <v>2510</v>
      </c>
      <c r="I3862" s="1" t="s">
        <v>6792</v>
      </c>
      <c r="J3862" s="8">
        <f>EOMONTH(C3862, 0)</f>
        <v>45747</v>
      </c>
      <c r="K3862" s="1" t="s">
        <v>233</v>
      </c>
      <c r="L3862" s="1" t="str">
        <f>IF(ISNUMBER(SEARCH("Social subscription",I3862)),"Social Sub",IF(OR(ISNUMBER(SEARCH("Mens",I3862)),ISNUMBER(SEARCH("Ladies",I3862))),"Match Fees",IF(OR(ISNUMBER(SEARCH("Badgers",I3862)),ISNUMBER(SEARCH("Match Fee",I3862))),"Match Fees",IF(OR(ISNUMBER(SEARCH("Training",I3862)),ISNUMBER(SEARCH("Aspirations",I3862))),"Training Fee",""))))</f>
        <v>Match Fees</v>
      </c>
      <c r="M3862" s="1">
        <v>5</v>
      </c>
      <c r="N3862" s="1">
        <v>0</v>
      </c>
      <c r="O3862" s="1">
        <v>0</v>
      </c>
      <c r="P3862" s="1">
        <v>0</v>
      </c>
      <c r="Q3862" s="1">
        <v>5</v>
      </c>
    </row>
    <row r="3863" spans="1:17" ht="12.75">
      <c r="A3863" s="4">
        <v>45698</v>
      </c>
      <c r="B3863" s="18">
        <f>IF(AND(ISNUMBER(--LEFT(A3863,10)), ISNUMBER(--LEFT(C3863,10))), --LEFT(C3863,10) - --LEFT(A3863,10), "")</f>
        <v>32.854099999996834</v>
      </c>
      <c r="C3863" s="4">
        <v>45730.854166666664</v>
      </c>
      <c r="D3863" s="16">
        <f>YEAR(C3863)</f>
        <v>2025</v>
      </c>
      <c r="E3863" s="1" t="str">
        <f t="shared" si="60"/>
        <v>March 2025</v>
      </c>
      <c r="F3863" s="3" t="str">
        <f ca="1">IF(C3863&gt;=TODAY()-365, "Last 12 Months", "After 12 Months")</f>
        <v>Last 12 Months</v>
      </c>
      <c r="G3863" s="1" t="s">
        <v>6793</v>
      </c>
      <c r="H3863" s="1" t="s">
        <v>2287</v>
      </c>
      <c r="I3863" s="1" t="s">
        <v>6794</v>
      </c>
      <c r="J3863" s="8">
        <f>EOMONTH(C3863, 0)</f>
        <v>45747</v>
      </c>
      <c r="K3863" s="1" t="s">
        <v>233</v>
      </c>
      <c r="L3863" s="1" t="str">
        <f>IF(ISNUMBER(SEARCH("Social subscription",I3863)),"Social Sub",IF(OR(ISNUMBER(SEARCH("Mens",I3863)),ISNUMBER(SEARCH("Ladies",I3863))),"Match Fees",IF(OR(ISNUMBER(SEARCH("Badgers",I3863)),ISNUMBER(SEARCH("Match Fee",I3863))),"Match Fees",IF(OR(ISNUMBER(SEARCH("Training",I3863)),ISNUMBER(SEARCH("Aspirations",I3863))),"Training Fee",""))))</f>
        <v>Match Fees</v>
      </c>
      <c r="M3863" s="1">
        <v>10</v>
      </c>
      <c r="N3863" s="1">
        <v>0</v>
      </c>
      <c r="O3863" s="1">
        <v>0</v>
      </c>
      <c r="P3863" s="1">
        <v>0</v>
      </c>
      <c r="Q3863" s="1">
        <v>10</v>
      </c>
    </row>
    <row r="3864" spans="1:17" ht="12.75">
      <c r="A3864" s="4">
        <v>45705</v>
      </c>
      <c r="B3864" s="18">
        <f>IF(AND(ISNUMBER(--LEFT(A3864,10)), ISNUMBER(--LEFT(C3864,10))), --LEFT(C3864,10) - --LEFT(A3864,10), "")</f>
        <v>25.854800000000978</v>
      </c>
      <c r="C3864" s="4">
        <v>45730.854861111111</v>
      </c>
      <c r="D3864" s="16">
        <f>YEAR(C3864)</f>
        <v>2025</v>
      </c>
      <c r="E3864" s="1" t="str">
        <f t="shared" si="60"/>
        <v>March 2025</v>
      </c>
      <c r="F3864" s="3" t="str">
        <f ca="1">IF(C3864&gt;=TODAY()-365, "Last 12 Months", "After 12 Months")</f>
        <v>Last 12 Months</v>
      </c>
      <c r="G3864" s="1" t="s">
        <v>6795</v>
      </c>
      <c r="H3864" s="1" t="s">
        <v>2287</v>
      </c>
      <c r="I3864" s="1" t="s">
        <v>6796</v>
      </c>
      <c r="J3864" s="8">
        <f>EOMONTH(C3864, 0)</f>
        <v>45747</v>
      </c>
      <c r="K3864" s="1" t="s">
        <v>233</v>
      </c>
      <c r="L3864" s="1" t="str">
        <f>IF(ISNUMBER(SEARCH("Social subscription",I3864)),"Social Sub",IF(OR(ISNUMBER(SEARCH("Mens",I3864)),ISNUMBER(SEARCH("Ladies",I3864))),"Match Fees",IF(OR(ISNUMBER(SEARCH("Badgers",I3864)),ISNUMBER(SEARCH("Match Fee",I3864))),"Match Fees",IF(OR(ISNUMBER(SEARCH("Training",I3864)),ISNUMBER(SEARCH("Aspirations",I3864))),"Training Fee",""))))</f>
        <v>Match Fees</v>
      </c>
      <c r="M3864" s="1">
        <v>10</v>
      </c>
      <c r="N3864" s="1">
        <v>0</v>
      </c>
      <c r="O3864" s="1">
        <v>0</v>
      </c>
      <c r="P3864" s="1">
        <v>0</v>
      </c>
      <c r="Q3864" s="1">
        <v>10</v>
      </c>
    </row>
    <row r="3865" spans="1:17" ht="12.75">
      <c r="A3865" s="4">
        <v>45717</v>
      </c>
      <c r="B3865" s="18">
        <f>IF(AND(ISNUMBER(--LEFT(A3865,10)), ISNUMBER(--LEFT(C3865,10))), --LEFT(C3865,10) - --LEFT(A3865,10), "")</f>
        <v>13.854800000000978</v>
      </c>
      <c r="C3865" s="4">
        <v>45730.854861111111</v>
      </c>
      <c r="D3865" s="16">
        <f>YEAR(C3865)</f>
        <v>2025</v>
      </c>
      <c r="E3865" s="1" t="str">
        <f t="shared" si="60"/>
        <v>March 2025</v>
      </c>
      <c r="F3865" s="3" t="str">
        <f ca="1">IF(C3865&gt;=TODAY()-365, "Last 12 Months", "After 12 Months")</f>
        <v>Last 12 Months</v>
      </c>
      <c r="G3865" s="1" t="s">
        <v>6797</v>
      </c>
      <c r="H3865" s="1" t="s">
        <v>2287</v>
      </c>
      <c r="I3865" s="1" t="s">
        <v>6798</v>
      </c>
      <c r="J3865" s="8">
        <f>EOMONTH(C3865, 0)</f>
        <v>45747</v>
      </c>
      <c r="K3865" s="1" t="s">
        <v>233</v>
      </c>
      <c r="L3865" s="1" t="str">
        <f>IF(ISNUMBER(SEARCH("Social subscription",I3865)),"Social Sub",IF(OR(ISNUMBER(SEARCH("Mens",I3865)),ISNUMBER(SEARCH("Ladies",I3865))),"Match Fees",IF(OR(ISNUMBER(SEARCH("Badgers",I3865)),ISNUMBER(SEARCH("Match Fee",I3865))),"Match Fees",IF(OR(ISNUMBER(SEARCH("Training",I3865)),ISNUMBER(SEARCH("Aspirations",I3865))),"Training Fee",""))))</f>
        <v>Match Fees</v>
      </c>
      <c r="M3865" s="1">
        <v>10</v>
      </c>
      <c r="N3865" s="1">
        <v>0</v>
      </c>
      <c r="O3865" s="1">
        <v>0</v>
      </c>
      <c r="P3865" s="1">
        <v>0</v>
      </c>
      <c r="Q3865" s="1">
        <v>10</v>
      </c>
    </row>
    <row r="3866" spans="1:17" ht="12.75">
      <c r="A3866" s="4">
        <v>45730</v>
      </c>
      <c r="B3866" s="18">
        <f>IF(AND(ISNUMBER(--LEFT(A3866,10)), ISNUMBER(--LEFT(C3866,10))), --LEFT(C3866,10) - --LEFT(A3866,10), "")</f>
        <v>0.85480000000097789</v>
      </c>
      <c r="C3866" s="4">
        <v>45730.854861111111</v>
      </c>
      <c r="D3866" s="16">
        <f>YEAR(C3866)</f>
        <v>2025</v>
      </c>
      <c r="E3866" s="1" t="str">
        <f t="shared" si="60"/>
        <v>March 2025</v>
      </c>
      <c r="F3866" s="3" t="str">
        <f ca="1">IF(C3866&gt;=TODAY()-365, "Last 12 Months", "After 12 Months")</f>
        <v>Last 12 Months</v>
      </c>
      <c r="G3866" s="1" t="s">
        <v>6799</v>
      </c>
      <c r="H3866" s="1" t="s">
        <v>2287</v>
      </c>
      <c r="I3866" s="1" t="s">
        <v>6800</v>
      </c>
      <c r="J3866" s="8">
        <f>EOMONTH(C3866, 0)</f>
        <v>45747</v>
      </c>
      <c r="K3866" s="1" t="s">
        <v>233</v>
      </c>
      <c r="L3866" s="1" t="str">
        <f>IF(ISNUMBER(SEARCH("Social subscription",I3866)),"Social Sub",IF(OR(ISNUMBER(SEARCH("Mens",I3866)),ISNUMBER(SEARCH("Ladies",I3866))),"Match Fees",IF(OR(ISNUMBER(SEARCH("Badgers",I3866)),ISNUMBER(SEARCH("Match Fee",I3866))),"Match Fees",IF(OR(ISNUMBER(SEARCH("Training",I3866)),ISNUMBER(SEARCH("Aspirations",I3866))),"Training Fee",""))))</f>
        <v>Match Fees</v>
      </c>
      <c r="M3866" s="1">
        <v>10</v>
      </c>
      <c r="N3866" s="1">
        <v>0</v>
      </c>
      <c r="O3866" s="1">
        <v>0</v>
      </c>
      <c r="P3866" s="1">
        <v>0</v>
      </c>
      <c r="Q3866" s="1">
        <v>10</v>
      </c>
    </row>
    <row r="3867" spans="1:17" ht="12.75">
      <c r="A3867" s="4">
        <v>45730</v>
      </c>
      <c r="B3867" s="18">
        <f>IF(AND(ISNUMBER(--LEFT(A3867,10)), ISNUMBER(--LEFT(C3867,10))), --LEFT(C3867,10) - --LEFT(A3867,10), "")</f>
        <v>0.86110000000189757</v>
      </c>
      <c r="C3867" s="4">
        <v>45730.861111111109</v>
      </c>
      <c r="D3867" s="16">
        <f>YEAR(C3867)</f>
        <v>2025</v>
      </c>
      <c r="E3867" s="1" t="str">
        <f t="shared" si="60"/>
        <v>March 2025</v>
      </c>
      <c r="F3867" s="3" t="str">
        <f ca="1">IF(C3867&gt;=TODAY()-365, "Last 12 Months", "After 12 Months")</f>
        <v>Last 12 Months</v>
      </c>
      <c r="G3867" s="1" t="s">
        <v>6801</v>
      </c>
      <c r="H3867" s="1" t="s">
        <v>668</v>
      </c>
      <c r="I3867" s="1" t="s">
        <v>6802</v>
      </c>
      <c r="J3867" s="8">
        <f>EOMONTH(C3867, 0)</f>
        <v>45747</v>
      </c>
      <c r="K3867" s="1" t="s">
        <v>241</v>
      </c>
      <c r="L3867" s="1" t="str">
        <f>IF(ISNUMBER(SEARCH("Social subscription",I3867)),"Social Sub",IF(OR(ISNUMBER(SEARCH("Mens",I3867)),ISNUMBER(SEARCH("Ladies",I3867))),"Match Fees",IF(OR(ISNUMBER(SEARCH("Badgers",I3867)),ISNUMBER(SEARCH("Match Fee",I3867))),"Match Fees",IF(OR(ISNUMBER(SEARCH("Training",I3867)),ISNUMBER(SEARCH("Aspirations",I3867))),"Training Fee",""))))</f>
        <v>Match Fees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</row>
    <row r="3868" spans="1:17" ht="12.75">
      <c r="A3868" s="4">
        <v>45730</v>
      </c>
      <c r="B3868" s="18">
        <f>IF(AND(ISNUMBER(--LEFT(A3868,10)), ISNUMBER(--LEFT(C3868,10))), --LEFT(C3868,10) - --LEFT(A3868,10), "")</f>
        <v>0.86110000000189757</v>
      </c>
      <c r="C3868" s="4">
        <v>45730.861111111109</v>
      </c>
      <c r="D3868" s="16">
        <f>YEAR(C3868)</f>
        <v>2025</v>
      </c>
      <c r="E3868" s="1" t="str">
        <f t="shared" si="60"/>
        <v>March 2025</v>
      </c>
      <c r="F3868" s="3" t="str">
        <f ca="1">IF(C3868&gt;=TODAY()-365, "Last 12 Months", "After 12 Months")</f>
        <v>Last 12 Months</v>
      </c>
      <c r="G3868" s="1" t="s">
        <v>6803</v>
      </c>
      <c r="H3868" s="1" t="s">
        <v>371</v>
      </c>
      <c r="I3868" s="1" t="s">
        <v>6802</v>
      </c>
      <c r="J3868" s="8">
        <f>EOMONTH(C3868, 0)</f>
        <v>45747</v>
      </c>
      <c r="K3868" s="1" t="s">
        <v>241</v>
      </c>
      <c r="L3868" s="1" t="str">
        <f>IF(ISNUMBER(SEARCH("Social subscription",I3868)),"Social Sub",IF(OR(ISNUMBER(SEARCH("Mens",I3868)),ISNUMBER(SEARCH("Ladies",I3868))),"Match Fees",IF(OR(ISNUMBER(SEARCH("Badgers",I3868)),ISNUMBER(SEARCH("Match Fee",I3868))),"Match Fees",IF(OR(ISNUMBER(SEARCH("Training",I3868)),ISNUMBER(SEARCH("Aspirations",I3868))),"Training Fee",""))))</f>
        <v>Match Fees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</row>
    <row r="3869" spans="1:17" ht="12.75">
      <c r="A3869" s="4">
        <v>45731</v>
      </c>
      <c r="B3869" s="18">
        <f>IF(AND(ISNUMBER(--LEFT(A3869,10)), ISNUMBER(--LEFT(C3869,10))), --LEFT(C3869,10) - --LEFT(A3869,10), "")</f>
        <v>0.64790000000357395</v>
      </c>
      <c r="C3869" s="4">
        <v>45731.647916666669</v>
      </c>
      <c r="D3869" s="16">
        <f>YEAR(C3869)</f>
        <v>2025</v>
      </c>
      <c r="E3869" s="1" t="str">
        <f t="shared" si="60"/>
        <v>March 2025</v>
      </c>
      <c r="F3869" s="3" t="str">
        <f ca="1">IF(C3869&gt;=TODAY()-365, "Last 12 Months", "After 12 Months")</f>
        <v>Last 12 Months</v>
      </c>
      <c r="G3869" s="1" t="s">
        <v>6804</v>
      </c>
      <c r="H3869" s="1" t="s">
        <v>799</v>
      </c>
      <c r="I3869" s="1" t="s">
        <v>6805</v>
      </c>
      <c r="J3869" s="8">
        <f>EOMONTH(C3869, 0)</f>
        <v>45747</v>
      </c>
      <c r="K3869" s="1" t="s">
        <v>241</v>
      </c>
      <c r="L3869" s="1" t="str">
        <f>IF(ISNUMBER(SEARCH("Social subscription",I3869)),"Social Sub",IF(OR(ISNUMBER(SEARCH("Mens",I3869)),ISNUMBER(SEARCH("Ladies",I3869))),"Match Fees",IF(OR(ISNUMBER(SEARCH("Badgers",I3869)),ISNUMBER(SEARCH("Match Fee",I3869))),"Match Fees",IF(OR(ISNUMBER(SEARCH("Training",I3869)),ISNUMBER(SEARCH("Aspirations",I3869))),"Training Fee",""))))</f>
        <v>Match Fees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</row>
    <row r="3870" spans="1:17" ht="12.75">
      <c r="A3870" s="4">
        <v>45731</v>
      </c>
      <c r="B3870" s="18">
        <f>IF(AND(ISNUMBER(--LEFT(A3870,10)), ISNUMBER(--LEFT(C3870,10))), --LEFT(C3870,10) - --LEFT(A3870,10), "")</f>
        <v>0.64790000000357395</v>
      </c>
      <c r="C3870" s="4">
        <v>45731.647916666669</v>
      </c>
      <c r="D3870" s="16">
        <f>YEAR(C3870)</f>
        <v>2025</v>
      </c>
      <c r="E3870" s="1" t="str">
        <f t="shared" si="60"/>
        <v>March 2025</v>
      </c>
      <c r="F3870" s="3" t="str">
        <f ca="1">IF(C3870&gt;=TODAY()-365, "Last 12 Months", "After 12 Months")</f>
        <v>Last 12 Months</v>
      </c>
      <c r="G3870" s="1" t="s">
        <v>6806</v>
      </c>
      <c r="H3870" s="1" t="s">
        <v>2506</v>
      </c>
      <c r="I3870" s="1" t="s">
        <v>6805</v>
      </c>
      <c r="J3870" s="8">
        <f>EOMONTH(C3870, 0)</f>
        <v>45747</v>
      </c>
      <c r="K3870" s="1" t="s">
        <v>241</v>
      </c>
      <c r="L3870" s="1" t="str">
        <f>IF(ISNUMBER(SEARCH("Social subscription",I3870)),"Social Sub",IF(OR(ISNUMBER(SEARCH("Mens",I3870)),ISNUMBER(SEARCH("Ladies",I3870))),"Match Fees",IF(OR(ISNUMBER(SEARCH("Badgers",I3870)),ISNUMBER(SEARCH("Match Fee",I3870))),"Match Fees",IF(OR(ISNUMBER(SEARCH("Training",I3870)),ISNUMBER(SEARCH("Aspirations",I3870))),"Training Fee",""))))</f>
        <v>Match Fees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</row>
    <row r="3871" spans="1:17" ht="12.75">
      <c r="A3871" s="4">
        <v>45705</v>
      </c>
      <c r="B3871" s="18">
        <f>IF(AND(ISNUMBER(--LEFT(A3871,10)), ISNUMBER(--LEFT(C3871,10))), --LEFT(C3871,10) - --LEFT(A3871,10), "")</f>
        <v>26.65690000000177</v>
      </c>
      <c r="C3871" s="4">
        <v>45731.656944444447</v>
      </c>
      <c r="D3871" s="16">
        <f>YEAR(C3871)</f>
        <v>2025</v>
      </c>
      <c r="E3871" s="1" t="str">
        <f t="shared" si="60"/>
        <v>March 2025</v>
      </c>
      <c r="F3871" s="3" t="str">
        <f ca="1">IF(C3871&gt;=TODAY()-365, "Last 12 Months", "After 12 Months")</f>
        <v>Last 12 Months</v>
      </c>
      <c r="G3871" s="1" t="s">
        <v>6807</v>
      </c>
      <c r="H3871" s="1" t="s">
        <v>3956</v>
      </c>
      <c r="I3871" s="1" t="s">
        <v>6808</v>
      </c>
      <c r="J3871" s="8">
        <f>EOMONTH(C3871, 0)</f>
        <v>45747</v>
      </c>
      <c r="K3871" s="1" t="s">
        <v>373</v>
      </c>
      <c r="L3871" s="1" t="str">
        <f>IF(ISNUMBER(SEARCH("Social subscription",I3871)),"Social Sub",IF(OR(ISNUMBER(SEARCH("Mens",I3871)),ISNUMBER(SEARCH("Ladies",I3871))),"Match Fees",IF(OR(ISNUMBER(SEARCH("Badgers",I3871)),ISNUMBER(SEARCH("Match Fee",I3871))),"Match Fees",IF(OR(ISNUMBER(SEARCH("Training",I3871)),ISNUMBER(SEARCH("Aspirations",I3871))),"Training Fee",""))))</f>
        <v>Match Fees</v>
      </c>
      <c r="M3871" s="1">
        <v>10</v>
      </c>
      <c r="N3871" s="1">
        <v>0.19</v>
      </c>
      <c r="O3871" s="1">
        <v>0.1</v>
      </c>
      <c r="P3871" s="1">
        <v>0</v>
      </c>
      <c r="Q3871" s="1">
        <v>9.7100000000000009</v>
      </c>
    </row>
    <row r="3872" spans="1:17" ht="12.75">
      <c r="A3872" s="4">
        <v>45710</v>
      </c>
      <c r="B3872" s="18">
        <f>IF(AND(ISNUMBER(--LEFT(A3872,10)), ISNUMBER(--LEFT(C3872,10))), --LEFT(C3872,10) - --LEFT(A3872,10), "")</f>
        <v>21.65690000000177</v>
      </c>
      <c r="C3872" s="4">
        <v>45731.656944444447</v>
      </c>
      <c r="D3872" s="16">
        <f>YEAR(C3872)</f>
        <v>2025</v>
      </c>
      <c r="E3872" s="1" t="str">
        <f t="shared" si="60"/>
        <v>March 2025</v>
      </c>
      <c r="F3872" s="3" t="str">
        <f ca="1">IF(C3872&gt;=TODAY()-365, "Last 12 Months", "After 12 Months")</f>
        <v>Last 12 Months</v>
      </c>
      <c r="G3872" s="1" t="s">
        <v>6809</v>
      </c>
      <c r="H3872" s="1" t="s">
        <v>3956</v>
      </c>
      <c r="I3872" s="1" t="s">
        <v>6810</v>
      </c>
      <c r="J3872" s="8">
        <f>EOMONTH(C3872, 0)</f>
        <v>45747</v>
      </c>
      <c r="K3872" s="1" t="s">
        <v>373</v>
      </c>
      <c r="L3872" s="1" t="str">
        <f>IF(ISNUMBER(SEARCH("Social subscription",I3872)),"Social Sub",IF(OR(ISNUMBER(SEARCH("Mens",I3872)),ISNUMBER(SEARCH("Ladies",I3872))),"Match Fees",IF(OR(ISNUMBER(SEARCH("Badgers",I3872)),ISNUMBER(SEARCH("Match Fee",I3872))),"Match Fees",IF(OR(ISNUMBER(SEARCH("Training",I3872)),ISNUMBER(SEARCH("Aspirations",I3872))),"Training Fee",""))))</f>
        <v>Match Fees</v>
      </c>
      <c r="M3872" s="1">
        <v>10</v>
      </c>
      <c r="N3872" s="1">
        <v>0.19</v>
      </c>
      <c r="O3872" s="1">
        <v>0.1</v>
      </c>
      <c r="P3872" s="1">
        <v>0</v>
      </c>
      <c r="Q3872" s="1">
        <v>9.7100000000000009</v>
      </c>
    </row>
    <row r="3873" spans="1:17" ht="12.75">
      <c r="A3873" s="4">
        <v>45717</v>
      </c>
      <c r="B3873" s="18">
        <f>IF(AND(ISNUMBER(--LEFT(A3873,10)), ISNUMBER(--LEFT(C3873,10))), --LEFT(C3873,10) - --LEFT(A3873,10), "")</f>
        <v>14.65690000000177</v>
      </c>
      <c r="C3873" s="4">
        <v>45731.656944444447</v>
      </c>
      <c r="D3873" s="16">
        <f>YEAR(C3873)</f>
        <v>2025</v>
      </c>
      <c r="E3873" s="1" t="str">
        <f t="shared" si="60"/>
        <v>March 2025</v>
      </c>
      <c r="F3873" s="3" t="str">
        <f ca="1">IF(C3873&gt;=TODAY()-365, "Last 12 Months", "After 12 Months")</f>
        <v>Last 12 Months</v>
      </c>
      <c r="G3873" s="1" t="s">
        <v>6811</v>
      </c>
      <c r="H3873" s="1" t="s">
        <v>3956</v>
      </c>
      <c r="I3873" s="1" t="s">
        <v>6812</v>
      </c>
      <c r="J3873" s="8">
        <f>EOMONTH(C3873, 0)</f>
        <v>45747</v>
      </c>
      <c r="K3873" s="1" t="s">
        <v>373</v>
      </c>
      <c r="L3873" s="1" t="str">
        <f>IF(ISNUMBER(SEARCH("Social subscription",I3873)),"Social Sub",IF(OR(ISNUMBER(SEARCH("Mens",I3873)),ISNUMBER(SEARCH("Ladies",I3873))),"Match Fees",IF(OR(ISNUMBER(SEARCH("Badgers",I3873)),ISNUMBER(SEARCH("Match Fee",I3873))),"Match Fees",IF(OR(ISNUMBER(SEARCH("Training",I3873)),ISNUMBER(SEARCH("Aspirations",I3873))),"Training Fee",""))))</f>
        <v>Match Fees</v>
      </c>
      <c r="M3873" s="1">
        <v>10</v>
      </c>
      <c r="N3873" s="1">
        <v>0.19</v>
      </c>
      <c r="O3873" s="1">
        <v>0.1</v>
      </c>
      <c r="P3873" s="1">
        <v>0</v>
      </c>
      <c r="Q3873" s="1">
        <v>9.7100000000000009</v>
      </c>
    </row>
    <row r="3874" spans="1:17" ht="12.75">
      <c r="A3874" s="4">
        <v>45730</v>
      </c>
      <c r="B3874" s="18">
        <f>IF(AND(ISNUMBER(--LEFT(A3874,10)), ISNUMBER(--LEFT(C3874,10))), --LEFT(C3874,10) - --LEFT(A3874,10), "")</f>
        <v>1.6569000000017695</v>
      </c>
      <c r="C3874" s="4">
        <v>45731.656944444447</v>
      </c>
      <c r="D3874" s="16">
        <f>YEAR(C3874)</f>
        <v>2025</v>
      </c>
      <c r="E3874" s="1" t="str">
        <f t="shared" si="60"/>
        <v>March 2025</v>
      </c>
      <c r="F3874" s="3" t="str">
        <f ca="1">IF(C3874&gt;=TODAY()-365, "Last 12 Months", "After 12 Months")</f>
        <v>Last 12 Months</v>
      </c>
      <c r="G3874" s="1" t="s">
        <v>6813</v>
      </c>
      <c r="H3874" s="1" t="s">
        <v>3956</v>
      </c>
      <c r="I3874" s="1" t="s">
        <v>6814</v>
      </c>
      <c r="J3874" s="8">
        <f>EOMONTH(C3874, 0)</f>
        <v>45747</v>
      </c>
      <c r="K3874" s="1" t="s">
        <v>373</v>
      </c>
      <c r="L3874" s="1" t="str">
        <f>IF(ISNUMBER(SEARCH("Social subscription",I3874)),"Social Sub",IF(OR(ISNUMBER(SEARCH("Mens",I3874)),ISNUMBER(SEARCH("Ladies",I3874))),"Match Fees",IF(OR(ISNUMBER(SEARCH("Badgers",I3874)),ISNUMBER(SEARCH("Match Fee",I3874))),"Match Fees",IF(OR(ISNUMBER(SEARCH("Training",I3874)),ISNUMBER(SEARCH("Aspirations",I3874))),"Training Fee",""))))</f>
        <v>Match Fees</v>
      </c>
      <c r="M3874" s="1">
        <v>10</v>
      </c>
      <c r="N3874" s="1">
        <v>0.19</v>
      </c>
      <c r="O3874" s="1">
        <v>0.1</v>
      </c>
      <c r="P3874" s="1">
        <v>0</v>
      </c>
      <c r="Q3874" s="1">
        <v>9.7100000000000009</v>
      </c>
    </row>
    <row r="3875" spans="1:17" ht="12.75">
      <c r="A3875" s="4">
        <v>45731</v>
      </c>
      <c r="B3875" s="18">
        <f>IF(AND(ISNUMBER(--LEFT(A3875,10)), ISNUMBER(--LEFT(C3875,10))), --LEFT(C3875,10) - --LEFT(A3875,10), "")</f>
        <v>0.65690000000176951</v>
      </c>
      <c r="C3875" s="4">
        <v>45731.656944444447</v>
      </c>
      <c r="D3875" s="16">
        <f>YEAR(C3875)</f>
        <v>2025</v>
      </c>
      <c r="E3875" s="1" t="str">
        <f t="shared" si="60"/>
        <v>March 2025</v>
      </c>
      <c r="F3875" s="3" t="str">
        <f ca="1">IF(C3875&gt;=TODAY()-365, "Last 12 Months", "After 12 Months")</f>
        <v>Last 12 Months</v>
      </c>
      <c r="G3875" s="1" t="s">
        <v>6815</v>
      </c>
      <c r="H3875" s="1" t="s">
        <v>3956</v>
      </c>
      <c r="I3875" s="1" t="s">
        <v>6816</v>
      </c>
      <c r="J3875" s="8">
        <f>EOMONTH(C3875, 0)</f>
        <v>45747</v>
      </c>
      <c r="K3875" s="1" t="s">
        <v>373</v>
      </c>
      <c r="L3875" s="1" t="str">
        <f>IF(ISNUMBER(SEARCH("Social subscription",I3875)),"Social Sub",IF(OR(ISNUMBER(SEARCH("Mens",I3875)),ISNUMBER(SEARCH("Ladies",I3875))),"Match Fees",IF(OR(ISNUMBER(SEARCH("Badgers",I3875)),ISNUMBER(SEARCH("Match Fee",I3875))),"Match Fees",IF(OR(ISNUMBER(SEARCH("Training",I3875)),ISNUMBER(SEARCH("Aspirations",I3875))),"Training Fee",""))))</f>
        <v>Match Fees</v>
      </c>
      <c r="M3875" s="1">
        <v>10</v>
      </c>
      <c r="N3875" s="1">
        <v>0.19</v>
      </c>
      <c r="O3875" s="1">
        <v>0.1</v>
      </c>
      <c r="P3875" s="1">
        <v>0</v>
      </c>
      <c r="Q3875" s="1">
        <v>9.7100000000000009</v>
      </c>
    </row>
    <row r="3876" spans="1:17" ht="12.75">
      <c r="A3876" s="4">
        <v>45731</v>
      </c>
      <c r="B3876" s="18">
        <f>IF(AND(ISNUMBER(--LEFT(A3876,10)), ISNUMBER(--LEFT(C3876,10))), --LEFT(C3876,10) - --LEFT(A3876,10), "")</f>
        <v>0.6665999999968335</v>
      </c>
      <c r="C3876" s="4">
        <v>45731.666666666664</v>
      </c>
      <c r="D3876" s="16">
        <f>YEAR(C3876)</f>
        <v>2025</v>
      </c>
      <c r="E3876" s="1" t="str">
        <f t="shared" si="60"/>
        <v>March 2025</v>
      </c>
      <c r="F3876" s="3" t="str">
        <f ca="1">IF(C3876&gt;=TODAY()-365, "Last 12 Months", "After 12 Months")</f>
        <v>Last 12 Months</v>
      </c>
      <c r="G3876" s="1" t="s">
        <v>6817</v>
      </c>
      <c r="H3876" s="1" t="s">
        <v>2670</v>
      </c>
      <c r="I3876" s="1" t="s">
        <v>6818</v>
      </c>
      <c r="J3876" s="8">
        <f>EOMONTH(C3876, 0)</f>
        <v>45747</v>
      </c>
      <c r="K3876" s="1" t="s">
        <v>241</v>
      </c>
      <c r="L3876" s="1" t="str">
        <f>IF(ISNUMBER(SEARCH("Social subscription",I3876)),"Social Sub",IF(OR(ISNUMBER(SEARCH("Mens",I3876)),ISNUMBER(SEARCH("Ladies",I3876))),"Match Fees",IF(OR(ISNUMBER(SEARCH("Badgers",I3876)),ISNUMBER(SEARCH("Match Fee",I3876))),"Match Fees",IF(OR(ISNUMBER(SEARCH("Training",I3876)),ISNUMBER(SEARCH("Aspirations",I3876))),"Training Fee",""))))</f>
        <v>Match Fees</v>
      </c>
      <c r="M3876" s="1">
        <v>5</v>
      </c>
      <c r="N3876" s="1">
        <v>0</v>
      </c>
      <c r="O3876" s="1">
        <v>0</v>
      </c>
      <c r="P3876" s="1">
        <v>0</v>
      </c>
      <c r="Q3876" s="1">
        <v>5</v>
      </c>
    </row>
    <row r="3877" spans="1:17" ht="12.75">
      <c r="A3877" s="4">
        <v>45731</v>
      </c>
      <c r="B3877" s="18">
        <f>IF(AND(ISNUMBER(--LEFT(A3877,10)), ISNUMBER(--LEFT(C3877,10))), --LEFT(C3877,10) - --LEFT(A3877,10), "")</f>
        <v>0.67700000000331784</v>
      </c>
      <c r="C3877" s="4">
        <v>45731.677083333336</v>
      </c>
      <c r="D3877" s="16">
        <f>YEAR(C3877)</f>
        <v>2025</v>
      </c>
      <c r="E3877" s="1" t="str">
        <f t="shared" si="60"/>
        <v>March 2025</v>
      </c>
      <c r="F3877" s="3" t="str">
        <f ca="1">IF(C3877&gt;=TODAY()-365, "Last 12 Months", "After 12 Months")</f>
        <v>Last 12 Months</v>
      </c>
      <c r="G3877" s="1" t="s">
        <v>6819</v>
      </c>
      <c r="H3877" s="1" t="s">
        <v>2705</v>
      </c>
      <c r="I3877" s="1" t="s">
        <v>6820</v>
      </c>
      <c r="J3877" s="8">
        <f>EOMONTH(C3877, 0)</f>
        <v>45747</v>
      </c>
      <c r="K3877" s="1" t="s">
        <v>241</v>
      </c>
      <c r="L3877" s="1" t="str">
        <f>IF(ISNUMBER(SEARCH("Social subscription",I3877)),"Social Sub",IF(OR(ISNUMBER(SEARCH("Mens",I3877)),ISNUMBER(SEARCH("Ladies",I3877))),"Match Fees",IF(OR(ISNUMBER(SEARCH("Badgers",I3877)),ISNUMBER(SEARCH("Match Fee",I3877))),"Match Fees",IF(OR(ISNUMBER(SEARCH("Training",I3877)),ISNUMBER(SEARCH("Aspirations",I3877))),"Training Fee",""))))</f>
        <v>Match Fees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</row>
    <row r="3878" spans="1:17" ht="12.75">
      <c r="A3878" s="4">
        <v>45731</v>
      </c>
      <c r="B3878" s="18">
        <f>IF(AND(ISNUMBER(--LEFT(A3878,10)), ISNUMBER(--LEFT(C3878,10))), --LEFT(C3878,10) - --LEFT(A3878,10), "")</f>
        <v>0.79579999999987194</v>
      </c>
      <c r="C3878" s="4">
        <v>45731.79583333333</v>
      </c>
      <c r="D3878" s="16">
        <f>YEAR(C3878)</f>
        <v>2025</v>
      </c>
      <c r="E3878" s="1" t="str">
        <f t="shared" si="60"/>
        <v>March 2025</v>
      </c>
      <c r="F3878" s="3" t="str">
        <f ca="1">IF(C3878&gt;=TODAY()-365, "Last 12 Months", "After 12 Months")</f>
        <v>Last 12 Months</v>
      </c>
      <c r="G3878" s="1" t="s">
        <v>6821</v>
      </c>
      <c r="H3878" s="1" t="s">
        <v>668</v>
      </c>
      <c r="I3878" s="1" t="s">
        <v>6822</v>
      </c>
      <c r="J3878" s="8">
        <f>EOMONTH(C3878, 0)</f>
        <v>45747</v>
      </c>
      <c r="K3878" s="1" t="s">
        <v>241</v>
      </c>
      <c r="L3878" s="1" t="str">
        <f>IF(ISNUMBER(SEARCH("Social subscription",I3878)),"Social Sub",IF(OR(ISNUMBER(SEARCH("Mens",I3878)),ISNUMBER(SEARCH("Ladies",I3878))),"Match Fees",IF(OR(ISNUMBER(SEARCH("Badgers",I3878)),ISNUMBER(SEARCH("Match Fee",I3878))),"Match Fees",IF(OR(ISNUMBER(SEARCH("Training",I3878)),ISNUMBER(SEARCH("Aspirations",I3878))),"Training Fee",""))))</f>
        <v>Match Fees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</row>
    <row r="3879" spans="1:17" ht="12.75">
      <c r="A3879" s="4">
        <v>45731</v>
      </c>
      <c r="B3879" s="18">
        <f>IF(AND(ISNUMBER(--LEFT(A3879,10)), ISNUMBER(--LEFT(C3879,10))), --LEFT(C3879,10) - --LEFT(A3879,10), "")</f>
        <v>0.80479999999806751</v>
      </c>
      <c r="C3879" s="4">
        <v>45731.804861111108</v>
      </c>
      <c r="D3879" s="16">
        <f>YEAR(C3879)</f>
        <v>2025</v>
      </c>
      <c r="E3879" s="1" t="str">
        <f t="shared" si="60"/>
        <v>March 2025</v>
      </c>
      <c r="F3879" s="3" t="str">
        <f ca="1">IF(C3879&gt;=TODAY()-365, "Last 12 Months", "After 12 Months")</f>
        <v>Last 12 Months</v>
      </c>
      <c r="G3879" s="1" t="s">
        <v>6823</v>
      </c>
      <c r="H3879" s="1" t="s">
        <v>3493</v>
      </c>
      <c r="I3879" s="1" t="s">
        <v>6824</v>
      </c>
      <c r="J3879" s="8">
        <f>EOMONTH(C3879, 0)</f>
        <v>45747</v>
      </c>
      <c r="K3879" s="1" t="s">
        <v>233</v>
      </c>
      <c r="L3879" s="1" t="str">
        <f>IF(ISNUMBER(SEARCH("Social subscription",I3879)),"Social Sub",IF(OR(ISNUMBER(SEARCH("Mens",I3879)),ISNUMBER(SEARCH("Ladies",I3879))),"Match Fees",IF(OR(ISNUMBER(SEARCH("Badgers",I3879)),ISNUMBER(SEARCH("Match Fee",I3879))),"Match Fees",IF(OR(ISNUMBER(SEARCH("Training",I3879)),ISNUMBER(SEARCH("Aspirations",I3879))),"Training Fee",""))))</f>
        <v>Match Fees</v>
      </c>
      <c r="M3879" s="1">
        <v>3</v>
      </c>
      <c r="N3879" s="1">
        <v>0</v>
      </c>
      <c r="O3879" s="1">
        <v>0</v>
      </c>
      <c r="P3879" s="1">
        <v>0</v>
      </c>
      <c r="Q3879" s="1">
        <v>3</v>
      </c>
    </row>
    <row r="3880" spans="1:17" ht="12.75">
      <c r="A3880" s="4">
        <v>45731</v>
      </c>
      <c r="B3880" s="18">
        <f>IF(AND(ISNUMBER(--LEFT(A3880,10)), ISNUMBER(--LEFT(C3880,10))), --LEFT(C3880,10) - --LEFT(A3880,10), "")</f>
        <v>0.88949999999749707</v>
      </c>
      <c r="C3880" s="4">
        <v>45731.88958333333</v>
      </c>
      <c r="D3880" s="16">
        <f>YEAR(C3880)</f>
        <v>2025</v>
      </c>
      <c r="E3880" s="1" t="str">
        <f t="shared" si="60"/>
        <v>March 2025</v>
      </c>
      <c r="F3880" s="3" t="str">
        <f ca="1">IF(C3880&gt;=TODAY()-365, "Last 12 Months", "After 12 Months")</f>
        <v>Last 12 Months</v>
      </c>
      <c r="G3880" s="1" t="s">
        <v>6825</v>
      </c>
      <c r="H3880" s="1" t="s">
        <v>2565</v>
      </c>
      <c r="I3880" s="1" t="s">
        <v>6826</v>
      </c>
      <c r="J3880" s="8">
        <f>EOMONTH(C3880, 0)</f>
        <v>45747</v>
      </c>
      <c r="K3880" s="1" t="s">
        <v>233</v>
      </c>
      <c r="L3880" s="1" t="str">
        <f>IF(ISNUMBER(SEARCH("Social subscription",I3880)),"Social Sub",IF(OR(ISNUMBER(SEARCH("Mens",I3880)),ISNUMBER(SEARCH("Ladies",I3880))),"Match Fees",IF(OR(ISNUMBER(SEARCH("Badgers",I3880)),ISNUMBER(SEARCH("Match Fee",I3880))),"Match Fees",IF(OR(ISNUMBER(SEARCH("Training",I3880)),ISNUMBER(SEARCH("Aspirations",I3880))),"Training Fee",""))))</f>
        <v>Match Fees</v>
      </c>
      <c r="M3880" s="1">
        <v>10</v>
      </c>
      <c r="N3880" s="1">
        <v>0</v>
      </c>
      <c r="O3880" s="1">
        <v>0</v>
      </c>
      <c r="P3880" s="1">
        <v>0</v>
      </c>
      <c r="Q3880" s="1">
        <v>10</v>
      </c>
    </row>
    <row r="3881" spans="1:17" ht="12.75">
      <c r="A3881" s="4">
        <v>45724</v>
      </c>
      <c r="B3881" s="18">
        <f>IF(AND(ISNUMBER(--LEFT(A3881,10)), ISNUMBER(--LEFT(C3881,10))), --LEFT(C3881,10) - --LEFT(A3881,10), "")</f>
        <v>7.8894999999974971</v>
      </c>
      <c r="C3881" s="4">
        <v>45731.88958333333</v>
      </c>
      <c r="D3881" s="16">
        <f>YEAR(C3881)</f>
        <v>2025</v>
      </c>
      <c r="E3881" s="1" t="str">
        <f t="shared" si="60"/>
        <v>March 2025</v>
      </c>
      <c r="F3881" s="3" t="str">
        <f ca="1">IF(C3881&gt;=TODAY()-365, "Last 12 Months", "After 12 Months")</f>
        <v>Last 12 Months</v>
      </c>
      <c r="G3881" s="1" t="s">
        <v>6827</v>
      </c>
      <c r="H3881" s="1" t="s">
        <v>2565</v>
      </c>
      <c r="I3881" s="1" t="s">
        <v>6828</v>
      </c>
      <c r="J3881" s="8">
        <f>EOMONTH(C3881, 0)</f>
        <v>45747</v>
      </c>
      <c r="K3881" s="1" t="s">
        <v>233</v>
      </c>
      <c r="L3881" s="1" t="str">
        <f>IF(ISNUMBER(SEARCH("Social subscription",I3881)),"Social Sub",IF(OR(ISNUMBER(SEARCH("Mens",I3881)),ISNUMBER(SEARCH("Ladies",I3881))),"Match Fees",IF(OR(ISNUMBER(SEARCH("Badgers",I3881)),ISNUMBER(SEARCH("Match Fee",I3881))),"Match Fees",IF(OR(ISNUMBER(SEARCH("Training",I3881)),ISNUMBER(SEARCH("Aspirations",I3881))),"Training Fee",""))))</f>
        <v>Match Fees</v>
      </c>
      <c r="M3881" s="1">
        <v>10</v>
      </c>
      <c r="N3881" s="1">
        <v>0</v>
      </c>
      <c r="O3881" s="1">
        <v>0</v>
      </c>
      <c r="P3881" s="1">
        <v>0</v>
      </c>
      <c r="Q3881" s="1">
        <v>10</v>
      </c>
    </row>
    <row r="3882" spans="1:17" ht="12.75">
      <c r="A3882" s="4">
        <v>45703</v>
      </c>
      <c r="B3882" s="18">
        <f>IF(AND(ISNUMBER(--LEFT(A3882,10)), ISNUMBER(--LEFT(C3882,10))), --LEFT(C3882,10) - --LEFT(A3882,10), "")</f>
        <v>28.939500000000407</v>
      </c>
      <c r="C3882" s="4">
        <v>45731.939583333333</v>
      </c>
      <c r="D3882" s="16">
        <f>YEAR(C3882)</f>
        <v>2025</v>
      </c>
      <c r="E3882" s="1" t="str">
        <f t="shared" si="60"/>
        <v>March 2025</v>
      </c>
      <c r="F3882" s="3" t="str">
        <f ca="1">IF(C3882&gt;=TODAY()-365, "Last 12 Months", "After 12 Months")</f>
        <v>Last 12 Months</v>
      </c>
      <c r="G3882" s="1" t="s">
        <v>6829</v>
      </c>
      <c r="H3882" s="1" t="s">
        <v>5116</v>
      </c>
      <c r="I3882" s="1" t="s">
        <v>6109</v>
      </c>
      <c r="J3882" s="8">
        <f>EOMONTH(C3882, 0)</f>
        <v>45747</v>
      </c>
      <c r="K3882" s="1" t="s">
        <v>373</v>
      </c>
      <c r="L3882" s="1" t="str">
        <f>IF(ISNUMBER(SEARCH("Social subscription",I3882)),"Social Sub",IF(OR(ISNUMBER(SEARCH("Mens",I3882)),ISNUMBER(SEARCH("Ladies",I3882))),"Match Fees",IF(OR(ISNUMBER(SEARCH("Badgers",I3882)),ISNUMBER(SEARCH("Match Fee",I3882))),"Match Fees",IF(OR(ISNUMBER(SEARCH("Training",I3882)),ISNUMBER(SEARCH("Aspirations",I3882))),"Training Fee",""))))</f>
        <v>Match Fees</v>
      </c>
      <c r="M3882" s="1">
        <v>10</v>
      </c>
      <c r="N3882" s="1">
        <v>0.19</v>
      </c>
      <c r="O3882" s="1">
        <v>0.1</v>
      </c>
      <c r="P3882" s="1">
        <v>0</v>
      </c>
      <c r="Q3882" s="1">
        <v>9.7100000000000009</v>
      </c>
    </row>
    <row r="3883" spans="1:17" ht="12.75">
      <c r="A3883" s="4">
        <v>45710</v>
      </c>
      <c r="B3883" s="18">
        <f>IF(AND(ISNUMBER(--LEFT(A3883,10)), ISNUMBER(--LEFT(C3883,10))), --LEFT(C3883,10) - --LEFT(A3883,10), "")</f>
        <v>21.939500000000407</v>
      </c>
      <c r="C3883" s="4">
        <v>45731.939583333333</v>
      </c>
      <c r="D3883" s="16">
        <f>YEAR(C3883)</f>
        <v>2025</v>
      </c>
      <c r="E3883" s="1" t="str">
        <f t="shared" si="60"/>
        <v>March 2025</v>
      </c>
      <c r="F3883" s="3" t="str">
        <f ca="1">IF(C3883&gt;=TODAY()-365, "Last 12 Months", "After 12 Months")</f>
        <v>Last 12 Months</v>
      </c>
      <c r="G3883" s="1" t="s">
        <v>6830</v>
      </c>
      <c r="H3883" s="1" t="s">
        <v>5116</v>
      </c>
      <c r="I3883" s="1" t="s">
        <v>6331</v>
      </c>
      <c r="J3883" s="8">
        <f>EOMONTH(C3883, 0)</f>
        <v>45747</v>
      </c>
      <c r="K3883" s="1" t="s">
        <v>373</v>
      </c>
      <c r="L3883" s="1" t="str">
        <f>IF(ISNUMBER(SEARCH("Social subscription",I3883)),"Social Sub",IF(OR(ISNUMBER(SEARCH("Mens",I3883)),ISNUMBER(SEARCH("Ladies",I3883))),"Match Fees",IF(OR(ISNUMBER(SEARCH("Badgers",I3883)),ISNUMBER(SEARCH("Match Fee",I3883))),"Match Fees",IF(OR(ISNUMBER(SEARCH("Training",I3883)),ISNUMBER(SEARCH("Aspirations",I3883))),"Training Fee",""))))</f>
        <v>Match Fees</v>
      </c>
      <c r="M3883" s="1">
        <v>10</v>
      </c>
      <c r="N3883" s="1">
        <v>0.19</v>
      </c>
      <c r="O3883" s="1">
        <v>0.1</v>
      </c>
      <c r="P3883" s="1">
        <v>0</v>
      </c>
      <c r="Q3883" s="1">
        <v>9.7100000000000009</v>
      </c>
    </row>
    <row r="3884" spans="1:17" ht="12.75">
      <c r="A3884" s="4">
        <v>45711</v>
      </c>
      <c r="B3884" s="18">
        <f>IF(AND(ISNUMBER(--LEFT(A3884,10)), ISNUMBER(--LEFT(C3884,10))), --LEFT(C3884,10) - --LEFT(A3884,10), "")</f>
        <v>20.939500000000407</v>
      </c>
      <c r="C3884" s="4">
        <v>45731.939583333333</v>
      </c>
      <c r="D3884" s="16">
        <f>YEAR(C3884)</f>
        <v>2025</v>
      </c>
      <c r="E3884" s="1" t="str">
        <f t="shared" si="60"/>
        <v>March 2025</v>
      </c>
      <c r="F3884" s="3" t="str">
        <f ca="1">IF(C3884&gt;=TODAY()-365, "Last 12 Months", "After 12 Months")</f>
        <v>Last 12 Months</v>
      </c>
      <c r="G3884" s="1" t="s">
        <v>6831</v>
      </c>
      <c r="H3884" s="1" t="s">
        <v>6014</v>
      </c>
      <c r="I3884" s="1" t="s">
        <v>6832</v>
      </c>
      <c r="J3884" s="8">
        <f>EOMONTH(C3884, 0)</f>
        <v>45747</v>
      </c>
      <c r="K3884" s="1" t="s">
        <v>373</v>
      </c>
      <c r="L3884" s="1" t="str">
        <f>IF(ISNUMBER(SEARCH("Social subscription",I3884)),"Social Sub",IF(OR(ISNUMBER(SEARCH("Mens",I3884)),ISNUMBER(SEARCH("Ladies",I3884))),"Match Fees",IF(OR(ISNUMBER(SEARCH("Badgers",I3884)),ISNUMBER(SEARCH("Match Fee",I3884))),"Match Fees",IF(OR(ISNUMBER(SEARCH("Training",I3884)),ISNUMBER(SEARCH("Aspirations",I3884))),"Training Fee",""))))</f>
        <v>Training Fee</v>
      </c>
      <c r="M3884" s="1">
        <v>3</v>
      </c>
      <c r="N3884" s="1">
        <v>0.06</v>
      </c>
      <c r="O3884" s="1">
        <v>0.05</v>
      </c>
      <c r="P3884" s="1">
        <v>0</v>
      </c>
      <c r="Q3884" s="1">
        <v>2.89</v>
      </c>
    </row>
    <row r="3885" spans="1:17" ht="12.75">
      <c r="A3885" s="4">
        <v>45717</v>
      </c>
      <c r="B3885" s="18">
        <f>IF(AND(ISNUMBER(--LEFT(A3885,10)), ISNUMBER(--LEFT(C3885,10))), --LEFT(C3885,10) - --LEFT(A3885,10), "")</f>
        <v>14.939500000000407</v>
      </c>
      <c r="C3885" s="4">
        <v>45731.939583333333</v>
      </c>
      <c r="D3885" s="16">
        <f>YEAR(C3885)</f>
        <v>2025</v>
      </c>
      <c r="E3885" s="1" t="str">
        <f t="shared" si="60"/>
        <v>March 2025</v>
      </c>
      <c r="F3885" s="3" t="str">
        <f ca="1">IF(C3885&gt;=TODAY()-365, "Last 12 Months", "After 12 Months")</f>
        <v>Last 12 Months</v>
      </c>
      <c r="G3885" s="1" t="s">
        <v>6833</v>
      </c>
      <c r="H3885" s="1" t="s">
        <v>5116</v>
      </c>
      <c r="I3885" s="1" t="s">
        <v>6525</v>
      </c>
      <c r="J3885" s="8">
        <f>EOMONTH(C3885, 0)</f>
        <v>45747</v>
      </c>
      <c r="K3885" s="1" t="s">
        <v>373</v>
      </c>
      <c r="L3885" s="1" t="str">
        <f>IF(ISNUMBER(SEARCH("Social subscription",I3885)),"Social Sub",IF(OR(ISNUMBER(SEARCH("Mens",I3885)),ISNUMBER(SEARCH("Ladies",I3885))),"Match Fees",IF(OR(ISNUMBER(SEARCH("Badgers",I3885)),ISNUMBER(SEARCH("Match Fee",I3885))),"Match Fees",IF(OR(ISNUMBER(SEARCH("Training",I3885)),ISNUMBER(SEARCH("Aspirations",I3885))),"Training Fee",""))))</f>
        <v>Match Fees</v>
      </c>
      <c r="M3885" s="1">
        <v>10</v>
      </c>
      <c r="N3885" s="1">
        <v>0.19</v>
      </c>
      <c r="O3885" s="1">
        <v>0.1</v>
      </c>
      <c r="P3885" s="1">
        <v>0</v>
      </c>
      <c r="Q3885" s="1">
        <v>9.7100000000000009</v>
      </c>
    </row>
    <row r="3886" spans="1:17" ht="12.75">
      <c r="A3886" s="4">
        <v>45719</v>
      </c>
      <c r="B3886" s="18">
        <f>IF(AND(ISNUMBER(--LEFT(A3886,10)), ISNUMBER(--LEFT(C3886,10))), --LEFT(C3886,10) - --LEFT(A3886,10), "")</f>
        <v>12.939500000000407</v>
      </c>
      <c r="C3886" s="4">
        <v>45731.939583333333</v>
      </c>
      <c r="D3886" s="16">
        <f>YEAR(C3886)</f>
        <v>2025</v>
      </c>
      <c r="E3886" s="1" t="str">
        <f t="shared" si="60"/>
        <v>March 2025</v>
      </c>
      <c r="F3886" s="3" t="str">
        <f ca="1">IF(C3886&gt;=TODAY()-365, "Last 12 Months", "After 12 Months")</f>
        <v>Last 12 Months</v>
      </c>
      <c r="G3886" s="1" t="s">
        <v>6834</v>
      </c>
      <c r="H3886" s="1" t="s">
        <v>6014</v>
      </c>
      <c r="I3886" s="1" t="s">
        <v>6835</v>
      </c>
      <c r="J3886" s="8">
        <f>EOMONTH(C3886, 0)</f>
        <v>45747</v>
      </c>
      <c r="K3886" s="1" t="s">
        <v>373</v>
      </c>
      <c r="L3886" s="1" t="str">
        <f>IF(ISNUMBER(SEARCH("Social subscription",I3886)),"Social Sub",IF(OR(ISNUMBER(SEARCH("Mens",I3886)),ISNUMBER(SEARCH("Ladies",I3886))),"Match Fees",IF(OR(ISNUMBER(SEARCH("Badgers",I3886)),ISNUMBER(SEARCH("Match Fee",I3886))),"Match Fees",IF(OR(ISNUMBER(SEARCH("Training",I3886)),ISNUMBER(SEARCH("Aspirations",I3886))),"Training Fee",""))))</f>
        <v>Training Fee</v>
      </c>
      <c r="M3886" s="1">
        <v>3</v>
      </c>
      <c r="N3886" s="1">
        <v>7.0000000000000007E-2</v>
      </c>
      <c r="O3886" s="1">
        <v>0.05</v>
      </c>
      <c r="P3886" s="1">
        <v>0</v>
      </c>
      <c r="Q3886" s="1">
        <v>2.88</v>
      </c>
    </row>
    <row r="3887" spans="1:17" ht="12.75">
      <c r="A3887" s="4">
        <v>45731</v>
      </c>
      <c r="B3887" s="18">
        <f>IF(AND(ISNUMBER(--LEFT(A3887,10)), ISNUMBER(--LEFT(C3887,10))), --LEFT(C3887,10) - --LEFT(A3887,10), "")</f>
        <v>0.93950000000040745</v>
      </c>
      <c r="C3887" s="4">
        <v>45731.939583333333</v>
      </c>
      <c r="D3887" s="16">
        <f>YEAR(C3887)</f>
        <v>2025</v>
      </c>
      <c r="E3887" s="1" t="str">
        <f t="shared" si="60"/>
        <v>March 2025</v>
      </c>
      <c r="F3887" s="3" t="str">
        <f ca="1">IF(C3887&gt;=TODAY()-365, "Last 12 Months", "After 12 Months")</f>
        <v>Last 12 Months</v>
      </c>
      <c r="G3887" s="1" t="s">
        <v>6836</v>
      </c>
      <c r="H3887" s="1" t="s">
        <v>5116</v>
      </c>
      <c r="I3887" s="1" t="s">
        <v>6837</v>
      </c>
      <c r="J3887" s="8">
        <f>EOMONTH(C3887, 0)</f>
        <v>45747</v>
      </c>
      <c r="K3887" s="1" t="s">
        <v>373</v>
      </c>
      <c r="L3887" s="1" t="str">
        <f>IF(ISNUMBER(SEARCH("Social subscription",I3887)),"Social Sub",IF(OR(ISNUMBER(SEARCH("Mens",I3887)),ISNUMBER(SEARCH("Ladies",I3887))),"Match Fees",IF(OR(ISNUMBER(SEARCH("Badgers",I3887)),ISNUMBER(SEARCH("Match Fee",I3887))),"Match Fees",IF(OR(ISNUMBER(SEARCH("Training",I3887)),ISNUMBER(SEARCH("Aspirations",I3887))),"Training Fee",""))))</f>
        <v>Match Fees</v>
      </c>
      <c r="M3887" s="1">
        <v>10</v>
      </c>
      <c r="N3887" s="1">
        <v>0.19</v>
      </c>
      <c r="O3887" s="1">
        <v>0.1</v>
      </c>
      <c r="P3887" s="1">
        <v>0</v>
      </c>
      <c r="Q3887" s="1">
        <v>9.7100000000000009</v>
      </c>
    </row>
    <row r="3888" spans="1:17" ht="12.75">
      <c r="A3888" s="4">
        <v>45732</v>
      </c>
      <c r="B3888" s="18">
        <f>IF(AND(ISNUMBER(--LEFT(A3888,10)), ISNUMBER(--LEFT(C3888,10))), --LEFT(C3888,10) - --LEFT(A3888,10), "")</f>
        <v>0.45130000000062864</v>
      </c>
      <c r="C3888" s="4">
        <v>45732.451388888891</v>
      </c>
      <c r="D3888" s="16">
        <f>YEAR(C3888)</f>
        <v>2025</v>
      </c>
      <c r="E3888" s="1" t="str">
        <f t="shared" si="60"/>
        <v>March 2025</v>
      </c>
      <c r="F3888" s="3" t="str">
        <f ca="1">IF(C3888&gt;=TODAY()-365, "Last 12 Months", "After 12 Months")</f>
        <v>Last 12 Months</v>
      </c>
      <c r="G3888" s="1" t="s">
        <v>6838</v>
      </c>
      <c r="H3888" s="1" t="s">
        <v>1525</v>
      </c>
      <c r="I3888" s="1" t="s">
        <v>6839</v>
      </c>
      <c r="J3888" s="8">
        <f>EOMONTH(C3888, 0)</f>
        <v>45747</v>
      </c>
      <c r="K3888" s="1" t="s">
        <v>241</v>
      </c>
      <c r="L3888" s="1" t="str">
        <f>IF(ISNUMBER(SEARCH("Social subscription",I3888)),"Social Sub",IF(OR(ISNUMBER(SEARCH("Mens",I3888)),ISNUMBER(SEARCH("Ladies",I3888))),"Match Fees",IF(OR(ISNUMBER(SEARCH("Badgers",I3888)),ISNUMBER(SEARCH("Match Fee",I3888))),"Match Fees",IF(OR(ISNUMBER(SEARCH("Training",I3888)),ISNUMBER(SEARCH("Aspirations",I3888))),"Training Fee",""))))</f>
        <v>Training Fee</v>
      </c>
      <c r="M3888" s="1">
        <v>3</v>
      </c>
      <c r="N3888" s="1">
        <v>0</v>
      </c>
      <c r="O3888" s="1">
        <v>0</v>
      </c>
      <c r="P3888" s="1">
        <v>0</v>
      </c>
      <c r="Q3888" s="1">
        <v>3</v>
      </c>
    </row>
    <row r="3889" spans="1:17" ht="12.75">
      <c r="A3889" s="4">
        <v>45732</v>
      </c>
      <c r="B3889" s="18">
        <f>IF(AND(ISNUMBER(--LEFT(A3889,10)), ISNUMBER(--LEFT(C3889,10))), --LEFT(C3889,10) - --LEFT(A3889,10), "")</f>
        <v>0.45130000000062864</v>
      </c>
      <c r="C3889" s="4">
        <v>45732.451388888891</v>
      </c>
      <c r="D3889" s="16">
        <f>YEAR(C3889)</f>
        <v>2025</v>
      </c>
      <c r="E3889" s="1" t="str">
        <f t="shared" si="60"/>
        <v>March 2025</v>
      </c>
      <c r="F3889" s="3" t="str">
        <f ca="1">IF(C3889&gt;=TODAY()-365, "Last 12 Months", "After 12 Months")</f>
        <v>Last 12 Months</v>
      </c>
      <c r="G3889" s="1" t="s">
        <v>6840</v>
      </c>
      <c r="H3889" s="1" t="s">
        <v>610</v>
      </c>
      <c r="I3889" s="1" t="s">
        <v>6839</v>
      </c>
      <c r="J3889" s="8">
        <f>EOMONTH(C3889, 0)</f>
        <v>45747</v>
      </c>
      <c r="K3889" s="1" t="s">
        <v>241</v>
      </c>
      <c r="L3889" s="1" t="str">
        <f>IF(ISNUMBER(SEARCH("Social subscription",I3889)),"Social Sub",IF(OR(ISNUMBER(SEARCH("Mens",I3889)),ISNUMBER(SEARCH("Ladies",I3889))),"Match Fees",IF(OR(ISNUMBER(SEARCH("Badgers",I3889)),ISNUMBER(SEARCH("Match Fee",I3889))),"Match Fees",IF(OR(ISNUMBER(SEARCH("Training",I3889)),ISNUMBER(SEARCH("Aspirations",I3889))),"Training Fee",""))))</f>
        <v>Training Fee</v>
      </c>
      <c r="M3889" s="1">
        <v>3</v>
      </c>
      <c r="N3889" s="1">
        <v>0</v>
      </c>
      <c r="O3889" s="1">
        <v>0</v>
      </c>
      <c r="P3889" s="1">
        <v>0</v>
      </c>
      <c r="Q3889" s="1">
        <v>3</v>
      </c>
    </row>
    <row r="3890" spans="1:17" ht="12.75">
      <c r="A3890" s="4">
        <v>45732</v>
      </c>
      <c r="B3890" s="18">
        <f>IF(AND(ISNUMBER(--LEFT(A3890,10)), ISNUMBER(--LEFT(C3890,10))), --LEFT(C3890,10) - --LEFT(A3890,10), "")</f>
        <v>0.45130000000062864</v>
      </c>
      <c r="C3890" s="4">
        <v>45732.451388888891</v>
      </c>
      <c r="D3890" s="16">
        <f>YEAR(C3890)</f>
        <v>2025</v>
      </c>
      <c r="E3890" s="1" t="str">
        <f t="shared" si="60"/>
        <v>March 2025</v>
      </c>
      <c r="F3890" s="3" t="str">
        <f ca="1">IF(C3890&gt;=TODAY()-365, "Last 12 Months", "After 12 Months")</f>
        <v>Last 12 Months</v>
      </c>
      <c r="G3890" s="1" t="s">
        <v>6841</v>
      </c>
      <c r="H3890" s="1" t="s">
        <v>613</v>
      </c>
      <c r="I3890" s="1" t="s">
        <v>6839</v>
      </c>
      <c r="J3890" s="8">
        <f>EOMONTH(C3890, 0)</f>
        <v>45747</v>
      </c>
      <c r="K3890" s="1" t="s">
        <v>241</v>
      </c>
      <c r="L3890" s="1" t="str">
        <f>IF(ISNUMBER(SEARCH("Social subscription",I3890)),"Social Sub",IF(OR(ISNUMBER(SEARCH("Mens",I3890)),ISNUMBER(SEARCH("Ladies",I3890))),"Match Fees",IF(OR(ISNUMBER(SEARCH("Badgers",I3890)),ISNUMBER(SEARCH("Match Fee",I3890))),"Match Fees",IF(OR(ISNUMBER(SEARCH("Training",I3890)),ISNUMBER(SEARCH("Aspirations",I3890))),"Training Fee",""))))</f>
        <v>Training Fee</v>
      </c>
      <c r="M3890" s="1">
        <v>3</v>
      </c>
      <c r="N3890" s="1">
        <v>0</v>
      </c>
      <c r="O3890" s="1">
        <v>0</v>
      </c>
      <c r="P3890" s="1">
        <v>0</v>
      </c>
      <c r="Q3890" s="1">
        <v>3</v>
      </c>
    </row>
    <row r="3891" spans="1:17" ht="12.75">
      <c r="A3891" s="4">
        <v>45732</v>
      </c>
      <c r="B3891" s="18">
        <f>IF(AND(ISNUMBER(--LEFT(A3891,10)), ISNUMBER(--LEFT(C3891,10))), --LEFT(C3891,10) - --LEFT(A3891,10), "")</f>
        <v>0.45130000000062864</v>
      </c>
      <c r="C3891" s="4">
        <v>45732.451388888891</v>
      </c>
      <c r="D3891" s="16">
        <f>YEAR(C3891)</f>
        <v>2025</v>
      </c>
      <c r="E3891" s="1" t="str">
        <f t="shared" si="60"/>
        <v>March 2025</v>
      </c>
      <c r="F3891" s="3" t="str">
        <f ca="1">IF(C3891&gt;=TODAY()-365, "Last 12 Months", "After 12 Months")</f>
        <v>Last 12 Months</v>
      </c>
      <c r="G3891" s="1" t="s">
        <v>6842</v>
      </c>
      <c r="H3891" s="1" t="s">
        <v>5353</v>
      </c>
      <c r="I3891" s="1" t="s">
        <v>6839</v>
      </c>
      <c r="J3891" s="8">
        <f>EOMONTH(C3891, 0)</f>
        <v>45747</v>
      </c>
      <c r="K3891" s="1" t="s">
        <v>241</v>
      </c>
      <c r="L3891" s="1" t="str">
        <f>IF(ISNUMBER(SEARCH("Social subscription",I3891)),"Social Sub",IF(OR(ISNUMBER(SEARCH("Mens",I3891)),ISNUMBER(SEARCH("Ladies",I3891))),"Match Fees",IF(OR(ISNUMBER(SEARCH("Badgers",I3891)),ISNUMBER(SEARCH("Match Fee",I3891))),"Match Fees",IF(OR(ISNUMBER(SEARCH("Training",I3891)),ISNUMBER(SEARCH("Aspirations",I3891))),"Training Fee",""))))</f>
        <v>Training Fee</v>
      </c>
      <c r="M3891" s="1">
        <v>3</v>
      </c>
      <c r="N3891" s="1">
        <v>0</v>
      </c>
      <c r="O3891" s="1">
        <v>0</v>
      </c>
      <c r="P3891" s="1">
        <v>0</v>
      </c>
      <c r="Q3891" s="1">
        <v>3</v>
      </c>
    </row>
    <row r="3892" spans="1:17" ht="12.75">
      <c r="A3892" s="4">
        <v>45732</v>
      </c>
      <c r="B3892" s="18">
        <f>IF(AND(ISNUMBER(--LEFT(A3892,10)), ISNUMBER(--LEFT(C3892,10))), --LEFT(C3892,10) - --LEFT(A3892,10), "")</f>
        <v>0.45130000000062864</v>
      </c>
      <c r="C3892" s="4">
        <v>45732.451388888891</v>
      </c>
      <c r="D3892" s="16">
        <f>YEAR(C3892)</f>
        <v>2025</v>
      </c>
      <c r="E3892" s="1" t="str">
        <f t="shared" si="60"/>
        <v>March 2025</v>
      </c>
      <c r="F3892" s="3" t="str">
        <f ca="1">IF(C3892&gt;=TODAY()-365, "Last 12 Months", "After 12 Months")</f>
        <v>Last 12 Months</v>
      </c>
      <c r="G3892" s="1" t="s">
        <v>6843</v>
      </c>
      <c r="H3892" s="1" t="s">
        <v>1153</v>
      </c>
      <c r="I3892" s="1" t="s">
        <v>6839</v>
      </c>
      <c r="J3892" s="8">
        <f>EOMONTH(C3892, 0)</f>
        <v>45747</v>
      </c>
      <c r="K3892" s="1" t="s">
        <v>241</v>
      </c>
      <c r="L3892" s="1" t="str">
        <f>IF(ISNUMBER(SEARCH("Social subscription",I3892)),"Social Sub",IF(OR(ISNUMBER(SEARCH("Mens",I3892)),ISNUMBER(SEARCH("Ladies",I3892))),"Match Fees",IF(OR(ISNUMBER(SEARCH("Badgers",I3892)),ISNUMBER(SEARCH("Match Fee",I3892))),"Match Fees",IF(OR(ISNUMBER(SEARCH("Training",I3892)),ISNUMBER(SEARCH("Aspirations",I3892))),"Training Fee",""))))</f>
        <v>Training Fee</v>
      </c>
      <c r="M3892" s="1">
        <v>3</v>
      </c>
      <c r="N3892" s="1">
        <v>0</v>
      </c>
      <c r="O3892" s="1">
        <v>0</v>
      </c>
      <c r="P3892" s="1">
        <v>0</v>
      </c>
      <c r="Q3892" s="1">
        <v>3</v>
      </c>
    </row>
    <row r="3893" spans="1:17" ht="12.75">
      <c r="A3893" s="4">
        <v>45732</v>
      </c>
      <c r="B3893" s="18">
        <f>IF(AND(ISNUMBER(--LEFT(A3893,10)), ISNUMBER(--LEFT(C3893,10))), --LEFT(C3893,10) - --LEFT(A3893,10), "")</f>
        <v>0.45130000000062864</v>
      </c>
      <c r="C3893" s="4">
        <v>45732.451388888891</v>
      </c>
      <c r="D3893" s="16">
        <f>YEAR(C3893)</f>
        <v>2025</v>
      </c>
      <c r="E3893" s="1" t="str">
        <f t="shared" si="60"/>
        <v>March 2025</v>
      </c>
      <c r="F3893" s="3" t="str">
        <f ca="1">IF(C3893&gt;=TODAY()-365, "Last 12 Months", "After 12 Months")</f>
        <v>Last 12 Months</v>
      </c>
      <c r="G3893" s="1" t="s">
        <v>6844</v>
      </c>
      <c r="H3893" s="1" t="s">
        <v>1156</v>
      </c>
      <c r="I3893" s="1" t="s">
        <v>6839</v>
      </c>
      <c r="J3893" s="8">
        <f>EOMONTH(C3893, 0)</f>
        <v>45747</v>
      </c>
      <c r="K3893" s="1" t="s">
        <v>241</v>
      </c>
      <c r="L3893" s="1" t="str">
        <f>IF(ISNUMBER(SEARCH("Social subscription",I3893)),"Social Sub",IF(OR(ISNUMBER(SEARCH("Mens",I3893)),ISNUMBER(SEARCH("Ladies",I3893))),"Match Fees",IF(OR(ISNUMBER(SEARCH("Badgers",I3893)),ISNUMBER(SEARCH("Match Fee",I3893))),"Match Fees",IF(OR(ISNUMBER(SEARCH("Training",I3893)),ISNUMBER(SEARCH("Aspirations",I3893))),"Training Fee",""))))</f>
        <v>Training Fee</v>
      </c>
      <c r="M3893" s="1">
        <v>3</v>
      </c>
      <c r="N3893" s="1">
        <v>0</v>
      </c>
      <c r="O3893" s="1">
        <v>0</v>
      </c>
      <c r="P3893" s="1">
        <v>0</v>
      </c>
      <c r="Q3893" s="1">
        <v>3</v>
      </c>
    </row>
    <row r="3894" spans="1:17" ht="12.75">
      <c r="A3894" s="4">
        <v>45732</v>
      </c>
      <c r="B3894" s="18">
        <f>IF(AND(ISNUMBER(--LEFT(A3894,10)), ISNUMBER(--LEFT(C3894,10))), --LEFT(C3894,10) - --LEFT(A3894,10), "")</f>
        <v>0.45130000000062864</v>
      </c>
      <c r="C3894" s="4">
        <v>45732.451388888891</v>
      </c>
      <c r="D3894" s="16">
        <f>YEAR(C3894)</f>
        <v>2025</v>
      </c>
      <c r="E3894" s="1" t="str">
        <f t="shared" si="60"/>
        <v>March 2025</v>
      </c>
      <c r="F3894" s="3" t="str">
        <f ca="1">IF(C3894&gt;=TODAY()-365, "Last 12 Months", "After 12 Months")</f>
        <v>Last 12 Months</v>
      </c>
      <c r="G3894" s="1" t="s">
        <v>6845</v>
      </c>
      <c r="H3894" s="1" t="s">
        <v>1429</v>
      </c>
      <c r="I3894" s="1" t="s">
        <v>6839</v>
      </c>
      <c r="J3894" s="8">
        <f>EOMONTH(C3894, 0)</f>
        <v>45747</v>
      </c>
      <c r="K3894" s="1" t="s">
        <v>241</v>
      </c>
      <c r="L3894" s="1" t="str">
        <f>IF(ISNUMBER(SEARCH("Social subscription",I3894)),"Social Sub",IF(OR(ISNUMBER(SEARCH("Mens",I3894)),ISNUMBER(SEARCH("Ladies",I3894))),"Match Fees",IF(OR(ISNUMBER(SEARCH("Badgers",I3894)),ISNUMBER(SEARCH("Match Fee",I3894))),"Match Fees",IF(OR(ISNUMBER(SEARCH("Training",I3894)),ISNUMBER(SEARCH("Aspirations",I3894))),"Training Fee",""))))</f>
        <v>Training Fee</v>
      </c>
      <c r="M3894" s="1">
        <v>3</v>
      </c>
      <c r="N3894" s="1">
        <v>0</v>
      </c>
      <c r="O3894" s="1">
        <v>0</v>
      </c>
      <c r="P3894" s="1">
        <v>0</v>
      </c>
      <c r="Q3894" s="1">
        <v>3</v>
      </c>
    </row>
    <row r="3895" spans="1:17" ht="12.75">
      <c r="A3895" s="4">
        <v>45732</v>
      </c>
      <c r="B3895" s="18">
        <f>IF(AND(ISNUMBER(--LEFT(A3895,10)), ISNUMBER(--LEFT(C3895,10))), --LEFT(C3895,10) - --LEFT(A3895,10), "")</f>
        <v>0.45130000000062864</v>
      </c>
      <c r="C3895" s="4">
        <v>45732.451388888891</v>
      </c>
      <c r="D3895" s="16">
        <f>YEAR(C3895)</f>
        <v>2025</v>
      </c>
      <c r="E3895" s="1" t="str">
        <f t="shared" si="60"/>
        <v>March 2025</v>
      </c>
      <c r="F3895" s="3" t="str">
        <f ca="1">IF(C3895&gt;=TODAY()-365, "Last 12 Months", "After 12 Months")</f>
        <v>Last 12 Months</v>
      </c>
      <c r="G3895" s="1" t="s">
        <v>6846</v>
      </c>
      <c r="H3895" s="1" t="s">
        <v>781</v>
      </c>
      <c r="I3895" s="1" t="s">
        <v>6847</v>
      </c>
      <c r="J3895" s="8">
        <f>EOMONTH(C3895, 0)</f>
        <v>45747</v>
      </c>
      <c r="K3895" s="1" t="s">
        <v>233</v>
      </c>
      <c r="L3895" s="1" t="str">
        <f>IF(ISNUMBER(SEARCH("Social subscription",I3895)),"Social Sub",IF(OR(ISNUMBER(SEARCH("Mens",I3895)),ISNUMBER(SEARCH("Ladies",I3895))),"Match Fees",IF(OR(ISNUMBER(SEARCH("Badgers",I3895)),ISNUMBER(SEARCH("Match Fee",I3895))),"Match Fees",IF(OR(ISNUMBER(SEARCH("Training",I3895)),ISNUMBER(SEARCH("Aspirations",I3895))),"Training Fee",""))))</f>
        <v>Training Fee</v>
      </c>
      <c r="M3895" s="1">
        <v>3</v>
      </c>
      <c r="N3895" s="1">
        <v>0</v>
      </c>
      <c r="O3895" s="1">
        <v>0</v>
      </c>
      <c r="P3895" s="1">
        <v>0</v>
      </c>
      <c r="Q3895" s="1">
        <v>3</v>
      </c>
    </row>
    <row r="3896" spans="1:17" ht="12.75">
      <c r="A3896" s="4">
        <v>45732</v>
      </c>
      <c r="B3896" s="18">
        <f>IF(AND(ISNUMBER(--LEFT(A3896,10)), ISNUMBER(--LEFT(C3896,10))), --LEFT(C3896,10) - --LEFT(A3896,10), "")</f>
        <v>0.45130000000062864</v>
      </c>
      <c r="C3896" s="4">
        <v>45732.451388888891</v>
      </c>
      <c r="D3896" s="16">
        <f>YEAR(C3896)</f>
        <v>2025</v>
      </c>
      <c r="E3896" s="1" t="str">
        <f t="shared" si="60"/>
        <v>March 2025</v>
      </c>
      <c r="F3896" s="3" t="str">
        <f ca="1">IF(C3896&gt;=TODAY()-365, "Last 12 Months", "After 12 Months")</f>
        <v>Last 12 Months</v>
      </c>
      <c r="G3896" s="1" t="s">
        <v>6848</v>
      </c>
      <c r="H3896" s="1" t="s">
        <v>1270</v>
      </c>
      <c r="I3896" s="1" t="s">
        <v>6839</v>
      </c>
      <c r="J3896" s="8">
        <f>EOMONTH(C3896, 0)</f>
        <v>45747</v>
      </c>
      <c r="K3896" s="1" t="s">
        <v>241</v>
      </c>
      <c r="L3896" s="1" t="str">
        <f>IF(ISNUMBER(SEARCH("Social subscription",I3896)),"Social Sub",IF(OR(ISNUMBER(SEARCH("Mens",I3896)),ISNUMBER(SEARCH("Ladies",I3896))),"Match Fees",IF(OR(ISNUMBER(SEARCH("Badgers",I3896)),ISNUMBER(SEARCH("Match Fee",I3896))),"Match Fees",IF(OR(ISNUMBER(SEARCH("Training",I3896)),ISNUMBER(SEARCH("Aspirations",I3896))),"Training Fee",""))))</f>
        <v>Training Fee</v>
      </c>
      <c r="M3896" s="1">
        <v>3</v>
      </c>
      <c r="N3896" s="1">
        <v>0</v>
      </c>
      <c r="O3896" s="1">
        <v>0</v>
      </c>
      <c r="P3896" s="1">
        <v>0</v>
      </c>
      <c r="Q3896" s="1">
        <v>3</v>
      </c>
    </row>
    <row r="3897" spans="1:17" ht="12.75">
      <c r="A3897" s="4">
        <v>45717</v>
      </c>
      <c r="B3897" s="18">
        <f>IF(AND(ISNUMBER(--LEFT(A3897,10)), ISNUMBER(--LEFT(C3897,10))), --LEFT(C3897,10) - --LEFT(A3897,10), "")</f>
        <v>15.561099999998987</v>
      </c>
      <c r="C3897" s="4">
        <v>45732.561111111114</v>
      </c>
      <c r="D3897" s="16">
        <f>YEAR(C3897)</f>
        <v>2025</v>
      </c>
      <c r="E3897" s="1" t="str">
        <f t="shared" si="60"/>
        <v>March 2025</v>
      </c>
      <c r="F3897" s="3" t="str">
        <f ca="1">IF(C3897&gt;=TODAY()-365, "Last 12 Months", "After 12 Months")</f>
        <v>Last 12 Months</v>
      </c>
      <c r="G3897" s="1" t="s">
        <v>6849</v>
      </c>
      <c r="H3897" s="1" t="s">
        <v>613</v>
      </c>
      <c r="I3897" s="1" t="s">
        <v>6695</v>
      </c>
      <c r="J3897" s="8">
        <f>EOMONTH(C3897, 0)</f>
        <v>45747</v>
      </c>
      <c r="K3897" s="1" t="s">
        <v>241</v>
      </c>
      <c r="L3897" s="1" t="str">
        <f>IF(ISNUMBER(SEARCH("Social subscription",I3897)),"Social Sub",IF(OR(ISNUMBER(SEARCH("Mens",I3897)),ISNUMBER(SEARCH("Ladies",I3897))),"Match Fees",IF(OR(ISNUMBER(SEARCH("Badgers",I3897)),ISNUMBER(SEARCH("Match Fee",I3897))),"Match Fees",IF(OR(ISNUMBER(SEARCH("Training",I3897)),ISNUMBER(SEARCH("Aspirations",I3897))),"Training Fee",""))))</f>
        <v>Match Fees</v>
      </c>
      <c r="M3897" s="1">
        <v>3</v>
      </c>
      <c r="N3897" s="1">
        <v>0</v>
      </c>
      <c r="O3897" s="1">
        <v>0</v>
      </c>
      <c r="P3897" s="1">
        <v>0</v>
      </c>
      <c r="Q3897" s="1">
        <v>3</v>
      </c>
    </row>
    <row r="3898" spans="1:17" ht="12.75">
      <c r="A3898" s="4">
        <v>45724</v>
      </c>
      <c r="B3898" s="18">
        <f>IF(AND(ISNUMBER(--LEFT(A3898,10)), ISNUMBER(--LEFT(C3898,10))), --LEFT(C3898,10) - --LEFT(A3898,10), "")</f>
        <v>8.5610999999989872</v>
      </c>
      <c r="C3898" s="4">
        <v>45732.561111111114</v>
      </c>
      <c r="D3898" s="16">
        <f>YEAR(C3898)</f>
        <v>2025</v>
      </c>
      <c r="E3898" s="1" t="str">
        <f t="shared" si="60"/>
        <v>March 2025</v>
      </c>
      <c r="F3898" s="3" t="str">
        <f ca="1">IF(C3898&gt;=TODAY()-365, "Last 12 Months", "After 12 Months")</f>
        <v>Last 12 Months</v>
      </c>
      <c r="G3898" s="1" t="s">
        <v>6850</v>
      </c>
      <c r="H3898" s="1" t="s">
        <v>613</v>
      </c>
      <c r="I3898" s="1" t="s">
        <v>6697</v>
      </c>
      <c r="J3898" s="8">
        <f>EOMONTH(C3898, 0)</f>
        <v>45747</v>
      </c>
      <c r="K3898" s="1" t="s">
        <v>241</v>
      </c>
      <c r="L3898" s="1" t="str">
        <f>IF(ISNUMBER(SEARCH("Social subscription",I3898)),"Social Sub",IF(OR(ISNUMBER(SEARCH("Mens",I3898)),ISNUMBER(SEARCH("Ladies",I3898))),"Match Fees",IF(OR(ISNUMBER(SEARCH("Badgers",I3898)),ISNUMBER(SEARCH("Match Fee",I3898))),"Match Fees",IF(OR(ISNUMBER(SEARCH("Training",I3898)),ISNUMBER(SEARCH("Aspirations",I3898))),"Training Fee",""))))</f>
        <v>Match Fees</v>
      </c>
      <c r="M3898" s="1">
        <v>3</v>
      </c>
      <c r="N3898" s="1">
        <v>0</v>
      </c>
      <c r="O3898" s="1">
        <v>0</v>
      </c>
      <c r="P3898" s="1">
        <v>0</v>
      </c>
      <c r="Q3898" s="1">
        <v>3</v>
      </c>
    </row>
    <row r="3899" spans="1:17" ht="12.75">
      <c r="A3899" s="4">
        <v>45731</v>
      </c>
      <c r="B3899" s="18">
        <f>IF(AND(ISNUMBER(--LEFT(A3899,10)), ISNUMBER(--LEFT(C3899,10))), --LEFT(C3899,10) - --LEFT(A3899,10), "")</f>
        <v>1.5610999999989872</v>
      </c>
      <c r="C3899" s="4">
        <v>45732.561111111114</v>
      </c>
      <c r="D3899" s="16">
        <f>YEAR(C3899)</f>
        <v>2025</v>
      </c>
      <c r="E3899" s="1" t="str">
        <f t="shared" si="60"/>
        <v>March 2025</v>
      </c>
      <c r="F3899" s="3" t="str">
        <f ca="1">IF(C3899&gt;=TODAY()-365, "Last 12 Months", "After 12 Months")</f>
        <v>Last 12 Months</v>
      </c>
      <c r="G3899" s="1" t="s">
        <v>6851</v>
      </c>
      <c r="H3899" s="1" t="s">
        <v>613</v>
      </c>
      <c r="I3899" s="1" t="s">
        <v>6852</v>
      </c>
      <c r="J3899" s="8">
        <f>EOMONTH(C3899, 0)</f>
        <v>45747</v>
      </c>
      <c r="K3899" s="1" t="s">
        <v>241</v>
      </c>
      <c r="L3899" s="1" t="str">
        <f>IF(ISNUMBER(SEARCH("Social subscription",I3899)),"Social Sub",IF(OR(ISNUMBER(SEARCH("Mens",I3899)),ISNUMBER(SEARCH("Ladies",I3899))),"Match Fees",IF(OR(ISNUMBER(SEARCH("Badgers",I3899)),ISNUMBER(SEARCH("Match Fee",I3899))),"Match Fees",IF(OR(ISNUMBER(SEARCH("Training",I3899)),ISNUMBER(SEARCH("Aspirations",I3899))),"Training Fee",""))))</f>
        <v>Match Fees</v>
      </c>
      <c r="M3899" s="1">
        <v>3</v>
      </c>
      <c r="N3899" s="1">
        <v>0</v>
      </c>
      <c r="O3899" s="1">
        <v>0</v>
      </c>
      <c r="P3899" s="1">
        <v>0</v>
      </c>
      <c r="Q3899" s="1">
        <v>3</v>
      </c>
    </row>
    <row r="3900" spans="1:17" ht="12.75">
      <c r="A3900" s="4">
        <v>45705</v>
      </c>
      <c r="B3900" s="18">
        <f>IF(AND(ISNUMBER(--LEFT(A3900,10)), ISNUMBER(--LEFT(C3900,10))), --LEFT(C3900,10) - --LEFT(A3900,10), "")</f>
        <v>27.622900000002119</v>
      </c>
      <c r="C3900" s="4">
        <v>45732.622916666667</v>
      </c>
      <c r="D3900" s="16">
        <f>YEAR(C3900)</f>
        <v>2025</v>
      </c>
      <c r="E3900" s="1" t="str">
        <f t="shared" si="60"/>
        <v>March 2025</v>
      </c>
      <c r="F3900" s="3" t="str">
        <f ca="1">IF(C3900&gt;=TODAY()-365, "Last 12 Months", "After 12 Months")</f>
        <v>Last 12 Months</v>
      </c>
      <c r="G3900" s="1" t="s">
        <v>6853</v>
      </c>
      <c r="H3900" s="1" t="s">
        <v>4982</v>
      </c>
      <c r="I3900" s="1" t="s">
        <v>6808</v>
      </c>
      <c r="J3900" s="8">
        <f>EOMONTH(C3900, 0)</f>
        <v>45747</v>
      </c>
      <c r="K3900" s="1" t="s">
        <v>373</v>
      </c>
      <c r="L3900" s="1" t="str">
        <f>IF(ISNUMBER(SEARCH("Social subscription",I3900)),"Social Sub",IF(OR(ISNUMBER(SEARCH("Mens",I3900)),ISNUMBER(SEARCH("Ladies",I3900))),"Match Fees",IF(OR(ISNUMBER(SEARCH("Badgers",I3900)),ISNUMBER(SEARCH("Match Fee",I3900))),"Match Fees",IF(OR(ISNUMBER(SEARCH("Training",I3900)),ISNUMBER(SEARCH("Aspirations",I3900))),"Training Fee",""))))</f>
        <v>Match Fees</v>
      </c>
      <c r="M3900" s="1">
        <v>10</v>
      </c>
      <c r="N3900" s="1">
        <v>0.19</v>
      </c>
      <c r="O3900" s="1">
        <v>0.1</v>
      </c>
      <c r="P3900" s="1">
        <v>0</v>
      </c>
      <c r="Q3900" s="1">
        <v>9.7100000000000009</v>
      </c>
    </row>
    <row r="3901" spans="1:17" ht="12.75">
      <c r="A3901" s="4">
        <v>45710</v>
      </c>
      <c r="B3901" s="18">
        <f>IF(AND(ISNUMBER(--LEFT(A3901,10)), ISNUMBER(--LEFT(C3901,10))), --LEFT(C3901,10) - --LEFT(A3901,10), "")</f>
        <v>22.622900000002119</v>
      </c>
      <c r="C3901" s="4">
        <v>45732.622916666667</v>
      </c>
      <c r="D3901" s="16">
        <f>YEAR(C3901)</f>
        <v>2025</v>
      </c>
      <c r="E3901" s="1" t="str">
        <f t="shared" si="60"/>
        <v>March 2025</v>
      </c>
      <c r="F3901" s="3" t="str">
        <f ca="1">IF(C3901&gt;=TODAY()-365, "Last 12 Months", "After 12 Months")</f>
        <v>Last 12 Months</v>
      </c>
      <c r="G3901" s="1" t="s">
        <v>6854</v>
      </c>
      <c r="H3901" s="1" t="s">
        <v>4982</v>
      </c>
      <c r="I3901" s="1" t="s">
        <v>6810</v>
      </c>
      <c r="J3901" s="8">
        <f>EOMONTH(C3901, 0)</f>
        <v>45747</v>
      </c>
      <c r="K3901" s="1" t="s">
        <v>373</v>
      </c>
      <c r="L3901" s="1" t="str">
        <f>IF(ISNUMBER(SEARCH("Social subscription",I3901)),"Social Sub",IF(OR(ISNUMBER(SEARCH("Mens",I3901)),ISNUMBER(SEARCH("Ladies",I3901))),"Match Fees",IF(OR(ISNUMBER(SEARCH("Badgers",I3901)),ISNUMBER(SEARCH("Match Fee",I3901))),"Match Fees",IF(OR(ISNUMBER(SEARCH("Training",I3901)),ISNUMBER(SEARCH("Aspirations",I3901))),"Training Fee",""))))</f>
        <v>Match Fees</v>
      </c>
      <c r="M3901" s="1">
        <v>10</v>
      </c>
      <c r="N3901" s="1">
        <v>0.19</v>
      </c>
      <c r="O3901" s="1">
        <v>0.1</v>
      </c>
      <c r="P3901" s="1">
        <v>0</v>
      </c>
      <c r="Q3901" s="1">
        <v>9.7100000000000009</v>
      </c>
    </row>
    <row r="3902" spans="1:17" ht="12.75">
      <c r="A3902" s="4">
        <v>45717</v>
      </c>
      <c r="B3902" s="18">
        <f>IF(AND(ISNUMBER(--LEFT(A3902,10)), ISNUMBER(--LEFT(C3902,10))), --LEFT(C3902,10) - --LEFT(A3902,10), "")</f>
        <v>15.622900000002119</v>
      </c>
      <c r="C3902" s="4">
        <v>45732.622916666667</v>
      </c>
      <c r="D3902" s="16">
        <f>YEAR(C3902)</f>
        <v>2025</v>
      </c>
      <c r="E3902" s="1" t="str">
        <f t="shared" si="60"/>
        <v>March 2025</v>
      </c>
      <c r="F3902" s="3" t="str">
        <f ca="1">IF(C3902&gt;=TODAY()-365, "Last 12 Months", "After 12 Months")</f>
        <v>Last 12 Months</v>
      </c>
      <c r="G3902" s="1" t="s">
        <v>6855</v>
      </c>
      <c r="H3902" s="1" t="s">
        <v>4982</v>
      </c>
      <c r="I3902" s="1" t="s">
        <v>6812</v>
      </c>
      <c r="J3902" s="8">
        <f>EOMONTH(C3902, 0)</f>
        <v>45747</v>
      </c>
      <c r="K3902" s="1" t="s">
        <v>373</v>
      </c>
      <c r="L3902" s="1" t="str">
        <f>IF(ISNUMBER(SEARCH("Social subscription",I3902)),"Social Sub",IF(OR(ISNUMBER(SEARCH("Mens",I3902)),ISNUMBER(SEARCH("Ladies",I3902))),"Match Fees",IF(OR(ISNUMBER(SEARCH("Badgers",I3902)),ISNUMBER(SEARCH("Match Fee",I3902))),"Match Fees",IF(OR(ISNUMBER(SEARCH("Training",I3902)),ISNUMBER(SEARCH("Aspirations",I3902))),"Training Fee",""))))</f>
        <v>Match Fees</v>
      </c>
      <c r="M3902" s="1">
        <v>10</v>
      </c>
      <c r="N3902" s="1">
        <v>0.19</v>
      </c>
      <c r="O3902" s="1">
        <v>0.1</v>
      </c>
      <c r="P3902" s="1">
        <v>0</v>
      </c>
      <c r="Q3902" s="1">
        <v>9.7100000000000009</v>
      </c>
    </row>
    <row r="3903" spans="1:17" ht="12.75">
      <c r="A3903" s="4">
        <v>45730</v>
      </c>
      <c r="B3903" s="18">
        <f>IF(AND(ISNUMBER(--LEFT(A3903,10)), ISNUMBER(--LEFT(C3903,10))), --LEFT(C3903,10) - --LEFT(A3903,10), "")</f>
        <v>2.6229000000021188</v>
      </c>
      <c r="C3903" s="4">
        <v>45732.622916666667</v>
      </c>
      <c r="D3903" s="16">
        <f>YEAR(C3903)</f>
        <v>2025</v>
      </c>
      <c r="E3903" s="1" t="str">
        <f t="shared" si="60"/>
        <v>March 2025</v>
      </c>
      <c r="F3903" s="3" t="str">
        <f ca="1">IF(C3903&gt;=TODAY()-365, "Last 12 Months", "After 12 Months")</f>
        <v>Last 12 Months</v>
      </c>
      <c r="G3903" s="1" t="s">
        <v>6856</v>
      </c>
      <c r="H3903" s="1" t="s">
        <v>4982</v>
      </c>
      <c r="I3903" s="1" t="s">
        <v>6814</v>
      </c>
      <c r="J3903" s="8">
        <f>EOMONTH(C3903, 0)</f>
        <v>45747</v>
      </c>
      <c r="K3903" s="1" t="s">
        <v>373</v>
      </c>
      <c r="L3903" s="1" t="str">
        <f>IF(ISNUMBER(SEARCH("Social subscription",I3903)),"Social Sub",IF(OR(ISNUMBER(SEARCH("Mens",I3903)),ISNUMBER(SEARCH("Ladies",I3903))),"Match Fees",IF(OR(ISNUMBER(SEARCH("Badgers",I3903)),ISNUMBER(SEARCH("Match Fee",I3903))),"Match Fees",IF(OR(ISNUMBER(SEARCH("Training",I3903)),ISNUMBER(SEARCH("Aspirations",I3903))),"Training Fee",""))))</f>
        <v>Match Fees</v>
      </c>
      <c r="M3903" s="1">
        <v>10</v>
      </c>
      <c r="N3903" s="1">
        <v>0.19</v>
      </c>
      <c r="O3903" s="1">
        <v>0.1</v>
      </c>
      <c r="P3903" s="1">
        <v>0</v>
      </c>
      <c r="Q3903" s="1">
        <v>9.7100000000000009</v>
      </c>
    </row>
    <row r="3904" spans="1:17" ht="12.75">
      <c r="A3904" s="4">
        <v>45731</v>
      </c>
      <c r="B3904" s="18">
        <f>IF(AND(ISNUMBER(--LEFT(A3904,10)), ISNUMBER(--LEFT(C3904,10))), --LEFT(C3904,10) - --LEFT(A3904,10), "")</f>
        <v>1.6229000000021188</v>
      </c>
      <c r="C3904" s="4">
        <v>45732.622916666667</v>
      </c>
      <c r="D3904" s="16">
        <f>YEAR(C3904)</f>
        <v>2025</v>
      </c>
      <c r="E3904" s="1" t="str">
        <f t="shared" si="60"/>
        <v>March 2025</v>
      </c>
      <c r="F3904" s="3" t="str">
        <f ca="1">IF(C3904&gt;=TODAY()-365, "Last 12 Months", "After 12 Months")</f>
        <v>Last 12 Months</v>
      </c>
      <c r="G3904" s="1" t="s">
        <v>6857</v>
      </c>
      <c r="H3904" s="1" t="s">
        <v>4982</v>
      </c>
      <c r="I3904" s="1" t="s">
        <v>6816</v>
      </c>
      <c r="J3904" s="8">
        <f>EOMONTH(C3904, 0)</f>
        <v>45747</v>
      </c>
      <c r="K3904" s="1" t="s">
        <v>373</v>
      </c>
      <c r="L3904" s="1" t="str">
        <f>IF(ISNUMBER(SEARCH("Social subscription",I3904)),"Social Sub",IF(OR(ISNUMBER(SEARCH("Mens",I3904)),ISNUMBER(SEARCH("Ladies",I3904))),"Match Fees",IF(OR(ISNUMBER(SEARCH("Badgers",I3904)),ISNUMBER(SEARCH("Match Fee",I3904))),"Match Fees",IF(OR(ISNUMBER(SEARCH("Training",I3904)),ISNUMBER(SEARCH("Aspirations",I3904))),"Training Fee",""))))</f>
        <v>Match Fees</v>
      </c>
      <c r="M3904" s="1">
        <v>10</v>
      </c>
      <c r="N3904" s="1">
        <v>0.19</v>
      </c>
      <c r="O3904" s="1">
        <v>0.1</v>
      </c>
      <c r="P3904" s="1">
        <v>0</v>
      </c>
      <c r="Q3904" s="1">
        <v>9.7100000000000009</v>
      </c>
    </row>
    <row r="3905" spans="1:17" ht="12.75">
      <c r="A3905" s="4">
        <v>45717</v>
      </c>
      <c r="B3905" s="18">
        <f>IF(AND(ISNUMBER(--LEFT(A3905,10)), ISNUMBER(--LEFT(C3905,10))), --LEFT(C3905,10) - --LEFT(A3905,10), "")</f>
        <v>15.670799999999872</v>
      </c>
      <c r="C3905" s="4">
        <v>45732.67083333333</v>
      </c>
      <c r="D3905" s="16">
        <f>YEAR(C3905)</f>
        <v>2025</v>
      </c>
      <c r="E3905" s="1" t="str">
        <f t="shared" si="60"/>
        <v>March 2025</v>
      </c>
      <c r="F3905" s="3" t="str">
        <f ca="1">IF(C3905&gt;=TODAY()-365, "Last 12 Months", "After 12 Months")</f>
        <v>Last 12 Months</v>
      </c>
      <c r="G3905" s="1" t="s">
        <v>6858</v>
      </c>
      <c r="H3905" s="1" t="s">
        <v>3301</v>
      </c>
      <c r="I3905" s="1" t="s">
        <v>6525</v>
      </c>
      <c r="J3905" s="8">
        <f>EOMONTH(C3905, 0)</f>
        <v>45747</v>
      </c>
      <c r="K3905" s="1" t="s">
        <v>373</v>
      </c>
      <c r="L3905" s="1" t="str">
        <f>IF(ISNUMBER(SEARCH("Social subscription",I3905)),"Social Sub",IF(OR(ISNUMBER(SEARCH("Mens",I3905)),ISNUMBER(SEARCH("Ladies",I3905))),"Match Fees",IF(OR(ISNUMBER(SEARCH("Badgers",I3905)),ISNUMBER(SEARCH("Match Fee",I3905))),"Match Fees",IF(OR(ISNUMBER(SEARCH("Training",I3905)),ISNUMBER(SEARCH("Aspirations",I3905))),"Training Fee",""))))</f>
        <v>Match Fees</v>
      </c>
      <c r="M3905" s="1">
        <v>10</v>
      </c>
      <c r="N3905" s="1">
        <v>0.2</v>
      </c>
      <c r="O3905" s="1">
        <v>0.1</v>
      </c>
      <c r="P3905" s="1">
        <v>0</v>
      </c>
      <c r="Q3905" s="1">
        <v>9.6999999999999993</v>
      </c>
    </row>
    <row r="3906" spans="1:17" ht="12.75">
      <c r="A3906" s="4">
        <v>45717</v>
      </c>
      <c r="B3906" s="18">
        <f>IF(AND(ISNUMBER(--LEFT(A3906,10)), ISNUMBER(--LEFT(C3906,10))), --LEFT(C3906,10) - --LEFT(A3906,10), "")</f>
        <v>15.670799999999872</v>
      </c>
      <c r="C3906" s="4">
        <v>45732.67083333333</v>
      </c>
      <c r="D3906" s="16">
        <f>YEAR(C3906)</f>
        <v>2025</v>
      </c>
      <c r="E3906" s="1" t="str">
        <f t="shared" si="60"/>
        <v>March 2025</v>
      </c>
      <c r="F3906" s="3" t="str">
        <f ca="1">IF(C3906&gt;=TODAY()-365, "Last 12 Months", "After 12 Months")</f>
        <v>Last 12 Months</v>
      </c>
      <c r="G3906" s="1" t="s">
        <v>6859</v>
      </c>
      <c r="H3906" s="1" t="s">
        <v>3103</v>
      </c>
      <c r="I3906" s="1" t="s">
        <v>6860</v>
      </c>
      <c r="J3906" s="8">
        <f>EOMONTH(C3906, 0)</f>
        <v>45747</v>
      </c>
      <c r="K3906" s="1" t="s">
        <v>373</v>
      </c>
      <c r="L3906" s="1" t="str">
        <f>IF(ISNUMBER(SEARCH("Social subscription",I3906)),"Social Sub",IF(OR(ISNUMBER(SEARCH("Mens",I3906)),ISNUMBER(SEARCH("Ladies",I3906))),"Match Fees",IF(OR(ISNUMBER(SEARCH("Badgers",I3906)),ISNUMBER(SEARCH("Match Fee",I3906))),"Match Fees",IF(OR(ISNUMBER(SEARCH("Training",I3906)),ISNUMBER(SEARCH("Aspirations",I3906))),"Training Fee",""))))</f>
        <v>Match Fees</v>
      </c>
      <c r="M3906" s="1">
        <v>5</v>
      </c>
      <c r="N3906" s="1">
        <v>0.1</v>
      </c>
      <c r="O3906" s="1">
        <v>0.05</v>
      </c>
      <c r="P3906" s="1">
        <v>0</v>
      </c>
      <c r="Q3906" s="1">
        <v>4.8499999999999996</v>
      </c>
    </row>
    <row r="3907" spans="1:17" ht="12.75">
      <c r="A3907" s="4">
        <v>45724</v>
      </c>
      <c r="B3907" s="18">
        <f>IF(AND(ISNUMBER(--LEFT(A3907,10)), ISNUMBER(--LEFT(C3907,10))), --LEFT(C3907,10) - --LEFT(A3907,10), "")</f>
        <v>8.6707999999998719</v>
      </c>
      <c r="C3907" s="4">
        <v>45732.67083333333</v>
      </c>
      <c r="D3907" s="16">
        <f>YEAR(C3907)</f>
        <v>2025</v>
      </c>
      <c r="E3907" s="1" t="str">
        <f t="shared" ref="E3907:E3970" si="61">TEXT(C3907, "mmmm yyyy")</f>
        <v>March 2025</v>
      </c>
      <c r="F3907" s="3" t="str">
        <f ca="1">IF(C3907&gt;=TODAY()-365, "Last 12 Months", "After 12 Months")</f>
        <v>Last 12 Months</v>
      </c>
      <c r="G3907" s="1" t="s">
        <v>6861</v>
      </c>
      <c r="H3907" s="1" t="s">
        <v>3301</v>
      </c>
      <c r="I3907" s="1" t="s">
        <v>6862</v>
      </c>
      <c r="J3907" s="8">
        <f>EOMONTH(C3907, 0)</f>
        <v>45747</v>
      </c>
      <c r="K3907" s="1" t="s">
        <v>373</v>
      </c>
      <c r="L3907" s="1" t="str">
        <f>IF(ISNUMBER(SEARCH("Social subscription",I3907)),"Social Sub",IF(OR(ISNUMBER(SEARCH("Mens",I3907)),ISNUMBER(SEARCH("Ladies",I3907))),"Match Fees",IF(OR(ISNUMBER(SEARCH("Badgers",I3907)),ISNUMBER(SEARCH("Match Fee",I3907))),"Match Fees",IF(OR(ISNUMBER(SEARCH("Training",I3907)),ISNUMBER(SEARCH("Aspirations",I3907))),"Training Fee",""))))</f>
        <v>Match Fees</v>
      </c>
      <c r="M3907" s="1">
        <v>10</v>
      </c>
      <c r="N3907" s="1">
        <v>0.2</v>
      </c>
      <c r="O3907" s="1">
        <v>0.1</v>
      </c>
      <c r="P3907" s="1">
        <v>0</v>
      </c>
      <c r="Q3907" s="1">
        <v>9.6999999999999993</v>
      </c>
    </row>
    <row r="3908" spans="1:17" ht="12.75">
      <c r="A3908" s="4">
        <v>45724</v>
      </c>
      <c r="B3908" s="18">
        <f>IF(AND(ISNUMBER(--LEFT(A3908,10)), ISNUMBER(--LEFT(C3908,10))), --LEFT(C3908,10) - --LEFT(A3908,10), "")</f>
        <v>8.6707999999998719</v>
      </c>
      <c r="C3908" s="4">
        <v>45732.67083333333</v>
      </c>
      <c r="D3908" s="16">
        <f>YEAR(C3908)</f>
        <v>2025</v>
      </c>
      <c r="E3908" s="1" t="str">
        <f t="shared" si="61"/>
        <v>March 2025</v>
      </c>
      <c r="F3908" s="3" t="str">
        <f ca="1">IF(C3908&gt;=TODAY()-365, "Last 12 Months", "After 12 Months")</f>
        <v>Last 12 Months</v>
      </c>
      <c r="G3908" s="1" t="s">
        <v>6863</v>
      </c>
      <c r="H3908" s="1" t="s">
        <v>3103</v>
      </c>
      <c r="I3908" s="1" t="s">
        <v>6864</v>
      </c>
      <c r="J3908" s="8">
        <f>EOMONTH(C3908, 0)</f>
        <v>45747</v>
      </c>
      <c r="K3908" s="1" t="s">
        <v>373</v>
      </c>
      <c r="L3908" s="1" t="str">
        <f>IF(ISNUMBER(SEARCH("Social subscription",I3908)),"Social Sub",IF(OR(ISNUMBER(SEARCH("Mens",I3908)),ISNUMBER(SEARCH("Ladies",I3908))),"Match Fees",IF(OR(ISNUMBER(SEARCH("Badgers",I3908)),ISNUMBER(SEARCH("Match Fee",I3908))),"Match Fees",IF(OR(ISNUMBER(SEARCH("Training",I3908)),ISNUMBER(SEARCH("Aspirations",I3908))),"Training Fee",""))))</f>
        <v>Match Fees</v>
      </c>
      <c r="M3908" s="1">
        <v>5</v>
      </c>
      <c r="N3908" s="1">
        <v>0.1</v>
      </c>
      <c r="O3908" s="1">
        <v>0.05</v>
      </c>
      <c r="P3908" s="1">
        <v>0</v>
      </c>
      <c r="Q3908" s="1">
        <v>4.8499999999999996</v>
      </c>
    </row>
    <row r="3909" spans="1:17" ht="12.75">
      <c r="A3909" s="4">
        <v>45731</v>
      </c>
      <c r="B3909" s="18">
        <f>IF(AND(ISNUMBER(--LEFT(A3909,10)), ISNUMBER(--LEFT(C3909,10))), --LEFT(C3909,10) - --LEFT(A3909,10), "")</f>
        <v>1.6707999999998719</v>
      </c>
      <c r="C3909" s="4">
        <v>45732.67083333333</v>
      </c>
      <c r="D3909" s="16">
        <f>YEAR(C3909)</f>
        <v>2025</v>
      </c>
      <c r="E3909" s="1" t="str">
        <f t="shared" si="61"/>
        <v>March 2025</v>
      </c>
      <c r="F3909" s="3" t="str">
        <f ca="1">IF(C3909&gt;=TODAY()-365, "Last 12 Months", "After 12 Months")</f>
        <v>Last 12 Months</v>
      </c>
      <c r="G3909" s="1" t="s">
        <v>6865</v>
      </c>
      <c r="H3909" s="1" t="s">
        <v>3301</v>
      </c>
      <c r="I3909" s="1" t="s">
        <v>6837</v>
      </c>
      <c r="J3909" s="8">
        <f>EOMONTH(C3909, 0)</f>
        <v>45747</v>
      </c>
      <c r="K3909" s="1" t="s">
        <v>373</v>
      </c>
      <c r="L3909" s="1" t="str">
        <f>IF(ISNUMBER(SEARCH("Social subscription",I3909)),"Social Sub",IF(OR(ISNUMBER(SEARCH("Mens",I3909)),ISNUMBER(SEARCH("Ladies",I3909))),"Match Fees",IF(OR(ISNUMBER(SEARCH("Badgers",I3909)),ISNUMBER(SEARCH("Match Fee",I3909))),"Match Fees",IF(OR(ISNUMBER(SEARCH("Training",I3909)),ISNUMBER(SEARCH("Aspirations",I3909))),"Training Fee",""))))</f>
        <v>Match Fees</v>
      </c>
      <c r="M3909" s="1">
        <v>10</v>
      </c>
      <c r="N3909" s="1">
        <v>0.18</v>
      </c>
      <c r="O3909" s="1">
        <v>0.1</v>
      </c>
      <c r="P3909" s="1">
        <v>0</v>
      </c>
      <c r="Q3909" s="1">
        <v>9.7200000000000006</v>
      </c>
    </row>
    <row r="3910" spans="1:17" ht="12.75">
      <c r="A3910" s="4">
        <v>45731</v>
      </c>
      <c r="B3910" s="18">
        <f>IF(AND(ISNUMBER(--LEFT(A3910,10)), ISNUMBER(--LEFT(C3910,10))), --LEFT(C3910,10) - --LEFT(A3910,10), "")</f>
        <v>1.6707999999998719</v>
      </c>
      <c r="C3910" s="4">
        <v>45732.67083333333</v>
      </c>
      <c r="D3910" s="16">
        <f>YEAR(C3910)</f>
        <v>2025</v>
      </c>
      <c r="E3910" s="1" t="str">
        <f t="shared" si="61"/>
        <v>March 2025</v>
      </c>
      <c r="F3910" s="3" t="str">
        <f ca="1">IF(C3910&gt;=TODAY()-365, "Last 12 Months", "After 12 Months")</f>
        <v>Last 12 Months</v>
      </c>
      <c r="G3910" s="1" t="s">
        <v>6866</v>
      </c>
      <c r="H3910" s="1" t="s">
        <v>3103</v>
      </c>
      <c r="I3910" s="1" t="s">
        <v>6867</v>
      </c>
      <c r="J3910" s="8">
        <f>EOMONTH(C3910, 0)</f>
        <v>45747</v>
      </c>
      <c r="K3910" s="1" t="s">
        <v>373</v>
      </c>
      <c r="L3910" s="1" t="str">
        <f>IF(ISNUMBER(SEARCH("Social subscription",I3910)),"Social Sub",IF(OR(ISNUMBER(SEARCH("Mens",I3910)),ISNUMBER(SEARCH("Ladies",I3910))),"Match Fees",IF(OR(ISNUMBER(SEARCH("Badgers",I3910)),ISNUMBER(SEARCH("Match Fee",I3910))),"Match Fees",IF(OR(ISNUMBER(SEARCH("Training",I3910)),ISNUMBER(SEARCH("Aspirations",I3910))),"Training Fee",""))))</f>
        <v>Match Fees</v>
      </c>
      <c r="M3910" s="1">
        <v>5</v>
      </c>
      <c r="N3910" s="1">
        <v>0.1</v>
      </c>
      <c r="O3910" s="1">
        <v>0.05</v>
      </c>
      <c r="P3910" s="1">
        <v>0</v>
      </c>
      <c r="Q3910" s="1">
        <v>4.8499999999999996</v>
      </c>
    </row>
    <row r="3911" spans="1:17" ht="12.75">
      <c r="A3911" s="4">
        <v>45704</v>
      </c>
      <c r="B3911" s="18">
        <f>IF(AND(ISNUMBER(--LEFT(A3911,10)), ISNUMBER(--LEFT(C3911,10))), --LEFT(C3911,10) - --LEFT(A3911,10), "")</f>
        <v>28.780500000000757</v>
      </c>
      <c r="C3911" s="4">
        <v>45732.780555555553</v>
      </c>
      <c r="D3911" s="16">
        <f>YEAR(C3911)</f>
        <v>2025</v>
      </c>
      <c r="E3911" s="1" t="str">
        <f t="shared" si="61"/>
        <v>March 2025</v>
      </c>
      <c r="F3911" s="3" t="str">
        <f ca="1">IF(C3911&gt;=TODAY()-365, "Last 12 Months", "After 12 Months")</f>
        <v>Last 12 Months</v>
      </c>
      <c r="G3911" s="1" t="s">
        <v>6868</v>
      </c>
      <c r="H3911" s="1" t="s">
        <v>1525</v>
      </c>
      <c r="I3911" s="1" t="s">
        <v>6124</v>
      </c>
      <c r="J3911" s="8">
        <f>EOMONTH(C3911, 0)</f>
        <v>45747</v>
      </c>
      <c r="K3911" s="1" t="s">
        <v>241</v>
      </c>
      <c r="L3911" s="1" t="str">
        <f>IF(ISNUMBER(SEARCH("Social subscription",I3911)),"Social Sub",IF(OR(ISNUMBER(SEARCH("Mens",I3911)),ISNUMBER(SEARCH("Ladies",I3911))),"Match Fees",IF(OR(ISNUMBER(SEARCH("Badgers",I3911)),ISNUMBER(SEARCH("Match Fee",I3911))),"Match Fees",IF(OR(ISNUMBER(SEARCH("Training",I3911)),ISNUMBER(SEARCH("Aspirations",I3911))),"Training Fee",""))))</f>
        <v>Training Fee</v>
      </c>
      <c r="M3911" s="1">
        <v>3</v>
      </c>
      <c r="N3911" s="1">
        <v>0</v>
      </c>
      <c r="O3911" s="1">
        <v>0</v>
      </c>
      <c r="P3911" s="1">
        <v>0</v>
      </c>
      <c r="Q3911" s="1">
        <v>3</v>
      </c>
    </row>
    <row r="3912" spans="1:17" ht="12.75">
      <c r="A3912" s="4">
        <v>45675</v>
      </c>
      <c r="B3912" s="18">
        <f>IF(AND(ISNUMBER(--LEFT(A3912,10)), ISNUMBER(--LEFT(C3912,10))), --LEFT(C3912,10) - --LEFT(A3912,10), "")</f>
        <v>57.80619999999908</v>
      </c>
      <c r="C3912" s="4">
        <v>45732.806250000001</v>
      </c>
      <c r="D3912" s="16">
        <f>YEAR(C3912)</f>
        <v>2025</v>
      </c>
      <c r="E3912" s="1" t="str">
        <f t="shared" si="61"/>
        <v>March 2025</v>
      </c>
      <c r="F3912" s="3" t="str">
        <f ca="1">IF(C3912&gt;=TODAY()-365, "Last 12 Months", "After 12 Months")</f>
        <v>Last 12 Months</v>
      </c>
      <c r="G3912" s="1" t="s">
        <v>6869</v>
      </c>
      <c r="H3912" s="1" t="s">
        <v>574</v>
      </c>
      <c r="I3912" s="1" t="s">
        <v>6870</v>
      </c>
      <c r="J3912" s="8">
        <f>EOMONTH(C3912, 0)</f>
        <v>45747</v>
      </c>
      <c r="K3912" s="1" t="s">
        <v>373</v>
      </c>
      <c r="L3912" s="1" t="str">
        <f>IF(ISNUMBER(SEARCH("Social subscription",I3912)),"Social Sub",IF(OR(ISNUMBER(SEARCH("Mens",I3912)),ISNUMBER(SEARCH("Ladies",I3912))),"Match Fees",IF(OR(ISNUMBER(SEARCH("Badgers",I3912)),ISNUMBER(SEARCH("Match Fee",I3912))),"Match Fees",IF(OR(ISNUMBER(SEARCH("Training",I3912)),ISNUMBER(SEARCH("Aspirations",I3912))),"Training Fee",""))))</f>
        <v>Match Fees</v>
      </c>
      <c r="M3912" s="1">
        <v>5</v>
      </c>
      <c r="N3912" s="1">
        <v>0.1</v>
      </c>
      <c r="O3912" s="1">
        <v>0.05</v>
      </c>
      <c r="P3912" s="1">
        <v>0</v>
      </c>
      <c r="Q3912" s="1">
        <v>4.8499999999999996</v>
      </c>
    </row>
    <row r="3913" spans="1:17" ht="12.75">
      <c r="A3913" s="4">
        <v>45682</v>
      </c>
      <c r="B3913" s="18">
        <f>IF(AND(ISNUMBER(--LEFT(A3913,10)), ISNUMBER(--LEFT(C3913,10))), --LEFT(C3913,10) - --LEFT(A3913,10), "")</f>
        <v>50.80619999999908</v>
      </c>
      <c r="C3913" s="4">
        <v>45732.806250000001</v>
      </c>
      <c r="D3913" s="16">
        <f>YEAR(C3913)</f>
        <v>2025</v>
      </c>
      <c r="E3913" s="1" t="str">
        <f t="shared" si="61"/>
        <v>March 2025</v>
      </c>
      <c r="F3913" s="3" t="str">
        <f ca="1">IF(C3913&gt;=TODAY()-365, "Last 12 Months", "After 12 Months")</f>
        <v>Last 12 Months</v>
      </c>
      <c r="G3913" s="1" t="s">
        <v>6871</v>
      </c>
      <c r="H3913" s="1" t="s">
        <v>574</v>
      </c>
      <c r="I3913" s="1" t="s">
        <v>6872</v>
      </c>
      <c r="J3913" s="8">
        <f>EOMONTH(C3913, 0)</f>
        <v>45747</v>
      </c>
      <c r="K3913" s="1" t="s">
        <v>373</v>
      </c>
      <c r="L3913" s="1" t="str">
        <f>IF(ISNUMBER(SEARCH("Social subscription",I3913)),"Social Sub",IF(OR(ISNUMBER(SEARCH("Mens",I3913)),ISNUMBER(SEARCH("Ladies",I3913))),"Match Fees",IF(OR(ISNUMBER(SEARCH("Badgers",I3913)),ISNUMBER(SEARCH("Match Fee",I3913))),"Match Fees",IF(OR(ISNUMBER(SEARCH("Training",I3913)),ISNUMBER(SEARCH("Aspirations",I3913))),"Training Fee",""))))</f>
        <v>Match Fees</v>
      </c>
      <c r="M3913" s="1">
        <v>5</v>
      </c>
      <c r="N3913" s="1">
        <v>0.1</v>
      </c>
      <c r="O3913" s="1">
        <v>0.05</v>
      </c>
      <c r="P3913" s="1">
        <v>0</v>
      </c>
      <c r="Q3913" s="1">
        <v>4.8499999999999996</v>
      </c>
    </row>
    <row r="3914" spans="1:17" ht="12.75">
      <c r="A3914" s="4">
        <v>45689</v>
      </c>
      <c r="B3914" s="18">
        <f>IF(AND(ISNUMBER(--LEFT(A3914,10)), ISNUMBER(--LEFT(C3914,10))), --LEFT(C3914,10) - --LEFT(A3914,10), "")</f>
        <v>43.80619999999908</v>
      </c>
      <c r="C3914" s="4">
        <v>45732.806250000001</v>
      </c>
      <c r="D3914" s="16">
        <f>YEAR(C3914)</f>
        <v>2025</v>
      </c>
      <c r="E3914" s="1" t="str">
        <f t="shared" si="61"/>
        <v>March 2025</v>
      </c>
      <c r="F3914" s="3" t="str">
        <f ca="1">IF(C3914&gt;=TODAY()-365, "Last 12 Months", "After 12 Months")</f>
        <v>Last 12 Months</v>
      </c>
      <c r="G3914" s="1" t="s">
        <v>6873</v>
      </c>
      <c r="H3914" s="1" t="s">
        <v>574</v>
      </c>
      <c r="I3914" s="1" t="s">
        <v>6874</v>
      </c>
      <c r="J3914" s="8">
        <f>EOMONTH(C3914, 0)</f>
        <v>45747</v>
      </c>
      <c r="K3914" s="1" t="s">
        <v>373</v>
      </c>
      <c r="L3914" s="1" t="str">
        <f>IF(ISNUMBER(SEARCH("Social subscription",I3914)),"Social Sub",IF(OR(ISNUMBER(SEARCH("Mens",I3914)),ISNUMBER(SEARCH("Ladies",I3914))),"Match Fees",IF(OR(ISNUMBER(SEARCH("Badgers",I3914)),ISNUMBER(SEARCH("Match Fee",I3914))),"Match Fees",IF(OR(ISNUMBER(SEARCH("Training",I3914)),ISNUMBER(SEARCH("Aspirations",I3914))),"Training Fee",""))))</f>
        <v>Match Fees</v>
      </c>
      <c r="M3914" s="1">
        <v>5</v>
      </c>
      <c r="N3914" s="1">
        <v>0.1</v>
      </c>
      <c r="O3914" s="1">
        <v>0.05</v>
      </c>
      <c r="P3914" s="1">
        <v>0</v>
      </c>
      <c r="Q3914" s="1">
        <v>4.8499999999999996</v>
      </c>
    </row>
    <row r="3915" spans="1:17" ht="12.75">
      <c r="A3915" s="4">
        <v>45696</v>
      </c>
      <c r="B3915" s="18">
        <f>IF(AND(ISNUMBER(--LEFT(A3915,10)), ISNUMBER(--LEFT(C3915,10))), --LEFT(C3915,10) - --LEFT(A3915,10), "")</f>
        <v>36.80619999999908</v>
      </c>
      <c r="C3915" s="4">
        <v>45732.806250000001</v>
      </c>
      <c r="D3915" s="16">
        <f>YEAR(C3915)</f>
        <v>2025</v>
      </c>
      <c r="E3915" s="1" t="str">
        <f t="shared" si="61"/>
        <v>March 2025</v>
      </c>
      <c r="F3915" s="3" t="str">
        <f ca="1">IF(C3915&gt;=TODAY()-365, "Last 12 Months", "After 12 Months")</f>
        <v>Last 12 Months</v>
      </c>
      <c r="G3915" s="1" t="s">
        <v>6875</v>
      </c>
      <c r="H3915" s="1" t="s">
        <v>571</v>
      </c>
      <c r="I3915" s="1" t="s">
        <v>6876</v>
      </c>
      <c r="J3915" s="8">
        <f>EOMONTH(C3915, 0)</f>
        <v>45747</v>
      </c>
      <c r="K3915" s="1" t="s">
        <v>373</v>
      </c>
      <c r="L3915" s="1" t="str">
        <f>IF(ISNUMBER(SEARCH("Social subscription",I3915)),"Social Sub",IF(OR(ISNUMBER(SEARCH("Mens",I3915)),ISNUMBER(SEARCH("Ladies",I3915))),"Match Fees",IF(OR(ISNUMBER(SEARCH("Badgers",I3915)),ISNUMBER(SEARCH("Match Fee",I3915))),"Match Fees",IF(OR(ISNUMBER(SEARCH("Training",I3915)),ISNUMBER(SEARCH("Aspirations",I3915))),"Training Fee",""))))</f>
        <v>Training Fee</v>
      </c>
      <c r="M3915" s="1">
        <v>3</v>
      </c>
      <c r="N3915" s="1">
        <v>0.06</v>
      </c>
      <c r="O3915" s="1">
        <v>0.05</v>
      </c>
      <c r="P3915" s="1">
        <v>0</v>
      </c>
      <c r="Q3915" s="1">
        <v>2.89</v>
      </c>
    </row>
    <row r="3916" spans="1:17" ht="12.75">
      <c r="A3916" s="4">
        <v>45697</v>
      </c>
      <c r="B3916" s="18">
        <f>IF(AND(ISNUMBER(--LEFT(A3916,10)), ISNUMBER(--LEFT(C3916,10))), --LEFT(C3916,10) - --LEFT(A3916,10), "")</f>
        <v>35.80619999999908</v>
      </c>
      <c r="C3916" s="4">
        <v>45732.806250000001</v>
      </c>
      <c r="D3916" s="16">
        <f>YEAR(C3916)</f>
        <v>2025</v>
      </c>
      <c r="E3916" s="1" t="str">
        <f t="shared" si="61"/>
        <v>March 2025</v>
      </c>
      <c r="F3916" s="3" t="str">
        <f ca="1">IF(C3916&gt;=TODAY()-365, "Last 12 Months", "After 12 Months")</f>
        <v>Last 12 Months</v>
      </c>
      <c r="G3916" s="1" t="s">
        <v>6877</v>
      </c>
      <c r="H3916" s="1" t="s">
        <v>574</v>
      </c>
      <c r="I3916" s="1" t="s">
        <v>6878</v>
      </c>
      <c r="J3916" s="8">
        <f>EOMONTH(C3916, 0)</f>
        <v>45747</v>
      </c>
      <c r="K3916" s="1" t="s">
        <v>373</v>
      </c>
      <c r="L3916" s="1" t="str">
        <f>IF(ISNUMBER(SEARCH("Social subscription",I3916)),"Social Sub",IF(OR(ISNUMBER(SEARCH("Mens",I3916)),ISNUMBER(SEARCH("Ladies",I3916))),"Match Fees",IF(OR(ISNUMBER(SEARCH("Badgers",I3916)),ISNUMBER(SEARCH("Match Fee",I3916))),"Match Fees",IF(OR(ISNUMBER(SEARCH("Training",I3916)),ISNUMBER(SEARCH("Aspirations",I3916))),"Training Fee",""))))</f>
        <v>Match Fees</v>
      </c>
      <c r="M3916" s="1">
        <v>5</v>
      </c>
      <c r="N3916" s="1">
        <v>0.1</v>
      </c>
      <c r="O3916" s="1">
        <v>0.05</v>
      </c>
      <c r="P3916" s="1">
        <v>0</v>
      </c>
      <c r="Q3916" s="1">
        <v>4.8499999999999996</v>
      </c>
    </row>
    <row r="3917" spans="1:17" ht="12.75">
      <c r="A3917" s="4">
        <v>45704</v>
      </c>
      <c r="B3917" s="18">
        <f>IF(AND(ISNUMBER(--LEFT(A3917,10)), ISNUMBER(--LEFT(C3917,10))), --LEFT(C3917,10) - --LEFT(A3917,10), "")</f>
        <v>28.80619999999908</v>
      </c>
      <c r="C3917" s="4">
        <v>45732.806250000001</v>
      </c>
      <c r="D3917" s="16">
        <f>YEAR(C3917)</f>
        <v>2025</v>
      </c>
      <c r="E3917" s="1" t="str">
        <f t="shared" si="61"/>
        <v>March 2025</v>
      </c>
      <c r="F3917" s="3" t="str">
        <f ca="1">IF(C3917&gt;=TODAY()-365, "Last 12 Months", "After 12 Months")</f>
        <v>Last 12 Months</v>
      </c>
      <c r="G3917" s="1" t="s">
        <v>6879</v>
      </c>
      <c r="H3917" s="1" t="s">
        <v>571</v>
      </c>
      <c r="I3917" s="1" t="s">
        <v>6880</v>
      </c>
      <c r="J3917" s="8">
        <f>EOMONTH(C3917, 0)</f>
        <v>45747</v>
      </c>
      <c r="K3917" s="1" t="s">
        <v>373</v>
      </c>
      <c r="L3917" s="1" t="str">
        <f>IF(ISNUMBER(SEARCH("Social subscription",I3917)),"Social Sub",IF(OR(ISNUMBER(SEARCH("Mens",I3917)),ISNUMBER(SEARCH("Ladies",I3917))),"Match Fees",IF(OR(ISNUMBER(SEARCH("Badgers",I3917)),ISNUMBER(SEARCH("Match Fee",I3917))),"Match Fees",IF(OR(ISNUMBER(SEARCH("Training",I3917)),ISNUMBER(SEARCH("Aspirations",I3917))),"Training Fee",""))))</f>
        <v>Training Fee</v>
      </c>
      <c r="M3917" s="1">
        <v>3</v>
      </c>
      <c r="N3917" s="1">
        <v>0.06</v>
      </c>
      <c r="O3917" s="1">
        <v>0.05</v>
      </c>
      <c r="P3917" s="1">
        <v>0</v>
      </c>
      <c r="Q3917" s="1">
        <v>2.89</v>
      </c>
    </row>
    <row r="3918" spans="1:17" ht="12.75">
      <c r="A3918" s="4">
        <v>45711</v>
      </c>
      <c r="B3918" s="18">
        <f>IF(AND(ISNUMBER(--LEFT(A3918,10)), ISNUMBER(--LEFT(C3918,10))), --LEFT(C3918,10) - --LEFT(A3918,10), "")</f>
        <v>21.80619999999908</v>
      </c>
      <c r="C3918" s="4">
        <v>45732.806250000001</v>
      </c>
      <c r="D3918" s="16">
        <f>YEAR(C3918)</f>
        <v>2025</v>
      </c>
      <c r="E3918" s="1" t="str">
        <f t="shared" si="61"/>
        <v>March 2025</v>
      </c>
      <c r="F3918" s="3" t="str">
        <f ca="1">IF(C3918&gt;=TODAY()-365, "Last 12 Months", "After 12 Months")</f>
        <v>Last 12 Months</v>
      </c>
      <c r="G3918" s="1" t="s">
        <v>6881</v>
      </c>
      <c r="H3918" s="1" t="s">
        <v>571</v>
      </c>
      <c r="I3918" s="1" t="s">
        <v>6882</v>
      </c>
      <c r="J3918" s="8">
        <f>EOMONTH(C3918, 0)</f>
        <v>45747</v>
      </c>
      <c r="K3918" s="1" t="s">
        <v>373</v>
      </c>
      <c r="L3918" s="1" t="str">
        <f>IF(ISNUMBER(SEARCH("Social subscription",I3918)),"Social Sub",IF(OR(ISNUMBER(SEARCH("Mens",I3918)),ISNUMBER(SEARCH("Ladies",I3918))),"Match Fees",IF(OR(ISNUMBER(SEARCH("Badgers",I3918)),ISNUMBER(SEARCH("Match Fee",I3918))),"Match Fees",IF(OR(ISNUMBER(SEARCH("Training",I3918)),ISNUMBER(SEARCH("Aspirations",I3918))),"Training Fee",""))))</f>
        <v>Training Fee</v>
      </c>
      <c r="M3918" s="1">
        <v>3</v>
      </c>
      <c r="N3918" s="1">
        <v>0.06</v>
      </c>
      <c r="O3918" s="1">
        <v>0.05</v>
      </c>
      <c r="P3918" s="1">
        <v>0</v>
      </c>
      <c r="Q3918" s="1">
        <v>2.89</v>
      </c>
    </row>
    <row r="3919" spans="1:17" ht="12.75">
      <c r="A3919" s="4">
        <v>45717</v>
      </c>
      <c r="B3919" s="18">
        <f>IF(AND(ISNUMBER(--LEFT(A3919,10)), ISNUMBER(--LEFT(C3919,10))), --LEFT(C3919,10) - --LEFT(A3919,10), "")</f>
        <v>15.80619999999908</v>
      </c>
      <c r="C3919" s="4">
        <v>45732.806250000001</v>
      </c>
      <c r="D3919" s="16">
        <f>YEAR(C3919)</f>
        <v>2025</v>
      </c>
      <c r="E3919" s="1" t="str">
        <f t="shared" si="61"/>
        <v>March 2025</v>
      </c>
      <c r="F3919" s="3" t="str">
        <f ca="1">IF(C3919&gt;=TODAY()-365, "Last 12 Months", "After 12 Months")</f>
        <v>Last 12 Months</v>
      </c>
      <c r="G3919" s="1" t="s">
        <v>6883</v>
      </c>
      <c r="H3919" s="1" t="s">
        <v>571</v>
      </c>
      <c r="I3919" s="1" t="s">
        <v>6884</v>
      </c>
      <c r="J3919" s="8">
        <f>EOMONTH(C3919, 0)</f>
        <v>45747</v>
      </c>
      <c r="K3919" s="1" t="s">
        <v>373</v>
      </c>
      <c r="L3919" s="1" t="str">
        <f>IF(ISNUMBER(SEARCH("Social subscription",I3919)),"Social Sub",IF(OR(ISNUMBER(SEARCH("Mens",I3919)),ISNUMBER(SEARCH("Ladies",I3919))),"Match Fees",IF(OR(ISNUMBER(SEARCH("Badgers",I3919)),ISNUMBER(SEARCH("Match Fee",I3919))),"Match Fees",IF(OR(ISNUMBER(SEARCH("Training",I3919)),ISNUMBER(SEARCH("Aspirations",I3919))),"Training Fee",""))))</f>
        <v>Match Fees</v>
      </c>
      <c r="M3919" s="1">
        <v>3</v>
      </c>
      <c r="N3919" s="1">
        <v>0.06</v>
      </c>
      <c r="O3919" s="1">
        <v>0.05</v>
      </c>
      <c r="P3919" s="1">
        <v>0</v>
      </c>
      <c r="Q3919" s="1">
        <v>2.89</v>
      </c>
    </row>
    <row r="3920" spans="1:17" ht="12.75">
      <c r="A3920" s="4">
        <v>45724</v>
      </c>
      <c r="B3920" s="18">
        <f>IF(AND(ISNUMBER(--LEFT(A3920,10)), ISNUMBER(--LEFT(C3920,10))), --LEFT(C3920,10) - --LEFT(A3920,10), "")</f>
        <v>8.8061999999990803</v>
      </c>
      <c r="C3920" s="4">
        <v>45732.806250000001</v>
      </c>
      <c r="D3920" s="16">
        <f>YEAR(C3920)</f>
        <v>2025</v>
      </c>
      <c r="E3920" s="1" t="str">
        <f t="shared" si="61"/>
        <v>March 2025</v>
      </c>
      <c r="F3920" s="3" t="str">
        <f ca="1">IF(C3920&gt;=TODAY()-365, "Last 12 Months", "After 12 Months")</f>
        <v>Last 12 Months</v>
      </c>
      <c r="G3920" s="1" t="s">
        <v>6885</v>
      </c>
      <c r="H3920" s="1" t="s">
        <v>574</v>
      </c>
      <c r="I3920" s="1" t="s">
        <v>6886</v>
      </c>
      <c r="J3920" s="8">
        <f>EOMONTH(C3920, 0)</f>
        <v>45747</v>
      </c>
      <c r="K3920" s="1" t="s">
        <v>373</v>
      </c>
      <c r="L3920" s="1" t="str">
        <f>IF(ISNUMBER(SEARCH("Social subscription",I3920)),"Social Sub",IF(OR(ISNUMBER(SEARCH("Mens",I3920)),ISNUMBER(SEARCH("Ladies",I3920))),"Match Fees",IF(OR(ISNUMBER(SEARCH("Badgers",I3920)),ISNUMBER(SEARCH("Match Fee",I3920))),"Match Fees",IF(OR(ISNUMBER(SEARCH("Training",I3920)),ISNUMBER(SEARCH("Aspirations",I3920))),"Training Fee",""))))</f>
        <v>Match Fees</v>
      </c>
      <c r="M3920" s="1">
        <v>5</v>
      </c>
      <c r="N3920" s="1">
        <v>0.1</v>
      </c>
      <c r="O3920" s="1">
        <v>0.05</v>
      </c>
      <c r="P3920" s="1">
        <v>0</v>
      </c>
      <c r="Q3920" s="1">
        <v>4.8499999999999996</v>
      </c>
    </row>
    <row r="3921" spans="1:17" ht="12.75">
      <c r="A3921" s="4">
        <v>45724</v>
      </c>
      <c r="B3921" s="18">
        <f>IF(AND(ISNUMBER(--LEFT(A3921,10)), ISNUMBER(--LEFT(C3921,10))), --LEFT(C3921,10) - --LEFT(A3921,10), "")</f>
        <v>8.8061999999990803</v>
      </c>
      <c r="C3921" s="4">
        <v>45732.806250000001</v>
      </c>
      <c r="D3921" s="16">
        <f>YEAR(C3921)</f>
        <v>2025</v>
      </c>
      <c r="E3921" s="1" t="str">
        <f t="shared" si="61"/>
        <v>March 2025</v>
      </c>
      <c r="F3921" s="3" t="str">
        <f ca="1">IF(C3921&gt;=TODAY()-365, "Last 12 Months", "After 12 Months")</f>
        <v>Last 12 Months</v>
      </c>
      <c r="G3921" s="1" t="s">
        <v>6887</v>
      </c>
      <c r="H3921" s="1" t="s">
        <v>571</v>
      </c>
      <c r="I3921" s="1" t="s">
        <v>6888</v>
      </c>
      <c r="J3921" s="8">
        <f>EOMONTH(C3921, 0)</f>
        <v>45747</v>
      </c>
      <c r="K3921" s="1" t="s">
        <v>373</v>
      </c>
      <c r="L3921" s="1" t="str">
        <f>IF(ISNUMBER(SEARCH("Social subscription",I3921)),"Social Sub",IF(OR(ISNUMBER(SEARCH("Mens",I3921)),ISNUMBER(SEARCH("Ladies",I3921))),"Match Fees",IF(OR(ISNUMBER(SEARCH("Badgers",I3921)),ISNUMBER(SEARCH("Match Fee",I3921))),"Match Fees",IF(OR(ISNUMBER(SEARCH("Training",I3921)),ISNUMBER(SEARCH("Aspirations",I3921))),"Training Fee",""))))</f>
        <v>Match Fees</v>
      </c>
      <c r="M3921" s="1">
        <v>3</v>
      </c>
      <c r="N3921" s="1">
        <v>0.06</v>
      </c>
      <c r="O3921" s="1">
        <v>0.05</v>
      </c>
      <c r="P3921" s="1">
        <v>0</v>
      </c>
      <c r="Q3921" s="1">
        <v>2.89</v>
      </c>
    </row>
    <row r="3922" spans="1:17" ht="12.75">
      <c r="A3922" s="4">
        <v>45730</v>
      </c>
      <c r="B3922" s="18">
        <f>IF(AND(ISNUMBER(--LEFT(A3922,10)), ISNUMBER(--LEFT(C3922,10))), --LEFT(C3922,10) - --LEFT(A3922,10), "")</f>
        <v>2.8061999999990803</v>
      </c>
      <c r="C3922" s="4">
        <v>45732.806250000001</v>
      </c>
      <c r="D3922" s="16">
        <f>YEAR(C3922)</f>
        <v>2025</v>
      </c>
      <c r="E3922" s="1" t="str">
        <f t="shared" si="61"/>
        <v>March 2025</v>
      </c>
      <c r="F3922" s="3" t="str">
        <f ca="1">IF(C3922&gt;=TODAY()-365, "Last 12 Months", "After 12 Months")</f>
        <v>Last 12 Months</v>
      </c>
      <c r="G3922" s="1" t="s">
        <v>6889</v>
      </c>
      <c r="H3922" s="1" t="s">
        <v>574</v>
      </c>
      <c r="I3922" s="1" t="s">
        <v>6890</v>
      </c>
      <c r="J3922" s="8">
        <f>EOMONTH(C3922, 0)</f>
        <v>45747</v>
      </c>
      <c r="K3922" s="1" t="s">
        <v>373</v>
      </c>
      <c r="L3922" s="1" t="str">
        <f>IF(ISNUMBER(SEARCH("Social subscription",I3922)),"Social Sub",IF(OR(ISNUMBER(SEARCH("Mens",I3922)),ISNUMBER(SEARCH("Ladies",I3922))),"Match Fees",IF(OR(ISNUMBER(SEARCH("Badgers",I3922)),ISNUMBER(SEARCH("Match Fee",I3922))),"Match Fees",IF(OR(ISNUMBER(SEARCH("Training",I3922)),ISNUMBER(SEARCH("Aspirations",I3922))),"Training Fee",""))))</f>
        <v>Match Fees</v>
      </c>
      <c r="M3922" s="1">
        <v>5</v>
      </c>
      <c r="N3922" s="1">
        <v>0.08</v>
      </c>
      <c r="O3922" s="1">
        <v>0.05</v>
      </c>
      <c r="P3922" s="1">
        <v>0</v>
      </c>
      <c r="Q3922" s="1">
        <v>4.87</v>
      </c>
    </row>
    <row r="3923" spans="1:17" ht="12.75">
      <c r="A3923" s="4">
        <v>45726</v>
      </c>
      <c r="B3923" s="18">
        <f>IF(AND(ISNUMBER(--LEFT(A3923,10)), ISNUMBER(--LEFT(C3923,10))), --LEFT(C3923,10) - --LEFT(A3923,10), "")</f>
        <v>6.8908999999985099</v>
      </c>
      <c r="C3923" s="4">
        <v>45732.890972222223</v>
      </c>
      <c r="D3923" s="16">
        <f>YEAR(C3923)</f>
        <v>2025</v>
      </c>
      <c r="E3923" s="1" t="str">
        <f t="shared" si="61"/>
        <v>March 2025</v>
      </c>
      <c r="F3923" s="3" t="str">
        <f ca="1">IF(C3923&gt;=TODAY()-365, "Last 12 Months", "After 12 Months")</f>
        <v>Last 12 Months</v>
      </c>
      <c r="G3923" s="1" t="s">
        <v>6891</v>
      </c>
      <c r="H3923" s="1" t="s">
        <v>1098</v>
      </c>
      <c r="I3923" s="1" t="s">
        <v>6755</v>
      </c>
      <c r="J3923" s="8">
        <f>EOMONTH(C3923, 0)</f>
        <v>45747</v>
      </c>
      <c r="K3923" s="1" t="s">
        <v>233</v>
      </c>
      <c r="L3923" s="1" t="str">
        <f>IF(ISNUMBER(SEARCH("Social subscription",I3923)),"Social Sub",IF(OR(ISNUMBER(SEARCH("Mens",I3923)),ISNUMBER(SEARCH("Ladies",I3923))),"Match Fees",IF(OR(ISNUMBER(SEARCH("Badgers",I3923)),ISNUMBER(SEARCH("Match Fee",I3923))),"Match Fees",IF(OR(ISNUMBER(SEARCH("Training",I3923)),ISNUMBER(SEARCH("Aspirations",I3923))),"Training Fee",""))))</f>
        <v>Match Fees</v>
      </c>
      <c r="M3923" s="1">
        <v>5</v>
      </c>
      <c r="N3923" s="1">
        <v>0</v>
      </c>
      <c r="O3923" s="1">
        <v>0</v>
      </c>
      <c r="P3923" s="1">
        <v>0</v>
      </c>
      <c r="Q3923" s="1">
        <v>5</v>
      </c>
    </row>
    <row r="3924" spans="1:17" ht="12.75">
      <c r="A3924" s="4">
        <v>45732</v>
      </c>
      <c r="B3924" s="18">
        <f>IF(AND(ISNUMBER(--LEFT(A3924,10)), ISNUMBER(--LEFT(C3924,10))), --LEFT(C3924,10) - --LEFT(A3924,10), "")</f>
        <v>0.911099999997532</v>
      </c>
      <c r="C3924" s="4">
        <v>45732.911111111112</v>
      </c>
      <c r="D3924" s="16">
        <f>YEAR(C3924)</f>
        <v>2025</v>
      </c>
      <c r="E3924" s="1" t="str">
        <f t="shared" si="61"/>
        <v>March 2025</v>
      </c>
      <c r="F3924" s="3" t="str">
        <f ca="1">IF(C3924&gt;=TODAY()-365, "Last 12 Months", "After 12 Months")</f>
        <v>Last 12 Months</v>
      </c>
      <c r="G3924" s="1" t="s">
        <v>6892</v>
      </c>
      <c r="H3924" s="1" t="s">
        <v>3319</v>
      </c>
      <c r="I3924" s="1" t="s">
        <v>6893</v>
      </c>
      <c r="J3924" s="8">
        <f>EOMONTH(C3924, 0)</f>
        <v>45747</v>
      </c>
      <c r="K3924" s="1" t="s">
        <v>241</v>
      </c>
      <c r="L3924" s="1" t="str">
        <f>IF(ISNUMBER(SEARCH("Social subscription",I3924)),"Social Sub",IF(OR(ISNUMBER(SEARCH("Mens",I3924)),ISNUMBER(SEARCH("Ladies",I3924))),"Match Fees",IF(OR(ISNUMBER(SEARCH("Badgers",I3924)),ISNUMBER(SEARCH("Match Fee",I3924))),"Match Fees",IF(OR(ISNUMBER(SEARCH("Training",I3924)),ISNUMBER(SEARCH("Aspirations",I3924))),"Training Fee",""))))</f>
        <v>Match Fees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</row>
    <row r="3925" spans="1:17" ht="12.75">
      <c r="A3925" s="4">
        <v>45732</v>
      </c>
      <c r="B3925" s="18">
        <f>IF(AND(ISNUMBER(--LEFT(A3925,10)), ISNUMBER(--LEFT(C3925,10))), --LEFT(C3925,10) - --LEFT(A3925,10), "")</f>
        <v>0.911099999997532</v>
      </c>
      <c r="C3925" s="4">
        <v>45732.911111111112</v>
      </c>
      <c r="D3925" s="16">
        <f>YEAR(C3925)</f>
        <v>2025</v>
      </c>
      <c r="E3925" s="1" t="str">
        <f t="shared" si="61"/>
        <v>March 2025</v>
      </c>
      <c r="F3925" s="3" t="str">
        <f ca="1">IF(C3925&gt;=TODAY()-365, "Last 12 Months", "After 12 Months")</f>
        <v>Last 12 Months</v>
      </c>
      <c r="G3925" s="1" t="s">
        <v>6894</v>
      </c>
      <c r="H3925" s="1" t="s">
        <v>2771</v>
      </c>
      <c r="I3925" s="1" t="s">
        <v>6893</v>
      </c>
      <c r="J3925" s="8">
        <f>EOMONTH(C3925, 0)</f>
        <v>45747</v>
      </c>
      <c r="K3925" s="1" t="s">
        <v>241</v>
      </c>
      <c r="L3925" s="1" t="str">
        <f>IF(ISNUMBER(SEARCH("Social subscription",I3925)),"Social Sub",IF(OR(ISNUMBER(SEARCH("Mens",I3925)),ISNUMBER(SEARCH("Ladies",I3925))),"Match Fees",IF(OR(ISNUMBER(SEARCH("Badgers",I3925)),ISNUMBER(SEARCH("Match Fee",I3925))),"Match Fees",IF(OR(ISNUMBER(SEARCH("Training",I3925)),ISNUMBER(SEARCH("Aspirations",I3925))),"Training Fee",""))))</f>
        <v>Match Fees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</row>
    <row r="3926" spans="1:17" ht="12.75">
      <c r="A3926" s="4">
        <v>45732</v>
      </c>
      <c r="B3926" s="18">
        <f>IF(AND(ISNUMBER(--LEFT(A3926,10)), ISNUMBER(--LEFT(C3926,10))), --LEFT(C3926,10) - --LEFT(A3926,10), "")</f>
        <v>0.911099999997532</v>
      </c>
      <c r="C3926" s="4">
        <v>45732.911111111112</v>
      </c>
      <c r="D3926" s="16">
        <f>YEAR(C3926)</f>
        <v>2025</v>
      </c>
      <c r="E3926" s="1" t="str">
        <f t="shared" si="61"/>
        <v>March 2025</v>
      </c>
      <c r="F3926" s="3" t="str">
        <f ca="1">IF(C3926&gt;=TODAY()-365, "Last 12 Months", "After 12 Months")</f>
        <v>Last 12 Months</v>
      </c>
      <c r="G3926" s="1" t="s">
        <v>6895</v>
      </c>
      <c r="H3926" s="1" t="s">
        <v>3190</v>
      </c>
      <c r="I3926" s="1" t="s">
        <v>6893</v>
      </c>
      <c r="J3926" s="8">
        <f>EOMONTH(C3926, 0)</f>
        <v>45747</v>
      </c>
      <c r="K3926" s="1" t="s">
        <v>241</v>
      </c>
      <c r="L3926" s="1" t="str">
        <f>IF(ISNUMBER(SEARCH("Social subscription",I3926)),"Social Sub",IF(OR(ISNUMBER(SEARCH("Mens",I3926)),ISNUMBER(SEARCH("Ladies",I3926))),"Match Fees",IF(OR(ISNUMBER(SEARCH("Badgers",I3926)),ISNUMBER(SEARCH("Match Fee",I3926))),"Match Fees",IF(OR(ISNUMBER(SEARCH("Training",I3926)),ISNUMBER(SEARCH("Aspirations",I3926))),"Training Fee",""))))</f>
        <v>Match Fees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</row>
    <row r="3927" spans="1:17" ht="12.75">
      <c r="A3927" s="4">
        <v>45732</v>
      </c>
      <c r="B3927" s="18">
        <f>IF(AND(ISNUMBER(--LEFT(A3927,10)), ISNUMBER(--LEFT(C3927,10))), --LEFT(C3927,10) - --LEFT(A3927,10), "")</f>
        <v>0.911099999997532</v>
      </c>
      <c r="C3927" s="4">
        <v>45732.911111111112</v>
      </c>
      <c r="D3927" s="16">
        <f>YEAR(C3927)</f>
        <v>2025</v>
      </c>
      <c r="E3927" s="1" t="str">
        <f t="shared" si="61"/>
        <v>March 2025</v>
      </c>
      <c r="F3927" s="3" t="str">
        <f ca="1">IF(C3927&gt;=TODAY()-365, "Last 12 Months", "After 12 Months")</f>
        <v>Last 12 Months</v>
      </c>
      <c r="G3927" s="1" t="s">
        <v>6896</v>
      </c>
      <c r="H3927" s="1" t="s">
        <v>1470</v>
      </c>
      <c r="I3927" s="1" t="s">
        <v>6897</v>
      </c>
      <c r="J3927" s="8">
        <f>EOMONTH(C3927, 0)</f>
        <v>45747</v>
      </c>
      <c r="K3927" s="1" t="s">
        <v>241</v>
      </c>
      <c r="L3927" s="1" t="str">
        <f>IF(ISNUMBER(SEARCH("Social subscription",I3927)),"Social Sub",IF(OR(ISNUMBER(SEARCH("Mens",I3927)),ISNUMBER(SEARCH("Ladies",I3927))),"Match Fees",IF(OR(ISNUMBER(SEARCH("Badgers",I3927)),ISNUMBER(SEARCH("Match Fee",I3927))),"Match Fees",IF(OR(ISNUMBER(SEARCH("Training",I3927)),ISNUMBER(SEARCH("Aspirations",I3927))),"Training Fee",""))))</f>
        <v>Match Fees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</row>
    <row r="3928" spans="1:17" ht="12.75">
      <c r="A3928" s="4">
        <v>45732</v>
      </c>
      <c r="B3928" s="18">
        <f>IF(AND(ISNUMBER(--LEFT(A3928,10)), ISNUMBER(--LEFT(C3928,10))), --LEFT(C3928,10) - --LEFT(A3928,10), "")</f>
        <v>0.911099999997532</v>
      </c>
      <c r="C3928" s="4">
        <v>45732.911111111112</v>
      </c>
      <c r="D3928" s="16">
        <f>YEAR(C3928)</f>
        <v>2025</v>
      </c>
      <c r="E3928" s="1" t="str">
        <f t="shared" si="61"/>
        <v>March 2025</v>
      </c>
      <c r="F3928" s="3" t="str">
        <f ca="1">IF(C3928&gt;=TODAY()-365, "Last 12 Months", "After 12 Months")</f>
        <v>Last 12 Months</v>
      </c>
      <c r="G3928" s="1" t="s">
        <v>6898</v>
      </c>
      <c r="H3928" s="1" t="s">
        <v>2776</v>
      </c>
      <c r="I3928" s="1" t="s">
        <v>6897</v>
      </c>
      <c r="J3928" s="8">
        <f>EOMONTH(C3928, 0)</f>
        <v>45747</v>
      </c>
      <c r="K3928" s="1" t="s">
        <v>241</v>
      </c>
      <c r="L3928" s="1" t="str">
        <f>IF(ISNUMBER(SEARCH("Social subscription",I3928)),"Social Sub",IF(OR(ISNUMBER(SEARCH("Mens",I3928)),ISNUMBER(SEARCH("Ladies",I3928))),"Match Fees",IF(OR(ISNUMBER(SEARCH("Badgers",I3928)),ISNUMBER(SEARCH("Match Fee",I3928))),"Match Fees",IF(OR(ISNUMBER(SEARCH("Training",I3928)),ISNUMBER(SEARCH("Aspirations",I3928))),"Training Fee",""))))</f>
        <v>Match Fees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</row>
    <row r="3929" spans="1:17" ht="12.75">
      <c r="A3929" s="4">
        <v>45732</v>
      </c>
      <c r="B3929" s="18">
        <f>IF(AND(ISNUMBER(--LEFT(A3929,10)), ISNUMBER(--LEFT(C3929,10))), --LEFT(C3929,10) - --LEFT(A3929,10), "")</f>
        <v>0.911099999997532</v>
      </c>
      <c r="C3929" s="4">
        <v>45732.911111111112</v>
      </c>
      <c r="D3929" s="16">
        <f>YEAR(C3929)</f>
        <v>2025</v>
      </c>
      <c r="E3929" s="1" t="str">
        <f t="shared" si="61"/>
        <v>March 2025</v>
      </c>
      <c r="F3929" s="3" t="str">
        <f ca="1">IF(C3929&gt;=TODAY()-365, "Last 12 Months", "After 12 Months")</f>
        <v>Last 12 Months</v>
      </c>
      <c r="G3929" s="1" t="s">
        <v>6899</v>
      </c>
      <c r="H3929" s="1" t="s">
        <v>5317</v>
      </c>
      <c r="I3929" s="1" t="s">
        <v>6900</v>
      </c>
      <c r="J3929" s="8">
        <f>EOMONTH(C3929, 0)</f>
        <v>45747</v>
      </c>
      <c r="K3929" s="1" t="s">
        <v>241</v>
      </c>
      <c r="L3929" s="1" t="str">
        <f>IF(ISNUMBER(SEARCH("Social subscription",I3929)),"Social Sub",IF(OR(ISNUMBER(SEARCH("Mens",I3929)),ISNUMBER(SEARCH("Ladies",I3929))),"Match Fees",IF(OR(ISNUMBER(SEARCH("Badgers",I3929)),ISNUMBER(SEARCH("Match Fee",I3929))),"Match Fees",IF(OR(ISNUMBER(SEARCH("Training",I3929)),ISNUMBER(SEARCH("Aspirations",I3929))),"Training Fee",""))))</f>
        <v>Match Fees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</row>
    <row r="3930" spans="1:17" ht="12.75">
      <c r="A3930" s="4">
        <v>45732</v>
      </c>
      <c r="B3930" s="18">
        <f>IF(AND(ISNUMBER(--LEFT(A3930,10)), ISNUMBER(--LEFT(C3930,10))), --LEFT(C3930,10) - --LEFT(A3930,10), "")</f>
        <v>0.911099999997532</v>
      </c>
      <c r="C3930" s="4">
        <v>45732.911111111112</v>
      </c>
      <c r="D3930" s="16">
        <f>YEAR(C3930)</f>
        <v>2025</v>
      </c>
      <c r="E3930" s="1" t="str">
        <f t="shared" si="61"/>
        <v>March 2025</v>
      </c>
      <c r="F3930" s="3" t="str">
        <f ca="1">IF(C3930&gt;=TODAY()-365, "Last 12 Months", "After 12 Months")</f>
        <v>Last 12 Months</v>
      </c>
      <c r="G3930" s="1" t="s">
        <v>6901</v>
      </c>
      <c r="H3930" s="1" t="s">
        <v>1871</v>
      </c>
      <c r="I3930" s="1" t="s">
        <v>6897</v>
      </c>
      <c r="J3930" s="8">
        <f>EOMONTH(C3930, 0)</f>
        <v>45747</v>
      </c>
      <c r="K3930" s="1" t="s">
        <v>241</v>
      </c>
      <c r="L3930" s="1" t="str">
        <f>IF(ISNUMBER(SEARCH("Social subscription",I3930)),"Social Sub",IF(OR(ISNUMBER(SEARCH("Mens",I3930)),ISNUMBER(SEARCH("Ladies",I3930))),"Match Fees",IF(OR(ISNUMBER(SEARCH("Badgers",I3930)),ISNUMBER(SEARCH("Match Fee",I3930))),"Match Fees",IF(OR(ISNUMBER(SEARCH("Training",I3930)),ISNUMBER(SEARCH("Aspirations",I3930))),"Training Fee",""))))</f>
        <v>Match Fees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</row>
    <row r="3931" spans="1:17" ht="12.75">
      <c r="A3931" s="4">
        <v>45732</v>
      </c>
      <c r="B3931" s="18">
        <f>IF(AND(ISNUMBER(--LEFT(A3931,10)), ISNUMBER(--LEFT(C3931,10))), --LEFT(C3931,10) - --LEFT(A3931,10), "")</f>
        <v>0.911099999997532</v>
      </c>
      <c r="C3931" s="4">
        <v>45732.911111111112</v>
      </c>
      <c r="D3931" s="16">
        <f>YEAR(C3931)</f>
        <v>2025</v>
      </c>
      <c r="E3931" s="1" t="str">
        <f t="shared" si="61"/>
        <v>March 2025</v>
      </c>
      <c r="F3931" s="3" t="str">
        <f ca="1">IF(C3931&gt;=TODAY()-365, "Last 12 Months", "After 12 Months")</f>
        <v>Last 12 Months</v>
      </c>
      <c r="G3931" s="1" t="s">
        <v>6902</v>
      </c>
      <c r="H3931" s="1" t="s">
        <v>717</v>
      </c>
      <c r="I3931" s="1" t="s">
        <v>6900</v>
      </c>
      <c r="J3931" s="8">
        <f>EOMONTH(C3931, 0)</f>
        <v>45747</v>
      </c>
      <c r="K3931" s="1" t="s">
        <v>241</v>
      </c>
      <c r="L3931" s="1" t="str">
        <f>IF(ISNUMBER(SEARCH("Social subscription",I3931)),"Social Sub",IF(OR(ISNUMBER(SEARCH("Mens",I3931)),ISNUMBER(SEARCH("Ladies",I3931))),"Match Fees",IF(OR(ISNUMBER(SEARCH("Badgers",I3931)),ISNUMBER(SEARCH("Match Fee",I3931))),"Match Fees",IF(OR(ISNUMBER(SEARCH("Training",I3931)),ISNUMBER(SEARCH("Aspirations",I3931))),"Training Fee",""))))</f>
        <v>Match Fees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</row>
    <row r="3932" spans="1:17" ht="12.75">
      <c r="A3932" s="4">
        <v>45732</v>
      </c>
      <c r="B3932" s="18">
        <f>IF(AND(ISNUMBER(--LEFT(A3932,10)), ISNUMBER(--LEFT(C3932,10))), --LEFT(C3932,10) - --LEFT(A3932,10), "")</f>
        <v>0.911099999997532</v>
      </c>
      <c r="C3932" s="4">
        <v>45732.911111111112</v>
      </c>
      <c r="D3932" s="16">
        <f>YEAR(C3932)</f>
        <v>2025</v>
      </c>
      <c r="E3932" s="1" t="str">
        <f t="shared" si="61"/>
        <v>March 2025</v>
      </c>
      <c r="F3932" s="3" t="str">
        <f ca="1">IF(C3932&gt;=TODAY()-365, "Last 12 Months", "After 12 Months")</f>
        <v>Last 12 Months</v>
      </c>
      <c r="G3932" s="1" t="s">
        <v>6903</v>
      </c>
      <c r="H3932" s="1" t="s">
        <v>2477</v>
      </c>
      <c r="I3932" s="1" t="s">
        <v>6897</v>
      </c>
      <c r="J3932" s="8">
        <f>EOMONTH(C3932, 0)</f>
        <v>45747</v>
      </c>
      <c r="K3932" s="1" t="s">
        <v>241</v>
      </c>
      <c r="L3932" s="1" t="str">
        <f>IF(ISNUMBER(SEARCH("Social subscription",I3932)),"Social Sub",IF(OR(ISNUMBER(SEARCH("Mens",I3932)),ISNUMBER(SEARCH("Ladies",I3932))),"Match Fees",IF(OR(ISNUMBER(SEARCH("Badgers",I3932)),ISNUMBER(SEARCH("Match Fee",I3932))),"Match Fees",IF(OR(ISNUMBER(SEARCH("Training",I3932)),ISNUMBER(SEARCH("Aspirations",I3932))),"Training Fee",""))))</f>
        <v>Match Fees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</row>
    <row r="3933" spans="1:17" ht="12.75">
      <c r="A3933" s="4">
        <v>45732</v>
      </c>
      <c r="B3933" s="18">
        <f>IF(AND(ISNUMBER(--LEFT(A3933,10)), ISNUMBER(--LEFT(C3933,10))), --LEFT(C3933,10) - --LEFT(A3933,10), "")</f>
        <v>0.911099999997532</v>
      </c>
      <c r="C3933" s="4">
        <v>45732.911111111112</v>
      </c>
      <c r="D3933" s="16">
        <f>YEAR(C3933)</f>
        <v>2025</v>
      </c>
      <c r="E3933" s="1" t="str">
        <f t="shared" si="61"/>
        <v>March 2025</v>
      </c>
      <c r="F3933" s="3" t="str">
        <f ca="1">IF(C3933&gt;=TODAY()-365, "Last 12 Months", "After 12 Months")</f>
        <v>Last 12 Months</v>
      </c>
      <c r="G3933" s="1" t="s">
        <v>6904</v>
      </c>
      <c r="H3933" s="1" t="s">
        <v>1354</v>
      </c>
      <c r="I3933" s="1" t="s">
        <v>6897</v>
      </c>
      <c r="J3933" s="8">
        <f>EOMONTH(C3933, 0)</f>
        <v>45747</v>
      </c>
      <c r="K3933" s="1" t="s">
        <v>241</v>
      </c>
      <c r="L3933" s="1" t="str">
        <f>IF(ISNUMBER(SEARCH("Social subscription",I3933)),"Social Sub",IF(OR(ISNUMBER(SEARCH("Mens",I3933)),ISNUMBER(SEARCH("Ladies",I3933))),"Match Fees",IF(OR(ISNUMBER(SEARCH("Badgers",I3933)),ISNUMBER(SEARCH("Match Fee",I3933))),"Match Fees",IF(OR(ISNUMBER(SEARCH("Training",I3933)),ISNUMBER(SEARCH("Aspirations",I3933))),"Training Fee",""))))</f>
        <v>Match Fees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</row>
    <row r="3934" spans="1:17" ht="12.75">
      <c r="A3934" s="4">
        <v>45732</v>
      </c>
      <c r="B3934" s="18">
        <f>IF(AND(ISNUMBER(--LEFT(A3934,10)), ISNUMBER(--LEFT(C3934,10))), --LEFT(C3934,10) - --LEFT(A3934,10), "")</f>
        <v>0.911099999997532</v>
      </c>
      <c r="C3934" s="4">
        <v>45732.911111111112</v>
      </c>
      <c r="D3934" s="16">
        <f>YEAR(C3934)</f>
        <v>2025</v>
      </c>
      <c r="E3934" s="1" t="str">
        <f t="shared" si="61"/>
        <v>March 2025</v>
      </c>
      <c r="F3934" s="3" t="str">
        <f ca="1">IF(C3934&gt;=TODAY()-365, "Last 12 Months", "After 12 Months")</f>
        <v>Last 12 Months</v>
      </c>
      <c r="G3934" s="1" t="s">
        <v>6905</v>
      </c>
      <c r="H3934" s="1" t="s">
        <v>2637</v>
      </c>
      <c r="I3934" s="1" t="s">
        <v>6900</v>
      </c>
      <c r="J3934" s="8">
        <f>EOMONTH(C3934, 0)</f>
        <v>45747</v>
      </c>
      <c r="K3934" s="1" t="s">
        <v>241</v>
      </c>
      <c r="L3934" s="1" t="str">
        <f>IF(ISNUMBER(SEARCH("Social subscription",I3934)),"Social Sub",IF(OR(ISNUMBER(SEARCH("Mens",I3934)),ISNUMBER(SEARCH("Ladies",I3934))),"Match Fees",IF(OR(ISNUMBER(SEARCH("Badgers",I3934)),ISNUMBER(SEARCH("Match Fee",I3934))),"Match Fees",IF(OR(ISNUMBER(SEARCH("Training",I3934)),ISNUMBER(SEARCH("Aspirations",I3934))),"Training Fee",""))))</f>
        <v>Match Fees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</row>
    <row r="3935" spans="1:17" ht="12.75">
      <c r="A3935" s="4">
        <v>45732</v>
      </c>
      <c r="B3935" s="18">
        <f>IF(AND(ISNUMBER(--LEFT(A3935,10)), ISNUMBER(--LEFT(C3935,10))), --LEFT(C3935,10) - --LEFT(A3935,10), "")</f>
        <v>0.911099999997532</v>
      </c>
      <c r="C3935" s="4">
        <v>45732.911111111112</v>
      </c>
      <c r="D3935" s="16">
        <f>YEAR(C3935)</f>
        <v>2025</v>
      </c>
      <c r="E3935" s="1" t="str">
        <f t="shared" si="61"/>
        <v>March 2025</v>
      </c>
      <c r="F3935" s="3" t="str">
        <f ca="1">IF(C3935&gt;=TODAY()-365, "Last 12 Months", "After 12 Months")</f>
        <v>Last 12 Months</v>
      </c>
      <c r="G3935" s="1" t="s">
        <v>6906</v>
      </c>
      <c r="H3935" s="1" t="s">
        <v>3198</v>
      </c>
      <c r="I3935" s="1" t="s">
        <v>6893</v>
      </c>
      <c r="J3935" s="8">
        <f>EOMONTH(C3935, 0)</f>
        <v>45747</v>
      </c>
      <c r="K3935" s="1" t="s">
        <v>241</v>
      </c>
      <c r="L3935" s="1" t="str">
        <f>IF(ISNUMBER(SEARCH("Social subscription",I3935)),"Social Sub",IF(OR(ISNUMBER(SEARCH("Mens",I3935)),ISNUMBER(SEARCH("Ladies",I3935))),"Match Fees",IF(OR(ISNUMBER(SEARCH("Badgers",I3935)),ISNUMBER(SEARCH("Match Fee",I3935))),"Match Fees",IF(OR(ISNUMBER(SEARCH("Training",I3935)),ISNUMBER(SEARCH("Aspirations",I3935))),"Training Fee",""))))</f>
        <v>Match Fees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</row>
    <row r="3936" spans="1:17" ht="12.75">
      <c r="A3936" s="4">
        <v>45732</v>
      </c>
      <c r="B3936" s="18">
        <f>IF(AND(ISNUMBER(--LEFT(A3936,10)), ISNUMBER(--LEFT(C3936,10))), --LEFT(C3936,10) - --LEFT(A3936,10), "")</f>
        <v>0.911099999997532</v>
      </c>
      <c r="C3936" s="4">
        <v>45732.911111111112</v>
      </c>
      <c r="D3936" s="16">
        <f>YEAR(C3936)</f>
        <v>2025</v>
      </c>
      <c r="E3936" s="1" t="str">
        <f t="shared" si="61"/>
        <v>March 2025</v>
      </c>
      <c r="F3936" s="3" t="str">
        <f ca="1">IF(C3936&gt;=TODAY()-365, "Last 12 Months", "After 12 Months")</f>
        <v>Last 12 Months</v>
      </c>
      <c r="G3936" s="1" t="s">
        <v>6907</v>
      </c>
      <c r="H3936" s="1" t="s">
        <v>4250</v>
      </c>
      <c r="I3936" s="1" t="s">
        <v>6893</v>
      </c>
      <c r="J3936" s="8">
        <f>EOMONTH(C3936, 0)</f>
        <v>45747</v>
      </c>
      <c r="K3936" s="1" t="s">
        <v>241</v>
      </c>
      <c r="L3936" s="1" t="str">
        <f>IF(ISNUMBER(SEARCH("Social subscription",I3936)),"Social Sub",IF(OR(ISNUMBER(SEARCH("Mens",I3936)),ISNUMBER(SEARCH("Ladies",I3936))),"Match Fees",IF(OR(ISNUMBER(SEARCH("Badgers",I3936)),ISNUMBER(SEARCH("Match Fee",I3936))),"Match Fees",IF(OR(ISNUMBER(SEARCH("Training",I3936)),ISNUMBER(SEARCH("Aspirations",I3936))),"Training Fee",""))))</f>
        <v>Match Fees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</row>
    <row r="3937" spans="1:17" ht="12.75">
      <c r="A3937" s="4">
        <v>45731</v>
      </c>
      <c r="B3937" s="18">
        <f>IF(AND(ISNUMBER(--LEFT(A3937,10)), ISNUMBER(--LEFT(C3937,10))), --LEFT(C3937,10) - --LEFT(A3937,10), "")</f>
        <v>3.4401999999972759</v>
      </c>
      <c r="C3937" s="4">
        <v>45734.44027777778</v>
      </c>
      <c r="D3937" s="16">
        <f>YEAR(C3937)</f>
        <v>2025</v>
      </c>
      <c r="E3937" s="1" t="str">
        <f t="shared" si="61"/>
        <v>March 2025</v>
      </c>
      <c r="F3937" s="3" t="str">
        <f ca="1">IF(C3937&gt;=TODAY()-365, "Last 12 Months", "After 12 Months")</f>
        <v>Last 12 Months</v>
      </c>
      <c r="G3937" s="1" t="s">
        <v>6908</v>
      </c>
      <c r="H3937" s="1" t="s">
        <v>2287</v>
      </c>
      <c r="I3937" s="1" t="s">
        <v>6909</v>
      </c>
      <c r="J3937" s="8">
        <f>EOMONTH(C3937, 0)</f>
        <v>45747</v>
      </c>
      <c r="K3937" s="1" t="s">
        <v>233</v>
      </c>
      <c r="L3937" s="1" t="str">
        <f>IF(ISNUMBER(SEARCH("Social subscription",I3937)),"Social Sub",IF(OR(ISNUMBER(SEARCH("Mens",I3937)),ISNUMBER(SEARCH("Ladies",I3937))),"Match Fees",IF(OR(ISNUMBER(SEARCH("Badgers",I3937)),ISNUMBER(SEARCH("Match Fee",I3937))),"Match Fees",IF(OR(ISNUMBER(SEARCH("Training",I3937)),ISNUMBER(SEARCH("Aspirations",I3937))),"Training Fee",""))))</f>
        <v>Match Fees</v>
      </c>
      <c r="M3937" s="1">
        <v>10</v>
      </c>
      <c r="N3937" s="1">
        <v>0</v>
      </c>
      <c r="O3937" s="1">
        <v>0</v>
      </c>
      <c r="P3937" s="1">
        <v>0</v>
      </c>
      <c r="Q3937" s="1">
        <v>10</v>
      </c>
    </row>
    <row r="3938" spans="1:17" ht="12.75">
      <c r="A3938" s="4">
        <v>45705</v>
      </c>
      <c r="B3938" s="18">
        <f>IF(AND(ISNUMBER(--LEFT(A3938,10)), ISNUMBER(--LEFT(C3938,10))), --LEFT(C3938,10) - --LEFT(A3938,10), "")</f>
        <v>29.761100000003353</v>
      </c>
      <c r="C3938" s="4">
        <v>45734.761111111111</v>
      </c>
      <c r="D3938" s="16">
        <f>YEAR(C3938)</f>
        <v>2025</v>
      </c>
      <c r="E3938" s="1" t="str">
        <f t="shared" si="61"/>
        <v>March 2025</v>
      </c>
      <c r="F3938" s="3" t="str">
        <f ca="1">IF(C3938&gt;=TODAY()-365, "Last 12 Months", "After 12 Months")</f>
        <v>Last 12 Months</v>
      </c>
      <c r="G3938" s="1" t="s">
        <v>6910</v>
      </c>
      <c r="H3938" s="1" t="s">
        <v>963</v>
      </c>
      <c r="I3938" s="1" t="s">
        <v>6808</v>
      </c>
      <c r="J3938" s="8">
        <f>EOMONTH(C3938, 0)</f>
        <v>45747</v>
      </c>
      <c r="K3938" s="1" t="s">
        <v>373</v>
      </c>
      <c r="L3938" s="1" t="str">
        <f>IF(ISNUMBER(SEARCH("Social subscription",I3938)),"Social Sub",IF(OR(ISNUMBER(SEARCH("Mens",I3938)),ISNUMBER(SEARCH("Ladies",I3938))),"Match Fees",IF(OR(ISNUMBER(SEARCH("Badgers",I3938)),ISNUMBER(SEARCH("Match Fee",I3938))),"Match Fees",IF(OR(ISNUMBER(SEARCH("Training",I3938)),ISNUMBER(SEARCH("Aspirations",I3938))),"Training Fee",""))))</f>
        <v>Match Fees</v>
      </c>
      <c r="M3938" s="1">
        <v>10</v>
      </c>
      <c r="N3938" s="1">
        <v>0.19</v>
      </c>
      <c r="O3938" s="1">
        <v>0.1</v>
      </c>
      <c r="P3938" s="1">
        <v>0</v>
      </c>
      <c r="Q3938" s="1">
        <v>9.7100000000000009</v>
      </c>
    </row>
    <row r="3939" spans="1:17" ht="12.75">
      <c r="A3939" s="4">
        <v>45710</v>
      </c>
      <c r="B3939" s="18">
        <f>IF(AND(ISNUMBER(--LEFT(A3939,10)), ISNUMBER(--LEFT(C3939,10))), --LEFT(C3939,10) - --LEFT(A3939,10), "")</f>
        <v>24.761100000003353</v>
      </c>
      <c r="C3939" s="4">
        <v>45734.761111111111</v>
      </c>
      <c r="D3939" s="16">
        <f>YEAR(C3939)</f>
        <v>2025</v>
      </c>
      <c r="E3939" s="1" t="str">
        <f t="shared" si="61"/>
        <v>March 2025</v>
      </c>
      <c r="F3939" s="3" t="str">
        <f ca="1">IF(C3939&gt;=TODAY()-365, "Last 12 Months", "After 12 Months")</f>
        <v>Last 12 Months</v>
      </c>
      <c r="G3939" s="1" t="s">
        <v>6911</v>
      </c>
      <c r="H3939" s="1" t="s">
        <v>963</v>
      </c>
      <c r="I3939" s="1" t="s">
        <v>6810</v>
      </c>
      <c r="J3939" s="8">
        <f>EOMONTH(C3939, 0)</f>
        <v>45747</v>
      </c>
      <c r="K3939" s="1" t="s">
        <v>373</v>
      </c>
      <c r="L3939" s="1" t="str">
        <f>IF(ISNUMBER(SEARCH("Social subscription",I3939)),"Social Sub",IF(OR(ISNUMBER(SEARCH("Mens",I3939)),ISNUMBER(SEARCH("Ladies",I3939))),"Match Fees",IF(OR(ISNUMBER(SEARCH("Badgers",I3939)),ISNUMBER(SEARCH("Match Fee",I3939))),"Match Fees",IF(OR(ISNUMBER(SEARCH("Training",I3939)),ISNUMBER(SEARCH("Aspirations",I3939))),"Training Fee",""))))</f>
        <v>Match Fees</v>
      </c>
      <c r="M3939" s="1">
        <v>10</v>
      </c>
      <c r="N3939" s="1">
        <v>0.19</v>
      </c>
      <c r="O3939" s="1">
        <v>0.1</v>
      </c>
      <c r="P3939" s="1">
        <v>0</v>
      </c>
      <c r="Q3939" s="1">
        <v>9.7100000000000009</v>
      </c>
    </row>
    <row r="3940" spans="1:17" ht="12.75">
      <c r="A3940" s="4">
        <v>45717</v>
      </c>
      <c r="B3940" s="18">
        <f>IF(AND(ISNUMBER(--LEFT(A3940,10)), ISNUMBER(--LEFT(C3940,10))), --LEFT(C3940,10) - --LEFT(A3940,10), "")</f>
        <v>17.761100000003353</v>
      </c>
      <c r="C3940" s="4">
        <v>45734.761111111111</v>
      </c>
      <c r="D3940" s="16">
        <f>YEAR(C3940)</f>
        <v>2025</v>
      </c>
      <c r="E3940" s="1" t="str">
        <f t="shared" si="61"/>
        <v>March 2025</v>
      </c>
      <c r="F3940" s="3" t="str">
        <f ca="1">IF(C3940&gt;=TODAY()-365, "Last 12 Months", "After 12 Months")</f>
        <v>Last 12 Months</v>
      </c>
      <c r="G3940" s="1" t="s">
        <v>6912</v>
      </c>
      <c r="H3940" s="1" t="s">
        <v>963</v>
      </c>
      <c r="I3940" s="1" t="s">
        <v>6812</v>
      </c>
      <c r="J3940" s="8">
        <f>EOMONTH(C3940, 0)</f>
        <v>45747</v>
      </c>
      <c r="K3940" s="1" t="s">
        <v>373</v>
      </c>
      <c r="L3940" s="1" t="str">
        <f>IF(ISNUMBER(SEARCH("Social subscription",I3940)),"Social Sub",IF(OR(ISNUMBER(SEARCH("Mens",I3940)),ISNUMBER(SEARCH("Ladies",I3940))),"Match Fees",IF(OR(ISNUMBER(SEARCH("Badgers",I3940)),ISNUMBER(SEARCH("Match Fee",I3940))),"Match Fees",IF(OR(ISNUMBER(SEARCH("Training",I3940)),ISNUMBER(SEARCH("Aspirations",I3940))),"Training Fee",""))))</f>
        <v>Match Fees</v>
      </c>
      <c r="M3940" s="1">
        <v>10</v>
      </c>
      <c r="N3940" s="1">
        <v>0.19</v>
      </c>
      <c r="O3940" s="1">
        <v>0.1</v>
      </c>
      <c r="P3940" s="1">
        <v>0</v>
      </c>
      <c r="Q3940" s="1">
        <v>9.7100000000000009</v>
      </c>
    </row>
    <row r="3941" spans="1:17" ht="12.75">
      <c r="A3941" s="4">
        <v>45730</v>
      </c>
      <c r="B3941" s="18">
        <f>IF(AND(ISNUMBER(--LEFT(A3941,10)), ISNUMBER(--LEFT(C3941,10))), --LEFT(C3941,10) - --LEFT(A3941,10), "")</f>
        <v>4.7611000000033528</v>
      </c>
      <c r="C3941" s="4">
        <v>45734.761111111111</v>
      </c>
      <c r="D3941" s="16">
        <f>YEAR(C3941)</f>
        <v>2025</v>
      </c>
      <c r="E3941" s="1" t="str">
        <f t="shared" si="61"/>
        <v>March 2025</v>
      </c>
      <c r="F3941" s="3" t="str">
        <f ca="1">IF(C3941&gt;=TODAY()-365, "Last 12 Months", "After 12 Months")</f>
        <v>Last 12 Months</v>
      </c>
      <c r="G3941" s="1" t="s">
        <v>6913</v>
      </c>
      <c r="H3941" s="1" t="s">
        <v>963</v>
      </c>
      <c r="I3941" s="1" t="s">
        <v>6814</v>
      </c>
      <c r="J3941" s="8">
        <f>EOMONTH(C3941, 0)</f>
        <v>45747</v>
      </c>
      <c r="K3941" s="1" t="s">
        <v>373</v>
      </c>
      <c r="L3941" s="1" t="str">
        <f>IF(ISNUMBER(SEARCH("Social subscription",I3941)),"Social Sub",IF(OR(ISNUMBER(SEARCH("Mens",I3941)),ISNUMBER(SEARCH("Ladies",I3941))),"Match Fees",IF(OR(ISNUMBER(SEARCH("Badgers",I3941)),ISNUMBER(SEARCH("Match Fee",I3941))),"Match Fees",IF(OR(ISNUMBER(SEARCH("Training",I3941)),ISNUMBER(SEARCH("Aspirations",I3941))),"Training Fee",""))))</f>
        <v>Match Fees</v>
      </c>
      <c r="M3941" s="1">
        <v>10</v>
      </c>
      <c r="N3941" s="1">
        <v>0.19</v>
      </c>
      <c r="O3941" s="1">
        <v>0.1</v>
      </c>
      <c r="P3941" s="1">
        <v>0</v>
      </c>
      <c r="Q3941" s="1">
        <v>9.7100000000000009</v>
      </c>
    </row>
    <row r="3942" spans="1:17" ht="12.75">
      <c r="A3942" s="4">
        <v>45731</v>
      </c>
      <c r="B3942" s="18">
        <f>IF(AND(ISNUMBER(--LEFT(A3942,10)), ISNUMBER(--LEFT(C3942,10))), --LEFT(C3942,10) - --LEFT(A3942,10), "")</f>
        <v>3.7611000000033528</v>
      </c>
      <c r="C3942" s="4">
        <v>45734.761111111111</v>
      </c>
      <c r="D3942" s="16">
        <f>YEAR(C3942)</f>
        <v>2025</v>
      </c>
      <c r="E3942" s="1" t="str">
        <f t="shared" si="61"/>
        <v>March 2025</v>
      </c>
      <c r="F3942" s="3" t="str">
        <f ca="1">IF(C3942&gt;=TODAY()-365, "Last 12 Months", "After 12 Months")</f>
        <v>Last 12 Months</v>
      </c>
      <c r="G3942" s="1" t="s">
        <v>6914</v>
      </c>
      <c r="H3942" s="1" t="s">
        <v>963</v>
      </c>
      <c r="I3942" s="1" t="s">
        <v>6816</v>
      </c>
      <c r="J3942" s="8">
        <f>EOMONTH(C3942, 0)</f>
        <v>45747</v>
      </c>
      <c r="K3942" s="1" t="s">
        <v>373</v>
      </c>
      <c r="L3942" s="1" t="str">
        <f>IF(ISNUMBER(SEARCH("Social subscription",I3942)),"Social Sub",IF(OR(ISNUMBER(SEARCH("Mens",I3942)),ISNUMBER(SEARCH("Ladies",I3942))),"Match Fees",IF(OR(ISNUMBER(SEARCH("Badgers",I3942)),ISNUMBER(SEARCH("Match Fee",I3942))),"Match Fees",IF(OR(ISNUMBER(SEARCH("Training",I3942)),ISNUMBER(SEARCH("Aspirations",I3942))),"Training Fee",""))))</f>
        <v>Match Fees</v>
      </c>
      <c r="M3942" s="1">
        <v>10</v>
      </c>
      <c r="N3942" s="1">
        <v>0.19</v>
      </c>
      <c r="O3942" s="1">
        <v>0.1</v>
      </c>
      <c r="P3942" s="1">
        <v>0</v>
      </c>
      <c r="Q3942" s="1">
        <v>9.7100000000000009</v>
      </c>
    </row>
    <row r="3943" spans="1:17" ht="12.75">
      <c r="A3943" s="4">
        <v>45731</v>
      </c>
      <c r="B3943" s="18">
        <f>IF(AND(ISNUMBER(--LEFT(A3943,10)), ISNUMBER(--LEFT(C3943,10))), --LEFT(C3943,10) - --LEFT(A3943,10), "")</f>
        <v>4.1492999999973108</v>
      </c>
      <c r="C3943" s="4">
        <v>45735.149305555555</v>
      </c>
      <c r="D3943" s="16">
        <f>YEAR(C3943)</f>
        <v>2025</v>
      </c>
      <c r="E3943" s="1" t="str">
        <f t="shared" si="61"/>
        <v>March 2025</v>
      </c>
      <c r="F3943" s="3" t="str">
        <f ca="1">IF(C3943&gt;=TODAY()-365, "Last 12 Months", "After 12 Months")</f>
        <v>Last 12 Months</v>
      </c>
      <c r="G3943" s="1" t="s">
        <v>6915</v>
      </c>
      <c r="H3943" s="1" t="s">
        <v>2510</v>
      </c>
      <c r="I3943" s="1" t="s">
        <v>6916</v>
      </c>
      <c r="J3943" s="8">
        <f>EOMONTH(C3943, 0)</f>
        <v>45747</v>
      </c>
      <c r="K3943" s="1" t="s">
        <v>233</v>
      </c>
      <c r="L3943" s="1" t="str">
        <f>IF(ISNUMBER(SEARCH("Social subscription",I3943)),"Social Sub",IF(OR(ISNUMBER(SEARCH("Mens",I3943)),ISNUMBER(SEARCH("Ladies",I3943))),"Match Fees",IF(OR(ISNUMBER(SEARCH("Badgers",I3943)),ISNUMBER(SEARCH("Match Fee",I3943))),"Match Fees",IF(OR(ISNUMBER(SEARCH("Training",I3943)),ISNUMBER(SEARCH("Aspirations",I3943))),"Training Fee",""))))</f>
        <v>Match Fees</v>
      </c>
      <c r="M3943" s="1">
        <v>5</v>
      </c>
      <c r="N3943" s="1">
        <v>0</v>
      </c>
      <c r="O3943" s="1">
        <v>0</v>
      </c>
      <c r="P3943" s="1">
        <v>0</v>
      </c>
      <c r="Q3943" s="1">
        <v>5</v>
      </c>
    </row>
    <row r="3944" spans="1:17" ht="12.75">
      <c r="A3944" s="4">
        <v>45704</v>
      </c>
      <c r="B3944" s="18">
        <f>IF(AND(ISNUMBER(--LEFT(A3944,10)), ISNUMBER(--LEFT(C3944,10))), --LEFT(C3944,10) - --LEFT(A3944,10), "")</f>
        <v>32.354099999996834</v>
      </c>
      <c r="C3944" s="4">
        <v>45736.354166666664</v>
      </c>
      <c r="D3944" s="16">
        <f>YEAR(C3944)</f>
        <v>2025</v>
      </c>
      <c r="E3944" s="1" t="str">
        <f t="shared" si="61"/>
        <v>March 2025</v>
      </c>
      <c r="F3944" s="3" t="str">
        <f ca="1">IF(C3944&gt;=TODAY()-365, "Last 12 Months", "After 12 Months")</f>
        <v>Last 12 Months</v>
      </c>
      <c r="G3944" s="1" t="s">
        <v>6917</v>
      </c>
      <c r="H3944" s="1" t="s">
        <v>2637</v>
      </c>
      <c r="I3944" s="1" t="s">
        <v>6918</v>
      </c>
      <c r="J3944" s="8">
        <f>EOMONTH(C3944, 0)</f>
        <v>45747</v>
      </c>
      <c r="K3944" s="1" t="s">
        <v>373</v>
      </c>
      <c r="L3944" s="1" t="str">
        <f>IF(ISNUMBER(SEARCH("Social subscription",I3944)),"Social Sub",IF(OR(ISNUMBER(SEARCH("Mens",I3944)),ISNUMBER(SEARCH("Ladies",I3944))),"Match Fees",IF(OR(ISNUMBER(SEARCH("Badgers",I3944)),ISNUMBER(SEARCH("Match Fee",I3944))),"Match Fees",IF(OR(ISNUMBER(SEARCH("Training",I3944)),ISNUMBER(SEARCH("Aspirations",I3944))),"Training Fee",""))))</f>
        <v>Match Fees</v>
      </c>
      <c r="M3944" s="1">
        <v>10</v>
      </c>
      <c r="N3944" s="1">
        <v>0.35</v>
      </c>
      <c r="O3944" s="1">
        <v>0.1</v>
      </c>
      <c r="P3944" s="1">
        <v>0</v>
      </c>
      <c r="Q3944" s="1">
        <v>9.5500000000000007</v>
      </c>
    </row>
    <row r="3945" spans="1:17" ht="12.75">
      <c r="A3945" s="4">
        <v>45697</v>
      </c>
      <c r="B3945" s="18">
        <f>IF(AND(ISNUMBER(--LEFT(A3945,10)), ISNUMBER(--LEFT(C3945,10))), --LEFT(C3945,10) - --LEFT(A3945,10), "")</f>
        <v>40.354099999996834</v>
      </c>
      <c r="C3945" s="4">
        <v>45737.354166666664</v>
      </c>
      <c r="D3945" s="16">
        <f>YEAR(C3945)</f>
        <v>2025</v>
      </c>
      <c r="E3945" s="1" t="str">
        <f t="shared" si="61"/>
        <v>March 2025</v>
      </c>
      <c r="F3945" s="3" t="str">
        <f ca="1">IF(C3945&gt;=TODAY()-365, "Last 12 Months", "After 12 Months")</f>
        <v>Last 12 Months</v>
      </c>
      <c r="G3945" s="1" t="s">
        <v>6919</v>
      </c>
      <c r="H3945" s="1" t="s">
        <v>557</v>
      </c>
      <c r="I3945" s="1" t="s">
        <v>6920</v>
      </c>
      <c r="J3945" s="8">
        <f>EOMONTH(C3945, 0)</f>
        <v>45747</v>
      </c>
      <c r="K3945" s="1" t="s">
        <v>373</v>
      </c>
      <c r="L3945" s="1" t="str">
        <f>IF(ISNUMBER(SEARCH("Social subscription",I3945)),"Social Sub",IF(OR(ISNUMBER(SEARCH("Mens",I3945)),ISNUMBER(SEARCH("Ladies",I3945))),"Match Fees",IF(OR(ISNUMBER(SEARCH("Badgers",I3945)),ISNUMBER(SEARCH("Match Fee",I3945))),"Match Fees",IF(OR(ISNUMBER(SEARCH("Training",I3945)),ISNUMBER(SEARCH("Aspirations",I3945))),"Training Fee",""))))</f>
        <v>Match Fees</v>
      </c>
      <c r="M3945" s="1">
        <v>5</v>
      </c>
      <c r="N3945" s="1">
        <v>0.17</v>
      </c>
      <c r="O3945" s="1">
        <v>0.05</v>
      </c>
      <c r="P3945" s="1">
        <v>0</v>
      </c>
      <c r="Q3945" s="1">
        <v>4.78</v>
      </c>
    </row>
    <row r="3946" spans="1:17" ht="12.75">
      <c r="A3946" s="4">
        <v>45697</v>
      </c>
      <c r="B3946" s="18">
        <f>IF(AND(ISNUMBER(--LEFT(A3946,10)), ISNUMBER(--LEFT(C3946,10))), --LEFT(C3946,10) - --LEFT(A3946,10), "")</f>
        <v>40.354099999996834</v>
      </c>
      <c r="C3946" s="4">
        <v>45737.354166666664</v>
      </c>
      <c r="D3946" s="16">
        <f>YEAR(C3946)</f>
        <v>2025</v>
      </c>
      <c r="E3946" s="1" t="str">
        <f t="shared" si="61"/>
        <v>March 2025</v>
      </c>
      <c r="F3946" s="3" t="str">
        <f ca="1">IF(C3946&gt;=TODAY()-365, "Last 12 Months", "After 12 Months")</f>
        <v>Last 12 Months</v>
      </c>
      <c r="G3946" s="1" t="s">
        <v>6921</v>
      </c>
      <c r="H3946" s="1" t="s">
        <v>557</v>
      </c>
      <c r="I3946" s="1" t="s">
        <v>6922</v>
      </c>
      <c r="J3946" s="8">
        <f>EOMONTH(C3946, 0)</f>
        <v>45747</v>
      </c>
      <c r="K3946" s="1" t="s">
        <v>373</v>
      </c>
      <c r="L3946" s="1" t="str">
        <f>IF(ISNUMBER(SEARCH("Social subscription",I3946)),"Social Sub",IF(OR(ISNUMBER(SEARCH("Mens",I3946)),ISNUMBER(SEARCH("Ladies",I3946))),"Match Fees",IF(OR(ISNUMBER(SEARCH("Badgers",I3946)),ISNUMBER(SEARCH("Match Fee",I3946))),"Match Fees",IF(OR(ISNUMBER(SEARCH("Training",I3946)),ISNUMBER(SEARCH("Aspirations",I3946))),"Training Fee",""))))</f>
        <v>Match Fees</v>
      </c>
      <c r="M3946" s="1">
        <v>5</v>
      </c>
      <c r="N3946" s="1">
        <v>0.18</v>
      </c>
      <c r="O3946" s="1">
        <v>0.05</v>
      </c>
      <c r="P3946" s="1">
        <v>0</v>
      </c>
      <c r="Q3946" s="1">
        <v>4.7699999999999996</v>
      </c>
    </row>
    <row r="3947" spans="1:17" ht="12.75">
      <c r="A3947" s="4">
        <v>45738</v>
      </c>
      <c r="B3947" s="18">
        <f>IF(AND(ISNUMBER(--LEFT(A3947,10)), ISNUMBER(--LEFT(C3947,10))), --LEFT(C3947,10) - --LEFT(A3947,10), "")</f>
        <v>0.64719999999942956</v>
      </c>
      <c r="C3947" s="4">
        <v>45738.647222222222</v>
      </c>
      <c r="D3947" s="16">
        <f>YEAR(C3947)</f>
        <v>2025</v>
      </c>
      <c r="E3947" s="1" t="str">
        <f t="shared" si="61"/>
        <v>March 2025</v>
      </c>
      <c r="F3947" s="3" t="str">
        <f ca="1">IF(C3947&gt;=TODAY()-365, "Last 12 Months", "After 12 Months")</f>
        <v>Last 12 Months</v>
      </c>
      <c r="G3947" s="1" t="s">
        <v>6923</v>
      </c>
      <c r="H3947" s="1" t="s">
        <v>799</v>
      </c>
      <c r="I3947" s="1" t="s">
        <v>6924</v>
      </c>
      <c r="J3947" s="8">
        <f>EOMONTH(C3947, 0)</f>
        <v>45747</v>
      </c>
      <c r="K3947" s="1" t="s">
        <v>241</v>
      </c>
      <c r="L3947" s="1" t="str">
        <f>IF(ISNUMBER(SEARCH("Social subscription",I3947)),"Social Sub",IF(OR(ISNUMBER(SEARCH("Mens",I3947)),ISNUMBER(SEARCH("Ladies",I3947))),"Match Fees",IF(OR(ISNUMBER(SEARCH("Badgers",I3947)),ISNUMBER(SEARCH("Match Fee",I3947))),"Match Fees",IF(OR(ISNUMBER(SEARCH("Training",I3947)),ISNUMBER(SEARCH("Aspirations",I3947))),"Training Fee",""))))</f>
        <v>Match Fees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</row>
    <row r="3948" spans="1:17" ht="12.75">
      <c r="A3948" s="4">
        <v>45738</v>
      </c>
      <c r="B3948" s="18">
        <f>IF(AND(ISNUMBER(--LEFT(A3948,10)), ISNUMBER(--LEFT(C3948,10))), --LEFT(C3948,10) - --LEFT(A3948,10), "")</f>
        <v>0.64719999999942956</v>
      </c>
      <c r="C3948" s="4">
        <v>45738.647222222222</v>
      </c>
      <c r="D3948" s="16">
        <f>YEAR(C3948)</f>
        <v>2025</v>
      </c>
      <c r="E3948" s="1" t="str">
        <f t="shared" si="61"/>
        <v>March 2025</v>
      </c>
      <c r="F3948" s="3" t="str">
        <f ca="1">IF(C3948&gt;=TODAY()-365, "Last 12 Months", "After 12 Months")</f>
        <v>Last 12 Months</v>
      </c>
      <c r="G3948" s="1" t="s">
        <v>6925</v>
      </c>
      <c r="H3948" s="1" t="s">
        <v>2506</v>
      </c>
      <c r="I3948" s="1" t="s">
        <v>6924</v>
      </c>
      <c r="J3948" s="8">
        <f>EOMONTH(C3948, 0)</f>
        <v>45747</v>
      </c>
      <c r="K3948" s="1" t="s">
        <v>241</v>
      </c>
      <c r="L3948" s="1" t="str">
        <f>IF(ISNUMBER(SEARCH("Social subscription",I3948)),"Social Sub",IF(OR(ISNUMBER(SEARCH("Mens",I3948)),ISNUMBER(SEARCH("Ladies",I3948))),"Match Fees",IF(OR(ISNUMBER(SEARCH("Badgers",I3948)),ISNUMBER(SEARCH("Match Fee",I3948))),"Match Fees",IF(OR(ISNUMBER(SEARCH("Training",I3948)),ISNUMBER(SEARCH("Aspirations",I3948))),"Training Fee",""))))</f>
        <v>Match Fees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</row>
    <row r="3949" spans="1:17" ht="12.75">
      <c r="A3949" s="4">
        <v>45738</v>
      </c>
      <c r="B3949" s="18">
        <f>IF(AND(ISNUMBER(--LEFT(A3949,10)), ISNUMBER(--LEFT(C3949,10))), --LEFT(C3949,10) - --LEFT(A3949,10), "")</f>
        <v>0.76799999999639113</v>
      </c>
      <c r="C3949" s="4">
        <v>45738.768055555556</v>
      </c>
      <c r="D3949" s="16">
        <f>YEAR(C3949)</f>
        <v>2025</v>
      </c>
      <c r="E3949" s="1" t="str">
        <f t="shared" si="61"/>
        <v>March 2025</v>
      </c>
      <c r="F3949" s="3" t="str">
        <f ca="1">IF(C3949&gt;=TODAY()-365, "Last 12 Months", "After 12 Months")</f>
        <v>Last 12 Months</v>
      </c>
      <c r="G3949" s="1" t="s">
        <v>6926</v>
      </c>
      <c r="H3949" s="1" t="s">
        <v>371</v>
      </c>
      <c r="I3949" s="1" t="s">
        <v>6927</v>
      </c>
      <c r="J3949" s="8">
        <f>EOMONTH(C3949, 0)</f>
        <v>45747</v>
      </c>
      <c r="K3949" s="1" t="s">
        <v>241</v>
      </c>
      <c r="L3949" s="1" t="str">
        <f>IF(ISNUMBER(SEARCH("Social subscription",I3949)),"Social Sub",IF(OR(ISNUMBER(SEARCH("Mens",I3949)),ISNUMBER(SEARCH("Ladies",I3949))),"Match Fees",IF(OR(ISNUMBER(SEARCH("Badgers",I3949)),ISNUMBER(SEARCH("Match Fee",I3949))),"Match Fees",IF(OR(ISNUMBER(SEARCH("Training",I3949)),ISNUMBER(SEARCH("Aspirations",I3949))),"Training Fee",""))))</f>
        <v>Match Fees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</row>
    <row r="3950" spans="1:17" ht="12.75">
      <c r="A3950" s="4">
        <v>45738</v>
      </c>
      <c r="B3950" s="18">
        <f>IF(AND(ISNUMBER(--LEFT(A3950,10)), ISNUMBER(--LEFT(C3950,10))), --LEFT(C3950,10) - --LEFT(A3950,10), "")</f>
        <v>0.76799999999639113</v>
      </c>
      <c r="C3950" s="4">
        <v>45738.768055555556</v>
      </c>
      <c r="D3950" s="16">
        <f>YEAR(C3950)</f>
        <v>2025</v>
      </c>
      <c r="E3950" s="1" t="str">
        <f t="shared" si="61"/>
        <v>March 2025</v>
      </c>
      <c r="F3950" s="3" t="str">
        <f ca="1">IF(C3950&gt;=TODAY()-365, "Last 12 Months", "After 12 Months")</f>
        <v>Last 12 Months</v>
      </c>
      <c r="G3950" s="1" t="s">
        <v>6928</v>
      </c>
      <c r="H3950" s="1" t="s">
        <v>2939</v>
      </c>
      <c r="I3950" s="1" t="s">
        <v>6929</v>
      </c>
      <c r="J3950" s="8">
        <f>EOMONTH(C3950, 0)</f>
        <v>45747</v>
      </c>
      <c r="K3950" s="1" t="s">
        <v>241</v>
      </c>
      <c r="L3950" s="1" t="str">
        <f>IF(ISNUMBER(SEARCH("Social subscription",I3950)),"Social Sub",IF(OR(ISNUMBER(SEARCH("Mens",I3950)),ISNUMBER(SEARCH("Ladies",I3950))),"Match Fees",IF(OR(ISNUMBER(SEARCH("Badgers",I3950)),ISNUMBER(SEARCH("Match Fee",I3950))),"Match Fees",IF(OR(ISNUMBER(SEARCH("Training",I3950)),ISNUMBER(SEARCH("Aspirations",I3950))),"Training Fee",""))))</f>
        <v>Match Fees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</row>
    <row r="3951" spans="1:17" ht="12.75">
      <c r="A3951" s="4">
        <v>45738</v>
      </c>
      <c r="B3951" s="18">
        <f>IF(AND(ISNUMBER(--LEFT(A3951,10)), ISNUMBER(--LEFT(C3951,10))), --LEFT(C3951,10) - --LEFT(A3951,10), "")</f>
        <v>0.799299999998766</v>
      </c>
      <c r="C3951" s="4">
        <v>45738.799305555556</v>
      </c>
      <c r="D3951" s="16">
        <f>YEAR(C3951)</f>
        <v>2025</v>
      </c>
      <c r="E3951" s="1" t="str">
        <f t="shared" si="61"/>
        <v>March 2025</v>
      </c>
      <c r="F3951" s="3" t="str">
        <f ca="1">IF(C3951&gt;=TODAY()-365, "Last 12 Months", "After 12 Months")</f>
        <v>Last 12 Months</v>
      </c>
      <c r="G3951" s="1" t="s">
        <v>6930</v>
      </c>
      <c r="H3951" s="1" t="s">
        <v>3493</v>
      </c>
      <c r="I3951" s="1" t="s">
        <v>6931</v>
      </c>
      <c r="J3951" s="8">
        <f>EOMONTH(C3951, 0)</f>
        <v>45747</v>
      </c>
      <c r="K3951" s="1" t="s">
        <v>233</v>
      </c>
      <c r="L3951" s="1" t="str">
        <f>IF(ISNUMBER(SEARCH("Social subscription",I3951)),"Social Sub",IF(OR(ISNUMBER(SEARCH("Mens",I3951)),ISNUMBER(SEARCH("Ladies",I3951))),"Match Fees",IF(OR(ISNUMBER(SEARCH("Badgers",I3951)),ISNUMBER(SEARCH("Match Fee",I3951))),"Match Fees",IF(OR(ISNUMBER(SEARCH("Training",I3951)),ISNUMBER(SEARCH("Aspirations",I3951))),"Training Fee",""))))</f>
        <v>Match Fees</v>
      </c>
      <c r="M3951" s="1">
        <v>3</v>
      </c>
      <c r="N3951" s="1">
        <v>0</v>
      </c>
      <c r="O3951" s="1">
        <v>0</v>
      </c>
      <c r="P3951" s="1">
        <v>0</v>
      </c>
      <c r="Q3951" s="1">
        <v>3</v>
      </c>
    </row>
    <row r="3952" spans="1:17" ht="12.75">
      <c r="A3952" s="4">
        <v>45675</v>
      </c>
      <c r="B3952" s="18">
        <f>IF(AND(ISNUMBER(--LEFT(A3952,10)), ISNUMBER(--LEFT(C3952,10))), --LEFT(C3952,10) - --LEFT(A3952,10), "")</f>
        <v>63.82220000000234</v>
      </c>
      <c r="C3952" s="4">
        <v>45738.822222222225</v>
      </c>
      <c r="D3952" s="16">
        <f>YEAR(C3952)</f>
        <v>2025</v>
      </c>
      <c r="E3952" s="1" t="str">
        <f t="shared" si="61"/>
        <v>March 2025</v>
      </c>
      <c r="F3952" s="3" t="str">
        <f ca="1">IF(C3952&gt;=TODAY()-365, "Last 12 Months", "After 12 Months")</f>
        <v>Last 12 Months</v>
      </c>
      <c r="G3952" s="1" t="s">
        <v>6932</v>
      </c>
      <c r="H3952" s="1" t="s">
        <v>2910</v>
      </c>
      <c r="I3952" s="1" t="s">
        <v>6183</v>
      </c>
      <c r="J3952" s="8">
        <f>EOMONTH(C3952, 0)</f>
        <v>45747</v>
      </c>
      <c r="K3952" s="1" t="s">
        <v>373</v>
      </c>
      <c r="L3952" s="1" t="str">
        <f>IF(ISNUMBER(SEARCH("Social subscription",I3952)),"Social Sub",IF(OR(ISNUMBER(SEARCH("Mens",I3952)),ISNUMBER(SEARCH("Ladies",I3952))),"Match Fees",IF(OR(ISNUMBER(SEARCH("Badgers",I3952)),ISNUMBER(SEARCH("Match Fee",I3952))),"Match Fees",IF(OR(ISNUMBER(SEARCH("Training",I3952)),ISNUMBER(SEARCH("Aspirations",I3952))),"Training Fee",""))))</f>
        <v>Match Fees</v>
      </c>
      <c r="M3952" s="1">
        <v>10</v>
      </c>
      <c r="N3952" s="1">
        <v>0.19</v>
      </c>
      <c r="O3952" s="1">
        <v>0.1</v>
      </c>
      <c r="P3952" s="1">
        <v>0</v>
      </c>
      <c r="Q3952" s="1">
        <v>9.7100000000000009</v>
      </c>
    </row>
    <row r="3953" spans="1:17" ht="12.75">
      <c r="A3953" s="4">
        <v>45690</v>
      </c>
      <c r="B3953" s="18">
        <f>IF(AND(ISNUMBER(--LEFT(A3953,10)), ISNUMBER(--LEFT(C3953,10))), --LEFT(C3953,10) - --LEFT(A3953,10), "")</f>
        <v>48.82220000000234</v>
      </c>
      <c r="C3953" s="4">
        <v>45738.822222222225</v>
      </c>
      <c r="D3953" s="16">
        <f>YEAR(C3953)</f>
        <v>2025</v>
      </c>
      <c r="E3953" s="1" t="str">
        <f t="shared" si="61"/>
        <v>March 2025</v>
      </c>
      <c r="F3953" s="3" t="str">
        <f ca="1">IF(C3953&gt;=TODAY()-365, "Last 12 Months", "After 12 Months")</f>
        <v>Last 12 Months</v>
      </c>
      <c r="G3953" s="1" t="s">
        <v>6933</v>
      </c>
      <c r="H3953" s="1" t="s">
        <v>2910</v>
      </c>
      <c r="I3953" s="1" t="s">
        <v>6598</v>
      </c>
      <c r="J3953" s="8">
        <f>EOMONTH(C3953, 0)</f>
        <v>45747</v>
      </c>
      <c r="K3953" s="1" t="s">
        <v>373</v>
      </c>
      <c r="L3953" s="1" t="str">
        <f>IF(ISNUMBER(SEARCH("Social subscription",I3953)),"Social Sub",IF(OR(ISNUMBER(SEARCH("Mens",I3953)),ISNUMBER(SEARCH("Ladies",I3953))),"Match Fees",IF(OR(ISNUMBER(SEARCH("Badgers",I3953)),ISNUMBER(SEARCH("Match Fee",I3953))),"Match Fees",IF(OR(ISNUMBER(SEARCH("Training",I3953)),ISNUMBER(SEARCH("Aspirations",I3953))),"Training Fee",""))))</f>
        <v>Match Fees</v>
      </c>
      <c r="M3953" s="1">
        <v>10</v>
      </c>
      <c r="N3953" s="1">
        <v>0.19</v>
      </c>
      <c r="O3953" s="1">
        <v>0.1</v>
      </c>
      <c r="P3953" s="1">
        <v>0</v>
      </c>
      <c r="Q3953" s="1">
        <v>9.7100000000000009</v>
      </c>
    </row>
    <row r="3954" spans="1:17" ht="12.75">
      <c r="A3954" s="4">
        <v>45697</v>
      </c>
      <c r="B3954" s="18">
        <f>IF(AND(ISNUMBER(--LEFT(A3954,10)), ISNUMBER(--LEFT(C3954,10))), --LEFT(C3954,10) - --LEFT(A3954,10), "")</f>
        <v>41.82220000000234</v>
      </c>
      <c r="C3954" s="4">
        <v>45738.822222222225</v>
      </c>
      <c r="D3954" s="16">
        <f>YEAR(C3954)</f>
        <v>2025</v>
      </c>
      <c r="E3954" s="1" t="str">
        <f t="shared" si="61"/>
        <v>March 2025</v>
      </c>
      <c r="F3954" s="3" t="str">
        <f ca="1">IF(C3954&gt;=TODAY()-365, "Last 12 Months", "After 12 Months")</f>
        <v>Last 12 Months</v>
      </c>
      <c r="G3954" s="1" t="s">
        <v>6934</v>
      </c>
      <c r="H3954" s="1" t="s">
        <v>2910</v>
      </c>
      <c r="I3954" s="1" t="s">
        <v>6187</v>
      </c>
      <c r="J3954" s="8">
        <f>EOMONTH(C3954, 0)</f>
        <v>45747</v>
      </c>
      <c r="K3954" s="1" t="s">
        <v>373</v>
      </c>
      <c r="L3954" s="1" t="str">
        <f>IF(ISNUMBER(SEARCH("Social subscription",I3954)),"Social Sub",IF(OR(ISNUMBER(SEARCH("Mens",I3954)),ISNUMBER(SEARCH("Ladies",I3954))),"Match Fees",IF(OR(ISNUMBER(SEARCH("Badgers",I3954)),ISNUMBER(SEARCH("Match Fee",I3954))),"Match Fees",IF(OR(ISNUMBER(SEARCH("Training",I3954)),ISNUMBER(SEARCH("Aspirations",I3954))),"Training Fee",""))))</f>
        <v>Match Fees</v>
      </c>
      <c r="M3954" s="1">
        <v>10</v>
      </c>
      <c r="N3954" s="1">
        <v>0.19</v>
      </c>
      <c r="O3954" s="1">
        <v>0.1</v>
      </c>
      <c r="P3954" s="1">
        <v>0</v>
      </c>
      <c r="Q3954" s="1">
        <v>9.7100000000000009</v>
      </c>
    </row>
    <row r="3955" spans="1:17" ht="12.75">
      <c r="A3955" s="4">
        <v>45697</v>
      </c>
      <c r="B3955" s="18">
        <f>IF(AND(ISNUMBER(--LEFT(A3955,10)), ISNUMBER(--LEFT(C3955,10))), --LEFT(C3955,10) - --LEFT(A3955,10), "")</f>
        <v>41.82220000000234</v>
      </c>
      <c r="C3955" s="4">
        <v>45738.822222222225</v>
      </c>
      <c r="D3955" s="16">
        <f>YEAR(C3955)</f>
        <v>2025</v>
      </c>
      <c r="E3955" s="1" t="str">
        <f t="shared" si="61"/>
        <v>March 2025</v>
      </c>
      <c r="F3955" s="3" t="str">
        <f ca="1">IF(C3955&gt;=TODAY()-365, "Last 12 Months", "After 12 Months")</f>
        <v>Last 12 Months</v>
      </c>
      <c r="G3955" s="1" t="s">
        <v>6935</v>
      </c>
      <c r="H3955" s="1" t="s">
        <v>2910</v>
      </c>
      <c r="I3955" s="1" t="s">
        <v>6083</v>
      </c>
      <c r="J3955" s="8">
        <f>EOMONTH(C3955, 0)</f>
        <v>45747</v>
      </c>
      <c r="K3955" s="1" t="s">
        <v>373</v>
      </c>
      <c r="L3955" s="1" t="str">
        <f>IF(ISNUMBER(SEARCH("Social subscription",I3955)),"Social Sub",IF(OR(ISNUMBER(SEARCH("Mens",I3955)),ISNUMBER(SEARCH("Ladies",I3955))),"Match Fees",IF(OR(ISNUMBER(SEARCH("Badgers",I3955)),ISNUMBER(SEARCH("Match Fee",I3955))),"Match Fees",IF(OR(ISNUMBER(SEARCH("Training",I3955)),ISNUMBER(SEARCH("Aspirations",I3955))),"Training Fee",""))))</f>
        <v>Match Fees</v>
      </c>
      <c r="M3955" s="1">
        <v>10</v>
      </c>
      <c r="N3955" s="1">
        <v>0.19</v>
      </c>
      <c r="O3955" s="1">
        <v>0.1</v>
      </c>
      <c r="P3955" s="1">
        <v>0</v>
      </c>
      <c r="Q3955" s="1">
        <v>9.7100000000000009</v>
      </c>
    </row>
    <row r="3956" spans="1:17" ht="12.75">
      <c r="A3956" s="4">
        <v>45717</v>
      </c>
      <c r="B3956" s="18">
        <f>IF(AND(ISNUMBER(--LEFT(A3956,10)), ISNUMBER(--LEFT(C3956,10))), --LEFT(C3956,10) - --LEFT(A3956,10), "")</f>
        <v>21.82220000000234</v>
      </c>
      <c r="C3956" s="4">
        <v>45738.822222222225</v>
      </c>
      <c r="D3956" s="16">
        <f>YEAR(C3956)</f>
        <v>2025</v>
      </c>
      <c r="E3956" s="1" t="str">
        <f t="shared" si="61"/>
        <v>March 2025</v>
      </c>
      <c r="F3956" s="3" t="str">
        <f ca="1">IF(C3956&gt;=TODAY()-365, "Last 12 Months", "After 12 Months")</f>
        <v>Last 12 Months</v>
      </c>
      <c r="G3956" s="1" t="s">
        <v>6936</v>
      </c>
      <c r="H3956" s="1" t="s">
        <v>2910</v>
      </c>
      <c r="I3956" s="1" t="s">
        <v>6937</v>
      </c>
      <c r="J3956" s="8">
        <f>EOMONTH(C3956, 0)</f>
        <v>45747</v>
      </c>
      <c r="K3956" s="1" t="s">
        <v>373</v>
      </c>
      <c r="L3956" s="1" t="str">
        <f>IF(ISNUMBER(SEARCH("Social subscription",I3956)),"Social Sub",IF(OR(ISNUMBER(SEARCH("Mens",I3956)),ISNUMBER(SEARCH("Ladies",I3956))),"Match Fees",IF(OR(ISNUMBER(SEARCH("Badgers",I3956)),ISNUMBER(SEARCH("Match Fee",I3956))),"Match Fees",IF(OR(ISNUMBER(SEARCH("Training",I3956)),ISNUMBER(SEARCH("Aspirations",I3956))),"Training Fee",""))))</f>
        <v>Match Fees</v>
      </c>
      <c r="M3956" s="1">
        <v>10</v>
      </c>
      <c r="N3956" s="1">
        <v>0.19</v>
      </c>
      <c r="O3956" s="1">
        <v>0.1</v>
      </c>
      <c r="P3956" s="1">
        <v>0</v>
      </c>
      <c r="Q3956" s="1">
        <v>9.7100000000000009</v>
      </c>
    </row>
    <row r="3957" spans="1:17" ht="12.75">
      <c r="A3957" s="4">
        <v>45709</v>
      </c>
      <c r="B3957" s="18">
        <f>IF(AND(ISNUMBER(--LEFT(A3957,10)), ISNUMBER(--LEFT(C3957,10))), --LEFT(C3957,10) - --LEFT(A3957,10), "")</f>
        <v>30.354099999996834</v>
      </c>
      <c r="C3957" s="4">
        <v>45739.354166666664</v>
      </c>
      <c r="D3957" s="16">
        <f>YEAR(C3957)</f>
        <v>2025</v>
      </c>
      <c r="E3957" s="1" t="str">
        <f t="shared" si="61"/>
        <v>March 2025</v>
      </c>
      <c r="F3957" s="3" t="str">
        <f ca="1">IF(C3957&gt;=TODAY()-365, "Last 12 Months", "After 12 Months")</f>
        <v>Last 12 Months</v>
      </c>
      <c r="G3957" s="1" t="s">
        <v>6938</v>
      </c>
      <c r="H3957" s="1" t="s">
        <v>677</v>
      </c>
      <c r="I3957" s="1" t="s">
        <v>6579</v>
      </c>
      <c r="J3957" s="8">
        <f>EOMONTH(C3957, 0)</f>
        <v>45747</v>
      </c>
      <c r="K3957" s="1" t="s">
        <v>373</v>
      </c>
      <c r="L3957" s="1" t="str">
        <f>IF(ISNUMBER(SEARCH("Social subscription",I3957)),"Social Sub",IF(OR(ISNUMBER(SEARCH("Mens",I3957)),ISNUMBER(SEARCH("Ladies",I3957))),"Match Fees",IF(OR(ISNUMBER(SEARCH("Badgers",I3957)),ISNUMBER(SEARCH("Match Fee",I3957))),"Match Fees",IF(OR(ISNUMBER(SEARCH("Training",I3957)),ISNUMBER(SEARCH("Aspirations",I3957))),"Training Fee",""))))</f>
        <v>Training Fee</v>
      </c>
      <c r="M3957" s="1">
        <v>3</v>
      </c>
      <c r="N3957" s="1">
        <v>7.0000000000000007E-2</v>
      </c>
      <c r="O3957" s="1">
        <v>0.05</v>
      </c>
      <c r="P3957" s="1">
        <v>0</v>
      </c>
      <c r="Q3957" s="1">
        <v>2.88</v>
      </c>
    </row>
    <row r="3958" spans="1:17" ht="12.75">
      <c r="A3958" s="4">
        <v>45724</v>
      </c>
      <c r="B3958" s="18">
        <f>IF(AND(ISNUMBER(--LEFT(A3958,10)), ISNUMBER(--LEFT(C3958,10))), --LEFT(C3958,10) - --LEFT(A3958,10), "")</f>
        <v>15.354099999996834</v>
      </c>
      <c r="C3958" s="4">
        <v>45739.354166666664</v>
      </c>
      <c r="D3958" s="16">
        <f>YEAR(C3958)</f>
        <v>2025</v>
      </c>
      <c r="E3958" s="1" t="str">
        <f t="shared" si="61"/>
        <v>March 2025</v>
      </c>
      <c r="F3958" s="3" t="str">
        <f ca="1">IF(C3958&gt;=TODAY()-365, "Last 12 Months", "After 12 Months")</f>
        <v>Last 12 Months</v>
      </c>
      <c r="G3958" s="1" t="s">
        <v>6939</v>
      </c>
      <c r="H3958" s="1" t="s">
        <v>677</v>
      </c>
      <c r="I3958" s="1" t="s">
        <v>6940</v>
      </c>
      <c r="J3958" s="8">
        <f>EOMONTH(C3958, 0)</f>
        <v>45747</v>
      </c>
      <c r="K3958" s="1" t="s">
        <v>373</v>
      </c>
      <c r="L3958" s="1" t="str">
        <f>IF(ISNUMBER(SEARCH("Social subscription",I3958)),"Social Sub",IF(OR(ISNUMBER(SEARCH("Mens",I3958)),ISNUMBER(SEARCH("Ladies",I3958))),"Match Fees",IF(OR(ISNUMBER(SEARCH("Badgers",I3958)),ISNUMBER(SEARCH("Match Fee",I3958))),"Match Fees",IF(OR(ISNUMBER(SEARCH("Training",I3958)),ISNUMBER(SEARCH("Aspirations",I3958))),"Training Fee",""))))</f>
        <v>Training Fee</v>
      </c>
      <c r="M3958" s="1">
        <v>3</v>
      </c>
      <c r="N3958" s="1">
        <v>7.0000000000000007E-2</v>
      </c>
      <c r="O3958" s="1">
        <v>0.05</v>
      </c>
      <c r="P3958" s="1">
        <v>0</v>
      </c>
      <c r="Q3958" s="1">
        <v>2.88</v>
      </c>
    </row>
    <row r="3959" spans="1:17" ht="12.75">
      <c r="A3959" s="4">
        <v>45729</v>
      </c>
      <c r="B3959" s="18">
        <f>IF(AND(ISNUMBER(--LEFT(A3959,10)), ISNUMBER(--LEFT(C3959,10))), --LEFT(C3959,10) - --LEFT(A3959,10), "")</f>
        <v>10.354099999996834</v>
      </c>
      <c r="C3959" s="4">
        <v>45739.354166666664</v>
      </c>
      <c r="D3959" s="16">
        <f>YEAR(C3959)</f>
        <v>2025</v>
      </c>
      <c r="E3959" s="1" t="str">
        <f t="shared" si="61"/>
        <v>March 2025</v>
      </c>
      <c r="F3959" s="3" t="str">
        <f ca="1">IF(C3959&gt;=TODAY()-365, "Last 12 Months", "After 12 Months")</f>
        <v>Last 12 Months</v>
      </c>
      <c r="G3959" s="1" t="s">
        <v>6941</v>
      </c>
      <c r="H3959" s="1" t="s">
        <v>677</v>
      </c>
      <c r="I3959" s="1" t="s">
        <v>6942</v>
      </c>
      <c r="J3959" s="8">
        <f>EOMONTH(C3959, 0)</f>
        <v>45747</v>
      </c>
      <c r="K3959" s="1" t="s">
        <v>373</v>
      </c>
      <c r="L3959" s="1" t="str">
        <f>IF(ISNUMBER(SEARCH("Social subscription",I3959)),"Social Sub",IF(OR(ISNUMBER(SEARCH("Mens",I3959)),ISNUMBER(SEARCH("Ladies",I3959))),"Match Fees",IF(OR(ISNUMBER(SEARCH("Badgers",I3959)),ISNUMBER(SEARCH("Match Fee",I3959))),"Match Fees",IF(OR(ISNUMBER(SEARCH("Training",I3959)),ISNUMBER(SEARCH("Aspirations",I3959))),"Training Fee",""))))</f>
        <v>Training Fee</v>
      </c>
      <c r="M3959" s="1">
        <v>3</v>
      </c>
      <c r="N3959" s="1">
        <v>7.0000000000000007E-2</v>
      </c>
      <c r="O3959" s="1">
        <v>0.05</v>
      </c>
      <c r="P3959" s="1">
        <v>0</v>
      </c>
      <c r="Q3959" s="1">
        <v>2.88</v>
      </c>
    </row>
    <row r="3960" spans="1:17" ht="12.75">
      <c r="A3960" s="4">
        <v>45738</v>
      </c>
      <c r="B3960" s="18">
        <f>IF(AND(ISNUMBER(--LEFT(A3960,10)), ISNUMBER(--LEFT(C3960,10))), --LEFT(C3960,10) - --LEFT(A3960,10), "")</f>
        <v>1.3540999999968335</v>
      </c>
      <c r="C3960" s="4">
        <v>45739.354166666664</v>
      </c>
      <c r="D3960" s="16">
        <f>YEAR(C3960)</f>
        <v>2025</v>
      </c>
      <c r="E3960" s="1" t="str">
        <f t="shared" si="61"/>
        <v>March 2025</v>
      </c>
      <c r="F3960" s="3" t="str">
        <f ca="1">IF(C3960&gt;=TODAY()-365, "Last 12 Months", "After 12 Months")</f>
        <v>Last 12 Months</v>
      </c>
      <c r="G3960" s="1" t="s">
        <v>6943</v>
      </c>
      <c r="H3960" s="1" t="s">
        <v>677</v>
      </c>
      <c r="I3960" s="1" t="s">
        <v>6944</v>
      </c>
      <c r="J3960" s="8">
        <f>EOMONTH(C3960, 0)</f>
        <v>45747</v>
      </c>
      <c r="K3960" s="1" t="s">
        <v>373</v>
      </c>
      <c r="L3960" s="1" t="str">
        <f>IF(ISNUMBER(SEARCH("Social subscription",I3960)),"Social Sub",IF(OR(ISNUMBER(SEARCH("Mens",I3960)),ISNUMBER(SEARCH("Ladies",I3960))),"Match Fees",IF(OR(ISNUMBER(SEARCH("Badgers",I3960)),ISNUMBER(SEARCH("Match Fee",I3960))),"Match Fees",IF(OR(ISNUMBER(SEARCH("Training",I3960)),ISNUMBER(SEARCH("Aspirations",I3960))),"Training Fee",""))))</f>
        <v>Training Fee</v>
      </c>
      <c r="M3960" s="1">
        <v>3</v>
      </c>
      <c r="N3960" s="1">
        <v>0.1</v>
      </c>
      <c r="O3960" s="1">
        <v>0.05</v>
      </c>
      <c r="P3960" s="1">
        <v>0</v>
      </c>
      <c r="Q3960" s="1">
        <v>2.85</v>
      </c>
    </row>
    <row r="3961" spans="1:17" ht="12.75">
      <c r="A3961" s="4">
        <v>45717</v>
      </c>
      <c r="B3961" s="18">
        <f>IF(AND(ISNUMBER(--LEFT(A3961,10)), ISNUMBER(--LEFT(C3961,10))), --LEFT(C3961,10) - --LEFT(A3961,10), "")</f>
        <v>22.354099999996834</v>
      </c>
      <c r="C3961" s="4">
        <v>45739.354166666664</v>
      </c>
      <c r="D3961" s="16">
        <f>YEAR(C3961)</f>
        <v>2025</v>
      </c>
      <c r="E3961" s="1" t="str">
        <f t="shared" si="61"/>
        <v>March 2025</v>
      </c>
      <c r="F3961" s="3" t="str">
        <f ca="1">IF(C3961&gt;=TODAY()-365, "Last 12 Months", "After 12 Months")</f>
        <v>Last 12 Months</v>
      </c>
      <c r="G3961" s="1" t="s">
        <v>6945</v>
      </c>
      <c r="H3961" s="1" t="s">
        <v>684</v>
      </c>
      <c r="I3961" s="1" t="s">
        <v>6946</v>
      </c>
      <c r="J3961" s="8">
        <f>EOMONTH(C3961, 0)</f>
        <v>45747</v>
      </c>
      <c r="K3961" s="1" t="s">
        <v>373</v>
      </c>
      <c r="L3961" s="1" t="str">
        <f>IF(ISNUMBER(SEARCH("Social subscription",I3961)),"Social Sub",IF(OR(ISNUMBER(SEARCH("Mens",I3961)),ISNUMBER(SEARCH("Ladies",I3961))),"Match Fees",IF(OR(ISNUMBER(SEARCH("Badgers",I3961)),ISNUMBER(SEARCH("Match Fee",I3961))),"Match Fees",IF(OR(ISNUMBER(SEARCH("Training",I3961)),ISNUMBER(SEARCH("Aspirations",I3961))),"Training Fee",""))))</f>
        <v>Match Fees</v>
      </c>
      <c r="M3961" s="1">
        <v>3</v>
      </c>
      <c r="N3961" s="1">
        <v>7.0000000000000007E-2</v>
      </c>
      <c r="O3961" s="1">
        <v>0.05</v>
      </c>
      <c r="P3961" s="1">
        <v>0</v>
      </c>
      <c r="Q3961" s="1">
        <v>2.88</v>
      </c>
    </row>
    <row r="3962" spans="1:17" ht="12.75">
      <c r="A3962" s="4">
        <v>45724</v>
      </c>
      <c r="B3962" s="18">
        <f>IF(AND(ISNUMBER(--LEFT(A3962,10)), ISNUMBER(--LEFT(C3962,10))), --LEFT(C3962,10) - --LEFT(A3962,10), "")</f>
        <v>15.354099999996834</v>
      </c>
      <c r="C3962" s="4">
        <v>45739.354166666664</v>
      </c>
      <c r="D3962" s="16">
        <f>YEAR(C3962)</f>
        <v>2025</v>
      </c>
      <c r="E3962" s="1" t="str">
        <f t="shared" si="61"/>
        <v>March 2025</v>
      </c>
      <c r="F3962" s="3" t="str">
        <f ca="1">IF(C3962&gt;=TODAY()-365, "Last 12 Months", "After 12 Months")</f>
        <v>Last 12 Months</v>
      </c>
      <c r="G3962" s="1" t="s">
        <v>6947</v>
      </c>
      <c r="H3962" s="1" t="s">
        <v>684</v>
      </c>
      <c r="I3962" s="1" t="s">
        <v>6948</v>
      </c>
      <c r="J3962" s="8">
        <f>EOMONTH(C3962, 0)</f>
        <v>45747</v>
      </c>
      <c r="K3962" s="1" t="s">
        <v>373</v>
      </c>
      <c r="L3962" s="1" t="str">
        <f>IF(ISNUMBER(SEARCH("Social subscription",I3962)),"Social Sub",IF(OR(ISNUMBER(SEARCH("Mens",I3962)),ISNUMBER(SEARCH("Ladies",I3962))),"Match Fees",IF(OR(ISNUMBER(SEARCH("Badgers",I3962)),ISNUMBER(SEARCH("Match Fee",I3962))),"Match Fees",IF(OR(ISNUMBER(SEARCH("Training",I3962)),ISNUMBER(SEARCH("Aspirations",I3962))),"Training Fee",""))))</f>
        <v>Match Fees</v>
      </c>
      <c r="M3962" s="1">
        <v>3</v>
      </c>
      <c r="N3962" s="1">
        <v>7.0000000000000007E-2</v>
      </c>
      <c r="O3962" s="1">
        <v>0.05</v>
      </c>
      <c r="P3962" s="1">
        <v>0</v>
      </c>
      <c r="Q3962" s="1">
        <v>2.88</v>
      </c>
    </row>
    <row r="3963" spans="1:17" ht="12.75">
      <c r="A3963" s="4">
        <v>45731</v>
      </c>
      <c r="B3963" s="18">
        <f>IF(AND(ISNUMBER(--LEFT(A3963,10)), ISNUMBER(--LEFT(C3963,10))), --LEFT(C3963,10) - --LEFT(A3963,10), "")</f>
        <v>8.3540999999968335</v>
      </c>
      <c r="C3963" s="4">
        <v>45739.354166666664</v>
      </c>
      <c r="D3963" s="16">
        <f>YEAR(C3963)</f>
        <v>2025</v>
      </c>
      <c r="E3963" s="1" t="str">
        <f t="shared" si="61"/>
        <v>March 2025</v>
      </c>
      <c r="F3963" s="3" t="str">
        <f ca="1">IF(C3963&gt;=TODAY()-365, "Last 12 Months", "After 12 Months")</f>
        <v>Last 12 Months</v>
      </c>
      <c r="G3963" s="1" t="s">
        <v>6949</v>
      </c>
      <c r="H3963" s="1" t="s">
        <v>684</v>
      </c>
      <c r="I3963" s="1" t="s">
        <v>6950</v>
      </c>
      <c r="J3963" s="8">
        <f>EOMONTH(C3963, 0)</f>
        <v>45747</v>
      </c>
      <c r="K3963" s="1" t="s">
        <v>373</v>
      </c>
      <c r="L3963" s="1" t="str">
        <f>IF(ISNUMBER(SEARCH("Social subscription",I3963)),"Social Sub",IF(OR(ISNUMBER(SEARCH("Mens",I3963)),ISNUMBER(SEARCH("Ladies",I3963))),"Match Fees",IF(OR(ISNUMBER(SEARCH("Badgers",I3963)),ISNUMBER(SEARCH("Match Fee",I3963))),"Match Fees",IF(OR(ISNUMBER(SEARCH("Training",I3963)),ISNUMBER(SEARCH("Aspirations",I3963))),"Training Fee",""))))</f>
        <v>Match Fees</v>
      </c>
      <c r="M3963" s="1">
        <v>3</v>
      </c>
      <c r="N3963" s="1">
        <v>7.0000000000000007E-2</v>
      </c>
      <c r="O3963" s="1">
        <v>0.05</v>
      </c>
      <c r="P3963" s="1">
        <v>0</v>
      </c>
      <c r="Q3963" s="1">
        <v>2.88</v>
      </c>
    </row>
    <row r="3964" spans="1:17" ht="12.75">
      <c r="A3964" s="4">
        <v>45704</v>
      </c>
      <c r="B3964" s="18">
        <f>IF(AND(ISNUMBER(--LEFT(A3964,10)), ISNUMBER(--LEFT(C3964,10))), --LEFT(C3964,10) - --LEFT(A3964,10), "")</f>
        <v>35.354099999996834</v>
      </c>
      <c r="C3964" s="4">
        <v>45739.354166666664</v>
      </c>
      <c r="D3964" s="16">
        <f>YEAR(C3964)</f>
        <v>2025</v>
      </c>
      <c r="E3964" s="1" t="str">
        <f t="shared" si="61"/>
        <v>March 2025</v>
      </c>
      <c r="F3964" s="3" t="str">
        <f ca="1">IF(C3964&gt;=TODAY()-365, "Last 12 Months", "After 12 Months")</f>
        <v>Last 12 Months</v>
      </c>
      <c r="G3964" s="1" t="s">
        <v>6951</v>
      </c>
      <c r="H3964" s="1" t="s">
        <v>1249</v>
      </c>
      <c r="I3964" s="1" t="s">
        <v>6918</v>
      </c>
      <c r="J3964" s="8">
        <f>EOMONTH(C3964, 0)</f>
        <v>45747</v>
      </c>
      <c r="K3964" s="1" t="s">
        <v>373</v>
      </c>
      <c r="L3964" s="1" t="str">
        <f>IF(ISNUMBER(SEARCH("Social subscription",I3964)),"Social Sub",IF(OR(ISNUMBER(SEARCH("Mens",I3964)),ISNUMBER(SEARCH("Ladies",I3964))),"Match Fees",IF(OR(ISNUMBER(SEARCH("Badgers",I3964)),ISNUMBER(SEARCH("Match Fee",I3964))),"Match Fees",IF(OR(ISNUMBER(SEARCH("Training",I3964)),ISNUMBER(SEARCH("Aspirations",I3964))),"Training Fee",""))))</f>
        <v>Match Fees</v>
      </c>
      <c r="M3964" s="1">
        <v>10</v>
      </c>
      <c r="N3964" s="1">
        <v>0.25</v>
      </c>
      <c r="O3964" s="1">
        <v>0.1</v>
      </c>
      <c r="P3964" s="1">
        <v>0</v>
      </c>
      <c r="Q3964" s="1">
        <v>9.65</v>
      </c>
    </row>
    <row r="3965" spans="1:17" ht="12.75">
      <c r="A3965" s="4">
        <v>45727</v>
      </c>
      <c r="B3965" s="18">
        <f>IF(AND(ISNUMBER(--LEFT(A3965,10)), ISNUMBER(--LEFT(C3965,10))), --LEFT(C3965,10) - --LEFT(A3965,10), "")</f>
        <v>12.354099999996834</v>
      </c>
      <c r="C3965" s="4">
        <v>45739.354166666664</v>
      </c>
      <c r="D3965" s="16">
        <f>YEAR(C3965)</f>
        <v>2025</v>
      </c>
      <c r="E3965" s="1" t="str">
        <f t="shared" si="61"/>
        <v>March 2025</v>
      </c>
      <c r="F3965" s="3" t="str">
        <f ca="1">IF(C3965&gt;=TODAY()-365, "Last 12 Months", "After 12 Months")</f>
        <v>Last 12 Months</v>
      </c>
      <c r="G3965" s="1" t="s">
        <v>6952</v>
      </c>
      <c r="H3965" s="1" t="s">
        <v>1249</v>
      </c>
      <c r="I3965" s="1" t="s">
        <v>6953</v>
      </c>
      <c r="J3965" s="8">
        <f>EOMONTH(C3965, 0)</f>
        <v>45747</v>
      </c>
      <c r="K3965" s="1" t="s">
        <v>373</v>
      </c>
      <c r="L3965" s="1" t="str">
        <f>IF(ISNUMBER(SEARCH("Social subscription",I3965)),"Social Sub",IF(OR(ISNUMBER(SEARCH("Mens",I3965)),ISNUMBER(SEARCH("Ladies",I3965))),"Match Fees",IF(OR(ISNUMBER(SEARCH("Badgers",I3965)),ISNUMBER(SEARCH("Match Fee",I3965))),"Match Fees",IF(OR(ISNUMBER(SEARCH("Training",I3965)),ISNUMBER(SEARCH("Aspirations",I3965))),"Training Fee",""))))</f>
        <v>Match Fees</v>
      </c>
      <c r="M3965" s="1">
        <v>10</v>
      </c>
      <c r="N3965" s="1">
        <v>0.25</v>
      </c>
      <c r="O3965" s="1">
        <v>0.1</v>
      </c>
      <c r="P3965" s="1">
        <v>0</v>
      </c>
      <c r="Q3965" s="1">
        <v>9.65</v>
      </c>
    </row>
    <row r="3966" spans="1:17" ht="12.75">
      <c r="A3966" s="4">
        <v>45675</v>
      </c>
      <c r="B3966" s="18">
        <f>IF(AND(ISNUMBER(--LEFT(A3966,10)), ISNUMBER(--LEFT(C3966,10))), --LEFT(C3966,10) - --LEFT(A3966,10), "")</f>
        <v>64.410400000000664</v>
      </c>
      <c r="C3966" s="4">
        <v>45739.410416666666</v>
      </c>
      <c r="D3966" s="16">
        <f>YEAR(C3966)</f>
        <v>2025</v>
      </c>
      <c r="E3966" s="1" t="str">
        <f t="shared" si="61"/>
        <v>March 2025</v>
      </c>
      <c r="F3966" s="3" t="str">
        <f ca="1">IF(C3966&gt;=TODAY()-365, "Last 12 Months", "After 12 Months")</f>
        <v>Last 12 Months</v>
      </c>
      <c r="G3966" s="1" t="s">
        <v>6954</v>
      </c>
      <c r="H3966" s="1" t="s">
        <v>622</v>
      </c>
      <c r="I3966" s="1" t="s">
        <v>6144</v>
      </c>
      <c r="J3966" s="8">
        <f>EOMONTH(C3966, 0)</f>
        <v>45747</v>
      </c>
      <c r="K3966" s="1" t="s">
        <v>373</v>
      </c>
      <c r="L3966" s="1" t="str">
        <f>IF(ISNUMBER(SEARCH("Social subscription",I3966)),"Social Sub",IF(OR(ISNUMBER(SEARCH("Mens",I3966)),ISNUMBER(SEARCH("Ladies",I3966))),"Match Fees",IF(OR(ISNUMBER(SEARCH("Badgers",I3966)),ISNUMBER(SEARCH("Match Fee",I3966))),"Match Fees",IF(OR(ISNUMBER(SEARCH("Training",I3966)),ISNUMBER(SEARCH("Aspirations",I3966))),"Training Fee",""))))</f>
        <v>Match Fees</v>
      </c>
      <c r="M3966" s="1">
        <v>10</v>
      </c>
      <c r="N3966" s="1">
        <v>0.19</v>
      </c>
      <c r="O3966" s="1">
        <v>0.1</v>
      </c>
      <c r="P3966" s="1">
        <v>0</v>
      </c>
      <c r="Q3966" s="1">
        <v>9.7100000000000009</v>
      </c>
    </row>
    <row r="3967" spans="1:17" ht="12.75">
      <c r="A3967" s="4">
        <v>45682</v>
      </c>
      <c r="B3967" s="18">
        <f>IF(AND(ISNUMBER(--LEFT(A3967,10)), ISNUMBER(--LEFT(C3967,10))), --LEFT(C3967,10) - --LEFT(A3967,10), "")</f>
        <v>57.410400000000664</v>
      </c>
      <c r="C3967" s="4">
        <v>45739.410416666666</v>
      </c>
      <c r="D3967" s="16">
        <f>YEAR(C3967)</f>
        <v>2025</v>
      </c>
      <c r="E3967" s="1" t="str">
        <f t="shared" si="61"/>
        <v>March 2025</v>
      </c>
      <c r="F3967" s="3" t="str">
        <f ca="1">IF(C3967&gt;=TODAY()-365, "Last 12 Months", "After 12 Months")</f>
        <v>Last 12 Months</v>
      </c>
      <c r="G3967" s="1" t="s">
        <v>6955</v>
      </c>
      <c r="H3967" s="1" t="s">
        <v>622</v>
      </c>
      <c r="I3967" s="1" t="s">
        <v>6146</v>
      </c>
      <c r="J3967" s="8">
        <f>EOMONTH(C3967, 0)</f>
        <v>45747</v>
      </c>
      <c r="K3967" s="1" t="s">
        <v>373</v>
      </c>
      <c r="L3967" s="1" t="str">
        <f>IF(ISNUMBER(SEARCH("Social subscription",I3967)),"Social Sub",IF(OR(ISNUMBER(SEARCH("Mens",I3967)),ISNUMBER(SEARCH("Ladies",I3967))),"Match Fees",IF(OR(ISNUMBER(SEARCH("Badgers",I3967)),ISNUMBER(SEARCH("Match Fee",I3967))),"Match Fees",IF(OR(ISNUMBER(SEARCH("Training",I3967)),ISNUMBER(SEARCH("Aspirations",I3967))),"Training Fee",""))))</f>
        <v>Match Fees</v>
      </c>
      <c r="M3967" s="1">
        <v>10</v>
      </c>
      <c r="N3967" s="1">
        <v>0.19</v>
      </c>
      <c r="O3967" s="1">
        <v>0.1</v>
      </c>
      <c r="P3967" s="1">
        <v>0</v>
      </c>
      <c r="Q3967" s="1">
        <v>9.7100000000000009</v>
      </c>
    </row>
    <row r="3968" spans="1:17" ht="12.75">
      <c r="A3968" s="4">
        <v>45689</v>
      </c>
      <c r="B3968" s="18">
        <f>IF(AND(ISNUMBER(--LEFT(A3968,10)), ISNUMBER(--LEFT(C3968,10))), --LEFT(C3968,10) - --LEFT(A3968,10), "")</f>
        <v>50.410400000000664</v>
      </c>
      <c r="C3968" s="4">
        <v>45739.410416666666</v>
      </c>
      <c r="D3968" s="16">
        <f>YEAR(C3968)</f>
        <v>2025</v>
      </c>
      <c r="E3968" s="1" t="str">
        <f t="shared" si="61"/>
        <v>March 2025</v>
      </c>
      <c r="F3968" s="3" t="str">
        <f ca="1">IF(C3968&gt;=TODAY()-365, "Last 12 Months", "After 12 Months")</f>
        <v>Last 12 Months</v>
      </c>
      <c r="G3968" s="1" t="s">
        <v>6956</v>
      </c>
      <c r="H3968" s="1" t="s">
        <v>622</v>
      </c>
      <c r="I3968" s="1" t="s">
        <v>6112</v>
      </c>
      <c r="J3968" s="8">
        <f>EOMONTH(C3968, 0)</f>
        <v>45747</v>
      </c>
      <c r="K3968" s="1" t="s">
        <v>373</v>
      </c>
      <c r="L3968" s="1" t="str">
        <f>IF(ISNUMBER(SEARCH("Social subscription",I3968)),"Social Sub",IF(OR(ISNUMBER(SEARCH("Mens",I3968)),ISNUMBER(SEARCH("Ladies",I3968))),"Match Fees",IF(OR(ISNUMBER(SEARCH("Badgers",I3968)),ISNUMBER(SEARCH("Match Fee",I3968))),"Match Fees",IF(OR(ISNUMBER(SEARCH("Training",I3968)),ISNUMBER(SEARCH("Aspirations",I3968))),"Training Fee",""))))</f>
        <v>Match Fees</v>
      </c>
      <c r="M3968" s="1">
        <v>10</v>
      </c>
      <c r="N3968" s="1">
        <v>0.19</v>
      </c>
      <c r="O3968" s="1">
        <v>0.1</v>
      </c>
      <c r="P3968" s="1">
        <v>0</v>
      </c>
      <c r="Q3968" s="1">
        <v>9.7100000000000009</v>
      </c>
    </row>
    <row r="3969" spans="1:17" ht="12.75">
      <c r="A3969" s="4">
        <v>45724</v>
      </c>
      <c r="B3969" s="18">
        <f>IF(AND(ISNUMBER(--LEFT(A3969,10)), ISNUMBER(--LEFT(C3969,10))), --LEFT(C3969,10) - --LEFT(A3969,10), "")</f>
        <v>15.410400000000664</v>
      </c>
      <c r="C3969" s="4">
        <v>45739.410416666666</v>
      </c>
      <c r="D3969" s="16">
        <f>YEAR(C3969)</f>
        <v>2025</v>
      </c>
      <c r="E3969" s="1" t="str">
        <f t="shared" si="61"/>
        <v>March 2025</v>
      </c>
      <c r="F3969" s="3" t="str">
        <f ca="1">IF(C3969&gt;=TODAY()-365, "Last 12 Months", "After 12 Months")</f>
        <v>Last 12 Months</v>
      </c>
      <c r="G3969" s="1" t="s">
        <v>6957</v>
      </c>
      <c r="H3969" s="1" t="s">
        <v>622</v>
      </c>
      <c r="I3969" s="1" t="s">
        <v>6958</v>
      </c>
      <c r="J3969" s="8">
        <f>EOMONTH(C3969, 0)</f>
        <v>45747</v>
      </c>
      <c r="K3969" s="1" t="s">
        <v>373</v>
      </c>
      <c r="L3969" s="1" t="str">
        <f>IF(ISNUMBER(SEARCH("Social subscription",I3969)),"Social Sub",IF(OR(ISNUMBER(SEARCH("Mens",I3969)),ISNUMBER(SEARCH("Ladies",I3969))),"Match Fees",IF(OR(ISNUMBER(SEARCH("Badgers",I3969)),ISNUMBER(SEARCH("Match Fee",I3969))),"Match Fees",IF(OR(ISNUMBER(SEARCH("Training",I3969)),ISNUMBER(SEARCH("Aspirations",I3969))),"Training Fee",""))))</f>
        <v>Match Fees</v>
      </c>
      <c r="M3969" s="1">
        <v>10</v>
      </c>
      <c r="N3969" s="1">
        <v>0.19</v>
      </c>
      <c r="O3969" s="1">
        <v>0.1</v>
      </c>
      <c r="P3969" s="1">
        <v>0</v>
      </c>
      <c r="Q3969" s="1">
        <v>9.7100000000000009</v>
      </c>
    </row>
    <row r="3970" spans="1:17" ht="12.75">
      <c r="A3970" s="4">
        <v>45738</v>
      </c>
      <c r="B3970" s="18">
        <f>IF(AND(ISNUMBER(--LEFT(A3970,10)), ISNUMBER(--LEFT(C3970,10))), --LEFT(C3970,10) - --LEFT(A3970,10), "")</f>
        <v>1.4104000000006636</v>
      </c>
      <c r="C3970" s="4">
        <v>45739.410416666666</v>
      </c>
      <c r="D3970" s="16">
        <f>YEAR(C3970)</f>
        <v>2025</v>
      </c>
      <c r="E3970" s="1" t="str">
        <f t="shared" si="61"/>
        <v>March 2025</v>
      </c>
      <c r="F3970" s="3" t="str">
        <f ca="1">IF(C3970&gt;=TODAY()-365, "Last 12 Months", "After 12 Months")</f>
        <v>Last 12 Months</v>
      </c>
      <c r="G3970" s="1" t="s">
        <v>6959</v>
      </c>
      <c r="H3970" s="1" t="s">
        <v>622</v>
      </c>
      <c r="I3970" s="1" t="s">
        <v>6960</v>
      </c>
      <c r="J3970" s="8">
        <f>EOMONTH(C3970, 0)</f>
        <v>45747</v>
      </c>
      <c r="K3970" s="1" t="s">
        <v>373</v>
      </c>
      <c r="L3970" s="1" t="str">
        <f>IF(ISNUMBER(SEARCH("Social subscription",I3970)),"Social Sub",IF(OR(ISNUMBER(SEARCH("Mens",I3970)),ISNUMBER(SEARCH("Ladies",I3970))),"Match Fees",IF(OR(ISNUMBER(SEARCH("Badgers",I3970)),ISNUMBER(SEARCH("Match Fee",I3970))),"Match Fees",IF(OR(ISNUMBER(SEARCH("Training",I3970)),ISNUMBER(SEARCH("Aspirations",I3970))),"Training Fee",""))))</f>
        <v>Match Fees</v>
      </c>
      <c r="M3970" s="1">
        <v>10</v>
      </c>
      <c r="N3970" s="1">
        <v>0.19</v>
      </c>
      <c r="O3970" s="1">
        <v>0.1</v>
      </c>
      <c r="P3970" s="1">
        <v>0</v>
      </c>
      <c r="Q3970" s="1">
        <v>9.7100000000000009</v>
      </c>
    </row>
    <row r="3971" spans="1:17" ht="12.75">
      <c r="A3971" s="4">
        <v>45739</v>
      </c>
      <c r="B3971" s="18">
        <f>IF(AND(ISNUMBER(--LEFT(A3971,10)), ISNUMBER(--LEFT(C3971,10))), --LEFT(C3971,10) - --LEFT(A3971,10), "")</f>
        <v>0.68680000000313157</v>
      </c>
      <c r="C3971" s="4">
        <v>45739.686805555553</v>
      </c>
      <c r="D3971" s="16">
        <f>YEAR(C3971)</f>
        <v>2025</v>
      </c>
      <c r="E3971" s="1" t="str">
        <f t="shared" ref="E3971:E4034" si="62">TEXT(C3971, "mmmm yyyy")</f>
        <v>March 2025</v>
      </c>
      <c r="F3971" s="3" t="str">
        <f ca="1">IF(C3971&gt;=TODAY()-365, "Last 12 Months", "After 12 Months")</f>
        <v>Last 12 Months</v>
      </c>
      <c r="G3971" s="1" t="s">
        <v>6961</v>
      </c>
      <c r="H3971" s="1" t="s">
        <v>1914</v>
      </c>
      <c r="I3971" s="1" t="s">
        <v>6962</v>
      </c>
      <c r="J3971" s="8">
        <f>EOMONTH(C3971, 0)</f>
        <v>45747</v>
      </c>
      <c r="K3971" s="1" t="s">
        <v>241</v>
      </c>
      <c r="L3971" s="1" t="str">
        <f>IF(ISNUMBER(SEARCH("Social subscription",I3971)),"Social Sub",IF(OR(ISNUMBER(SEARCH("Mens",I3971)),ISNUMBER(SEARCH("Ladies",I3971))),"Match Fees",IF(OR(ISNUMBER(SEARCH("Badgers",I3971)),ISNUMBER(SEARCH("Match Fee",I3971))),"Match Fees",IF(OR(ISNUMBER(SEARCH("Training",I3971)),ISNUMBER(SEARCH("Aspirations",I3971))),"Training Fee",""))))</f>
        <v>Match Fees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</row>
    <row r="3972" spans="1:17" ht="12.75">
      <c r="A3972" s="4">
        <v>45739</v>
      </c>
      <c r="B3972" s="18">
        <f>IF(AND(ISNUMBER(--LEFT(A3972,10)), ISNUMBER(--LEFT(C3972,10))), --LEFT(C3972,10) - --LEFT(A3972,10), "")</f>
        <v>0.68680000000313157</v>
      </c>
      <c r="C3972" s="4">
        <v>45739.686805555553</v>
      </c>
      <c r="D3972" s="16">
        <f>YEAR(C3972)</f>
        <v>2025</v>
      </c>
      <c r="E3972" s="1" t="str">
        <f t="shared" si="62"/>
        <v>March 2025</v>
      </c>
      <c r="F3972" s="3" t="str">
        <f ca="1">IF(C3972&gt;=TODAY()-365, "Last 12 Months", "After 12 Months")</f>
        <v>Last 12 Months</v>
      </c>
      <c r="G3972" s="1" t="s">
        <v>6963</v>
      </c>
      <c r="H3972" s="1" t="s">
        <v>5272</v>
      </c>
      <c r="I3972" s="1" t="s">
        <v>6962</v>
      </c>
      <c r="J3972" s="8">
        <f>EOMONTH(C3972, 0)</f>
        <v>45747</v>
      </c>
      <c r="K3972" s="1" t="s">
        <v>241</v>
      </c>
      <c r="L3972" s="1" t="str">
        <f>IF(ISNUMBER(SEARCH("Social subscription",I3972)),"Social Sub",IF(OR(ISNUMBER(SEARCH("Mens",I3972)),ISNUMBER(SEARCH("Ladies",I3972))),"Match Fees",IF(OR(ISNUMBER(SEARCH("Badgers",I3972)),ISNUMBER(SEARCH("Match Fee",I3972))),"Match Fees",IF(OR(ISNUMBER(SEARCH("Training",I3972)),ISNUMBER(SEARCH("Aspirations",I3972))),"Training Fee",""))))</f>
        <v>Match Fees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</row>
    <row r="3973" spans="1:17" ht="12.75">
      <c r="A3973" s="4">
        <v>45739</v>
      </c>
      <c r="B3973" s="18">
        <f>IF(AND(ISNUMBER(--LEFT(A3973,10)), ISNUMBER(--LEFT(C3973,10))), --LEFT(C3973,10) - --LEFT(A3973,10), "")</f>
        <v>0.68680000000313157</v>
      </c>
      <c r="C3973" s="4">
        <v>45739.686805555553</v>
      </c>
      <c r="D3973" s="16">
        <f>YEAR(C3973)</f>
        <v>2025</v>
      </c>
      <c r="E3973" s="1" t="str">
        <f t="shared" si="62"/>
        <v>March 2025</v>
      </c>
      <c r="F3973" s="3" t="str">
        <f ca="1">IF(C3973&gt;=TODAY()-365, "Last 12 Months", "After 12 Months")</f>
        <v>Last 12 Months</v>
      </c>
      <c r="G3973" s="1" t="s">
        <v>6964</v>
      </c>
      <c r="H3973" s="1" t="s">
        <v>1871</v>
      </c>
      <c r="I3973" s="1" t="s">
        <v>6965</v>
      </c>
      <c r="J3973" s="8">
        <f>EOMONTH(C3973, 0)</f>
        <v>45747</v>
      </c>
      <c r="K3973" s="1" t="s">
        <v>241</v>
      </c>
      <c r="L3973" s="1" t="str">
        <f>IF(ISNUMBER(SEARCH("Social subscription",I3973)),"Social Sub",IF(OR(ISNUMBER(SEARCH("Mens",I3973)),ISNUMBER(SEARCH("Ladies",I3973))),"Match Fees",IF(OR(ISNUMBER(SEARCH("Badgers",I3973)),ISNUMBER(SEARCH("Match Fee",I3973))),"Match Fees",IF(OR(ISNUMBER(SEARCH("Training",I3973)),ISNUMBER(SEARCH("Aspirations",I3973))),"Training Fee",""))))</f>
        <v>Match Fees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</row>
    <row r="3974" spans="1:17" ht="12.75">
      <c r="A3974" s="4">
        <v>45739</v>
      </c>
      <c r="B3974" s="18">
        <f>IF(AND(ISNUMBER(--LEFT(A3974,10)), ISNUMBER(--LEFT(C3974,10))), --LEFT(C3974,10) - --LEFT(A3974,10), "")</f>
        <v>0.68680000000313157</v>
      </c>
      <c r="C3974" s="4">
        <v>45739.686805555553</v>
      </c>
      <c r="D3974" s="16">
        <f>YEAR(C3974)</f>
        <v>2025</v>
      </c>
      <c r="E3974" s="1" t="str">
        <f t="shared" si="62"/>
        <v>March 2025</v>
      </c>
      <c r="F3974" s="3" t="str">
        <f ca="1">IF(C3974&gt;=TODAY()-365, "Last 12 Months", "After 12 Months")</f>
        <v>Last 12 Months</v>
      </c>
      <c r="G3974" s="1" t="s">
        <v>6966</v>
      </c>
      <c r="H3974" s="1" t="s">
        <v>717</v>
      </c>
      <c r="I3974" s="1" t="s">
        <v>6962</v>
      </c>
      <c r="J3974" s="8">
        <f>EOMONTH(C3974, 0)</f>
        <v>45747</v>
      </c>
      <c r="K3974" s="1" t="s">
        <v>241</v>
      </c>
      <c r="L3974" s="1" t="str">
        <f>IF(ISNUMBER(SEARCH("Social subscription",I3974)),"Social Sub",IF(OR(ISNUMBER(SEARCH("Mens",I3974)),ISNUMBER(SEARCH("Ladies",I3974))),"Match Fees",IF(OR(ISNUMBER(SEARCH("Badgers",I3974)),ISNUMBER(SEARCH("Match Fee",I3974))),"Match Fees",IF(OR(ISNUMBER(SEARCH("Training",I3974)),ISNUMBER(SEARCH("Aspirations",I3974))),"Training Fee",""))))</f>
        <v>Match Fees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</row>
    <row r="3975" spans="1:17" ht="12.75">
      <c r="A3975" s="4">
        <v>45739</v>
      </c>
      <c r="B3975" s="18">
        <f>IF(AND(ISNUMBER(--LEFT(A3975,10)), ISNUMBER(--LEFT(C3975,10))), --LEFT(C3975,10) - --LEFT(A3975,10), "")</f>
        <v>0.68680000000313157</v>
      </c>
      <c r="C3975" s="4">
        <v>45739.686805555553</v>
      </c>
      <c r="D3975" s="16">
        <f>YEAR(C3975)</f>
        <v>2025</v>
      </c>
      <c r="E3975" s="1" t="str">
        <f t="shared" si="62"/>
        <v>March 2025</v>
      </c>
      <c r="F3975" s="3" t="str">
        <f ca="1">IF(C3975&gt;=TODAY()-365, "Last 12 Months", "After 12 Months")</f>
        <v>Last 12 Months</v>
      </c>
      <c r="G3975" s="1" t="s">
        <v>6967</v>
      </c>
      <c r="H3975" s="1" t="s">
        <v>3662</v>
      </c>
      <c r="I3975" s="1" t="s">
        <v>6968</v>
      </c>
      <c r="J3975" s="8">
        <f>EOMONTH(C3975, 0)</f>
        <v>45747</v>
      </c>
      <c r="K3975" s="1" t="s">
        <v>241</v>
      </c>
      <c r="L3975" s="1" t="str">
        <f>IF(ISNUMBER(SEARCH("Social subscription",I3975)),"Social Sub",IF(OR(ISNUMBER(SEARCH("Mens",I3975)),ISNUMBER(SEARCH("Ladies",I3975))),"Match Fees",IF(OR(ISNUMBER(SEARCH("Badgers",I3975)),ISNUMBER(SEARCH("Match Fee",I3975))),"Match Fees",IF(OR(ISNUMBER(SEARCH("Training",I3975)),ISNUMBER(SEARCH("Aspirations",I3975))),"Training Fee",""))))</f>
        <v>Match Fees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</row>
    <row r="3976" spans="1:17" ht="12.75">
      <c r="A3976" s="4">
        <v>45739</v>
      </c>
      <c r="B3976" s="18">
        <f>IF(AND(ISNUMBER(--LEFT(A3976,10)), ISNUMBER(--LEFT(C3976,10))), --LEFT(C3976,10) - --LEFT(A3976,10), "")</f>
        <v>0.68680000000313157</v>
      </c>
      <c r="C3976" s="4">
        <v>45739.686805555553</v>
      </c>
      <c r="D3976" s="16">
        <f>YEAR(C3976)</f>
        <v>2025</v>
      </c>
      <c r="E3976" s="1" t="str">
        <f t="shared" si="62"/>
        <v>March 2025</v>
      </c>
      <c r="F3976" s="3" t="str">
        <f ca="1">IF(C3976&gt;=TODAY()-365, "Last 12 Months", "After 12 Months")</f>
        <v>Last 12 Months</v>
      </c>
      <c r="G3976" s="1" t="s">
        <v>6969</v>
      </c>
      <c r="H3976" s="1" t="s">
        <v>2784</v>
      </c>
      <c r="I3976" s="1" t="s">
        <v>6965</v>
      </c>
      <c r="J3976" s="8">
        <f>EOMONTH(C3976, 0)</f>
        <v>45747</v>
      </c>
      <c r="K3976" s="1" t="s">
        <v>241</v>
      </c>
      <c r="L3976" s="1" t="str">
        <f>IF(ISNUMBER(SEARCH("Social subscription",I3976)),"Social Sub",IF(OR(ISNUMBER(SEARCH("Mens",I3976)),ISNUMBER(SEARCH("Ladies",I3976))),"Match Fees",IF(OR(ISNUMBER(SEARCH("Badgers",I3976)),ISNUMBER(SEARCH("Match Fee",I3976))),"Match Fees",IF(OR(ISNUMBER(SEARCH("Training",I3976)),ISNUMBER(SEARCH("Aspirations",I3976))),"Training Fee",""))))</f>
        <v>Match Fees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</row>
    <row r="3977" spans="1:17" ht="12.75">
      <c r="A3977" s="4">
        <v>45739</v>
      </c>
      <c r="B3977" s="18">
        <f>IF(AND(ISNUMBER(--LEFT(A3977,10)), ISNUMBER(--LEFT(C3977,10))), --LEFT(C3977,10) - --LEFT(A3977,10), "")</f>
        <v>0.73329999999987194</v>
      </c>
      <c r="C3977" s="4">
        <v>45739.73333333333</v>
      </c>
      <c r="D3977" s="16">
        <f>YEAR(C3977)</f>
        <v>2025</v>
      </c>
      <c r="E3977" s="1" t="str">
        <f t="shared" si="62"/>
        <v>March 2025</v>
      </c>
      <c r="F3977" s="3" t="str">
        <f ca="1">IF(C3977&gt;=TODAY()-365, "Last 12 Months", "After 12 Months")</f>
        <v>Last 12 Months</v>
      </c>
      <c r="G3977" s="1" t="s">
        <v>6970</v>
      </c>
      <c r="H3977" s="1" t="s">
        <v>1463</v>
      </c>
      <c r="I3977" s="1" t="s">
        <v>6971</v>
      </c>
      <c r="J3977" s="8">
        <f>EOMONTH(C3977, 0)</f>
        <v>45747</v>
      </c>
      <c r="K3977" s="1" t="s">
        <v>241</v>
      </c>
      <c r="L3977" s="1" t="str">
        <f>IF(ISNUMBER(SEARCH("Social subscription",I3977)),"Social Sub",IF(OR(ISNUMBER(SEARCH("Mens",I3977)),ISNUMBER(SEARCH("Ladies",I3977))),"Match Fees",IF(OR(ISNUMBER(SEARCH("Badgers",I3977)),ISNUMBER(SEARCH("Match Fee",I3977))),"Match Fees",IF(OR(ISNUMBER(SEARCH("Training",I3977)),ISNUMBER(SEARCH("Aspirations",I3977))),"Training Fee",""))))</f>
        <v>Match Fees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</row>
    <row r="3978" spans="1:17" ht="12.75">
      <c r="A3978" s="4">
        <v>45739</v>
      </c>
      <c r="B3978" s="18">
        <f>IF(AND(ISNUMBER(--LEFT(A3978,10)), ISNUMBER(--LEFT(C3978,10))), --LEFT(C3978,10) - --LEFT(A3978,10), "")</f>
        <v>0.73329999999987194</v>
      </c>
      <c r="C3978" s="4">
        <v>45739.73333333333</v>
      </c>
      <c r="D3978" s="16">
        <f>YEAR(C3978)</f>
        <v>2025</v>
      </c>
      <c r="E3978" s="1" t="str">
        <f t="shared" si="62"/>
        <v>March 2025</v>
      </c>
      <c r="F3978" s="3" t="str">
        <f ca="1">IF(C3978&gt;=TODAY()-365, "Last 12 Months", "After 12 Months")</f>
        <v>Last 12 Months</v>
      </c>
      <c r="G3978" s="1" t="s">
        <v>6972</v>
      </c>
      <c r="H3978" s="1" t="s">
        <v>449</v>
      </c>
      <c r="I3978" s="1" t="s">
        <v>6973</v>
      </c>
      <c r="J3978" s="8">
        <f>EOMONTH(C3978, 0)</f>
        <v>45747</v>
      </c>
      <c r="K3978" s="1" t="s">
        <v>241</v>
      </c>
      <c r="L3978" s="1" t="str">
        <f>IF(ISNUMBER(SEARCH("Social subscription",I3978)),"Social Sub",IF(OR(ISNUMBER(SEARCH("Mens",I3978)),ISNUMBER(SEARCH("Ladies",I3978))),"Match Fees",IF(OR(ISNUMBER(SEARCH("Badgers",I3978)),ISNUMBER(SEARCH("Match Fee",I3978))),"Match Fees",IF(OR(ISNUMBER(SEARCH("Training",I3978)),ISNUMBER(SEARCH("Aspirations",I3978))),"Training Fee",""))))</f>
        <v>Match Fees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</row>
    <row r="3979" spans="1:17" ht="12.75">
      <c r="A3979" s="4">
        <v>45739</v>
      </c>
      <c r="B3979" s="18">
        <f>IF(AND(ISNUMBER(--LEFT(A3979,10)), ISNUMBER(--LEFT(C3979,10))), --LEFT(C3979,10) - --LEFT(A3979,10), "")</f>
        <v>0.73329999999987194</v>
      </c>
      <c r="C3979" s="4">
        <v>45739.73333333333</v>
      </c>
      <c r="D3979" s="16">
        <f>YEAR(C3979)</f>
        <v>2025</v>
      </c>
      <c r="E3979" s="1" t="str">
        <f t="shared" si="62"/>
        <v>March 2025</v>
      </c>
      <c r="F3979" s="3" t="str">
        <f ca="1">IF(C3979&gt;=TODAY()-365, "Last 12 Months", "After 12 Months")</f>
        <v>Last 12 Months</v>
      </c>
      <c r="G3979" s="1" t="s">
        <v>6974</v>
      </c>
      <c r="H3979" s="1" t="s">
        <v>2510</v>
      </c>
      <c r="I3979" s="1" t="s">
        <v>6973</v>
      </c>
      <c r="J3979" s="8">
        <f>EOMONTH(C3979, 0)</f>
        <v>45747</v>
      </c>
      <c r="K3979" s="1" t="s">
        <v>241</v>
      </c>
      <c r="L3979" s="1" t="str">
        <f>IF(ISNUMBER(SEARCH("Social subscription",I3979)),"Social Sub",IF(OR(ISNUMBER(SEARCH("Mens",I3979)),ISNUMBER(SEARCH("Ladies",I3979))),"Match Fees",IF(OR(ISNUMBER(SEARCH("Badgers",I3979)),ISNUMBER(SEARCH("Match Fee",I3979))),"Match Fees",IF(OR(ISNUMBER(SEARCH("Training",I3979)),ISNUMBER(SEARCH("Aspirations",I3979))),"Training Fee",""))))</f>
        <v>Match Fees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</row>
    <row r="3980" spans="1:17" ht="12.75">
      <c r="A3980" s="4">
        <v>45739</v>
      </c>
      <c r="B3980" s="18">
        <f>IF(AND(ISNUMBER(--LEFT(A3980,10)), ISNUMBER(--LEFT(C3980,10))), --LEFT(C3980,10) - --LEFT(A3980,10), "")</f>
        <v>0.76939999999740394</v>
      </c>
      <c r="C3980" s="4">
        <v>45739.769444444442</v>
      </c>
      <c r="D3980" s="16">
        <f>YEAR(C3980)</f>
        <v>2025</v>
      </c>
      <c r="E3980" s="1" t="str">
        <f t="shared" si="62"/>
        <v>March 2025</v>
      </c>
      <c r="F3980" s="3" t="str">
        <f ca="1">IF(C3980&gt;=TODAY()-365, "Last 12 Months", "After 12 Months")</f>
        <v>Last 12 Months</v>
      </c>
      <c r="G3980" s="1" t="s">
        <v>6975</v>
      </c>
      <c r="H3980" s="1" t="s">
        <v>812</v>
      </c>
      <c r="I3980" s="1" t="s">
        <v>6976</v>
      </c>
      <c r="J3980" s="8">
        <f>EOMONTH(C3980, 0)</f>
        <v>45747</v>
      </c>
      <c r="K3980" s="1" t="s">
        <v>241</v>
      </c>
      <c r="L3980" s="1" t="str">
        <f>IF(ISNUMBER(SEARCH("Social subscription",I3980)),"Social Sub",IF(OR(ISNUMBER(SEARCH("Mens",I3980)),ISNUMBER(SEARCH("Ladies",I3980))),"Match Fees",IF(OR(ISNUMBER(SEARCH("Badgers",I3980)),ISNUMBER(SEARCH("Match Fee",I3980))),"Match Fees",IF(OR(ISNUMBER(SEARCH("Training",I3980)),ISNUMBER(SEARCH("Aspirations",I3980))),"Training Fee",""))))</f>
        <v>Match Fees</v>
      </c>
      <c r="M3980" s="1">
        <v>10</v>
      </c>
      <c r="N3980" s="1">
        <v>0</v>
      </c>
      <c r="O3980" s="1">
        <v>0</v>
      </c>
      <c r="P3980" s="1">
        <v>0</v>
      </c>
      <c r="Q3980" s="1">
        <v>10</v>
      </c>
    </row>
    <row r="3981" spans="1:17" ht="12.75">
      <c r="A3981" s="4">
        <v>45710</v>
      </c>
      <c r="B3981" s="18">
        <f>IF(AND(ISNUMBER(--LEFT(A3981,10)), ISNUMBER(--LEFT(C3981,10))), --LEFT(C3981,10) - --LEFT(A3981,10), "")</f>
        <v>30.354099999996834</v>
      </c>
      <c r="C3981" s="4">
        <v>45740.354166666664</v>
      </c>
      <c r="D3981" s="16">
        <f>YEAR(C3981)</f>
        <v>2025</v>
      </c>
      <c r="E3981" s="1" t="str">
        <f t="shared" si="62"/>
        <v>March 2025</v>
      </c>
      <c r="F3981" s="3" t="str">
        <f ca="1">IF(C3981&gt;=TODAY()-365, "Last 12 Months", "After 12 Months")</f>
        <v>Last 12 Months</v>
      </c>
      <c r="G3981" s="1" t="s">
        <v>6977</v>
      </c>
      <c r="H3981" s="1" t="s">
        <v>1239</v>
      </c>
      <c r="I3981" s="1" t="s">
        <v>6331</v>
      </c>
      <c r="J3981" s="8">
        <f>EOMONTH(C3981, 0)</f>
        <v>45747</v>
      </c>
      <c r="K3981" s="1" t="s">
        <v>373</v>
      </c>
      <c r="L3981" s="1" t="str">
        <f>IF(ISNUMBER(SEARCH("Social subscription",I3981)),"Social Sub",IF(OR(ISNUMBER(SEARCH("Mens",I3981)),ISNUMBER(SEARCH("Ladies",I3981))),"Match Fees",IF(OR(ISNUMBER(SEARCH("Badgers",I3981)),ISNUMBER(SEARCH("Match Fee",I3981))),"Match Fees",IF(OR(ISNUMBER(SEARCH("Training",I3981)),ISNUMBER(SEARCH("Aspirations",I3981))),"Training Fee",""))))</f>
        <v>Match Fees</v>
      </c>
      <c r="M3981" s="1">
        <v>10</v>
      </c>
      <c r="N3981" s="1">
        <v>0.2</v>
      </c>
      <c r="O3981" s="1">
        <v>0.1</v>
      </c>
      <c r="P3981" s="1">
        <v>0</v>
      </c>
      <c r="Q3981" s="1">
        <v>9.6999999999999993</v>
      </c>
    </row>
    <row r="3982" spans="1:17" ht="12.75">
      <c r="A3982" s="4">
        <v>45717</v>
      </c>
      <c r="B3982" s="18">
        <f>IF(AND(ISNUMBER(--LEFT(A3982,10)), ISNUMBER(--LEFT(C3982,10))), --LEFT(C3982,10) - --LEFT(A3982,10), "")</f>
        <v>23.354099999996834</v>
      </c>
      <c r="C3982" s="4">
        <v>45740.354166666664</v>
      </c>
      <c r="D3982" s="16">
        <f>YEAR(C3982)</f>
        <v>2025</v>
      </c>
      <c r="E3982" s="1" t="str">
        <f t="shared" si="62"/>
        <v>March 2025</v>
      </c>
      <c r="F3982" s="3" t="str">
        <f ca="1">IF(C3982&gt;=TODAY()-365, "Last 12 Months", "After 12 Months")</f>
        <v>Last 12 Months</v>
      </c>
      <c r="G3982" s="1" t="s">
        <v>6978</v>
      </c>
      <c r="H3982" s="1" t="s">
        <v>1239</v>
      </c>
      <c r="I3982" s="1" t="s">
        <v>6525</v>
      </c>
      <c r="J3982" s="8">
        <f>EOMONTH(C3982, 0)</f>
        <v>45747</v>
      </c>
      <c r="K3982" s="1" t="s">
        <v>373</v>
      </c>
      <c r="L3982" s="1" t="str">
        <f>IF(ISNUMBER(SEARCH("Social subscription",I3982)),"Social Sub",IF(OR(ISNUMBER(SEARCH("Mens",I3982)),ISNUMBER(SEARCH("Ladies",I3982))),"Match Fees",IF(OR(ISNUMBER(SEARCH("Badgers",I3982)),ISNUMBER(SEARCH("Match Fee",I3982))),"Match Fees",IF(OR(ISNUMBER(SEARCH("Training",I3982)),ISNUMBER(SEARCH("Aspirations",I3982))),"Training Fee",""))))</f>
        <v>Match Fees</v>
      </c>
      <c r="M3982" s="1">
        <v>10</v>
      </c>
      <c r="N3982" s="1">
        <v>0.2</v>
      </c>
      <c r="O3982" s="1">
        <v>0.1</v>
      </c>
      <c r="P3982" s="1">
        <v>0</v>
      </c>
      <c r="Q3982" s="1">
        <v>9.6999999999999993</v>
      </c>
    </row>
    <row r="3983" spans="1:17" ht="12.75">
      <c r="A3983" s="4">
        <v>45724</v>
      </c>
      <c r="B3983" s="18">
        <f>IF(AND(ISNUMBER(--LEFT(A3983,10)), ISNUMBER(--LEFT(C3983,10))), --LEFT(C3983,10) - --LEFT(A3983,10), "")</f>
        <v>16.354099999996834</v>
      </c>
      <c r="C3983" s="4">
        <v>45740.354166666664</v>
      </c>
      <c r="D3983" s="16">
        <f>YEAR(C3983)</f>
        <v>2025</v>
      </c>
      <c r="E3983" s="1" t="str">
        <f t="shared" si="62"/>
        <v>March 2025</v>
      </c>
      <c r="F3983" s="3" t="str">
        <f ca="1">IF(C3983&gt;=TODAY()-365, "Last 12 Months", "After 12 Months")</f>
        <v>Last 12 Months</v>
      </c>
      <c r="G3983" s="1" t="s">
        <v>6979</v>
      </c>
      <c r="H3983" s="1" t="s">
        <v>1239</v>
      </c>
      <c r="I3983" s="1" t="s">
        <v>6862</v>
      </c>
      <c r="J3983" s="8">
        <f>EOMONTH(C3983, 0)</f>
        <v>45747</v>
      </c>
      <c r="K3983" s="1" t="s">
        <v>373</v>
      </c>
      <c r="L3983" s="1" t="str">
        <f>IF(ISNUMBER(SEARCH("Social subscription",I3983)),"Social Sub",IF(OR(ISNUMBER(SEARCH("Mens",I3983)),ISNUMBER(SEARCH("Ladies",I3983))),"Match Fees",IF(OR(ISNUMBER(SEARCH("Badgers",I3983)),ISNUMBER(SEARCH("Match Fee",I3983))),"Match Fees",IF(OR(ISNUMBER(SEARCH("Training",I3983)),ISNUMBER(SEARCH("Aspirations",I3983))),"Training Fee",""))))</f>
        <v>Match Fees</v>
      </c>
      <c r="M3983" s="1">
        <v>10</v>
      </c>
      <c r="N3983" s="1">
        <v>0.2</v>
      </c>
      <c r="O3983" s="1">
        <v>0.1</v>
      </c>
      <c r="P3983" s="1">
        <v>0</v>
      </c>
      <c r="Q3983" s="1">
        <v>9.6999999999999993</v>
      </c>
    </row>
    <row r="3984" spans="1:17" ht="12.75">
      <c r="A3984" s="4">
        <v>45731</v>
      </c>
      <c r="B3984" s="18">
        <f>IF(AND(ISNUMBER(--LEFT(A3984,10)), ISNUMBER(--LEFT(C3984,10))), --LEFT(C3984,10) - --LEFT(A3984,10), "")</f>
        <v>9.3540999999968335</v>
      </c>
      <c r="C3984" s="4">
        <v>45740.354166666664</v>
      </c>
      <c r="D3984" s="16">
        <f>YEAR(C3984)</f>
        <v>2025</v>
      </c>
      <c r="E3984" s="1" t="str">
        <f t="shared" si="62"/>
        <v>March 2025</v>
      </c>
      <c r="F3984" s="3" t="str">
        <f ca="1">IF(C3984&gt;=TODAY()-365, "Last 12 Months", "After 12 Months")</f>
        <v>Last 12 Months</v>
      </c>
      <c r="G3984" s="1" t="s">
        <v>6980</v>
      </c>
      <c r="H3984" s="1" t="s">
        <v>1239</v>
      </c>
      <c r="I3984" s="1" t="s">
        <v>6837</v>
      </c>
      <c r="J3984" s="8">
        <f>EOMONTH(C3984, 0)</f>
        <v>45747</v>
      </c>
      <c r="K3984" s="1" t="s">
        <v>373</v>
      </c>
      <c r="L3984" s="1" t="str">
        <f>IF(ISNUMBER(SEARCH("Social subscription",I3984)),"Social Sub",IF(OR(ISNUMBER(SEARCH("Mens",I3984)),ISNUMBER(SEARCH("Ladies",I3984))),"Match Fees",IF(OR(ISNUMBER(SEARCH("Badgers",I3984)),ISNUMBER(SEARCH("Match Fee",I3984))),"Match Fees",IF(OR(ISNUMBER(SEARCH("Training",I3984)),ISNUMBER(SEARCH("Aspirations",I3984))),"Training Fee",""))))</f>
        <v>Match Fees</v>
      </c>
      <c r="M3984" s="1">
        <v>10</v>
      </c>
      <c r="N3984" s="1">
        <v>0.2</v>
      </c>
      <c r="O3984" s="1">
        <v>0.1</v>
      </c>
      <c r="P3984" s="1">
        <v>0</v>
      </c>
      <c r="Q3984" s="1">
        <v>9.6999999999999993</v>
      </c>
    </row>
    <row r="3985" spans="1:17" ht="12.75">
      <c r="A3985" s="4">
        <v>45710</v>
      </c>
      <c r="B3985" s="18">
        <f>IF(AND(ISNUMBER(--LEFT(A3985,10)), ISNUMBER(--LEFT(C3985,10))), --LEFT(C3985,10) - --LEFT(A3985,10), "")</f>
        <v>30.354099999996834</v>
      </c>
      <c r="C3985" s="4">
        <v>45740.354166666664</v>
      </c>
      <c r="D3985" s="16">
        <f>YEAR(C3985)</f>
        <v>2025</v>
      </c>
      <c r="E3985" s="1" t="str">
        <f t="shared" si="62"/>
        <v>March 2025</v>
      </c>
      <c r="F3985" s="3" t="str">
        <f ca="1">IF(C3985&gt;=TODAY()-365, "Last 12 Months", "After 12 Months")</f>
        <v>Last 12 Months</v>
      </c>
      <c r="G3985" s="1" t="s">
        <v>6981</v>
      </c>
      <c r="H3985" s="1" t="s">
        <v>1750</v>
      </c>
      <c r="I3985" s="1" t="s">
        <v>6982</v>
      </c>
      <c r="J3985" s="8">
        <f>EOMONTH(C3985, 0)</f>
        <v>45747</v>
      </c>
      <c r="K3985" s="1" t="s">
        <v>373</v>
      </c>
      <c r="L3985" s="1" t="str">
        <f>IF(ISNUMBER(SEARCH("Social subscription",I3985)),"Social Sub",IF(OR(ISNUMBER(SEARCH("Mens",I3985)),ISNUMBER(SEARCH("Ladies",I3985))),"Match Fees",IF(OR(ISNUMBER(SEARCH("Badgers",I3985)),ISNUMBER(SEARCH("Match Fee",I3985))),"Match Fees",IF(OR(ISNUMBER(SEARCH("Training",I3985)),ISNUMBER(SEARCH("Aspirations",I3985))),"Training Fee",""))))</f>
        <v>Match Fees</v>
      </c>
      <c r="M3985" s="1">
        <v>5</v>
      </c>
      <c r="N3985" s="1">
        <v>0.12</v>
      </c>
      <c r="O3985" s="1">
        <v>0.05</v>
      </c>
      <c r="P3985" s="1">
        <v>0</v>
      </c>
      <c r="Q3985" s="1">
        <v>4.83</v>
      </c>
    </row>
    <row r="3986" spans="1:17" ht="12.75">
      <c r="A3986" s="4">
        <v>45717</v>
      </c>
      <c r="B3986" s="18">
        <f>IF(AND(ISNUMBER(--LEFT(A3986,10)), ISNUMBER(--LEFT(C3986,10))), --LEFT(C3986,10) - --LEFT(A3986,10), "")</f>
        <v>23.354099999996834</v>
      </c>
      <c r="C3986" s="4">
        <v>45740.354166666664</v>
      </c>
      <c r="D3986" s="16">
        <f>YEAR(C3986)</f>
        <v>2025</v>
      </c>
      <c r="E3986" s="1" t="str">
        <f t="shared" si="62"/>
        <v>March 2025</v>
      </c>
      <c r="F3986" s="3" t="str">
        <f ca="1">IF(C3986&gt;=TODAY()-365, "Last 12 Months", "After 12 Months")</f>
        <v>Last 12 Months</v>
      </c>
      <c r="G3986" s="1" t="s">
        <v>6983</v>
      </c>
      <c r="H3986" s="1" t="s">
        <v>1750</v>
      </c>
      <c r="I3986" s="1" t="s">
        <v>6984</v>
      </c>
      <c r="J3986" s="8">
        <f>EOMONTH(C3986, 0)</f>
        <v>45747</v>
      </c>
      <c r="K3986" s="1" t="s">
        <v>373</v>
      </c>
      <c r="L3986" s="1" t="str">
        <f>IF(ISNUMBER(SEARCH("Social subscription",I3986)),"Social Sub",IF(OR(ISNUMBER(SEARCH("Mens",I3986)),ISNUMBER(SEARCH("Ladies",I3986))),"Match Fees",IF(OR(ISNUMBER(SEARCH("Badgers",I3986)),ISNUMBER(SEARCH("Match Fee",I3986))),"Match Fees",IF(OR(ISNUMBER(SEARCH("Training",I3986)),ISNUMBER(SEARCH("Aspirations",I3986))),"Training Fee",""))))</f>
        <v>Match Fees</v>
      </c>
      <c r="M3986" s="1">
        <v>5</v>
      </c>
      <c r="N3986" s="1">
        <v>0.12</v>
      </c>
      <c r="O3986" s="1">
        <v>0.05</v>
      </c>
      <c r="P3986" s="1">
        <v>0</v>
      </c>
      <c r="Q3986" s="1">
        <v>4.83</v>
      </c>
    </row>
    <row r="3987" spans="1:17" ht="12.75">
      <c r="A3987" s="4">
        <v>45724</v>
      </c>
      <c r="B3987" s="18">
        <f>IF(AND(ISNUMBER(--LEFT(A3987,10)), ISNUMBER(--LEFT(C3987,10))), --LEFT(C3987,10) - --LEFT(A3987,10), "")</f>
        <v>16.354099999996834</v>
      </c>
      <c r="C3987" s="4">
        <v>45740.354166666664</v>
      </c>
      <c r="D3987" s="16">
        <f>YEAR(C3987)</f>
        <v>2025</v>
      </c>
      <c r="E3987" s="1" t="str">
        <f t="shared" si="62"/>
        <v>March 2025</v>
      </c>
      <c r="F3987" s="3" t="str">
        <f ca="1">IF(C3987&gt;=TODAY()-365, "Last 12 Months", "After 12 Months")</f>
        <v>Last 12 Months</v>
      </c>
      <c r="G3987" s="1" t="s">
        <v>6985</v>
      </c>
      <c r="H3987" s="1" t="s">
        <v>1750</v>
      </c>
      <c r="I3987" s="1" t="s">
        <v>6986</v>
      </c>
      <c r="J3987" s="8">
        <f>EOMONTH(C3987, 0)</f>
        <v>45747</v>
      </c>
      <c r="K3987" s="1" t="s">
        <v>373</v>
      </c>
      <c r="L3987" s="1" t="str">
        <f>IF(ISNUMBER(SEARCH("Social subscription",I3987)),"Social Sub",IF(OR(ISNUMBER(SEARCH("Mens",I3987)),ISNUMBER(SEARCH("Ladies",I3987))),"Match Fees",IF(OR(ISNUMBER(SEARCH("Badgers",I3987)),ISNUMBER(SEARCH("Match Fee",I3987))),"Match Fees",IF(OR(ISNUMBER(SEARCH("Training",I3987)),ISNUMBER(SEARCH("Aspirations",I3987))),"Training Fee",""))))</f>
        <v>Match Fees</v>
      </c>
      <c r="M3987" s="1">
        <v>5</v>
      </c>
      <c r="N3987" s="1">
        <v>0.12</v>
      </c>
      <c r="O3987" s="1">
        <v>0.05</v>
      </c>
      <c r="P3987" s="1">
        <v>0</v>
      </c>
      <c r="Q3987" s="1">
        <v>4.83</v>
      </c>
    </row>
    <row r="3988" spans="1:17" ht="12.75">
      <c r="A3988" s="4">
        <v>45731</v>
      </c>
      <c r="B3988" s="18">
        <f>IF(AND(ISNUMBER(--LEFT(A3988,10)), ISNUMBER(--LEFT(C3988,10))), --LEFT(C3988,10) - --LEFT(A3988,10), "")</f>
        <v>9.3540999999968335</v>
      </c>
      <c r="C3988" s="4">
        <v>45740.354166666664</v>
      </c>
      <c r="D3988" s="16">
        <f>YEAR(C3988)</f>
        <v>2025</v>
      </c>
      <c r="E3988" s="1" t="str">
        <f t="shared" si="62"/>
        <v>March 2025</v>
      </c>
      <c r="F3988" s="3" t="str">
        <f ca="1">IF(C3988&gt;=TODAY()-365, "Last 12 Months", "After 12 Months")</f>
        <v>Last 12 Months</v>
      </c>
      <c r="G3988" s="1" t="s">
        <v>6987</v>
      </c>
      <c r="H3988" s="1" t="s">
        <v>1750</v>
      </c>
      <c r="I3988" s="1" t="s">
        <v>6988</v>
      </c>
      <c r="J3988" s="8">
        <f>EOMONTH(C3988, 0)</f>
        <v>45747</v>
      </c>
      <c r="K3988" s="1" t="s">
        <v>373</v>
      </c>
      <c r="L3988" s="1" t="str">
        <f>IF(ISNUMBER(SEARCH("Social subscription",I3988)),"Social Sub",IF(OR(ISNUMBER(SEARCH("Mens",I3988)),ISNUMBER(SEARCH("Ladies",I3988))),"Match Fees",IF(OR(ISNUMBER(SEARCH("Badgers",I3988)),ISNUMBER(SEARCH("Match Fee",I3988))),"Match Fees",IF(OR(ISNUMBER(SEARCH("Training",I3988)),ISNUMBER(SEARCH("Aspirations",I3988))),"Training Fee",""))))</f>
        <v>Match Fees</v>
      </c>
      <c r="M3988" s="1">
        <v>5</v>
      </c>
      <c r="N3988" s="1">
        <v>0.12</v>
      </c>
      <c r="O3988" s="1">
        <v>0.05</v>
      </c>
      <c r="P3988" s="1">
        <v>0</v>
      </c>
      <c r="Q3988" s="1">
        <v>4.83</v>
      </c>
    </row>
    <row r="3989" spans="1:17" ht="12.75">
      <c r="A3989" s="4">
        <v>45738</v>
      </c>
      <c r="B3989" s="18">
        <f>IF(AND(ISNUMBER(--LEFT(A3989,10)), ISNUMBER(--LEFT(C3989,10))), --LEFT(C3989,10) - --LEFT(A3989,10), "")</f>
        <v>2.3540999999968335</v>
      </c>
      <c r="C3989" s="4">
        <v>45740.354166666664</v>
      </c>
      <c r="D3989" s="16">
        <f>YEAR(C3989)</f>
        <v>2025</v>
      </c>
      <c r="E3989" s="1" t="str">
        <f t="shared" si="62"/>
        <v>March 2025</v>
      </c>
      <c r="F3989" s="3" t="str">
        <f ca="1">IF(C3989&gt;=TODAY()-365, "Last 12 Months", "After 12 Months")</f>
        <v>Last 12 Months</v>
      </c>
      <c r="G3989" s="1" t="s">
        <v>6989</v>
      </c>
      <c r="H3989" s="1" t="s">
        <v>1750</v>
      </c>
      <c r="I3989" s="1" t="s">
        <v>6990</v>
      </c>
      <c r="J3989" s="8">
        <f>EOMONTH(C3989, 0)</f>
        <v>45747</v>
      </c>
      <c r="K3989" s="1" t="s">
        <v>373</v>
      </c>
      <c r="L3989" s="1" t="str">
        <f>IF(ISNUMBER(SEARCH("Social subscription",I3989)),"Social Sub",IF(OR(ISNUMBER(SEARCH("Mens",I3989)),ISNUMBER(SEARCH("Ladies",I3989))),"Match Fees",IF(OR(ISNUMBER(SEARCH("Badgers",I3989)),ISNUMBER(SEARCH("Match Fee",I3989))),"Match Fees",IF(OR(ISNUMBER(SEARCH("Training",I3989)),ISNUMBER(SEARCH("Aspirations",I3989))),"Training Fee",""))))</f>
        <v>Match Fees</v>
      </c>
      <c r="M3989" s="1">
        <v>5</v>
      </c>
      <c r="N3989" s="1">
        <v>0.1</v>
      </c>
      <c r="O3989" s="1">
        <v>0.05</v>
      </c>
      <c r="P3989" s="1">
        <v>0</v>
      </c>
      <c r="Q3989" s="1">
        <v>4.8499999999999996</v>
      </c>
    </row>
    <row r="3990" spans="1:17" ht="12.75">
      <c r="A3990" s="4">
        <v>45738</v>
      </c>
      <c r="B3990" s="18">
        <f>IF(AND(ISNUMBER(--LEFT(A3990,10)), ISNUMBER(--LEFT(C3990,10))), --LEFT(C3990,10) - --LEFT(A3990,10), "")</f>
        <v>2.4415999999982887</v>
      </c>
      <c r="C3990" s="4">
        <v>45740.441666666666</v>
      </c>
      <c r="D3990" s="16">
        <f>YEAR(C3990)</f>
        <v>2025</v>
      </c>
      <c r="E3990" s="1" t="str">
        <f t="shared" si="62"/>
        <v>March 2025</v>
      </c>
      <c r="F3990" s="3" t="str">
        <f ca="1">IF(C3990&gt;=TODAY()-365, "Last 12 Months", "After 12 Months")</f>
        <v>Last 12 Months</v>
      </c>
      <c r="G3990" s="1" t="s">
        <v>6991</v>
      </c>
      <c r="H3990" s="1" t="s">
        <v>2565</v>
      </c>
      <c r="I3990" s="1" t="s">
        <v>6992</v>
      </c>
      <c r="J3990" s="8">
        <f>EOMONTH(C3990, 0)</f>
        <v>45747</v>
      </c>
      <c r="K3990" s="1" t="s">
        <v>233</v>
      </c>
      <c r="L3990" s="1" t="str">
        <f>IF(ISNUMBER(SEARCH("Social subscription",I3990)),"Social Sub",IF(OR(ISNUMBER(SEARCH("Mens",I3990)),ISNUMBER(SEARCH("Ladies",I3990))),"Match Fees",IF(OR(ISNUMBER(SEARCH("Badgers",I3990)),ISNUMBER(SEARCH("Match Fee",I3990))),"Match Fees",IF(OR(ISNUMBER(SEARCH("Training",I3990)),ISNUMBER(SEARCH("Aspirations",I3990))),"Training Fee",""))))</f>
        <v>Match Fees</v>
      </c>
      <c r="M3990" s="1">
        <v>10</v>
      </c>
      <c r="N3990" s="1">
        <v>0</v>
      </c>
      <c r="O3990" s="1">
        <v>0</v>
      </c>
      <c r="P3990" s="1">
        <v>0</v>
      </c>
      <c r="Q3990" s="1">
        <v>10</v>
      </c>
    </row>
    <row r="3991" spans="1:17" ht="12.75">
      <c r="A3991" s="4">
        <v>45738</v>
      </c>
      <c r="B3991" s="18">
        <f>IF(AND(ISNUMBER(--LEFT(A3991,10)), ISNUMBER(--LEFT(C3991,10))), --LEFT(C3991,10) - --LEFT(A3991,10), "")</f>
        <v>2.4590000000025611</v>
      </c>
      <c r="C3991" s="4">
        <v>45740.459027777775</v>
      </c>
      <c r="D3991" s="16">
        <f>YEAR(C3991)</f>
        <v>2025</v>
      </c>
      <c r="E3991" s="1" t="str">
        <f t="shared" si="62"/>
        <v>March 2025</v>
      </c>
      <c r="F3991" s="3" t="str">
        <f ca="1">IF(C3991&gt;=TODAY()-365, "Last 12 Months", "After 12 Months")</f>
        <v>Last 12 Months</v>
      </c>
      <c r="G3991" s="1" t="s">
        <v>6993</v>
      </c>
      <c r="H3991" s="1" t="s">
        <v>2846</v>
      </c>
      <c r="I3991" s="1" t="s">
        <v>6994</v>
      </c>
      <c r="J3991" s="8">
        <f>EOMONTH(C3991, 0)</f>
        <v>45747</v>
      </c>
      <c r="K3991" s="1" t="s">
        <v>233</v>
      </c>
      <c r="L3991" s="1" t="str">
        <f>IF(ISNUMBER(SEARCH("Social subscription",I3991)),"Social Sub",IF(OR(ISNUMBER(SEARCH("Mens",I3991)),ISNUMBER(SEARCH("Ladies",I3991))),"Match Fees",IF(OR(ISNUMBER(SEARCH("Badgers",I3991)),ISNUMBER(SEARCH("Match Fee",I3991))),"Match Fees",IF(OR(ISNUMBER(SEARCH("Training",I3991)),ISNUMBER(SEARCH("Aspirations",I3991))),"Training Fee",""))))</f>
        <v>Match Fees</v>
      </c>
      <c r="M3991" s="1">
        <v>10</v>
      </c>
      <c r="N3991" s="1">
        <v>0</v>
      </c>
      <c r="O3991" s="1">
        <v>0</v>
      </c>
      <c r="P3991" s="1">
        <v>0</v>
      </c>
      <c r="Q3991" s="1">
        <v>10</v>
      </c>
    </row>
    <row r="3992" spans="1:17" ht="12.75">
      <c r="A3992" s="4">
        <v>45740</v>
      </c>
      <c r="B3992" s="18">
        <f>IF(AND(ISNUMBER(--LEFT(A3992,10)), ISNUMBER(--LEFT(C3992,10))), --LEFT(C3992,10) - --LEFT(A3992,10), "")</f>
        <v>0.4680000000007567</v>
      </c>
      <c r="C3992" s="4">
        <v>45740.468055555553</v>
      </c>
      <c r="D3992" s="16">
        <f>YEAR(C3992)</f>
        <v>2025</v>
      </c>
      <c r="E3992" s="1" t="str">
        <f t="shared" si="62"/>
        <v>March 2025</v>
      </c>
      <c r="F3992" s="3" t="str">
        <f ca="1">IF(C3992&gt;=TODAY()-365, "Last 12 Months", "After 12 Months")</f>
        <v>Last 12 Months</v>
      </c>
      <c r="G3992" s="1" t="s">
        <v>6995</v>
      </c>
      <c r="H3992" s="1" t="s">
        <v>3319</v>
      </c>
      <c r="I3992" s="1" t="s">
        <v>6996</v>
      </c>
      <c r="J3992" s="8">
        <f>EOMONTH(C3992, 0)</f>
        <v>45747</v>
      </c>
      <c r="K3992" s="1" t="s">
        <v>241</v>
      </c>
      <c r="L3992" s="1" t="str">
        <f>IF(ISNUMBER(SEARCH("Social subscription",I3992)),"Social Sub",IF(OR(ISNUMBER(SEARCH("Mens",I3992)),ISNUMBER(SEARCH("Ladies",I3992))),"Match Fees",IF(OR(ISNUMBER(SEARCH("Badgers",I3992)),ISNUMBER(SEARCH("Match Fee",I3992))),"Match Fees",IF(OR(ISNUMBER(SEARCH("Training",I3992)),ISNUMBER(SEARCH("Aspirations",I3992))),"Training Fee",""))))</f>
        <v>Match Fees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</row>
    <row r="3993" spans="1:17" ht="12.75">
      <c r="A3993" s="4">
        <v>45740</v>
      </c>
      <c r="B3993" s="18">
        <f>IF(AND(ISNUMBER(--LEFT(A3993,10)), ISNUMBER(--LEFT(C3993,10))), --LEFT(C3993,10) - --LEFT(A3993,10), "")</f>
        <v>0.4680000000007567</v>
      </c>
      <c r="C3993" s="4">
        <v>45740.468055555553</v>
      </c>
      <c r="D3993" s="16">
        <f>YEAR(C3993)</f>
        <v>2025</v>
      </c>
      <c r="E3993" s="1" t="str">
        <f t="shared" si="62"/>
        <v>March 2025</v>
      </c>
      <c r="F3993" s="3" t="str">
        <f ca="1">IF(C3993&gt;=TODAY()-365, "Last 12 Months", "After 12 Months")</f>
        <v>Last 12 Months</v>
      </c>
      <c r="G3993" s="1" t="s">
        <v>6997</v>
      </c>
      <c r="H3993" s="1" t="s">
        <v>2771</v>
      </c>
      <c r="I3993" s="1" t="s">
        <v>6996</v>
      </c>
      <c r="J3993" s="8">
        <f>EOMONTH(C3993, 0)</f>
        <v>45747</v>
      </c>
      <c r="K3993" s="1" t="s">
        <v>241</v>
      </c>
      <c r="L3993" s="1" t="str">
        <f>IF(ISNUMBER(SEARCH("Social subscription",I3993)),"Social Sub",IF(OR(ISNUMBER(SEARCH("Mens",I3993)),ISNUMBER(SEARCH("Ladies",I3993))),"Match Fees",IF(OR(ISNUMBER(SEARCH("Badgers",I3993)),ISNUMBER(SEARCH("Match Fee",I3993))),"Match Fees",IF(OR(ISNUMBER(SEARCH("Training",I3993)),ISNUMBER(SEARCH("Aspirations",I3993))),"Training Fee",""))))</f>
        <v>Match Fees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</row>
    <row r="3994" spans="1:17" ht="12.75">
      <c r="A3994" s="4">
        <v>45740</v>
      </c>
      <c r="B3994" s="18">
        <f>IF(AND(ISNUMBER(--LEFT(A3994,10)), ISNUMBER(--LEFT(C3994,10))), --LEFT(C3994,10) - --LEFT(A3994,10), "")</f>
        <v>0.4680000000007567</v>
      </c>
      <c r="C3994" s="4">
        <v>45740.468055555553</v>
      </c>
      <c r="D3994" s="16">
        <f>YEAR(C3994)</f>
        <v>2025</v>
      </c>
      <c r="E3994" s="1" t="str">
        <f t="shared" si="62"/>
        <v>March 2025</v>
      </c>
      <c r="F3994" s="3" t="str">
        <f ca="1">IF(C3994&gt;=TODAY()-365, "Last 12 Months", "After 12 Months")</f>
        <v>Last 12 Months</v>
      </c>
      <c r="G3994" s="1" t="s">
        <v>6998</v>
      </c>
      <c r="H3994" s="1" t="s">
        <v>3190</v>
      </c>
      <c r="I3994" s="1" t="s">
        <v>6996</v>
      </c>
      <c r="J3994" s="8">
        <f>EOMONTH(C3994, 0)</f>
        <v>45747</v>
      </c>
      <c r="K3994" s="1" t="s">
        <v>241</v>
      </c>
      <c r="L3994" s="1" t="str">
        <f>IF(ISNUMBER(SEARCH("Social subscription",I3994)),"Social Sub",IF(OR(ISNUMBER(SEARCH("Mens",I3994)),ISNUMBER(SEARCH("Ladies",I3994))),"Match Fees",IF(OR(ISNUMBER(SEARCH("Badgers",I3994)),ISNUMBER(SEARCH("Match Fee",I3994))),"Match Fees",IF(OR(ISNUMBER(SEARCH("Training",I3994)),ISNUMBER(SEARCH("Aspirations",I3994))),"Training Fee",""))))</f>
        <v>Match Fees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</row>
    <row r="3995" spans="1:17" ht="12.75">
      <c r="A3995" s="4">
        <v>45740</v>
      </c>
      <c r="B3995" s="18">
        <f>IF(AND(ISNUMBER(--LEFT(A3995,10)), ISNUMBER(--LEFT(C3995,10))), --LEFT(C3995,10) - --LEFT(A3995,10), "")</f>
        <v>0.4680000000007567</v>
      </c>
      <c r="C3995" s="4">
        <v>45740.468055555553</v>
      </c>
      <c r="D3995" s="16">
        <f>YEAR(C3995)</f>
        <v>2025</v>
      </c>
      <c r="E3995" s="1" t="str">
        <f t="shared" si="62"/>
        <v>March 2025</v>
      </c>
      <c r="F3995" s="3" t="str">
        <f ca="1">IF(C3995&gt;=TODAY()-365, "Last 12 Months", "After 12 Months")</f>
        <v>Last 12 Months</v>
      </c>
      <c r="G3995" s="1" t="s">
        <v>6999</v>
      </c>
      <c r="H3995" s="1" t="s">
        <v>1470</v>
      </c>
      <c r="I3995" s="1" t="s">
        <v>7000</v>
      </c>
      <c r="J3995" s="8">
        <f>EOMONTH(C3995, 0)</f>
        <v>45747</v>
      </c>
      <c r="K3995" s="1" t="s">
        <v>241</v>
      </c>
      <c r="L3995" s="1" t="str">
        <f>IF(ISNUMBER(SEARCH("Social subscription",I3995)),"Social Sub",IF(OR(ISNUMBER(SEARCH("Mens",I3995)),ISNUMBER(SEARCH("Ladies",I3995))),"Match Fees",IF(OR(ISNUMBER(SEARCH("Badgers",I3995)),ISNUMBER(SEARCH("Match Fee",I3995))),"Match Fees",IF(OR(ISNUMBER(SEARCH("Training",I3995)),ISNUMBER(SEARCH("Aspirations",I3995))),"Training Fee",""))))</f>
        <v>Match Fees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</row>
    <row r="3996" spans="1:17" ht="12.75">
      <c r="A3996" s="4">
        <v>45740</v>
      </c>
      <c r="B3996" s="18">
        <f>IF(AND(ISNUMBER(--LEFT(A3996,10)), ISNUMBER(--LEFT(C3996,10))), --LEFT(C3996,10) - --LEFT(A3996,10), "")</f>
        <v>0.4680000000007567</v>
      </c>
      <c r="C3996" s="4">
        <v>45740.468055555553</v>
      </c>
      <c r="D3996" s="16">
        <f>YEAR(C3996)</f>
        <v>2025</v>
      </c>
      <c r="E3996" s="1" t="str">
        <f t="shared" si="62"/>
        <v>March 2025</v>
      </c>
      <c r="F3996" s="3" t="str">
        <f ca="1">IF(C3996&gt;=TODAY()-365, "Last 12 Months", "After 12 Months")</f>
        <v>Last 12 Months</v>
      </c>
      <c r="G3996" s="1" t="s">
        <v>7001</v>
      </c>
      <c r="H3996" s="1" t="s">
        <v>2776</v>
      </c>
      <c r="I3996" s="1" t="s">
        <v>7000</v>
      </c>
      <c r="J3996" s="8">
        <f>EOMONTH(C3996, 0)</f>
        <v>45747</v>
      </c>
      <c r="K3996" s="1" t="s">
        <v>241</v>
      </c>
      <c r="L3996" s="1" t="str">
        <f>IF(ISNUMBER(SEARCH("Social subscription",I3996)),"Social Sub",IF(OR(ISNUMBER(SEARCH("Mens",I3996)),ISNUMBER(SEARCH("Ladies",I3996))),"Match Fees",IF(OR(ISNUMBER(SEARCH("Badgers",I3996)),ISNUMBER(SEARCH("Match Fee",I3996))),"Match Fees",IF(OR(ISNUMBER(SEARCH("Training",I3996)),ISNUMBER(SEARCH("Aspirations",I3996))),"Training Fee",""))))</f>
        <v>Match Fees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</row>
    <row r="3997" spans="1:17" ht="12.75">
      <c r="A3997" s="4">
        <v>45740</v>
      </c>
      <c r="B3997" s="18">
        <f>IF(AND(ISNUMBER(--LEFT(A3997,10)), ISNUMBER(--LEFT(C3997,10))), --LEFT(C3997,10) - --LEFT(A3997,10), "")</f>
        <v>0.4680000000007567</v>
      </c>
      <c r="C3997" s="4">
        <v>45740.468055555553</v>
      </c>
      <c r="D3997" s="16">
        <f>YEAR(C3997)</f>
        <v>2025</v>
      </c>
      <c r="E3997" s="1" t="str">
        <f t="shared" si="62"/>
        <v>March 2025</v>
      </c>
      <c r="F3997" s="3" t="str">
        <f ca="1">IF(C3997&gt;=TODAY()-365, "Last 12 Months", "After 12 Months")</f>
        <v>Last 12 Months</v>
      </c>
      <c r="G3997" s="1" t="s">
        <v>7002</v>
      </c>
      <c r="H3997" s="1" t="s">
        <v>5317</v>
      </c>
      <c r="I3997" s="1" t="s">
        <v>7003</v>
      </c>
      <c r="J3997" s="8">
        <f>EOMONTH(C3997, 0)</f>
        <v>45747</v>
      </c>
      <c r="K3997" s="1" t="s">
        <v>241</v>
      </c>
      <c r="L3997" s="1" t="str">
        <f>IF(ISNUMBER(SEARCH("Social subscription",I3997)),"Social Sub",IF(OR(ISNUMBER(SEARCH("Mens",I3997)),ISNUMBER(SEARCH("Ladies",I3997))),"Match Fees",IF(OR(ISNUMBER(SEARCH("Badgers",I3997)),ISNUMBER(SEARCH("Match Fee",I3997))),"Match Fees",IF(OR(ISNUMBER(SEARCH("Training",I3997)),ISNUMBER(SEARCH("Aspirations",I3997))),"Training Fee",""))))</f>
        <v>Match Fees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</row>
    <row r="3998" spans="1:17" ht="12.75">
      <c r="A3998" s="4">
        <v>45740</v>
      </c>
      <c r="B3998" s="18">
        <f>IF(AND(ISNUMBER(--LEFT(A3998,10)), ISNUMBER(--LEFT(C3998,10))), --LEFT(C3998,10) - --LEFT(A3998,10), "")</f>
        <v>0.4680000000007567</v>
      </c>
      <c r="C3998" s="4">
        <v>45740.468055555553</v>
      </c>
      <c r="D3998" s="16">
        <f>YEAR(C3998)</f>
        <v>2025</v>
      </c>
      <c r="E3998" s="1" t="str">
        <f t="shared" si="62"/>
        <v>March 2025</v>
      </c>
      <c r="F3998" s="3" t="str">
        <f ca="1">IF(C3998&gt;=TODAY()-365, "Last 12 Months", "After 12 Months")</f>
        <v>Last 12 Months</v>
      </c>
      <c r="G3998" s="1" t="s">
        <v>7004</v>
      </c>
      <c r="H3998" s="1" t="s">
        <v>1871</v>
      </c>
      <c r="I3998" s="1" t="s">
        <v>7000</v>
      </c>
      <c r="J3998" s="8">
        <f>EOMONTH(C3998, 0)</f>
        <v>45747</v>
      </c>
      <c r="K3998" s="1" t="s">
        <v>241</v>
      </c>
      <c r="L3998" s="1" t="str">
        <f>IF(ISNUMBER(SEARCH("Social subscription",I3998)),"Social Sub",IF(OR(ISNUMBER(SEARCH("Mens",I3998)),ISNUMBER(SEARCH("Ladies",I3998))),"Match Fees",IF(OR(ISNUMBER(SEARCH("Badgers",I3998)),ISNUMBER(SEARCH("Match Fee",I3998))),"Match Fees",IF(OR(ISNUMBER(SEARCH("Training",I3998)),ISNUMBER(SEARCH("Aspirations",I3998))),"Training Fee",""))))</f>
        <v>Match Fees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</row>
    <row r="3999" spans="1:17" ht="12.75">
      <c r="A3999" s="4">
        <v>45740</v>
      </c>
      <c r="B3999" s="18">
        <f>IF(AND(ISNUMBER(--LEFT(A3999,10)), ISNUMBER(--LEFT(C3999,10))), --LEFT(C3999,10) - --LEFT(A3999,10), "")</f>
        <v>0.4680000000007567</v>
      </c>
      <c r="C3999" s="4">
        <v>45740.468055555553</v>
      </c>
      <c r="D3999" s="16">
        <f>YEAR(C3999)</f>
        <v>2025</v>
      </c>
      <c r="E3999" s="1" t="str">
        <f t="shared" si="62"/>
        <v>March 2025</v>
      </c>
      <c r="F3999" s="3" t="str">
        <f ca="1">IF(C3999&gt;=TODAY()-365, "Last 12 Months", "After 12 Months")</f>
        <v>Last 12 Months</v>
      </c>
      <c r="G3999" s="1" t="s">
        <v>7005</v>
      </c>
      <c r="H3999" s="1" t="s">
        <v>2477</v>
      </c>
      <c r="I3999" s="1" t="s">
        <v>7000</v>
      </c>
      <c r="J3999" s="8">
        <f>EOMONTH(C3999, 0)</f>
        <v>45747</v>
      </c>
      <c r="K3999" s="1" t="s">
        <v>241</v>
      </c>
      <c r="L3999" s="1" t="str">
        <f>IF(ISNUMBER(SEARCH("Social subscription",I3999)),"Social Sub",IF(OR(ISNUMBER(SEARCH("Mens",I3999)),ISNUMBER(SEARCH("Ladies",I3999))),"Match Fees",IF(OR(ISNUMBER(SEARCH("Badgers",I3999)),ISNUMBER(SEARCH("Match Fee",I3999))),"Match Fees",IF(OR(ISNUMBER(SEARCH("Training",I3999)),ISNUMBER(SEARCH("Aspirations",I3999))),"Training Fee",""))))</f>
        <v>Match Fees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</row>
    <row r="4000" spans="1:17" ht="12.75">
      <c r="A4000" s="4">
        <v>45740</v>
      </c>
      <c r="B4000" s="18">
        <f>IF(AND(ISNUMBER(--LEFT(A4000,10)), ISNUMBER(--LEFT(C4000,10))), --LEFT(C4000,10) - --LEFT(A4000,10), "")</f>
        <v>0.4680000000007567</v>
      </c>
      <c r="C4000" s="4">
        <v>45740.468055555553</v>
      </c>
      <c r="D4000" s="16">
        <f>YEAR(C4000)</f>
        <v>2025</v>
      </c>
      <c r="E4000" s="1" t="str">
        <f t="shared" si="62"/>
        <v>March 2025</v>
      </c>
      <c r="F4000" s="3" t="str">
        <f ca="1">IF(C4000&gt;=TODAY()-365, "Last 12 Months", "After 12 Months")</f>
        <v>Last 12 Months</v>
      </c>
      <c r="G4000" s="1" t="s">
        <v>7006</v>
      </c>
      <c r="H4000" s="1" t="s">
        <v>1354</v>
      </c>
      <c r="I4000" s="1" t="s">
        <v>7000</v>
      </c>
      <c r="J4000" s="8">
        <f>EOMONTH(C4000, 0)</f>
        <v>45747</v>
      </c>
      <c r="K4000" s="1" t="s">
        <v>241</v>
      </c>
      <c r="L4000" s="1" t="str">
        <f>IF(ISNUMBER(SEARCH("Social subscription",I4000)),"Social Sub",IF(OR(ISNUMBER(SEARCH("Mens",I4000)),ISNUMBER(SEARCH("Ladies",I4000))),"Match Fees",IF(OR(ISNUMBER(SEARCH("Badgers",I4000)),ISNUMBER(SEARCH("Match Fee",I4000))),"Match Fees",IF(OR(ISNUMBER(SEARCH("Training",I4000)),ISNUMBER(SEARCH("Aspirations",I4000))),"Training Fee",""))))</f>
        <v>Match Fees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</row>
    <row r="4001" spans="1:17" ht="12.75">
      <c r="A4001" s="4">
        <v>45740</v>
      </c>
      <c r="B4001" s="18">
        <f>IF(AND(ISNUMBER(--LEFT(A4001,10)), ISNUMBER(--LEFT(C4001,10))), --LEFT(C4001,10) - --LEFT(A4001,10), "")</f>
        <v>0.4680000000007567</v>
      </c>
      <c r="C4001" s="4">
        <v>45740.468055555553</v>
      </c>
      <c r="D4001" s="16">
        <f>YEAR(C4001)</f>
        <v>2025</v>
      </c>
      <c r="E4001" s="1" t="str">
        <f t="shared" si="62"/>
        <v>March 2025</v>
      </c>
      <c r="F4001" s="3" t="str">
        <f ca="1">IF(C4001&gt;=TODAY()-365, "Last 12 Months", "After 12 Months")</f>
        <v>Last 12 Months</v>
      </c>
      <c r="G4001" s="1" t="s">
        <v>7007</v>
      </c>
      <c r="H4001" s="1" t="s">
        <v>2637</v>
      </c>
      <c r="I4001" s="1" t="s">
        <v>7003</v>
      </c>
      <c r="J4001" s="8">
        <f>EOMONTH(C4001, 0)</f>
        <v>45747</v>
      </c>
      <c r="K4001" s="1" t="s">
        <v>241</v>
      </c>
      <c r="L4001" s="1" t="str">
        <f>IF(ISNUMBER(SEARCH("Social subscription",I4001)),"Social Sub",IF(OR(ISNUMBER(SEARCH("Mens",I4001)),ISNUMBER(SEARCH("Ladies",I4001))),"Match Fees",IF(OR(ISNUMBER(SEARCH("Badgers",I4001)),ISNUMBER(SEARCH("Match Fee",I4001))),"Match Fees",IF(OR(ISNUMBER(SEARCH("Training",I4001)),ISNUMBER(SEARCH("Aspirations",I4001))),"Training Fee",""))))</f>
        <v>Match Fees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</row>
    <row r="4002" spans="1:17" ht="12.75">
      <c r="A4002" s="4">
        <v>45740</v>
      </c>
      <c r="B4002" s="18">
        <f>IF(AND(ISNUMBER(--LEFT(A4002,10)), ISNUMBER(--LEFT(C4002,10))), --LEFT(C4002,10) - --LEFT(A4002,10), "")</f>
        <v>0.4680000000007567</v>
      </c>
      <c r="C4002" s="4">
        <v>45740.468055555553</v>
      </c>
      <c r="D4002" s="16">
        <f>YEAR(C4002)</f>
        <v>2025</v>
      </c>
      <c r="E4002" s="1" t="str">
        <f t="shared" si="62"/>
        <v>March 2025</v>
      </c>
      <c r="F4002" s="3" t="str">
        <f ca="1">IF(C4002&gt;=TODAY()-365, "Last 12 Months", "After 12 Months")</f>
        <v>Last 12 Months</v>
      </c>
      <c r="G4002" s="1" t="s">
        <v>7008</v>
      </c>
      <c r="H4002" s="1" t="s">
        <v>3198</v>
      </c>
      <c r="I4002" s="1" t="s">
        <v>6996</v>
      </c>
      <c r="J4002" s="8">
        <f>EOMONTH(C4002, 0)</f>
        <v>45747</v>
      </c>
      <c r="K4002" s="1" t="s">
        <v>241</v>
      </c>
      <c r="L4002" s="1" t="str">
        <f>IF(ISNUMBER(SEARCH("Social subscription",I4002)),"Social Sub",IF(OR(ISNUMBER(SEARCH("Mens",I4002)),ISNUMBER(SEARCH("Ladies",I4002))),"Match Fees",IF(OR(ISNUMBER(SEARCH("Badgers",I4002)),ISNUMBER(SEARCH("Match Fee",I4002))),"Match Fees",IF(OR(ISNUMBER(SEARCH("Training",I4002)),ISNUMBER(SEARCH("Aspirations",I4002))),"Training Fee",""))))</f>
        <v>Match Fees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</row>
    <row r="4003" spans="1:17" ht="12.75">
      <c r="A4003" s="4">
        <v>45740</v>
      </c>
      <c r="B4003" s="18">
        <f>IF(AND(ISNUMBER(--LEFT(A4003,10)), ISNUMBER(--LEFT(C4003,10))), --LEFT(C4003,10) - --LEFT(A4003,10), "")</f>
        <v>0.4680000000007567</v>
      </c>
      <c r="C4003" s="4">
        <v>45740.468055555553</v>
      </c>
      <c r="D4003" s="16">
        <f>YEAR(C4003)</f>
        <v>2025</v>
      </c>
      <c r="E4003" s="1" t="str">
        <f t="shared" si="62"/>
        <v>March 2025</v>
      </c>
      <c r="F4003" s="3" t="str">
        <f ca="1">IF(C4003&gt;=TODAY()-365, "Last 12 Months", "After 12 Months")</f>
        <v>Last 12 Months</v>
      </c>
      <c r="G4003" s="1" t="s">
        <v>7009</v>
      </c>
      <c r="H4003" s="1" t="s">
        <v>1692</v>
      </c>
      <c r="I4003" s="1" t="s">
        <v>7000</v>
      </c>
      <c r="J4003" s="8">
        <f>EOMONTH(C4003, 0)</f>
        <v>45747</v>
      </c>
      <c r="K4003" s="1" t="s">
        <v>241</v>
      </c>
      <c r="L4003" s="1" t="str">
        <f>IF(ISNUMBER(SEARCH("Social subscription",I4003)),"Social Sub",IF(OR(ISNUMBER(SEARCH("Mens",I4003)),ISNUMBER(SEARCH("Ladies",I4003))),"Match Fees",IF(OR(ISNUMBER(SEARCH("Badgers",I4003)),ISNUMBER(SEARCH("Match Fee",I4003))),"Match Fees",IF(OR(ISNUMBER(SEARCH("Training",I4003)),ISNUMBER(SEARCH("Aspirations",I4003))),"Training Fee",""))))</f>
        <v>Match Fees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</row>
    <row r="4004" spans="1:17" ht="12.75">
      <c r="A4004" s="4">
        <v>45734</v>
      </c>
      <c r="B4004" s="18">
        <f>IF(AND(ISNUMBER(--LEFT(A4004,10)), ISNUMBER(--LEFT(C4004,10))), --LEFT(C4004,10) - --LEFT(A4004,10), "")</f>
        <v>6.7326000000030035</v>
      </c>
      <c r="C4004" s="4">
        <v>45740.732638888891</v>
      </c>
      <c r="D4004" s="16">
        <f>YEAR(C4004)</f>
        <v>2025</v>
      </c>
      <c r="E4004" s="1" t="str">
        <f t="shared" si="62"/>
        <v>March 2025</v>
      </c>
      <c r="F4004" s="3" t="str">
        <f ca="1">IF(C4004&gt;=TODAY()-365, "Last 12 Months", "After 12 Months")</f>
        <v>Last 12 Months</v>
      </c>
      <c r="G4004" s="1" t="s">
        <v>7010</v>
      </c>
      <c r="H4004" s="1" t="s">
        <v>4982</v>
      </c>
      <c r="I4004" s="1" t="s">
        <v>3112</v>
      </c>
      <c r="J4004" s="8">
        <f>EOMONTH(C4004, 0)</f>
        <v>45747</v>
      </c>
      <c r="K4004" s="1" t="s">
        <v>233</v>
      </c>
      <c r="L4004" s="1" t="str">
        <f>IF(ISNUMBER(SEARCH("Social subscription",I4004)),"Social Sub",IF(OR(ISNUMBER(SEARCH("Mens",I4004)),ISNUMBER(SEARCH("Ladies",I4004))),"Match Fees",IF(OR(ISNUMBER(SEARCH("Badgers",I4004)),ISNUMBER(SEARCH("Match Fee",I4004))),"Match Fees",IF(OR(ISNUMBER(SEARCH("Training",I4004)),ISNUMBER(SEARCH("Aspirations",I4004))),"Training Fee",""))))</f>
        <v>Match Fees</v>
      </c>
      <c r="M4004" s="1">
        <v>100</v>
      </c>
      <c r="N4004" s="1">
        <v>0</v>
      </c>
      <c r="O4004" s="1">
        <v>0</v>
      </c>
      <c r="P4004" s="1">
        <v>0</v>
      </c>
      <c r="Q4004" s="1">
        <v>100</v>
      </c>
    </row>
    <row r="4005" spans="1:17" ht="12.75">
      <c r="A4005" s="4">
        <v>45740</v>
      </c>
      <c r="B4005" s="18">
        <f>IF(AND(ISNUMBER(--LEFT(A4005,10)), ISNUMBER(--LEFT(C4005,10))), --LEFT(C4005,10) - --LEFT(A4005,10), "")</f>
        <v>0.84790000000066357</v>
      </c>
      <c r="C4005" s="4">
        <v>45740.847916666666</v>
      </c>
      <c r="D4005" s="16">
        <f>YEAR(C4005)</f>
        <v>2025</v>
      </c>
      <c r="E4005" s="1" t="str">
        <f t="shared" si="62"/>
        <v>March 2025</v>
      </c>
      <c r="F4005" s="3" t="str">
        <f ca="1">IF(C4005&gt;=TODAY()-365, "Last 12 Months", "After 12 Months")</f>
        <v>Last 12 Months</v>
      </c>
      <c r="G4005" s="1" t="s">
        <v>7011</v>
      </c>
      <c r="H4005" s="1" t="s">
        <v>610</v>
      </c>
      <c r="I4005" s="1" t="s">
        <v>7012</v>
      </c>
      <c r="J4005" s="8">
        <f>EOMONTH(C4005, 0)</f>
        <v>45747</v>
      </c>
      <c r="K4005" s="1" t="s">
        <v>241</v>
      </c>
      <c r="L4005" s="1" t="str">
        <f>IF(ISNUMBER(SEARCH("Social subscription",I4005)),"Social Sub",IF(OR(ISNUMBER(SEARCH("Mens",I4005)),ISNUMBER(SEARCH("Ladies",I4005))),"Match Fees",IF(OR(ISNUMBER(SEARCH("Badgers",I4005)),ISNUMBER(SEARCH("Match Fee",I4005))),"Match Fees",IF(OR(ISNUMBER(SEARCH("Training",I4005)),ISNUMBER(SEARCH("Aspirations",I4005))),"Training Fee",""))))</f>
        <v>Training Fee</v>
      </c>
      <c r="M4005" s="1">
        <v>3</v>
      </c>
      <c r="N4005" s="1">
        <v>0</v>
      </c>
      <c r="O4005" s="1">
        <v>0</v>
      </c>
      <c r="P4005" s="1">
        <v>0</v>
      </c>
      <c r="Q4005" s="1">
        <v>3</v>
      </c>
    </row>
    <row r="4006" spans="1:17" ht="12.75">
      <c r="A4006" s="4">
        <v>45740</v>
      </c>
      <c r="B4006" s="18">
        <f>IF(AND(ISNUMBER(--LEFT(A4006,10)), ISNUMBER(--LEFT(C4006,10))), --LEFT(C4006,10) - --LEFT(A4006,10), "")</f>
        <v>0.84790000000066357</v>
      </c>
      <c r="C4006" s="4">
        <v>45740.847916666666</v>
      </c>
      <c r="D4006" s="16">
        <f>YEAR(C4006)</f>
        <v>2025</v>
      </c>
      <c r="E4006" s="1" t="str">
        <f t="shared" si="62"/>
        <v>March 2025</v>
      </c>
      <c r="F4006" s="3" t="str">
        <f ca="1">IF(C4006&gt;=TODAY()-365, "Last 12 Months", "After 12 Months")</f>
        <v>Last 12 Months</v>
      </c>
      <c r="G4006" s="1" t="s">
        <v>7013</v>
      </c>
      <c r="H4006" s="1" t="s">
        <v>613</v>
      </c>
      <c r="I4006" s="1" t="s">
        <v>7012</v>
      </c>
      <c r="J4006" s="8">
        <f>EOMONTH(C4006, 0)</f>
        <v>45747</v>
      </c>
      <c r="K4006" s="1" t="s">
        <v>241</v>
      </c>
      <c r="L4006" s="1" t="str">
        <f>IF(ISNUMBER(SEARCH("Social subscription",I4006)),"Social Sub",IF(OR(ISNUMBER(SEARCH("Mens",I4006)),ISNUMBER(SEARCH("Ladies",I4006))),"Match Fees",IF(OR(ISNUMBER(SEARCH("Badgers",I4006)),ISNUMBER(SEARCH("Match Fee",I4006))),"Match Fees",IF(OR(ISNUMBER(SEARCH("Training",I4006)),ISNUMBER(SEARCH("Aspirations",I4006))),"Training Fee",""))))</f>
        <v>Training Fee</v>
      </c>
      <c r="M4006" s="1">
        <v>3</v>
      </c>
      <c r="N4006" s="1">
        <v>0</v>
      </c>
      <c r="O4006" s="1">
        <v>0</v>
      </c>
      <c r="P4006" s="1">
        <v>0</v>
      </c>
      <c r="Q4006" s="1">
        <v>3</v>
      </c>
    </row>
    <row r="4007" spans="1:17" ht="12.75">
      <c r="A4007" s="4">
        <v>45740</v>
      </c>
      <c r="B4007" s="18">
        <f>IF(AND(ISNUMBER(--LEFT(A4007,10)), ISNUMBER(--LEFT(C4007,10))), --LEFT(C4007,10) - --LEFT(A4007,10), "")</f>
        <v>0.84790000000066357</v>
      </c>
      <c r="C4007" s="4">
        <v>45740.847916666666</v>
      </c>
      <c r="D4007" s="16">
        <f>YEAR(C4007)</f>
        <v>2025</v>
      </c>
      <c r="E4007" s="1" t="str">
        <f t="shared" si="62"/>
        <v>March 2025</v>
      </c>
      <c r="F4007" s="3" t="str">
        <f ca="1">IF(C4007&gt;=TODAY()-365, "Last 12 Months", "After 12 Months")</f>
        <v>Last 12 Months</v>
      </c>
      <c r="G4007" s="1" t="s">
        <v>7014</v>
      </c>
      <c r="H4007" s="1" t="s">
        <v>1153</v>
      </c>
      <c r="I4007" s="1" t="s">
        <v>7012</v>
      </c>
      <c r="J4007" s="8">
        <f>EOMONTH(C4007, 0)</f>
        <v>45747</v>
      </c>
      <c r="K4007" s="1" t="s">
        <v>241</v>
      </c>
      <c r="L4007" s="1" t="str">
        <f>IF(ISNUMBER(SEARCH("Social subscription",I4007)),"Social Sub",IF(OR(ISNUMBER(SEARCH("Mens",I4007)),ISNUMBER(SEARCH("Ladies",I4007))),"Match Fees",IF(OR(ISNUMBER(SEARCH("Badgers",I4007)),ISNUMBER(SEARCH("Match Fee",I4007))),"Match Fees",IF(OR(ISNUMBER(SEARCH("Training",I4007)),ISNUMBER(SEARCH("Aspirations",I4007))),"Training Fee",""))))</f>
        <v>Training Fee</v>
      </c>
      <c r="M4007" s="1">
        <v>3</v>
      </c>
      <c r="N4007" s="1">
        <v>0</v>
      </c>
      <c r="O4007" s="1">
        <v>0</v>
      </c>
      <c r="P4007" s="1">
        <v>0</v>
      </c>
      <c r="Q4007" s="1">
        <v>3</v>
      </c>
    </row>
    <row r="4008" spans="1:17" ht="12.75">
      <c r="A4008" s="4">
        <v>45740</v>
      </c>
      <c r="B4008" s="18">
        <f>IF(AND(ISNUMBER(--LEFT(A4008,10)), ISNUMBER(--LEFT(C4008,10))), --LEFT(C4008,10) - --LEFT(A4008,10), "")</f>
        <v>0.84790000000066357</v>
      </c>
      <c r="C4008" s="4">
        <v>45740.847916666666</v>
      </c>
      <c r="D4008" s="16">
        <f>YEAR(C4008)</f>
        <v>2025</v>
      </c>
      <c r="E4008" s="1" t="str">
        <f t="shared" si="62"/>
        <v>March 2025</v>
      </c>
      <c r="F4008" s="3" t="str">
        <f ca="1">IF(C4008&gt;=TODAY()-365, "Last 12 Months", "After 12 Months")</f>
        <v>Last 12 Months</v>
      </c>
      <c r="G4008" s="1" t="s">
        <v>7015</v>
      </c>
      <c r="H4008" s="1" t="s">
        <v>1156</v>
      </c>
      <c r="I4008" s="1" t="s">
        <v>7012</v>
      </c>
      <c r="J4008" s="8">
        <f>EOMONTH(C4008, 0)</f>
        <v>45747</v>
      </c>
      <c r="K4008" s="1" t="s">
        <v>241</v>
      </c>
      <c r="L4008" s="1" t="str">
        <f>IF(ISNUMBER(SEARCH("Social subscription",I4008)),"Social Sub",IF(OR(ISNUMBER(SEARCH("Mens",I4008)),ISNUMBER(SEARCH("Ladies",I4008))),"Match Fees",IF(OR(ISNUMBER(SEARCH("Badgers",I4008)),ISNUMBER(SEARCH("Match Fee",I4008))),"Match Fees",IF(OR(ISNUMBER(SEARCH("Training",I4008)),ISNUMBER(SEARCH("Aspirations",I4008))),"Training Fee",""))))</f>
        <v>Training Fee</v>
      </c>
      <c r="M4008" s="1">
        <v>3</v>
      </c>
      <c r="N4008" s="1">
        <v>0</v>
      </c>
      <c r="O4008" s="1">
        <v>0</v>
      </c>
      <c r="P4008" s="1">
        <v>0</v>
      </c>
      <c r="Q4008" s="1">
        <v>3</v>
      </c>
    </row>
    <row r="4009" spans="1:17" ht="12.75">
      <c r="A4009" s="4">
        <v>45740</v>
      </c>
      <c r="B4009" s="18">
        <f>IF(AND(ISNUMBER(--LEFT(A4009,10)), ISNUMBER(--LEFT(C4009,10))), --LEFT(C4009,10) - --LEFT(A4009,10), "")</f>
        <v>0.84790000000066357</v>
      </c>
      <c r="C4009" s="4">
        <v>45740.847916666666</v>
      </c>
      <c r="D4009" s="16">
        <f>YEAR(C4009)</f>
        <v>2025</v>
      </c>
      <c r="E4009" s="1" t="str">
        <f t="shared" si="62"/>
        <v>March 2025</v>
      </c>
      <c r="F4009" s="3" t="str">
        <f ca="1">IF(C4009&gt;=TODAY()-365, "Last 12 Months", "After 12 Months")</f>
        <v>Last 12 Months</v>
      </c>
      <c r="G4009" s="1" t="s">
        <v>7016</v>
      </c>
      <c r="H4009" s="1" t="s">
        <v>1429</v>
      </c>
      <c r="I4009" s="1" t="s">
        <v>7012</v>
      </c>
      <c r="J4009" s="8">
        <f>EOMONTH(C4009, 0)</f>
        <v>45747</v>
      </c>
      <c r="K4009" s="1" t="s">
        <v>241</v>
      </c>
      <c r="L4009" s="1" t="str">
        <f>IF(ISNUMBER(SEARCH("Social subscription",I4009)),"Social Sub",IF(OR(ISNUMBER(SEARCH("Mens",I4009)),ISNUMBER(SEARCH("Ladies",I4009))),"Match Fees",IF(OR(ISNUMBER(SEARCH("Badgers",I4009)),ISNUMBER(SEARCH("Match Fee",I4009))),"Match Fees",IF(OR(ISNUMBER(SEARCH("Training",I4009)),ISNUMBER(SEARCH("Aspirations",I4009))),"Training Fee",""))))</f>
        <v>Training Fee</v>
      </c>
      <c r="M4009" s="1">
        <v>3</v>
      </c>
      <c r="N4009" s="1">
        <v>0</v>
      </c>
      <c r="O4009" s="1">
        <v>0</v>
      </c>
      <c r="P4009" s="1">
        <v>0</v>
      </c>
      <c r="Q4009" s="1">
        <v>3</v>
      </c>
    </row>
    <row r="4010" spans="1:17" ht="12.75">
      <c r="A4010" s="4">
        <v>45737</v>
      </c>
      <c r="B4010" s="18">
        <f>IF(AND(ISNUMBER(--LEFT(A4010,10)), ISNUMBER(--LEFT(C4010,10))), --LEFT(C4010,10) - --LEFT(A4010,10), "")</f>
        <v>3.848599999997532</v>
      </c>
      <c r="C4010" s="4">
        <v>45740.848611111112</v>
      </c>
      <c r="D4010" s="16">
        <f>YEAR(C4010)</f>
        <v>2025</v>
      </c>
      <c r="E4010" s="1" t="str">
        <f t="shared" si="62"/>
        <v>March 2025</v>
      </c>
      <c r="F4010" s="3" t="str">
        <f ca="1">IF(C4010&gt;=TODAY()-365, "Last 12 Months", "After 12 Months")</f>
        <v>Last 12 Months</v>
      </c>
      <c r="G4010" s="1" t="s">
        <v>7017</v>
      </c>
      <c r="H4010" s="1" t="s">
        <v>1429</v>
      </c>
      <c r="I4010" s="1" t="s">
        <v>7018</v>
      </c>
      <c r="J4010" s="8">
        <f>EOMONTH(C4010, 0)</f>
        <v>45747</v>
      </c>
      <c r="K4010" s="1" t="s">
        <v>241</v>
      </c>
      <c r="L4010" s="1" t="str">
        <f>IF(ISNUMBER(SEARCH("Social subscription",I4010)),"Social Sub",IF(OR(ISNUMBER(SEARCH("Mens",I4010)),ISNUMBER(SEARCH("Ladies",I4010))),"Match Fees",IF(OR(ISNUMBER(SEARCH("Badgers",I4010)),ISNUMBER(SEARCH("Match Fee",I4010))),"Match Fees",IF(OR(ISNUMBER(SEARCH("Training",I4010)),ISNUMBER(SEARCH("Aspirations",I4010))),"Training Fee",""))))</f>
        <v>Match Fees</v>
      </c>
      <c r="M4010" s="1">
        <v>3</v>
      </c>
      <c r="N4010" s="1">
        <v>0</v>
      </c>
      <c r="O4010" s="1">
        <v>0</v>
      </c>
      <c r="P4010" s="1">
        <v>0</v>
      </c>
      <c r="Q4010" s="1">
        <v>3</v>
      </c>
    </row>
    <row r="4011" spans="1:17" ht="12.75">
      <c r="A4011" s="4">
        <v>45710</v>
      </c>
      <c r="B4011" s="18">
        <f>IF(AND(ISNUMBER(--LEFT(A4011,10)), ISNUMBER(--LEFT(C4011,10))), --LEFT(C4011,10) - --LEFT(A4011,10), "")</f>
        <v>31.354099999996834</v>
      </c>
      <c r="C4011" s="4">
        <v>45741.354166666664</v>
      </c>
      <c r="D4011" s="16">
        <f>YEAR(C4011)</f>
        <v>2025</v>
      </c>
      <c r="E4011" s="1" t="str">
        <f t="shared" si="62"/>
        <v>March 2025</v>
      </c>
      <c r="F4011" s="3" t="str">
        <f ca="1">IF(C4011&gt;=TODAY()-365, "Last 12 Months", "After 12 Months")</f>
        <v>Last 12 Months</v>
      </c>
      <c r="G4011" s="1" t="s">
        <v>7019</v>
      </c>
      <c r="H4011" s="1" t="s">
        <v>371</v>
      </c>
      <c r="I4011" s="1" t="s">
        <v>6653</v>
      </c>
      <c r="J4011" s="8">
        <f>EOMONTH(C4011, 0)</f>
        <v>45747</v>
      </c>
      <c r="K4011" s="1" t="s">
        <v>373</v>
      </c>
      <c r="L4011" s="1" t="str">
        <f>IF(ISNUMBER(SEARCH("Social subscription",I4011)),"Social Sub",IF(OR(ISNUMBER(SEARCH("Mens",I4011)),ISNUMBER(SEARCH("Ladies",I4011))),"Match Fees",IF(OR(ISNUMBER(SEARCH("Badgers",I4011)),ISNUMBER(SEARCH("Match Fee",I4011))),"Match Fees",IF(OR(ISNUMBER(SEARCH("Training",I4011)),ISNUMBER(SEARCH("Aspirations",I4011))),"Training Fee",""))))</f>
        <v>Match Fees</v>
      </c>
      <c r="M4011" s="1">
        <v>5</v>
      </c>
      <c r="N4011" s="1">
        <v>0.12</v>
      </c>
      <c r="O4011" s="1">
        <v>0.05</v>
      </c>
      <c r="P4011" s="1">
        <v>0</v>
      </c>
      <c r="Q4011" s="1">
        <v>4.83</v>
      </c>
    </row>
    <row r="4012" spans="1:17" ht="12.75">
      <c r="A4012" s="4">
        <v>45716</v>
      </c>
      <c r="B4012" s="18">
        <f>IF(AND(ISNUMBER(--LEFT(A4012,10)), ISNUMBER(--LEFT(C4012,10))), --LEFT(C4012,10) - --LEFT(A4012,10), "")</f>
        <v>25.354099999996834</v>
      </c>
      <c r="C4012" s="4">
        <v>45741.354166666664</v>
      </c>
      <c r="D4012" s="16">
        <f>YEAR(C4012)</f>
        <v>2025</v>
      </c>
      <c r="E4012" s="1" t="str">
        <f t="shared" si="62"/>
        <v>March 2025</v>
      </c>
      <c r="F4012" s="3" t="str">
        <f ca="1">IF(C4012&gt;=TODAY()-365, "Last 12 Months", "After 12 Months")</f>
        <v>Last 12 Months</v>
      </c>
      <c r="G4012" s="1" t="s">
        <v>7020</v>
      </c>
      <c r="H4012" s="1" t="s">
        <v>371</v>
      </c>
      <c r="I4012" s="1" t="s">
        <v>6655</v>
      </c>
      <c r="J4012" s="8">
        <f>EOMONTH(C4012, 0)</f>
        <v>45747</v>
      </c>
      <c r="K4012" s="1" t="s">
        <v>373</v>
      </c>
      <c r="L4012" s="1" t="str">
        <f>IF(ISNUMBER(SEARCH("Social subscription",I4012)),"Social Sub",IF(OR(ISNUMBER(SEARCH("Mens",I4012)),ISNUMBER(SEARCH("Ladies",I4012))),"Match Fees",IF(OR(ISNUMBER(SEARCH("Badgers",I4012)),ISNUMBER(SEARCH("Match Fee",I4012))),"Match Fees",IF(OR(ISNUMBER(SEARCH("Training",I4012)),ISNUMBER(SEARCH("Aspirations",I4012))),"Training Fee",""))))</f>
        <v>Match Fees</v>
      </c>
      <c r="M4012" s="1">
        <v>5</v>
      </c>
      <c r="N4012" s="1">
        <v>0.12</v>
      </c>
      <c r="O4012" s="1">
        <v>0.05</v>
      </c>
      <c r="P4012" s="1">
        <v>0</v>
      </c>
      <c r="Q4012" s="1">
        <v>4.83</v>
      </c>
    </row>
    <row r="4013" spans="1:17" ht="12.75">
      <c r="A4013" s="4">
        <v>45731</v>
      </c>
      <c r="B4013" s="18">
        <f>IF(AND(ISNUMBER(--LEFT(A4013,10)), ISNUMBER(--LEFT(C4013,10))), --LEFT(C4013,10) - --LEFT(A4013,10), "")</f>
        <v>10.354099999996834</v>
      </c>
      <c r="C4013" s="4">
        <v>45741.354166666664</v>
      </c>
      <c r="D4013" s="16">
        <f>YEAR(C4013)</f>
        <v>2025</v>
      </c>
      <c r="E4013" s="1" t="str">
        <f t="shared" si="62"/>
        <v>March 2025</v>
      </c>
      <c r="F4013" s="3" t="str">
        <f ca="1">IF(C4013&gt;=TODAY()-365, "Last 12 Months", "After 12 Months")</f>
        <v>Last 12 Months</v>
      </c>
      <c r="G4013" s="1" t="s">
        <v>7021</v>
      </c>
      <c r="H4013" s="1" t="s">
        <v>371</v>
      </c>
      <c r="I4013" s="1" t="s">
        <v>7022</v>
      </c>
      <c r="J4013" s="8">
        <f>EOMONTH(C4013, 0)</f>
        <v>45747</v>
      </c>
      <c r="K4013" s="1" t="s">
        <v>373</v>
      </c>
      <c r="L4013" s="1" t="str">
        <f>IF(ISNUMBER(SEARCH("Social subscription",I4013)),"Social Sub",IF(OR(ISNUMBER(SEARCH("Mens",I4013)),ISNUMBER(SEARCH("Ladies",I4013))),"Match Fees",IF(OR(ISNUMBER(SEARCH("Badgers",I4013)),ISNUMBER(SEARCH("Match Fee",I4013))),"Match Fees",IF(OR(ISNUMBER(SEARCH("Training",I4013)),ISNUMBER(SEARCH("Aspirations",I4013))),"Training Fee",""))))</f>
        <v>Match Fees</v>
      </c>
      <c r="M4013" s="1">
        <v>5</v>
      </c>
      <c r="N4013" s="1">
        <v>0.12</v>
      </c>
      <c r="O4013" s="1">
        <v>0.05</v>
      </c>
      <c r="P4013" s="1">
        <v>0</v>
      </c>
      <c r="Q4013" s="1">
        <v>4.83</v>
      </c>
    </row>
    <row r="4014" spans="1:17" ht="12.75">
      <c r="A4014" s="4">
        <v>45737</v>
      </c>
      <c r="B4014" s="18">
        <f>IF(AND(ISNUMBER(--LEFT(A4014,10)), ISNUMBER(--LEFT(C4014,10))), --LEFT(C4014,10) - --LEFT(A4014,10), "")</f>
        <v>4.3540999999968335</v>
      </c>
      <c r="C4014" s="4">
        <v>45741.354166666664</v>
      </c>
      <c r="D4014" s="16">
        <f>YEAR(C4014)</f>
        <v>2025</v>
      </c>
      <c r="E4014" s="1" t="str">
        <f t="shared" si="62"/>
        <v>March 2025</v>
      </c>
      <c r="F4014" s="3" t="str">
        <f ca="1">IF(C4014&gt;=TODAY()-365, "Last 12 Months", "After 12 Months")</f>
        <v>Last 12 Months</v>
      </c>
      <c r="G4014" s="1" t="s">
        <v>7023</v>
      </c>
      <c r="H4014" s="1" t="s">
        <v>371</v>
      </c>
      <c r="I4014" s="1" t="s">
        <v>7024</v>
      </c>
      <c r="J4014" s="8">
        <f>EOMONTH(C4014, 0)</f>
        <v>45747</v>
      </c>
      <c r="K4014" s="1" t="s">
        <v>373</v>
      </c>
      <c r="L4014" s="1" t="str">
        <f>IF(ISNUMBER(SEARCH("Social subscription",I4014)),"Social Sub",IF(OR(ISNUMBER(SEARCH("Mens",I4014)),ISNUMBER(SEARCH("Ladies",I4014))),"Match Fees",IF(OR(ISNUMBER(SEARCH("Badgers",I4014)),ISNUMBER(SEARCH("Match Fee",I4014))),"Match Fees",IF(OR(ISNUMBER(SEARCH("Training",I4014)),ISNUMBER(SEARCH("Aspirations",I4014))),"Training Fee",""))))</f>
        <v>Match Fees</v>
      </c>
      <c r="M4014" s="1">
        <v>5</v>
      </c>
      <c r="N4014" s="1">
        <v>0.14000000000000001</v>
      </c>
      <c r="O4014" s="1">
        <v>0.05</v>
      </c>
      <c r="P4014" s="1">
        <v>0</v>
      </c>
      <c r="Q4014" s="1">
        <v>4.8099999999999996</v>
      </c>
    </row>
    <row r="4015" spans="1:17" ht="12.75">
      <c r="A4015" s="4">
        <v>45711</v>
      </c>
      <c r="B4015" s="18">
        <f>IF(AND(ISNUMBER(--LEFT(A4015,10)), ISNUMBER(--LEFT(C4015,10))), --LEFT(C4015,10) - --LEFT(A4015,10), "")</f>
        <v>30.354099999996834</v>
      </c>
      <c r="C4015" s="4">
        <v>45741.354166666664</v>
      </c>
      <c r="D4015" s="16">
        <f>YEAR(C4015)</f>
        <v>2025</v>
      </c>
      <c r="E4015" s="1" t="str">
        <f t="shared" si="62"/>
        <v>March 2025</v>
      </c>
      <c r="F4015" s="3" t="str">
        <f ca="1">IF(C4015&gt;=TODAY()-365, "Last 12 Months", "After 12 Months")</f>
        <v>Last 12 Months</v>
      </c>
      <c r="G4015" s="1" t="s">
        <v>7025</v>
      </c>
      <c r="H4015" s="1" t="s">
        <v>804</v>
      </c>
      <c r="I4015" s="1" t="s">
        <v>7026</v>
      </c>
      <c r="J4015" s="8">
        <f>EOMONTH(C4015, 0)</f>
        <v>45747</v>
      </c>
      <c r="K4015" s="1" t="s">
        <v>373</v>
      </c>
      <c r="L4015" s="1" t="str">
        <f>IF(ISNUMBER(SEARCH("Social subscription",I4015)),"Social Sub",IF(OR(ISNUMBER(SEARCH("Mens",I4015)),ISNUMBER(SEARCH("Ladies",I4015))),"Match Fees",IF(OR(ISNUMBER(SEARCH("Badgers",I4015)),ISNUMBER(SEARCH("Match Fee",I4015))),"Match Fees",IF(OR(ISNUMBER(SEARCH("Training",I4015)),ISNUMBER(SEARCH("Aspirations",I4015))),"Training Fee",""))))</f>
        <v>Training Fee</v>
      </c>
      <c r="M4015" s="1">
        <v>3</v>
      </c>
      <c r="N4015" s="1">
        <v>7.0000000000000007E-2</v>
      </c>
      <c r="O4015" s="1">
        <v>0.05</v>
      </c>
      <c r="P4015" s="1">
        <v>0</v>
      </c>
      <c r="Q4015" s="1">
        <v>2.88</v>
      </c>
    </row>
    <row r="4016" spans="1:17" ht="12.75">
      <c r="A4016" s="4">
        <v>45711</v>
      </c>
      <c r="B4016" s="18">
        <f>IF(AND(ISNUMBER(--LEFT(A4016,10)), ISNUMBER(--LEFT(C4016,10))), --LEFT(C4016,10) - --LEFT(A4016,10), "")</f>
        <v>30.354099999996834</v>
      </c>
      <c r="C4016" s="4">
        <v>45741.354166666664</v>
      </c>
      <c r="D4016" s="16">
        <f>YEAR(C4016)</f>
        <v>2025</v>
      </c>
      <c r="E4016" s="1" t="str">
        <f t="shared" si="62"/>
        <v>March 2025</v>
      </c>
      <c r="F4016" s="3" t="str">
        <f ca="1">IF(C4016&gt;=TODAY()-365, "Last 12 Months", "After 12 Months")</f>
        <v>Last 12 Months</v>
      </c>
      <c r="G4016" s="1" t="s">
        <v>7027</v>
      </c>
      <c r="H4016" s="1" t="s">
        <v>807</v>
      </c>
      <c r="I4016" s="1" t="s">
        <v>7026</v>
      </c>
      <c r="J4016" s="8">
        <f>EOMONTH(C4016, 0)</f>
        <v>45747</v>
      </c>
      <c r="K4016" s="1" t="s">
        <v>373</v>
      </c>
      <c r="L4016" s="1" t="str">
        <f>IF(ISNUMBER(SEARCH("Social subscription",I4016)),"Social Sub",IF(OR(ISNUMBER(SEARCH("Mens",I4016)),ISNUMBER(SEARCH("Ladies",I4016))),"Match Fees",IF(OR(ISNUMBER(SEARCH("Badgers",I4016)),ISNUMBER(SEARCH("Match Fee",I4016))),"Match Fees",IF(OR(ISNUMBER(SEARCH("Training",I4016)),ISNUMBER(SEARCH("Aspirations",I4016))),"Training Fee",""))))</f>
        <v>Training Fee</v>
      </c>
      <c r="M4016" s="1">
        <v>3</v>
      </c>
      <c r="N4016" s="1">
        <v>7.0000000000000007E-2</v>
      </c>
      <c r="O4016" s="1">
        <v>0.05</v>
      </c>
      <c r="P4016" s="1">
        <v>0</v>
      </c>
      <c r="Q4016" s="1">
        <v>2.88</v>
      </c>
    </row>
    <row r="4017" spans="1:17" ht="12.75">
      <c r="A4017" s="4">
        <v>45717</v>
      </c>
      <c r="B4017" s="18">
        <f>IF(AND(ISNUMBER(--LEFT(A4017,10)), ISNUMBER(--LEFT(C4017,10))), --LEFT(C4017,10) - --LEFT(A4017,10), "")</f>
        <v>24.354099999996834</v>
      </c>
      <c r="C4017" s="4">
        <v>45741.354166666664</v>
      </c>
      <c r="D4017" s="16">
        <f>YEAR(C4017)</f>
        <v>2025</v>
      </c>
      <c r="E4017" s="1" t="str">
        <f t="shared" si="62"/>
        <v>March 2025</v>
      </c>
      <c r="F4017" s="3" t="str">
        <f ca="1">IF(C4017&gt;=TODAY()-365, "Last 12 Months", "After 12 Months")</f>
        <v>Last 12 Months</v>
      </c>
      <c r="G4017" s="1" t="s">
        <v>7028</v>
      </c>
      <c r="H4017" s="1" t="s">
        <v>804</v>
      </c>
      <c r="I4017" s="1" t="s">
        <v>7029</v>
      </c>
      <c r="J4017" s="8">
        <f>EOMONTH(C4017, 0)</f>
        <v>45747</v>
      </c>
      <c r="K4017" s="1" t="s">
        <v>373</v>
      </c>
      <c r="L4017" s="1" t="str">
        <f>IF(ISNUMBER(SEARCH("Social subscription",I4017)),"Social Sub",IF(OR(ISNUMBER(SEARCH("Mens",I4017)),ISNUMBER(SEARCH("Ladies",I4017))),"Match Fees",IF(OR(ISNUMBER(SEARCH("Badgers",I4017)),ISNUMBER(SEARCH("Match Fee",I4017))),"Match Fees",IF(OR(ISNUMBER(SEARCH("Training",I4017)),ISNUMBER(SEARCH("Aspirations",I4017))),"Training Fee",""))))</f>
        <v>Match Fees</v>
      </c>
      <c r="M4017" s="1">
        <v>3</v>
      </c>
      <c r="N4017" s="1">
        <v>7.0000000000000007E-2</v>
      </c>
      <c r="O4017" s="1">
        <v>0.05</v>
      </c>
      <c r="P4017" s="1">
        <v>0</v>
      </c>
      <c r="Q4017" s="1">
        <v>2.88</v>
      </c>
    </row>
    <row r="4018" spans="1:17" ht="12.75">
      <c r="A4018" s="4">
        <v>45719</v>
      </c>
      <c r="B4018" s="18">
        <f>IF(AND(ISNUMBER(--LEFT(A4018,10)), ISNUMBER(--LEFT(C4018,10))), --LEFT(C4018,10) - --LEFT(A4018,10), "")</f>
        <v>22.354099999996834</v>
      </c>
      <c r="C4018" s="4">
        <v>45741.354166666664</v>
      </c>
      <c r="D4018" s="16">
        <f>YEAR(C4018)</f>
        <v>2025</v>
      </c>
      <c r="E4018" s="1" t="str">
        <f t="shared" si="62"/>
        <v>March 2025</v>
      </c>
      <c r="F4018" s="3" t="str">
        <f ca="1">IF(C4018&gt;=TODAY()-365, "Last 12 Months", "After 12 Months")</f>
        <v>Last 12 Months</v>
      </c>
      <c r="G4018" s="1" t="s">
        <v>7030</v>
      </c>
      <c r="H4018" s="1" t="s">
        <v>807</v>
      </c>
      <c r="I4018" s="1" t="s">
        <v>7031</v>
      </c>
      <c r="J4018" s="8">
        <f>EOMONTH(C4018, 0)</f>
        <v>45747</v>
      </c>
      <c r="K4018" s="1" t="s">
        <v>373</v>
      </c>
      <c r="L4018" s="1" t="str">
        <f>IF(ISNUMBER(SEARCH("Social subscription",I4018)),"Social Sub",IF(OR(ISNUMBER(SEARCH("Mens",I4018)),ISNUMBER(SEARCH("Ladies",I4018))),"Match Fees",IF(OR(ISNUMBER(SEARCH("Badgers",I4018)),ISNUMBER(SEARCH("Match Fee",I4018))),"Match Fees",IF(OR(ISNUMBER(SEARCH("Training",I4018)),ISNUMBER(SEARCH("Aspirations",I4018))),"Training Fee",""))))</f>
        <v>Training Fee</v>
      </c>
      <c r="M4018" s="1">
        <v>3</v>
      </c>
      <c r="N4018" s="1">
        <v>7.0000000000000007E-2</v>
      </c>
      <c r="O4018" s="1">
        <v>0.05</v>
      </c>
      <c r="P4018" s="1">
        <v>0</v>
      </c>
      <c r="Q4018" s="1">
        <v>2.88</v>
      </c>
    </row>
    <row r="4019" spans="1:17" ht="12.75">
      <c r="A4019" s="4">
        <v>45731</v>
      </c>
      <c r="B4019" s="18">
        <f>IF(AND(ISNUMBER(--LEFT(A4019,10)), ISNUMBER(--LEFT(C4019,10))), --LEFT(C4019,10) - --LEFT(A4019,10), "")</f>
        <v>10.354099999996834</v>
      </c>
      <c r="C4019" s="4">
        <v>45741.354166666664</v>
      </c>
      <c r="D4019" s="16">
        <f>YEAR(C4019)</f>
        <v>2025</v>
      </c>
      <c r="E4019" s="1" t="str">
        <f t="shared" si="62"/>
        <v>March 2025</v>
      </c>
      <c r="F4019" s="3" t="str">
        <f ca="1">IF(C4019&gt;=TODAY()-365, "Last 12 Months", "After 12 Months")</f>
        <v>Last 12 Months</v>
      </c>
      <c r="G4019" s="1" t="s">
        <v>7032</v>
      </c>
      <c r="H4019" s="1" t="s">
        <v>804</v>
      </c>
      <c r="I4019" s="1" t="s">
        <v>7033</v>
      </c>
      <c r="J4019" s="8">
        <f>EOMONTH(C4019, 0)</f>
        <v>45747</v>
      </c>
      <c r="K4019" s="1" t="s">
        <v>373</v>
      </c>
      <c r="L4019" s="1" t="str">
        <f>IF(ISNUMBER(SEARCH("Social subscription",I4019)),"Social Sub",IF(OR(ISNUMBER(SEARCH("Mens",I4019)),ISNUMBER(SEARCH("Ladies",I4019))),"Match Fees",IF(OR(ISNUMBER(SEARCH("Badgers",I4019)),ISNUMBER(SEARCH("Match Fee",I4019))),"Match Fees",IF(OR(ISNUMBER(SEARCH("Training",I4019)),ISNUMBER(SEARCH("Aspirations",I4019))),"Training Fee",""))))</f>
        <v>Match Fees</v>
      </c>
      <c r="M4019" s="1">
        <v>3</v>
      </c>
      <c r="N4019" s="1">
        <v>7.0000000000000007E-2</v>
      </c>
      <c r="O4019" s="1">
        <v>0.05</v>
      </c>
      <c r="P4019" s="1">
        <v>0</v>
      </c>
      <c r="Q4019" s="1">
        <v>2.88</v>
      </c>
    </row>
    <row r="4020" spans="1:17" ht="12.75">
      <c r="A4020" s="4">
        <v>45732</v>
      </c>
      <c r="B4020" s="18">
        <f>IF(AND(ISNUMBER(--LEFT(A4020,10)), ISNUMBER(--LEFT(C4020,10))), --LEFT(C4020,10) - --LEFT(A4020,10), "")</f>
        <v>9.3540999999968335</v>
      </c>
      <c r="C4020" s="4">
        <v>45741.354166666664</v>
      </c>
      <c r="D4020" s="16">
        <f>YEAR(C4020)</f>
        <v>2025</v>
      </c>
      <c r="E4020" s="1" t="str">
        <f t="shared" si="62"/>
        <v>March 2025</v>
      </c>
      <c r="F4020" s="3" t="str">
        <f ca="1">IF(C4020&gt;=TODAY()-365, "Last 12 Months", "After 12 Months")</f>
        <v>Last 12 Months</v>
      </c>
      <c r="G4020" s="1" t="s">
        <v>7034</v>
      </c>
      <c r="H4020" s="1" t="s">
        <v>804</v>
      </c>
      <c r="I4020" s="1" t="s">
        <v>7035</v>
      </c>
      <c r="J4020" s="8">
        <f>EOMONTH(C4020, 0)</f>
        <v>45747</v>
      </c>
      <c r="K4020" s="1" t="s">
        <v>373</v>
      </c>
      <c r="L4020" s="1" t="str">
        <f>IF(ISNUMBER(SEARCH("Social subscription",I4020)),"Social Sub",IF(OR(ISNUMBER(SEARCH("Mens",I4020)),ISNUMBER(SEARCH("Ladies",I4020))),"Match Fees",IF(OR(ISNUMBER(SEARCH("Badgers",I4020)),ISNUMBER(SEARCH("Match Fee",I4020))),"Match Fees",IF(OR(ISNUMBER(SEARCH("Training",I4020)),ISNUMBER(SEARCH("Aspirations",I4020))),"Training Fee",""))))</f>
        <v>Training Fee</v>
      </c>
      <c r="M4020" s="1">
        <v>3</v>
      </c>
      <c r="N4020" s="1">
        <v>7.0000000000000007E-2</v>
      </c>
      <c r="O4020" s="1">
        <v>0.05</v>
      </c>
      <c r="P4020" s="1">
        <v>0</v>
      </c>
      <c r="Q4020" s="1">
        <v>2.88</v>
      </c>
    </row>
    <row r="4021" spans="1:17" ht="12.75">
      <c r="A4021" s="4">
        <v>45732</v>
      </c>
      <c r="B4021" s="18">
        <f>IF(AND(ISNUMBER(--LEFT(A4021,10)), ISNUMBER(--LEFT(C4021,10))), --LEFT(C4021,10) - --LEFT(A4021,10), "")</f>
        <v>9.3540999999968335</v>
      </c>
      <c r="C4021" s="4">
        <v>45741.354166666664</v>
      </c>
      <c r="D4021" s="16">
        <f>YEAR(C4021)</f>
        <v>2025</v>
      </c>
      <c r="E4021" s="1" t="str">
        <f t="shared" si="62"/>
        <v>March 2025</v>
      </c>
      <c r="F4021" s="3" t="str">
        <f ca="1">IF(C4021&gt;=TODAY()-365, "Last 12 Months", "After 12 Months")</f>
        <v>Last 12 Months</v>
      </c>
      <c r="G4021" s="1" t="s">
        <v>7036</v>
      </c>
      <c r="H4021" s="1" t="s">
        <v>807</v>
      </c>
      <c r="I4021" s="1" t="s">
        <v>7035</v>
      </c>
      <c r="J4021" s="8">
        <f>EOMONTH(C4021, 0)</f>
        <v>45747</v>
      </c>
      <c r="K4021" s="1" t="s">
        <v>373</v>
      </c>
      <c r="L4021" s="1" t="str">
        <f>IF(ISNUMBER(SEARCH("Social subscription",I4021)),"Social Sub",IF(OR(ISNUMBER(SEARCH("Mens",I4021)),ISNUMBER(SEARCH("Ladies",I4021))),"Match Fees",IF(OR(ISNUMBER(SEARCH("Badgers",I4021)),ISNUMBER(SEARCH("Match Fee",I4021))),"Match Fees",IF(OR(ISNUMBER(SEARCH("Training",I4021)),ISNUMBER(SEARCH("Aspirations",I4021))),"Training Fee",""))))</f>
        <v>Training Fee</v>
      </c>
      <c r="M4021" s="1">
        <v>3</v>
      </c>
      <c r="N4021" s="1">
        <v>7.0000000000000007E-2</v>
      </c>
      <c r="O4021" s="1">
        <v>0.05</v>
      </c>
      <c r="P4021" s="1">
        <v>0</v>
      </c>
      <c r="Q4021" s="1">
        <v>2.88</v>
      </c>
    </row>
    <row r="4022" spans="1:17" ht="12.75">
      <c r="A4022" s="4">
        <v>45740</v>
      </c>
      <c r="B4022" s="18">
        <f>IF(AND(ISNUMBER(--LEFT(A4022,10)), ISNUMBER(--LEFT(C4022,10))), --LEFT(C4022,10) - --LEFT(A4022,10), "")</f>
        <v>1.3540999999968335</v>
      </c>
      <c r="C4022" s="4">
        <v>45741.354166666664</v>
      </c>
      <c r="D4022" s="16">
        <f>YEAR(C4022)</f>
        <v>2025</v>
      </c>
      <c r="E4022" s="1" t="str">
        <f t="shared" si="62"/>
        <v>March 2025</v>
      </c>
      <c r="F4022" s="3" t="str">
        <f ca="1">IF(C4022&gt;=TODAY()-365, "Last 12 Months", "After 12 Months")</f>
        <v>Last 12 Months</v>
      </c>
      <c r="G4022" s="1" t="s">
        <v>7037</v>
      </c>
      <c r="H4022" s="1" t="s">
        <v>804</v>
      </c>
      <c r="I4022" s="1" t="s">
        <v>7038</v>
      </c>
      <c r="J4022" s="8">
        <f>EOMONTH(C4022, 0)</f>
        <v>45747</v>
      </c>
      <c r="K4022" s="1" t="s">
        <v>373</v>
      </c>
      <c r="L4022" s="1" t="str">
        <f>IF(ISNUMBER(SEARCH("Social subscription",I4022)),"Social Sub",IF(OR(ISNUMBER(SEARCH("Mens",I4022)),ISNUMBER(SEARCH("Ladies",I4022))),"Match Fees",IF(OR(ISNUMBER(SEARCH("Badgers",I4022)),ISNUMBER(SEARCH("Match Fee",I4022))),"Match Fees",IF(OR(ISNUMBER(SEARCH("Training",I4022)),ISNUMBER(SEARCH("Aspirations",I4022))),"Training Fee",""))))</f>
        <v>Training Fee</v>
      </c>
      <c r="M4022" s="1">
        <v>3</v>
      </c>
      <c r="N4022" s="1">
        <v>7.0000000000000007E-2</v>
      </c>
      <c r="O4022" s="1">
        <v>0.05</v>
      </c>
      <c r="P4022" s="1">
        <v>0</v>
      </c>
      <c r="Q4022" s="1">
        <v>2.88</v>
      </c>
    </row>
    <row r="4023" spans="1:17" ht="12.75">
      <c r="A4023" s="4">
        <v>45711</v>
      </c>
      <c r="B4023" s="18">
        <f>IF(AND(ISNUMBER(--LEFT(A4023,10)), ISNUMBER(--LEFT(C4023,10))), --LEFT(C4023,10) - --LEFT(A4023,10), "")</f>
        <v>30.354800000000978</v>
      </c>
      <c r="C4023" s="4">
        <v>45741.354861111111</v>
      </c>
      <c r="D4023" s="16">
        <f>YEAR(C4023)</f>
        <v>2025</v>
      </c>
      <c r="E4023" s="1" t="str">
        <f t="shared" si="62"/>
        <v>March 2025</v>
      </c>
      <c r="F4023" s="3" t="str">
        <f ca="1">IF(C4023&gt;=TODAY()-365, "Last 12 Months", "After 12 Months")</f>
        <v>Last 12 Months</v>
      </c>
      <c r="G4023" s="1" t="s">
        <v>7039</v>
      </c>
      <c r="H4023" s="1" t="s">
        <v>1416</v>
      </c>
      <c r="I4023" s="1" t="s">
        <v>7040</v>
      </c>
      <c r="J4023" s="8">
        <f>EOMONTH(C4023, 0)</f>
        <v>45747</v>
      </c>
      <c r="K4023" s="1" t="s">
        <v>373</v>
      </c>
      <c r="L4023" s="1" t="str">
        <f>IF(ISNUMBER(SEARCH("Social subscription",I4023)),"Social Sub",IF(OR(ISNUMBER(SEARCH("Mens",I4023)),ISNUMBER(SEARCH("Ladies",I4023))),"Match Fees",IF(OR(ISNUMBER(SEARCH("Badgers",I4023)),ISNUMBER(SEARCH("Match Fee",I4023))),"Match Fees",IF(OR(ISNUMBER(SEARCH("Training",I4023)),ISNUMBER(SEARCH("Aspirations",I4023))),"Training Fee",""))))</f>
        <v>Training Fee</v>
      </c>
      <c r="M4023" s="1">
        <v>3</v>
      </c>
      <c r="N4023" s="1">
        <v>0.14000000000000001</v>
      </c>
      <c r="O4023" s="1">
        <v>0.05</v>
      </c>
      <c r="P4023" s="1">
        <v>0</v>
      </c>
      <c r="Q4023" s="1">
        <v>2.81</v>
      </c>
    </row>
    <row r="4024" spans="1:17" ht="12.75">
      <c r="A4024" s="4">
        <v>45711</v>
      </c>
      <c r="B4024" s="18">
        <f>IF(AND(ISNUMBER(--LEFT(A4024,10)), ISNUMBER(--LEFT(C4024,10))), --LEFT(C4024,10) - --LEFT(A4024,10), "")</f>
        <v>30.354800000000978</v>
      </c>
      <c r="C4024" s="4">
        <v>45741.354861111111</v>
      </c>
      <c r="D4024" s="16">
        <f>YEAR(C4024)</f>
        <v>2025</v>
      </c>
      <c r="E4024" s="1" t="str">
        <f t="shared" si="62"/>
        <v>March 2025</v>
      </c>
      <c r="F4024" s="3" t="str">
        <f ca="1">IF(C4024&gt;=TODAY()-365, "Last 12 Months", "After 12 Months")</f>
        <v>Last 12 Months</v>
      </c>
      <c r="G4024" s="1" t="s">
        <v>7041</v>
      </c>
      <c r="H4024" s="1" t="s">
        <v>752</v>
      </c>
      <c r="I4024" s="1" t="s">
        <v>7040</v>
      </c>
      <c r="J4024" s="8">
        <f>EOMONTH(C4024, 0)</f>
        <v>45747</v>
      </c>
      <c r="K4024" s="1" t="s">
        <v>373</v>
      </c>
      <c r="L4024" s="1" t="str">
        <f>IF(ISNUMBER(SEARCH("Social subscription",I4024)),"Social Sub",IF(OR(ISNUMBER(SEARCH("Mens",I4024)),ISNUMBER(SEARCH("Ladies",I4024))),"Match Fees",IF(OR(ISNUMBER(SEARCH("Badgers",I4024)),ISNUMBER(SEARCH("Match Fee",I4024))),"Match Fees",IF(OR(ISNUMBER(SEARCH("Training",I4024)),ISNUMBER(SEARCH("Aspirations",I4024))),"Training Fee",""))))</f>
        <v>Training Fee</v>
      </c>
      <c r="M4024" s="1">
        <v>3</v>
      </c>
      <c r="N4024" s="1">
        <v>0.15</v>
      </c>
      <c r="O4024" s="1">
        <v>0.05</v>
      </c>
      <c r="P4024" s="1">
        <v>0</v>
      </c>
      <c r="Q4024" s="1">
        <v>2.8</v>
      </c>
    </row>
    <row r="4025" spans="1:17" ht="12.75">
      <c r="A4025" s="4">
        <v>45641</v>
      </c>
      <c r="B4025" s="18">
        <f>IF(AND(ISNUMBER(--LEFT(A4025,10)), ISNUMBER(--LEFT(C4025,10))), --LEFT(C4025,10) - --LEFT(A4025,10), "")</f>
        <v>100.35480000000098</v>
      </c>
      <c r="C4025" s="4">
        <v>45741.354861111111</v>
      </c>
      <c r="D4025" s="16">
        <f>YEAR(C4025)</f>
        <v>2025</v>
      </c>
      <c r="E4025" s="1" t="str">
        <f t="shared" si="62"/>
        <v>March 2025</v>
      </c>
      <c r="F4025" s="3" t="str">
        <f ca="1">IF(C4025&gt;=TODAY()-365, "Last 12 Months", "After 12 Months")</f>
        <v>Last 12 Months</v>
      </c>
      <c r="G4025" s="1" t="s">
        <v>7042</v>
      </c>
      <c r="H4025" s="1" t="s">
        <v>514</v>
      </c>
      <c r="I4025" s="1" t="s">
        <v>7043</v>
      </c>
      <c r="J4025" s="8">
        <f>EOMONTH(C4025, 0)</f>
        <v>45747</v>
      </c>
      <c r="K4025" s="1" t="s">
        <v>373</v>
      </c>
      <c r="L4025" s="1" t="str">
        <f>IF(ISNUMBER(SEARCH("Social subscription",I4025)),"Social Sub",IF(OR(ISNUMBER(SEARCH("Mens",I4025)),ISNUMBER(SEARCH("Ladies",I4025))),"Match Fees",IF(OR(ISNUMBER(SEARCH("Badgers",I4025)),ISNUMBER(SEARCH("Match Fee",I4025))),"Match Fees",IF(OR(ISNUMBER(SEARCH("Training",I4025)),ISNUMBER(SEARCH("Aspirations",I4025))),"Training Fee",""))))</f>
        <v>Training Fee</v>
      </c>
      <c r="M4025" s="1">
        <v>3</v>
      </c>
      <c r="N4025" s="1">
        <v>0.1</v>
      </c>
      <c r="O4025" s="1">
        <v>0.05</v>
      </c>
      <c r="P4025" s="1">
        <v>0</v>
      </c>
      <c r="Q4025" s="1">
        <v>2.85</v>
      </c>
    </row>
    <row r="4026" spans="1:17" ht="12.75">
      <c r="A4026" s="4">
        <v>45641</v>
      </c>
      <c r="B4026" s="18">
        <f>IF(AND(ISNUMBER(--LEFT(A4026,10)), ISNUMBER(--LEFT(C4026,10))), --LEFT(C4026,10) - --LEFT(A4026,10), "")</f>
        <v>100.35480000000098</v>
      </c>
      <c r="C4026" s="4">
        <v>45741.354861111111</v>
      </c>
      <c r="D4026" s="16">
        <f>YEAR(C4026)</f>
        <v>2025</v>
      </c>
      <c r="E4026" s="1" t="str">
        <f t="shared" si="62"/>
        <v>March 2025</v>
      </c>
      <c r="F4026" s="3" t="str">
        <f ca="1">IF(C4026&gt;=TODAY()-365, "Last 12 Months", "After 12 Months")</f>
        <v>Last 12 Months</v>
      </c>
      <c r="G4026" s="1" t="s">
        <v>7044</v>
      </c>
      <c r="H4026" s="1" t="s">
        <v>517</v>
      </c>
      <c r="I4026" s="1" t="s">
        <v>7043</v>
      </c>
      <c r="J4026" s="8">
        <f>EOMONTH(C4026, 0)</f>
        <v>45747</v>
      </c>
      <c r="K4026" s="1" t="s">
        <v>373</v>
      </c>
      <c r="L4026" s="1" t="str">
        <f>IF(ISNUMBER(SEARCH("Social subscription",I4026)),"Social Sub",IF(OR(ISNUMBER(SEARCH("Mens",I4026)),ISNUMBER(SEARCH("Ladies",I4026))),"Match Fees",IF(OR(ISNUMBER(SEARCH("Badgers",I4026)),ISNUMBER(SEARCH("Match Fee",I4026))),"Match Fees",IF(OR(ISNUMBER(SEARCH("Training",I4026)),ISNUMBER(SEARCH("Aspirations",I4026))),"Training Fee",""))))</f>
        <v>Training Fee</v>
      </c>
      <c r="M4026" s="1">
        <v>3</v>
      </c>
      <c r="N4026" s="1">
        <v>0.1</v>
      </c>
      <c r="O4026" s="1">
        <v>0.05</v>
      </c>
      <c r="P4026" s="1">
        <v>0</v>
      </c>
      <c r="Q4026" s="1">
        <v>2.85</v>
      </c>
    </row>
    <row r="4027" spans="1:17" ht="12.75">
      <c r="A4027" s="4">
        <v>45711</v>
      </c>
      <c r="B4027" s="18">
        <f>IF(AND(ISNUMBER(--LEFT(A4027,10)), ISNUMBER(--LEFT(C4027,10))), --LEFT(C4027,10) - --LEFT(A4027,10), "")</f>
        <v>30.354800000000978</v>
      </c>
      <c r="C4027" s="4">
        <v>45741.354861111111</v>
      </c>
      <c r="D4027" s="16">
        <f>YEAR(C4027)</f>
        <v>2025</v>
      </c>
      <c r="E4027" s="1" t="str">
        <f t="shared" si="62"/>
        <v>March 2025</v>
      </c>
      <c r="F4027" s="3" t="str">
        <f ca="1">IF(C4027&gt;=TODAY()-365, "Last 12 Months", "After 12 Months")</f>
        <v>Last 12 Months</v>
      </c>
      <c r="G4027" s="1" t="s">
        <v>7045</v>
      </c>
      <c r="H4027" s="1" t="s">
        <v>514</v>
      </c>
      <c r="I4027" s="1" t="s">
        <v>7046</v>
      </c>
      <c r="J4027" s="8">
        <f>EOMONTH(C4027, 0)</f>
        <v>45747</v>
      </c>
      <c r="K4027" s="1" t="s">
        <v>373</v>
      </c>
      <c r="L4027" s="1" t="str">
        <f>IF(ISNUMBER(SEARCH("Social subscription",I4027)),"Social Sub",IF(OR(ISNUMBER(SEARCH("Mens",I4027)),ISNUMBER(SEARCH("Ladies",I4027))),"Match Fees",IF(OR(ISNUMBER(SEARCH("Badgers",I4027)),ISNUMBER(SEARCH("Match Fee",I4027))),"Match Fees",IF(OR(ISNUMBER(SEARCH("Training",I4027)),ISNUMBER(SEARCH("Aspirations",I4027))),"Training Fee",""))))</f>
        <v>Training Fee</v>
      </c>
      <c r="M4027" s="1">
        <v>3</v>
      </c>
      <c r="N4027" s="1">
        <v>0.1</v>
      </c>
      <c r="O4027" s="1">
        <v>0.05</v>
      </c>
      <c r="P4027" s="1">
        <v>0</v>
      </c>
      <c r="Q4027" s="1">
        <v>2.85</v>
      </c>
    </row>
    <row r="4028" spans="1:17" ht="12.75">
      <c r="A4028" s="4">
        <v>45711</v>
      </c>
      <c r="B4028" s="18">
        <f>IF(AND(ISNUMBER(--LEFT(A4028,10)), ISNUMBER(--LEFT(C4028,10))), --LEFT(C4028,10) - --LEFT(A4028,10), "")</f>
        <v>30.354800000000978</v>
      </c>
      <c r="C4028" s="4">
        <v>45741.354861111111</v>
      </c>
      <c r="D4028" s="16">
        <f>YEAR(C4028)</f>
        <v>2025</v>
      </c>
      <c r="E4028" s="1" t="str">
        <f t="shared" si="62"/>
        <v>March 2025</v>
      </c>
      <c r="F4028" s="3" t="str">
        <f ca="1">IF(C4028&gt;=TODAY()-365, "Last 12 Months", "After 12 Months")</f>
        <v>Last 12 Months</v>
      </c>
      <c r="G4028" s="1" t="s">
        <v>7047</v>
      </c>
      <c r="H4028" s="1" t="s">
        <v>517</v>
      </c>
      <c r="I4028" s="1" t="s">
        <v>7046</v>
      </c>
      <c r="J4028" s="8">
        <f>EOMONTH(C4028, 0)</f>
        <v>45747</v>
      </c>
      <c r="K4028" s="1" t="s">
        <v>373</v>
      </c>
      <c r="L4028" s="1" t="str">
        <f>IF(ISNUMBER(SEARCH("Social subscription",I4028)),"Social Sub",IF(OR(ISNUMBER(SEARCH("Mens",I4028)),ISNUMBER(SEARCH("Ladies",I4028))),"Match Fees",IF(OR(ISNUMBER(SEARCH("Badgers",I4028)),ISNUMBER(SEARCH("Match Fee",I4028))),"Match Fees",IF(OR(ISNUMBER(SEARCH("Training",I4028)),ISNUMBER(SEARCH("Aspirations",I4028))),"Training Fee",""))))</f>
        <v>Training Fee</v>
      </c>
      <c r="M4028" s="1">
        <v>3</v>
      </c>
      <c r="N4028" s="1">
        <v>0.08</v>
      </c>
      <c r="O4028" s="1">
        <v>0.05</v>
      </c>
      <c r="P4028" s="1">
        <v>0</v>
      </c>
      <c r="Q4028" s="1">
        <v>2.87</v>
      </c>
    </row>
    <row r="4029" spans="1:17" ht="12.75">
      <c r="A4029" s="4">
        <v>45711</v>
      </c>
      <c r="B4029" s="18">
        <f>IF(AND(ISNUMBER(--LEFT(A4029,10)), ISNUMBER(--LEFT(C4029,10))), --LEFT(C4029,10) - --LEFT(A4029,10), "")</f>
        <v>30.354800000000978</v>
      </c>
      <c r="C4029" s="4">
        <v>45741.354861111111</v>
      </c>
      <c r="D4029" s="16">
        <f>YEAR(C4029)</f>
        <v>2025</v>
      </c>
      <c r="E4029" s="1" t="str">
        <f t="shared" si="62"/>
        <v>March 2025</v>
      </c>
      <c r="F4029" s="3" t="str">
        <f ca="1">IF(C4029&gt;=TODAY()-365, "Last 12 Months", "After 12 Months")</f>
        <v>Last 12 Months</v>
      </c>
      <c r="G4029" s="1" t="s">
        <v>7048</v>
      </c>
      <c r="H4029" s="1" t="s">
        <v>951</v>
      </c>
      <c r="I4029" s="1" t="s">
        <v>7049</v>
      </c>
      <c r="J4029" s="8">
        <f>EOMONTH(C4029, 0)</f>
        <v>45747</v>
      </c>
      <c r="K4029" s="1" t="s">
        <v>373</v>
      </c>
      <c r="L4029" s="1" t="str">
        <f>IF(ISNUMBER(SEARCH("Social subscription",I4029)),"Social Sub",IF(OR(ISNUMBER(SEARCH("Mens",I4029)),ISNUMBER(SEARCH("Ladies",I4029))),"Match Fees",IF(OR(ISNUMBER(SEARCH("Badgers",I4029)),ISNUMBER(SEARCH("Match Fee",I4029))),"Match Fees",IF(OR(ISNUMBER(SEARCH("Training",I4029)),ISNUMBER(SEARCH("Aspirations",I4029))),"Training Fee",""))))</f>
        <v>Training Fee</v>
      </c>
      <c r="M4029" s="1">
        <v>3</v>
      </c>
      <c r="N4029" s="1">
        <v>0.06</v>
      </c>
      <c r="O4029" s="1">
        <v>0.05</v>
      </c>
      <c r="P4029" s="1">
        <v>0</v>
      </c>
      <c r="Q4029" s="1">
        <v>2.89</v>
      </c>
    </row>
    <row r="4030" spans="1:17" ht="12.75">
      <c r="A4030" s="4">
        <v>45717</v>
      </c>
      <c r="B4030" s="18">
        <f>IF(AND(ISNUMBER(--LEFT(A4030,10)), ISNUMBER(--LEFT(C4030,10))), --LEFT(C4030,10) - --LEFT(A4030,10), "")</f>
        <v>24.354800000000978</v>
      </c>
      <c r="C4030" s="4">
        <v>45741.354861111111</v>
      </c>
      <c r="D4030" s="16">
        <f>YEAR(C4030)</f>
        <v>2025</v>
      </c>
      <c r="E4030" s="1" t="str">
        <f t="shared" si="62"/>
        <v>March 2025</v>
      </c>
      <c r="F4030" s="3" t="str">
        <f ca="1">IF(C4030&gt;=TODAY()-365, "Last 12 Months", "After 12 Months")</f>
        <v>Last 12 Months</v>
      </c>
      <c r="G4030" s="1" t="s">
        <v>7050</v>
      </c>
      <c r="H4030" s="1" t="s">
        <v>951</v>
      </c>
      <c r="I4030" s="1" t="s">
        <v>7051</v>
      </c>
      <c r="J4030" s="8">
        <f>EOMONTH(C4030, 0)</f>
        <v>45747</v>
      </c>
      <c r="K4030" s="1" t="s">
        <v>373</v>
      </c>
      <c r="L4030" s="1" t="str">
        <f>IF(ISNUMBER(SEARCH("Social subscription",I4030)),"Social Sub",IF(OR(ISNUMBER(SEARCH("Mens",I4030)),ISNUMBER(SEARCH("Ladies",I4030))),"Match Fees",IF(OR(ISNUMBER(SEARCH("Badgers",I4030)),ISNUMBER(SEARCH("Match Fee",I4030))),"Match Fees",IF(OR(ISNUMBER(SEARCH("Training",I4030)),ISNUMBER(SEARCH("Aspirations",I4030))),"Training Fee",""))))</f>
        <v>Match Fees</v>
      </c>
      <c r="M4030" s="1">
        <v>3</v>
      </c>
      <c r="N4030" s="1">
        <v>0.06</v>
      </c>
      <c r="O4030" s="1">
        <v>0.05</v>
      </c>
      <c r="P4030" s="1">
        <v>0</v>
      </c>
      <c r="Q4030" s="1">
        <v>2.89</v>
      </c>
    </row>
    <row r="4031" spans="1:17" ht="12.75">
      <c r="A4031" s="4">
        <v>45719</v>
      </c>
      <c r="B4031" s="18">
        <f>IF(AND(ISNUMBER(--LEFT(A4031,10)), ISNUMBER(--LEFT(C4031,10))), --LEFT(C4031,10) - --LEFT(A4031,10), "")</f>
        <v>22.354800000000978</v>
      </c>
      <c r="C4031" s="4">
        <v>45741.354861111111</v>
      </c>
      <c r="D4031" s="16">
        <f>YEAR(C4031)</f>
        <v>2025</v>
      </c>
      <c r="E4031" s="1" t="str">
        <f t="shared" si="62"/>
        <v>March 2025</v>
      </c>
      <c r="F4031" s="3" t="str">
        <f ca="1">IF(C4031&gt;=TODAY()-365, "Last 12 Months", "After 12 Months")</f>
        <v>Last 12 Months</v>
      </c>
      <c r="G4031" s="1" t="s">
        <v>7052</v>
      </c>
      <c r="H4031" s="1" t="s">
        <v>954</v>
      </c>
      <c r="I4031" s="1" t="s">
        <v>7053</v>
      </c>
      <c r="J4031" s="8">
        <f>EOMONTH(C4031, 0)</f>
        <v>45747</v>
      </c>
      <c r="K4031" s="1" t="s">
        <v>373</v>
      </c>
      <c r="L4031" s="1" t="str">
        <f>IF(ISNUMBER(SEARCH("Social subscription",I4031)),"Social Sub",IF(OR(ISNUMBER(SEARCH("Mens",I4031)),ISNUMBER(SEARCH("Ladies",I4031))),"Match Fees",IF(OR(ISNUMBER(SEARCH("Badgers",I4031)),ISNUMBER(SEARCH("Match Fee",I4031))),"Match Fees",IF(OR(ISNUMBER(SEARCH("Training",I4031)),ISNUMBER(SEARCH("Aspirations",I4031))),"Training Fee",""))))</f>
        <v>Training Fee</v>
      </c>
      <c r="M4031" s="1">
        <v>3</v>
      </c>
      <c r="N4031" s="1">
        <v>0.06</v>
      </c>
      <c r="O4031" s="1">
        <v>0.05</v>
      </c>
      <c r="P4031" s="1">
        <v>0</v>
      </c>
      <c r="Q4031" s="1">
        <v>2.89</v>
      </c>
    </row>
    <row r="4032" spans="1:17" ht="12.75">
      <c r="A4032" s="4">
        <v>45724</v>
      </c>
      <c r="B4032" s="18">
        <f>IF(AND(ISNUMBER(--LEFT(A4032,10)), ISNUMBER(--LEFT(C4032,10))), --LEFT(C4032,10) - --LEFT(A4032,10), "")</f>
        <v>17.354800000000978</v>
      </c>
      <c r="C4032" s="4">
        <v>45741.354861111111</v>
      </c>
      <c r="D4032" s="16">
        <f>YEAR(C4032)</f>
        <v>2025</v>
      </c>
      <c r="E4032" s="1" t="str">
        <f t="shared" si="62"/>
        <v>March 2025</v>
      </c>
      <c r="F4032" s="3" t="str">
        <f ca="1">IF(C4032&gt;=TODAY()-365, "Last 12 Months", "After 12 Months")</f>
        <v>Last 12 Months</v>
      </c>
      <c r="G4032" s="1" t="s">
        <v>7054</v>
      </c>
      <c r="H4032" s="1" t="s">
        <v>951</v>
      </c>
      <c r="I4032" s="1" t="s">
        <v>7055</v>
      </c>
      <c r="J4032" s="8">
        <f>EOMONTH(C4032, 0)</f>
        <v>45747</v>
      </c>
      <c r="K4032" s="1" t="s">
        <v>373</v>
      </c>
      <c r="L4032" s="1" t="str">
        <f>IF(ISNUMBER(SEARCH("Social subscription",I4032)),"Social Sub",IF(OR(ISNUMBER(SEARCH("Mens",I4032)),ISNUMBER(SEARCH("Ladies",I4032))),"Match Fees",IF(OR(ISNUMBER(SEARCH("Badgers",I4032)),ISNUMBER(SEARCH("Match Fee",I4032))),"Match Fees",IF(OR(ISNUMBER(SEARCH("Training",I4032)),ISNUMBER(SEARCH("Aspirations",I4032))),"Training Fee",""))))</f>
        <v>Match Fees</v>
      </c>
      <c r="M4032" s="1">
        <v>3</v>
      </c>
      <c r="N4032" s="1">
        <v>0.06</v>
      </c>
      <c r="O4032" s="1">
        <v>0.05</v>
      </c>
      <c r="P4032" s="1">
        <v>0</v>
      </c>
      <c r="Q4032" s="1">
        <v>2.89</v>
      </c>
    </row>
    <row r="4033" spans="1:17" ht="12.75">
      <c r="A4033" s="4">
        <v>45725</v>
      </c>
      <c r="B4033" s="18">
        <f>IF(AND(ISNUMBER(--LEFT(A4033,10)), ISNUMBER(--LEFT(C4033,10))), --LEFT(C4033,10) - --LEFT(A4033,10), "")</f>
        <v>16.354800000000978</v>
      </c>
      <c r="C4033" s="4">
        <v>45741.354861111111</v>
      </c>
      <c r="D4033" s="16">
        <f>YEAR(C4033)</f>
        <v>2025</v>
      </c>
      <c r="E4033" s="1" t="str">
        <f t="shared" si="62"/>
        <v>March 2025</v>
      </c>
      <c r="F4033" s="3" t="str">
        <f ca="1">IF(C4033&gt;=TODAY()-365, "Last 12 Months", "After 12 Months")</f>
        <v>Last 12 Months</v>
      </c>
      <c r="G4033" s="1" t="s">
        <v>7056</v>
      </c>
      <c r="H4033" s="1" t="s">
        <v>951</v>
      </c>
      <c r="I4033" s="1" t="s">
        <v>7057</v>
      </c>
      <c r="J4033" s="8">
        <f>EOMONTH(C4033, 0)</f>
        <v>45747</v>
      </c>
      <c r="K4033" s="1" t="s">
        <v>373</v>
      </c>
      <c r="L4033" s="1" t="str">
        <f>IF(ISNUMBER(SEARCH("Social subscription",I4033)),"Social Sub",IF(OR(ISNUMBER(SEARCH("Mens",I4033)),ISNUMBER(SEARCH("Ladies",I4033))),"Match Fees",IF(OR(ISNUMBER(SEARCH("Badgers",I4033)),ISNUMBER(SEARCH("Match Fee",I4033))),"Match Fees",IF(OR(ISNUMBER(SEARCH("Training",I4033)),ISNUMBER(SEARCH("Aspirations",I4033))),"Training Fee",""))))</f>
        <v>Training Fee</v>
      </c>
      <c r="M4033" s="1">
        <v>3</v>
      </c>
      <c r="N4033" s="1">
        <v>0.06</v>
      </c>
      <c r="O4033" s="1">
        <v>0.05</v>
      </c>
      <c r="P4033" s="1">
        <v>0</v>
      </c>
      <c r="Q4033" s="1">
        <v>2.89</v>
      </c>
    </row>
    <row r="4034" spans="1:17" ht="12.75">
      <c r="A4034" s="4">
        <v>45725</v>
      </c>
      <c r="B4034" s="18">
        <f>IF(AND(ISNUMBER(--LEFT(A4034,10)), ISNUMBER(--LEFT(C4034,10))), --LEFT(C4034,10) - --LEFT(A4034,10), "")</f>
        <v>16.354800000000978</v>
      </c>
      <c r="C4034" s="4">
        <v>45741.354861111111</v>
      </c>
      <c r="D4034" s="16">
        <f>YEAR(C4034)</f>
        <v>2025</v>
      </c>
      <c r="E4034" s="1" t="str">
        <f t="shared" si="62"/>
        <v>March 2025</v>
      </c>
      <c r="F4034" s="3" t="str">
        <f ca="1">IF(C4034&gt;=TODAY()-365, "Last 12 Months", "After 12 Months")</f>
        <v>Last 12 Months</v>
      </c>
      <c r="G4034" s="1" t="s">
        <v>7058</v>
      </c>
      <c r="H4034" s="1" t="s">
        <v>954</v>
      </c>
      <c r="I4034" s="1" t="s">
        <v>7057</v>
      </c>
      <c r="J4034" s="8">
        <f>EOMONTH(C4034, 0)</f>
        <v>45747</v>
      </c>
      <c r="K4034" s="1" t="s">
        <v>373</v>
      </c>
      <c r="L4034" s="1" t="str">
        <f>IF(ISNUMBER(SEARCH("Social subscription",I4034)),"Social Sub",IF(OR(ISNUMBER(SEARCH("Mens",I4034)),ISNUMBER(SEARCH("Ladies",I4034))),"Match Fees",IF(OR(ISNUMBER(SEARCH("Badgers",I4034)),ISNUMBER(SEARCH("Match Fee",I4034))),"Match Fees",IF(OR(ISNUMBER(SEARCH("Training",I4034)),ISNUMBER(SEARCH("Aspirations",I4034))),"Training Fee",""))))</f>
        <v>Training Fee</v>
      </c>
      <c r="M4034" s="1">
        <v>3</v>
      </c>
      <c r="N4034" s="1">
        <v>0.06</v>
      </c>
      <c r="O4034" s="1">
        <v>0.05</v>
      </c>
      <c r="P4034" s="1">
        <v>0</v>
      </c>
      <c r="Q4034" s="1">
        <v>2.89</v>
      </c>
    </row>
    <row r="4035" spans="1:17" ht="12.75">
      <c r="A4035" s="4">
        <v>45731</v>
      </c>
      <c r="B4035" s="18">
        <f>IF(AND(ISNUMBER(--LEFT(A4035,10)), ISNUMBER(--LEFT(C4035,10))), --LEFT(C4035,10) - --LEFT(A4035,10), "")</f>
        <v>10.354800000000978</v>
      </c>
      <c r="C4035" s="4">
        <v>45741.354861111111</v>
      </c>
      <c r="D4035" s="16">
        <f>YEAR(C4035)</f>
        <v>2025</v>
      </c>
      <c r="E4035" s="1" t="str">
        <f t="shared" ref="E4035:E4098" si="63">TEXT(C4035, "mmmm yyyy")</f>
        <v>March 2025</v>
      </c>
      <c r="F4035" s="3" t="str">
        <f ca="1">IF(C4035&gt;=TODAY()-365, "Last 12 Months", "After 12 Months")</f>
        <v>Last 12 Months</v>
      </c>
      <c r="G4035" s="1" t="s">
        <v>7059</v>
      </c>
      <c r="H4035" s="1" t="s">
        <v>951</v>
      </c>
      <c r="I4035" s="1" t="s">
        <v>7060</v>
      </c>
      <c r="J4035" s="8">
        <f>EOMONTH(C4035, 0)</f>
        <v>45747</v>
      </c>
      <c r="K4035" s="1" t="s">
        <v>373</v>
      </c>
      <c r="L4035" s="1" t="str">
        <f>IF(ISNUMBER(SEARCH("Social subscription",I4035)),"Social Sub",IF(OR(ISNUMBER(SEARCH("Mens",I4035)),ISNUMBER(SEARCH("Ladies",I4035))),"Match Fees",IF(OR(ISNUMBER(SEARCH("Badgers",I4035)),ISNUMBER(SEARCH("Match Fee",I4035))),"Match Fees",IF(OR(ISNUMBER(SEARCH("Training",I4035)),ISNUMBER(SEARCH("Aspirations",I4035))),"Training Fee",""))))</f>
        <v>Match Fees</v>
      </c>
      <c r="M4035" s="1">
        <v>3</v>
      </c>
      <c r="N4035" s="1">
        <v>0.06</v>
      </c>
      <c r="O4035" s="1">
        <v>0.05</v>
      </c>
      <c r="P4035" s="1">
        <v>0</v>
      </c>
      <c r="Q4035" s="1">
        <v>2.89</v>
      </c>
    </row>
    <row r="4036" spans="1:17" ht="12.75">
      <c r="A4036" s="4">
        <v>45732</v>
      </c>
      <c r="B4036" s="18">
        <f>IF(AND(ISNUMBER(--LEFT(A4036,10)), ISNUMBER(--LEFT(C4036,10))), --LEFT(C4036,10) - --LEFT(A4036,10), "")</f>
        <v>9.3548000000009779</v>
      </c>
      <c r="C4036" s="4">
        <v>45741.354861111111</v>
      </c>
      <c r="D4036" s="16">
        <f>YEAR(C4036)</f>
        <v>2025</v>
      </c>
      <c r="E4036" s="1" t="str">
        <f t="shared" si="63"/>
        <v>March 2025</v>
      </c>
      <c r="F4036" s="3" t="str">
        <f ca="1">IF(C4036&gt;=TODAY()-365, "Last 12 Months", "After 12 Months")</f>
        <v>Last 12 Months</v>
      </c>
      <c r="G4036" s="1" t="s">
        <v>7061</v>
      </c>
      <c r="H4036" s="1" t="s">
        <v>951</v>
      </c>
      <c r="I4036" s="1" t="s">
        <v>7062</v>
      </c>
      <c r="J4036" s="8">
        <f>EOMONTH(C4036, 0)</f>
        <v>45747</v>
      </c>
      <c r="K4036" s="1" t="s">
        <v>373</v>
      </c>
      <c r="L4036" s="1" t="str">
        <f>IF(ISNUMBER(SEARCH("Social subscription",I4036)),"Social Sub",IF(OR(ISNUMBER(SEARCH("Mens",I4036)),ISNUMBER(SEARCH("Ladies",I4036))),"Match Fees",IF(OR(ISNUMBER(SEARCH("Badgers",I4036)),ISNUMBER(SEARCH("Match Fee",I4036))),"Match Fees",IF(OR(ISNUMBER(SEARCH("Training",I4036)),ISNUMBER(SEARCH("Aspirations",I4036))),"Training Fee",""))))</f>
        <v>Training Fee</v>
      </c>
      <c r="M4036" s="1">
        <v>3</v>
      </c>
      <c r="N4036" s="1">
        <v>0.06</v>
      </c>
      <c r="O4036" s="1">
        <v>0.05</v>
      </c>
      <c r="P4036" s="1">
        <v>0</v>
      </c>
      <c r="Q4036" s="1">
        <v>2.89</v>
      </c>
    </row>
    <row r="4037" spans="1:17" ht="12.75">
      <c r="A4037" s="4">
        <v>45732</v>
      </c>
      <c r="B4037" s="18">
        <f>IF(AND(ISNUMBER(--LEFT(A4037,10)), ISNUMBER(--LEFT(C4037,10))), --LEFT(C4037,10) - --LEFT(A4037,10), "")</f>
        <v>9.3548000000009779</v>
      </c>
      <c r="C4037" s="4">
        <v>45741.354861111111</v>
      </c>
      <c r="D4037" s="16">
        <f>YEAR(C4037)</f>
        <v>2025</v>
      </c>
      <c r="E4037" s="1" t="str">
        <f t="shared" si="63"/>
        <v>March 2025</v>
      </c>
      <c r="F4037" s="3" t="str">
        <f ca="1">IF(C4037&gt;=TODAY()-365, "Last 12 Months", "After 12 Months")</f>
        <v>Last 12 Months</v>
      </c>
      <c r="G4037" s="1" t="s">
        <v>7063</v>
      </c>
      <c r="H4037" s="1" t="s">
        <v>954</v>
      </c>
      <c r="I4037" s="1" t="s">
        <v>7062</v>
      </c>
      <c r="J4037" s="8">
        <f>EOMONTH(C4037, 0)</f>
        <v>45747</v>
      </c>
      <c r="K4037" s="1" t="s">
        <v>373</v>
      </c>
      <c r="L4037" s="1" t="str">
        <f>IF(ISNUMBER(SEARCH("Social subscription",I4037)),"Social Sub",IF(OR(ISNUMBER(SEARCH("Mens",I4037)),ISNUMBER(SEARCH("Ladies",I4037))),"Match Fees",IF(OR(ISNUMBER(SEARCH("Badgers",I4037)),ISNUMBER(SEARCH("Match Fee",I4037))),"Match Fees",IF(OR(ISNUMBER(SEARCH("Training",I4037)),ISNUMBER(SEARCH("Aspirations",I4037))),"Training Fee",""))))</f>
        <v>Training Fee</v>
      </c>
      <c r="M4037" s="1">
        <v>3</v>
      </c>
      <c r="N4037" s="1">
        <v>0.06</v>
      </c>
      <c r="O4037" s="1">
        <v>0.05</v>
      </c>
      <c r="P4037" s="1">
        <v>0</v>
      </c>
      <c r="Q4037" s="1">
        <v>2.89</v>
      </c>
    </row>
    <row r="4038" spans="1:17" ht="12.75">
      <c r="A4038" s="4">
        <v>45737</v>
      </c>
      <c r="B4038" s="18">
        <f>IF(AND(ISNUMBER(--LEFT(A4038,10)), ISNUMBER(--LEFT(C4038,10))), --LEFT(C4038,10) - --LEFT(A4038,10), "")</f>
        <v>4.3548000000009779</v>
      </c>
      <c r="C4038" s="4">
        <v>45741.354861111111</v>
      </c>
      <c r="D4038" s="16">
        <f>YEAR(C4038)</f>
        <v>2025</v>
      </c>
      <c r="E4038" s="1" t="str">
        <f t="shared" si="63"/>
        <v>March 2025</v>
      </c>
      <c r="F4038" s="3" t="str">
        <f ca="1">IF(C4038&gt;=TODAY()-365, "Last 12 Months", "After 12 Months")</f>
        <v>Last 12 Months</v>
      </c>
      <c r="G4038" s="1" t="s">
        <v>7064</v>
      </c>
      <c r="H4038" s="1" t="s">
        <v>951</v>
      </c>
      <c r="I4038" s="1" t="s">
        <v>7065</v>
      </c>
      <c r="J4038" s="8">
        <f>EOMONTH(C4038, 0)</f>
        <v>45747</v>
      </c>
      <c r="K4038" s="1" t="s">
        <v>373</v>
      </c>
      <c r="L4038" s="1" t="str">
        <f>IF(ISNUMBER(SEARCH("Social subscription",I4038)),"Social Sub",IF(OR(ISNUMBER(SEARCH("Mens",I4038)),ISNUMBER(SEARCH("Ladies",I4038))),"Match Fees",IF(OR(ISNUMBER(SEARCH("Badgers",I4038)),ISNUMBER(SEARCH("Match Fee",I4038))),"Match Fees",IF(OR(ISNUMBER(SEARCH("Training",I4038)),ISNUMBER(SEARCH("Aspirations",I4038))),"Training Fee",""))))</f>
        <v>Match Fees</v>
      </c>
      <c r="M4038" s="1">
        <v>3</v>
      </c>
      <c r="N4038" s="1">
        <v>0.06</v>
      </c>
      <c r="O4038" s="1">
        <v>0.05</v>
      </c>
      <c r="P4038" s="1">
        <v>0</v>
      </c>
      <c r="Q4038" s="1">
        <v>2.89</v>
      </c>
    </row>
    <row r="4039" spans="1:17" ht="12.75">
      <c r="A4039" s="4">
        <v>45740</v>
      </c>
      <c r="B4039" s="18">
        <f>IF(AND(ISNUMBER(--LEFT(A4039,10)), ISNUMBER(--LEFT(C4039,10))), --LEFT(C4039,10) - --LEFT(A4039,10), "")</f>
        <v>1.3548000000009779</v>
      </c>
      <c r="C4039" s="4">
        <v>45741.354861111111</v>
      </c>
      <c r="D4039" s="16">
        <f>YEAR(C4039)</f>
        <v>2025</v>
      </c>
      <c r="E4039" s="1" t="str">
        <f t="shared" si="63"/>
        <v>March 2025</v>
      </c>
      <c r="F4039" s="3" t="str">
        <f ca="1">IF(C4039&gt;=TODAY()-365, "Last 12 Months", "After 12 Months")</f>
        <v>Last 12 Months</v>
      </c>
      <c r="G4039" s="1" t="s">
        <v>7066</v>
      </c>
      <c r="H4039" s="1" t="s">
        <v>951</v>
      </c>
      <c r="I4039" s="1" t="s">
        <v>7067</v>
      </c>
      <c r="J4039" s="8">
        <f>EOMONTH(C4039, 0)</f>
        <v>45747</v>
      </c>
      <c r="K4039" s="1" t="s">
        <v>373</v>
      </c>
      <c r="L4039" s="1" t="str">
        <f>IF(ISNUMBER(SEARCH("Social subscription",I4039)),"Social Sub",IF(OR(ISNUMBER(SEARCH("Mens",I4039)),ISNUMBER(SEARCH("Ladies",I4039))),"Match Fees",IF(OR(ISNUMBER(SEARCH("Badgers",I4039)),ISNUMBER(SEARCH("Match Fee",I4039))),"Match Fees",IF(OR(ISNUMBER(SEARCH("Training",I4039)),ISNUMBER(SEARCH("Aspirations",I4039))),"Training Fee",""))))</f>
        <v>Training Fee</v>
      </c>
      <c r="M4039" s="1">
        <v>3</v>
      </c>
      <c r="N4039" s="1">
        <v>0.06</v>
      </c>
      <c r="O4039" s="1">
        <v>0.05</v>
      </c>
      <c r="P4039" s="1">
        <v>0</v>
      </c>
      <c r="Q4039" s="1">
        <v>2.89</v>
      </c>
    </row>
    <row r="4040" spans="1:17" ht="12.75">
      <c r="A4040" s="4">
        <v>45740</v>
      </c>
      <c r="B4040" s="18">
        <f>IF(AND(ISNUMBER(--LEFT(A4040,10)), ISNUMBER(--LEFT(C4040,10))), --LEFT(C4040,10) - --LEFT(A4040,10), "")</f>
        <v>1.3548000000009779</v>
      </c>
      <c r="C4040" s="4">
        <v>45741.354861111111</v>
      </c>
      <c r="D4040" s="16">
        <f>YEAR(C4040)</f>
        <v>2025</v>
      </c>
      <c r="E4040" s="1" t="str">
        <f t="shared" si="63"/>
        <v>March 2025</v>
      </c>
      <c r="F4040" s="3" t="str">
        <f ca="1">IF(C4040&gt;=TODAY()-365, "Last 12 Months", "After 12 Months")</f>
        <v>Last 12 Months</v>
      </c>
      <c r="G4040" s="1" t="s">
        <v>7068</v>
      </c>
      <c r="H4040" s="1" t="s">
        <v>954</v>
      </c>
      <c r="I4040" s="1" t="s">
        <v>7067</v>
      </c>
      <c r="J4040" s="8">
        <f>EOMONTH(C4040, 0)</f>
        <v>45747</v>
      </c>
      <c r="K4040" s="1" t="s">
        <v>373</v>
      </c>
      <c r="L4040" s="1" t="str">
        <f>IF(ISNUMBER(SEARCH("Social subscription",I4040)),"Social Sub",IF(OR(ISNUMBER(SEARCH("Mens",I4040)),ISNUMBER(SEARCH("Ladies",I4040))),"Match Fees",IF(OR(ISNUMBER(SEARCH("Badgers",I4040)),ISNUMBER(SEARCH("Match Fee",I4040))),"Match Fees",IF(OR(ISNUMBER(SEARCH("Training",I4040)),ISNUMBER(SEARCH("Aspirations",I4040))),"Training Fee",""))))</f>
        <v>Training Fee</v>
      </c>
      <c r="M4040" s="1">
        <v>3</v>
      </c>
      <c r="N4040" s="1">
        <v>0.08</v>
      </c>
      <c r="O4040" s="1">
        <v>0.05</v>
      </c>
      <c r="P4040" s="1">
        <v>0</v>
      </c>
      <c r="Q4040" s="1">
        <v>2.87</v>
      </c>
    </row>
    <row r="4041" spans="1:17" ht="12.75">
      <c r="A4041" s="4">
        <v>45739</v>
      </c>
      <c r="B4041" s="18">
        <f>IF(AND(ISNUMBER(--LEFT(A4041,10)), ISNUMBER(--LEFT(C4041,10))), --LEFT(C4041,10) - --LEFT(A4041,10), "")</f>
        <v>2.4951000000000931</v>
      </c>
      <c r="C4041" s="4">
        <v>45741.495138888888</v>
      </c>
      <c r="D4041" s="16">
        <f>YEAR(C4041)</f>
        <v>2025</v>
      </c>
      <c r="E4041" s="1" t="str">
        <f t="shared" si="63"/>
        <v>March 2025</v>
      </c>
      <c r="F4041" s="3" t="str">
        <f ca="1">IF(C4041&gt;=TODAY()-365, "Last 12 Months", "After 12 Months")</f>
        <v>Last 12 Months</v>
      </c>
      <c r="G4041" s="1" t="s">
        <v>7069</v>
      </c>
      <c r="H4041" s="1" t="s">
        <v>1098</v>
      </c>
      <c r="I4041" s="1" t="s">
        <v>7070</v>
      </c>
      <c r="J4041" s="8">
        <f>EOMONTH(C4041, 0)</f>
        <v>45747</v>
      </c>
      <c r="K4041" s="1" t="s">
        <v>233</v>
      </c>
      <c r="L4041" s="1" t="str">
        <f>IF(ISNUMBER(SEARCH("Social subscription",I4041)),"Social Sub",IF(OR(ISNUMBER(SEARCH("Mens",I4041)),ISNUMBER(SEARCH("Ladies",I4041))),"Match Fees",IF(OR(ISNUMBER(SEARCH("Badgers",I4041)),ISNUMBER(SEARCH("Match Fee",I4041))),"Match Fees",IF(OR(ISNUMBER(SEARCH("Training",I4041)),ISNUMBER(SEARCH("Aspirations",I4041))),"Training Fee",""))))</f>
        <v>Match Fees</v>
      </c>
      <c r="M4041" s="1">
        <v>5</v>
      </c>
      <c r="N4041" s="1">
        <v>0</v>
      </c>
      <c r="O4041" s="1">
        <v>0</v>
      </c>
      <c r="P4041" s="1">
        <v>0</v>
      </c>
      <c r="Q4041" s="1">
        <v>5</v>
      </c>
    </row>
    <row r="4042" spans="1:17" ht="12.75">
      <c r="A4042" s="4">
        <v>45675</v>
      </c>
      <c r="B4042" s="18">
        <f>IF(AND(ISNUMBER(--LEFT(A4042,10)), ISNUMBER(--LEFT(C4042,10))), --LEFT(C4042,10) - --LEFT(A4042,10), "")</f>
        <v>66.910400000000664</v>
      </c>
      <c r="C4042" s="4">
        <v>45741.910416666666</v>
      </c>
      <c r="D4042" s="16">
        <f>YEAR(C4042)</f>
        <v>2025</v>
      </c>
      <c r="E4042" s="1" t="str">
        <f t="shared" si="63"/>
        <v>March 2025</v>
      </c>
      <c r="F4042" s="3" t="str">
        <f ca="1">IF(C4042&gt;=TODAY()-365, "Last 12 Months", "After 12 Months")</f>
        <v>Last 12 Months</v>
      </c>
      <c r="G4042" s="1" t="s">
        <v>7071</v>
      </c>
      <c r="H4042" s="1" t="s">
        <v>536</v>
      </c>
      <c r="I4042" s="1" t="s">
        <v>5834</v>
      </c>
      <c r="J4042" s="8">
        <f>EOMONTH(C4042, 0)</f>
        <v>45747</v>
      </c>
      <c r="K4042" s="1" t="s">
        <v>373</v>
      </c>
      <c r="L4042" s="1" t="str">
        <f>IF(ISNUMBER(SEARCH("Social subscription",I4042)),"Social Sub",IF(OR(ISNUMBER(SEARCH("Mens",I4042)),ISNUMBER(SEARCH("Ladies",I4042))),"Match Fees",IF(OR(ISNUMBER(SEARCH("Badgers",I4042)),ISNUMBER(SEARCH("Match Fee",I4042))),"Match Fees",IF(OR(ISNUMBER(SEARCH("Training",I4042)),ISNUMBER(SEARCH("Aspirations",I4042))),"Training Fee",""))))</f>
        <v>Match Fees</v>
      </c>
      <c r="M4042" s="1">
        <v>5</v>
      </c>
      <c r="N4042" s="1">
        <v>0.1</v>
      </c>
      <c r="O4042" s="1">
        <v>0.05</v>
      </c>
      <c r="P4042" s="1">
        <v>0</v>
      </c>
      <c r="Q4042" s="1">
        <v>4.8499999999999996</v>
      </c>
    </row>
    <row r="4043" spans="1:17" ht="12.75">
      <c r="A4043" s="4">
        <v>45676</v>
      </c>
      <c r="B4043" s="18">
        <f>IF(AND(ISNUMBER(--LEFT(A4043,10)), ISNUMBER(--LEFT(C4043,10))), --LEFT(C4043,10) - --LEFT(A4043,10), "")</f>
        <v>65.910400000000664</v>
      </c>
      <c r="C4043" s="4">
        <v>45741.910416666666</v>
      </c>
      <c r="D4043" s="16">
        <f>YEAR(C4043)</f>
        <v>2025</v>
      </c>
      <c r="E4043" s="1" t="str">
        <f t="shared" si="63"/>
        <v>March 2025</v>
      </c>
      <c r="F4043" s="3" t="str">
        <f ca="1">IF(C4043&gt;=TODAY()-365, "Last 12 Months", "After 12 Months")</f>
        <v>Last 12 Months</v>
      </c>
      <c r="G4043" s="1" t="s">
        <v>7072</v>
      </c>
      <c r="H4043" s="1" t="s">
        <v>536</v>
      </c>
      <c r="I4043" s="1" t="s">
        <v>5836</v>
      </c>
      <c r="J4043" s="8">
        <f>EOMONTH(C4043, 0)</f>
        <v>45747</v>
      </c>
      <c r="K4043" s="1" t="s">
        <v>373</v>
      </c>
      <c r="L4043" s="1" t="str">
        <f>IF(ISNUMBER(SEARCH("Social subscription",I4043)),"Social Sub",IF(OR(ISNUMBER(SEARCH("Mens",I4043)),ISNUMBER(SEARCH("Ladies",I4043))),"Match Fees",IF(OR(ISNUMBER(SEARCH("Badgers",I4043)),ISNUMBER(SEARCH("Match Fee",I4043))),"Match Fees",IF(OR(ISNUMBER(SEARCH("Training",I4043)),ISNUMBER(SEARCH("Aspirations",I4043))),"Training Fee",""))))</f>
        <v>Match Fees</v>
      </c>
      <c r="M4043" s="1">
        <v>5</v>
      </c>
      <c r="N4043" s="1">
        <v>0.1</v>
      </c>
      <c r="O4043" s="1">
        <v>0.05</v>
      </c>
      <c r="P4043" s="1">
        <v>0</v>
      </c>
      <c r="Q4043" s="1">
        <v>4.8499999999999996</v>
      </c>
    </row>
    <row r="4044" spans="1:17" ht="12.75">
      <c r="A4044" s="4">
        <v>45690</v>
      </c>
      <c r="B4044" s="18">
        <f>IF(AND(ISNUMBER(--LEFT(A4044,10)), ISNUMBER(--LEFT(C4044,10))), --LEFT(C4044,10) - --LEFT(A4044,10), "")</f>
        <v>51.910400000000664</v>
      </c>
      <c r="C4044" s="4">
        <v>45741.910416666666</v>
      </c>
      <c r="D4044" s="16">
        <f>YEAR(C4044)</f>
        <v>2025</v>
      </c>
      <c r="E4044" s="1" t="str">
        <f t="shared" si="63"/>
        <v>March 2025</v>
      </c>
      <c r="F4044" s="3" t="str">
        <f ca="1">IF(C4044&gt;=TODAY()-365, "Last 12 Months", "After 12 Months")</f>
        <v>Last 12 Months</v>
      </c>
      <c r="G4044" s="1" t="s">
        <v>7073</v>
      </c>
      <c r="H4044" s="1" t="s">
        <v>536</v>
      </c>
      <c r="I4044" s="1" t="s">
        <v>6601</v>
      </c>
      <c r="J4044" s="8">
        <f>EOMONTH(C4044, 0)</f>
        <v>45747</v>
      </c>
      <c r="K4044" s="1" t="s">
        <v>373</v>
      </c>
      <c r="L4044" s="1" t="str">
        <f>IF(ISNUMBER(SEARCH("Social subscription",I4044)),"Social Sub",IF(OR(ISNUMBER(SEARCH("Mens",I4044)),ISNUMBER(SEARCH("Ladies",I4044))),"Match Fees",IF(OR(ISNUMBER(SEARCH("Badgers",I4044)),ISNUMBER(SEARCH("Match Fee",I4044))),"Match Fees",IF(OR(ISNUMBER(SEARCH("Training",I4044)),ISNUMBER(SEARCH("Aspirations",I4044))),"Training Fee",""))))</f>
        <v>Match Fees</v>
      </c>
      <c r="M4044" s="1">
        <v>5</v>
      </c>
      <c r="N4044" s="1">
        <v>0.1</v>
      </c>
      <c r="O4044" s="1">
        <v>0.05</v>
      </c>
      <c r="P4044" s="1">
        <v>0</v>
      </c>
      <c r="Q4044" s="1">
        <v>4.8499999999999996</v>
      </c>
    </row>
    <row r="4045" spans="1:17" ht="12.75">
      <c r="A4045" s="4">
        <v>45698</v>
      </c>
      <c r="B4045" s="18">
        <f>IF(AND(ISNUMBER(--LEFT(A4045,10)), ISNUMBER(--LEFT(C4045,10))), --LEFT(C4045,10) - --LEFT(A4045,10), "")</f>
        <v>43.910400000000664</v>
      </c>
      <c r="C4045" s="4">
        <v>45741.910416666666</v>
      </c>
      <c r="D4045" s="16">
        <f>YEAR(C4045)</f>
        <v>2025</v>
      </c>
      <c r="E4045" s="1" t="str">
        <f t="shared" si="63"/>
        <v>March 2025</v>
      </c>
      <c r="F4045" s="3" t="str">
        <f ca="1">IF(C4045&gt;=TODAY()-365, "Last 12 Months", "After 12 Months")</f>
        <v>Last 12 Months</v>
      </c>
      <c r="G4045" s="1" t="s">
        <v>7074</v>
      </c>
      <c r="H4045" s="1" t="s">
        <v>536</v>
      </c>
      <c r="I4045" s="1" t="s">
        <v>6603</v>
      </c>
      <c r="J4045" s="8">
        <f>EOMONTH(C4045, 0)</f>
        <v>45747</v>
      </c>
      <c r="K4045" s="1" t="s">
        <v>373</v>
      </c>
      <c r="L4045" s="1" t="str">
        <f>IF(ISNUMBER(SEARCH("Social subscription",I4045)),"Social Sub",IF(OR(ISNUMBER(SEARCH("Mens",I4045)),ISNUMBER(SEARCH("Ladies",I4045))),"Match Fees",IF(OR(ISNUMBER(SEARCH("Badgers",I4045)),ISNUMBER(SEARCH("Match Fee",I4045))),"Match Fees",IF(OR(ISNUMBER(SEARCH("Training",I4045)),ISNUMBER(SEARCH("Aspirations",I4045))),"Training Fee",""))))</f>
        <v>Match Fees</v>
      </c>
      <c r="M4045" s="1">
        <v>5</v>
      </c>
      <c r="N4045" s="1">
        <v>0.1</v>
      </c>
      <c r="O4045" s="1">
        <v>0.05</v>
      </c>
      <c r="P4045" s="1">
        <v>0</v>
      </c>
      <c r="Q4045" s="1">
        <v>4.8499999999999996</v>
      </c>
    </row>
    <row r="4046" spans="1:17" ht="12.75">
      <c r="A4046" s="4">
        <v>45710</v>
      </c>
      <c r="B4046" s="18">
        <f>IF(AND(ISNUMBER(--LEFT(A4046,10)), ISNUMBER(--LEFT(C4046,10))), --LEFT(C4046,10) - --LEFT(A4046,10), "")</f>
        <v>31.910400000000664</v>
      </c>
      <c r="C4046" s="4">
        <v>45741.910416666666</v>
      </c>
      <c r="D4046" s="16">
        <f>YEAR(C4046)</f>
        <v>2025</v>
      </c>
      <c r="E4046" s="1" t="str">
        <f t="shared" si="63"/>
        <v>March 2025</v>
      </c>
      <c r="F4046" s="3" t="str">
        <f ca="1">IF(C4046&gt;=TODAY()-365, "Last 12 Months", "After 12 Months")</f>
        <v>Last 12 Months</v>
      </c>
      <c r="G4046" s="1" t="s">
        <v>7075</v>
      </c>
      <c r="H4046" s="1" t="s">
        <v>536</v>
      </c>
      <c r="I4046" s="1" t="s">
        <v>7076</v>
      </c>
      <c r="J4046" s="8">
        <f>EOMONTH(C4046, 0)</f>
        <v>45747</v>
      </c>
      <c r="K4046" s="1" t="s">
        <v>373</v>
      </c>
      <c r="L4046" s="1" t="str">
        <f>IF(ISNUMBER(SEARCH("Social subscription",I4046)),"Social Sub",IF(OR(ISNUMBER(SEARCH("Mens",I4046)),ISNUMBER(SEARCH("Ladies",I4046))),"Match Fees",IF(OR(ISNUMBER(SEARCH("Badgers",I4046)),ISNUMBER(SEARCH("Match Fee",I4046))),"Match Fees",IF(OR(ISNUMBER(SEARCH("Training",I4046)),ISNUMBER(SEARCH("Aspirations",I4046))),"Training Fee",""))))</f>
        <v>Match Fees</v>
      </c>
      <c r="M4046" s="1">
        <v>5</v>
      </c>
      <c r="N4046" s="1">
        <v>0.1</v>
      </c>
      <c r="O4046" s="1">
        <v>0.05</v>
      </c>
      <c r="P4046" s="1">
        <v>0</v>
      </c>
      <c r="Q4046" s="1">
        <v>4.8499999999999996</v>
      </c>
    </row>
    <row r="4047" spans="1:17" ht="12.75">
      <c r="A4047" s="4">
        <v>45717</v>
      </c>
      <c r="B4047" s="18">
        <f>IF(AND(ISNUMBER(--LEFT(A4047,10)), ISNUMBER(--LEFT(C4047,10))), --LEFT(C4047,10) - --LEFT(A4047,10), "")</f>
        <v>24.910400000000664</v>
      </c>
      <c r="C4047" s="4">
        <v>45741.910416666666</v>
      </c>
      <c r="D4047" s="16">
        <f>YEAR(C4047)</f>
        <v>2025</v>
      </c>
      <c r="E4047" s="1" t="str">
        <f t="shared" si="63"/>
        <v>March 2025</v>
      </c>
      <c r="F4047" s="3" t="str">
        <f ca="1">IF(C4047&gt;=TODAY()-365, "Last 12 Months", "After 12 Months")</f>
        <v>Last 12 Months</v>
      </c>
      <c r="G4047" s="1" t="s">
        <v>7077</v>
      </c>
      <c r="H4047" s="1" t="s">
        <v>536</v>
      </c>
      <c r="I4047" s="1" t="s">
        <v>6605</v>
      </c>
      <c r="J4047" s="8">
        <f>EOMONTH(C4047, 0)</f>
        <v>45747</v>
      </c>
      <c r="K4047" s="1" t="s">
        <v>373</v>
      </c>
      <c r="L4047" s="1" t="str">
        <f>IF(ISNUMBER(SEARCH("Social subscription",I4047)),"Social Sub",IF(OR(ISNUMBER(SEARCH("Mens",I4047)),ISNUMBER(SEARCH("Ladies",I4047))),"Match Fees",IF(OR(ISNUMBER(SEARCH("Badgers",I4047)),ISNUMBER(SEARCH("Match Fee",I4047))),"Match Fees",IF(OR(ISNUMBER(SEARCH("Training",I4047)),ISNUMBER(SEARCH("Aspirations",I4047))),"Training Fee",""))))</f>
        <v>Match Fees</v>
      </c>
      <c r="M4047" s="1">
        <v>5</v>
      </c>
      <c r="N4047" s="1">
        <v>0.1</v>
      </c>
      <c r="O4047" s="1">
        <v>0.05</v>
      </c>
      <c r="P4047" s="1">
        <v>0</v>
      </c>
      <c r="Q4047" s="1">
        <v>4.8499999999999996</v>
      </c>
    </row>
    <row r="4048" spans="1:17" ht="12.75">
      <c r="A4048" s="4">
        <v>45730</v>
      </c>
      <c r="B4048" s="18">
        <f>IF(AND(ISNUMBER(--LEFT(A4048,10)), ISNUMBER(--LEFT(C4048,10))), --LEFT(C4048,10) - --LEFT(A4048,10), "")</f>
        <v>11.910400000000664</v>
      </c>
      <c r="C4048" s="4">
        <v>45741.910416666666</v>
      </c>
      <c r="D4048" s="16">
        <f>YEAR(C4048)</f>
        <v>2025</v>
      </c>
      <c r="E4048" s="1" t="str">
        <f t="shared" si="63"/>
        <v>March 2025</v>
      </c>
      <c r="F4048" s="3" t="str">
        <f ca="1">IF(C4048&gt;=TODAY()-365, "Last 12 Months", "After 12 Months")</f>
        <v>Last 12 Months</v>
      </c>
      <c r="G4048" s="1" t="s">
        <v>7078</v>
      </c>
      <c r="H4048" s="1" t="s">
        <v>536</v>
      </c>
      <c r="I4048" s="1" t="s">
        <v>7079</v>
      </c>
      <c r="J4048" s="8">
        <f>EOMONTH(C4048, 0)</f>
        <v>45747</v>
      </c>
      <c r="K4048" s="1" t="s">
        <v>373</v>
      </c>
      <c r="L4048" s="1" t="str">
        <f>IF(ISNUMBER(SEARCH("Social subscription",I4048)),"Social Sub",IF(OR(ISNUMBER(SEARCH("Mens",I4048)),ISNUMBER(SEARCH("Ladies",I4048))),"Match Fees",IF(OR(ISNUMBER(SEARCH("Badgers",I4048)),ISNUMBER(SEARCH("Match Fee",I4048))),"Match Fees",IF(OR(ISNUMBER(SEARCH("Training",I4048)),ISNUMBER(SEARCH("Aspirations",I4048))),"Training Fee",""))))</f>
        <v>Match Fees</v>
      </c>
      <c r="M4048" s="1">
        <v>5</v>
      </c>
      <c r="N4048" s="1">
        <v>0.1</v>
      </c>
      <c r="O4048" s="1">
        <v>0.05</v>
      </c>
      <c r="P4048" s="1">
        <v>0</v>
      </c>
      <c r="Q4048" s="1">
        <v>4.8499999999999996</v>
      </c>
    </row>
    <row r="4049" spans="1:17" ht="12.75">
      <c r="A4049" s="4">
        <v>45731</v>
      </c>
      <c r="B4049" s="18">
        <f>IF(AND(ISNUMBER(--LEFT(A4049,10)), ISNUMBER(--LEFT(C4049,10))), --LEFT(C4049,10) - --LEFT(A4049,10), "")</f>
        <v>10.910400000000664</v>
      </c>
      <c r="C4049" s="4">
        <v>45741.910416666666</v>
      </c>
      <c r="D4049" s="16">
        <f>YEAR(C4049)</f>
        <v>2025</v>
      </c>
      <c r="E4049" s="1" t="str">
        <f t="shared" si="63"/>
        <v>March 2025</v>
      </c>
      <c r="F4049" s="3" t="str">
        <f ca="1">IF(C4049&gt;=TODAY()-365, "Last 12 Months", "After 12 Months")</f>
        <v>Last 12 Months</v>
      </c>
      <c r="G4049" s="1" t="s">
        <v>7080</v>
      </c>
      <c r="H4049" s="1" t="s">
        <v>536</v>
      </c>
      <c r="I4049" s="1" t="s">
        <v>7081</v>
      </c>
      <c r="J4049" s="8">
        <f>EOMONTH(C4049, 0)</f>
        <v>45747</v>
      </c>
      <c r="K4049" s="1" t="s">
        <v>373</v>
      </c>
      <c r="L4049" s="1" t="str">
        <f>IF(ISNUMBER(SEARCH("Social subscription",I4049)),"Social Sub",IF(OR(ISNUMBER(SEARCH("Mens",I4049)),ISNUMBER(SEARCH("Ladies",I4049))),"Match Fees",IF(OR(ISNUMBER(SEARCH("Badgers",I4049)),ISNUMBER(SEARCH("Match Fee",I4049))),"Match Fees",IF(OR(ISNUMBER(SEARCH("Training",I4049)),ISNUMBER(SEARCH("Aspirations",I4049))),"Training Fee",""))))</f>
        <v>Match Fees</v>
      </c>
      <c r="M4049" s="1">
        <v>5</v>
      </c>
      <c r="N4049" s="1">
        <v>0.08</v>
      </c>
      <c r="O4049" s="1">
        <v>0.05</v>
      </c>
      <c r="P4049" s="1">
        <v>0</v>
      </c>
      <c r="Q4049" s="1">
        <v>4.87</v>
      </c>
    </row>
    <row r="4050" spans="1:17" ht="12.75">
      <c r="A4050" s="4">
        <v>45738</v>
      </c>
      <c r="B4050" s="18">
        <f>IF(AND(ISNUMBER(--LEFT(A4050,10)), ISNUMBER(--LEFT(C4050,10))), --LEFT(C4050,10) - --LEFT(A4050,10), "")</f>
        <v>3.9104000000006636</v>
      </c>
      <c r="C4050" s="4">
        <v>45741.910416666666</v>
      </c>
      <c r="D4050" s="16">
        <f>YEAR(C4050)</f>
        <v>2025</v>
      </c>
      <c r="E4050" s="1" t="str">
        <f t="shared" si="63"/>
        <v>March 2025</v>
      </c>
      <c r="F4050" s="3" t="str">
        <f ca="1">IF(C4050&gt;=TODAY()-365, "Last 12 Months", "After 12 Months")</f>
        <v>Last 12 Months</v>
      </c>
      <c r="G4050" s="1" t="s">
        <v>7082</v>
      </c>
      <c r="H4050" s="1" t="s">
        <v>536</v>
      </c>
      <c r="I4050" s="1" t="s">
        <v>7083</v>
      </c>
      <c r="J4050" s="8">
        <f>EOMONTH(C4050, 0)</f>
        <v>45747</v>
      </c>
      <c r="K4050" s="1" t="s">
        <v>373</v>
      </c>
      <c r="L4050" s="1" t="str">
        <f>IF(ISNUMBER(SEARCH("Social subscription",I4050)),"Social Sub",IF(OR(ISNUMBER(SEARCH("Mens",I4050)),ISNUMBER(SEARCH("Ladies",I4050))),"Match Fees",IF(OR(ISNUMBER(SEARCH("Badgers",I4050)),ISNUMBER(SEARCH("Match Fee",I4050))),"Match Fees",IF(OR(ISNUMBER(SEARCH("Training",I4050)),ISNUMBER(SEARCH("Aspirations",I4050))),"Training Fee",""))))</f>
        <v>Match Fees</v>
      </c>
      <c r="M4050" s="1">
        <v>5</v>
      </c>
      <c r="N4050" s="1">
        <v>0.1</v>
      </c>
      <c r="O4050" s="1">
        <v>0.05</v>
      </c>
      <c r="P4050" s="1">
        <v>0</v>
      </c>
      <c r="Q4050" s="1">
        <v>4.8499999999999996</v>
      </c>
    </row>
    <row r="4051" spans="1:17" ht="12.75">
      <c r="A4051" s="4">
        <v>45710</v>
      </c>
      <c r="B4051" s="18">
        <f>IF(AND(ISNUMBER(--LEFT(A4051,10)), ISNUMBER(--LEFT(C4051,10))), --LEFT(C4051,10) - --LEFT(A4051,10), "")</f>
        <v>32.354099999996834</v>
      </c>
      <c r="C4051" s="4">
        <v>45742.354166666664</v>
      </c>
      <c r="D4051" s="16">
        <f>YEAR(C4051)</f>
        <v>2025</v>
      </c>
      <c r="E4051" s="1" t="str">
        <f t="shared" si="63"/>
        <v>March 2025</v>
      </c>
      <c r="F4051" s="3" t="str">
        <f ca="1">IF(C4051&gt;=TODAY()-365, "Last 12 Months", "After 12 Months")</f>
        <v>Last 12 Months</v>
      </c>
      <c r="G4051" s="1" t="s">
        <v>7084</v>
      </c>
      <c r="H4051" s="1" t="s">
        <v>648</v>
      </c>
      <c r="I4051" s="1" t="s">
        <v>6593</v>
      </c>
      <c r="J4051" s="8">
        <f>EOMONTH(C4051, 0)</f>
        <v>45747</v>
      </c>
      <c r="K4051" s="1" t="s">
        <v>373</v>
      </c>
      <c r="L4051" s="1" t="str">
        <f>IF(ISNUMBER(SEARCH("Social subscription",I4051)),"Social Sub",IF(OR(ISNUMBER(SEARCH("Mens",I4051)),ISNUMBER(SEARCH("Ladies",I4051))),"Match Fees",IF(OR(ISNUMBER(SEARCH("Badgers",I4051)),ISNUMBER(SEARCH("Match Fee",I4051))),"Match Fees",IF(OR(ISNUMBER(SEARCH("Training",I4051)),ISNUMBER(SEARCH("Aspirations",I4051))),"Training Fee",""))))</f>
        <v>Match Fees</v>
      </c>
      <c r="M4051" s="1">
        <v>10</v>
      </c>
      <c r="N4051" s="1">
        <v>0.26</v>
      </c>
      <c r="O4051" s="1">
        <v>0.1</v>
      </c>
      <c r="P4051" s="1">
        <v>0</v>
      </c>
      <c r="Q4051" s="1">
        <v>9.64</v>
      </c>
    </row>
    <row r="4052" spans="1:17" ht="12.75">
      <c r="A4052" s="4">
        <v>45723</v>
      </c>
      <c r="B4052" s="18">
        <f>IF(AND(ISNUMBER(--LEFT(A4052,10)), ISNUMBER(--LEFT(C4052,10))), --LEFT(C4052,10) - --LEFT(A4052,10), "")</f>
        <v>19.354099999996834</v>
      </c>
      <c r="C4052" s="4">
        <v>45742.354166666664</v>
      </c>
      <c r="D4052" s="16">
        <f>YEAR(C4052)</f>
        <v>2025</v>
      </c>
      <c r="E4052" s="1" t="str">
        <f t="shared" si="63"/>
        <v>March 2025</v>
      </c>
      <c r="F4052" s="3" t="str">
        <f ca="1">IF(C4052&gt;=TODAY()-365, "Last 12 Months", "After 12 Months")</f>
        <v>Last 12 Months</v>
      </c>
      <c r="G4052" s="1" t="s">
        <v>7085</v>
      </c>
      <c r="H4052" s="1" t="s">
        <v>648</v>
      </c>
      <c r="I4052" s="1" t="s">
        <v>7086</v>
      </c>
      <c r="J4052" s="8">
        <f>EOMONTH(C4052, 0)</f>
        <v>45747</v>
      </c>
      <c r="K4052" s="1" t="s">
        <v>373</v>
      </c>
      <c r="L4052" s="1" t="str">
        <f>IF(ISNUMBER(SEARCH("Social subscription",I4052)),"Social Sub",IF(OR(ISNUMBER(SEARCH("Mens",I4052)),ISNUMBER(SEARCH("Ladies",I4052))),"Match Fees",IF(OR(ISNUMBER(SEARCH("Badgers",I4052)),ISNUMBER(SEARCH("Match Fee",I4052))),"Match Fees",IF(OR(ISNUMBER(SEARCH("Training",I4052)),ISNUMBER(SEARCH("Aspirations",I4052))),"Training Fee",""))))</f>
        <v>Match Fees</v>
      </c>
      <c r="M4052" s="1">
        <v>10</v>
      </c>
      <c r="N4052" s="1">
        <v>0.26</v>
      </c>
      <c r="O4052" s="1">
        <v>0.1</v>
      </c>
      <c r="P4052" s="1">
        <v>0</v>
      </c>
      <c r="Q4052" s="1">
        <v>9.64</v>
      </c>
    </row>
    <row r="4053" spans="1:17" ht="12.75">
      <c r="A4053" s="4">
        <v>45724</v>
      </c>
      <c r="B4053" s="18">
        <f>IF(AND(ISNUMBER(--LEFT(A4053,10)), ISNUMBER(--LEFT(C4053,10))), --LEFT(C4053,10) - --LEFT(A4053,10), "")</f>
        <v>18.354099999996834</v>
      </c>
      <c r="C4053" s="4">
        <v>45742.354166666664</v>
      </c>
      <c r="D4053" s="16">
        <f>YEAR(C4053)</f>
        <v>2025</v>
      </c>
      <c r="E4053" s="1" t="str">
        <f t="shared" si="63"/>
        <v>March 2025</v>
      </c>
      <c r="F4053" s="3" t="str">
        <f ca="1">IF(C4053&gt;=TODAY()-365, "Last 12 Months", "After 12 Months")</f>
        <v>Last 12 Months</v>
      </c>
      <c r="G4053" s="1" t="s">
        <v>7087</v>
      </c>
      <c r="H4053" s="1" t="s">
        <v>650</v>
      </c>
      <c r="I4053" s="1" t="s">
        <v>7088</v>
      </c>
      <c r="J4053" s="8">
        <f>EOMONTH(C4053, 0)</f>
        <v>45747</v>
      </c>
      <c r="K4053" s="1" t="s">
        <v>373</v>
      </c>
      <c r="L4053" s="1" t="str">
        <f>IF(ISNUMBER(SEARCH("Social subscription",I4053)),"Social Sub",IF(OR(ISNUMBER(SEARCH("Mens",I4053)),ISNUMBER(SEARCH("Ladies",I4053))),"Match Fees",IF(OR(ISNUMBER(SEARCH("Badgers",I4053)),ISNUMBER(SEARCH("Match Fee",I4053))),"Match Fees",IF(OR(ISNUMBER(SEARCH("Training",I4053)),ISNUMBER(SEARCH("Aspirations",I4053))),"Training Fee",""))))</f>
        <v>Match Fees</v>
      </c>
      <c r="M4053" s="1">
        <v>3</v>
      </c>
      <c r="N4053" s="1">
        <v>0.08</v>
      </c>
      <c r="O4053" s="1">
        <v>0.05</v>
      </c>
      <c r="P4053" s="1">
        <v>0</v>
      </c>
      <c r="Q4053" s="1">
        <v>2.87</v>
      </c>
    </row>
    <row r="4054" spans="1:17" ht="12.75">
      <c r="A4054" s="4">
        <v>45730</v>
      </c>
      <c r="B4054" s="18">
        <f>IF(AND(ISNUMBER(--LEFT(A4054,10)), ISNUMBER(--LEFT(C4054,10))), --LEFT(C4054,10) - --LEFT(A4054,10), "")</f>
        <v>12.354099999996834</v>
      </c>
      <c r="C4054" s="4">
        <v>45742.354166666664</v>
      </c>
      <c r="D4054" s="16">
        <f>YEAR(C4054)</f>
        <v>2025</v>
      </c>
      <c r="E4054" s="1" t="str">
        <f t="shared" si="63"/>
        <v>March 2025</v>
      </c>
      <c r="F4054" s="3" t="str">
        <f ca="1">IF(C4054&gt;=TODAY()-365, "Last 12 Months", "After 12 Months")</f>
        <v>Last 12 Months</v>
      </c>
      <c r="G4054" s="1" t="s">
        <v>7089</v>
      </c>
      <c r="H4054" s="1" t="s">
        <v>650</v>
      </c>
      <c r="I4054" s="1" t="s">
        <v>7090</v>
      </c>
      <c r="J4054" s="8">
        <f>EOMONTH(C4054, 0)</f>
        <v>45747</v>
      </c>
      <c r="K4054" s="1" t="s">
        <v>373</v>
      </c>
      <c r="L4054" s="1" t="str">
        <f>IF(ISNUMBER(SEARCH("Social subscription",I4054)),"Social Sub",IF(OR(ISNUMBER(SEARCH("Mens",I4054)),ISNUMBER(SEARCH("Ladies",I4054))),"Match Fees",IF(OR(ISNUMBER(SEARCH("Badgers",I4054)),ISNUMBER(SEARCH("Match Fee",I4054))),"Match Fees",IF(OR(ISNUMBER(SEARCH("Training",I4054)),ISNUMBER(SEARCH("Aspirations",I4054))),"Training Fee",""))))</f>
        <v>Match Fees</v>
      </c>
      <c r="M4054" s="1">
        <v>3</v>
      </c>
      <c r="N4054" s="1">
        <v>0.08</v>
      </c>
      <c r="O4054" s="1">
        <v>0.05</v>
      </c>
      <c r="P4054" s="1">
        <v>0</v>
      </c>
      <c r="Q4054" s="1">
        <v>2.87</v>
      </c>
    </row>
    <row r="4055" spans="1:17" ht="12.75">
      <c r="A4055" s="4">
        <v>45738</v>
      </c>
      <c r="B4055" s="18">
        <f>IF(AND(ISNUMBER(--LEFT(A4055,10)), ISNUMBER(--LEFT(C4055,10))), --LEFT(C4055,10) - --LEFT(A4055,10), "")</f>
        <v>4.3540999999968335</v>
      </c>
      <c r="C4055" s="4">
        <v>45742.354166666664</v>
      </c>
      <c r="D4055" s="16">
        <f>YEAR(C4055)</f>
        <v>2025</v>
      </c>
      <c r="E4055" s="1" t="str">
        <f t="shared" si="63"/>
        <v>March 2025</v>
      </c>
      <c r="F4055" s="3" t="str">
        <f ca="1">IF(C4055&gt;=TODAY()-365, "Last 12 Months", "After 12 Months")</f>
        <v>Last 12 Months</v>
      </c>
      <c r="G4055" s="1" t="s">
        <v>7091</v>
      </c>
      <c r="H4055" s="1" t="s">
        <v>650</v>
      </c>
      <c r="I4055" s="1" t="s">
        <v>7092</v>
      </c>
      <c r="J4055" s="8">
        <f>EOMONTH(C4055, 0)</f>
        <v>45747</v>
      </c>
      <c r="K4055" s="1" t="s">
        <v>373</v>
      </c>
      <c r="L4055" s="1" t="str">
        <f>IF(ISNUMBER(SEARCH("Social subscription",I4055)),"Social Sub",IF(OR(ISNUMBER(SEARCH("Mens",I4055)),ISNUMBER(SEARCH("Ladies",I4055))),"Match Fees",IF(OR(ISNUMBER(SEARCH("Badgers",I4055)),ISNUMBER(SEARCH("Match Fee",I4055))),"Match Fees",IF(OR(ISNUMBER(SEARCH("Training",I4055)),ISNUMBER(SEARCH("Aspirations",I4055))),"Training Fee",""))))</f>
        <v>Match Fees</v>
      </c>
      <c r="M4055" s="1">
        <v>3</v>
      </c>
      <c r="N4055" s="1">
        <v>7.0000000000000007E-2</v>
      </c>
      <c r="O4055" s="1">
        <v>0.05</v>
      </c>
      <c r="P4055" s="1">
        <v>0</v>
      </c>
      <c r="Q4055" s="1">
        <v>2.88</v>
      </c>
    </row>
    <row r="4056" spans="1:17" ht="12.75">
      <c r="A4056" s="4">
        <v>45711</v>
      </c>
      <c r="B4056" s="18">
        <f>IF(AND(ISNUMBER(--LEFT(A4056,10)), ISNUMBER(--LEFT(C4056,10))), --LEFT(C4056,10) - --LEFT(A4056,10), "")</f>
        <v>31.354099999996834</v>
      </c>
      <c r="C4056" s="4">
        <v>45742.354166666664</v>
      </c>
      <c r="D4056" s="16">
        <f>YEAR(C4056)</f>
        <v>2025</v>
      </c>
      <c r="E4056" s="1" t="str">
        <f t="shared" si="63"/>
        <v>March 2025</v>
      </c>
      <c r="F4056" s="3" t="str">
        <f ca="1">IF(C4056&gt;=TODAY()-365, "Last 12 Months", "After 12 Months")</f>
        <v>Last 12 Months</v>
      </c>
      <c r="G4056" s="1" t="s">
        <v>7093</v>
      </c>
      <c r="H4056" s="1" t="s">
        <v>477</v>
      </c>
      <c r="I4056" s="1" t="s">
        <v>7094</v>
      </c>
      <c r="J4056" s="8">
        <f>EOMONTH(C4056, 0)</f>
        <v>45747</v>
      </c>
      <c r="K4056" s="1" t="s">
        <v>373</v>
      </c>
      <c r="L4056" s="1" t="str">
        <f>IF(ISNUMBER(SEARCH("Social subscription",I4056)),"Social Sub",IF(OR(ISNUMBER(SEARCH("Mens",I4056)),ISNUMBER(SEARCH("Ladies",I4056))),"Match Fees",IF(OR(ISNUMBER(SEARCH("Badgers",I4056)),ISNUMBER(SEARCH("Match Fee",I4056))),"Match Fees",IF(OR(ISNUMBER(SEARCH("Training",I4056)),ISNUMBER(SEARCH("Aspirations",I4056))),"Training Fee",""))))</f>
        <v>Training Fee</v>
      </c>
      <c r="M4056" s="1">
        <v>3</v>
      </c>
      <c r="N4056" s="1">
        <v>0.1</v>
      </c>
      <c r="O4056" s="1">
        <v>0.05</v>
      </c>
      <c r="P4056" s="1">
        <v>0</v>
      </c>
      <c r="Q4056" s="1">
        <v>2.85</v>
      </c>
    </row>
    <row r="4057" spans="1:17" ht="12.75">
      <c r="A4057" s="4">
        <v>45716</v>
      </c>
      <c r="B4057" s="18">
        <f>IF(AND(ISNUMBER(--LEFT(A4057,10)), ISNUMBER(--LEFT(C4057,10))), --LEFT(C4057,10) - --LEFT(A4057,10), "")</f>
        <v>26.354099999996834</v>
      </c>
      <c r="C4057" s="4">
        <v>45742.354166666664</v>
      </c>
      <c r="D4057" s="16">
        <f>YEAR(C4057)</f>
        <v>2025</v>
      </c>
      <c r="E4057" s="1" t="str">
        <f t="shared" si="63"/>
        <v>March 2025</v>
      </c>
      <c r="F4057" s="3" t="str">
        <f ca="1">IF(C4057&gt;=TODAY()-365, "Last 12 Months", "After 12 Months")</f>
        <v>Last 12 Months</v>
      </c>
      <c r="G4057" s="1" t="s">
        <v>7095</v>
      </c>
      <c r="H4057" s="1" t="s">
        <v>477</v>
      </c>
      <c r="I4057" s="1" t="s">
        <v>7096</v>
      </c>
      <c r="J4057" s="8">
        <f>EOMONTH(C4057, 0)</f>
        <v>45747</v>
      </c>
      <c r="K4057" s="1" t="s">
        <v>373</v>
      </c>
      <c r="L4057" s="1" t="str">
        <f>IF(ISNUMBER(SEARCH("Social subscription",I4057)),"Social Sub",IF(OR(ISNUMBER(SEARCH("Mens",I4057)),ISNUMBER(SEARCH("Ladies",I4057))),"Match Fees",IF(OR(ISNUMBER(SEARCH("Badgers",I4057)),ISNUMBER(SEARCH("Match Fee",I4057))),"Match Fees",IF(OR(ISNUMBER(SEARCH("Training",I4057)),ISNUMBER(SEARCH("Aspirations",I4057))),"Training Fee",""))))</f>
        <v>Match Fees</v>
      </c>
      <c r="M4057" s="1">
        <v>3</v>
      </c>
      <c r="N4057" s="1">
        <v>0.1</v>
      </c>
      <c r="O4057" s="1">
        <v>0.05</v>
      </c>
      <c r="P4057" s="1">
        <v>0</v>
      </c>
      <c r="Q4057" s="1">
        <v>2.85</v>
      </c>
    </row>
    <row r="4058" spans="1:17" ht="12.75">
      <c r="A4058" s="4">
        <v>45725</v>
      </c>
      <c r="B4058" s="18">
        <f>IF(AND(ISNUMBER(--LEFT(A4058,10)), ISNUMBER(--LEFT(C4058,10))), --LEFT(C4058,10) - --LEFT(A4058,10), "")</f>
        <v>17.354099999996834</v>
      </c>
      <c r="C4058" s="4">
        <v>45742.354166666664</v>
      </c>
      <c r="D4058" s="16">
        <f>YEAR(C4058)</f>
        <v>2025</v>
      </c>
      <c r="E4058" s="1" t="str">
        <f t="shared" si="63"/>
        <v>March 2025</v>
      </c>
      <c r="F4058" s="3" t="str">
        <f ca="1">IF(C4058&gt;=TODAY()-365, "Last 12 Months", "After 12 Months")</f>
        <v>Last 12 Months</v>
      </c>
      <c r="G4058" s="1" t="s">
        <v>7097</v>
      </c>
      <c r="H4058" s="1" t="s">
        <v>477</v>
      </c>
      <c r="I4058" s="1" t="s">
        <v>7098</v>
      </c>
      <c r="J4058" s="8">
        <f>EOMONTH(C4058, 0)</f>
        <v>45747</v>
      </c>
      <c r="K4058" s="1" t="s">
        <v>373</v>
      </c>
      <c r="L4058" s="1" t="str">
        <f>IF(ISNUMBER(SEARCH("Social subscription",I4058)),"Social Sub",IF(OR(ISNUMBER(SEARCH("Mens",I4058)),ISNUMBER(SEARCH("Ladies",I4058))),"Match Fees",IF(OR(ISNUMBER(SEARCH("Badgers",I4058)),ISNUMBER(SEARCH("Match Fee",I4058))),"Match Fees",IF(OR(ISNUMBER(SEARCH("Training",I4058)),ISNUMBER(SEARCH("Aspirations",I4058))),"Training Fee",""))))</f>
        <v>Training Fee</v>
      </c>
      <c r="M4058" s="1">
        <v>3</v>
      </c>
      <c r="N4058" s="1">
        <v>0.1</v>
      </c>
      <c r="O4058" s="1">
        <v>0.05</v>
      </c>
      <c r="P4058" s="1">
        <v>0</v>
      </c>
      <c r="Q4058" s="1">
        <v>2.85</v>
      </c>
    </row>
    <row r="4059" spans="1:17" ht="12.75">
      <c r="A4059" s="4">
        <v>45731</v>
      </c>
      <c r="B4059" s="18">
        <f>IF(AND(ISNUMBER(--LEFT(A4059,10)), ISNUMBER(--LEFT(C4059,10))), --LEFT(C4059,10) - --LEFT(A4059,10), "")</f>
        <v>11.354099999996834</v>
      </c>
      <c r="C4059" s="4">
        <v>45742.354166666664</v>
      </c>
      <c r="D4059" s="16">
        <f>YEAR(C4059)</f>
        <v>2025</v>
      </c>
      <c r="E4059" s="1" t="str">
        <f t="shared" si="63"/>
        <v>March 2025</v>
      </c>
      <c r="F4059" s="3" t="str">
        <f ca="1">IF(C4059&gt;=TODAY()-365, "Last 12 Months", "After 12 Months")</f>
        <v>Last 12 Months</v>
      </c>
      <c r="G4059" s="1" t="s">
        <v>7099</v>
      </c>
      <c r="H4059" s="1" t="s">
        <v>477</v>
      </c>
      <c r="I4059" s="1" t="s">
        <v>7100</v>
      </c>
      <c r="J4059" s="8">
        <f>EOMONTH(C4059, 0)</f>
        <v>45747</v>
      </c>
      <c r="K4059" s="1" t="s">
        <v>373</v>
      </c>
      <c r="L4059" s="1" t="str">
        <f>IF(ISNUMBER(SEARCH("Social subscription",I4059)),"Social Sub",IF(OR(ISNUMBER(SEARCH("Mens",I4059)),ISNUMBER(SEARCH("Ladies",I4059))),"Match Fees",IF(OR(ISNUMBER(SEARCH("Badgers",I4059)),ISNUMBER(SEARCH("Match Fee",I4059))),"Match Fees",IF(OR(ISNUMBER(SEARCH("Training",I4059)),ISNUMBER(SEARCH("Aspirations",I4059))),"Training Fee",""))))</f>
        <v>Match Fees</v>
      </c>
      <c r="M4059" s="1">
        <v>3</v>
      </c>
      <c r="N4059" s="1">
        <v>0.08</v>
      </c>
      <c r="O4059" s="1">
        <v>0.05</v>
      </c>
      <c r="P4059" s="1">
        <v>0</v>
      </c>
      <c r="Q4059" s="1">
        <v>2.87</v>
      </c>
    </row>
    <row r="4060" spans="1:17" ht="12.75">
      <c r="A4060" s="4">
        <v>45703</v>
      </c>
      <c r="B4060" s="18">
        <f>IF(AND(ISNUMBER(--LEFT(A4060,10)), ISNUMBER(--LEFT(C4060,10))), --LEFT(C4060,10) - --LEFT(A4060,10), "")</f>
        <v>40.355499999997846</v>
      </c>
      <c r="C4060" s="4">
        <v>45743.355555555558</v>
      </c>
      <c r="D4060" s="16">
        <f>YEAR(C4060)</f>
        <v>2025</v>
      </c>
      <c r="E4060" s="1" t="str">
        <f t="shared" si="63"/>
        <v>March 2025</v>
      </c>
      <c r="F4060" s="3" t="str">
        <f ca="1">IF(C4060&gt;=TODAY()-365, "Last 12 Months", "After 12 Months")</f>
        <v>Last 12 Months</v>
      </c>
      <c r="G4060" s="1" t="s">
        <v>7101</v>
      </c>
      <c r="H4060" s="1" t="s">
        <v>1618</v>
      </c>
      <c r="I4060" s="1" t="s">
        <v>7102</v>
      </c>
      <c r="J4060" s="8">
        <f>EOMONTH(C4060, 0)</f>
        <v>45747</v>
      </c>
      <c r="K4060" s="1" t="s">
        <v>373</v>
      </c>
      <c r="L4060" s="1" t="str">
        <f>IF(ISNUMBER(SEARCH("Social subscription",I4060)),"Social Sub",IF(OR(ISNUMBER(SEARCH("Mens",I4060)),ISNUMBER(SEARCH("Ladies",I4060))),"Match Fees",IF(OR(ISNUMBER(SEARCH("Badgers",I4060)),ISNUMBER(SEARCH("Match Fee",I4060))),"Match Fees",IF(OR(ISNUMBER(SEARCH("Training",I4060)),ISNUMBER(SEARCH("Aspirations",I4060))),"Training Fee",""))))</f>
        <v>Match Fees</v>
      </c>
      <c r="M4060" s="1">
        <v>5</v>
      </c>
      <c r="N4060" s="1">
        <v>0.28000000000000003</v>
      </c>
      <c r="O4060" s="1">
        <v>0.05</v>
      </c>
      <c r="P4060" s="1">
        <v>0</v>
      </c>
      <c r="Q4060" s="1">
        <v>4.67</v>
      </c>
    </row>
    <row r="4061" spans="1:17" ht="12.75">
      <c r="A4061" s="4">
        <v>45683</v>
      </c>
      <c r="B4061" s="18">
        <f>IF(AND(ISNUMBER(--LEFT(A4061,10)), ISNUMBER(--LEFT(C4061,10))), --LEFT(C4061,10) - --LEFT(A4061,10), "")</f>
        <v>60.601999999998952</v>
      </c>
      <c r="C4061" s="4">
        <v>45743.602083333331</v>
      </c>
      <c r="D4061" s="16">
        <f>YEAR(C4061)</f>
        <v>2025</v>
      </c>
      <c r="E4061" s="1" t="str">
        <f t="shared" si="63"/>
        <v>March 2025</v>
      </c>
      <c r="F4061" s="3" t="str">
        <f ca="1">IF(C4061&gt;=TODAY()-365, "Last 12 Months", "After 12 Months")</f>
        <v>Last 12 Months</v>
      </c>
      <c r="G4061" s="1" t="s">
        <v>7103</v>
      </c>
      <c r="H4061" s="1" t="s">
        <v>615</v>
      </c>
      <c r="I4061" s="1" t="s">
        <v>7104</v>
      </c>
      <c r="J4061" s="8">
        <f>EOMONTH(C4061, 0)</f>
        <v>45747</v>
      </c>
      <c r="K4061" s="1" t="s">
        <v>373</v>
      </c>
      <c r="L4061" s="1" t="str">
        <f>IF(ISNUMBER(SEARCH("Social subscription",I4061)),"Social Sub",IF(OR(ISNUMBER(SEARCH("Mens",I4061)),ISNUMBER(SEARCH("Ladies",I4061))),"Match Fees",IF(OR(ISNUMBER(SEARCH("Badgers",I4061)),ISNUMBER(SEARCH("Match Fee",I4061))),"Match Fees",IF(OR(ISNUMBER(SEARCH("Training",I4061)),ISNUMBER(SEARCH("Aspirations",I4061))),"Training Fee",""))))</f>
        <v>Training Fee</v>
      </c>
      <c r="M4061" s="1">
        <v>3</v>
      </c>
      <c r="N4061" s="1">
        <v>0.06</v>
      </c>
      <c r="O4061" s="1">
        <v>0.05</v>
      </c>
      <c r="P4061" s="1">
        <v>0</v>
      </c>
      <c r="Q4061" s="1">
        <v>2.89</v>
      </c>
    </row>
    <row r="4062" spans="1:17" ht="12.75">
      <c r="A4062" s="4">
        <v>45683</v>
      </c>
      <c r="B4062" s="18">
        <f>IF(AND(ISNUMBER(--LEFT(A4062,10)), ISNUMBER(--LEFT(C4062,10))), --LEFT(C4062,10) - --LEFT(A4062,10), "")</f>
        <v>60.601999999998952</v>
      </c>
      <c r="C4062" s="4">
        <v>45743.602083333331</v>
      </c>
      <c r="D4062" s="16">
        <f>YEAR(C4062)</f>
        <v>2025</v>
      </c>
      <c r="E4062" s="1" t="str">
        <f t="shared" si="63"/>
        <v>March 2025</v>
      </c>
      <c r="F4062" s="3" t="str">
        <f ca="1">IF(C4062&gt;=TODAY()-365, "Last 12 Months", "After 12 Months")</f>
        <v>Last 12 Months</v>
      </c>
      <c r="G4062" s="1" t="s">
        <v>7105</v>
      </c>
      <c r="H4062" s="1" t="s">
        <v>617</v>
      </c>
      <c r="I4062" s="1" t="s">
        <v>7104</v>
      </c>
      <c r="J4062" s="8">
        <f>EOMONTH(C4062, 0)</f>
        <v>45747</v>
      </c>
      <c r="K4062" s="1" t="s">
        <v>373</v>
      </c>
      <c r="L4062" s="1" t="str">
        <f>IF(ISNUMBER(SEARCH("Social subscription",I4062)),"Social Sub",IF(OR(ISNUMBER(SEARCH("Mens",I4062)),ISNUMBER(SEARCH("Ladies",I4062))),"Match Fees",IF(OR(ISNUMBER(SEARCH("Badgers",I4062)),ISNUMBER(SEARCH("Match Fee",I4062))),"Match Fees",IF(OR(ISNUMBER(SEARCH("Training",I4062)),ISNUMBER(SEARCH("Aspirations",I4062))),"Training Fee",""))))</f>
        <v>Training Fee</v>
      </c>
      <c r="M4062" s="1">
        <v>3</v>
      </c>
      <c r="N4062" s="1">
        <v>0.06</v>
      </c>
      <c r="O4062" s="1">
        <v>0.05</v>
      </c>
      <c r="P4062" s="1">
        <v>0</v>
      </c>
      <c r="Q4062" s="1">
        <v>2.89</v>
      </c>
    </row>
    <row r="4063" spans="1:17" ht="12.75">
      <c r="A4063" s="4">
        <v>45696</v>
      </c>
      <c r="B4063" s="18">
        <f>IF(AND(ISNUMBER(--LEFT(A4063,10)), ISNUMBER(--LEFT(C4063,10))), --LEFT(C4063,10) - --LEFT(A4063,10), "")</f>
        <v>47.601999999998952</v>
      </c>
      <c r="C4063" s="4">
        <v>45743.602083333331</v>
      </c>
      <c r="D4063" s="16">
        <f>YEAR(C4063)</f>
        <v>2025</v>
      </c>
      <c r="E4063" s="1" t="str">
        <f t="shared" si="63"/>
        <v>March 2025</v>
      </c>
      <c r="F4063" s="3" t="str">
        <f ca="1">IF(C4063&gt;=TODAY()-365, "Last 12 Months", "After 12 Months")</f>
        <v>Last 12 Months</v>
      </c>
      <c r="G4063" s="1" t="s">
        <v>7106</v>
      </c>
      <c r="H4063" s="1" t="s">
        <v>615</v>
      </c>
      <c r="I4063" s="1" t="s">
        <v>7107</v>
      </c>
      <c r="J4063" s="8">
        <f>EOMONTH(C4063, 0)</f>
        <v>45747</v>
      </c>
      <c r="K4063" s="1" t="s">
        <v>373</v>
      </c>
      <c r="L4063" s="1" t="str">
        <f>IF(ISNUMBER(SEARCH("Social subscription",I4063)),"Social Sub",IF(OR(ISNUMBER(SEARCH("Mens",I4063)),ISNUMBER(SEARCH("Ladies",I4063))),"Match Fees",IF(OR(ISNUMBER(SEARCH("Badgers",I4063)),ISNUMBER(SEARCH("Match Fee",I4063))),"Match Fees",IF(OR(ISNUMBER(SEARCH("Training",I4063)),ISNUMBER(SEARCH("Aspirations",I4063))),"Training Fee",""))))</f>
        <v>Training Fee</v>
      </c>
      <c r="M4063" s="1">
        <v>3</v>
      </c>
      <c r="N4063" s="1">
        <v>0.06</v>
      </c>
      <c r="O4063" s="1">
        <v>0.05</v>
      </c>
      <c r="P4063" s="1">
        <v>0</v>
      </c>
      <c r="Q4063" s="1">
        <v>2.89</v>
      </c>
    </row>
    <row r="4064" spans="1:17" ht="12.75">
      <c r="A4064" s="4">
        <v>45696</v>
      </c>
      <c r="B4064" s="18">
        <f>IF(AND(ISNUMBER(--LEFT(A4064,10)), ISNUMBER(--LEFT(C4064,10))), --LEFT(C4064,10) - --LEFT(A4064,10), "")</f>
        <v>47.601999999998952</v>
      </c>
      <c r="C4064" s="4">
        <v>45743.602083333331</v>
      </c>
      <c r="D4064" s="16">
        <f>YEAR(C4064)</f>
        <v>2025</v>
      </c>
      <c r="E4064" s="1" t="str">
        <f t="shared" si="63"/>
        <v>March 2025</v>
      </c>
      <c r="F4064" s="3" t="str">
        <f ca="1">IF(C4064&gt;=TODAY()-365, "Last 12 Months", "After 12 Months")</f>
        <v>Last 12 Months</v>
      </c>
      <c r="G4064" s="1" t="s">
        <v>7108</v>
      </c>
      <c r="H4064" s="1" t="s">
        <v>617</v>
      </c>
      <c r="I4064" s="1" t="s">
        <v>7107</v>
      </c>
      <c r="J4064" s="8">
        <f>EOMONTH(C4064, 0)</f>
        <v>45747</v>
      </c>
      <c r="K4064" s="1" t="s">
        <v>373</v>
      </c>
      <c r="L4064" s="1" t="str">
        <f>IF(ISNUMBER(SEARCH("Social subscription",I4064)),"Social Sub",IF(OR(ISNUMBER(SEARCH("Mens",I4064)),ISNUMBER(SEARCH("Ladies",I4064))),"Match Fees",IF(OR(ISNUMBER(SEARCH("Badgers",I4064)),ISNUMBER(SEARCH("Match Fee",I4064))),"Match Fees",IF(OR(ISNUMBER(SEARCH("Training",I4064)),ISNUMBER(SEARCH("Aspirations",I4064))),"Training Fee",""))))</f>
        <v>Training Fee</v>
      </c>
      <c r="M4064" s="1">
        <v>3</v>
      </c>
      <c r="N4064" s="1">
        <v>0.06</v>
      </c>
      <c r="O4064" s="1">
        <v>0.05</v>
      </c>
      <c r="P4064" s="1">
        <v>0</v>
      </c>
      <c r="Q4064" s="1">
        <v>2.89</v>
      </c>
    </row>
    <row r="4065" spans="1:17" ht="12.75">
      <c r="A4065" s="4">
        <v>45704</v>
      </c>
      <c r="B4065" s="18">
        <f>IF(AND(ISNUMBER(--LEFT(A4065,10)), ISNUMBER(--LEFT(C4065,10))), --LEFT(C4065,10) - --LEFT(A4065,10), "")</f>
        <v>39.601999999998952</v>
      </c>
      <c r="C4065" s="4">
        <v>45743.602083333331</v>
      </c>
      <c r="D4065" s="16">
        <f>YEAR(C4065)</f>
        <v>2025</v>
      </c>
      <c r="E4065" s="1" t="str">
        <f t="shared" si="63"/>
        <v>March 2025</v>
      </c>
      <c r="F4065" s="3" t="str">
        <f ca="1">IF(C4065&gt;=TODAY()-365, "Last 12 Months", "After 12 Months")</f>
        <v>Last 12 Months</v>
      </c>
      <c r="G4065" s="1" t="s">
        <v>7109</v>
      </c>
      <c r="H4065" s="1" t="s">
        <v>615</v>
      </c>
      <c r="I4065" s="1" t="s">
        <v>7110</v>
      </c>
      <c r="J4065" s="8">
        <f>EOMONTH(C4065, 0)</f>
        <v>45747</v>
      </c>
      <c r="K4065" s="1" t="s">
        <v>373</v>
      </c>
      <c r="L4065" s="1" t="str">
        <f>IF(ISNUMBER(SEARCH("Social subscription",I4065)),"Social Sub",IF(OR(ISNUMBER(SEARCH("Mens",I4065)),ISNUMBER(SEARCH("Ladies",I4065))),"Match Fees",IF(OR(ISNUMBER(SEARCH("Badgers",I4065)),ISNUMBER(SEARCH("Match Fee",I4065))),"Match Fees",IF(OR(ISNUMBER(SEARCH("Training",I4065)),ISNUMBER(SEARCH("Aspirations",I4065))),"Training Fee",""))))</f>
        <v>Training Fee</v>
      </c>
      <c r="M4065" s="1">
        <v>3</v>
      </c>
      <c r="N4065" s="1">
        <v>0.06</v>
      </c>
      <c r="O4065" s="1">
        <v>0.05</v>
      </c>
      <c r="P4065" s="1">
        <v>0</v>
      </c>
      <c r="Q4065" s="1">
        <v>2.89</v>
      </c>
    </row>
    <row r="4066" spans="1:17" ht="12.75">
      <c r="A4066" s="4">
        <v>45704</v>
      </c>
      <c r="B4066" s="18">
        <f>IF(AND(ISNUMBER(--LEFT(A4066,10)), ISNUMBER(--LEFT(C4066,10))), --LEFT(C4066,10) - --LEFT(A4066,10), "")</f>
        <v>39.601999999998952</v>
      </c>
      <c r="C4066" s="4">
        <v>45743.602083333331</v>
      </c>
      <c r="D4066" s="16">
        <f>YEAR(C4066)</f>
        <v>2025</v>
      </c>
      <c r="E4066" s="1" t="str">
        <f t="shared" si="63"/>
        <v>March 2025</v>
      </c>
      <c r="F4066" s="3" t="str">
        <f ca="1">IF(C4066&gt;=TODAY()-365, "Last 12 Months", "After 12 Months")</f>
        <v>Last 12 Months</v>
      </c>
      <c r="G4066" s="1" t="s">
        <v>7111</v>
      </c>
      <c r="H4066" s="1" t="s">
        <v>617</v>
      </c>
      <c r="I4066" s="1" t="s">
        <v>7110</v>
      </c>
      <c r="J4066" s="8">
        <f>EOMONTH(C4066, 0)</f>
        <v>45747</v>
      </c>
      <c r="K4066" s="1" t="s">
        <v>373</v>
      </c>
      <c r="L4066" s="1" t="str">
        <f>IF(ISNUMBER(SEARCH("Social subscription",I4066)),"Social Sub",IF(OR(ISNUMBER(SEARCH("Mens",I4066)),ISNUMBER(SEARCH("Ladies",I4066))),"Match Fees",IF(OR(ISNUMBER(SEARCH("Badgers",I4066)),ISNUMBER(SEARCH("Match Fee",I4066))),"Match Fees",IF(OR(ISNUMBER(SEARCH("Training",I4066)),ISNUMBER(SEARCH("Aspirations",I4066))),"Training Fee",""))))</f>
        <v>Training Fee</v>
      </c>
      <c r="M4066" s="1">
        <v>3</v>
      </c>
      <c r="N4066" s="1">
        <v>0.06</v>
      </c>
      <c r="O4066" s="1">
        <v>0.05</v>
      </c>
      <c r="P4066" s="1">
        <v>0</v>
      </c>
      <c r="Q4066" s="1">
        <v>2.89</v>
      </c>
    </row>
    <row r="4067" spans="1:17" ht="12.75">
      <c r="A4067" s="4">
        <v>45711</v>
      </c>
      <c r="B4067" s="18">
        <f>IF(AND(ISNUMBER(--LEFT(A4067,10)), ISNUMBER(--LEFT(C4067,10))), --LEFT(C4067,10) - --LEFT(A4067,10), "")</f>
        <v>32.601999999998952</v>
      </c>
      <c r="C4067" s="4">
        <v>45743.602083333331</v>
      </c>
      <c r="D4067" s="16">
        <f>YEAR(C4067)</f>
        <v>2025</v>
      </c>
      <c r="E4067" s="1" t="str">
        <f t="shared" si="63"/>
        <v>March 2025</v>
      </c>
      <c r="F4067" s="3" t="str">
        <f ca="1">IF(C4067&gt;=TODAY()-365, "Last 12 Months", "After 12 Months")</f>
        <v>Last 12 Months</v>
      </c>
      <c r="G4067" s="1" t="s">
        <v>7112</v>
      </c>
      <c r="H4067" s="1" t="s">
        <v>615</v>
      </c>
      <c r="I4067" s="1" t="s">
        <v>7113</v>
      </c>
      <c r="J4067" s="8">
        <f>EOMONTH(C4067, 0)</f>
        <v>45747</v>
      </c>
      <c r="K4067" s="1" t="s">
        <v>373</v>
      </c>
      <c r="L4067" s="1" t="str">
        <f>IF(ISNUMBER(SEARCH("Social subscription",I4067)),"Social Sub",IF(OR(ISNUMBER(SEARCH("Mens",I4067)),ISNUMBER(SEARCH("Ladies",I4067))),"Match Fees",IF(OR(ISNUMBER(SEARCH("Badgers",I4067)),ISNUMBER(SEARCH("Match Fee",I4067))),"Match Fees",IF(OR(ISNUMBER(SEARCH("Training",I4067)),ISNUMBER(SEARCH("Aspirations",I4067))),"Training Fee",""))))</f>
        <v>Training Fee</v>
      </c>
      <c r="M4067" s="1">
        <v>3</v>
      </c>
      <c r="N4067" s="1">
        <v>0.06</v>
      </c>
      <c r="O4067" s="1">
        <v>0.05</v>
      </c>
      <c r="P4067" s="1">
        <v>0</v>
      </c>
      <c r="Q4067" s="1">
        <v>2.89</v>
      </c>
    </row>
    <row r="4068" spans="1:17" ht="12.75">
      <c r="A4068" s="4">
        <v>45711</v>
      </c>
      <c r="B4068" s="18">
        <f>IF(AND(ISNUMBER(--LEFT(A4068,10)), ISNUMBER(--LEFT(C4068,10))), --LEFT(C4068,10) - --LEFT(A4068,10), "")</f>
        <v>32.601999999998952</v>
      </c>
      <c r="C4068" s="4">
        <v>45743.602083333331</v>
      </c>
      <c r="D4068" s="16">
        <f>YEAR(C4068)</f>
        <v>2025</v>
      </c>
      <c r="E4068" s="1" t="str">
        <f t="shared" si="63"/>
        <v>March 2025</v>
      </c>
      <c r="F4068" s="3" t="str">
        <f ca="1">IF(C4068&gt;=TODAY()-365, "Last 12 Months", "After 12 Months")</f>
        <v>Last 12 Months</v>
      </c>
      <c r="G4068" s="1" t="s">
        <v>7114</v>
      </c>
      <c r="H4068" s="1" t="s">
        <v>617</v>
      </c>
      <c r="I4068" s="1" t="s">
        <v>7113</v>
      </c>
      <c r="J4068" s="8">
        <f>EOMONTH(C4068, 0)</f>
        <v>45747</v>
      </c>
      <c r="K4068" s="1" t="s">
        <v>373</v>
      </c>
      <c r="L4068" s="1" t="str">
        <f>IF(ISNUMBER(SEARCH("Social subscription",I4068)),"Social Sub",IF(OR(ISNUMBER(SEARCH("Mens",I4068)),ISNUMBER(SEARCH("Ladies",I4068))),"Match Fees",IF(OR(ISNUMBER(SEARCH("Badgers",I4068)),ISNUMBER(SEARCH("Match Fee",I4068))),"Match Fees",IF(OR(ISNUMBER(SEARCH("Training",I4068)),ISNUMBER(SEARCH("Aspirations",I4068))),"Training Fee",""))))</f>
        <v>Training Fee</v>
      </c>
      <c r="M4068" s="1">
        <v>3</v>
      </c>
      <c r="N4068" s="1">
        <v>0.06</v>
      </c>
      <c r="O4068" s="1">
        <v>0.05</v>
      </c>
      <c r="P4068" s="1">
        <v>0</v>
      </c>
      <c r="Q4068" s="1">
        <v>2.89</v>
      </c>
    </row>
    <row r="4069" spans="1:17" ht="12.75">
      <c r="A4069" s="4">
        <v>45719</v>
      </c>
      <c r="B4069" s="18">
        <f>IF(AND(ISNUMBER(--LEFT(A4069,10)), ISNUMBER(--LEFT(C4069,10))), --LEFT(C4069,10) - --LEFT(A4069,10), "")</f>
        <v>24.601999999998952</v>
      </c>
      <c r="C4069" s="4">
        <v>45743.602083333331</v>
      </c>
      <c r="D4069" s="16">
        <f>YEAR(C4069)</f>
        <v>2025</v>
      </c>
      <c r="E4069" s="1" t="str">
        <f t="shared" si="63"/>
        <v>March 2025</v>
      </c>
      <c r="F4069" s="3" t="str">
        <f ca="1">IF(C4069&gt;=TODAY()-365, "Last 12 Months", "After 12 Months")</f>
        <v>Last 12 Months</v>
      </c>
      <c r="G4069" s="1" t="s">
        <v>7115</v>
      </c>
      <c r="H4069" s="1" t="s">
        <v>615</v>
      </c>
      <c r="I4069" s="1" t="s">
        <v>7116</v>
      </c>
      <c r="J4069" s="8">
        <f>EOMONTH(C4069, 0)</f>
        <v>45747</v>
      </c>
      <c r="K4069" s="1" t="s">
        <v>373</v>
      </c>
      <c r="L4069" s="1" t="str">
        <f>IF(ISNUMBER(SEARCH("Social subscription",I4069)),"Social Sub",IF(OR(ISNUMBER(SEARCH("Mens",I4069)),ISNUMBER(SEARCH("Ladies",I4069))),"Match Fees",IF(OR(ISNUMBER(SEARCH("Badgers",I4069)),ISNUMBER(SEARCH("Match Fee",I4069))),"Match Fees",IF(OR(ISNUMBER(SEARCH("Training",I4069)),ISNUMBER(SEARCH("Aspirations",I4069))),"Training Fee",""))))</f>
        <v>Training Fee</v>
      </c>
      <c r="M4069" s="1">
        <v>3</v>
      </c>
      <c r="N4069" s="1">
        <v>0.06</v>
      </c>
      <c r="O4069" s="1">
        <v>0.05</v>
      </c>
      <c r="P4069" s="1">
        <v>0</v>
      </c>
      <c r="Q4069" s="1">
        <v>2.89</v>
      </c>
    </row>
    <row r="4070" spans="1:17" ht="12.75">
      <c r="A4070" s="4">
        <v>45719</v>
      </c>
      <c r="B4070" s="18">
        <f>IF(AND(ISNUMBER(--LEFT(A4070,10)), ISNUMBER(--LEFT(C4070,10))), --LEFT(C4070,10) - --LEFT(A4070,10), "")</f>
        <v>24.601999999998952</v>
      </c>
      <c r="C4070" s="4">
        <v>45743.602083333331</v>
      </c>
      <c r="D4070" s="16">
        <f>YEAR(C4070)</f>
        <v>2025</v>
      </c>
      <c r="E4070" s="1" t="str">
        <f t="shared" si="63"/>
        <v>March 2025</v>
      </c>
      <c r="F4070" s="3" t="str">
        <f ca="1">IF(C4070&gt;=TODAY()-365, "Last 12 Months", "After 12 Months")</f>
        <v>Last 12 Months</v>
      </c>
      <c r="G4070" s="1" t="s">
        <v>7117</v>
      </c>
      <c r="H4070" s="1" t="s">
        <v>617</v>
      </c>
      <c r="I4070" s="1" t="s">
        <v>7116</v>
      </c>
      <c r="J4070" s="8">
        <f>EOMONTH(C4070, 0)</f>
        <v>45747</v>
      </c>
      <c r="K4070" s="1" t="s">
        <v>373</v>
      </c>
      <c r="L4070" s="1" t="str">
        <f>IF(ISNUMBER(SEARCH("Social subscription",I4070)),"Social Sub",IF(OR(ISNUMBER(SEARCH("Mens",I4070)),ISNUMBER(SEARCH("Ladies",I4070))),"Match Fees",IF(OR(ISNUMBER(SEARCH("Badgers",I4070)),ISNUMBER(SEARCH("Match Fee",I4070))),"Match Fees",IF(OR(ISNUMBER(SEARCH("Training",I4070)),ISNUMBER(SEARCH("Aspirations",I4070))),"Training Fee",""))))</f>
        <v>Training Fee</v>
      </c>
      <c r="M4070" s="1">
        <v>3</v>
      </c>
      <c r="N4070" s="1">
        <v>0.06</v>
      </c>
      <c r="O4070" s="1">
        <v>0.05</v>
      </c>
      <c r="P4070" s="1">
        <v>0</v>
      </c>
      <c r="Q4070" s="1">
        <v>2.89</v>
      </c>
    </row>
    <row r="4071" spans="1:17" ht="12.75">
      <c r="A4071" s="4">
        <v>45732</v>
      </c>
      <c r="B4071" s="18">
        <f>IF(AND(ISNUMBER(--LEFT(A4071,10)), ISNUMBER(--LEFT(C4071,10))), --LEFT(C4071,10) - --LEFT(A4071,10), "")</f>
        <v>11.601999999998952</v>
      </c>
      <c r="C4071" s="4">
        <v>45743.602083333331</v>
      </c>
      <c r="D4071" s="16">
        <f>YEAR(C4071)</f>
        <v>2025</v>
      </c>
      <c r="E4071" s="1" t="str">
        <f t="shared" si="63"/>
        <v>March 2025</v>
      </c>
      <c r="F4071" s="3" t="str">
        <f ca="1">IF(C4071&gt;=TODAY()-365, "Last 12 Months", "After 12 Months")</f>
        <v>Last 12 Months</v>
      </c>
      <c r="G4071" s="1" t="s">
        <v>7118</v>
      </c>
      <c r="H4071" s="1" t="s">
        <v>615</v>
      </c>
      <c r="I4071" s="1" t="s">
        <v>7119</v>
      </c>
      <c r="J4071" s="8">
        <f>EOMONTH(C4071, 0)</f>
        <v>45747</v>
      </c>
      <c r="K4071" s="1" t="s">
        <v>373</v>
      </c>
      <c r="L4071" s="1" t="str">
        <f>IF(ISNUMBER(SEARCH("Social subscription",I4071)),"Social Sub",IF(OR(ISNUMBER(SEARCH("Mens",I4071)),ISNUMBER(SEARCH("Ladies",I4071))),"Match Fees",IF(OR(ISNUMBER(SEARCH("Badgers",I4071)),ISNUMBER(SEARCH("Match Fee",I4071))),"Match Fees",IF(OR(ISNUMBER(SEARCH("Training",I4071)),ISNUMBER(SEARCH("Aspirations",I4071))),"Training Fee",""))))</f>
        <v>Training Fee</v>
      </c>
      <c r="M4071" s="1">
        <v>3</v>
      </c>
      <c r="N4071" s="1">
        <v>0.06</v>
      </c>
      <c r="O4071" s="1">
        <v>0.05</v>
      </c>
      <c r="P4071" s="1">
        <v>0</v>
      </c>
      <c r="Q4071" s="1">
        <v>2.89</v>
      </c>
    </row>
    <row r="4072" spans="1:17" ht="12.75">
      <c r="A4072" s="4">
        <v>45732</v>
      </c>
      <c r="B4072" s="18">
        <f>IF(AND(ISNUMBER(--LEFT(A4072,10)), ISNUMBER(--LEFT(C4072,10))), --LEFT(C4072,10) - --LEFT(A4072,10), "")</f>
        <v>11.601999999998952</v>
      </c>
      <c r="C4072" s="4">
        <v>45743.602083333331</v>
      </c>
      <c r="D4072" s="16">
        <f>YEAR(C4072)</f>
        <v>2025</v>
      </c>
      <c r="E4072" s="1" t="str">
        <f t="shared" si="63"/>
        <v>March 2025</v>
      </c>
      <c r="F4072" s="3" t="str">
        <f ca="1">IF(C4072&gt;=TODAY()-365, "Last 12 Months", "After 12 Months")</f>
        <v>Last 12 Months</v>
      </c>
      <c r="G4072" s="1" t="s">
        <v>7120</v>
      </c>
      <c r="H4072" s="1" t="s">
        <v>617</v>
      </c>
      <c r="I4072" s="1" t="s">
        <v>7119</v>
      </c>
      <c r="J4072" s="8">
        <f>EOMONTH(C4072, 0)</f>
        <v>45747</v>
      </c>
      <c r="K4072" s="1" t="s">
        <v>373</v>
      </c>
      <c r="L4072" s="1" t="str">
        <f>IF(ISNUMBER(SEARCH("Social subscription",I4072)),"Social Sub",IF(OR(ISNUMBER(SEARCH("Mens",I4072)),ISNUMBER(SEARCH("Ladies",I4072))),"Match Fees",IF(OR(ISNUMBER(SEARCH("Badgers",I4072)),ISNUMBER(SEARCH("Match Fee",I4072))),"Match Fees",IF(OR(ISNUMBER(SEARCH("Training",I4072)),ISNUMBER(SEARCH("Aspirations",I4072))),"Training Fee",""))))</f>
        <v>Training Fee</v>
      </c>
      <c r="M4072" s="1">
        <v>3</v>
      </c>
      <c r="N4072" s="1">
        <v>0.06</v>
      </c>
      <c r="O4072" s="1">
        <v>0.05</v>
      </c>
      <c r="P4072" s="1">
        <v>0</v>
      </c>
      <c r="Q4072" s="1">
        <v>2.89</v>
      </c>
    </row>
    <row r="4073" spans="1:17" ht="12.75">
      <c r="A4073" s="4">
        <v>45740</v>
      </c>
      <c r="B4073" s="18">
        <f>IF(AND(ISNUMBER(--LEFT(A4073,10)), ISNUMBER(--LEFT(C4073,10))), --LEFT(C4073,10) - --LEFT(A4073,10), "")</f>
        <v>3.6019999999989523</v>
      </c>
      <c r="C4073" s="4">
        <v>45743.602083333331</v>
      </c>
      <c r="D4073" s="16">
        <f>YEAR(C4073)</f>
        <v>2025</v>
      </c>
      <c r="E4073" s="1" t="str">
        <f t="shared" si="63"/>
        <v>March 2025</v>
      </c>
      <c r="F4073" s="3" t="str">
        <f ca="1">IF(C4073&gt;=TODAY()-365, "Last 12 Months", "After 12 Months")</f>
        <v>Last 12 Months</v>
      </c>
      <c r="G4073" s="1" t="s">
        <v>7121</v>
      </c>
      <c r="H4073" s="1" t="s">
        <v>615</v>
      </c>
      <c r="I4073" s="1" t="s">
        <v>7122</v>
      </c>
      <c r="J4073" s="8">
        <f>EOMONTH(C4073, 0)</f>
        <v>45747</v>
      </c>
      <c r="K4073" s="1" t="s">
        <v>373</v>
      </c>
      <c r="L4073" s="1" t="str">
        <f>IF(ISNUMBER(SEARCH("Social subscription",I4073)),"Social Sub",IF(OR(ISNUMBER(SEARCH("Mens",I4073)),ISNUMBER(SEARCH("Ladies",I4073))),"Match Fees",IF(OR(ISNUMBER(SEARCH("Badgers",I4073)),ISNUMBER(SEARCH("Match Fee",I4073))),"Match Fees",IF(OR(ISNUMBER(SEARCH("Training",I4073)),ISNUMBER(SEARCH("Aspirations",I4073))),"Training Fee",""))))</f>
        <v>Training Fee</v>
      </c>
      <c r="M4073" s="1">
        <v>3</v>
      </c>
      <c r="N4073" s="1">
        <v>0.05</v>
      </c>
      <c r="O4073" s="1">
        <v>0.05</v>
      </c>
      <c r="P4073" s="1">
        <v>0</v>
      </c>
      <c r="Q4073" s="1">
        <v>2.9</v>
      </c>
    </row>
    <row r="4074" spans="1:17" ht="12.75">
      <c r="A4074" s="4">
        <v>45740</v>
      </c>
      <c r="B4074" s="18">
        <f>IF(AND(ISNUMBER(--LEFT(A4074,10)), ISNUMBER(--LEFT(C4074,10))), --LEFT(C4074,10) - --LEFT(A4074,10), "")</f>
        <v>3.6019999999989523</v>
      </c>
      <c r="C4074" s="4">
        <v>45743.602083333331</v>
      </c>
      <c r="D4074" s="16">
        <f>YEAR(C4074)</f>
        <v>2025</v>
      </c>
      <c r="E4074" s="1" t="str">
        <f t="shared" si="63"/>
        <v>March 2025</v>
      </c>
      <c r="F4074" s="3" t="str">
        <f ca="1">IF(C4074&gt;=TODAY()-365, "Last 12 Months", "After 12 Months")</f>
        <v>Last 12 Months</v>
      </c>
      <c r="G4074" s="1" t="s">
        <v>7123</v>
      </c>
      <c r="H4074" s="1" t="s">
        <v>617</v>
      </c>
      <c r="I4074" s="1" t="s">
        <v>7122</v>
      </c>
      <c r="J4074" s="8">
        <f>EOMONTH(C4074, 0)</f>
        <v>45747</v>
      </c>
      <c r="K4074" s="1" t="s">
        <v>373</v>
      </c>
      <c r="L4074" s="1" t="str">
        <f>IF(ISNUMBER(SEARCH("Social subscription",I4074)),"Social Sub",IF(OR(ISNUMBER(SEARCH("Mens",I4074)),ISNUMBER(SEARCH("Ladies",I4074))),"Match Fees",IF(OR(ISNUMBER(SEARCH("Badgers",I4074)),ISNUMBER(SEARCH("Match Fee",I4074))),"Match Fees",IF(OR(ISNUMBER(SEARCH("Training",I4074)),ISNUMBER(SEARCH("Aspirations",I4074))),"Training Fee",""))))</f>
        <v>Training Fee</v>
      </c>
      <c r="M4074" s="1">
        <v>3</v>
      </c>
      <c r="N4074" s="1">
        <v>0.06</v>
      </c>
      <c r="O4074" s="1">
        <v>0.05</v>
      </c>
      <c r="P4074" s="1">
        <v>0</v>
      </c>
      <c r="Q4074" s="1">
        <v>2.89</v>
      </c>
    </row>
    <row r="4075" spans="1:17" ht="12.75">
      <c r="A4075" s="4">
        <v>45635</v>
      </c>
      <c r="B4075" s="18">
        <f>IF(AND(ISNUMBER(--LEFT(A4075,10)), ISNUMBER(--LEFT(C4075,10))), --LEFT(C4075,10) - --LEFT(A4075,10), "")</f>
        <v>108.67560000000231</v>
      </c>
      <c r="C4075" s="4">
        <v>45743.675694444442</v>
      </c>
      <c r="D4075" s="16">
        <f>YEAR(C4075)</f>
        <v>2025</v>
      </c>
      <c r="E4075" s="1" t="str">
        <f t="shared" si="63"/>
        <v>March 2025</v>
      </c>
      <c r="F4075" s="3" t="str">
        <f ca="1">IF(C4075&gt;=TODAY()-365, "Last 12 Months", "After 12 Months")</f>
        <v>Last 12 Months</v>
      </c>
      <c r="G4075" s="1" t="s">
        <v>7124</v>
      </c>
      <c r="H4075" s="1" t="s">
        <v>7125</v>
      </c>
      <c r="I4075" s="1" t="s">
        <v>2849</v>
      </c>
      <c r="J4075" s="8">
        <f>EOMONTH(C4075, 0)</f>
        <v>45747</v>
      </c>
      <c r="K4075" s="1" t="s">
        <v>233</v>
      </c>
      <c r="L4075" s="1" t="str">
        <f>IF(ISNUMBER(SEARCH("Social subscription",I4075)),"Social Sub",IF(OR(ISNUMBER(SEARCH("Mens",I4075)),ISNUMBER(SEARCH("Ladies",I4075))),"Match Fees",IF(OR(ISNUMBER(SEARCH("Badgers",I4075)),ISNUMBER(SEARCH("Match Fee",I4075))),"Match Fees",IF(OR(ISNUMBER(SEARCH("Training",I4075)),ISNUMBER(SEARCH("Aspirations",I4075))),"Training Fee",""))))</f>
        <v>Social Sub</v>
      </c>
      <c r="M4075" s="1">
        <v>10</v>
      </c>
      <c r="N4075" s="1">
        <v>0</v>
      </c>
      <c r="O4075" s="1">
        <v>0</v>
      </c>
      <c r="P4075" s="1">
        <v>0</v>
      </c>
      <c r="Q4075" s="1">
        <v>10</v>
      </c>
    </row>
    <row r="4076" spans="1:17" ht="12.75">
      <c r="A4076" s="4">
        <v>45713</v>
      </c>
      <c r="B4076" s="18">
        <f>IF(AND(ISNUMBER(--LEFT(A4076,10)), ISNUMBER(--LEFT(C4076,10))), --LEFT(C4076,10) - --LEFT(A4076,10), "")</f>
        <v>31.354099999996834</v>
      </c>
      <c r="C4076" s="4">
        <v>45744.354166666664</v>
      </c>
      <c r="D4076" s="16">
        <f>YEAR(C4076)</f>
        <v>2025</v>
      </c>
      <c r="E4076" s="1" t="str">
        <f t="shared" si="63"/>
        <v>March 2025</v>
      </c>
      <c r="F4076" s="3" t="str">
        <f ca="1">IF(C4076&gt;=TODAY()-365, "Last 12 Months", "After 12 Months")</f>
        <v>Last 12 Months</v>
      </c>
      <c r="G4076" s="1" t="s">
        <v>7126</v>
      </c>
      <c r="H4076" s="1" t="s">
        <v>2780</v>
      </c>
      <c r="I4076" s="1" t="s">
        <v>7127</v>
      </c>
      <c r="J4076" s="8">
        <f>EOMONTH(C4076, 0)</f>
        <v>45747</v>
      </c>
      <c r="K4076" s="1" t="s">
        <v>373</v>
      </c>
      <c r="L4076" s="1" t="str">
        <f>IF(ISNUMBER(SEARCH("Social subscription",I4076)),"Social Sub",IF(OR(ISNUMBER(SEARCH("Mens",I4076)),ISNUMBER(SEARCH("Ladies",I4076))),"Match Fees",IF(OR(ISNUMBER(SEARCH("Badgers",I4076)),ISNUMBER(SEARCH("Match Fee",I4076))),"Match Fees",IF(OR(ISNUMBER(SEARCH("Training",I4076)),ISNUMBER(SEARCH("Aspirations",I4076))),"Training Fee",""))))</f>
        <v>Match Fees</v>
      </c>
      <c r="M4076" s="1">
        <v>3</v>
      </c>
      <c r="N4076" s="1">
        <v>0.09</v>
      </c>
      <c r="O4076" s="1">
        <v>0.05</v>
      </c>
      <c r="P4076" s="1">
        <v>0</v>
      </c>
      <c r="Q4076" s="1">
        <v>2.86</v>
      </c>
    </row>
    <row r="4077" spans="1:17" ht="12.75">
      <c r="A4077" s="4">
        <v>45719</v>
      </c>
      <c r="B4077" s="18">
        <f>IF(AND(ISNUMBER(--LEFT(A4077,10)), ISNUMBER(--LEFT(C4077,10))), --LEFT(C4077,10) - --LEFT(A4077,10), "")</f>
        <v>25.354099999996834</v>
      </c>
      <c r="C4077" s="4">
        <v>45744.354166666664</v>
      </c>
      <c r="D4077" s="16">
        <f>YEAR(C4077)</f>
        <v>2025</v>
      </c>
      <c r="E4077" s="1" t="str">
        <f t="shared" si="63"/>
        <v>March 2025</v>
      </c>
      <c r="F4077" s="3" t="str">
        <f ca="1">IF(C4077&gt;=TODAY()-365, "Last 12 Months", "After 12 Months")</f>
        <v>Last 12 Months</v>
      </c>
      <c r="G4077" s="1" t="s">
        <v>7128</v>
      </c>
      <c r="H4077" s="1" t="s">
        <v>2780</v>
      </c>
      <c r="I4077" s="1" t="s">
        <v>7129</v>
      </c>
      <c r="J4077" s="8">
        <f>EOMONTH(C4077, 0)</f>
        <v>45747</v>
      </c>
      <c r="K4077" s="1" t="s">
        <v>373</v>
      </c>
      <c r="L4077" s="1" t="str">
        <f>IF(ISNUMBER(SEARCH("Social subscription",I4077)),"Social Sub",IF(OR(ISNUMBER(SEARCH("Mens",I4077)),ISNUMBER(SEARCH("Ladies",I4077))),"Match Fees",IF(OR(ISNUMBER(SEARCH("Badgers",I4077)),ISNUMBER(SEARCH("Match Fee",I4077))),"Match Fees",IF(OR(ISNUMBER(SEARCH("Training",I4077)),ISNUMBER(SEARCH("Aspirations",I4077))),"Training Fee",""))))</f>
        <v>Match Fees</v>
      </c>
      <c r="M4077" s="1">
        <v>3</v>
      </c>
      <c r="N4077" s="1">
        <v>0.09</v>
      </c>
      <c r="O4077" s="1">
        <v>0.05</v>
      </c>
      <c r="P4077" s="1">
        <v>0</v>
      </c>
      <c r="Q4077" s="1">
        <v>2.86</v>
      </c>
    </row>
    <row r="4078" spans="1:17" ht="12.75">
      <c r="A4078" s="4">
        <v>45726</v>
      </c>
      <c r="B4078" s="18">
        <f>IF(AND(ISNUMBER(--LEFT(A4078,10)), ISNUMBER(--LEFT(C4078,10))), --LEFT(C4078,10) - --LEFT(A4078,10), "")</f>
        <v>18.354099999996834</v>
      </c>
      <c r="C4078" s="4">
        <v>45744.354166666664</v>
      </c>
      <c r="D4078" s="16">
        <f>YEAR(C4078)</f>
        <v>2025</v>
      </c>
      <c r="E4078" s="1" t="str">
        <f t="shared" si="63"/>
        <v>March 2025</v>
      </c>
      <c r="F4078" s="3" t="str">
        <f ca="1">IF(C4078&gt;=TODAY()-365, "Last 12 Months", "After 12 Months")</f>
        <v>Last 12 Months</v>
      </c>
      <c r="G4078" s="1" t="s">
        <v>7130</v>
      </c>
      <c r="H4078" s="1" t="s">
        <v>2780</v>
      </c>
      <c r="I4078" s="1" t="s">
        <v>7131</v>
      </c>
      <c r="J4078" s="8">
        <f>EOMONTH(C4078, 0)</f>
        <v>45747</v>
      </c>
      <c r="K4078" s="1" t="s">
        <v>373</v>
      </c>
      <c r="L4078" s="1" t="str">
        <f>IF(ISNUMBER(SEARCH("Social subscription",I4078)),"Social Sub",IF(OR(ISNUMBER(SEARCH("Mens",I4078)),ISNUMBER(SEARCH("Ladies",I4078))),"Match Fees",IF(OR(ISNUMBER(SEARCH("Badgers",I4078)),ISNUMBER(SEARCH("Match Fee",I4078))),"Match Fees",IF(OR(ISNUMBER(SEARCH("Training",I4078)),ISNUMBER(SEARCH("Aspirations",I4078))),"Training Fee",""))))</f>
        <v>Match Fees</v>
      </c>
      <c r="M4078" s="1">
        <v>3</v>
      </c>
      <c r="N4078" s="1">
        <v>0.09</v>
      </c>
      <c r="O4078" s="1">
        <v>0.05</v>
      </c>
      <c r="P4078" s="1">
        <v>0</v>
      </c>
      <c r="Q4078" s="1">
        <v>2.86</v>
      </c>
    </row>
    <row r="4079" spans="1:17" ht="12.75">
      <c r="A4079" s="4">
        <v>45732</v>
      </c>
      <c r="B4079" s="18">
        <f>IF(AND(ISNUMBER(--LEFT(A4079,10)), ISNUMBER(--LEFT(C4079,10))), --LEFT(C4079,10) - --LEFT(A4079,10), "")</f>
        <v>12.354099999996834</v>
      </c>
      <c r="C4079" s="4">
        <v>45744.354166666664</v>
      </c>
      <c r="D4079" s="16">
        <f>YEAR(C4079)</f>
        <v>2025</v>
      </c>
      <c r="E4079" s="1" t="str">
        <f t="shared" si="63"/>
        <v>March 2025</v>
      </c>
      <c r="F4079" s="3" t="str">
        <f ca="1">IF(C4079&gt;=TODAY()-365, "Last 12 Months", "After 12 Months")</f>
        <v>Last 12 Months</v>
      </c>
      <c r="G4079" s="1" t="s">
        <v>7132</v>
      </c>
      <c r="H4079" s="1" t="s">
        <v>2780</v>
      </c>
      <c r="I4079" s="1" t="s">
        <v>7133</v>
      </c>
      <c r="J4079" s="8">
        <f>EOMONTH(C4079, 0)</f>
        <v>45747</v>
      </c>
      <c r="K4079" s="1" t="s">
        <v>373</v>
      </c>
      <c r="L4079" s="1" t="str">
        <f>IF(ISNUMBER(SEARCH("Social subscription",I4079)),"Social Sub",IF(OR(ISNUMBER(SEARCH("Mens",I4079)),ISNUMBER(SEARCH("Ladies",I4079))),"Match Fees",IF(OR(ISNUMBER(SEARCH("Badgers",I4079)),ISNUMBER(SEARCH("Match Fee",I4079))),"Match Fees",IF(OR(ISNUMBER(SEARCH("Training",I4079)),ISNUMBER(SEARCH("Aspirations",I4079))),"Training Fee",""))))</f>
        <v>Match Fees</v>
      </c>
      <c r="M4079" s="1">
        <v>3</v>
      </c>
      <c r="N4079" s="1">
        <v>0.09</v>
      </c>
      <c r="O4079" s="1">
        <v>0.05</v>
      </c>
      <c r="P4079" s="1">
        <v>0</v>
      </c>
      <c r="Q4079" s="1">
        <v>2.86</v>
      </c>
    </row>
    <row r="4080" spans="1:17" ht="12.75">
      <c r="A4080" s="4">
        <v>45740</v>
      </c>
      <c r="B4080" s="18">
        <f>IF(AND(ISNUMBER(--LEFT(A4080,10)), ISNUMBER(--LEFT(C4080,10))), --LEFT(C4080,10) - --LEFT(A4080,10), "")</f>
        <v>4.3540999999968335</v>
      </c>
      <c r="C4080" s="4">
        <v>45744.354166666664</v>
      </c>
      <c r="D4080" s="16">
        <f>YEAR(C4080)</f>
        <v>2025</v>
      </c>
      <c r="E4080" s="1" t="str">
        <f t="shared" si="63"/>
        <v>March 2025</v>
      </c>
      <c r="F4080" s="3" t="str">
        <f ca="1">IF(C4080&gt;=TODAY()-365, "Last 12 Months", "After 12 Months")</f>
        <v>Last 12 Months</v>
      </c>
      <c r="G4080" s="1" t="s">
        <v>7134</v>
      </c>
      <c r="H4080" s="1" t="s">
        <v>2780</v>
      </c>
      <c r="I4080" s="1" t="s">
        <v>7135</v>
      </c>
      <c r="J4080" s="8">
        <f>EOMONTH(C4080, 0)</f>
        <v>45747</v>
      </c>
      <c r="K4080" s="1" t="s">
        <v>373</v>
      </c>
      <c r="L4080" s="1" t="str">
        <f>IF(ISNUMBER(SEARCH("Social subscription",I4080)),"Social Sub",IF(OR(ISNUMBER(SEARCH("Mens",I4080)),ISNUMBER(SEARCH("Ladies",I4080))),"Match Fees",IF(OR(ISNUMBER(SEARCH("Badgers",I4080)),ISNUMBER(SEARCH("Match Fee",I4080))),"Match Fees",IF(OR(ISNUMBER(SEARCH("Training",I4080)),ISNUMBER(SEARCH("Aspirations",I4080))),"Training Fee",""))))</f>
        <v>Match Fees</v>
      </c>
      <c r="M4080" s="1">
        <v>3</v>
      </c>
      <c r="N4080" s="1">
        <v>7.0000000000000007E-2</v>
      </c>
      <c r="O4080" s="1">
        <v>0.05</v>
      </c>
      <c r="P4080" s="1">
        <v>0</v>
      </c>
      <c r="Q4080" s="1">
        <v>2.88</v>
      </c>
    </row>
    <row r="4081" spans="1:17" ht="12.75">
      <c r="A4081" s="4">
        <v>45738</v>
      </c>
      <c r="B4081" s="18">
        <f>IF(AND(ISNUMBER(--LEFT(A4081,10)), ISNUMBER(--LEFT(C4081,10))), --LEFT(C4081,10) - --LEFT(A4081,10), "")</f>
        <v>6.5193999999974039</v>
      </c>
      <c r="C4081" s="4">
        <v>45744.519444444442</v>
      </c>
      <c r="D4081" s="16">
        <f>YEAR(C4081)</f>
        <v>2025</v>
      </c>
      <c r="E4081" s="1" t="str">
        <f t="shared" si="63"/>
        <v>March 2025</v>
      </c>
      <c r="F4081" s="3" t="str">
        <f ca="1">IF(C4081&gt;=TODAY()-365, "Last 12 Months", "After 12 Months")</f>
        <v>Last 12 Months</v>
      </c>
      <c r="G4081" s="1" t="s">
        <v>7136</v>
      </c>
      <c r="H4081" s="1" t="s">
        <v>2896</v>
      </c>
      <c r="I4081" s="1" t="s">
        <v>6994</v>
      </c>
      <c r="J4081" s="8">
        <f>EOMONTH(C4081, 0)</f>
        <v>45747</v>
      </c>
      <c r="K4081" s="1" t="s">
        <v>233</v>
      </c>
      <c r="L4081" s="1" t="str">
        <f>IF(ISNUMBER(SEARCH("Social subscription",I4081)),"Social Sub",IF(OR(ISNUMBER(SEARCH("Mens",I4081)),ISNUMBER(SEARCH("Ladies",I4081))),"Match Fees",IF(OR(ISNUMBER(SEARCH("Badgers",I4081)),ISNUMBER(SEARCH("Match Fee",I4081))),"Match Fees",IF(OR(ISNUMBER(SEARCH("Training",I4081)),ISNUMBER(SEARCH("Aspirations",I4081))),"Training Fee",""))))</f>
        <v>Match Fees</v>
      </c>
      <c r="M4081" s="1">
        <v>10</v>
      </c>
      <c r="N4081" s="1">
        <v>0</v>
      </c>
      <c r="O4081" s="1">
        <v>0</v>
      </c>
      <c r="P4081" s="1">
        <v>0</v>
      </c>
      <c r="Q4081" s="1">
        <v>10</v>
      </c>
    </row>
    <row r="4082" spans="1:17" ht="12.75">
      <c r="A4082" s="4">
        <v>45731</v>
      </c>
      <c r="B4082" s="18">
        <f>IF(AND(ISNUMBER(--LEFT(A4082,10)), ISNUMBER(--LEFT(C4082,10))), --LEFT(C4082,10) - --LEFT(A4082,10), "")</f>
        <v>13.519399999997404</v>
      </c>
      <c r="C4082" s="4">
        <v>45744.519444444442</v>
      </c>
      <c r="D4082" s="16">
        <f>YEAR(C4082)</f>
        <v>2025</v>
      </c>
      <c r="E4082" s="1" t="str">
        <f t="shared" si="63"/>
        <v>March 2025</v>
      </c>
      <c r="F4082" s="3" t="str">
        <f ca="1">IF(C4082&gt;=TODAY()-365, "Last 12 Months", "After 12 Months")</f>
        <v>Last 12 Months</v>
      </c>
      <c r="G4082" s="1" t="s">
        <v>7137</v>
      </c>
      <c r="H4082" s="1" t="s">
        <v>2896</v>
      </c>
      <c r="I4082" s="1" t="s">
        <v>7138</v>
      </c>
      <c r="J4082" s="8">
        <f>EOMONTH(C4082, 0)</f>
        <v>45747</v>
      </c>
      <c r="K4082" s="1" t="s">
        <v>233</v>
      </c>
      <c r="L4082" s="1" t="str">
        <f>IF(ISNUMBER(SEARCH("Social subscription",I4082)),"Social Sub",IF(OR(ISNUMBER(SEARCH("Mens",I4082)),ISNUMBER(SEARCH("Ladies",I4082))),"Match Fees",IF(OR(ISNUMBER(SEARCH("Badgers",I4082)),ISNUMBER(SEARCH("Match Fee",I4082))),"Match Fees",IF(OR(ISNUMBER(SEARCH("Training",I4082)),ISNUMBER(SEARCH("Aspirations",I4082))),"Training Fee",""))))</f>
        <v>Match Fees</v>
      </c>
      <c r="M4082" s="1">
        <v>10</v>
      </c>
      <c r="N4082" s="1">
        <v>0</v>
      </c>
      <c r="O4082" s="1">
        <v>0</v>
      </c>
      <c r="P4082" s="1">
        <v>0</v>
      </c>
      <c r="Q4082" s="1">
        <v>10</v>
      </c>
    </row>
    <row r="4083" spans="1:17" ht="12.75">
      <c r="A4083" s="4">
        <v>45724</v>
      </c>
      <c r="B4083" s="18">
        <f>IF(AND(ISNUMBER(--LEFT(A4083,10)), ISNUMBER(--LEFT(C4083,10))), --LEFT(C4083,10) - --LEFT(A4083,10), "")</f>
        <v>20.57839999999851</v>
      </c>
      <c r="C4083" s="4">
        <v>45744.578472222223</v>
      </c>
      <c r="D4083" s="16">
        <f>YEAR(C4083)</f>
        <v>2025</v>
      </c>
      <c r="E4083" s="1" t="str">
        <f t="shared" si="63"/>
        <v>March 2025</v>
      </c>
      <c r="F4083" s="3" t="str">
        <f ca="1">IF(C4083&gt;=TODAY()-365, "Last 12 Months", "After 12 Months")</f>
        <v>Last 12 Months</v>
      </c>
      <c r="G4083" s="1" t="s">
        <v>7139</v>
      </c>
      <c r="H4083" s="1" t="s">
        <v>1363</v>
      </c>
      <c r="I4083" s="1" t="s">
        <v>7140</v>
      </c>
      <c r="J4083" s="8">
        <f>EOMONTH(C4083, 0)</f>
        <v>45747</v>
      </c>
      <c r="K4083" s="1" t="s">
        <v>233</v>
      </c>
      <c r="L4083" s="1" t="str">
        <f>IF(ISNUMBER(SEARCH("Social subscription",I4083)),"Social Sub",IF(OR(ISNUMBER(SEARCH("Mens",I4083)),ISNUMBER(SEARCH("Ladies",I4083))),"Match Fees",IF(OR(ISNUMBER(SEARCH("Badgers",I4083)),ISNUMBER(SEARCH("Match Fee",I4083))),"Match Fees",IF(OR(ISNUMBER(SEARCH("Training",I4083)),ISNUMBER(SEARCH("Aspirations",I4083))),"Training Fee",""))))</f>
        <v>Match Fees</v>
      </c>
      <c r="M4083" s="1">
        <v>3</v>
      </c>
      <c r="N4083" s="1">
        <v>0</v>
      </c>
      <c r="O4083" s="1">
        <v>0</v>
      </c>
      <c r="P4083" s="1">
        <v>0</v>
      </c>
      <c r="Q4083" s="1">
        <v>3</v>
      </c>
    </row>
    <row r="4084" spans="1:17" ht="12.75">
      <c r="A4084" s="4">
        <v>45731</v>
      </c>
      <c r="B4084" s="18">
        <f>IF(AND(ISNUMBER(--LEFT(A4084,10)), ISNUMBER(--LEFT(C4084,10))), --LEFT(C4084,10) - --LEFT(A4084,10), "")</f>
        <v>13.57839999999851</v>
      </c>
      <c r="C4084" s="4">
        <v>45744.578472222223</v>
      </c>
      <c r="D4084" s="16">
        <f>YEAR(C4084)</f>
        <v>2025</v>
      </c>
      <c r="E4084" s="1" t="str">
        <f t="shared" si="63"/>
        <v>March 2025</v>
      </c>
      <c r="F4084" s="3" t="str">
        <f ca="1">IF(C4084&gt;=TODAY()-365, "Last 12 Months", "After 12 Months")</f>
        <v>Last 12 Months</v>
      </c>
      <c r="G4084" s="1" t="s">
        <v>7141</v>
      </c>
      <c r="H4084" s="1" t="s">
        <v>1363</v>
      </c>
      <c r="I4084" s="1" t="s">
        <v>7142</v>
      </c>
      <c r="J4084" s="8">
        <f>EOMONTH(C4084, 0)</f>
        <v>45747</v>
      </c>
      <c r="K4084" s="1" t="s">
        <v>233</v>
      </c>
      <c r="L4084" s="1" t="str">
        <f>IF(ISNUMBER(SEARCH("Social subscription",I4084)),"Social Sub",IF(OR(ISNUMBER(SEARCH("Mens",I4084)),ISNUMBER(SEARCH("Ladies",I4084))),"Match Fees",IF(OR(ISNUMBER(SEARCH("Badgers",I4084)),ISNUMBER(SEARCH("Match Fee",I4084))),"Match Fees",IF(OR(ISNUMBER(SEARCH("Training",I4084)),ISNUMBER(SEARCH("Aspirations",I4084))),"Training Fee",""))))</f>
        <v>Match Fees</v>
      </c>
      <c r="M4084" s="1">
        <v>3</v>
      </c>
      <c r="N4084" s="1">
        <v>0</v>
      </c>
      <c r="O4084" s="1">
        <v>0</v>
      </c>
      <c r="P4084" s="1">
        <v>0</v>
      </c>
      <c r="Q4084" s="1">
        <v>3</v>
      </c>
    </row>
    <row r="4085" spans="1:17" ht="12.75">
      <c r="A4085" s="4">
        <v>45744</v>
      </c>
      <c r="B4085" s="18">
        <f>IF(AND(ISNUMBER(--LEFT(A4085,10)), ISNUMBER(--LEFT(C4085,10))), --LEFT(C4085,10) - --LEFT(A4085,10), "")</f>
        <v>0.70339999999850988</v>
      </c>
      <c r="C4085" s="4">
        <v>45744.703472222223</v>
      </c>
      <c r="D4085" s="16">
        <f>YEAR(C4085)</f>
        <v>2025</v>
      </c>
      <c r="E4085" s="1" t="str">
        <f t="shared" si="63"/>
        <v>March 2025</v>
      </c>
      <c r="F4085" s="3" t="str">
        <f ca="1">IF(C4085&gt;=TODAY()-365, "Last 12 Months", "After 12 Months")</f>
        <v>Last 12 Months</v>
      </c>
      <c r="G4085" s="1" t="s">
        <v>7143</v>
      </c>
      <c r="H4085" s="1" t="s">
        <v>2413</v>
      </c>
      <c r="I4085" s="1" t="s">
        <v>7144</v>
      </c>
      <c r="J4085" s="8">
        <f>EOMONTH(C4085, 0)</f>
        <v>45747</v>
      </c>
      <c r="K4085" s="1" t="s">
        <v>241</v>
      </c>
      <c r="L4085" s="1" t="str">
        <f>IF(ISNUMBER(SEARCH("Social subscription",I4085)),"Social Sub",IF(OR(ISNUMBER(SEARCH("Mens",I4085)),ISNUMBER(SEARCH("Ladies",I4085))),"Match Fees",IF(OR(ISNUMBER(SEARCH("Badgers",I4085)),ISNUMBER(SEARCH("Match Fee",I4085))),"Match Fees",IF(OR(ISNUMBER(SEARCH("Training",I4085)),ISNUMBER(SEARCH("Aspirations",I4085))),"Training Fee",""))))</f>
        <v>Match Fees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</row>
    <row r="4086" spans="1:17" ht="12.75">
      <c r="A4086" s="4">
        <v>45744</v>
      </c>
      <c r="B4086" s="18">
        <f>IF(AND(ISNUMBER(--LEFT(A4086,10)), ISNUMBER(--LEFT(C4086,10))), --LEFT(C4086,10) - --LEFT(A4086,10), "")</f>
        <v>0.70339999999850988</v>
      </c>
      <c r="C4086" s="4">
        <v>45744.703472222223</v>
      </c>
      <c r="D4086" s="16">
        <f>YEAR(C4086)</f>
        <v>2025</v>
      </c>
      <c r="E4086" s="1" t="str">
        <f t="shared" si="63"/>
        <v>March 2025</v>
      </c>
      <c r="F4086" s="3" t="str">
        <f ca="1">IF(C4086&gt;=TODAY()-365, "Last 12 Months", "After 12 Months")</f>
        <v>Last 12 Months</v>
      </c>
      <c r="G4086" s="1" t="s">
        <v>7145</v>
      </c>
      <c r="H4086" s="1" t="s">
        <v>371</v>
      </c>
      <c r="I4086" s="1" t="s">
        <v>7144</v>
      </c>
      <c r="J4086" s="8">
        <f>EOMONTH(C4086, 0)</f>
        <v>45747</v>
      </c>
      <c r="K4086" s="1" t="s">
        <v>241</v>
      </c>
      <c r="L4086" s="1" t="str">
        <f>IF(ISNUMBER(SEARCH("Social subscription",I4086)),"Social Sub",IF(OR(ISNUMBER(SEARCH("Mens",I4086)),ISNUMBER(SEARCH("Ladies",I4086))),"Match Fees",IF(OR(ISNUMBER(SEARCH("Badgers",I4086)),ISNUMBER(SEARCH("Match Fee",I4086))),"Match Fees",IF(OR(ISNUMBER(SEARCH("Training",I4086)),ISNUMBER(SEARCH("Aspirations",I4086))),"Training Fee",""))))</f>
        <v>Match Fees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</row>
    <row r="4087" spans="1:17" ht="12.75">
      <c r="A4087" s="4">
        <v>45710</v>
      </c>
      <c r="B4087" s="18">
        <f>IF(AND(ISNUMBER(--LEFT(A4087,10)), ISNUMBER(--LEFT(C4087,10))), --LEFT(C4087,10) - --LEFT(A4087,10), "")</f>
        <v>35.354099999996834</v>
      </c>
      <c r="C4087" s="4">
        <v>45745.354166666664</v>
      </c>
      <c r="D4087" s="16">
        <f>YEAR(C4087)</f>
        <v>2025</v>
      </c>
      <c r="E4087" s="1" t="str">
        <f t="shared" si="63"/>
        <v>March 2025</v>
      </c>
      <c r="F4087" s="3" t="str">
        <f ca="1">IF(C4087&gt;=TODAY()-365, "Last 12 Months", "After 12 Months")</f>
        <v>Last 12 Months</v>
      </c>
      <c r="G4087" s="1" t="s">
        <v>7146</v>
      </c>
      <c r="H4087" s="1" t="s">
        <v>3508</v>
      </c>
      <c r="I4087" s="1" t="s">
        <v>6593</v>
      </c>
      <c r="J4087" s="8">
        <f>EOMONTH(C4087, 0)</f>
        <v>45747</v>
      </c>
      <c r="K4087" s="1" t="s">
        <v>373</v>
      </c>
      <c r="L4087" s="1" t="str">
        <f>IF(ISNUMBER(SEARCH("Social subscription",I4087)),"Social Sub",IF(OR(ISNUMBER(SEARCH("Mens",I4087)),ISNUMBER(SEARCH("Ladies",I4087))),"Match Fees",IF(OR(ISNUMBER(SEARCH("Badgers",I4087)),ISNUMBER(SEARCH("Match Fee",I4087))),"Match Fees",IF(OR(ISNUMBER(SEARCH("Training",I4087)),ISNUMBER(SEARCH("Aspirations",I4087))),"Training Fee",""))))</f>
        <v>Match Fees</v>
      </c>
      <c r="M4087" s="1">
        <v>10</v>
      </c>
      <c r="N4087" s="1">
        <v>0.2</v>
      </c>
      <c r="O4087" s="1">
        <v>0.1</v>
      </c>
      <c r="P4087" s="1">
        <v>0</v>
      </c>
      <c r="Q4087" s="1">
        <v>9.6999999999999993</v>
      </c>
    </row>
    <row r="4088" spans="1:17" ht="12.75">
      <c r="A4088" s="4">
        <v>45716</v>
      </c>
      <c r="B4088" s="18">
        <f>IF(AND(ISNUMBER(--LEFT(A4088,10)), ISNUMBER(--LEFT(C4088,10))), --LEFT(C4088,10) - --LEFT(A4088,10), "")</f>
        <v>29.354099999996834</v>
      </c>
      <c r="C4088" s="4">
        <v>45745.354166666664</v>
      </c>
      <c r="D4088" s="16">
        <f>YEAR(C4088)</f>
        <v>2025</v>
      </c>
      <c r="E4088" s="1" t="str">
        <f t="shared" si="63"/>
        <v>March 2025</v>
      </c>
      <c r="F4088" s="3" t="str">
        <f ca="1">IF(C4088&gt;=TODAY()-365, "Last 12 Months", "After 12 Months")</f>
        <v>Last 12 Months</v>
      </c>
      <c r="G4088" s="1" t="s">
        <v>7147</v>
      </c>
      <c r="H4088" s="1" t="s">
        <v>3508</v>
      </c>
      <c r="I4088" s="1" t="s">
        <v>6595</v>
      </c>
      <c r="J4088" s="8">
        <f>EOMONTH(C4088, 0)</f>
        <v>45747</v>
      </c>
      <c r="K4088" s="1" t="s">
        <v>373</v>
      </c>
      <c r="L4088" s="1" t="str">
        <f>IF(ISNUMBER(SEARCH("Social subscription",I4088)),"Social Sub",IF(OR(ISNUMBER(SEARCH("Mens",I4088)),ISNUMBER(SEARCH("Ladies",I4088))),"Match Fees",IF(OR(ISNUMBER(SEARCH("Badgers",I4088)),ISNUMBER(SEARCH("Match Fee",I4088))),"Match Fees",IF(OR(ISNUMBER(SEARCH("Training",I4088)),ISNUMBER(SEARCH("Aspirations",I4088))),"Training Fee",""))))</f>
        <v>Match Fees</v>
      </c>
      <c r="M4088" s="1">
        <v>10</v>
      </c>
      <c r="N4088" s="1">
        <v>0.2</v>
      </c>
      <c r="O4088" s="1">
        <v>0.1</v>
      </c>
      <c r="P4088" s="1">
        <v>0</v>
      </c>
      <c r="Q4088" s="1">
        <v>9.6999999999999993</v>
      </c>
    </row>
    <row r="4089" spans="1:17" ht="12.75">
      <c r="A4089" s="4">
        <v>45731</v>
      </c>
      <c r="B4089" s="18">
        <f>IF(AND(ISNUMBER(--LEFT(A4089,10)), ISNUMBER(--LEFT(C4089,10))), --LEFT(C4089,10) - --LEFT(A4089,10), "")</f>
        <v>14.354099999996834</v>
      </c>
      <c r="C4089" s="4">
        <v>45745.354166666664</v>
      </c>
      <c r="D4089" s="16">
        <f>YEAR(C4089)</f>
        <v>2025</v>
      </c>
      <c r="E4089" s="1" t="str">
        <f t="shared" si="63"/>
        <v>March 2025</v>
      </c>
      <c r="F4089" s="3" t="str">
        <f ca="1">IF(C4089&gt;=TODAY()-365, "Last 12 Months", "After 12 Months")</f>
        <v>Last 12 Months</v>
      </c>
      <c r="G4089" s="1" t="s">
        <v>7148</v>
      </c>
      <c r="H4089" s="1" t="s">
        <v>3508</v>
      </c>
      <c r="I4089" s="1" t="s">
        <v>7149</v>
      </c>
      <c r="J4089" s="8">
        <f>EOMONTH(C4089, 0)</f>
        <v>45747</v>
      </c>
      <c r="K4089" s="1" t="s">
        <v>373</v>
      </c>
      <c r="L4089" s="1" t="str">
        <f>IF(ISNUMBER(SEARCH("Social subscription",I4089)),"Social Sub",IF(OR(ISNUMBER(SEARCH("Mens",I4089)),ISNUMBER(SEARCH("Ladies",I4089))),"Match Fees",IF(OR(ISNUMBER(SEARCH("Badgers",I4089)),ISNUMBER(SEARCH("Match Fee",I4089))),"Match Fees",IF(OR(ISNUMBER(SEARCH("Training",I4089)),ISNUMBER(SEARCH("Aspirations",I4089))),"Training Fee",""))))</f>
        <v>Match Fees</v>
      </c>
      <c r="M4089" s="1">
        <v>10</v>
      </c>
      <c r="N4089" s="1">
        <v>0.2</v>
      </c>
      <c r="O4089" s="1">
        <v>0.1</v>
      </c>
      <c r="P4089" s="1">
        <v>0</v>
      </c>
      <c r="Q4089" s="1">
        <v>9.6999999999999993</v>
      </c>
    </row>
    <row r="4090" spans="1:17" ht="12.75">
      <c r="A4090" s="4">
        <v>45737</v>
      </c>
      <c r="B4090" s="18">
        <f>IF(AND(ISNUMBER(--LEFT(A4090,10)), ISNUMBER(--LEFT(C4090,10))), --LEFT(C4090,10) - --LEFT(A4090,10), "")</f>
        <v>8.3540999999968335</v>
      </c>
      <c r="C4090" s="4">
        <v>45745.354166666664</v>
      </c>
      <c r="D4090" s="16">
        <f>YEAR(C4090)</f>
        <v>2025</v>
      </c>
      <c r="E4090" s="1" t="str">
        <f t="shared" si="63"/>
        <v>March 2025</v>
      </c>
      <c r="F4090" s="3" t="str">
        <f ca="1">IF(C4090&gt;=TODAY()-365, "Last 12 Months", "After 12 Months")</f>
        <v>Last 12 Months</v>
      </c>
      <c r="G4090" s="1" t="s">
        <v>7150</v>
      </c>
      <c r="H4090" s="1" t="s">
        <v>3508</v>
      </c>
      <c r="I4090" s="1" t="s">
        <v>7151</v>
      </c>
      <c r="J4090" s="8">
        <f>EOMONTH(C4090, 0)</f>
        <v>45747</v>
      </c>
      <c r="K4090" s="1" t="s">
        <v>373</v>
      </c>
      <c r="L4090" s="1" t="str">
        <f>IF(ISNUMBER(SEARCH("Social subscription",I4090)),"Social Sub",IF(OR(ISNUMBER(SEARCH("Mens",I4090)),ISNUMBER(SEARCH("Ladies",I4090))),"Match Fees",IF(OR(ISNUMBER(SEARCH("Badgers",I4090)),ISNUMBER(SEARCH("Match Fee",I4090))),"Match Fees",IF(OR(ISNUMBER(SEARCH("Training",I4090)),ISNUMBER(SEARCH("Aspirations",I4090))),"Training Fee",""))))</f>
        <v>Match Fees</v>
      </c>
      <c r="M4090" s="1">
        <v>10</v>
      </c>
      <c r="N4090" s="1">
        <v>0.2</v>
      </c>
      <c r="O4090" s="1">
        <v>0.1</v>
      </c>
      <c r="P4090" s="1">
        <v>0</v>
      </c>
      <c r="Q4090" s="1">
        <v>9.6999999999999993</v>
      </c>
    </row>
    <row r="4091" spans="1:17" ht="12.75">
      <c r="A4091" s="4">
        <v>45745</v>
      </c>
      <c r="B4091" s="18">
        <f>IF(AND(ISNUMBER(--LEFT(A4091,10)), ISNUMBER(--LEFT(C4091,10))), --LEFT(C4091,10) - --LEFT(A4091,10), "")</f>
        <v>0.39510000000154832</v>
      </c>
      <c r="C4091" s="4">
        <v>45745.395138888889</v>
      </c>
      <c r="D4091" s="16">
        <f>YEAR(C4091)</f>
        <v>2025</v>
      </c>
      <c r="E4091" s="1" t="str">
        <f t="shared" si="63"/>
        <v>March 2025</v>
      </c>
      <c r="F4091" s="3" t="str">
        <f ca="1">IF(C4091&gt;=TODAY()-365, "Last 12 Months", "After 12 Months")</f>
        <v>Last 12 Months</v>
      </c>
      <c r="G4091" s="1" t="s">
        <v>7152</v>
      </c>
      <c r="H4091" s="1" t="s">
        <v>4086</v>
      </c>
      <c r="I4091" s="1" t="s">
        <v>7153</v>
      </c>
      <c r="J4091" s="8">
        <f>EOMONTH(C4091, 0)</f>
        <v>45747</v>
      </c>
      <c r="K4091" s="1" t="s">
        <v>241</v>
      </c>
      <c r="L4091" s="1" t="str">
        <f>IF(ISNUMBER(SEARCH("Social subscription",I4091)),"Social Sub",IF(OR(ISNUMBER(SEARCH("Mens",I4091)),ISNUMBER(SEARCH("Ladies",I4091))),"Match Fees",IF(OR(ISNUMBER(SEARCH("Badgers",I4091)),ISNUMBER(SEARCH("Match Fee",I4091))),"Match Fees",IF(OR(ISNUMBER(SEARCH("Training",I4091)),ISNUMBER(SEARCH("Aspirations",I4091))),"Training Fee",""))))</f>
        <v>Match Fees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</row>
    <row r="4092" spans="1:17" ht="12.75">
      <c r="A4092" s="4">
        <v>45745</v>
      </c>
      <c r="B4092" s="18">
        <f>IF(AND(ISNUMBER(--LEFT(A4092,10)), ISNUMBER(--LEFT(C4092,10))), --LEFT(C4092,10) - --LEFT(A4092,10), "")</f>
        <v>0.39510000000154832</v>
      </c>
      <c r="C4092" s="4">
        <v>45745.395138888889</v>
      </c>
      <c r="D4092" s="16">
        <f>YEAR(C4092)</f>
        <v>2025</v>
      </c>
      <c r="E4092" s="1" t="str">
        <f t="shared" si="63"/>
        <v>March 2025</v>
      </c>
      <c r="F4092" s="3" t="str">
        <f ca="1">IF(C4092&gt;=TODAY()-365, "Last 12 Months", "After 12 Months")</f>
        <v>Last 12 Months</v>
      </c>
      <c r="G4092" s="1" t="s">
        <v>7154</v>
      </c>
      <c r="H4092" s="1" t="s">
        <v>2939</v>
      </c>
      <c r="I4092" s="1" t="s">
        <v>7155</v>
      </c>
      <c r="J4092" s="8">
        <f>EOMONTH(C4092, 0)</f>
        <v>45747</v>
      </c>
      <c r="K4092" s="1" t="s">
        <v>241</v>
      </c>
      <c r="L4092" s="1" t="str">
        <f>IF(ISNUMBER(SEARCH("Social subscription",I4092)),"Social Sub",IF(OR(ISNUMBER(SEARCH("Mens",I4092)),ISNUMBER(SEARCH("Ladies",I4092))),"Match Fees",IF(OR(ISNUMBER(SEARCH("Badgers",I4092)),ISNUMBER(SEARCH("Match Fee",I4092))),"Match Fees",IF(OR(ISNUMBER(SEARCH("Training",I4092)),ISNUMBER(SEARCH("Aspirations",I4092))),"Training Fee",""))))</f>
        <v>Match Fees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</row>
    <row r="4093" spans="1:17" ht="12.75">
      <c r="A4093" s="4">
        <v>45745</v>
      </c>
      <c r="B4093" s="18">
        <f>IF(AND(ISNUMBER(--LEFT(A4093,10)), ISNUMBER(--LEFT(C4093,10))), --LEFT(C4093,10) - --LEFT(A4093,10), "")</f>
        <v>0.39510000000154832</v>
      </c>
      <c r="C4093" s="4">
        <v>45745.395138888889</v>
      </c>
      <c r="D4093" s="16">
        <f>YEAR(C4093)</f>
        <v>2025</v>
      </c>
      <c r="E4093" s="1" t="str">
        <f t="shared" si="63"/>
        <v>March 2025</v>
      </c>
      <c r="F4093" s="3" t="str">
        <f ca="1">IF(C4093&gt;=TODAY()-365, "Last 12 Months", "After 12 Months")</f>
        <v>Last 12 Months</v>
      </c>
      <c r="G4093" s="1" t="s">
        <v>7156</v>
      </c>
      <c r="H4093" s="1" t="s">
        <v>371</v>
      </c>
      <c r="I4093" s="1" t="s">
        <v>7153</v>
      </c>
      <c r="J4093" s="8">
        <f>EOMONTH(C4093, 0)</f>
        <v>45747</v>
      </c>
      <c r="K4093" s="1" t="s">
        <v>241</v>
      </c>
      <c r="L4093" s="1" t="str">
        <f>IF(ISNUMBER(SEARCH("Social subscription",I4093)),"Social Sub",IF(OR(ISNUMBER(SEARCH("Mens",I4093)),ISNUMBER(SEARCH("Ladies",I4093))),"Match Fees",IF(OR(ISNUMBER(SEARCH("Badgers",I4093)),ISNUMBER(SEARCH("Match Fee",I4093))),"Match Fees",IF(OR(ISNUMBER(SEARCH("Training",I4093)),ISNUMBER(SEARCH("Aspirations",I4093))),"Training Fee",""))))</f>
        <v>Match Fees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</row>
    <row r="4094" spans="1:17" ht="12.75">
      <c r="A4094" s="4">
        <v>45724</v>
      </c>
      <c r="B4094" s="18">
        <f>IF(AND(ISNUMBER(--LEFT(A4094,10)), ISNUMBER(--LEFT(C4094,10))), --LEFT(C4094,10) - --LEFT(A4094,10), "")</f>
        <v>21.496500000001106</v>
      </c>
      <c r="C4094" s="4">
        <v>45745.496527777781</v>
      </c>
      <c r="D4094" s="16">
        <f>YEAR(C4094)</f>
        <v>2025</v>
      </c>
      <c r="E4094" s="1" t="str">
        <f t="shared" si="63"/>
        <v>March 2025</v>
      </c>
      <c r="F4094" s="3" t="str">
        <f ca="1">IF(C4094&gt;=TODAY()-365, "Last 12 Months", "After 12 Months")</f>
        <v>Last 12 Months</v>
      </c>
      <c r="G4094" s="1" t="s">
        <v>7157</v>
      </c>
      <c r="H4094" s="1" t="s">
        <v>463</v>
      </c>
      <c r="I4094" s="1" t="s">
        <v>7158</v>
      </c>
      <c r="J4094" s="8">
        <f>EOMONTH(C4094, 0)</f>
        <v>45747</v>
      </c>
      <c r="K4094" s="1" t="s">
        <v>373</v>
      </c>
      <c r="L4094" s="1" t="str">
        <f>IF(ISNUMBER(SEARCH("Social subscription",I4094)),"Social Sub",IF(OR(ISNUMBER(SEARCH("Mens",I4094)),ISNUMBER(SEARCH("Ladies",I4094))),"Match Fees",IF(OR(ISNUMBER(SEARCH("Badgers",I4094)),ISNUMBER(SEARCH("Match Fee",I4094))),"Match Fees",IF(OR(ISNUMBER(SEARCH("Training",I4094)),ISNUMBER(SEARCH("Aspirations",I4094))),"Training Fee",""))))</f>
        <v>Match Fees</v>
      </c>
      <c r="M4094" s="1">
        <v>3</v>
      </c>
      <c r="N4094" s="1">
        <v>0.06</v>
      </c>
      <c r="O4094" s="1">
        <v>0.05</v>
      </c>
      <c r="P4094" s="1">
        <v>0</v>
      </c>
      <c r="Q4094" s="1">
        <v>2.89</v>
      </c>
    </row>
    <row r="4095" spans="1:17" ht="12.75">
      <c r="A4095" s="4">
        <v>45724</v>
      </c>
      <c r="B4095" s="18">
        <f>IF(AND(ISNUMBER(--LEFT(A4095,10)), ISNUMBER(--LEFT(C4095,10))), --LEFT(C4095,10) - --LEFT(A4095,10), "")</f>
        <v>21.496500000001106</v>
      </c>
      <c r="C4095" s="4">
        <v>45745.496527777781</v>
      </c>
      <c r="D4095" s="16">
        <f>YEAR(C4095)</f>
        <v>2025</v>
      </c>
      <c r="E4095" s="1" t="str">
        <f t="shared" si="63"/>
        <v>March 2025</v>
      </c>
      <c r="F4095" s="3" t="str">
        <f ca="1">IF(C4095&gt;=TODAY()-365, "Last 12 Months", "After 12 Months")</f>
        <v>Last 12 Months</v>
      </c>
      <c r="G4095" s="1" t="s">
        <v>7159</v>
      </c>
      <c r="H4095" s="1" t="s">
        <v>473</v>
      </c>
      <c r="I4095" s="1" t="s">
        <v>7160</v>
      </c>
      <c r="J4095" s="8">
        <f>EOMONTH(C4095, 0)</f>
        <v>45747</v>
      </c>
      <c r="K4095" s="1" t="s">
        <v>373</v>
      </c>
      <c r="L4095" s="1" t="str">
        <f>IF(ISNUMBER(SEARCH("Social subscription",I4095)),"Social Sub",IF(OR(ISNUMBER(SEARCH("Mens",I4095)),ISNUMBER(SEARCH("Ladies",I4095))),"Match Fees",IF(OR(ISNUMBER(SEARCH("Badgers",I4095)),ISNUMBER(SEARCH("Match Fee",I4095))),"Match Fees",IF(OR(ISNUMBER(SEARCH("Training",I4095)),ISNUMBER(SEARCH("Aspirations",I4095))),"Training Fee",""))))</f>
        <v>Match Fees</v>
      </c>
      <c r="M4095" s="1">
        <v>3</v>
      </c>
      <c r="N4095" s="1">
        <v>0.06</v>
      </c>
      <c r="O4095" s="1">
        <v>0.05</v>
      </c>
      <c r="P4095" s="1">
        <v>0</v>
      </c>
      <c r="Q4095" s="1">
        <v>2.89</v>
      </c>
    </row>
    <row r="4096" spans="1:17" ht="12.75">
      <c r="A4096" s="4">
        <v>45725</v>
      </c>
      <c r="B4096" s="18">
        <f>IF(AND(ISNUMBER(--LEFT(A4096,10)), ISNUMBER(--LEFT(C4096,10))), --LEFT(C4096,10) - --LEFT(A4096,10), "")</f>
        <v>20.496500000001106</v>
      </c>
      <c r="C4096" s="4">
        <v>45745.496527777781</v>
      </c>
      <c r="D4096" s="16">
        <f>YEAR(C4096)</f>
        <v>2025</v>
      </c>
      <c r="E4096" s="1" t="str">
        <f t="shared" si="63"/>
        <v>March 2025</v>
      </c>
      <c r="F4096" s="3" t="str">
        <f ca="1">IF(C4096&gt;=TODAY()-365, "Last 12 Months", "After 12 Months")</f>
        <v>Last 12 Months</v>
      </c>
      <c r="G4096" s="1" t="s">
        <v>7161</v>
      </c>
      <c r="H4096" s="1" t="s">
        <v>463</v>
      </c>
      <c r="I4096" s="1" t="s">
        <v>7162</v>
      </c>
      <c r="J4096" s="8">
        <f>EOMONTH(C4096, 0)</f>
        <v>45747</v>
      </c>
      <c r="K4096" s="1" t="s">
        <v>373</v>
      </c>
      <c r="L4096" s="1" t="str">
        <f>IF(ISNUMBER(SEARCH("Social subscription",I4096)),"Social Sub",IF(OR(ISNUMBER(SEARCH("Mens",I4096)),ISNUMBER(SEARCH("Ladies",I4096))),"Match Fees",IF(OR(ISNUMBER(SEARCH("Badgers",I4096)),ISNUMBER(SEARCH("Match Fee",I4096))),"Match Fees",IF(OR(ISNUMBER(SEARCH("Training",I4096)),ISNUMBER(SEARCH("Aspirations",I4096))),"Training Fee",""))))</f>
        <v>Training Fee</v>
      </c>
      <c r="M4096" s="1">
        <v>3</v>
      </c>
      <c r="N4096" s="1">
        <v>0.06</v>
      </c>
      <c r="O4096" s="1">
        <v>0.05</v>
      </c>
      <c r="P4096" s="1">
        <v>0</v>
      </c>
      <c r="Q4096" s="1">
        <v>2.89</v>
      </c>
    </row>
    <row r="4097" spans="1:17" ht="12.75">
      <c r="A4097" s="4">
        <v>45725</v>
      </c>
      <c r="B4097" s="18">
        <f>IF(AND(ISNUMBER(--LEFT(A4097,10)), ISNUMBER(--LEFT(C4097,10))), --LEFT(C4097,10) - --LEFT(A4097,10), "")</f>
        <v>20.496500000001106</v>
      </c>
      <c r="C4097" s="4">
        <v>45745.496527777781</v>
      </c>
      <c r="D4097" s="16">
        <f>YEAR(C4097)</f>
        <v>2025</v>
      </c>
      <c r="E4097" s="1" t="str">
        <f t="shared" si="63"/>
        <v>March 2025</v>
      </c>
      <c r="F4097" s="3" t="str">
        <f ca="1">IF(C4097&gt;=TODAY()-365, "Last 12 Months", "After 12 Months")</f>
        <v>Last 12 Months</v>
      </c>
      <c r="G4097" s="1" t="s">
        <v>7163</v>
      </c>
      <c r="H4097" s="1" t="s">
        <v>473</v>
      </c>
      <c r="I4097" s="1" t="s">
        <v>7162</v>
      </c>
      <c r="J4097" s="8">
        <f>EOMONTH(C4097, 0)</f>
        <v>45747</v>
      </c>
      <c r="K4097" s="1" t="s">
        <v>373</v>
      </c>
      <c r="L4097" s="1" t="str">
        <f>IF(ISNUMBER(SEARCH("Social subscription",I4097)),"Social Sub",IF(OR(ISNUMBER(SEARCH("Mens",I4097)),ISNUMBER(SEARCH("Ladies",I4097))),"Match Fees",IF(OR(ISNUMBER(SEARCH("Badgers",I4097)),ISNUMBER(SEARCH("Match Fee",I4097))),"Match Fees",IF(OR(ISNUMBER(SEARCH("Training",I4097)),ISNUMBER(SEARCH("Aspirations",I4097))),"Training Fee",""))))</f>
        <v>Training Fee</v>
      </c>
      <c r="M4097" s="1">
        <v>3</v>
      </c>
      <c r="N4097" s="1">
        <v>0.06</v>
      </c>
      <c r="O4097" s="1">
        <v>0.05</v>
      </c>
      <c r="P4097" s="1">
        <v>0</v>
      </c>
      <c r="Q4097" s="1">
        <v>2.89</v>
      </c>
    </row>
    <row r="4098" spans="1:17" ht="12.75">
      <c r="A4098" s="4">
        <v>45731</v>
      </c>
      <c r="B4098" s="18">
        <f>IF(AND(ISNUMBER(--LEFT(A4098,10)), ISNUMBER(--LEFT(C4098,10))), --LEFT(C4098,10) - --LEFT(A4098,10), "")</f>
        <v>14.496500000001106</v>
      </c>
      <c r="C4098" s="4">
        <v>45745.496527777781</v>
      </c>
      <c r="D4098" s="16">
        <f>YEAR(C4098)</f>
        <v>2025</v>
      </c>
      <c r="E4098" s="1" t="str">
        <f t="shared" si="63"/>
        <v>March 2025</v>
      </c>
      <c r="F4098" s="3" t="str">
        <f ca="1">IF(C4098&gt;=TODAY()-365, "Last 12 Months", "After 12 Months")</f>
        <v>Last 12 Months</v>
      </c>
      <c r="G4098" s="1" t="s">
        <v>7164</v>
      </c>
      <c r="H4098" s="1" t="s">
        <v>463</v>
      </c>
      <c r="I4098" s="1" t="s">
        <v>7165</v>
      </c>
      <c r="J4098" s="8">
        <f>EOMONTH(C4098, 0)</f>
        <v>45747</v>
      </c>
      <c r="K4098" s="1" t="s">
        <v>373</v>
      </c>
      <c r="L4098" s="1" t="str">
        <f>IF(ISNUMBER(SEARCH("Social subscription",I4098)),"Social Sub",IF(OR(ISNUMBER(SEARCH("Mens",I4098)),ISNUMBER(SEARCH("Ladies",I4098))),"Match Fees",IF(OR(ISNUMBER(SEARCH("Badgers",I4098)),ISNUMBER(SEARCH("Match Fee",I4098))),"Match Fees",IF(OR(ISNUMBER(SEARCH("Training",I4098)),ISNUMBER(SEARCH("Aspirations",I4098))),"Training Fee",""))))</f>
        <v>Match Fees</v>
      </c>
      <c r="M4098" s="1">
        <v>3</v>
      </c>
      <c r="N4098" s="1">
        <v>0.06</v>
      </c>
      <c r="O4098" s="1">
        <v>0.05</v>
      </c>
      <c r="P4098" s="1">
        <v>0</v>
      </c>
      <c r="Q4098" s="1">
        <v>2.89</v>
      </c>
    </row>
    <row r="4099" spans="1:17" ht="12.75">
      <c r="A4099" s="4">
        <v>45731</v>
      </c>
      <c r="B4099" s="18">
        <f>IF(AND(ISNUMBER(--LEFT(A4099,10)), ISNUMBER(--LEFT(C4099,10))), --LEFT(C4099,10) - --LEFT(A4099,10), "")</f>
        <v>14.496500000001106</v>
      </c>
      <c r="C4099" s="4">
        <v>45745.496527777781</v>
      </c>
      <c r="D4099" s="16">
        <f>YEAR(C4099)</f>
        <v>2025</v>
      </c>
      <c r="E4099" s="1" t="str">
        <f t="shared" ref="E4099:E4162" si="64">TEXT(C4099, "mmmm yyyy")</f>
        <v>March 2025</v>
      </c>
      <c r="F4099" s="3" t="str">
        <f ca="1">IF(C4099&gt;=TODAY()-365, "Last 12 Months", "After 12 Months")</f>
        <v>Last 12 Months</v>
      </c>
      <c r="G4099" s="1" t="s">
        <v>7166</v>
      </c>
      <c r="H4099" s="1" t="s">
        <v>473</v>
      </c>
      <c r="I4099" s="1" t="s">
        <v>7167</v>
      </c>
      <c r="J4099" s="8">
        <f>EOMONTH(C4099, 0)</f>
        <v>45747</v>
      </c>
      <c r="K4099" s="1" t="s">
        <v>373</v>
      </c>
      <c r="L4099" s="1" t="str">
        <f>IF(ISNUMBER(SEARCH("Social subscription",I4099)),"Social Sub",IF(OR(ISNUMBER(SEARCH("Mens",I4099)),ISNUMBER(SEARCH("Ladies",I4099))),"Match Fees",IF(OR(ISNUMBER(SEARCH("Badgers",I4099)),ISNUMBER(SEARCH("Match Fee",I4099))),"Match Fees",IF(OR(ISNUMBER(SEARCH("Training",I4099)),ISNUMBER(SEARCH("Aspirations",I4099))),"Training Fee",""))))</f>
        <v>Match Fees</v>
      </c>
      <c r="M4099" s="1">
        <v>3</v>
      </c>
      <c r="N4099" s="1">
        <v>0.06</v>
      </c>
      <c r="O4099" s="1">
        <v>0.05</v>
      </c>
      <c r="P4099" s="1">
        <v>0</v>
      </c>
      <c r="Q4099" s="1">
        <v>2.89</v>
      </c>
    </row>
    <row r="4100" spans="1:17" ht="12.75">
      <c r="A4100" s="4">
        <v>45732</v>
      </c>
      <c r="B4100" s="18">
        <f>IF(AND(ISNUMBER(--LEFT(A4100,10)), ISNUMBER(--LEFT(C4100,10))), --LEFT(C4100,10) - --LEFT(A4100,10), "")</f>
        <v>13.496500000001106</v>
      </c>
      <c r="C4100" s="4">
        <v>45745.496527777781</v>
      </c>
      <c r="D4100" s="16">
        <f>YEAR(C4100)</f>
        <v>2025</v>
      </c>
      <c r="E4100" s="1" t="str">
        <f t="shared" si="64"/>
        <v>March 2025</v>
      </c>
      <c r="F4100" s="3" t="str">
        <f ca="1">IF(C4100&gt;=TODAY()-365, "Last 12 Months", "After 12 Months")</f>
        <v>Last 12 Months</v>
      </c>
      <c r="G4100" s="1" t="s">
        <v>7168</v>
      </c>
      <c r="H4100" s="1" t="s">
        <v>463</v>
      </c>
      <c r="I4100" s="1" t="s">
        <v>7169</v>
      </c>
      <c r="J4100" s="8">
        <f>EOMONTH(C4100, 0)</f>
        <v>45747</v>
      </c>
      <c r="K4100" s="1" t="s">
        <v>373</v>
      </c>
      <c r="L4100" s="1" t="str">
        <f>IF(ISNUMBER(SEARCH("Social subscription",I4100)),"Social Sub",IF(OR(ISNUMBER(SEARCH("Mens",I4100)),ISNUMBER(SEARCH("Ladies",I4100))),"Match Fees",IF(OR(ISNUMBER(SEARCH("Badgers",I4100)),ISNUMBER(SEARCH("Match Fee",I4100))),"Match Fees",IF(OR(ISNUMBER(SEARCH("Training",I4100)),ISNUMBER(SEARCH("Aspirations",I4100))),"Training Fee",""))))</f>
        <v>Training Fee</v>
      </c>
      <c r="M4100" s="1">
        <v>3</v>
      </c>
      <c r="N4100" s="1">
        <v>0.06</v>
      </c>
      <c r="O4100" s="1">
        <v>0.05</v>
      </c>
      <c r="P4100" s="1">
        <v>0</v>
      </c>
      <c r="Q4100" s="1">
        <v>2.89</v>
      </c>
    </row>
    <row r="4101" spans="1:17" ht="12.75">
      <c r="A4101" s="4">
        <v>45732</v>
      </c>
      <c r="B4101" s="18">
        <f>IF(AND(ISNUMBER(--LEFT(A4101,10)), ISNUMBER(--LEFT(C4101,10))), --LEFT(C4101,10) - --LEFT(A4101,10), "")</f>
        <v>13.496500000001106</v>
      </c>
      <c r="C4101" s="4">
        <v>45745.496527777781</v>
      </c>
      <c r="D4101" s="16">
        <f>YEAR(C4101)</f>
        <v>2025</v>
      </c>
      <c r="E4101" s="1" t="str">
        <f t="shared" si="64"/>
        <v>March 2025</v>
      </c>
      <c r="F4101" s="3" t="str">
        <f ca="1">IF(C4101&gt;=TODAY()-365, "Last 12 Months", "After 12 Months")</f>
        <v>Last 12 Months</v>
      </c>
      <c r="G4101" s="1" t="s">
        <v>7170</v>
      </c>
      <c r="H4101" s="1" t="s">
        <v>466</v>
      </c>
      <c r="I4101" s="1" t="s">
        <v>7169</v>
      </c>
      <c r="J4101" s="8">
        <f>EOMONTH(C4101, 0)</f>
        <v>45747</v>
      </c>
      <c r="K4101" s="1" t="s">
        <v>373</v>
      </c>
      <c r="L4101" s="1" t="str">
        <f>IF(ISNUMBER(SEARCH("Social subscription",I4101)),"Social Sub",IF(OR(ISNUMBER(SEARCH("Mens",I4101)),ISNUMBER(SEARCH("Ladies",I4101))),"Match Fees",IF(OR(ISNUMBER(SEARCH("Badgers",I4101)),ISNUMBER(SEARCH("Match Fee",I4101))),"Match Fees",IF(OR(ISNUMBER(SEARCH("Training",I4101)),ISNUMBER(SEARCH("Aspirations",I4101))),"Training Fee",""))))</f>
        <v>Training Fee</v>
      </c>
      <c r="M4101" s="1">
        <v>3</v>
      </c>
      <c r="N4101" s="1">
        <v>0.06</v>
      </c>
      <c r="O4101" s="1">
        <v>0.05</v>
      </c>
      <c r="P4101" s="1">
        <v>0</v>
      </c>
      <c r="Q4101" s="1">
        <v>2.89</v>
      </c>
    </row>
    <row r="4102" spans="1:17" ht="12.75">
      <c r="A4102" s="4">
        <v>45732</v>
      </c>
      <c r="B4102" s="18">
        <f>IF(AND(ISNUMBER(--LEFT(A4102,10)), ISNUMBER(--LEFT(C4102,10))), --LEFT(C4102,10) - --LEFT(A4102,10), "")</f>
        <v>13.496500000001106</v>
      </c>
      <c r="C4102" s="4">
        <v>45745.496527777781</v>
      </c>
      <c r="D4102" s="16">
        <f>YEAR(C4102)</f>
        <v>2025</v>
      </c>
      <c r="E4102" s="1" t="str">
        <f t="shared" si="64"/>
        <v>March 2025</v>
      </c>
      <c r="F4102" s="3" t="str">
        <f ca="1">IF(C4102&gt;=TODAY()-365, "Last 12 Months", "After 12 Months")</f>
        <v>Last 12 Months</v>
      </c>
      <c r="G4102" s="1" t="s">
        <v>7171</v>
      </c>
      <c r="H4102" s="1" t="s">
        <v>473</v>
      </c>
      <c r="I4102" s="1" t="s">
        <v>7169</v>
      </c>
      <c r="J4102" s="8">
        <f>EOMONTH(C4102, 0)</f>
        <v>45747</v>
      </c>
      <c r="K4102" s="1" t="s">
        <v>373</v>
      </c>
      <c r="L4102" s="1" t="str">
        <f>IF(ISNUMBER(SEARCH("Social subscription",I4102)),"Social Sub",IF(OR(ISNUMBER(SEARCH("Mens",I4102)),ISNUMBER(SEARCH("Ladies",I4102))),"Match Fees",IF(OR(ISNUMBER(SEARCH("Badgers",I4102)),ISNUMBER(SEARCH("Match Fee",I4102))),"Match Fees",IF(OR(ISNUMBER(SEARCH("Training",I4102)),ISNUMBER(SEARCH("Aspirations",I4102))),"Training Fee",""))))</f>
        <v>Training Fee</v>
      </c>
      <c r="M4102" s="1">
        <v>3</v>
      </c>
      <c r="N4102" s="1">
        <v>0.06</v>
      </c>
      <c r="O4102" s="1">
        <v>0.05</v>
      </c>
      <c r="P4102" s="1">
        <v>0</v>
      </c>
      <c r="Q4102" s="1">
        <v>2.89</v>
      </c>
    </row>
    <row r="4103" spans="1:17" ht="12.75">
      <c r="A4103" s="4">
        <v>45738</v>
      </c>
      <c r="B4103" s="18">
        <f>IF(AND(ISNUMBER(--LEFT(A4103,10)), ISNUMBER(--LEFT(C4103,10))), --LEFT(C4103,10) - --LEFT(A4103,10), "")</f>
        <v>7.4965000000011059</v>
      </c>
      <c r="C4103" s="4">
        <v>45745.496527777781</v>
      </c>
      <c r="D4103" s="16">
        <f>YEAR(C4103)</f>
        <v>2025</v>
      </c>
      <c r="E4103" s="1" t="str">
        <f t="shared" si="64"/>
        <v>March 2025</v>
      </c>
      <c r="F4103" s="3" t="str">
        <f ca="1">IF(C4103&gt;=TODAY()-365, "Last 12 Months", "After 12 Months")</f>
        <v>Last 12 Months</v>
      </c>
      <c r="G4103" s="1" t="s">
        <v>7172</v>
      </c>
      <c r="H4103" s="1" t="s">
        <v>473</v>
      </c>
      <c r="I4103" s="1" t="s">
        <v>7173</v>
      </c>
      <c r="J4103" s="8">
        <f>EOMONTH(C4103, 0)</f>
        <v>45747</v>
      </c>
      <c r="K4103" s="1" t="s">
        <v>373</v>
      </c>
      <c r="L4103" s="1" t="str">
        <f>IF(ISNUMBER(SEARCH("Social subscription",I4103)),"Social Sub",IF(OR(ISNUMBER(SEARCH("Mens",I4103)),ISNUMBER(SEARCH("Ladies",I4103))),"Match Fees",IF(OR(ISNUMBER(SEARCH("Badgers",I4103)),ISNUMBER(SEARCH("Match Fee",I4103))),"Match Fees",IF(OR(ISNUMBER(SEARCH("Training",I4103)),ISNUMBER(SEARCH("Aspirations",I4103))),"Training Fee",""))))</f>
        <v>Match Fees</v>
      </c>
      <c r="M4103" s="1">
        <v>3</v>
      </c>
      <c r="N4103" s="1">
        <v>0.06</v>
      </c>
      <c r="O4103" s="1">
        <v>0.05</v>
      </c>
      <c r="P4103" s="1">
        <v>0</v>
      </c>
      <c r="Q4103" s="1">
        <v>2.89</v>
      </c>
    </row>
    <row r="4104" spans="1:17" ht="12.75">
      <c r="A4104" s="4">
        <v>45740</v>
      </c>
      <c r="B4104" s="18">
        <f>IF(AND(ISNUMBER(--LEFT(A4104,10)), ISNUMBER(--LEFT(C4104,10))), --LEFT(C4104,10) - --LEFT(A4104,10), "")</f>
        <v>5.4965000000011059</v>
      </c>
      <c r="C4104" s="4">
        <v>45745.496527777781</v>
      </c>
      <c r="D4104" s="16">
        <f>YEAR(C4104)</f>
        <v>2025</v>
      </c>
      <c r="E4104" s="1" t="str">
        <f t="shared" si="64"/>
        <v>March 2025</v>
      </c>
      <c r="F4104" s="3" t="str">
        <f ca="1">IF(C4104&gt;=TODAY()-365, "Last 12 Months", "After 12 Months")</f>
        <v>Last 12 Months</v>
      </c>
      <c r="G4104" s="1" t="s">
        <v>7174</v>
      </c>
      <c r="H4104" s="1" t="s">
        <v>463</v>
      </c>
      <c r="I4104" s="1" t="s">
        <v>7175</v>
      </c>
      <c r="J4104" s="8">
        <f>EOMONTH(C4104, 0)</f>
        <v>45747</v>
      </c>
      <c r="K4104" s="1" t="s">
        <v>373</v>
      </c>
      <c r="L4104" s="1" t="str">
        <f>IF(ISNUMBER(SEARCH("Social subscription",I4104)),"Social Sub",IF(OR(ISNUMBER(SEARCH("Mens",I4104)),ISNUMBER(SEARCH("Ladies",I4104))),"Match Fees",IF(OR(ISNUMBER(SEARCH("Badgers",I4104)),ISNUMBER(SEARCH("Match Fee",I4104))),"Match Fees",IF(OR(ISNUMBER(SEARCH("Training",I4104)),ISNUMBER(SEARCH("Aspirations",I4104))),"Training Fee",""))))</f>
        <v>Training Fee</v>
      </c>
      <c r="M4104" s="1">
        <v>3</v>
      </c>
      <c r="N4104" s="1">
        <v>0.06</v>
      </c>
      <c r="O4104" s="1">
        <v>0.05</v>
      </c>
      <c r="P4104" s="1">
        <v>0</v>
      </c>
      <c r="Q4104" s="1">
        <v>2.89</v>
      </c>
    </row>
    <row r="4105" spans="1:17" ht="12.75">
      <c r="A4105" s="4">
        <v>45740</v>
      </c>
      <c r="B4105" s="18">
        <f>IF(AND(ISNUMBER(--LEFT(A4105,10)), ISNUMBER(--LEFT(C4105,10))), --LEFT(C4105,10) - --LEFT(A4105,10), "")</f>
        <v>5.4965000000011059</v>
      </c>
      <c r="C4105" s="4">
        <v>45745.496527777781</v>
      </c>
      <c r="D4105" s="16">
        <f>YEAR(C4105)</f>
        <v>2025</v>
      </c>
      <c r="E4105" s="1" t="str">
        <f t="shared" si="64"/>
        <v>March 2025</v>
      </c>
      <c r="F4105" s="3" t="str">
        <f ca="1">IF(C4105&gt;=TODAY()-365, "Last 12 Months", "After 12 Months")</f>
        <v>Last 12 Months</v>
      </c>
      <c r="G4105" s="1" t="s">
        <v>7176</v>
      </c>
      <c r="H4105" s="1" t="s">
        <v>473</v>
      </c>
      <c r="I4105" s="1" t="s">
        <v>7175</v>
      </c>
      <c r="J4105" s="8">
        <f>EOMONTH(C4105, 0)</f>
        <v>45747</v>
      </c>
      <c r="K4105" s="1" t="s">
        <v>373</v>
      </c>
      <c r="L4105" s="1" t="str">
        <f>IF(ISNUMBER(SEARCH("Social subscription",I4105)),"Social Sub",IF(OR(ISNUMBER(SEARCH("Mens",I4105)),ISNUMBER(SEARCH("Ladies",I4105))),"Match Fees",IF(OR(ISNUMBER(SEARCH("Badgers",I4105)),ISNUMBER(SEARCH("Match Fee",I4105))),"Match Fees",IF(OR(ISNUMBER(SEARCH("Training",I4105)),ISNUMBER(SEARCH("Aspirations",I4105))),"Training Fee",""))))</f>
        <v>Training Fee</v>
      </c>
      <c r="M4105" s="1">
        <v>3</v>
      </c>
      <c r="N4105" s="1">
        <v>0.06</v>
      </c>
      <c r="O4105" s="1">
        <v>0.05</v>
      </c>
      <c r="P4105" s="1">
        <v>0</v>
      </c>
      <c r="Q4105" s="1">
        <v>2.89</v>
      </c>
    </row>
    <row r="4106" spans="1:17" ht="12.75">
      <c r="A4106" s="4">
        <v>45740</v>
      </c>
      <c r="B4106" s="18">
        <f>IF(AND(ISNUMBER(--LEFT(A4106,10)), ISNUMBER(--LEFT(C4106,10))), --LEFT(C4106,10) - --LEFT(A4106,10), "")</f>
        <v>5.4965000000011059</v>
      </c>
      <c r="C4106" s="4">
        <v>45745.496527777781</v>
      </c>
      <c r="D4106" s="16">
        <f>YEAR(C4106)</f>
        <v>2025</v>
      </c>
      <c r="E4106" s="1" t="str">
        <f t="shared" si="64"/>
        <v>March 2025</v>
      </c>
      <c r="F4106" s="3" t="str">
        <f ca="1">IF(C4106&gt;=TODAY()-365, "Last 12 Months", "After 12 Months")</f>
        <v>Last 12 Months</v>
      </c>
      <c r="G4106" s="1" t="s">
        <v>7177</v>
      </c>
      <c r="H4106" s="1" t="s">
        <v>466</v>
      </c>
      <c r="I4106" s="1" t="s">
        <v>7175</v>
      </c>
      <c r="J4106" s="8">
        <f>EOMONTH(C4106, 0)</f>
        <v>45747</v>
      </c>
      <c r="K4106" s="1" t="s">
        <v>373</v>
      </c>
      <c r="L4106" s="1" t="str">
        <f>IF(ISNUMBER(SEARCH("Social subscription",I4106)),"Social Sub",IF(OR(ISNUMBER(SEARCH("Mens",I4106)),ISNUMBER(SEARCH("Ladies",I4106))),"Match Fees",IF(OR(ISNUMBER(SEARCH("Badgers",I4106)),ISNUMBER(SEARCH("Match Fee",I4106))),"Match Fees",IF(OR(ISNUMBER(SEARCH("Training",I4106)),ISNUMBER(SEARCH("Aspirations",I4106))),"Training Fee",""))))</f>
        <v>Training Fee</v>
      </c>
      <c r="M4106" s="1">
        <v>3</v>
      </c>
      <c r="N4106" s="1">
        <v>0.05</v>
      </c>
      <c r="O4106" s="1">
        <v>0.05</v>
      </c>
      <c r="P4106" s="1">
        <v>0</v>
      </c>
      <c r="Q4106" s="1">
        <v>2.9</v>
      </c>
    </row>
    <row r="4107" spans="1:17" ht="12.75">
      <c r="A4107" s="4">
        <v>45745</v>
      </c>
      <c r="B4107" s="18">
        <f>IF(AND(ISNUMBER(--LEFT(A4107,10)), ISNUMBER(--LEFT(C4107,10))), --LEFT(C4107,10) - --LEFT(A4107,10), "")</f>
        <v>0.49650000000110595</v>
      </c>
      <c r="C4107" s="4">
        <v>45745.496527777781</v>
      </c>
      <c r="D4107" s="16">
        <f>YEAR(C4107)</f>
        <v>2025</v>
      </c>
      <c r="E4107" s="1" t="str">
        <f t="shared" si="64"/>
        <v>March 2025</v>
      </c>
      <c r="F4107" s="3" t="str">
        <f ca="1">IF(C4107&gt;=TODAY()-365, "Last 12 Months", "After 12 Months")</f>
        <v>Last 12 Months</v>
      </c>
      <c r="G4107" s="1" t="s">
        <v>7178</v>
      </c>
      <c r="H4107" s="1" t="s">
        <v>473</v>
      </c>
      <c r="I4107" s="1" t="s">
        <v>7179</v>
      </c>
      <c r="J4107" s="8">
        <f>EOMONTH(C4107, 0)</f>
        <v>45747</v>
      </c>
      <c r="K4107" s="1" t="s">
        <v>373</v>
      </c>
      <c r="L4107" s="1" t="str">
        <f>IF(ISNUMBER(SEARCH("Social subscription",I4107)),"Social Sub",IF(OR(ISNUMBER(SEARCH("Mens",I4107)),ISNUMBER(SEARCH("Ladies",I4107))),"Match Fees",IF(OR(ISNUMBER(SEARCH("Badgers",I4107)),ISNUMBER(SEARCH("Match Fee",I4107))),"Match Fees",IF(OR(ISNUMBER(SEARCH("Training",I4107)),ISNUMBER(SEARCH("Aspirations",I4107))),"Training Fee",""))))</f>
        <v>Match Fees</v>
      </c>
      <c r="M4107" s="1">
        <v>3</v>
      </c>
      <c r="N4107" s="1">
        <v>0.06</v>
      </c>
      <c r="O4107" s="1">
        <v>0.05</v>
      </c>
      <c r="P4107" s="1">
        <v>0</v>
      </c>
      <c r="Q4107" s="1">
        <v>2.89</v>
      </c>
    </row>
    <row r="4108" spans="1:17" ht="12.75">
      <c r="A4108" s="4">
        <v>45745</v>
      </c>
      <c r="B4108" s="18">
        <f>IF(AND(ISNUMBER(--LEFT(A4108,10)), ISNUMBER(--LEFT(C4108,10))), --LEFT(C4108,10) - --LEFT(A4108,10), "")</f>
        <v>0.68540000000211876</v>
      </c>
      <c r="C4108" s="4">
        <v>45745.685416666667</v>
      </c>
      <c r="D4108" s="16">
        <f>YEAR(C4108)</f>
        <v>2025</v>
      </c>
      <c r="E4108" s="1" t="str">
        <f t="shared" si="64"/>
        <v>March 2025</v>
      </c>
      <c r="F4108" s="3" t="str">
        <f ca="1">IF(C4108&gt;=TODAY()-365, "Last 12 Months", "After 12 Months")</f>
        <v>Last 12 Months</v>
      </c>
      <c r="G4108" s="1" t="s">
        <v>7180</v>
      </c>
      <c r="H4108" s="1" t="s">
        <v>2846</v>
      </c>
      <c r="I4108" s="1" t="s">
        <v>7181</v>
      </c>
      <c r="J4108" s="8">
        <f>EOMONTH(C4108, 0)</f>
        <v>45747</v>
      </c>
      <c r="K4108" s="1" t="s">
        <v>233</v>
      </c>
      <c r="L4108" s="1" t="str">
        <f>IF(ISNUMBER(SEARCH("Social subscription",I4108)),"Social Sub",IF(OR(ISNUMBER(SEARCH("Mens",I4108)),ISNUMBER(SEARCH("Ladies",I4108))),"Match Fees",IF(OR(ISNUMBER(SEARCH("Badgers",I4108)),ISNUMBER(SEARCH("Match Fee",I4108))),"Match Fees",IF(OR(ISNUMBER(SEARCH("Training",I4108)),ISNUMBER(SEARCH("Aspirations",I4108))),"Training Fee",""))))</f>
        <v>Match Fees</v>
      </c>
      <c r="M4108" s="1">
        <v>10</v>
      </c>
      <c r="N4108" s="1">
        <v>0</v>
      </c>
      <c r="O4108" s="1">
        <v>0</v>
      </c>
      <c r="P4108" s="1">
        <v>0</v>
      </c>
      <c r="Q4108" s="1">
        <v>10</v>
      </c>
    </row>
    <row r="4109" spans="1:17" ht="12.75">
      <c r="A4109" s="4">
        <v>45682</v>
      </c>
      <c r="B4109" s="18">
        <f>IF(AND(ISNUMBER(--LEFT(A4109,10)), ISNUMBER(--LEFT(C4109,10))), --LEFT(C4109,10) - --LEFT(A4109,10), "")</f>
        <v>63.729099999996834</v>
      </c>
      <c r="C4109" s="4">
        <v>45745.729166666664</v>
      </c>
      <c r="D4109" s="16">
        <f>YEAR(C4109)</f>
        <v>2025</v>
      </c>
      <c r="E4109" s="1" t="str">
        <f t="shared" si="64"/>
        <v>March 2025</v>
      </c>
      <c r="F4109" s="3" t="str">
        <f ca="1">IF(C4109&gt;=TODAY()-365, "Last 12 Months", "After 12 Months")</f>
        <v>Last 12 Months</v>
      </c>
      <c r="G4109" s="1" t="s">
        <v>7182</v>
      </c>
      <c r="H4109" s="1" t="s">
        <v>2902</v>
      </c>
      <c r="I4109" s="1" t="s">
        <v>7183</v>
      </c>
      <c r="J4109" s="8">
        <f>EOMONTH(C4109, 0)</f>
        <v>45747</v>
      </c>
      <c r="K4109" s="1" t="s">
        <v>241</v>
      </c>
      <c r="L4109" s="1" t="str">
        <f>IF(ISNUMBER(SEARCH("Social subscription",I4109)),"Social Sub",IF(OR(ISNUMBER(SEARCH("Mens",I4109)),ISNUMBER(SEARCH("Ladies",I4109))),"Match Fees",IF(OR(ISNUMBER(SEARCH("Badgers",I4109)),ISNUMBER(SEARCH("Match Fee",I4109))),"Match Fees",IF(OR(ISNUMBER(SEARCH("Training",I4109)),ISNUMBER(SEARCH("Aspirations",I4109))),"Training Fee",""))))</f>
        <v>Match Fees</v>
      </c>
      <c r="M4109" s="1">
        <v>5</v>
      </c>
      <c r="N4109" s="1">
        <v>0</v>
      </c>
      <c r="O4109" s="1">
        <v>0</v>
      </c>
      <c r="P4109" s="1">
        <v>0</v>
      </c>
      <c r="Q4109" s="1">
        <v>5</v>
      </c>
    </row>
    <row r="4110" spans="1:17" ht="12.75">
      <c r="A4110" s="4">
        <v>45689</v>
      </c>
      <c r="B4110" s="18">
        <f>IF(AND(ISNUMBER(--LEFT(A4110,10)), ISNUMBER(--LEFT(C4110,10))), --LEFT(C4110,10) - --LEFT(A4110,10), "")</f>
        <v>56.729099999996834</v>
      </c>
      <c r="C4110" s="4">
        <v>45745.729166666664</v>
      </c>
      <c r="D4110" s="16">
        <f>YEAR(C4110)</f>
        <v>2025</v>
      </c>
      <c r="E4110" s="1" t="str">
        <f t="shared" si="64"/>
        <v>March 2025</v>
      </c>
      <c r="F4110" s="3" t="str">
        <f ca="1">IF(C4110&gt;=TODAY()-365, "Last 12 Months", "After 12 Months")</f>
        <v>Last 12 Months</v>
      </c>
      <c r="G4110" s="1" t="s">
        <v>7184</v>
      </c>
      <c r="H4110" s="1" t="s">
        <v>2902</v>
      </c>
      <c r="I4110" s="1" t="s">
        <v>7185</v>
      </c>
      <c r="J4110" s="8">
        <f>EOMONTH(C4110, 0)</f>
        <v>45747</v>
      </c>
      <c r="K4110" s="1" t="s">
        <v>241</v>
      </c>
      <c r="L4110" s="1" t="str">
        <f>IF(ISNUMBER(SEARCH("Social subscription",I4110)),"Social Sub",IF(OR(ISNUMBER(SEARCH("Mens",I4110)),ISNUMBER(SEARCH("Ladies",I4110))),"Match Fees",IF(OR(ISNUMBER(SEARCH("Badgers",I4110)),ISNUMBER(SEARCH("Match Fee",I4110))),"Match Fees",IF(OR(ISNUMBER(SEARCH("Training",I4110)),ISNUMBER(SEARCH("Aspirations",I4110))),"Training Fee",""))))</f>
        <v>Match Fees</v>
      </c>
      <c r="M4110" s="1">
        <v>5</v>
      </c>
      <c r="N4110" s="1">
        <v>0</v>
      </c>
      <c r="O4110" s="1">
        <v>0</v>
      </c>
      <c r="P4110" s="1">
        <v>0</v>
      </c>
      <c r="Q4110" s="1">
        <v>5</v>
      </c>
    </row>
    <row r="4111" spans="1:17" ht="12.75">
      <c r="A4111" s="4">
        <v>45724</v>
      </c>
      <c r="B4111" s="18">
        <f>IF(AND(ISNUMBER(--LEFT(A4111,10)), ISNUMBER(--LEFT(C4111,10))), --LEFT(C4111,10) - --LEFT(A4111,10), "")</f>
        <v>21.895100000001548</v>
      </c>
      <c r="C4111" s="4">
        <v>45745.895138888889</v>
      </c>
      <c r="D4111" s="16">
        <f>YEAR(C4111)</f>
        <v>2025</v>
      </c>
      <c r="E4111" s="1" t="str">
        <f t="shared" si="64"/>
        <v>March 2025</v>
      </c>
      <c r="F4111" s="3" t="str">
        <f ca="1">IF(C4111&gt;=TODAY()-365, "Last 12 Months", "After 12 Months")</f>
        <v>Last 12 Months</v>
      </c>
      <c r="G4111" s="1" t="s">
        <v>7186</v>
      </c>
      <c r="H4111" s="1" t="s">
        <v>1322</v>
      </c>
      <c r="I4111" s="1" t="s">
        <v>6862</v>
      </c>
      <c r="J4111" s="8">
        <f>EOMONTH(C4111, 0)</f>
        <v>45747</v>
      </c>
      <c r="K4111" s="1" t="s">
        <v>373</v>
      </c>
      <c r="L4111" s="1" t="str">
        <f>IF(ISNUMBER(SEARCH("Social subscription",I4111)),"Social Sub",IF(OR(ISNUMBER(SEARCH("Mens",I4111)),ISNUMBER(SEARCH("Ladies",I4111))),"Match Fees",IF(OR(ISNUMBER(SEARCH("Badgers",I4111)),ISNUMBER(SEARCH("Match Fee",I4111))),"Match Fees",IF(OR(ISNUMBER(SEARCH("Training",I4111)),ISNUMBER(SEARCH("Aspirations",I4111))),"Training Fee",""))))</f>
        <v>Match Fees</v>
      </c>
      <c r="M4111" s="1">
        <v>10</v>
      </c>
      <c r="N4111" s="1">
        <v>0.19</v>
      </c>
      <c r="O4111" s="1">
        <v>0.1</v>
      </c>
      <c r="P4111" s="1">
        <v>0</v>
      </c>
      <c r="Q4111" s="1">
        <v>9.7100000000000009</v>
      </c>
    </row>
    <row r="4112" spans="1:17" ht="12.75">
      <c r="A4112" s="4">
        <v>45731</v>
      </c>
      <c r="B4112" s="18">
        <f>IF(AND(ISNUMBER(--LEFT(A4112,10)), ISNUMBER(--LEFT(C4112,10))), --LEFT(C4112,10) - --LEFT(A4112,10), "")</f>
        <v>14.895100000001548</v>
      </c>
      <c r="C4112" s="4">
        <v>45745.895138888889</v>
      </c>
      <c r="D4112" s="16">
        <f>YEAR(C4112)</f>
        <v>2025</v>
      </c>
      <c r="E4112" s="1" t="str">
        <f t="shared" si="64"/>
        <v>March 2025</v>
      </c>
      <c r="F4112" s="3" t="str">
        <f ca="1">IF(C4112&gt;=TODAY()-365, "Last 12 Months", "After 12 Months")</f>
        <v>Last 12 Months</v>
      </c>
      <c r="G4112" s="1" t="s">
        <v>7187</v>
      </c>
      <c r="H4112" s="1" t="s">
        <v>1322</v>
      </c>
      <c r="I4112" s="1" t="s">
        <v>6837</v>
      </c>
      <c r="J4112" s="8">
        <f>EOMONTH(C4112, 0)</f>
        <v>45747</v>
      </c>
      <c r="K4112" s="1" t="s">
        <v>373</v>
      </c>
      <c r="L4112" s="1" t="str">
        <f>IF(ISNUMBER(SEARCH("Social subscription",I4112)),"Social Sub",IF(OR(ISNUMBER(SEARCH("Mens",I4112)),ISNUMBER(SEARCH("Ladies",I4112))),"Match Fees",IF(OR(ISNUMBER(SEARCH("Badgers",I4112)),ISNUMBER(SEARCH("Match Fee",I4112))),"Match Fees",IF(OR(ISNUMBER(SEARCH("Training",I4112)),ISNUMBER(SEARCH("Aspirations",I4112))),"Training Fee",""))))</f>
        <v>Match Fees</v>
      </c>
      <c r="M4112" s="1">
        <v>10</v>
      </c>
      <c r="N4112" s="1">
        <v>0.19</v>
      </c>
      <c r="O4112" s="1">
        <v>0.1</v>
      </c>
      <c r="P4112" s="1">
        <v>0</v>
      </c>
      <c r="Q4112" s="1">
        <v>9.7100000000000009</v>
      </c>
    </row>
    <row r="4113" spans="1:17" ht="12.75">
      <c r="A4113" s="4">
        <v>45731</v>
      </c>
      <c r="B4113" s="18">
        <f>IF(AND(ISNUMBER(--LEFT(A4113,10)), ISNUMBER(--LEFT(C4113,10))), --LEFT(C4113,10) - --LEFT(A4113,10), "")</f>
        <v>14.895100000001548</v>
      </c>
      <c r="C4113" s="4">
        <v>45745.895138888889</v>
      </c>
      <c r="D4113" s="16">
        <f>YEAR(C4113)</f>
        <v>2025</v>
      </c>
      <c r="E4113" s="1" t="str">
        <f t="shared" si="64"/>
        <v>March 2025</v>
      </c>
      <c r="F4113" s="3" t="str">
        <f ca="1">IF(C4113&gt;=TODAY()-365, "Last 12 Months", "After 12 Months")</f>
        <v>Last 12 Months</v>
      </c>
      <c r="G4113" s="1" t="s">
        <v>7188</v>
      </c>
      <c r="H4113" s="1" t="s">
        <v>1319</v>
      </c>
      <c r="I4113" s="1" t="s">
        <v>7189</v>
      </c>
      <c r="J4113" s="8">
        <f>EOMONTH(C4113, 0)</f>
        <v>45747</v>
      </c>
      <c r="K4113" s="1" t="s">
        <v>373</v>
      </c>
      <c r="L4113" s="1" t="str">
        <f>IF(ISNUMBER(SEARCH("Social subscription",I4113)),"Social Sub",IF(OR(ISNUMBER(SEARCH("Mens",I4113)),ISNUMBER(SEARCH("Ladies",I4113))),"Match Fees",IF(OR(ISNUMBER(SEARCH("Badgers",I4113)),ISNUMBER(SEARCH("Match Fee",I4113))),"Match Fees",IF(OR(ISNUMBER(SEARCH("Training",I4113)),ISNUMBER(SEARCH("Aspirations",I4113))),"Training Fee",""))))</f>
        <v>Match Fees</v>
      </c>
      <c r="M4113" s="1">
        <v>3</v>
      </c>
      <c r="N4113" s="1">
        <v>0.06</v>
      </c>
      <c r="O4113" s="1">
        <v>0.05</v>
      </c>
      <c r="P4113" s="1">
        <v>0</v>
      </c>
      <c r="Q4113" s="1">
        <v>2.89</v>
      </c>
    </row>
    <row r="4114" spans="1:17" ht="12.75">
      <c r="A4114" s="4">
        <v>45738</v>
      </c>
      <c r="B4114" s="18">
        <f>IF(AND(ISNUMBER(--LEFT(A4114,10)), ISNUMBER(--LEFT(C4114,10))), --LEFT(C4114,10) - --LEFT(A4114,10), "")</f>
        <v>7.8951000000015483</v>
      </c>
      <c r="C4114" s="4">
        <v>45745.895138888889</v>
      </c>
      <c r="D4114" s="16">
        <f>YEAR(C4114)</f>
        <v>2025</v>
      </c>
      <c r="E4114" s="1" t="str">
        <f t="shared" si="64"/>
        <v>March 2025</v>
      </c>
      <c r="F4114" s="3" t="str">
        <f ca="1">IF(C4114&gt;=TODAY()-365, "Last 12 Months", "After 12 Months")</f>
        <v>Last 12 Months</v>
      </c>
      <c r="G4114" s="1" t="s">
        <v>7190</v>
      </c>
      <c r="H4114" s="1" t="s">
        <v>1322</v>
      </c>
      <c r="I4114" s="1" t="s">
        <v>7191</v>
      </c>
      <c r="J4114" s="8">
        <f>EOMONTH(C4114, 0)</f>
        <v>45747</v>
      </c>
      <c r="K4114" s="1" t="s">
        <v>373</v>
      </c>
      <c r="L4114" s="1" t="str">
        <f>IF(ISNUMBER(SEARCH("Social subscription",I4114)),"Social Sub",IF(OR(ISNUMBER(SEARCH("Mens",I4114)),ISNUMBER(SEARCH("Ladies",I4114))),"Match Fees",IF(OR(ISNUMBER(SEARCH("Badgers",I4114)),ISNUMBER(SEARCH("Match Fee",I4114))),"Match Fees",IF(OR(ISNUMBER(SEARCH("Training",I4114)),ISNUMBER(SEARCH("Aspirations",I4114))),"Training Fee",""))))</f>
        <v>Match Fees</v>
      </c>
      <c r="M4114" s="1">
        <v>10</v>
      </c>
      <c r="N4114" s="1">
        <v>0.19</v>
      </c>
      <c r="O4114" s="1">
        <v>0.1</v>
      </c>
      <c r="P4114" s="1">
        <v>0</v>
      </c>
      <c r="Q4114" s="1">
        <v>9.7100000000000009</v>
      </c>
    </row>
    <row r="4115" spans="1:17" ht="12.75">
      <c r="A4115" s="4">
        <v>45738</v>
      </c>
      <c r="B4115" s="18">
        <f>IF(AND(ISNUMBER(--LEFT(A4115,10)), ISNUMBER(--LEFT(C4115,10))), --LEFT(C4115,10) - --LEFT(A4115,10), "")</f>
        <v>7.8951000000015483</v>
      </c>
      <c r="C4115" s="4">
        <v>45745.895138888889</v>
      </c>
      <c r="D4115" s="16">
        <f>YEAR(C4115)</f>
        <v>2025</v>
      </c>
      <c r="E4115" s="1" t="str">
        <f t="shared" si="64"/>
        <v>March 2025</v>
      </c>
      <c r="F4115" s="3" t="str">
        <f ca="1">IF(C4115&gt;=TODAY()-365, "Last 12 Months", "After 12 Months")</f>
        <v>Last 12 Months</v>
      </c>
      <c r="G4115" s="1" t="s">
        <v>7192</v>
      </c>
      <c r="H4115" s="1" t="s">
        <v>1319</v>
      </c>
      <c r="I4115" s="1" t="s">
        <v>7193</v>
      </c>
      <c r="J4115" s="8">
        <f>EOMONTH(C4115, 0)</f>
        <v>45747</v>
      </c>
      <c r="K4115" s="1" t="s">
        <v>373</v>
      </c>
      <c r="L4115" s="1" t="str">
        <f>IF(ISNUMBER(SEARCH("Social subscription",I4115)),"Social Sub",IF(OR(ISNUMBER(SEARCH("Mens",I4115)),ISNUMBER(SEARCH("Ladies",I4115))),"Match Fees",IF(OR(ISNUMBER(SEARCH("Badgers",I4115)),ISNUMBER(SEARCH("Match Fee",I4115))),"Match Fees",IF(OR(ISNUMBER(SEARCH("Training",I4115)),ISNUMBER(SEARCH("Aspirations",I4115))),"Training Fee",""))))</f>
        <v>Match Fees</v>
      </c>
      <c r="M4115" s="1">
        <v>3</v>
      </c>
      <c r="N4115" s="1">
        <v>0.06</v>
      </c>
      <c r="O4115" s="1">
        <v>0.05</v>
      </c>
      <c r="P4115" s="1">
        <v>0</v>
      </c>
      <c r="Q4115" s="1">
        <v>2.89</v>
      </c>
    </row>
    <row r="4116" spans="1:17" ht="12.75">
      <c r="A4116" s="4">
        <v>45745</v>
      </c>
      <c r="B4116" s="18">
        <f>IF(AND(ISNUMBER(--LEFT(A4116,10)), ISNUMBER(--LEFT(C4116,10))), --LEFT(C4116,10) - --LEFT(A4116,10), "")</f>
        <v>0.89510000000154832</v>
      </c>
      <c r="C4116" s="4">
        <v>45745.895138888889</v>
      </c>
      <c r="D4116" s="16">
        <f>YEAR(C4116)</f>
        <v>2025</v>
      </c>
      <c r="E4116" s="1" t="str">
        <f t="shared" si="64"/>
        <v>March 2025</v>
      </c>
      <c r="F4116" s="3" t="str">
        <f ca="1">IF(C4116&gt;=TODAY()-365, "Last 12 Months", "After 12 Months")</f>
        <v>Last 12 Months</v>
      </c>
      <c r="G4116" s="1" t="s">
        <v>7194</v>
      </c>
      <c r="H4116" s="1" t="s">
        <v>1322</v>
      </c>
      <c r="I4116" s="1" t="s">
        <v>7195</v>
      </c>
      <c r="J4116" s="8">
        <f>EOMONTH(C4116, 0)</f>
        <v>45747</v>
      </c>
      <c r="K4116" s="1" t="s">
        <v>373</v>
      </c>
      <c r="L4116" s="1" t="str">
        <f>IF(ISNUMBER(SEARCH("Social subscription",I4116)),"Social Sub",IF(OR(ISNUMBER(SEARCH("Mens",I4116)),ISNUMBER(SEARCH("Ladies",I4116))),"Match Fees",IF(OR(ISNUMBER(SEARCH("Badgers",I4116)),ISNUMBER(SEARCH("Match Fee",I4116))),"Match Fees",IF(OR(ISNUMBER(SEARCH("Training",I4116)),ISNUMBER(SEARCH("Aspirations",I4116))),"Training Fee",""))))</f>
        <v>Match Fees</v>
      </c>
      <c r="M4116" s="1">
        <v>10</v>
      </c>
      <c r="N4116" s="1">
        <v>0.19</v>
      </c>
      <c r="O4116" s="1">
        <v>0.1</v>
      </c>
      <c r="P4116" s="1">
        <v>0</v>
      </c>
      <c r="Q4116" s="1">
        <v>9.7100000000000009</v>
      </c>
    </row>
    <row r="4117" spans="1:17" ht="12.75">
      <c r="A4117" s="4">
        <v>45745</v>
      </c>
      <c r="B4117" s="18">
        <f>IF(AND(ISNUMBER(--LEFT(A4117,10)), ISNUMBER(--LEFT(C4117,10))), --LEFT(C4117,10) - --LEFT(A4117,10), "")</f>
        <v>0.89510000000154832</v>
      </c>
      <c r="C4117" s="4">
        <v>45745.895138888889</v>
      </c>
      <c r="D4117" s="16">
        <f>YEAR(C4117)</f>
        <v>2025</v>
      </c>
      <c r="E4117" s="1" t="str">
        <f t="shared" si="64"/>
        <v>March 2025</v>
      </c>
      <c r="F4117" s="3" t="str">
        <f ca="1">IF(C4117&gt;=TODAY()-365, "Last 12 Months", "After 12 Months")</f>
        <v>Last 12 Months</v>
      </c>
      <c r="G4117" s="1" t="s">
        <v>7196</v>
      </c>
      <c r="H4117" s="1" t="s">
        <v>1319</v>
      </c>
      <c r="I4117" s="1" t="s">
        <v>7197</v>
      </c>
      <c r="J4117" s="8">
        <f>EOMONTH(C4117, 0)</f>
        <v>45747</v>
      </c>
      <c r="K4117" s="1" t="s">
        <v>373</v>
      </c>
      <c r="L4117" s="1" t="str">
        <f>IF(ISNUMBER(SEARCH("Social subscription",I4117)),"Social Sub",IF(OR(ISNUMBER(SEARCH("Mens",I4117)),ISNUMBER(SEARCH("Ladies",I4117))),"Match Fees",IF(OR(ISNUMBER(SEARCH("Badgers",I4117)),ISNUMBER(SEARCH("Match Fee",I4117))),"Match Fees",IF(OR(ISNUMBER(SEARCH("Training",I4117)),ISNUMBER(SEARCH("Aspirations",I4117))),"Training Fee",""))))</f>
        <v>Match Fees</v>
      </c>
      <c r="M4117" s="1">
        <v>3</v>
      </c>
      <c r="N4117" s="1">
        <v>0.06</v>
      </c>
      <c r="O4117" s="1">
        <v>0.05</v>
      </c>
      <c r="P4117" s="1">
        <v>0</v>
      </c>
      <c r="Q4117" s="1">
        <v>2.89</v>
      </c>
    </row>
    <row r="4118" spans="1:17" ht="12.75">
      <c r="A4118" s="4">
        <v>45746</v>
      </c>
      <c r="B4118" s="18">
        <f>IF(AND(ISNUMBER(--LEFT(A4118,10)), ISNUMBER(--LEFT(C4118,10))), --LEFT(C4118,10) - --LEFT(A4118,10), "")</f>
        <v>8.9500000001862645E-2</v>
      </c>
      <c r="C4118" s="4">
        <v>45746.089583333334</v>
      </c>
      <c r="D4118" s="16">
        <f>YEAR(C4118)</f>
        <v>2025</v>
      </c>
      <c r="E4118" s="1" t="str">
        <f t="shared" si="64"/>
        <v>March 2025</v>
      </c>
      <c r="F4118" s="3" t="str">
        <f ca="1">IF(C4118&gt;=TODAY()-365, "Last 12 Months", "After 12 Months")</f>
        <v>Last 12 Months</v>
      </c>
      <c r="G4118" s="1" t="s">
        <v>7198</v>
      </c>
      <c r="H4118" s="1" t="s">
        <v>449</v>
      </c>
      <c r="I4118" s="1" t="s">
        <v>7199</v>
      </c>
      <c r="J4118" s="8">
        <f>EOMONTH(C4118, 0)</f>
        <v>45747</v>
      </c>
      <c r="K4118" s="1" t="s">
        <v>241</v>
      </c>
      <c r="L4118" s="1" t="str">
        <f>IF(ISNUMBER(SEARCH("Social subscription",I4118)),"Social Sub",IF(OR(ISNUMBER(SEARCH("Mens",I4118)),ISNUMBER(SEARCH("Ladies",I4118))),"Match Fees",IF(OR(ISNUMBER(SEARCH("Badgers",I4118)),ISNUMBER(SEARCH("Match Fee",I4118))),"Match Fees",IF(OR(ISNUMBER(SEARCH("Training",I4118)),ISNUMBER(SEARCH("Aspirations",I4118))),"Training Fee",""))))</f>
        <v>Match Fees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</row>
    <row r="4119" spans="1:17" ht="12.75">
      <c r="A4119" s="4">
        <v>45746</v>
      </c>
      <c r="B4119" s="18">
        <f>IF(AND(ISNUMBER(--LEFT(A4119,10)), ISNUMBER(--LEFT(C4119,10))), --LEFT(C4119,10) - --LEFT(A4119,10), "")</f>
        <v>8.9500000001862645E-2</v>
      </c>
      <c r="C4119" s="4">
        <v>45746.089583333334</v>
      </c>
      <c r="D4119" s="16">
        <f>YEAR(C4119)</f>
        <v>2025</v>
      </c>
      <c r="E4119" s="1" t="str">
        <f t="shared" si="64"/>
        <v>March 2025</v>
      </c>
      <c r="F4119" s="3" t="str">
        <f ca="1">IF(C4119&gt;=TODAY()-365, "Last 12 Months", "After 12 Months")</f>
        <v>Last 12 Months</v>
      </c>
      <c r="G4119" s="1" t="s">
        <v>7200</v>
      </c>
      <c r="H4119" s="1" t="s">
        <v>543</v>
      </c>
      <c r="I4119" s="1" t="s">
        <v>7199</v>
      </c>
      <c r="J4119" s="8">
        <f>EOMONTH(C4119, 0)</f>
        <v>45747</v>
      </c>
      <c r="K4119" s="1" t="s">
        <v>241</v>
      </c>
      <c r="L4119" s="1" t="str">
        <f>IF(ISNUMBER(SEARCH("Social subscription",I4119)),"Social Sub",IF(OR(ISNUMBER(SEARCH("Mens",I4119)),ISNUMBER(SEARCH("Ladies",I4119))),"Match Fees",IF(OR(ISNUMBER(SEARCH("Badgers",I4119)),ISNUMBER(SEARCH("Match Fee",I4119))),"Match Fees",IF(OR(ISNUMBER(SEARCH("Training",I4119)),ISNUMBER(SEARCH("Aspirations",I4119))),"Training Fee",""))))</f>
        <v>Match Fees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</row>
    <row r="4120" spans="1:17" ht="12.75">
      <c r="A4120" s="4">
        <v>45746</v>
      </c>
      <c r="B4120" s="18">
        <f>IF(AND(ISNUMBER(--LEFT(A4120,10)), ISNUMBER(--LEFT(C4120,10))), --LEFT(C4120,10) - --LEFT(A4120,10), "")</f>
        <v>8.9500000001862645E-2</v>
      </c>
      <c r="C4120" s="4">
        <v>45746.089583333334</v>
      </c>
      <c r="D4120" s="16">
        <f>YEAR(C4120)</f>
        <v>2025</v>
      </c>
      <c r="E4120" s="1" t="str">
        <f t="shared" si="64"/>
        <v>March 2025</v>
      </c>
      <c r="F4120" s="3" t="str">
        <f ca="1">IF(C4120&gt;=TODAY()-365, "Last 12 Months", "After 12 Months")</f>
        <v>Last 12 Months</v>
      </c>
      <c r="G4120" s="1" t="s">
        <v>7201</v>
      </c>
      <c r="H4120" s="1" t="s">
        <v>799</v>
      </c>
      <c r="I4120" s="1" t="s">
        <v>7202</v>
      </c>
      <c r="J4120" s="8">
        <f>EOMONTH(C4120, 0)</f>
        <v>45747</v>
      </c>
      <c r="K4120" s="1" t="s">
        <v>241</v>
      </c>
      <c r="L4120" s="1" t="str">
        <f>IF(ISNUMBER(SEARCH("Social subscription",I4120)),"Social Sub",IF(OR(ISNUMBER(SEARCH("Mens",I4120)),ISNUMBER(SEARCH("Ladies",I4120))),"Match Fees",IF(OR(ISNUMBER(SEARCH("Badgers",I4120)),ISNUMBER(SEARCH("Match Fee",I4120))),"Match Fees",IF(OR(ISNUMBER(SEARCH("Training",I4120)),ISNUMBER(SEARCH("Aspirations",I4120))),"Training Fee",""))))</f>
        <v>Match Fees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</row>
    <row r="4121" spans="1:17" ht="12.75">
      <c r="A4121" s="4">
        <v>45746</v>
      </c>
      <c r="B4121" s="18">
        <f>IF(AND(ISNUMBER(--LEFT(A4121,10)), ISNUMBER(--LEFT(C4121,10))), --LEFT(C4121,10) - --LEFT(A4121,10), "")</f>
        <v>8.9500000001862645E-2</v>
      </c>
      <c r="C4121" s="4">
        <v>45746.089583333334</v>
      </c>
      <c r="D4121" s="16">
        <f>YEAR(C4121)</f>
        <v>2025</v>
      </c>
      <c r="E4121" s="1" t="str">
        <f t="shared" si="64"/>
        <v>March 2025</v>
      </c>
      <c r="F4121" s="3" t="str">
        <f ca="1">IF(C4121&gt;=TODAY()-365, "Last 12 Months", "After 12 Months")</f>
        <v>Last 12 Months</v>
      </c>
      <c r="G4121" s="1" t="s">
        <v>7203</v>
      </c>
      <c r="H4121" s="1" t="s">
        <v>2510</v>
      </c>
      <c r="I4121" s="1" t="s">
        <v>7199</v>
      </c>
      <c r="J4121" s="8">
        <f>EOMONTH(C4121, 0)</f>
        <v>45747</v>
      </c>
      <c r="K4121" s="1" t="s">
        <v>241</v>
      </c>
      <c r="L4121" s="1" t="str">
        <f>IF(ISNUMBER(SEARCH("Social subscription",I4121)),"Social Sub",IF(OR(ISNUMBER(SEARCH("Mens",I4121)),ISNUMBER(SEARCH("Ladies",I4121))),"Match Fees",IF(OR(ISNUMBER(SEARCH("Badgers",I4121)),ISNUMBER(SEARCH("Match Fee",I4121))),"Match Fees",IF(OR(ISNUMBER(SEARCH("Training",I4121)),ISNUMBER(SEARCH("Aspirations",I4121))),"Training Fee",""))))</f>
        <v>Match Fees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</row>
    <row r="4122" spans="1:17" ht="12.75">
      <c r="A4122" s="4">
        <v>45746</v>
      </c>
      <c r="B4122" s="18">
        <f>IF(AND(ISNUMBER(--LEFT(A4122,10)), ISNUMBER(--LEFT(C4122,10))), --LEFT(C4122,10) - --LEFT(A4122,10), "")</f>
        <v>9.0199999998731073E-2</v>
      </c>
      <c r="C4122" s="4">
        <v>45746.090277777781</v>
      </c>
      <c r="D4122" s="16">
        <f>YEAR(C4122)</f>
        <v>2025</v>
      </c>
      <c r="E4122" s="1" t="str">
        <f t="shared" si="64"/>
        <v>March 2025</v>
      </c>
      <c r="F4122" s="3" t="str">
        <f ca="1">IF(C4122&gt;=TODAY()-365, "Last 12 Months", "After 12 Months")</f>
        <v>Last 12 Months</v>
      </c>
      <c r="G4122" s="1" t="s">
        <v>7204</v>
      </c>
      <c r="H4122" s="1" t="s">
        <v>1463</v>
      </c>
      <c r="I4122" s="1" t="s">
        <v>7205</v>
      </c>
      <c r="J4122" s="8">
        <f>EOMONTH(C4122, 0)</f>
        <v>45747</v>
      </c>
      <c r="K4122" s="1" t="s">
        <v>241</v>
      </c>
      <c r="L4122" s="1" t="str">
        <f>IF(ISNUMBER(SEARCH("Social subscription",I4122)),"Social Sub",IF(OR(ISNUMBER(SEARCH("Mens",I4122)),ISNUMBER(SEARCH("Ladies",I4122))),"Match Fees",IF(OR(ISNUMBER(SEARCH("Badgers",I4122)),ISNUMBER(SEARCH("Match Fee",I4122))),"Match Fees",IF(OR(ISNUMBER(SEARCH("Training",I4122)),ISNUMBER(SEARCH("Aspirations",I4122))),"Training Fee",""))))</f>
        <v>Match Fees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</row>
    <row r="4123" spans="1:17" ht="12.75">
      <c r="A4123" s="4">
        <v>45746</v>
      </c>
      <c r="B4123" s="18">
        <f>IF(AND(ISNUMBER(--LEFT(A4123,10)), ISNUMBER(--LEFT(C4123,10))), --LEFT(C4123,10) - --LEFT(A4123,10), "")</f>
        <v>9.0199999998731073E-2</v>
      </c>
      <c r="C4123" s="4">
        <v>45746.090277777781</v>
      </c>
      <c r="D4123" s="16">
        <f>YEAR(C4123)</f>
        <v>2025</v>
      </c>
      <c r="E4123" s="1" t="str">
        <f t="shared" si="64"/>
        <v>March 2025</v>
      </c>
      <c r="F4123" s="3" t="str">
        <f ca="1">IF(C4123&gt;=TODAY()-365, "Last 12 Months", "After 12 Months")</f>
        <v>Last 12 Months</v>
      </c>
      <c r="G4123" s="1" t="s">
        <v>7206</v>
      </c>
      <c r="H4123" s="1" t="s">
        <v>443</v>
      </c>
      <c r="I4123" s="1" t="s">
        <v>7207</v>
      </c>
      <c r="J4123" s="8">
        <f>EOMONTH(C4123, 0)</f>
        <v>45747</v>
      </c>
      <c r="K4123" s="1" t="s">
        <v>241</v>
      </c>
      <c r="L4123" s="1" t="str">
        <f>IF(ISNUMBER(SEARCH("Social subscription",I4123)),"Social Sub",IF(OR(ISNUMBER(SEARCH("Mens",I4123)),ISNUMBER(SEARCH("Ladies",I4123))),"Match Fees",IF(OR(ISNUMBER(SEARCH("Badgers",I4123)),ISNUMBER(SEARCH("Match Fee",I4123))),"Match Fees",IF(OR(ISNUMBER(SEARCH("Training",I4123)),ISNUMBER(SEARCH("Aspirations",I4123))),"Training Fee",""))))</f>
        <v>Match Fees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</row>
    <row r="4124" spans="1:17" ht="12.75">
      <c r="A4124" s="4">
        <v>45716</v>
      </c>
      <c r="B4124" s="18">
        <f>IF(AND(ISNUMBER(--LEFT(A4124,10)), ISNUMBER(--LEFT(C4124,10))), --LEFT(C4124,10) - --LEFT(A4124,10), "")</f>
        <v>30.354800000000978</v>
      </c>
      <c r="C4124" s="4">
        <v>45746.354861111111</v>
      </c>
      <c r="D4124" s="16">
        <f>YEAR(C4124)</f>
        <v>2025</v>
      </c>
      <c r="E4124" s="1" t="str">
        <f t="shared" si="64"/>
        <v>March 2025</v>
      </c>
      <c r="F4124" s="3" t="str">
        <f ca="1">IF(C4124&gt;=TODAY()-365, "Last 12 Months", "After 12 Months")</f>
        <v>Last 12 Months</v>
      </c>
      <c r="G4124" s="1" t="s">
        <v>7208</v>
      </c>
      <c r="H4124" s="1" t="s">
        <v>7209</v>
      </c>
      <c r="I4124" s="1" t="s">
        <v>7210</v>
      </c>
      <c r="J4124" s="8">
        <f>EOMONTH(C4124, 0)</f>
        <v>45747</v>
      </c>
      <c r="K4124" s="1" t="s">
        <v>373</v>
      </c>
      <c r="L4124" s="1" t="str">
        <f>IF(ISNUMBER(SEARCH("Social subscription",I4124)),"Social Sub",IF(OR(ISNUMBER(SEARCH("Mens",I4124)),ISNUMBER(SEARCH("Ladies",I4124))),"Match Fees",IF(OR(ISNUMBER(SEARCH("Badgers",I4124)),ISNUMBER(SEARCH("Match Fee",I4124))),"Match Fees",IF(OR(ISNUMBER(SEARCH("Training",I4124)),ISNUMBER(SEARCH("Aspirations",I4124))),"Training Fee",""))))</f>
        <v>Training Fee</v>
      </c>
      <c r="M4124" s="1">
        <v>6</v>
      </c>
      <c r="N4124" s="1">
        <v>0.14000000000000001</v>
      </c>
      <c r="O4124" s="1">
        <v>0.06</v>
      </c>
      <c r="P4124" s="1">
        <v>0</v>
      </c>
      <c r="Q4124" s="1">
        <v>5.8</v>
      </c>
    </row>
    <row r="4125" spans="1:17" ht="12.75">
      <c r="A4125" s="4">
        <v>45732</v>
      </c>
      <c r="B4125" s="18">
        <f>IF(AND(ISNUMBER(--LEFT(A4125,10)), ISNUMBER(--LEFT(C4125,10))), --LEFT(C4125,10) - --LEFT(A4125,10), "")</f>
        <v>14.354800000000978</v>
      </c>
      <c r="C4125" s="4">
        <v>45746.354861111111</v>
      </c>
      <c r="D4125" s="16">
        <f>YEAR(C4125)</f>
        <v>2025</v>
      </c>
      <c r="E4125" s="1" t="str">
        <f t="shared" si="64"/>
        <v>March 2025</v>
      </c>
      <c r="F4125" s="3" t="str">
        <f ca="1">IF(C4125&gt;=TODAY()-365, "Last 12 Months", "After 12 Months")</f>
        <v>Last 12 Months</v>
      </c>
      <c r="G4125" s="1" t="s">
        <v>7211</v>
      </c>
      <c r="H4125" s="1" t="s">
        <v>7209</v>
      </c>
      <c r="I4125" s="1" t="s">
        <v>7212</v>
      </c>
      <c r="J4125" s="8">
        <f>EOMONTH(C4125, 0)</f>
        <v>45747</v>
      </c>
      <c r="K4125" s="1" t="s">
        <v>373</v>
      </c>
      <c r="L4125" s="1" t="str">
        <f>IF(ISNUMBER(SEARCH("Social subscription",I4125)),"Social Sub",IF(OR(ISNUMBER(SEARCH("Mens",I4125)),ISNUMBER(SEARCH("Ladies",I4125))),"Match Fees",IF(OR(ISNUMBER(SEARCH("Badgers",I4125)),ISNUMBER(SEARCH("Match Fee",I4125))),"Match Fees",IF(OR(ISNUMBER(SEARCH("Training",I4125)),ISNUMBER(SEARCH("Aspirations",I4125))),"Training Fee",""))))</f>
        <v>Training Fee</v>
      </c>
      <c r="M4125" s="1">
        <v>6</v>
      </c>
      <c r="N4125" s="1">
        <v>0.14000000000000001</v>
      </c>
      <c r="O4125" s="1">
        <v>0.06</v>
      </c>
      <c r="P4125" s="1">
        <v>0</v>
      </c>
      <c r="Q4125" s="1">
        <v>5.8</v>
      </c>
    </row>
    <row r="4126" spans="1:17" ht="12.75">
      <c r="A4126" s="4">
        <v>45739</v>
      </c>
      <c r="B4126" s="18">
        <f>IF(AND(ISNUMBER(--LEFT(A4126,10)), ISNUMBER(--LEFT(C4126,10))), --LEFT(C4126,10) - --LEFT(A4126,10), "")</f>
        <v>7.3548000000009779</v>
      </c>
      <c r="C4126" s="4">
        <v>45746.354861111111</v>
      </c>
      <c r="D4126" s="16">
        <f>YEAR(C4126)</f>
        <v>2025</v>
      </c>
      <c r="E4126" s="1" t="str">
        <f t="shared" si="64"/>
        <v>March 2025</v>
      </c>
      <c r="F4126" s="3" t="str">
        <f ca="1">IF(C4126&gt;=TODAY()-365, "Last 12 Months", "After 12 Months")</f>
        <v>Last 12 Months</v>
      </c>
      <c r="G4126" s="1" t="s">
        <v>7213</v>
      </c>
      <c r="H4126" s="1" t="s">
        <v>7209</v>
      </c>
      <c r="I4126" s="1" t="s">
        <v>7214</v>
      </c>
      <c r="J4126" s="8">
        <f>EOMONTH(C4126, 0)</f>
        <v>45747</v>
      </c>
      <c r="K4126" s="1" t="s">
        <v>373</v>
      </c>
      <c r="L4126" s="1" t="str">
        <f>IF(ISNUMBER(SEARCH("Social subscription",I4126)),"Social Sub",IF(OR(ISNUMBER(SEARCH("Mens",I4126)),ISNUMBER(SEARCH("Ladies",I4126))),"Match Fees",IF(OR(ISNUMBER(SEARCH("Badgers",I4126)),ISNUMBER(SEARCH("Match Fee",I4126))),"Match Fees",IF(OR(ISNUMBER(SEARCH("Training",I4126)),ISNUMBER(SEARCH("Aspirations",I4126))),"Training Fee",""))))</f>
        <v>Training Fee</v>
      </c>
      <c r="M4126" s="1">
        <v>6</v>
      </c>
      <c r="N4126" s="1">
        <v>0.14000000000000001</v>
      </c>
      <c r="O4126" s="1">
        <v>0.06</v>
      </c>
      <c r="P4126" s="1">
        <v>0</v>
      </c>
      <c r="Q4126" s="1">
        <v>5.8</v>
      </c>
    </row>
    <row r="4127" spans="1:17" ht="12.75">
      <c r="A4127" s="4">
        <v>45725</v>
      </c>
      <c r="B4127" s="18">
        <f>IF(AND(ISNUMBER(--LEFT(A4127,10)), ISNUMBER(--LEFT(C4127,10))), --LEFT(C4127,10) - --LEFT(A4127,10), "")</f>
        <v>21.354800000000978</v>
      </c>
      <c r="C4127" s="4">
        <v>45746.354861111111</v>
      </c>
      <c r="D4127" s="16">
        <f>YEAR(C4127)</f>
        <v>2025</v>
      </c>
      <c r="E4127" s="1" t="str">
        <f t="shared" si="64"/>
        <v>March 2025</v>
      </c>
      <c r="F4127" s="3" t="str">
        <f ca="1">IF(C4127&gt;=TODAY()-365, "Last 12 Months", "After 12 Months")</f>
        <v>Last 12 Months</v>
      </c>
      <c r="G4127" s="1" t="s">
        <v>7215</v>
      </c>
      <c r="H4127" s="1" t="s">
        <v>7216</v>
      </c>
      <c r="I4127" s="1" t="s">
        <v>7217</v>
      </c>
      <c r="J4127" s="8">
        <f>EOMONTH(C4127, 0)</f>
        <v>45747</v>
      </c>
      <c r="K4127" s="1" t="s">
        <v>373</v>
      </c>
      <c r="L4127" s="1" t="str">
        <f>IF(ISNUMBER(SEARCH("Social subscription",I4127)),"Social Sub",IF(OR(ISNUMBER(SEARCH("Mens",I4127)),ISNUMBER(SEARCH("Ladies",I4127))),"Match Fees",IF(OR(ISNUMBER(SEARCH("Badgers",I4127)),ISNUMBER(SEARCH("Match Fee",I4127))),"Match Fees",IF(OR(ISNUMBER(SEARCH("Training",I4127)),ISNUMBER(SEARCH("Aspirations",I4127))),"Training Fee",""))))</f>
        <v>Training Fee</v>
      </c>
      <c r="M4127" s="1">
        <v>3</v>
      </c>
      <c r="N4127" s="1">
        <v>7.0000000000000007E-2</v>
      </c>
      <c r="O4127" s="1">
        <v>0.05</v>
      </c>
      <c r="P4127" s="1">
        <v>0</v>
      </c>
      <c r="Q4127" s="1">
        <v>2.88</v>
      </c>
    </row>
    <row r="4128" spans="1:17" ht="12.75">
      <c r="A4128" s="4">
        <v>45725</v>
      </c>
      <c r="B4128" s="18">
        <f>IF(AND(ISNUMBER(--LEFT(A4128,10)), ISNUMBER(--LEFT(C4128,10))), --LEFT(C4128,10) - --LEFT(A4128,10), "")</f>
        <v>21.354800000000978</v>
      </c>
      <c r="C4128" s="4">
        <v>45746.354861111111</v>
      </c>
      <c r="D4128" s="16">
        <f>YEAR(C4128)</f>
        <v>2025</v>
      </c>
      <c r="E4128" s="1" t="str">
        <f t="shared" si="64"/>
        <v>March 2025</v>
      </c>
      <c r="F4128" s="3" t="str">
        <f ca="1">IF(C4128&gt;=TODAY()-365, "Last 12 Months", "After 12 Months")</f>
        <v>Last 12 Months</v>
      </c>
      <c r="G4128" s="1" t="s">
        <v>7218</v>
      </c>
      <c r="H4128" s="1" t="s">
        <v>7219</v>
      </c>
      <c r="I4128" s="1" t="s">
        <v>7217</v>
      </c>
      <c r="J4128" s="8">
        <f>EOMONTH(C4128, 0)</f>
        <v>45747</v>
      </c>
      <c r="K4128" s="1" t="s">
        <v>373</v>
      </c>
      <c r="L4128" s="1" t="str">
        <f>IF(ISNUMBER(SEARCH("Social subscription",I4128)),"Social Sub",IF(OR(ISNUMBER(SEARCH("Mens",I4128)),ISNUMBER(SEARCH("Ladies",I4128))),"Match Fees",IF(OR(ISNUMBER(SEARCH("Badgers",I4128)),ISNUMBER(SEARCH("Match Fee",I4128))),"Match Fees",IF(OR(ISNUMBER(SEARCH("Training",I4128)),ISNUMBER(SEARCH("Aspirations",I4128))),"Training Fee",""))))</f>
        <v>Training Fee</v>
      </c>
      <c r="M4128" s="1">
        <v>3</v>
      </c>
      <c r="N4128" s="1">
        <v>7.0000000000000007E-2</v>
      </c>
      <c r="O4128" s="1">
        <v>0.05</v>
      </c>
      <c r="P4128" s="1">
        <v>0</v>
      </c>
      <c r="Q4128" s="1">
        <v>2.88</v>
      </c>
    </row>
    <row r="4129" spans="1:17" ht="12.75">
      <c r="A4129" s="4">
        <v>45675</v>
      </c>
      <c r="B4129" s="18">
        <f>IF(AND(ISNUMBER(--LEFT(A4129,10)), ISNUMBER(--LEFT(C4129,10))), --LEFT(C4129,10) - --LEFT(A4129,10), "")</f>
        <v>71.527000000001863</v>
      </c>
      <c r="C4129" s="4">
        <v>45746.527083333334</v>
      </c>
      <c r="D4129" s="16">
        <f>YEAR(C4129)</f>
        <v>2025</v>
      </c>
      <c r="E4129" s="1" t="str">
        <f t="shared" si="64"/>
        <v>March 2025</v>
      </c>
      <c r="F4129" s="3" t="str">
        <f ca="1">IF(C4129&gt;=TODAY()-365, "Last 12 Months", "After 12 Months")</f>
        <v>Last 12 Months</v>
      </c>
      <c r="G4129" s="1" t="s">
        <v>7220</v>
      </c>
      <c r="H4129" s="1" t="s">
        <v>543</v>
      </c>
      <c r="I4129" s="1" t="s">
        <v>7221</v>
      </c>
      <c r="J4129" s="8">
        <f>EOMONTH(C4129, 0)</f>
        <v>45747</v>
      </c>
      <c r="K4129" s="1" t="s">
        <v>373</v>
      </c>
      <c r="L4129" s="1" t="str">
        <f>IF(ISNUMBER(SEARCH("Social subscription",I4129)),"Social Sub",IF(OR(ISNUMBER(SEARCH("Mens",I4129)),ISNUMBER(SEARCH("Ladies",I4129))),"Match Fees",IF(OR(ISNUMBER(SEARCH("Badgers",I4129)),ISNUMBER(SEARCH("Match Fee",I4129))),"Match Fees",IF(OR(ISNUMBER(SEARCH("Training",I4129)),ISNUMBER(SEARCH("Aspirations",I4129))),"Training Fee",""))))</f>
        <v>Match Fees</v>
      </c>
      <c r="M4129" s="1">
        <v>3</v>
      </c>
      <c r="N4129" s="1">
        <v>0.06</v>
      </c>
      <c r="O4129" s="1">
        <v>0.05</v>
      </c>
      <c r="P4129" s="1">
        <v>0</v>
      </c>
      <c r="Q4129" s="1">
        <v>2.89</v>
      </c>
    </row>
    <row r="4130" spans="1:17" ht="12.75">
      <c r="A4130" s="4">
        <v>45690</v>
      </c>
      <c r="B4130" s="18">
        <f>IF(AND(ISNUMBER(--LEFT(A4130,10)), ISNUMBER(--LEFT(C4130,10))), --LEFT(C4130,10) - --LEFT(A4130,10), "")</f>
        <v>56.527000000001863</v>
      </c>
      <c r="C4130" s="4">
        <v>45746.527083333334</v>
      </c>
      <c r="D4130" s="16">
        <f>YEAR(C4130)</f>
        <v>2025</v>
      </c>
      <c r="E4130" s="1" t="str">
        <f t="shared" si="64"/>
        <v>March 2025</v>
      </c>
      <c r="F4130" s="3" t="str">
        <f ca="1">IF(C4130&gt;=TODAY()-365, "Last 12 Months", "After 12 Months")</f>
        <v>Last 12 Months</v>
      </c>
      <c r="G4130" s="1" t="s">
        <v>7222</v>
      </c>
      <c r="H4130" s="1" t="s">
        <v>543</v>
      </c>
      <c r="I4130" s="1" t="s">
        <v>7223</v>
      </c>
      <c r="J4130" s="8">
        <f>EOMONTH(C4130, 0)</f>
        <v>45747</v>
      </c>
      <c r="K4130" s="1" t="s">
        <v>373</v>
      </c>
      <c r="L4130" s="1" t="str">
        <f>IF(ISNUMBER(SEARCH("Social subscription",I4130)),"Social Sub",IF(OR(ISNUMBER(SEARCH("Mens",I4130)),ISNUMBER(SEARCH("Ladies",I4130))),"Match Fees",IF(OR(ISNUMBER(SEARCH("Badgers",I4130)),ISNUMBER(SEARCH("Match Fee",I4130))),"Match Fees",IF(OR(ISNUMBER(SEARCH("Training",I4130)),ISNUMBER(SEARCH("Aspirations",I4130))),"Training Fee",""))))</f>
        <v>Match Fees</v>
      </c>
      <c r="M4130" s="1">
        <v>3</v>
      </c>
      <c r="N4130" s="1">
        <v>0.06</v>
      </c>
      <c r="O4130" s="1">
        <v>0.05</v>
      </c>
      <c r="P4130" s="1">
        <v>0</v>
      </c>
      <c r="Q4130" s="1">
        <v>2.89</v>
      </c>
    </row>
    <row r="4131" spans="1:17" ht="12.75">
      <c r="A4131" s="4">
        <v>45690</v>
      </c>
      <c r="B4131" s="18">
        <f>IF(AND(ISNUMBER(--LEFT(A4131,10)), ISNUMBER(--LEFT(C4131,10))), --LEFT(C4131,10) - --LEFT(A4131,10), "")</f>
        <v>56.527000000001863</v>
      </c>
      <c r="C4131" s="4">
        <v>45746.527083333334</v>
      </c>
      <c r="D4131" s="16">
        <f>YEAR(C4131)</f>
        <v>2025</v>
      </c>
      <c r="E4131" s="1" t="str">
        <f t="shared" si="64"/>
        <v>March 2025</v>
      </c>
      <c r="F4131" s="3" t="str">
        <f ca="1">IF(C4131&gt;=TODAY()-365, "Last 12 Months", "After 12 Months")</f>
        <v>Last 12 Months</v>
      </c>
      <c r="G4131" s="1" t="s">
        <v>7224</v>
      </c>
      <c r="H4131" s="1" t="s">
        <v>543</v>
      </c>
      <c r="I4131" s="1" t="s">
        <v>7225</v>
      </c>
      <c r="J4131" s="8">
        <f>EOMONTH(C4131, 0)</f>
        <v>45747</v>
      </c>
      <c r="K4131" s="1" t="s">
        <v>373</v>
      </c>
      <c r="L4131" s="1" t="str">
        <f>IF(ISNUMBER(SEARCH("Social subscription",I4131)),"Social Sub",IF(OR(ISNUMBER(SEARCH("Mens",I4131)),ISNUMBER(SEARCH("Ladies",I4131))),"Match Fees",IF(OR(ISNUMBER(SEARCH("Badgers",I4131)),ISNUMBER(SEARCH("Match Fee",I4131))),"Match Fees",IF(OR(ISNUMBER(SEARCH("Training",I4131)),ISNUMBER(SEARCH("Aspirations",I4131))),"Training Fee",""))))</f>
        <v>Match Fees</v>
      </c>
      <c r="M4131" s="1">
        <v>3</v>
      </c>
      <c r="N4131" s="1">
        <v>0.06</v>
      </c>
      <c r="O4131" s="1">
        <v>0.05</v>
      </c>
      <c r="P4131" s="1">
        <v>0</v>
      </c>
      <c r="Q4131" s="1">
        <v>2.89</v>
      </c>
    </row>
    <row r="4132" spans="1:17" ht="12.75">
      <c r="A4132" s="4">
        <v>45697</v>
      </c>
      <c r="B4132" s="18">
        <f>IF(AND(ISNUMBER(--LEFT(A4132,10)), ISNUMBER(--LEFT(C4132,10))), --LEFT(C4132,10) - --LEFT(A4132,10), "")</f>
        <v>49.527000000001863</v>
      </c>
      <c r="C4132" s="4">
        <v>45746.527083333334</v>
      </c>
      <c r="D4132" s="16">
        <f>YEAR(C4132)</f>
        <v>2025</v>
      </c>
      <c r="E4132" s="1" t="str">
        <f t="shared" si="64"/>
        <v>March 2025</v>
      </c>
      <c r="F4132" s="3" t="str">
        <f ca="1">IF(C4132&gt;=TODAY()-365, "Last 12 Months", "After 12 Months")</f>
        <v>Last 12 Months</v>
      </c>
      <c r="G4132" s="1" t="s">
        <v>7226</v>
      </c>
      <c r="H4132" s="1" t="s">
        <v>543</v>
      </c>
      <c r="I4132" s="1" t="s">
        <v>7227</v>
      </c>
      <c r="J4132" s="8">
        <f>EOMONTH(C4132, 0)</f>
        <v>45747</v>
      </c>
      <c r="K4132" s="1" t="s">
        <v>373</v>
      </c>
      <c r="L4132" s="1" t="str">
        <f>IF(ISNUMBER(SEARCH("Social subscription",I4132)),"Social Sub",IF(OR(ISNUMBER(SEARCH("Mens",I4132)),ISNUMBER(SEARCH("Ladies",I4132))),"Match Fees",IF(OR(ISNUMBER(SEARCH("Badgers",I4132)),ISNUMBER(SEARCH("Match Fee",I4132))),"Match Fees",IF(OR(ISNUMBER(SEARCH("Training",I4132)),ISNUMBER(SEARCH("Aspirations",I4132))),"Training Fee",""))))</f>
        <v>Match Fees</v>
      </c>
      <c r="M4132" s="1">
        <v>3</v>
      </c>
      <c r="N4132" s="1">
        <v>0.06</v>
      </c>
      <c r="O4132" s="1">
        <v>0.05</v>
      </c>
      <c r="P4132" s="1">
        <v>0</v>
      </c>
      <c r="Q4132" s="1">
        <v>2.89</v>
      </c>
    </row>
    <row r="4133" spans="1:17" ht="12.75">
      <c r="A4133" s="4">
        <v>45698</v>
      </c>
      <c r="B4133" s="18">
        <f>IF(AND(ISNUMBER(--LEFT(A4133,10)), ISNUMBER(--LEFT(C4133,10))), --LEFT(C4133,10) - --LEFT(A4133,10), "")</f>
        <v>48.527000000001863</v>
      </c>
      <c r="C4133" s="4">
        <v>45746.527083333334</v>
      </c>
      <c r="D4133" s="16">
        <f>YEAR(C4133)</f>
        <v>2025</v>
      </c>
      <c r="E4133" s="1" t="str">
        <f t="shared" si="64"/>
        <v>March 2025</v>
      </c>
      <c r="F4133" s="3" t="str">
        <f ca="1">IF(C4133&gt;=TODAY()-365, "Last 12 Months", "After 12 Months")</f>
        <v>Last 12 Months</v>
      </c>
      <c r="G4133" s="1" t="s">
        <v>7228</v>
      </c>
      <c r="H4133" s="1" t="s">
        <v>543</v>
      </c>
      <c r="I4133" s="1" t="s">
        <v>7229</v>
      </c>
      <c r="J4133" s="8">
        <f>EOMONTH(C4133, 0)</f>
        <v>45747</v>
      </c>
      <c r="K4133" s="1" t="s">
        <v>373</v>
      </c>
      <c r="L4133" s="1" t="str">
        <f>IF(ISNUMBER(SEARCH("Social subscription",I4133)),"Social Sub",IF(OR(ISNUMBER(SEARCH("Mens",I4133)),ISNUMBER(SEARCH("Ladies",I4133))),"Match Fees",IF(OR(ISNUMBER(SEARCH("Badgers",I4133)),ISNUMBER(SEARCH("Match Fee",I4133))),"Match Fees",IF(OR(ISNUMBER(SEARCH("Training",I4133)),ISNUMBER(SEARCH("Aspirations",I4133))),"Training Fee",""))))</f>
        <v>Match Fees</v>
      </c>
      <c r="M4133" s="1">
        <v>3</v>
      </c>
      <c r="N4133" s="1">
        <v>0.06</v>
      </c>
      <c r="O4133" s="1">
        <v>0.05</v>
      </c>
      <c r="P4133" s="1">
        <v>0</v>
      </c>
      <c r="Q4133" s="1">
        <v>2.89</v>
      </c>
    </row>
    <row r="4134" spans="1:17" ht="12.75">
      <c r="A4134" s="4">
        <v>45705</v>
      </c>
      <c r="B4134" s="18">
        <f>IF(AND(ISNUMBER(--LEFT(A4134,10)), ISNUMBER(--LEFT(C4134,10))), --LEFT(C4134,10) - --LEFT(A4134,10), "")</f>
        <v>41.527000000001863</v>
      </c>
      <c r="C4134" s="4">
        <v>45746.527083333334</v>
      </c>
      <c r="D4134" s="16">
        <f>YEAR(C4134)</f>
        <v>2025</v>
      </c>
      <c r="E4134" s="1" t="str">
        <f t="shared" si="64"/>
        <v>March 2025</v>
      </c>
      <c r="F4134" s="3" t="str">
        <f ca="1">IF(C4134&gt;=TODAY()-365, "Last 12 Months", "After 12 Months")</f>
        <v>Last 12 Months</v>
      </c>
      <c r="G4134" s="1" t="s">
        <v>7230</v>
      </c>
      <c r="H4134" s="1" t="s">
        <v>543</v>
      </c>
      <c r="I4134" s="1" t="s">
        <v>7231</v>
      </c>
      <c r="J4134" s="8">
        <f>EOMONTH(C4134, 0)</f>
        <v>45747</v>
      </c>
      <c r="K4134" s="1" t="s">
        <v>373</v>
      </c>
      <c r="L4134" s="1" t="str">
        <f>IF(ISNUMBER(SEARCH("Social subscription",I4134)),"Social Sub",IF(OR(ISNUMBER(SEARCH("Mens",I4134)),ISNUMBER(SEARCH("Ladies",I4134))),"Match Fees",IF(OR(ISNUMBER(SEARCH("Badgers",I4134)),ISNUMBER(SEARCH("Match Fee",I4134))),"Match Fees",IF(OR(ISNUMBER(SEARCH("Training",I4134)),ISNUMBER(SEARCH("Aspirations",I4134))),"Training Fee",""))))</f>
        <v>Match Fees</v>
      </c>
      <c r="M4134" s="1">
        <v>3</v>
      </c>
      <c r="N4134" s="1">
        <v>0.06</v>
      </c>
      <c r="O4134" s="1">
        <v>0.05</v>
      </c>
      <c r="P4134" s="1">
        <v>0</v>
      </c>
      <c r="Q4134" s="1">
        <v>2.89</v>
      </c>
    </row>
    <row r="4135" spans="1:17" ht="12.75">
      <c r="A4135" s="4">
        <v>45710</v>
      </c>
      <c r="B4135" s="18">
        <f>IF(AND(ISNUMBER(--LEFT(A4135,10)), ISNUMBER(--LEFT(C4135,10))), --LEFT(C4135,10) - --LEFT(A4135,10), "")</f>
        <v>36.527000000001863</v>
      </c>
      <c r="C4135" s="4">
        <v>45746.527083333334</v>
      </c>
      <c r="D4135" s="16">
        <f>YEAR(C4135)</f>
        <v>2025</v>
      </c>
      <c r="E4135" s="1" t="str">
        <f t="shared" si="64"/>
        <v>March 2025</v>
      </c>
      <c r="F4135" s="3" t="str">
        <f ca="1">IF(C4135&gt;=TODAY()-365, "Last 12 Months", "After 12 Months")</f>
        <v>Last 12 Months</v>
      </c>
      <c r="G4135" s="1" t="s">
        <v>7232</v>
      </c>
      <c r="H4135" s="1" t="s">
        <v>543</v>
      </c>
      <c r="I4135" s="1" t="s">
        <v>7233</v>
      </c>
      <c r="J4135" s="8">
        <f>EOMONTH(C4135, 0)</f>
        <v>45747</v>
      </c>
      <c r="K4135" s="1" t="s">
        <v>373</v>
      </c>
      <c r="L4135" s="1" t="str">
        <f>IF(ISNUMBER(SEARCH("Social subscription",I4135)),"Social Sub",IF(OR(ISNUMBER(SEARCH("Mens",I4135)),ISNUMBER(SEARCH("Ladies",I4135))),"Match Fees",IF(OR(ISNUMBER(SEARCH("Badgers",I4135)),ISNUMBER(SEARCH("Match Fee",I4135))),"Match Fees",IF(OR(ISNUMBER(SEARCH("Training",I4135)),ISNUMBER(SEARCH("Aspirations",I4135))),"Training Fee",""))))</f>
        <v>Match Fees</v>
      </c>
      <c r="M4135" s="1">
        <v>3</v>
      </c>
      <c r="N4135" s="1">
        <v>0.06</v>
      </c>
      <c r="O4135" s="1">
        <v>0.05</v>
      </c>
      <c r="P4135" s="1">
        <v>0</v>
      </c>
      <c r="Q4135" s="1">
        <v>2.89</v>
      </c>
    </row>
    <row r="4136" spans="1:17" ht="12.75">
      <c r="A4136" s="4">
        <v>45717</v>
      </c>
      <c r="B4136" s="18">
        <f>IF(AND(ISNUMBER(--LEFT(A4136,10)), ISNUMBER(--LEFT(C4136,10))), --LEFT(C4136,10) - --LEFT(A4136,10), "")</f>
        <v>29.527000000001863</v>
      </c>
      <c r="C4136" s="4">
        <v>45746.527083333334</v>
      </c>
      <c r="D4136" s="16">
        <f>YEAR(C4136)</f>
        <v>2025</v>
      </c>
      <c r="E4136" s="1" t="str">
        <f t="shared" si="64"/>
        <v>March 2025</v>
      </c>
      <c r="F4136" s="3" t="str">
        <f ca="1">IF(C4136&gt;=TODAY()-365, "Last 12 Months", "After 12 Months")</f>
        <v>Last 12 Months</v>
      </c>
      <c r="G4136" s="1" t="s">
        <v>7234</v>
      </c>
      <c r="H4136" s="1" t="s">
        <v>543</v>
      </c>
      <c r="I4136" s="1" t="s">
        <v>7235</v>
      </c>
      <c r="J4136" s="8">
        <f>EOMONTH(C4136, 0)</f>
        <v>45747</v>
      </c>
      <c r="K4136" s="1" t="s">
        <v>373</v>
      </c>
      <c r="L4136" s="1" t="str">
        <f>IF(ISNUMBER(SEARCH("Social subscription",I4136)),"Social Sub",IF(OR(ISNUMBER(SEARCH("Mens",I4136)),ISNUMBER(SEARCH("Ladies",I4136))),"Match Fees",IF(OR(ISNUMBER(SEARCH("Badgers",I4136)),ISNUMBER(SEARCH("Match Fee",I4136))),"Match Fees",IF(OR(ISNUMBER(SEARCH("Training",I4136)),ISNUMBER(SEARCH("Aspirations",I4136))),"Training Fee",""))))</f>
        <v>Match Fees</v>
      </c>
      <c r="M4136" s="1">
        <v>3</v>
      </c>
      <c r="N4136" s="1">
        <v>0.06</v>
      </c>
      <c r="O4136" s="1">
        <v>0.05</v>
      </c>
      <c r="P4136" s="1">
        <v>0</v>
      </c>
      <c r="Q4136" s="1">
        <v>2.89</v>
      </c>
    </row>
    <row r="4137" spans="1:17" ht="12.75">
      <c r="A4137" s="4">
        <v>45726</v>
      </c>
      <c r="B4137" s="18">
        <f>IF(AND(ISNUMBER(--LEFT(A4137,10)), ISNUMBER(--LEFT(C4137,10))), --LEFT(C4137,10) - --LEFT(A4137,10), "")</f>
        <v>20.527000000001863</v>
      </c>
      <c r="C4137" s="4">
        <v>45746.527083333334</v>
      </c>
      <c r="D4137" s="16">
        <f>YEAR(C4137)</f>
        <v>2025</v>
      </c>
      <c r="E4137" s="1" t="str">
        <f t="shared" si="64"/>
        <v>March 2025</v>
      </c>
      <c r="F4137" s="3" t="str">
        <f ca="1">IF(C4137&gt;=TODAY()-365, "Last 12 Months", "After 12 Months")</f>
        <v>Last 12 Months</v>
      </c>
      <c r="G4137" s="1" t="s">
        <v>7236</v>
      </c>
      <c r="H4137" s="1" t="s">
        <v>543</v>
      </c>
      <c r="I4137" s="1" t="s">
        <v>7237</v>
      </c>
      <c r="J4137" s="8">
        <f>EOMONTH(C4137, 0)</f>
        <v>45747</v>
      </c>
      <c r="K4137" s="1" t="s">
        <v>373</v>
      </c>
      <c r="L4137" s="1" t="str">
        <f>IF(ISNUMBER(SEARCH("Social subscription",I4137)),"Social Sub",IF(OR(ISNUMBER(SEARCH("Mens",I4137)),ISNUMBER(SEARCH("Ladies",I4137))),"Match Fees",IF(OR(ISNUMBER(SEARCH("Badgers",I4137)),ISNUMBER(SEARCH("Match Fee",I4137))),"Match Fees",IF(OR(ISNUMBER(SEARCH("Training",I4137)),ISNUMBER(SEARCH("Aspirations",I4137))),"Training Fee",""))))</f>
        <v>Match Fees</v>
      </c>
      <c r="M4137" s="1">
        <v>3</v>
      </c>
      <c r="N4137" s="1">
        <v>0.06</v>
      </c>
      <c r="O4137" s="1">
        <v>0.05</v>
      </c>
      <c r="P4137" s="1">
        <v>0</v>
      </c>
      <c r="Q4137" s="1">
        <v>2.89</v>
      </c>
    </row>
    <row r="4138" spans="1:17" ht="12.75">
      <c r="A4138" s="4">
        <v>45731</v>
      </c>
      <c r="B4138" s="18">
        <f>IF(AND(ISNUMBER(--LEFT(A4138,10)), ISNUMBER(--LEFT(C4138,10))), --LEFT(C4138,10) - --LEFT(A4138,10), "")</f>
        <v>15.527000000001863</v>
      </c>
      <c r="C4138" s="4">
        <v>45746.527083333334</v>
      </c>
      <c r="D4138" s="16">
        <f>YEAR(C4138)</f>
        <v>2025</v>
      </c>
      <c r="E4138" s="1" t="str">
        <f t="shared" si="64"/>
        <v>March 2025</v>
      </c>
      <c r="F4138" s="3" t="str">
        <f ca="1">IF(C4138&gt;=TODAY()-365, "Last 12 Months", "After 12 Months")</f>
        <v>Last 12 Months</v>
      </c>
      <c r="G4138" s="1" t="s">
        <v>7238</v>
      </c>
      <c r="H4138" s="1" t="s">
        <v>543</v>
      </c>
      <c r="I4138" s="1" t="s">
        <v>7239</v>
      </c>
      <c r="J4138" s="8">
        <f>EOMONTH(C4138, 0)</f>
        <v>45747</v>
      </c>
      <c r="K4138" s="1" t="s">
        <v>373</v>
      </c>
      <c r="L4138" s="1" t="str">
        <f>IF(ISNUMBER(SEARCH("Social subscription",I4138)),"Social Sub",IF(OR(ISNUMBER(SEARCH("Mens",I4138)),ISNUMBER(SEARCH("Ladies",I4138))),"Match Fees",IF(OR(ISNUMBER(SEARCH("Badgers",I4138)),ISNUMBER(SEARCH("Match Fee",I4138))),"Match Fees",IF(OR(ISNUMBER(SEARCH("Training",I4138)),ISNUMBER(SEARCH("Aspirations",I4138))),"Training Fee",""))))</f>
        <v>Match Fees</v>
      </c>
      <c r="M4138" s="1">
        <v>3</v>
      </c>
      <c r="N4138" s="1">
        <v>0.06</v>
      </c>
      <c r="O4138" s="1">
        <v>0.05</v>
      </c>
      <c r="P4138" s="1">
        <v>0</v>
      </c>
      <c r="Q4138" s="1">
        <v>2.89</v>
      </c>
    </row>
    <row r="4139" spans="1:17" ht="12.75">
      <c r="A4139" s="4">
        <v>45739</v>
      </c>
      <c r="B4139" s="18">
        <f>IF(AND(ISNUMBER(--LEFT(A4139,10)), ISNUMBER(--LEFT(C4139,10))), --LEFT(C4139,10) - --LEFT(A4139,10), "")</f>
        <v>7.5270000000018626</v>
      </c>
      <c r="C4139" s="4">
        <v>45746.527083333334</v>
      </c>
      <c r="D4139" s="16">
        <f>YEAR(C4139)</f>
        <v>2025</v>
      </c>
      <c r="E4139" s="1" t="str">
        <f t="shared" si="64"/>
        <v>March 2025</v>
      </c>
      <c r="F4139" s="3" t="str">
        <f ca="1">IF(C4139&gt;=TODAY()-365, "Last 12 Months", "After 12 Months")</f>
        <v>Last 12 Months</v>
      </c>
      <c r="G4139" s="1" t="s">
        <v>7240</v>
      </c>
      <c r="H4139" s="1" t="s">
        <v>543</v>
      </c>
      <c r="I4139" s="1" t="s">
        <v>7241</v>
      </c>
      <c r="J4139" s="8">
        <f>EOMONTH(C4139, 0)</f>
        <v>45747</v>
      </c>
      <c r="K4139" s="1" t="s">
        <v>373</v>
      </c>
      <c r="L4139" s="1" t="str">
        <f>IF(ISNUMBER(SEARCH("Social subscription",I4139)),"Social Sub",IF(OR(ISNUMBER(SEARCH("Mens",I4139)),ISNUMBER(SEARCH("Ladies",I4139))),"Match Fees",IF(OR(ISNUMBER(SEARCH("Badgers",I4139)),ISNUMBER(SEARCH("Match Fee",I4139))),"Match Fees",IF(OR(ISNUMBER(SEARCH("Training",I4139)),ISNUMBER(SEARCH("Aspirations",I4139))),"Training Fee",""))))</f>
        <v>Match Fees</v>
      </c>
      <c r="M4139" s="1">
        <v>3</v>
      </c>
      <c r="N4139" s="1">
        <v>0.06</v>
      </c>
      <c r="O4139" s="1">
        <v>0.05</v>
      </c>
      <c r="P4139" s="1">
        <v>0</v>
      </c>
      <c r="Q4139" s="1">
        <v>2.89</v>
      </c>
    </row>
    <row r="4140" spans="1:17" ht="12.75">
      <c r="A4140" s="4">
        <v>45745</v>
      </c>
      <c r="B4140" s="18">
        <f>IF(AND(ISNUMBER(--LEFT(A4140,10)), ISNUMBER(--LEFT(C4140,10))), --LEFT(C4140,10) - --LEFT(A4140,10), "")</f>
        <v>1.5270000000018626</v>
      </c>
      <c r="C4140" s="4">
        <v>45746.527083333334</v>
      </c>
      <c r="D4140" s="16">
        <f>YEAR(C4140)</f>
        <v>2025</v>
      </c>
      <c r="E4140" s="1" t="str">
        <f t="shared" si="64"/>
        <v>March 2025</v>
      </c>
      <c r="F4140" s="3" t="str">
        <f ca="1">IF(C4140&gt;=TODAY()-365, "Last 12 Months", "After 12 Months")</f>
        <v>Last 12 Months</v>
      </c>
      <c r="G4140" s="1" t="s">
        <v>7242</v>
      </c>
      <c r="H4140" s="1" t="s">
        <v>2896</v>
      </c>
      <c r="I4140" s="1" t="s">
        <v>7195</v>
      </c>
      <c r="J4140" s="8">
        <f>EOMONTH(C4140, 0)</f>
        <v>45747</v>
      </c>
      <c r="K4140" s="1" t="s">
        <v>373</v>
      </c>
      <c r="L4140" s="1" t="str">
        <f>IF(ISNUMBER(SEARCH("Social subscription",I4140)),"Social Sub",IF(OR(ISNUMBER(SEARCH("Mens",I4140)),ISNUMBER(SEARCH("Ladies",I4140))),"Match Fees",IF(OR(ISNUMBER(SEARCH("Badgers",I4140)),ISNUMBER(SEARCH("Match Fee",I4140))),"Match Fees",IF(OR(ISNUMBER(SEARCH("Training",I4140)),ISNUMBER(SEARCH("Aspirations",I4140))),"Training Fee",""))))</f>
        <v>Match Fees</v>
      </c>
      <c r="M4140" s="1">
        <v>10</v>
      </c>
      <c r="N4140" s="1">
        <v>0.19</v>
      </c>
      <c r="O4140" s="1">
        <v>0.1</v>
      </c>
      <c r="P4140" s="1">
        <v>0</v>
      </c>
      <c r="Q4140" s="1">
        <v>9.7100000000000009</v>
      </c>
    </row>
    <row r="4141" spans="1:17" ht="12.75">
      <c r="A4141" s="4">
        <v>45746</v>
      </c>
      <c r="B4141" s="18">
        <f>IF(AND(ISNUMBER(--LEFT(A4141,10)), ISNUMBER(--LEFT(C4141,10))), --LEFT(C4141,10) - --LEFT(A4141,10), "")</f>
        <v>0.52700000000186265</v>
      </c>
      <c r="C4141" s="4">
        <v>45746.527083333334</v>
      </c>
      <c r="D4141" s="16">
        <f>YEAR(C4141)</f>
        <v>2025</v>
      </c>
      <c r="E4141" s="1" t="str">
        <f t="shared" si="64"/>
        <v>March 2025</v>
      </c>
      <c r="F4141" s="3" t="str">
        <f ca="1">IF(C4141&gt;=TODAY()-365, "Last 12 Months", "After 12 Months")</f>
        <v>Last 12 Months</v>
      </c>
      <c r="G4141" s="1" t="s">
        <v>7243</v>
      </c>
      <c r="H4141" s="1" t="s">
        <v>543</v>
      </c>
      <c r="I4141" s="1" t="s">
        <v>7244</v>
      </c>
      <c r="J4141" s="8">
        <f>EOMONTH(C4141, 0)</f>
        <v>45747</v>
      </c>
      <c r="K4141" s="1" t="s">
        <v>373</v>
      </c>
      <c r="L4141" s="1" t="str">
        <f>IF(ISNUMBER(SEARCH("Social subscription",I4141)),"Social Sub",IF(OR(ISNUMBER(SEARCH("Mens",I4141)),ISNUMBER(SEARCH("Ladies",I4141))),"Match Fees",IF(OR(ISNUMBER(SEARCH("Badgers",I4141)),ISNUMBER(SEARCH("Match Fee",I4141))),"Match Fees",IF(OR(ISNUMBER(SEARCH("Training",I4141)),ISNUMBER(SEARCH("Aspirations",I4141))),"Training Fee",""))))</f>
        <v>Match Fees</v>
      </c>
      <c r="M4141" s="1">
        <v>3</v>
      </c>
      <c r="N4141" s="1">
        <v>0.04</v>
      </c>
      <c r="O4141" s="1">
        <v>0.05</v>
      </c>
      <c r="P4141" s="1">
        <v>0</v>
      </c>
      <c r="Q4141" s="1">
        <v>2.91</v>
      </c>
    </row>
    <row r="4142" spans="1:17" ht="12.75">
      <c r="A4142" s="4">
        <v>45746</v>
      </c>
      <c r="B4142" s="18">
        <f>IF(AND(ISNUMBER(--LEFT(A4142,10)), ISNUMBER(--LEFT(C4142,10))), --LEFT(C4142,10) - --LEFT(A4142,10), "")</f>
        <v>0.85689999999885913</v>
      </c>
      <c r="C4142" s="4">
        <v>45746.856944444444</v>
      </c>
      <c r="D4142" s="16">
        <f>YEAR(C4142)</f>
        <v>2025</v>
      </c>
      <c r="E4142" s="1" t="str">
        <f t="shared" si="64"/>
        <v>March 2025</v>
      </c>
      <c r="F4142" s="3" t="str">
        <f ca="1">IF(C4142&gt;=TODAY()-365, "Last 12 Months", "After 12 Months")</f>
        <v>Last 12 Months</v>
      </c>
      <c r="G4142" s="1" t="s">
        <v>7245</v>
      </c>
      <c r="H4142" s="1" t="s">
        <v>5977</v>
      </c>
      <c r="I4142" s="1" t="s">
        <v>7246</v>
      </c>
      <c r="J4142" s="8">
        <f>EOMONTH(C4142, 0)</f>
        <v>45747</v>
      </c>
      <c r="K4142" s="1" t="s">
        <v>241</v>
      </c>
      <c r="L4142" s="1" t="str">
        <f>IF(ISNUMBER(SEARCH("Social subscription",I4142)),"Social Sub",IF(OR(ISNUMBER(SEARCH("Mens",I4142)),ISNUMBER(SEARCH("Ladies",I4142))),"Match Fees",IF(OR(ISNUMBER(SEARCH("Badgers",I4142)),ISNUMBER(SEARCH("Match Fee",I4142))),"Match Fees",IF(OR(ISNUMBER(SEARCH("Training",I4142)),ISNUMBER(SEARCH("Aspirations",I4142))),"Training Fee",""))))</f>
        <v>Training Fee</v>
      </c>
      <c r="M4142" s="1">
        <v>3</v>
      </c>
      <c r="N4142" s="1">
        <v>0</v>
      </c>
      <c r="O4142" s="1">
        <v>0</v>
      </c>
      <c r="P4142" s="1">
        <v>0</v>
      </c>
      <c r="Q4142" s="1">
        <v>3</v>
      </c>
    </row>
    <row r="4143" spans="1:17" ht="12.75">
      <c r="A4143" s="4">
        <v>45746</v>
      </c>
      <c r="B4143" s="18">
        <f>IF(AND(ISNUMBER(--LEFT(A4143,10)), ISNUMBER(--LEFT(C4143,10))), --LEFT(C4143,10) - --LEFT(A4143,10), "")</f>
        <v>0.85689999999885913</v>
      </c>
      <c r="C4143" s="4">
        <v>45746.856944444444</v>
      </c>
      <c r="D4143" s="16">
        <f>YEAR(C4143)</f>
        <v>2025</v>
      </c>
      <c r="E4143" s="1" t="str">
        <f t="shared" si="64"/>
        <v>March 2025</v>
      </c>
      <c r="F4143" s="3" t="str">
        <f ca="1">IF(C4143&gt;=TODAY()-365, "Last 12 Months", "After 12 Months")</f>
        <v>Last 12 Months</v>
      </c>
      <c r="G4143" s="1" t="s">
        <v>7247</v>
      </c>
      <c r="H4143" s="1" t="s">
        <v>610</v>
      </c>
      <c r="I4143" s="1" t="s">
        <v>7246</v>
      </c>
      <c r="J4143" s="8">
        <f>EOMONTH(C4143, 0)</f>
        <v>45747</v>
      </c>
      <c r="K4143" s="1" t="s">
        <v>241</v>
      </c>
      <c r="L4143" s="1" t="str">
        <f>IF(ISNUMBER(SEARCH("Social subscription",I4143)),"Social Sub",IF(OR(ISNUMBER(SEARCH("Mens",I4143)),ISNUMBER(SEARCH("Ladies",I4143))),"Match Fees",IF(OR(ISNUMBER(SEARCH("Badgers",I4143)),ISNUMBER(SEARCH("Match Fee",I4143))),"Match Fees",IF(OR(ISNUMBER(SEARCH("Training",I4143)),ISNUMBER(SEARCH("Aspirations",I4143))),"Training Fee",""))))</f>
        <v>Training Fee</v>
      </c>
      <c r="M4143" s="1">
        <v>3</v>
      </c>
      <c r="N4143" s="1">
        <v>0</v>
      </c>
      <c r="O4143" s="1">
        <v>0</v>
      </c>
      <c r="P4143" s="1">
        <v>0</v>
      </c>
      <c r="Q4143" s="1">
        <v>3</v>
      </c>
    </row>
    <row r="4144" spans="1:17" ht="12.75">
      <c r="A4144" s="4">
        <v>45746</v>
      </c>
      <c r="B4144" s="18">
        <f>IF(AND(ISNUMBER(--LEFT(A4144,10)), ISNUMBER(--LEFT(C4144,10))), --LEFT(C4144,10) - --LEFT(A4144,10), "")</f>
        <v>0.85689999999885913</v>
      </c>
      <c r="C4144" s="4">
        <v>45746.856944444444</v>
      </c>
      <c r="D4144" s="16">
        <f>YEAR(C4144)</f>
        <v>2025</v>
      </c>
      <c r="E4144" s="1" t="str">
        <f t="shared" si="64"/>
        <v>March 2025</v>
      </c>
      <c r="F4144" s="3" t="str">
        <f ca="1">IF(C4144&gt;=TODAY()-365, "Last 12 Months", "After 12 Months")</f>
        <v>Last 12 Months</v>
      </c>
      <c r="G4144" s="1" t="s">
        <v>7248</v>
      </c>
      <c r="H4144" s="1" t="s">
        <v>613</v>
      </c>
      <c r="I4144" s="1" t="s">
        <v>7246</v>
      </c>
      <c r="J4144" s="8">
        <f>EOMONTH(C4144, 0)</f>
        <v>45747</v>
      </c>
      <c r="K4144" s="1" t="s">
        <v>241</v>
      </c>
      <c r="L4144" s="1" t="str">
        <f>IF(ISNUMBER(SEARCH("Social subscription",I4144)),"Social Sub",IF(OR(ISNUMBER(SEARCH("Mens",I4144)),ISNUMBER(SEARCH("Ladies",I4144))),"Match Fees",IF(OR(ISNUMBER(SEARCH("Badgers",I4144)),ISNUMBER(SEARCH("Match Fee",I4144))),"Match Fees",IF(OR(ISNUMBER(SEARCH("Training",I4144)),ISNUMBER(SEARCH("Aspirations",I4144))),"Training Fee",""))))</f>
        <v>Training Fee</v>
      </c>
      <c r="M4144" s="1">
        <v>3</v>
      </c>
      <c r="N4144" s="1">
        <v>0</v>
      </c>
      <c r="O4144" s="1">
        <v>0</v>
      </c>
      <c r="P4144" s="1">
        <v>0</v>
      </c>
      <c r="Q4144" s="1">
        <v>3</v>
      </c>
    </row>
    <row r="4145" spans="1:21" ht="12.75">
      <c r="A4145" s="4">
        <v>45746</v>
      </c>
      <c r="B4145" s="18">
        <f>IF(AND(ISNUMBER(--LEFT(A4145,10)), ISNUMBER(--LEFT(C4145,10))), --LEFT(C4145,10) - --LEFT(A4145,10), "")</f>
        <v>0.85689999999885913</v>
      </c>
      <c r="C4145" s="4">
        <v>45746.856944444444</v>
      </c>
      <c r="D4145" s="16">
        <f>YEAR(C4145)</f>
        <v>2025</v>
      </c>
      <c r="E4145" s="1" t="str">
        <f t="shared" si="64"/>
        <v>March 2025</v>
      </c>
      <c r="F4145" s="3" t="str">
        <f ca="1">IF(C4145&gt;=TODAY()-365, "Last 12 Months", "After 12 Months")</f>
        <v>Last 12 Months</v>
      </c>
      <c r="G4145" s="1" t="s">
        <v>7249</v>
      </c>
      <c r="H4145" s="1" t="s">
        <v>5353</v>
      </c>
      <c r="I4145" s="1" t="s">
        <v>7246</v>
      </c>
      <c r="J4145" s="8">
        <f>EOMONTH(C4145, 0)</f>
        <v>45747</v>
      </c>
      <c r="K4145" s="1" t="s">
        <v>241</v>
      </c>
      <c r="L4145" s="1" t="str">
        <f>IF(ISNUMBER(SEARCH("Social subscription",I4145)),"Social Sub",IF(OR(ISNUMBER(SEARCH("Mens",I4145)),ISNUMBER(SEARCH("Ladies",I4145))),"Match Fees",IF(OR(ISNUMBER(SEARCH("Badgers",I4145)),ISNUMBER(SEARCH("Match Fee",I4145))),"Match Fees",IF(OR(ISNUMBER(SEARCH("Training",I4145)),ISNUMBER(SEARCH("Aspirations",I4145))),"Training Fee",""))))</f>
        <v>Training Fee</v>
      </c>
      <c r="M4145" s="1">
        <v>3</v>
      </c>
      <c r="N4145" s="1">
        <v>0</v>
      </c>
      <c r="O4145" s="1">
        <v>0</v>
      </c>
      <c r="P4145" s="1">
        <v>0</v>
      </c>
      <c r="Q4145" s="1">
        <v>3</v>
      </c>
    </row>
    <row r="4146" spans="1:21" ht="12.75">
      <c r="A4146" s="4">
        <v>45746</v>
      </c>
      <c r="B4146" s="18">
        <f>IF(AND(ISNUMBER(--LEFT(A4146,10)), ISNUMBER(--LEFT(C4146,10))), --LEFT(C4146,10) - --LEFT(A4146,10), "")</f>
        <v>0.85689999999885913</v>
      </c>
      <c r="C4146" s="4">
        <v>45746.856944444444</v>
      </c>
      <c r="D4146" s="16">
        <f>YEAR(C4146)</f>
        <v>2025</v>
      </c>
      <c r="E4146" s="1" t="str">
        <f t="shared" si="64"/>
        <v>March 2025</v>
      </c>
      <c r="F4146" s="3" t="str">
        <f ca="1">IF(C4146&gt;=TODAY()-365, "Last 12 Months", "After 12 Months")</f>
        <v>Last 12 Months</v>
      </c>
      <c r="G4146" s="1" t="s">
        <v>7250</v>
      </c>
      <c r="H4146" s="1" t="s">
        <v>1153</v>
      </c>
      <c r="I4146" s="1" t="s">
        <v>7246</v>
      </c>
      <c r="J4146" s="8">
        <f>EOMONTH(C4146, 0)</f>
        <v>45747</v>
      </c>
      <c r="K4146" s="1" t="s">
        <v>241</v>
      </c>
      <c r="L4146" s="1" t="str">
        <f>IF(ISNUMBER(SEARCH("Social subscription",I4146)),"Social Sub",IF(OR(ISNUMBER(SEARCH("Mens",I4146)),ISNUMBER(SEARCH("Ladies",I4146))),"Match Fees",IF(OR(ISNUMBER(SEARCH("Badgers",I4146)),ISNUMBER(SEARCH("Match Fee",I4146))),"Match Fees",IF(OR(ISNUMBER(SEARCH("Training",I4146)),ISNUMBER(SEARCH("Aspirations",I4146))),"Training Fee",""))))</f>
        <v>Training Fee</v>
      </c>
      <c r="M4146" s="1">
        <v>3</v>
      </c>
      <c r="N4146" s="1">
        <v>0</v>
      </c>
      <c r="O4146" s="1">
        <v>0</v>
      </c>
      <c r="P4146" s="1">
        <v>0</v>
      </c>
      <c r="Q4146" s="1">
        <v>3</v>
      </c>
    </row>
    <row r="4147" spans="1:21" ht="12.75">
      <c r="A4147" s="4">
        <v>45746</v>
      </c>
      <c r="B4147" s="18">
        <f>IF(AND(ISNUMBER(--LEFT(A4147,10)), ISNUMBER(--LEFT(C4147,10))), --LEFT(C4147,10) - --LEFT(A4147,10), "")</f>
        <v>0.85689999999885913</v>
      </c>
      <c r="C4147" s="4">
        <v>45746.856944444444</v>
      </c>
      <c r="D4147" s="16">
        <f>YEAR(C4147)</f>
        <v>2025</v>
      </c>
      <c r="E4147" s="1" t="str">
        <f t="shared" si="64"/>
        <v>March 2025</v>
      </c>
      <c r="F4147" s="3" t="str">
        <f ca="1">IF(C4147&gt;=TODAY()-365, "Last 12 Months", "After 12 Months")</f>
        <v>Last 12 Months</v>
      </c>
      <c r="G4147" s="1" t="s">
        <v>7251</v>
      </c>
      <c r="H4147" s="1" t="s">
        <v>1156</v>
      </c>
      <c r="I4147" s="1" t="s">
        <v>7246</v>
      </c>
      <c r="J4147" s="8">
        <f>EOMONTH(C4147, 0)</f>
        <v>45747</v>
      </c>
      <c r="K4147" s="1" t="s">
        <v>241</v>
      </c>
      <c r="L4147" s="1" t="str">
        <f>IF(ISNUMBER(SEARCH("Social subscription",I4147)),"Social Sub",IF(OR(ISNUMBER(SEARCH("Mens",I4147)),ISNUMBER(SEARCH("Ladies",I4147))),"Match Fees",IF(OR(ISNUMBER(SEARCH("Badgers",I4147)),ISNUMBER(SEARCH("Match Fee",I4147))),"Match Fees",IF(OR(ISNUMBER(SEARCH("Training",I4147)),ISNUMBER(SEARCH("Aspirations",I4147))),"Training Fee",""))))</f>
        <v>Training Fee</v>
      </c>
      <c r="M4147" s="1">
        <v>3</v>
      </c>
      <c r="N4147" s="1">
        <v>0</v>
      </c>
      <c r="O4147" s="1">
        <v>0</v>
      </c>
      <c r="P4147" s="1">
        <v>0</v>
      </c>
      <c r="Q4147" s="1">
        <v>3</v>
      </c>
    </row>
    <row r="4148" spans="1:21" ht="12.75">
      <c r="A4148" s="4">
        <v>45746</v>
      </c>
      <c r="B4148" s="18">
        <f>IF(AND(ISNUMBER(--LEFT(A4148,10)), ISNUMBER(--LEFT(C4148,10))), --LEFT(C4148,10) - --LEFT(A4148,10), "")</f>
        <v>0.85689999999885913</v>
      </c>
      <c r="C4148" s="4">
        <v>45746.856944444444</v>
      </c>
      <c r="D4148" s="16">
        <f>YEAR(C4148)</f>
        <v>2025</v>
      </c>
      <c r="E4148" s="1" t="str">
        <f t="shared" si="64"/>
        <v>March 2025</v>
      </c>
      <c r="F4148" s="3" t="str">
        <f ca="1">IF(C4148&gt;=TODAY()-365, "Last 12 Months", "After 12 Months")</f>
        <v>Last 12 Months</v>
      </c>
      <c r="G4148" s="1" t="s">
        <v>7252</v>
      </c>
      <c r="H4148" s="1" t="s">
        <v>1429</v>
      </c>
      <c r="I4148" s="1" t="s">
        <v>7246</v>
      </c>
      <c r="J4148" s="8">
        <f>EOMONTH(C4148, 0)</f>
        <v>45747</v>
      </c>
      <c r="K4148" s="1" t="s">
        <v>241</v>
      </c>
      <c r="L4148" s="1" t="str">
        <f>IF(ISNUMBER(SEARCH("Social subscription",I4148)),"Social Sub",IF(OR(ISNUMBER(SEARCH("Mens",I4148)),ISNUMBER(SEARCH("Ladies",I4148))),"Match Fees",IF(OR(ISNUMBER(SEARCH("Badgers",I4148)),ISNUMBER(SEARCH("Match Fee",I4148))),"Match Fees",IF(OR(ISNUMBER(SEARCH("Training",I4148)),ISNUMBER(SEARCH("Aspirations",I4148))),"Training Fee",""))))</f>
        <v>Training Fee</v>
      </c>
      <c r="M4148" s="1">
        <v>3</v>
      </c>
      <c r="N4148" s="1">
        <v>0</v>
      </c>
      <c r="O4148" s="1">
        <v>0</v>
      </c>
      <c r="P4148" s="1">
        <v>0</v>
      </c>
      <c r="Q4148" s="1">
        <v>3</v>
      </c>
    </row>
    <row r="4149" spans="1:21" ht="12.75">
      <c r="A4149" s="4">
        <v>45746</v>
      </c>
      <c r="B4149" s="18">
        <f>IF(AND(ISNUMBER(--LEFT(A4149,10)), ISNUMBER(--LEFT(C4149,10))), --LEFT(C4149,10) - --LEFT(A4149,10), "")</f>
        <v>0.85689999999885913</v>
      </c>
      <c r="C4149" s="4">
        <v>45746.856944444444</v>
      </c>
      <c r="D4149" s="16">
        <f>YEAR(C4149)</f>
        <v>2025</v>
      </c>
      <c r="E4149" s="1" t="str">
        <f t="shared" si="64"/>
        <v>March 2025</v>
      </c>
      <c r="F4149" s="3" t="str">
        <f ca="1">IF(C4149&gt;=TODAY()-365, "Last 12 Months", "After 12 Months")</f>
        <v>Last 12 Months</v>
      </c>
      <c r="G4149" s="1" t="s">
        <v>7253</v>
      </c>
      <c r="H4149" s="1" t="s">
        <v>781</v>
      </c>
      <c r="I4149" s="1" t="s">
        <v>7254</v>
      </c>
      <c r="J4149" s="8">
        <f>EOMONTH(C4149, 0)</f>
        <v>45747</v>
      </c>
      <c r="K4149" s="1" t="s">
        <v>233</v>
      </c>
      <c r="L4149" s="1" t="str">
        <f>IF(ISNUMBER(SEARCH("Social subscription",I4149)),"Social Sub",IF(OR(ISNUMBER(SEARCH("Mens",I4149)),ISNUMBER(SEARCH("Ladies",I4149))),"Match Fees",IF(OR(ISNUMBER(SEARCH("Badgers",I4149)),ISNUMBER(SEARCH("Match Fee",I4149))),"Match Fees",IF(OR(ISNUMBER(SEARCH("Training",I4149)),ISNUMBER(SEARCH("Aspirations",I4149))),"Training Fee",""))))</f>
        <v>Training Fee</v>
      </c>
      <c r="M4149" s="1">
        <v>3</v>
      </c>
      <c r="N4149" s="1">
        <v>0</v>
      </c>
      <c r="O4149" s="1">
        <v>0</v>
      </c>
      <c r="P4149" s="1">
        <v>0</v>
      </c>
      <c r="Q4149" s="1">
        <v>3</v>
      </c>
    </row>
    <row r="4150" spans="1:21" ht="12.75">
      <c r="A4150" s="4">
        <v>45746</v>
      </c>
      <c r="B4150" s="18">
        <f>IF(AND(ISNUMBER(--LEFT(A4150,10)), ISNUMBER(--LEFT(C4150,10))), --LEFT(C4150,10) - --LEFT(A4150,10), "")</f>
        <v>0.85689999999885913</v>
      </c>
      <c r="C4150" s="4">
        <v>45746.856944444444</v>
      </c>
      <c r="D4150" s="16">
        <f>YEAR(C4150)</f>
        <v>2025</v>
      </c>
      <c r="E4150" s="1" t="str">
        <f t="shared" si="64"/>
        <v>March 2025</v>
      </c>
      <c r="F4150" s="3" t="str">
        <f ca="1">IF(C4150&gt;=TODAY()-365, "Last 12 Months", "After 12 Months")</f>
        <v>Last 12 Months</v>
      </c>
      <c r="G4150" s="1" t="s">
        <v>7255</v>
      </c>
      <c r="H4150" s="1" t="s">
        <v>1270</v>
      </c>
      <c r="I4150" s="1" t="s">
        <v>7246</v>
      </c>
      <c r="J4150" s="8">
        <f>EOMONTH(C4150, 0)</f>
        <v>45747</v>
      </c>
      <c r="K4150" s="1" t="s">
        <v>241</v>
      </c>
      <c r="L4150" s="1" t="str">
        <f>IF(ISNUMBER(SEARCH("Social subscription",I4150)),"Social Sub",IF(OR(ISNUMBER(SEARCH("Mens",I4150)),ISNUMBER(SEARCH("Ladies",I4150))),"Match Fees",IF(OR(ISNUMBER(SEARCH("Badgers",I4150)),ISNUMBER(SEARCH("Match Fee",I4150))),"Match Fees",IF(OR(ISNUMBER(SEARCH("Training",I4150)),ISNUMBER(SEARCH("Aspirations",I4150))),"Training Fee",""))))</f>
        <v>Training Fee</v>
      </c>
      <c r="M4150" s="1">
        <v>3</v>
      </c>
      <c r="N4150" s="1">
        <v>0</v>
      </c>
      <c r="O4150" s="1">
        <v>0</v>
      </c>
      <c r="P4150" s="1">
        <v>0</v>
      </c>
      <c r="Q4150" s="1">
        <v>3</v>
      </c>
      <c r="U4150" t="s">
        <v>7256</v>
      </c>
    </row>
    <row r="4151" spans="1:21" ht="12.75">
      <c r="A4151" s="4">
        <v>45744</v>
      </c>
      <c r="B4151" s="18">
        <f>IF(AND(ISNUMBER(--LEFT(A4151,10)), ISNUMBER(--LEFT(C4151,10))), --LEFT(C4151,10) - --LEFT(A4151,10), "")</f>
        <v>2.8576000000030035</v>
      </c>
      <c r="C4151" s="4">
        <v>45746.857638888891</v>
      </c>
      <c r="D4151" s="16">
        <f>YEAR(C4151)</f>
        <v>2025</v>
      </c>
      <c r="E4151" s="1" t="str">
        <f t="shared" si="64"/>
        <v>March 2025</v>
      </c>
      <c r="F4151" s="3" t="str">
        <f ca="1">IF(C4151&gt;=TODAY()-365, "Last 12 Months", "After 12 Months")</f>
        <v>Last 12 Months</v>
      </c>
      <c r="G4151" s="1" t="s">
        <v>7257</v>
      </c>
      <c r="H4151" s="1" t="s">
        <v>1429</v>
      </c>
      <c r="I4151" s="1" t="s">
        <v>7258</v>
      </c>
      <c r="J4151" s="8">
        <f>EOMONTH(C4151, 0)</f>
        <v>45747</v>
      </c>
      <c r="K4151" s="1" t="s">
        <v>241</v>
      </c>
      <c r="L4151" s="1" t="str">
        <f>IF(ISNUMBER(SEARCH("Social subscription",I4151)),"Social Sub",IF(OR(ISNUMBER(SEARCH("Mens",I4151)),ISNUMBER(SEARCH("Ladies",I4151))),"Match Fees",IF(OR(ISNUMBER(SEARCH("Badgers",I4151)),ISNUMBER(SEARCH("Match Fee",I4151))),"Match Fees",IF(OR(ISNUMBER(SEARCH("Training",I4151)),ISNUMBER(SEARCH("Aspirations",I4151))),"Training Fee",""))))</f>
        <v>Match Fees</v>
      </c>
      <c r="M4151" s="1">
        <v>3</v>
      </c>
      <c r="N4151" s="1">
        <v>0</v>
      </c>
      <c r="O4151" s="1">
        <v>0</v>
      </c>
      <c r="P4151" s="1">
        <v>0</v>
      </c>
      <c r="Q4151" s="1">
        <v>3</v>
      </c>
    </row>
    <row r="4152" spans="1:21" ht="12.75">
      <c r="A4152" s="4">
        <v>45716</v>
      </c>
      <c r="B4152" s="18">
        <f>IF(AND(ISNUMBER(--LEFT(A4152,10)), ISNUMBER(--LEFT(C4152,10))), --LEFT(C4152,10) - --LEFT(A4152,10), "")</f>
        <v>31.354099999996834</v>
      </c>
      <c r="C4152" s="4">
        <v>45747.354166666664</v>
      </c>
      <c r="D4152" s="16">
        <f>YEAR(C4152)</f>
        <v>2025</v>
      </c>
      <c r="E4152" s="1" t="str">
        <f t="shared" si="64"/>
        <v>March 2025</v>
      </c>
      <c r="F4152" s="3" t="str">
        <f ca="1">IF(C4152&gt;=TODAY()-365, "Last 12 Months", "After 12 Months")</f>
        <v>Last 12 Months</v>
      </c>
      <c r="G4152" s="1" t="s">
        <v>7259</v>
      </c>
      <c r="H4152" s="1" t="s">
        <v>377</v>
      </c>
      <c r="I4152" s="1" t="s">
        <v>6595</v>
      </c>
      <c r="J4152" s="8">
        <f>EOMONTH(C4152, 0)</f>
        <v>45747</v>
      </c>
      <c r="K4152" s="1" t="s">
        <v>373</v>
      </c>
      <c r="L4152" s="1" t="str">
        <f>IF(ISNUMBER(SEARCH("Social subscription",I4152)),"Social Sub",IF(OR(ISNUMBER(SEARCH("Mens",I4152)),ISNUMBER(SEARCH("Ladies",I4152))),"Match Fees",IF(OR(ISNUMBER(SEARCH("Badgers",I4152)),ISNUMBER(SEARCH("Match Fee",I4152))),"Match Fees",IF(OR(ISNUMBER(SEARCH("Training",I4152)),ISNUMBER(SEARCH("Aspirations",I4152))),"Training Fee",""))))</f>
        <v>Match Fees</v>
      </c>
      <c r="M4152" s="1">
        <v>10</v>
      </c>
      <c r="N4152" s="1">
        <v>0.2</v>
      </c>
      <c r="O4152" s="1">
        <v>0.1</v>
      </c>
      <c r="P4152" s="1">
        <v>0</v>
      </c>
      <c r="Q4152" s="1">
        <v>9.6999999999999993</v>
      </c>
    </row>
    <row r="4153" spans="1:21" ht="12.75">
      <c r="A4153" s="4">
        <v>45723</v>
      </c>
      <c r="B4153" s="18">
        <f>IF(AND(ISNUMBER(--LEFT(A4153,10)), ISNUMBER(--LEFT(C4153,10))), --LEFT(C4153,10) - --LEFT(A4153,10), "")</f>
        <v>24.354099999996834</v>
      </c>
      <c r="C4153" s="4">
        <v>45747.354166666664</v>
      </c>
      <c r="D4153" s="16">
        <f>YEAR(C4153)</f>
        <v>2025</v>
      </c>
      <c r="E4153" s="1" t="str">
        <f t="shared" si="64"/>
        <v>March 2025</v>
      </c>
      <c r="F4153" s="3" t="str">
        <f ca="1">IF(C4153&gt;=TODAY()-365, "Last 12 Months", "After 12 Months")</f>
        <v>Last 12 Months</v>
      </c>
      <c r="G4153" s="1" t="s">
        <v>7260</v>
      </c>
      <c r="H4153" s="1" t="s">
        <v>377</v>
      </c>
      <c r="I4153" s="1" t="s">
        <v>7086</v>
      </c>
      <c r="J4153" s="8">
        <f>EOMONTH(C4153, 0)</f>
        <v>45747</v>
      </c>
      <c r="K4153" s="1" t="s">
        <v>373</v>
      </c>
      <c r="L4153" s="1" t="str">
        <f>IF(ISNUMBER(SEARCH("Social subscription",I4153)),"Social Sub",IF(OR(ISNUMBER(SEARCH("Mens",I4153)),ISNUMBER(SEARCH("Ladies",I4153))),"Match Fees",IF(OR(ISNUMBER(SEARCH("Badgers",I4153)),ISNUMBER(SEARCH("Match Fee",I4153))),"Match Fees",IF(OR(ISNUMBER(SEARCH("Training",I4153)),ISNUMBER(SEARCH("Aspirations",I4153))),"Training Fee",""))))</f>
        <v>Match Fees</v>
      </c>
      <c r="M4153" s="1">
        <v>10</v>
      </c>
      <c r="N4153" s="1">
        <v>0.2</v>
      </c>
      <c r="O4153" s="1">
        <v>0.1</v>
      </c>
      <c r="P4153" s="1">
        <v>0</v>
      </c>
      <c r="Q4153" s="1">
        <v>9.6999999999999993</v>
      </c>
    </row>
    <row r="4154" spans="1:21" ht="12.75">
      <c r="A4154" s="4">
        <v>45731</v>
      </c>
      <c r="B4154" s="18">
        <f>IF(AND(ISNUMBER(--LEFT(A4154,10)), ISNUMBER(--LEFT(C4154,10))), --LEFT(C4154,10) - --LEFT(A4154,10), "")</f>
        <v>16.354099999996834</v>
      </c>
      <c r="C4154" s="4">
        <v>45747.354166666664</v>
      </c>
      <c r="D4154" s="16">
        <f>YEAR(C4154)</f>
        <v>2025</v>
      </c>
      <c r="E4154" s="1" t="str">
        <f t="shared" si="64"/>
        <v>March 2025</v>
      </c>
      <c r="F4154" s="3" t="str">
        <f ca="1">IF(C4154&gt;=TODAY()-365, "Last 12 Months", "After 12 Months")</f>
        <v>Last 12 Months</v>
      </c>
      <c r="G4154" s="1" t="s">
        <v>7261</v>
      </c>
      <c r="H4154" s="1" t="s">
        <v>377</v>
      </c>
      <c r="I4154" s="1" t="s">
        <v>7149</v>
      </c>
      <c r="J4154" s="8">
        <f>EOMONTH(C4154, 0)</f>
        <v>45747</v>
      </c>
      <c r="K4154" s="1" t="s">
        <v>373</v>
      </c>
      <c r="L4154" s="1" t="str">
        <f>IF(ISNUMBER(SEARCH("Social subscription",I4154)),"Social Sub",IF(OR(ISNUMBER(SEARCH("Mens",I4154)),ISNUMBER(SEARCH("Ladies",I4154))),"Match Fees",IF(OR(ISNUMBER(SEARCH("Badgers",I4154)),ISNUMBER(SEARCH("Match Fee",I4154))),"Match Fees",IF(OR(ISNUMBER(SEARCH("Training",I4154)),ISNUMBER(SEARCH("Aspirations",I4154))),"Training Fee",""))))</f>
        <v>Match Fees</v>
      </c>
      <c r="M4154" s="1">
        <v>10</v>
      </c>
      <c r="N4154" s="1">
        <v>0.2</v>
      </c>
      <c r="O4154" s="1">
        <v>0.1</v>
      </c>
      <c r="P4154" s="1">
        <v>0</v>
      </c>
      <c r="Q4154" s="1">
        <v>9.6999999999999993</v>
      </c>
    </row>
    <row r="4155" spans="1:21" ht="12.75">
      <c r="A4155" s="4">
        <v>45744</v>
      </c>
      <c r="B4155" s="18">
        <f>IF(AND(ISNUMBER(--LEFT(A4155,10)), ISNUMBER(--LEFT(C4155,10))), --LEFT(C4155,10) - --LEFT(A4155,10), "")</f>
        <v>3.3540999999968335</v>
      </c>
      <c r="C4155" s="4">
        <v>45747.354166666664</v>
      </c>
      <c r="D4155" s="16">
        <f>YEAR(C4155)</f>
        <v>2025</v>
      </c>
      <c r="E4155" s="1" t="str">
        <f t="shared" si="64"/>
        <v>March 2025</v>
      </c>
      <c r="F4155" s="3" t="str">
        <f ca="1">IF(C4155&gt;=TODAY()-365, "Last 12 Months", "After 12 Months")</f>
        <v>Last 12 Months</v>
      </c>
      <c r="G4155" s="1" t="s">
        <v>7262</v>
      </c>
      <c r="H4155" s="1" t="s">
        <v>377</v>
      </c>
      <c r="I4155" s="1" t="s">
        <v>7263</v>
      </c>
      <c r="J4155" s="8">
        <f>EOMONTH(C4155, 0)</f>
        <v>45747</v>
      </c>
      <c r="K4155" s="1" t="s">
        <v>373</v>
      </c>
      <c r="L4155" s="1" t="str">
        <f>IF(ISNUMBER(SEARCH("Social subscription",I4155)),"Social Sub",IF(OR(ISNUMBER(SEARCH("Mens",I4155)),ISNUMBER(SEARCH("Ladies",I4155))),"Match Fees",IF(OR(ISNUMBER(SEARCH("Badgers",I4155)),ISNUMBER(SEARCH("Match Fee",I4155))),"Match Fees",IF(OR(ISNUMBER(SEARCH("Training",I4155)),ISNUMBER(SEARCH("Aspirations",I4155))),"Training Fee",""))))</f>
        <v>Match Fees</v>
      </c>
      <c r="M4155" s="1">
        <v>10</v>
      </c>
      <c r="N4155" s="1">
        <v>0.2</v>
      </c>
      <c r="O4155" s="1">
        <v>0.1</v>
      </c>
      <c r="P4155" s="1">
        <v>0</v>
      </c>
      <c r="Q4155" s="1">
        <v>9.6999999999999993</v>
      </c>
    </row>
    <row r="4156" spans="1:21" ht="12.75">
      <c r="A4156" s="4">
        <v>45716</v>
      </c>
      <c r="B4156" s="18">
        <f>IF(AND(ISNUMBER(--LEFT(A4156,10)), ISNUMBER(--LEFT(C4156,10))), --LEFT(C4156,10) - --LEFT(A4156,10), "")</f>
        <v>31.354099999996834</v>
      </c>
      <c r="C4156" s="4">
        <v>45747.354166666664</v>
      </c>
      <c r="D4156" s="16">
        <f>YEAR(C4156)</f>
        <v>2025</v>
      </c>
      <c r="E4156" s="1" t="str">
        <f t="shared" si="64"/>
        <v>March 2025</v>
      </c>
      <c r="F4156" s="3" t="str">
        <f ca="1">IF(C4156&gt;=TODAY()-365, "Last 12 Months", "After 12 Months")</f>
        <v>Last 12 Months</v>
      </c>
      <c r="G4156" s="1" t="s">
        <v>7264</v>
      </c>
      <c r="H4156" s="1" t="s">
        <v>774</v>
      </c>
      <c r="I4156" s="1" t="s">
        <v>6595</v>
      </c>
      <c r="J4156" s="8">
        <f>EOMONTH(C4156, 0)</f>
        <v>45747</v>
      </c>
      <c r="K4156" s="1" t="s">
        <v>373</v>
      </c>
      <c r="L4156" s="1" t="str">
        <f>IF(ISNUMBER(SEARCH("Social subscription",I4156)),"Social Sub",IF(OR(ISNUMBER(SEARCH("Mens",I4156)),ISNUMBER(SEARCH("Ladies",I4156))),"Match Fees",IF(OR(ISNUMBER(SEARCH("Badgers",I4156)),ISNUMBER(SEARCH("Match Fee",I4156))),"Match Fees",IF(OR(ISNUMBER(SEARCH("Training",I4156)),ISNUMBER(SEARCH("Aspirations",I4156))),"Training Fee",""))))</f>
        <v>Match Fees</v>
      </c>
      <c r="M4156" s="1">
        <v>10</v>
      </c>
      <c r="N4156" s="1">
        <v>0.22</v>
      </c>
      <c r="O4156" s="1">
        <v>0.1</v>
      </c>
      <c r="P4156" s="1">
        <v>0</v>
      </c>
      <c r="Q4156" s="1">
        <v>9.68</v>
      </c>
    </row>
    <row r="4157" spans="1:21" ht="12.75">
      <c r="A4157" s="4">
        <v>45723</v>
      </c>
      <c r="B4157" s="18">
        <f>IF(AND(ISNUMBER(--LEFT(A4157,10)), ISNUMBER(--LEFT(C4157,10))), --LEFT(C4157,10) - --LEFT(A4157,10), "")</f>
        <v>24.354099999996834</v>
      </c>
      <c r="C4157" s="4">
        <v>45747.354166666664</v>
      </c>
      <c r="D4157" s="16">
        <f>YEAR(C4157)</f>
        <v>2025</v>
      </c>
      <c r="E4157" s="1" t="str">
        <f t="shared" si="64"/>
        <v>March 2025</v>
      </c>
      <c r="F4157" s="3" t="str">
        <f ca="1">IF(C4157&gt;=TODAY()-365, "Last 12 Months", "After 12 Months")</f>
        <v>Last 12 Months</v>
      </c>
      <c r="G4157" s="1" t="s">
        <v>7265</v>
      </c>
      <c r="H4157" s="1" t="s">
        <v>774</v>
      </c>
      <c r="I4157" s="1" t="s">
        <v>7086</v>
      </c>
      <c r="J4157" s="8">
        <f>EOMONTH(C4157, 0)</f>
        <v>45747</v>
      </c>
      <c r="K4157" s="1" t="s">
        <v>373</v>
      </c>
      <c r="L4157" s="1" t="str">
        <f>IF(ISNUMBER(SEARCH("Social subscription",I4157)),"Social Sub",IF(OR(ISNUMBER(SEARCH("Mens",I4157)),ISNUMBER(SEARCH("Ladies",I4157))),"Match Fees",IF(OR(ISNUMBER(SEARCH("Badgers",I4157)),ISNUMBER(SEARCH("Match Fee",I4157))),"Match Fees",IF(OR(ISNUMBER(SEARCH("Training",I4157)),ISNUMBER(SEARCH("Aspirations",I4157))),"Training Fee",""))))</f>
        <v>Match Fees</v>
      </c>
      <c r="M4157" s="1">
        <v>10</v>
      </c>
      <c r="N4157" s="1">
        <v>0.22</v>
      </c>
      <c r="O4157" s="1">
        <v>0.1</v>
      </c>
      <c r="P4157" s="1">
        <v>0</v>
      </c>
      <c r="Q4157" s="1">
        <v>9.68</v>
      </c>
    </row>
    <row r="4158" spans="1:21" ht="12.75">
      <c r="A4158" s="4">
        <v>45731</v>
      </c>
      <c r="B4158" s="18">
        <f>IF(AND(ISNUMBER(--LEFT(A4158,10)), ISNUMBER(--LEFT(C4158,10))), --LEFT(C4158,10) - --LEFT(A4158,10), "")</f>
        <v>16.354099999996834</v>
      </c>
      <c r="C4158" s="4">
        <v>45747.354166666664</v>
      </c>
      <c r="D4158" s="16">
        <f>YEAR(C4158)</f>
        <v>2025</v>
      </c>
      <c r="E4158" s="1" t="str">
        <f t="shared" si="64"/>
        <v>March 2025</v>
      </c>
      <c r="F4158" s="3" t="str">
        <f ca="1">IF(C4158&gt;=TODAY()-365, "Last 12 Months", "After 12 Months")</f>
        <v>Last 12 Months</v>
      </c>
      <c r="G4158" s="1" t="s">
        <v>7266</v>
      </c>
      <c r="H4158" s="1" t="s">
        <v>774</v>
      </c>
      <c r="I4158" s="1" t="s">
        <v>7149</v>
      </c>
      <c r="J4158" s="8">
        <f>EOMONTH(C4158, 0)</f>
        <v>45747</v>
      </c>
      <c r="K4158" s="1" t="s">
        <v>373</v>
      </c>
      <c r="L4158" s="1" t="str">
        <f>IF(ISNUMBER(SEARCH("Social subscription",I4158)),"Social Sub",IF(OR(ISNUMBER(SEARCH("Mens",I4158)),ISNUMBER(SEARCH("Ladies",I4158))),"Match Fees",IF(OR(ISNUMBER(SEARCH("Badgers",I4158)),ISNUMBER(SEARCH("Match Fee",I4158))),"Match Fees",IF(OR(ISNUMBER(SEARCH("Training",I4158)),ISNUMBER(SEARCH("Aspirations",I4158))),"Training Fee",""))))</f>
        <v>Match Fees</v>
      </c>
      <c r="M4158" s="1">
        <v>10</v>
      </c>
      <c r="N4158" s="1">
        <v>0.21</v>
      </c>
      <c r="O4158" s="1">
        <v>0.1</v>
      </c>
      <c r="P4158" s="1">
        <v>0</v>
      </c>
      <c r="Q4158" s="1">
        <v>9.69</v>
      </c>
    </row>
    <row r="4159" spans="1:21" ht="12.75">
      <c r="A4159" s="4">
        <v>45704</v>
      </c>
      <c r="B4159" s="18">
        <f>IF(AND(ISNUMBER(--LEFT(A4159,10)), ISNUMBER(--LEFT(C4159,10))), --LEFT(C4159,10) - --LEFT(A4159,10), "")</f>
        <v>43.354099999996834</v>
      </c>
      <c r="C4159" s="4">
        <v>45747.354166666664</v>
      </c>
      <c r="D4159" s="16">
        <f>YEAR(C4159)</f>
        <v>2025</v>
      </c>
      <c r="E4159" s="1" t="str">
        <f t="shared" si="64"/>
        <v>March 2025</v>
      </c>
      <c r="F4159" s="3" t="str">
        <f ca="1">IF(C4159&gt;=TODAY()-365, "Last 12 Months", "After 12 Months")</f>
        <v>Last 12 Months</v>
      </c>
      <c r="G4159" s="1" t="s">
        <v>7267</v>
      </c>
      <c r="H4159" s="1" t="s">
        <v>497</v>
      </c>
      <c r="I4159" s="1" t="s">
        <v>7268</v>
      </c>
      <c r="J4159" s="8">
        <f>EOMONTH(C4159, 0)</f>
        <v>45747</v>
      </c>
      <c r="K4159" s="1" t="s">
        <v>373</v>
      </c>
      <c r="L4159" s="1" t="str">
        <f>IF(ISNUMBER(SEARCH("Social subscription",I4159)),"Social Sub",IF(OR(ISNUMBER(SEARCH("Mens",I4159)),ISNUMBER(SEARCH("Ladies",I4159))),"Match Fees",IF(OR(ISNUMBER(SEARCH("Badgers",I4159)),ISNUMBER(SEARCH("Match Fee",I4159))),"Match Fees",IF(OR(ISNUMBER(SEARCH("Training",I4159)),ISNUMBER(SEARCH("Aspirations",I4159))),"Training Fee",""))))</f>
        <v>Training Fee</v>
      </c>
      <c r="M4159" s="1">
        <v>3</v>
      </c>
      <c r="N4159" s="1">
        <v>7.0000000000000007E-2</v>
      </c>
      <c r="O4159" s="1">
        <v>0.05</v>
      </c>
      <c r="P4159" s="1">
        <v>0</v>
      </c>
      <c r="Q4159" s="1">
        <v>2.88</v>
      </c>
    </row>
    <row r="4160" spans="1:21" ht="12.75">
      <c r="A4160" s="4">
        <v>45711</v>
      </c>
      <c r="B4160" s="18">
        <f>IF(AND(ISNUMBER(--LEFT(A4160,10)), ISNUMBER(--LEFT(C4160,10))), --LEFT(C4160,10) - --LEFT(A4160,10), "")</f>
        <v>36.354099999996834</v>
      </c>
      <c r="C4160" s="4">
        <v>45747.354166666664</v>
      </c>
      <c r="D4160" s="16">
        <f>YEAR(C4160)</f>
        <v>2025</v>
      </c>
      <c r="E4160" s="1" t="str">
        <f t="shared" si="64"/>
        <v>March 2025</v>
      </c>
      <c r="F4160" s="3" t="str">
        <f ca="1">IF(C4160&gt;=TODAY()-365, "Last 12 Months", "After 12 Months")</f>
        <v>Last 12 Months</v>
      </c>
      <c r="G4160" s="1" t="s">
        <v>7269</v>
      </c>
      <c r="H4160" s="1" t="s">
        <v>497</v>
      </c>
      <c r="I4160" s="1" t="s">
        <v>7270</v>
      </c>
      <c r="J4160" s="8">
        <f>EOMONTH(C4160, 0)</f>
        <v>45747</v>
      </c>
      <c r="K4160" s="1" t="s">
        <v>373</v>
      </c>
      <c r="L4160" s="1" t="str">
        <f>IF(ISNUMBER(SEARCH("Social subscription",I4160)),"Social Sub",IF(OR(ISNUMBER(SEARCH("Mens",I4160)),ISNUMBER(SEARCH("Ladies",I4160))),"Match Fees",IF(OR(ISNUMBER(SEARCH("Badgers",I4160)),ISNUMBER(SEARCH("Match Fee",I4160))),"Match Fees",IF(OR(ISNUMBER(SEARCH("Training",I4160)),ISNUMBER(SEARCH("Aspirations",I4160))),"Training Fee",""))))</f>
        <v>Training Fee</v>
      </c>
      <c r="M4160" s="1">
        <v>3</v>
      </c>
      <c r="N4160" s="1">
        <v>7.0000000000000007E-2</v>
      </c>
      <c r="O4160" s="1">
        <v>0.05</v>
      </c>
      <c r="P4160" s="1">
        <v>0</v>
      </c>
      <c r="Q4160" s="1">
        <v>2.88</v>
      </c>
    </row>
    <row r="4161" spans="1:17" ht="12.75">
      <c r="A4161" s="4">
        <v>45717</v>
      </c>
      <c r="B4161" s="18">
        <f>IF(AND(ISNUMBER(--LEFT(A4161,10)), ISNUMBER(--LEFT(C4161,10))), --LEFT(C4161,10) - --LEFT(A4161,10), "")</f>
        <v>30.354099999996834</v>
      </c>
      <c r="C4161" s="4">
        <v>45747.354166666664</v>
      </c>
      <c r="D4161" s="16">
        <f>YEAR(C4161)</f>
        <v>2025</v>
      </c>
      <c r="E4161" s="1" t="str">
        <f t="shared" si="64"/>
        <v>March 2025</v>
      </c>
      <c r="F4161" s="3" t="str">
        <f ca="1">IF(C4161&gt;=TODAY()-365, "Last 12 Months", "After 12 Months")</f>
        <v>Last 12 Months</v>
      </c>
      <c r="G4161" s="1" t="s">
        <v>7271</v>
      </c>
      <c r="H4161" s="1" t="s">
        <v>497</v>
      </c>
      <c r="I4161" s="1" t="s">
        <v>7272</v>
      </c>
      <c r="J4161" s="8">
        <f>EOMONTH(C4161, 0)</f>
        <v>45747</v>
      </c>
      <c r="K4161" s="1" t="s">
        <v>373</v>
      </c>
      <c r="L4161" s="1" t="str">
        <f>IF(ISNUMBER(SEARCH("Social subscription",I4161)),"Social Sub",IF(OR(ISNUMBER(SEARCH("Mens",I4161)),ISNUMBER(SEARCH("Ladies",I4161))),"Match Fees",IF(OR(ISNUMBER(SEARCH("Badgers",I4161)),ISNUMBER(SEARCH("Match Fee",I4161))),"Match Fees",IF(OR(ISNUMBER(SEARCH("Training",I4161)),ISNUMBER(SEARCH("Aspirations",I4161))),"Training Fee",""))))</f>
        <v>Match Fees</v>
      </c>
      <c r="M4161" s="1">
        <v>3</v>
      </c>
      <c r="N4161" s="1">
        <v>7.0000000000000007E-2</v>
      </c>
      <c r="O4161" s="1">
        <v>0.05</v>
      </c>
      <c r="P4161" s="1">
        <v>0</v>
      </c>
      <c r="Q4161" s="1">
        <v>2.88</v>
      </c>
    </row>
    <row r="4162" spans="1:17" ht="12.75">
      <c r="A4162" s="4">
        <v>45724</v>
      </c>
      <c r="B4162" s="18">
        <f>IF(AND(ISNUMBER(--LEFT(A4162,10)), ISNUMBER(--LEFT(C4162,10))), --LEFT(C4162,10) - --LEFT(A4162,10), "")</f>
        <v>23.354099999996834</v>
      </c>
      <c r="C4162" s="4">
        <v>45747.354166666664</v>
      </c>
      <c r="D4162" s="16">
        <f>YEAR(C4162)</f>
        <v>2025</v>
      </c>
      <c r="E4162" s="1" t="str">
        <f t="shared" si="64"/>
        <v>March 2025</v>
      </c>
      <c r="F4162" s="3" t="str">
        <f ca="1">IF(C4162&gt;=TODAY()-365, "Last 12 Months", "After 12 Months")</f>
        <v>Last 12 Months</v>
      </c>
      <c r="G4162" s="1" t="s">
        <v>7273</v>
      </c>
      <c r="H4162" s="1" t="s">
        <v>497</v>
      </c>
      <c r="I4162" s="1" t="s">
        <v>7274</v>
      </c>
      <c r="J4162" s="8">
        <f>EOMONTH(C4162, 0)</f>
        <v>45747</v>
      </c>
      <c r="K4162" s="1" t="s">
        <v>373</v>
      </c>
      <c r="L4162" s="1" t="str">
        <f>IF(ISNUMBER(SEARCH("Social subscription",I4162)),"Social Sub",IF(OR(ISNUMBER(SEARCH("Mens",I4162)),ISNUMBER(SEARCH("Ladies",I4162))),"Match Fees",IF(OR(ISNUMBER(SEARCH("Badgers",I4162)),ISNUMBER(SEARCH("Match Fee",I4162))),"Match Fees",IF(OR(ISNUMBER(SEARCH("Training",I4162)),ISNUMBER(SEARCH("Aspirations",I4162))),"Training Fee",""))))</f>
        <v>Match Fees</v>
      </c>
      <c r="M4162" s="1">
        <v>3</v>
      </c>
      <c r="N4162" s="1">
        <v>7.0000000000000007E-2</v>
      </c>
      <c r="O4162" s="1">
        <v>0.05</v>
      </c>
      <c r="P4162" s="1">
        <v>0</v>
      </c>
      <c r="Q4162" s="1">
        <v>2.88</v>
      </c>
    </row>
    <row r="4163" spans="1:17" ht="12.75">
      <c r="A4163" s="4">
        <v>45725</v>
      </c>
      <c r="B4163" s="18">
        <f>IF(AND(ISNUMBER(--LEFT(A4163,10)), ISNUMBER(--LEFT(C4163,10))), --LEFT(C4163,10) - --LEFT(A4163,10), "")</f>
        <v>22.354099999996834</v>
      </c>
      <c r="C4163" s="4">
        <v>45747.354166666664</v>
      </c>
      <c r="D4163" s="16">
        <f>YEAR(C4163)</f>
        <v>2025</v>
      </c>
      <c r="E4163" s="1" t="str">
        <f t="shared" ref="E4163:E4174" si="65">TEXT(C4163, "mmmm yyyy")</f>
        <v>March 2025</v>
      </c>
      <c r="F4163" s="3" t="str">
        <f ca="1">IF(C4163&gt;=TODAY()-365, "Last 12 Months", "After 12 Months")</f>
        <v>Last 12 Months</v>
      </c>
      <c r="G4163" s="1" t="s">
        <v>7275</v>
      </c>
      <c r="H4163" s="1" t="s">
        <v>497</v>
      </c>
      <c r="I4163" s="1" t="s">
        <v>7276</v>
      </c>
      <c r="J4163" s="8">
        <f>EOMONTH(C4163, 0)</f>
        <v>45747</v>
      </c>
      <c r="K4163" s="1" t="s">
        <v>373</v>
      </c>
      <c r="L4163" s="1" t="str">
        <f>IF(ISNUMBER(SEARCH("Social subscription",I4163)),"Social Sub",IF(OR(ISNUMBER(SEARCH("Mens",I4163)),ISNUMBER(SEARCH("Ladies",I4163))),"Match Fees",IF(OR(ISNUMBER(SEARCH("Badgers",I4163)),ISNUMBER(SEARCH("Match Fee",I4163))),"Match Fees",IF(OR(ISNUMBER(SEARCH("Training",I4163)),ISNUMBER(SEARCH("Aspirations",I4163))),"Training Fee",""))))</f>
        <v>Training Fee</v>
      </c>
      <c r="M4163" s="1">
        <v>3</v>
      </c>
      <c r="N4163" s="1">
        <v>7.0000000000000007E-2</v>
      </c>
      <c r="O4163" s="1">
        <v>0.05</v>
      </c>
      <c r="P4163" s="1">
        <v>0</v>
      </c>
      <c r="Q4163" s="1">
        <v>2.88</v>
      </c>
    </row>
    <row r="4164" spans="1:17" ht="12.75">
      <c r="A4164" s="4">
        <v>45731</v>
      </c>
      <c r="B4164" s="18">
        <f>IF(AND(ISNUMBER(--LEFT(A4164,10)), ISNUMBER(--LEFT(C4164,10))), --LEFT(C4164,10) - --LEFT(A4164,10), "")</f>
        <v>16.354099999996834</v>
      </c>
      <c r="C4164" s="4">
        <v>45747.354166666664</v>
      </c>
      <c r="D4164" s="16">
        <f>YEAR(C4164)</f>
        <v>2025</v>
      </c>
      <c r="E4164" s="1" t="str">
        <f t="shared" si="65"/>
        <v>March 2025</v>
      </c>
      <c r="F4164" s="3" t="str">
        <f ca="1">IF(C4164&gt;=TODAY()-365, "Last 12 Months", "After 12 Months")</f>
        <v>Last 12 Months</v>
      </c>
      <c r="G4164" s="1" t="s">
        <v>7277</v>
      </c>
      <c r="H4164" s="1" t="s">
        <v>497</v>
      </c>
      <c r="I4164" s="1" t="s">
        <v>7278</v>
      </c>
      <c r="J4164" s="8">
        <f>EOMONTH(C4164, 0)</f>
        <v>45747</v>
      </c>
      <c r="K4164" s="1" t="s">
        <v>373</v>
      </c>
      <c r="L4164" s="1" t="str">
        <f>IF(ISNUMBER(SEARCH("Social subscription",I4164)),"Social Sub",IF(OR(ISNUMBER(SEARCH("Mens",I4164)),ISNUMBER(SEARCH("Ladies",I4164))),"Match Fees",IF(OR(ISNUMBER(SEARCH("Badgers",I4164)),ISNUMBER(SEARCH("Match Fee",I4164))),"Match Fees",IF(OR(ISNUMBER(SEARCH("Training",I4164)),ISNUMBER(SEARCH("Aspirations",I4164))),"Training Fee",""))))</f>
        <v>Match Fees</v>
      </c>
      <c r="M4164" s="1">
        <v>3</v>
      </c>
      <c r="N4164" s="1">
        <v>7.0000000000000007E-2</v>
      </c>
      <c r="O4164" s="1">
        <v>0.05</v>
      </c>
      <c r="P4164" s="1">
        <v>0</v>
      </c>
      <c r="Q4164" s="1">
        <v>2.88</v>
      </c>
    </row>
    <row r="4165" spans="1:17" ht="12.75">
      <c r="A4165" s="4">
        <v>45732</v>
      </c>
      <c r="B4165" s="18">
        <f>IF(AND(ISNUMBER(--LEFT(A4165,10)), ISNUMBER(--LEFT(C4165,10))), --LEFT(C4165,10) - --LEFT(A4165,10), "")</f>
        <v>15.354099999996834</v>
      </c>
      <c r="C4165" s="4">
        <v>45747.354166666664</v>
      </c>
      <c r="D4165" s="16">
        <f>YEAR(C4165)</f>
        <v>2025</v>
      </c>
      <c r="E4165" s="1" t="str">
        <f t="shared" si="65"/>
        <v>March 2025</v>
      </c>
      <c r="F4165" s="3" t="str">
        <f ca="1">IF(C4165&gt;=TODAY()-365, "Last 12 Months", "After 12 Months")</f>
        <v>Last 12 Months</v>
      </c>
      <c r="G4165" s="1" t="s">
        <v>7279</v>
      </c>
      <c r="H4165" s="1" t="s">
        <v>497</v>
      </c>
      <c r="I4165" s="1" t="s">
        <v>7280</v>
      </c>
      <c r="J4165" s="8">
        <f>EOMONTH(C4165, 0)</f>
        <v>45747</v>
      </c>
      <c r="K4165" s="1" t="s">
        <v>373</v>
      </c>
      <c r="L4165" s="1" t="str">
        <f>IF(ISNUMBER(SEARCH("Social subscription",I4165)),"Social Sub",IF(OR(ISNUMBER(SEARCH("Mens",I4165)),ISNUMBER(SEARCH("Ladies",I4165))),"Match Fees",IF(OR(ISNUMBER(SEARCH("Badgers",I4165)),ISNUMBER(SEARCH("Match Fee",I4165))),"Match Fees",IF(OR(ISNUMBER(SEARCH("Training",I4165)),ISNUMBER(SEARCH("Aspirations",I4165))),"Training Fee",""))))</f>
        <v>Training Fee</v>
      </c>
      <c r="M4165" s="1">
        <v>3</v>
      </c>
      <c r="N4165" s="1">
        <v>7.0000000000000007E-2</v>
      </c>
      <c r="O4165" s="1">
        <v>0.05</v>
      </c>
      <c r="P4165" s="1">
        <v>0</v>
      </c>
      <c r="Q4165" s="1">
        <v>2.88</v>
      </c>
    </row>
    <row r="4166" spans="1:17" ht="12.75">
      <c r="A4166" s="4">
        <v>45740</v>
      </c>
      <c r="B4166" s="18">
        <f>IF(AND(ISNUMBER(--LEFT(A4166,10)), ISNUMBER(--LEFT(C4166,10))), --LEFT(C4166,10) - --LEFT(A4166,10), "")</f>
        <v>7.3540999999968335</v>
      </c>
      <c r="C4166" s="4">
        <v>45747.354166666664</v>
      </c>
      <c r="D4166" s="16">
        <f>YEAR(C4166)</f>
        <v>2025</v>
      </c>
      <c r="E4166" s="1" t="str">
        <f t="shared" si="65"/>
        <v>March 2025</v>
      </c>
      <c r="F4166" s="3" t="str">
        <f ca="1">IF(C4166&gt;=TODAY()-365, "Last 12 Months", "After 12 Months")</f>
        <v>Last 12 Months</v>
      </c>
      <c r="G4166" s="1" t="s">
        <v>7281</v>
      </c>
      <c r="H4166" s="1" t="s">
        <v>497</v>
      </c>
      <c r="I4166" s="1" t="s">
        <v>7282</v>
      </c>
      <c r="J4166" s="8">
        <f>EOMONTH(C4166, 0)</f>
        <v>45747</v>
      </c>
      <c r="K4166" s="1" t="s">
        <v>373</v>
      </c>
      <c r="L4166" s="1" t="str">
        <f>IF(ISNUMBER(SEARCH("Social subscription",I4166)),"Social Sub",IF(OR(ISNUMBER(SEARCH("Mens",I4166)),ISNUMBER(SEARCH("Ladies",I4166))),"Match Fees",IF(OR(ISNUMBER(SEARCH("Badgers",I4166)),ISNUMBER(SEARCH("Match Fee",I4166))),"Match Fees",IF(OR(ISNUMBER(SEARCH("Training",I4166)),ISNUMBER(SEARCH("Aspirations",I4166))),"Training Fee",""))))</f>
        <v>Training Fee</v>
      </c>
      <c r="M4166" s="1">
        <v>3</v>
      </c>
      <c r="N4166" s="1">
        <v>7.0000000000000007E-2</v>
      </c>
      <c r="O4166" s="1">
        <v>0.05</v>
      </c>
      <c r="P4166" s="1">
        <v>0</v>
      </c>
      <c r="Q4166" s="1">
        <v>2.88</v>
      </c>
    </row>
    <row r="4167" spans="1:17" ht="12.75">
      <c r="A4167" s="4">
        <v>45747</v>
      </c>
      <c r="B4167" s="18">
        <f>IF(AND(ISNUMBER(--LEFT(A4167,10)), ISNUMBER(--LEFT(C4167,10))), --LEFT(C4167,10) - --LEFT(A4167,10), "")</f>
        <v>0.35689999999885913</v>
      </c>
      <c r="C4167" s="4">
        <v>45747.356944444444</v>
      </c>
      <c r="D4167" s="16">
        <f>YEAR(C4167)</f>
        <v>2025</v>
      </c>
      <c r="E4167" s="1" t="str">
        <f t="shared" si="65"/>
        <v>March 2025</v>
      </c>
      <c r="F4167" s="3" t="str">
        <f ca="1">IF(C4167&gt;=TODAY()-365, "Last 12 Months", "After 12 Months")</f>
        <v>Last 12 Months</v>
      </c>
      <c r="G4167" s="1" t="s">
        <v>7283</v>
      </c>
      <c r="H4167" s="1" t="s">
        <v>717</v>
      </c>
      <c r="I4167" s="1" t="s">
        <v>7284</v>
      </c>
      <c r="J4167" s="8">
        <f>EOMONTH(C4167, 0)</f>
        <v>45747</v>
      </c>
      <c r="K4167" s="1" t="s">
        <v>241</v>
      </c>
      <c r="L4167" s="1" t="str">
        <f>IF(ISNUMBER(SEARCH("Social subscription",I4167)),"Social Sub",IF(OR(ISNUMBER(SEARCH("Mens",I4167)),ISNUMBER(SEARCH("Ladies",I4167))),"Match Fees",IF(OR(ISNUMBER(SEARCH("Badgers",I4167)),ISNUMBER(SEARCH("Match Fee",I4167))),"Match Fees",IF(OR(ISNUMBER(SEARCH("Training",I4167)),ISNUMBER(SEARCH("Aspirations",I4167))),"Training Fee",""))))</f>
        <v>Match Fees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</row>
    <row r="4168" spans="1:17" ht="12.75">
      <c r="A4168" s="4">
        <v>45747</v>
      </c>
      <c r="B4168" s="18">
        <f>IF(AND(ISNUMBER(--LEFT(A4168,10)), ISNUMBER(--LEFT(C4168,10))), --LEFT(C4168,10) - --LEFT(A4168,10), "")</f>
        <v>0.35689999999885913</v>
      </c>
      <c r="C4168" s="4">
        <v>45747.356944444444</v>
      </c>
      <c r="D4168" s="16">
        <f>YEAR(C4168)</f>
        <v>2025</v>
      </c>
      <c r="E4168" s="1" t="str">
        <f t="shared" si="65"/>
        <v>March 2025</v>
      </c>
      <c r="F4168" s="3" t="str">
        <f ca="1">IF(C4168&gt;=TODAY()-365, "Last 12 Months", "After 12 Months")</f>
        <v>Last 12 Months</v>
      </c>
      <c r="G4168" s="1" t="s">
        <v>7285</v>
      </c>
      <c r="H4168" s="1" t="s">
        <v>1914</v>
      </c>
      <c r="I4168" s="1" t="s">
        <v>7284</v>
      </c>
      <c r="J4168" s="8">
        <f>EOMONTH(C4168, 0)</f>
        <v>45747</v>
      </c>
      <c r="K4168" s="1" t="s">
        <v>241</v>
      </c>
      <c r="L4168" s="1" t="str">
        <f>IF(ISNUMBER(SEARCH("Social subscription",I4168)),"Social Sub",IF(OR(ISNUMBER(SEARCH("Mens",I4168)),ISNUMBER(SEARCH("Ladies",I4168))),"Match Fees",IF(OR(ISNUMBER(SEARCH("Badgers",I4168)),ISNUMBER(SEARCH("Match Fee",I4168))),"Match Fees",IF(OR(ISNUMBER(SEARCH("Training",I4168)),ISNUMBER(SEARCH("Aspirations",I4168))),"Training Fee",""))))</f>
        <v>Match Fees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</row>
    <row r="4169" spans="1:17" ht="12.75">
      <c r="A4169" s="4">
        <v>45747</v>
      </c>
      <c r="B4169" s="18">
        <f>IF(AND(ISNUMBER(--LEFT(A4169,10)), ISNUMBER(--LEFT(C4169,10))), --LEFT(C4169,10) - --LEFT(A4169,10), "")</f>
        <v>0.35689999999885913</v>
      </c>
      <c r="C4169" s="4">
        <v>45747.356944444444</v>
      </c>
      <c r="D4169" s="16">
        <f>YEAR(C4169)</f>
        <v>2025</v>
      </c>
      <c r="E4169" s="1" t="str">
        <f t="shared" si="65"/>
        <v>March 2025</v>
      </c>
      <c r="F4169" s="3" t="str">
        <f ca="1">IF(C4169&gt;=TODAY()-365, "Last 12 Months", "After 12 Months")</f>
        <v>Last 12 Months</v>
      </c>
      <c r="G4169" s="1" t="s">
        <v>7286</v>
      </c>
      <c r="H4169" s="1" t="s">
        <v>2637</v>
      </c>
      <c r="I4169" s="1" t="s">
        <v>7284</v>
      </c>
      <c r="J4169" s="8">
        <f>EOMONTH(C4169, 0)</f>
        <v>45747</v>
      </c>
      <c r="K4169" s="1" t="s">
        <v>241</v>
      </c>
      <c r="L4169" s="1" t="str">
        <f>IF(ISNUMBER(SEARCH("Social subscription",I4169)),"Social Sub",IF(OR(ISNUMBER(SEARCH("Mens",I4169)),ISNUMBER(SEARCH("Ladies",I4169))),"Match Fees",IF(OR(ISNUMBER(SEARCH("Badgers",I4169)),ISNUMBER(SEARCH("Match Fee",I4169))),"Match Fees",IF(OR(ISNUMBER(SEARCH("Training",I4169)),ISNUMBER(SEARCH("Aspirations",I4169))),"Training Fee",""))))</f>
        <v>Match Fees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</row>
    <row r="4170" spans="1:17" ht="12.75">
      <c r="A4170" s="4">
        <v>45747</v>
      </c>
      <c r="B4170" s="18">
        <f>IF(AND(ISNUMBER(--LEFT(A4170,10)), ISNUMBER(--LEFT(C4170,10))), --LEFT(C4170,10) - --LEFT(A4170,10), "")</f>
        <v>0.35689999999885913</v>
      </c>
      <c r="C4170" s="4">
        <v>45747.356944444444</v>
      </c>
      <c r="D4170" s="16">
        <f>YEAR(C4170)</f>
        <v>2025</v>
      </c>
      <c r="E4170" s="1" t="str">
        <f t="shared" si="65"/>
        <v>March 2025</v>
      </c>
      <c r="F4170" s="3" t="str">
        <f ca="1">IF(C4170&gt;=TODAY()-365, "Last 12 Months", "After 12 Months")</f>
        <v>Last 12 Months</v>
      </c>
      <c r="G4170" s="1" t="s">
        <v>7287</v>
      </c>
      <c r="H4170" s="1" t="s">
        <v>5272</v>
      </c>
      <c r="I4170" s="1" t="s">
        <v>7284</v>
      </c>
      <c r="J4170" s="8">
        <f>EOMONTH(C4170, 0)</f>
        <v>45747</v>
      </c>
      <c r="K4170" s="1" t="s">
        <v>241</v>
      </c>
      <c r="L4170" s="1" t="str">
        <f>IF(ISNUMBER(SEARCH("Social subscription",I4170)),"Social Sub",IF(OR(ISNUMBER(SEARCH("Mens",I4170)),ISNUMBER(SEARCH("Ladies",I4170))),"Match Fees",IF(OR(ISNUMBER(SEARCH("Badgers",I4170)),ISNUMBER(SEARCH("Match Fee",I4170))),"Match Fees",IF(OR(ISNUMBER(SEARCH("Training",I4170)),ISNUMBER(SEARCH("Aspirations",I4170))),"Training Fee",""))))</f>
        <v>Match Fees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</row>
    <row r="4171" spans="1:17" ht="12.75">
      <c r="A4171" s="4">
        <v>45747</v>
      </c>
      <c r="B4171" s="18">
        <f>IF(AND(ISNUMBER(--LEFT(A4171,10)), ISNUMBER(--LEFT(C4171,10))), --LEFT(C4171,10) - --LEFT(A4171,10), "")</f>
        <v>0.35689999999885913</v>
      </c>
      <c r="C4171" s="4">
        <v>45747.356944444444</v>
      </c>
      <c r="D4171" s="16">
        <f>YEAR(C4171)</f>
        <v>2025</v>
      </c>
      <c r="E4171" s="1" t="str">
        <f t="shared" si="65"/>
        <v>March 2025</v>
      </c>
      <c r="F4171" s="3" t="str">
        <f ca="1">IF(C4171&gt;=TODAY()-365, "Last 12 Months", "After 12 Months")</f>
        <v>Last 12 Months</v>
      </c>
      <c r="G4171" s="1" t="s">
        <v>7288</v>
      </c>
      <c r="H4171" s="1" t="s">
        <v>2784</v>
      </c>
      <c r="I4171" s="1" t="s">
        <v>7289</v>
      </c>
      <c r="J4171" s="8">
        <f>EOMONTH(C4171, 0)</f>
        <v>45747</v>
      </c>
      <c r="K4171" s="1" t="s">
        <v>241</v>
      </c>
      <c r="L4171" s="1" t="str">
        <f>IF(ISNUMBER(SEARCH("Social subscription",I4171)),"Social Sub",IF(OR(ISNUMBER(SEARCH("Mens",I4171)),ISNUMBER(SEARCH("Ladies",I4171))),"Match Fees",IF(OR(ISNUMBER(SEARCH("Badgers",I4171)),ISNUMBER(SEARCH("Match Fee",I4171))),"Match Fees",IF(OR(ISNUMBER(SEARCH("Training",I4171)),ISNUMBER(SEARCH("Aspirations",I4171))),"Training Fee",""))))</f>
        <v>Match Fees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</row>
    <row r="4172" spans="1:17" ht="12.75">
      <c r="A4172" s="4">
        <v>45738</v>
      </c>
      <c r="B4172" s="18">
        <f>IF(AND(ISNUMBER(--LEFT(A4172,10)), ISNUMBER(--LEFT(C4172,10))), --LEFT(C4172,10) - --LEFT(A4172,10), "")</f>
        <v>9.438800000003539</v>
      </c>
      <c r="C4172" s="4">
        <v>45747.438888888886</v>
      </c>
      <c r="D4172" s="16">
        <f>YEAR(C4172)</f>
        <v>2025</v>
      </c>
      <c r="E4172" s="1" t="str">
        <f t="shared" si="65"/>
        <v>March 2025</v>
      </c>
      <c r="F4172" s="3" t="str">
        <f ca="1">IF(C4172&gt;=TODAY()-365, "Last 12 Months", "After 12 Months")</f>
        <v>Last 12 Months</v>
      </c>
      <c r="G4172" s="1" t="s">
        <v>7290</v>
      </c>
      <c r="H4172" s="1" t="s">
        <v>2510</v>
      </c>
      <c r="I4172" s="1" t="s">
        <v>7291</v>
      </c>
      <c r="J4172" s="8">
        <f>EOMONTH(C4172, 0)</f>
        <v>45747</v>
      </c>
      <c r="K4172" s="1" t="s">
        <v>233</v>
      </c>
      <c r="L4172" s="1" t="str">
        <f>IF(ISNUMBER(SEARCH("Social subscription",I4172)),"Social Sub",IF(OR(ISNUMBER(SEARCH("Mens",I4172)),ISNUMBER(SEARCH("Ladies",I4172))),"Match Fees",IF(OR(ISNUMBER(SEARCH("Badgers",I4172)),ISNUMBER(SEARCH("Match Fee",I4172))),"Match Fees",IF(OR(ISNUMBER(SEARCH("Training",I4172)),ISNUMBER(SEARCH("Aspirations",I4172))),"Training Fee",""))))</f>
        <v>Match Fees</v>
      </c>
      <c r="M4172" s="1">
        <v>5</v>
      </c>
      <c r="N4172" s="1">
        <v>0</v>
      </c>
      <c r="O4172" s="1">
        <v>0</v>
      </c>
      <c r="P4172" s="1">
        <v>0</v>
      </c>
      <c r="Q4172" s="1">
        <v>5</v>
      </c>
    </row>
    <row r="4173" spans="1:17" ht="12.75">
      <c r="A4173" s="4">
        <v>45746</v>
      </c>
      <c r="B4173" s="18">
        <f>IF(AND(ISNUMBER(--LEFT(A4173,10)), ISNUMBER(--LEFT(C4173,10))), --LEFT(C4173,10) - --LEFT(A4173,10), "")</f>
        <v>1.4395000000004075</v>
      </c>
      <c r="C4173" s="4">
        <v>45747.439583333333</v>
      </c>
      <c r="D4173" s="16">
        <f>YEAR(C4173)</f>
        <v>2025</v>
      </c>
      <c r="E4173" s="1" t="str">
        <f t="shared" si="65"/>
        <v>March 2025</v>
      </c>
      <c r="F4173" s="3" t="str">
        <f ca="1">IF(C4173&gt;=TODAY()-365, "Last 12 Months", "After 12 Months")</f>
        <v>Last 12 Months</v>
      </c>
      <c r="G4173" s="1" t="s">
        <v>7292</v>
      </c>
      <c r="H4173" s="1" t="s">
        <v>2510</v>
      </c>
      <c r="I4173" s="1" t="s">
        <v>7293</v>
      </c>
      <c r="J4173" s="8">
        <f>EOMONTH(C4173, 0)</f>
        <v>45747</v>
      </c>
      <c r="K4173" s="1" t="s">
        <v>233</v>
      </c>
      <c r="L4173" s="1" t="str">
        <f>IF(ISNUMBER(SEARCH("Social subscription",I4173)),"Social Sub",IF(OR(ISNUMBER(SEARCH("Mens",I4173)),ISNUMBER(SEARCH("Ladies",I4173))),"Match Fees",IF(OR(ISNUMBER(SEARCH("Badgers",I4173)),ISNUMBER(SEARCH("Match Fee",I4173))),"Match Fees",IF(OR(ISNUMBER(SEARCH("Training",I4173)),ISNUMBER(SEARCH("Aspirations",I4173))),"Training Fee",""))))</f>
        <v>Match Fees</v>
      </c>
      <c r="M4173" s="1">
        <v>5</v>
      </c>
      <c r="N4173" s="1">
        <v>0</v>
      </c>
      <c r="O4173" s="1">
        <v>0</v>
      </c>
      <c r="P4173" s="1">
        <v>0</v>
      </c>
      <c r="Q4173" s="1">
        <v>5</v>
      </c>
    </row>
    <row r="4174" spans="1:17" ht="12.75">
      <c r="A4174" s="4">
        <v>45746</v>
      </c>
      <c r="B4174" s="18">
        <f>IF(AND(ISNUMBER(--LEFT(A4174,10)), ISNUMBER(--LEFT(C4174,10))), --LEFT(C4174,10) - --LEFT(A4174,10), "")</f>
        <v>1.7471999999979744</v>
      </c>
      <c r="C4174" s="4">
        <v>45747.74722222222</v>
      </c>
      <c r="D4174" s="16">
        <f>YEAR(C4174)</f>
        <v>2025</v>
      </c>
      <c r="E4174" s="1" t="str">
        <f t="shared" si="65"/>
        <v>March 2025</v>
      </c>
      <c r="F4174" s="3" t="str">
        <f ca="1">IF(C4174&gt;=TODAY()-365, "Last 12 Months", "After 12 Months")</f>
        <v>Last 12 Months</v>
      </c>
      <c r="G4174" s="1" t="s">
        <v>7294</v>
      </c>
      <c r="H4174" s="1" t="s">
        <v>812</v>
      </c>
      <c r="I4174" s="1" t="s">
        <v>7295</v>
      </c>
      <c r="J4174" s="8">
        <f>EOMONTH(C4174, 0)</f>
        <v>45747</v>
      </c>
      <c r="K4174" s="1" t="s">
        <v>241</v>
      </c>
      <c r="L4174" s="1" t="str">
        <f>IF(ISNUMBER(SEARCH("Social subscription",I4174)),"Social Sub",IF(OR(ISNUMBER(SEARCH("Mens",I4174)),ISNUMBER(SEARCH("Ladies",I4174))),"Match Fees",IF(OR(ISNUMBER(SEARCH("Badgers",I4174)),ISNUMBER(SEARCH("Match Fee",I4174))),"Match Fees",IF(OR(ISNUMBER(SEARCH("Training",I4174)),ISNUMBER(SEARCH("Aspirations",I4174))),"Training Fee",""))))</f>
        <v>Match Fees</v>
      </c>
      <c r="M4174" s="1">
        <v>10</v>
      </c>
      <c r="N4174" s="1">
        <v>0</v>
      </c>
      <c r="O4174" s="1">
        <v>0</v>
      </c>
      <c r="P4174" s="1">
        <v>0</v>
      </c>
      <c r="Q4174" s="1">
        <v>10</v>
      </c>
    </row>
    <row r="4175" spans="1:17" ht="12.75">
      <c r="A4175" s="4"/>
      <c r="B4175" s="18"/>
      <c r="C4175" s="4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</row>
  </sheetData>
  <autoFilter ref="A1:Q4175" xr:uid="{00000000-0001-0000-0200-000000000000}">
    <sortState xmlns:xlrd2="http://schemas.microsoft.com/office/spreadsheetml/2017/richdata2" ref="A2:Q4175">
      <sortCondition sortBy="cellColor" ref="B1" dxfId="0"/>
    </sortState>
  </autoFilter>
  <conditionalFormatting sqref="B2:B4175">
    <cfRule type="cellIs" dxfId="2" priority="3" operator="greaterThan">
      <formula>30</formula>
    </cfRule>
  </conditionalFormatting>
  <conditionalFormatting sqref="B2:B4175">
    <cfRule type="cellIs" dxfId="1" priority="1" operator="lessThan">
      <formula>30</formula>
    </cfRule>
  </conditionalFormatting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5F083-33F6-40EA-9987-5C03BE18A1A8}">
  <dimension ref="A1:B65"/>
  <sheetViews>
    <sheetView workbookViewId="0"/>
  </sheetViews>
  <sheetFormatPr defaultRowHeight="12.75"/>
  <cols>
    <col min="1" max="1" width="59.5703125" bestFit="1" customWidth="1"/>
    <col min="2" max="2" width="15.140625" bestFit="1" customWidth="1"/>
  </cols>
  <sheetData>
    <row r="1" spans="1:2">
      <c r="A1" s="6" t="s">
        <v>231</v>
      </c>
      <c r="B1" t="s">
        <v>7296</v>
      </c>
    </row>
    <row r="3" spans="1:2">
      <c r="A3" s="6" t="s">
        <v>224</v>
      </c>
      <c r="B3" t="s">
        <v>7297</v>
      </c>
    </row>
    <row r="4" spans="1:2">
      <c r="A4">
        <v>0</v>
      </c>
      <c r="B4">
        <v>0</v>
      </c>
    </row>
    <row r="5" spans="1:2">
      <c r="A5" t="s">
        <v>51</v>
      </c>
      <c r="B5">
        <v>705</v>
      </c>
    </row>
    <row r="6" spans="1:2">
      <c r="A6" t="s">
        <v>147</v>
      </c>
      <c r="B6">
        <v>0</v>
      </c>
    </row>
    <row r="7" spans="1:2">
      <c r="A7" t="s">
        <v>171</v>
      </c>
      <c r="B7">
        <v>150</v>
      </c>
    </row>
    <row r="8" spans="1:2">
      <c r="A8" t="s">
        <v>103</v>
      </c>
      <c r="B8">
        <v>150</v>
      </c>
    </row>
    <row r="9" spans="1:2">
      <c r="A9" t="s">
        <v>203</v>
      </c>
      <c r="B9">
        <v>0</v>
      </c>
    </row>
    <row r="10" spans="1:2">
      <c r="A10" t="s">
        <v>79</v>
      </c>
      <c r="B10">
        <v>520</v>
      </c>
    </row>
    <row r="11" spans="1:2">
      <c r="A11" t="s">
        <v>201</v>
      </c>
      <c r="B11">
        <v>0</v>
      </c>
    </row>
    <row r="12" spans="1:2">
      <c r="A12" t="s">
        <v>97</v>
      </c>
      <c r="B12">
        <v>0</v>
      </c>
    </row>
    <row r="13" spans="1:2">
      <c r="A13" t="s">
        <v>100</v>
      </c>
      <c r="B13">
        <v>150</v>
      </c>
    </row>
    <row r="14" spans="1:2">
      <c r="A14" t="s">
        <v>140</v>
      </c>
      <c r="B14">
        <v>0</v>
      </c>
    </row>
    <row r="15" spans="1:2">
      <c r="A15" t="s">
        <v>154</v>
      </c>
      <c r="B15">
        <v>75</v>
      </c>
    </row>
    <row r="16" spans="1:2">
      <c r="A16" t="s">
        <v>198</v>
      </c>
      <c r="B16">
        <v>0</v>
      </c>
    </row>
    <row r="17" spans="1:2">
      <c r="A17" t="s">
        <v>206</v>
      </c>
      <c r="B17">
        <v>0</v>
      </c>
    </row>
    <row r="18" spans="1:2">
      <c r="A18" t="s">
        <v>65</v>
      </c>
      <c r="B18">
        <v>75</v>
      </c>
    </row>
    <row r="19" spans="1:2">
      <c r="A19" t="s">
        <v>188</v>
      </c>
      <c r="B19">
        <v>30</v>
      </c>
    </row>
    <row r="20" spans="1:2">
      <c r="A20" t="s">
        <v>10</v>
      </c>
      <c r="B20">
        <v>60</v>
      </c>
    </row>
    <row r="21" spans="1:2">
      <c r="A21" t="s">
        <v>40</v>
      </c>
      <c r="B21">
        <v>60</v>
      </c>
    </row>
    <row r="22" spans="1:2">
      <c r="A22" t="s">
        <v>199</v>
      </c>
      <c r="B22">
        <v>30</v>
      </c>
    </row>
    <row r="23" spans="1:2">
      <c r="A23" t="s">
        <v>54</v>
      </c>
      <c r="B23">
        <v>110</v>
      </c>
    </row>
    <row r="24" spans="1:2">
      <c r="A24" t="s">
        <v>101</v>
      </c>
      <c r="B24">
        <v>150</v>
      </c>
    </row>
    <row r="25" spans="1:2">
      <c r="A25" t="s">
        <v>99</v>
      </c>
      <c r="B25">
        <v>0</v>
      </c>
    </row>
    <row r="26" spans="1:2">
      <c r="A26" t="s">
        <v>62</v>
      </c>
      <c r="B26">
        <v>210</v>
      </c>
    </row>
    <row r="27" spans="1:2">
      <c r="A27" t="s">
        <v>102</v>
      </c>
      <c r="B27">
        <v>0</v>
      </c>
    </row>
    <row r="28" spans="1:2">
      <c r="A28" t="s">
        <v>207</v>
      </c>
      <c r="B28">
        <v>0</v>
      </c>
    </row>
    <row r="29" spans="1:2">
      <c r="A29" t="s">
        <v>80</v>
      </c>
      <c r="B29">
        <v>340</v>
      </c>
    </row>
    <row r="30" spans="1:2">
      <c r="A30" t="s">
        <v>113</v>
      </c>
      <c r="B30">
        <v>30</v>
      </c>
    </row>
    <row r="31" spans="1:2">
      <c r="A31" t="s">
        <v>77</v>
      </c>
      <c r="B31">
        <v>250</v>
      </c>
    </row>
    <row r="32" spans="1:2">
      <c r="A32" t="s">
        <v>28</v>
      </c>
      <c r="B32">
        <v>30</v>
      </c>
    </row>
    <row r="33" spans="1:2">
      <c r="A33" t="s">
        <v>75</v>
      </c>
      <c r="B33">
        <v>555</v>
      </c>
    </row>
    <row r="34" spans="1:2">
      <c r="A34" t="s">
        <v>133</v>
      </c>
      <c r="B34">
        <v>0</v>
      </c>
    </row>
    <row r="35" spans="1:2">
      <c r="A35" t="s">
        <v>183</v>
      </c>
      <c r="B35">
        <v>0</v>
      </c>
    </row>
    <row r="36" spans="1:2">
      <c r="A36" t="s">
        <v>33</v>
      </c>
      <c r="B36">
        <v>370</v>
      </c>
    </row>
    <row r="37" spans="1:2">
      <c r="A37" t="s">
        <v>190</v>
      </c>
      <c r="B37">
        <v>150</v>
      </c>
    </row>
    <row r="38" spans="1:2">
      <c r="A38" t="s">
        <v>74</v>
      </c>
      <c r="B38">
        <v>0</v>
      </c>
    </row>
    <row r="39" spans="1:2">
      <c r="A39" t="s">
        <v>131</v>
      </c>
      <c r="B39">
        <v>0</v>
      </c>
    </row>
    <row r="40" spans="1:2">
      <c r="A40" t="s">
        <v>166</v>
      </c>
      <c r="B40">
        <v>0</v>
      </c>
    </row>
    <row r="41" spans="1:2">
      <c r="A41" t="s">
        <v>43</v>
      </c>
      <c r="B41">
        <v>0</v>
      </c>
    </row>
    <row r="42" spans="1:2">
      <c r="A42" t="s">
        <v>67</v>
      </c>
      <c r="B42">
        <v>90</v>
      </c>
    </row>
    <row r="43" spans="1:2">
      <c r="A43" t="s">
        <v>128</v>
      </c>
      <c r="B43">
        <v>30</v>
      </c>
    </row>
    <row r="44" spans="1:2">
      <c r="A44" t="s">
        <v>191</v>
      </c>
      <c r="B44">
        <v>30</v>
      </c>
    </row>
    <row r="45" spans="1:2">
      <c r="A45" t="s">
        <v>158</v>
      </c>
      <c r="B45">
        <v>60</v>
      </c>
    </row>
    <row r="46" spans="1:2">
      <c r="A46" t="s">
        <v>114</v>
      </c>
      <c r="B46">
        <v>180</v>
      </c>
    </row>
    <row r="47" spans="1:2">
      <c r="A47" t="s">
        <v>15</v>
      </c>
      <c r="B47">
        <v>325</v>
      </c>
    </row>
    <row r="48" spans="1:2">
      <c r="A48" t="s">
        <v>93</v>
      </c>
      <c r="B48">
        <v>30</v>
      </c>
    </row>
    <row r="49" spans="1:2">
      <c r="A49" t="s">
        <v>85</v>
      </c>
      <c r="B49">
        <v>0</v>
      </c>
    </row>
    <row r="50" spans="1:2">
      <c r="A50" t="s">
        <v>31</v>
      </c>
      <c r="B50">
        <v>510</v>
      </c>
    </row>
    <row r="51" spans="1:2">
      <c r="A51" t="s">
        <v>107</v>
      </c>
      <c r="B51">
        <v>75</v>
      </c>
    </row>
    <row r="52" spans="1:2">
      <c r="A52" t="s">
        <v>57</v>
      </c>
      <c r="B52">
        <v>0</v>
      </c>
    </row>
    <row r="53" spans="1:2">
      <c r="A53" t="s">
        <v>24</v>
      </c>
      <c r="B53">
        <v>950</v>
      </c>
    </row>
    <row r="54" spans="1:2">
      <c r="A54" t="s">
        <v>21</v>
      </c>
      <c r="B54">
        <v>335</v>
      </c>
    </row>
    <row r="55" spans="1:2">
      <c r="A55" t="s">
        <v>92</v>
      </c>
      <c r="B55">
        <v>150</v>
      </c>
    </row>
    <row r="56" spans="1:2">
      <c r="A56" t="s">
        <v>61</v>
      </c>
      <c r="B56">
        <v>255</v>
      </c>
    </row>
    <row r="57" spans="1:2">
      <c r="A57" t="s">
        <v>125</v>
      </c>
      <c r="B57">
        <v>0</v>
      </c>
    </row>
    <row r="58" spans="1:2">
      <c r="A58" t="s">
        <v>95</v>
      </c>
      <c r="B58">
        <v>0</v>
      </c>
    </row>
    <row r="59" spans="1:2">
      <c r="A59" t="s">
        <v>82</v>
      </c>
      <c r="B59">
        <v>30</v>
      </c>
    </row>
    <row r="60" spans="1:2">
      <c r="A60" t="s">
        <v>47</v>
      </c>
      <c r="B60">
        <v>190</v>
      </c>
    </row>
    <row r="61" spans="1:2">
      <c r="A61" t="s">
        <v>208</v>
      </c>
      <c r="B61">
        <v>30</v>
      </c>
    </row>
    <row r="62" spans="1:2">
      <c r="A62" t="s">
        <v>110</v>
      </c>
      <c r="B62">
        <v>360</v>
      </c>
    </row>
    <row r="63" spans="1:2">
      <c r="A63" t="s">
        <v>18</v>
      </c>
      <c r="B63">
        <v>1290</v>
      </c>
    </row>
    <row r="64" spans="1:2">
      <c r="A64" t="s">
        <v>7298</v>
      </c>
      <c r="B64">
        <v>0</v>
      </c>
    </row>
    <row r="65" spans="1:2">
      <c r="A65" t="s">
        <v>7299</v>
      </c>
      <c r="B65">
        <v>9120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16133-F4F5-4699-A418-49ACCC04DC4F}">
  <dimension ref="A3:L22"/>
  <sheetViews>
    <sheetView workbookViewId="0">
      <selection activeCell="A4" sqref="A4"/>
    </sheetView>
  </sheetViews>
  <sheetFormatPr defaultRowHeight="12.75"/>
  <cols>
    <col min="1" max="1" width="15" bestFit="1" customWidth="1"/>
    <col min="2" max="2" width="16.42578125" bestFit="1" customWidth="1"/>
    <col min="3" max="3" width="11.5703125" bestFit="1" customWidth="1"/>
  </cols>
  <sheetData>
    <row r="3" spans="1:2">
      <c r="A3" s="6" t="s">
        <v>360</v>
      </c>
      <c r="B3" t="s">
        <v>7300</v>
      </c>
    </row>
    <row r="4" spans="1:2">
      <c r="A4" t="s">
        <v>7301</v>
      </c>
      <c r="B4">
        <v>125</v>
      </c>
    </row>
    <row r="5" spans="1:2">
      <c r="A5" t="s">
        <v>7302</v>
      </c>
      <c r="B5">
        <v>51</v>
      </c>
    </row>
    <row r="6" spans="1:2">
      <c r="A6" t="s">
        <v>7303</v>
      </c>
      <c r="B6">
        <v>72</v>
      </c>
    </row>
    <row r="7" spans="1:2">
      <c r="A7" t="s">
        <v>7304</v>
      </c>
      <c r="B7">
        <v>87</v>
      </c>
    </row>
    <row r="8" spans="1:2">
      <c r="A8" t="s">
        <v>7305</v>
      </c>
      <c r="B8">
        <v>61</v>
      </c>
    </row>
    <row r="9" spans="1:2">
      <c r="A9" t="s">
        <v>7306</v>
      </c>
      <c r="B9">
        <v>324</v>
      </c>
    </row>
    <row r="10" spans="1:2">
      <c r="A10" t="s">
        <v>7307</v>
      </c>
      <c r="B10">
        <v>352</v>
      </c>
    </row>
    <row r="11" spans="1:2">
      <c r="A11" t="s">
        <v>7308</v>
      </c>
      <c r="B11">
        <v>410</v>
      </c>
    </row>
    <row r="12" spans="1:2">
      <c r="A12" t="s">
        <v>7309</v>
      </c>
      <c r="B12">
        <v>376</v>
      </c>
    </row>
    <row r="13" spans="1:2">
      <c r="A13" t="s">
        <v>7310</v>
      </c>
      <c r="B13">
        <v>125</v>
      </c>
    </row>
    <row r="14" spans="1:2">
      <c r="A14" t="s">
        <v>7311</v>
      </c>
      <c r="B14">
        <v>271</v>
      </c>
    </row>
    <row r="15" spans="1:2">
      <c r="A15" t="s">
        <v>7312</v>
      </c>
      <c r="B15">
        <v>370</v>
      </c>
    </row>
    <row r="16" spans="1:2">
      <c r="A16" t="s">
        <v>7299</v>
      </c>
      <c r="B16">
        <v>2624</v>
      </c>
    </row>
    <row r="22" spans="12:12">
      <c r="L22" t="s">
        <v>7256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5A04A-1430-42B8-AA79-1CB56841C548}">
  <dimension ref="A1:E7"/>
  <sheetViews>
    <sheetView workbookViewId="0">
      <selection activeCell="B2" sqref="B2"/>
    </sheetView>
  </sheetViews>
  <sheetFormatPr defaultRowHeight="12.75"/>
  <cols>
    <col min="1" max="1" width="15.7109375" bestFit="1" customWidth="1"/>
    <col min="2" max="2" width="10.42578125" bestFit="1" customWidth="1"/>
    <col min="3" max="3" width="6.42578125" bestFit="1" customWidth="1"/>
    <col min="4" max="4" width="7.85546875" bestFit="1" customWidth="1"/>
    <col min="5" max="5" width="11.5703125" bestFit="1" customWidth="1"/>
    <col min="6" max="10" width="3.140625" bestFit="1" customWidth="1"/>
    <col min="11" max="12" width="4.28515625" bestFit="1" customWidth="1"/>
    <col min="13" max="13" width="11.5703125" bestFit="1" customWidth="1"/>
    <col min="14" max="14" width="8.140625" bestFit="1" customWidth="1"/>
    <col min="15" max="15" width="5" bestFit="1" customWidth="1"/>
    <col min="16" max="16" width="3.140625" bestFit="1" customWidth="1"/>
    <col min="17" max="17" width="8.140625" bestFit="1" customWidth="1"/>
    <col min="18" max="18" width="5" bestFit="1" customWidth="1"/>
    <col min="19" max="19" width="8.140625" bestFit="1" customWidth="1"/>
    <col min="20" max="20" width="6.140625" bestFit="1" customWidth="1"/>
    <col min="21" max="21" width="9.140625" bestFit="1" customWidth="1"/>
    <col min="22" max="22" width="6.140625" bestFit="1" customWidth="1"/>
    <col min="23" max="23" width="9.140625" bestFit="1" customWidth="1"/>
    <col min="24" max="24" width="11.5703125" bestFit="1" customWidth="1"/>
    <col min="25" max="25" width="26.5703125" bestFit="1" customWidth="1"/>
    <col min="26" max="26" width="41.7109375" bestFit="1" customWidth="1"/>
    <col min="27" max="27" width="27.5703125" bestFit="1" customWidth="1"/>
    <col min="28" max="28" width="8.5703125" bestFit="1" customWidth="1"/>
    <col min="29" max="29" width="24.5703125" bestFit="1" customWidth="1"/>
    <col min="30" max="30" width="8.5703125" bestFit="1" customWidth="1"/>
    <col min="31" max="31" width="26.140625" bestFit="1" customWidth="1"/>
    <col min="32" max="32" width="42.7109375" bestFit="1" customWidth="1"/>
    <col min="33" max="33" width="8.5703125" bestFit="1" customWidth="1"/>
    <col min="34" max="34" width="17.140625" bestFit="1" customWidth="1"/>
    <col min="35" max="35" width="34" bestFit="1" customWidth="1"/>
    <col min="36" max="36" width="12.140625" bestFit="1" customWidth="1"/>
    <col min="37" max="37" width="11.7109375" bestFit="1" customWidth="1"/>
    <col min="38" max="38" width="35" bestFit="1" customWidth="1"/>
    <col min="39" max="39" width="19.85546875" bestFit="1" customWidth="1"/>
    <col min="40" max="40" width="27.42578125" bestFit="1" customWidth="1"/>
    <col min="41" max="41" width="35" bestFit="1" customWidth="1"/>
    <col min="42" max="42" width="42.7109375" bestFit="1" customWidth="1"/>
    <col min="43" max="43" width="36" bestFit="1" customWidth="1"/>
    <col min="44" max="44" width="19.85546875" bestFit="1" customWidth="1"/>
    <col min="45" max="45" width="27.42578125" bestFit="1" customWidth="1"/>
    <col min="46" max="46" width="26.5703125" bestFit="1" customWidth="1"/>
    <col min="47" max="47" width="36" bestFit="1" customWidth="1"/>
    <col min="48" max="48" width="19.85546875" bestFit="1" customWidth="1"/>
    <col min="49" max="49" width="26.5703125" bestFit="1" customWidth="1"/>
    <col min="50" max="50" width="19" bestFit="1" customWidth="1"/>
    <col min="51" max="51" width="7.42578125" bestFit="1" customWidth="1"/>
    <col min="52" max="52" width="14.85546875" bestFit="1" customWidth="1"/>
    <col min="53" max="53" width="7.42578125" bestFit="1" customWidth="1"/>
    <col min="54" max="54" width="14.85546875" bestFit="1" customWidth="1"/>
    <col min="55" max="56" width="7.42578125" bestFit="1" customWidth="1"/>
    <col min="57" max="57" width="14.140625" bestFit="1" customWidth="1"/>
    <col min="58" max="58" width="6.5703125" bestFit="1" customWidth="1"/>
    <col min="59" max="59" width="22.5703125" bestFit="1" customWidth="1"/>
    <col min="60" max="60" width="8.5703125" bestFit="1" customWidth="1"/>
    <col min="61" max="61" width="15.85546875" bestFit="1" customWidth="1"/>
    <col min="62" max="62" width="11.5703125" bestFit="1" customWidth="1"/>
  </cols>
  <sheetData>
    <row r="1" spans="1:5">
      <c r="A1" s="6" t="s">
        <v>361</v>
      </c>
      <c r="B1" t="s">
        <v>7296</v>
      </c>
    </row>
    <row r="3" spans="1:5">
      <c r="A3" s="6" t="s">
        <v>7297</v>
      </c>
      <c r="B3" s="6" t="s">
        <v>226</v>
      </c>
    </row>
    <row r="4" spans="1:5">
      <c r="A4" s="6" t="s">
        <v>365</v>
      </c>
      <c r="B4" t="s">
        <v>233</v>
      </c>
      <c r="C4" t="s">
        <v>241</v>
      </c>
      <c r="D4" t="s">
        <v>373</v>
      </c>
      <c r="E4" t="s">
        <v>7299</v>
      </c>
    </row>
    <row r="5" spans="1:5">
      <c r="A5" t="s">
        <v>7313</v>
      </c>
      <c r="B5">
        <v>901</v>
      </c>
      <c r="C5">
        <v>176</v>
      </c>
      <c r="D5">
        <v>3446</v>
      </c>
      <c r="E5">
        <v>4523</v>
      </c>
    </row>
    <row r="6" spans="1:5">
      <c r="A6" t="s">
        <v>7314</v>
      </c>
      <c r="B6">
        <v>11012</v>
      </c>
      <c r="C6">
        <v>1097</v>
      </c>
      <c r="D6">
        <v>9879</v>
      </c>
      <c r="E6">
        <v>21988</v>
      </c>
    </row>
    <row r="7" spans="1:5">
      <c r="A7" t="s">
        <v>7299</v>
      </c>
      <c r="B7">
        <v>11913</v>
      </c>
      <c r="C7">
        <v>1273</v>
      </c>
      <c r="D7">
        <v>13325</v>
      </c>
      <c r="E7">
        <v>26511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D0197-C84C-48AA-9E87-07307DD401B6}">
  <dimension ref="A1:O16"/>
  <sheetViews>
    <sheetView workbookViewId="0">
      <selection activeCell="B12" sqref="B12"/>
    </sheetView>
  </sheetViews>
  <sheetFormatPr defaultRowHeight="12.75"/>
  <cols>
    <col min="1" max="1" width="11.5703125" bestFit="1" customWidth="1"/>
    <col min="2" max="2" width="15.140625" bestFit="1" customWidth="1"/>
    <col min="12" max="12" width="7.28515625" bestFit="1" customWidth="1"/>
    <col min="13" max="13" width="11.85546875" bestFit="1" customWidth="1"/>
    <col min="14" max="14" width="13.5703125" bestFit="1" customWidth="1"/>
    <col min="15" max="15" width="9.42578125" bestFit="1" customWidth="1"/>
  </cols>
  <sheetData>
    <row r="1" spans="1:15">
      <c r="L1" s="10" t="s">
        <v>360</v>
      </c>
      <c r="M1" s="10" t="s">
        <v>7315</v>
      </c>
      <c r="N1" s="10" t="s">
        <v>7316</v>
      </c>
    </row>
    <row r="2" spans="1:15">
      <c r="L2" s="9">
        <v>45412</v>
      </c>
      <c r="M2" s="17">
        <v>1005</v>
      </c>
      <c r="N2">
        <f>ROW()-1</f>
        <v>1</v>
      </c>
    </row>
    <row r="3" spans="1:15">
      <c r="A3" s="6" t="s">
        <v>360</v>
      </c>
      <c r="B3" t="s">
        <v>7297</v>
      </c>
      <c r="L3" s="9">
        <v>45443</v>
      </c>
      <c r="M3" s="17">
        <v>531</v>
      </c>
      <c r="N3">
        <f t="shared" ref="N3:N16" si="0">ROW()-1</f>
        <v>2</v>
      </c>
    </row>
    <row r="4" spans="1:15">
      <c r="A4" s="9">
        <v>45412</v>
      </c>
      <c r="B4">
        <v>1005</v>
      </c>
      <c r="L4" s="9">
        <v>45473</v>
      </c>
      <c r="M4" s="17">
        <v>792</v>
      </c>
      <c r="N4">
        <f t="shared" si="0"/>
        <v>3</v>
      </c>
    </row>
    <row r="5" spans="1:15">
      <c r="A5" s="9">
        <v>45443</v>
      </c>
      <c r="B5">
        <v>531</v>
      </c>
      <c r="L5" s="9">
        <v>45504</v>
      </c>
      <c r="M5" s="17">
        <v>1438</v>
      </c>
      <c r="N5">
        <f t="shared" si="0"/>
        <v>4</v>
      </c>
    </row>
    <row r="6" spans="1:15">
      <c r="A6" s="9">
        <v>45473</v>
      </c>
      <c r="B6">
        <v>792</v>
      </c>
      <c r="L6" s="9">
        <v>45535</v>
      </c>
      <c r="M6" s="17">
        <v>1497</v>
      </c>
      <c r="N6">
        <f t="shared" si="0"/>
        <v>5</v>
      </c>
    </row>
    <row r="7" spans="1:15">
      <c r="A7" s="9">
        <v>45504</v>
      </c>
      <c r="B7">
        <v>1438</v>
      </c>
      <c r="L7" s="9">
        <v>45565</v>
      </c>
      <c r="M7" s="17">
        <v>3808</v>
      </c>
      <c r="N7">
        <f t="shared" si="0"/>
        <v>6</v>
      </c>
    </row>
    <row r="8" spans="1:15">
      <c r="A8" s="9">
        <v>45535</v>
      </c>
      <c r="B8">
        <v>1497</v>
      </c>
      <c r="L8" s="9">
        <v>45596</v>
      </c>
      <c r="M8" s="17">
        <v>3949</v>
      </c>
      <c r="N8">
        <f t="shared" si="0"/>
        <v>7</v>
      </c>
    </row>
    <row r="9" spans="1:15">
      <c r="A9" s="9">
        <v>45565</v>
      </c>
      <c r="B9">
        <v>3808</v>
      </c>
      <c r="L9" s="9">
        <v>45626</v>
      </c>
      <c r="M9" s="17">
        <v>3405</v>
      </c>
      <c r="N9">
        <f t="shared" si="0"/>
        <v>8</v>
      </c>
    </row>
    <row r="10" spans="1:15">
      <c r="A10" s="9">
        <v>45596</v>
      </c>
      <c r="B10">
        <v>3949</v>
      </c>
      <c r="L10" s="9">
        <v>45657</v>
      </c>
      <c r="M10" s="17">
        <v>5466</v>
      </c>
      <c r="N10">
        <f t="shared" si="0"/>
        <v>9</v>
      </c>
    </row>
    <row r="11" spans="1:15">
      <c r="A11" s="9">
        <v>45626</v>
      </c>
      <c r="B11">
        <v>3405</v>
      </c>
      <c r="L11" s="9">
        <v>45688</v>
      </c>
      <c r="M11" s="17">
        <v>954</v>
      </c>
      <c r="N11">
        <f t="shared" si="0"/>
        <v>10</v>
      </c>
    </row>
    <row r="12" spans="1:15">
      <c r="A12" s="9">
        <v>45657</v>
      </c>
      <c r="B12">
        <v>5466</v>
      </c>
      <c r="L12" s="9">
        <v>45716</v>
      </c>
      <c r="M12" s="17">
        <v>1541</v>
      </c>
      <c r="N12">
        <f t="shared" si="0"/>
        <v>11</v>
      </c>
    </row>
    <row r="13" spans="1:15">
      <c r="A13" s="9">
        <v>45688</v>
      </c>
      <c r="B13">
        <v>954</v>
      </c>
      <c r="L13" s="9">
        <v>45747</v>
      </c>
      <c r="M13" s="17">
        <v>2125</v>
      </c>
      <c r="N13">
        <f t="shared" si="0"/>
        <v>12</v>
      </c>
    </row>
    <row r="14" spans="1:15">
      <c r="A14" s="9">
        <v>45716</v>
      </c>
      <c r="B14">
        <v>1541</v>
      </c>
      <c r="L14" s="11">
        <v>45833</v>
      </c>
      <c r="M14" s="17">
        <v>3312.14</v>
      </c>
      <c r="N14">
        <f t="shared" si="0"/>
        <v>13</v>
      </c>
      <c r="O14" s="12"/>
    </row>
    <row r="15" spans="1:15">
      <c r="A15" s="9">
        <v>45747</v>
      </c>
      <c r="B15">
        <v>2125</v>
      </c>
      <c r="L15" s="11">
        <v>45863</v>
      </c>
      <c r="M15" s="17">
        <v>3482.3881120000001</v>
      </c>
      <c r="N15">
        <f t="shared" si="0"/>
        <v>14</v>
      </c>
    </row>
    <row r="16" spans="1:15">
      <c r="A16" t="s">
        <v>7299</v>
      </c>
      <c r="B16">
        <v>26511</v>
      </c>
      <c r="L16" s="11">
        <v>45894</v>
      </c>
      <c r="M16" s="17">
        <v>3652.14</v>
      </c>
      <c r="N16">
        <f t="shared" si="0"/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BD77F-1D2F-4773-A200-48A5E178FA53}">
  <dimension ref="A3:F31"/>
  <sheetViews>
    <sheetView workbookViewId="0">
      <selection activeCell="V2" sqref="V2"/>
    </sheetView>
  </sheetViews>
  <sheetFormatPr defaultRowHeight="12.75"/>
  <cols>
    <col min="1" max="1" width="11.5703125" bestFit="1" customWidth="1"/>
    <col min="2" max="2" width="10.42578125" bestFit="1" customWidth="1"/>
    <col min="3" max="3" width="7.85546875" bestFit="1" customWidth="1"/>
    <col min="4" max="4" width="5.28515625" bestFit="1" customWidth="1"/>
    <col min="5" max="5" width="7.28515625" bestFit="1" customWidth="1"/>
    <col min="6" max="6" width="11.5703125" bestFit="1" customWidth="1"/>
  </cols>
  <sheetData>
    <row r="3" spans="1:6">
      <c r="A3" s="6" t="s">
        <v>7317</v>
      </c>
      <c r="C3" s="6" t="s">
        <v>359</v>
      </c>
    </row>
    <row r="4" spans="1:6">
      <c r="A4" s="6" t="s">
        <v>360</v>
      </c>
      <c r="B4" s="6" t="s">
        <v>7318</v>
      </c>
      <c r="C4">
        <v>2024</v>
      </c>
      <c r="D4">
        <v>2025</v>
      </c>
      <c r="E4" t="s">
        <v>7319</v>
      </c>
      <c r="F4" t="s">
        <v>7299</v>
      </c>
    </row>
    <row r="5" spans="1:6">
      <c r="A5" t="s">
        <v>7319</v>
      </c>
      <c r="B5" t="s">
        <v>7319</v>
      </c>
    </row>
    <row r="6" spans="1:6">
      <c r="A6" t="s">
        <v>7320</v>
      </c>
    </row>
    <row r="7" spans="1:6">
      <c r="A7" t="s">
        <v>7301</v>
      </c>
      <c r="B7" s="5">
        <v>45412</v>
      </c>
      <c r="C7">
        <v>223</v>
      </c>
      <c r="F7">
        <v>223</v>
      </c>
    </row>
    <row r="8" spans="1:6">
      <c r="A8" t="s">
        <v>7321</v>
      </c>
      <c r="C8">
        <v>223</v>
      </c>
      <c r="F8">
        <v>223</v>
      </c>
    </row>
    <row r="9" spans="1:6">
      <c r="A9" t="s">
        <v>7302</v>
      </c>
      <c r="B9" s="5">
        <v>45443</v>
      </c>
      <c r="C9">
        <v>143</v>
      </c>
      <c r="F9">
        <v>143</v>
      </c>
    </row>
    <row r="10" spans="1:6">
      <c r="A10" t="s">
        <v>7322</v>
      </c>
      <c r="C10">
        <v>143</v>
      </c>
      <c r="F10">
        <v>143</v>
      </c>
    </row>
    <row r="11" spans="1:6">
      <c r="A11" t="s">
        <v>7303</v>
      </c>
      <c r="B11" s="5">
        <v>45473</v>
      </c>
      <c r="C11">
        <v>194</v>
      </c>
      <c r="F11">
        <v>194</v>
      </c>
    </row>
    <row r="12" spans="1:6">
      <c r="A12" t="s">
        <v>7323</v>
      </c>
      <c r="C12">
        <v>194</v>
      </c>
      <c r="F12">
        <v>194</v>
      </c>
    </row>
    <row r="13" spans="1:6">
      <c r="A13" t="s">
        <v>7304</v>
      </c>
      <c r="B13" s="5">
        <v>45504</v>
      </c>
      <c r="C13">
        <v>324</v>
      </c>
      <c r="F13">
        <v>324</v>
      </c>
    </row>
    <row r="14" spans="1:6">
      <c r="A14" t="s">
        <v>7324</v>
      </c>
      <c r="C14">
        <v>324</v>
      </c>
      <c r="F14">
        <v>324</v>
      </c>
    </row>
    <row r="15" spans="1:6">
      <c r="A15" t="s">
        <v>7305</v>
      </c>
      <c r="B15" s="5">
        <v>45535</v>
      </c>
      <c r="C15">
        <v>313</v>
      </c>
      <c r="F15">
        <v>313</v>
      </c>
    </row>
    <row r="16" spans="1:6">
      <c r="A16" t="s">
        <v>7325</v>
      </c>
      <c r="C16">
        <v>313</v>
      </c>
      <c r="F16">
        <v>313</v>
      </c>
    </row>
    <row r="17" spans="1:6">
      <c r="A17" t="s">
        <v>7306</v>
      </c>
      <c r="B17" s="5">
        <v>45565</v>
      </c>
      <c r="C17">
        <v>506</v>
      </c>
      <c r="F17">
        <v>506</v>
      </c>
    </row>
    <row r="18" spans="1:6">
      <c r="A18" t="s">
        <v>7326</v>
      </c>
      <c r="C18">
        <v>506</v>
      </c>
      <c r="F18">
        <v>506</v>
      </c>
    </row>
    <row r="19" spans="1:6">
      <c r="A19" t="s">
        <v>7307</v>
      </c>
      <c r="B19" s="5">
        <v>45596</v>
      </c>
      <c r="C19">
        <v>448</v>
      </c>
      <c r="F19">
        <v>448</v>
      </c>
    </row>
    <row r="20" spans="1:6">
      <c r="A20" t="s">
        <v>7327</v>
      </c>
      <c r="C20">
        <v>448</v>
      </c>
      <c r="F20">
        <v>448</v>
      </c>
    </row>
    <row r="21" spans="1:6">
      <c r="A21" t="s">
        <v>7308</v>
      </c>
      <c r="B21" s="5">
        <v>45626</v>
      </c>
      <c r="C21">
        <v>484</v>
      </c>
      <c r="F21">
        <v>484</v>
      </c>
    </row>
    <row r="22" spans="1:6">
      <c r="A22" t="s">
        <v>7328</v>
      </c>
      <c r="C22">
        <v>484</v>
      </c>
      <c r="F22">
        <v>484</v>
      </c>
    </row>
    <row r="23" spans="1:6">
      <c r="A23" t="s">
        <v>7309</v>
      </c>
      <c r="B23" s="5">
        <v>45657</v>
      </c>
      <c r="C23">
        <v>484</v>
      </c>
      <c r="F23">
        <v>484</v>
      </c>
    </row>
    <row r="24" spans="1:6">
      <c r="A24" t="s">
        <v>7329</v>
      </c>
      <c r="C24">
        <v>484</v>
      </c>
      <c r="F24">
        <v>484</v>
      </c>
    </row>
    <row r="25" spans="1:6">
      <c r="A25" t="s">
        <v>7310</v>
      </c>
      <c r="B25" s="5">
        <v>45688</v>
      </c>
      <c r="D25">
        <v>178</v>
      </c>
      <c r="F25">
        <v>178</v>
      </c>
    </row>
    <row r="26" spans="1:6">
      <c r="A26" t="s">
        <v>7330</v>
      </c>
      <c r="D26">
        <v>178</v>
      </c>
      <c r="F26">
        <v>178</v>
      </c>
    </row>
    <row r="27" spans="1:6">
      <c r="A27" t="s">
        <v>7311</v>
      </c>
      <c r="B27" s="5">
        <v>45716</v>
      </c>
      <c r="D27">
        <v>358</v>
      </c>
      <c r="F27">
        <v>358</v>
      </c>
    </row>
    <row r="28" spans="1:6">
      <c r="A28" t="s">
        <v>7331</v>
      </c>
      <c r="D28">
        <v>358</v>
      </c>
      <c r="F28">
        <v>358</v>
      </c>
    </row>
    <row r="29" spans="1:6">
      <c r="A29" t="s">
        <v>7312</v>
      </c>
      <c r="B29" s="5">
        <v>45747</v>
      </c>
      <c r="D29">
        <v>518</v>
      </c>
      <c r="F29">
        <v>518</v>
      </c>
    </row>
    <row r="30" spans="1:6">
      <c r="A30" t="s">
        <v>7332</v>
      </c>
      <c r="D30">
        <v>518</v>
      </c>
      <c r="F30">
        <v>518</v>
      </c>
    </row>
    <row r="31" spans="1:6">
      <c r="A31" t="s">
        <v>7299</v>
      </c>
      <c r="C31">
        <v>3119</v>
      </c>
      <c r="D31">
        <v>1054</v>
      </c>
      <c r="F31">
        <v>4173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3D98-8D46-4239-942B-B8E03DCB5F3F}">
  <dimension ref="A1:B6"/>
  <sheetViews>
    <sheetView workbookViewId="0">
      <selection activeCell="A3" sqref="A3"/>
    </sheetView>
  </sheetViews>
  <sheetFormatPr defaultRowHeight="12.75"/>
  <cols>
    <col min="1" max="1" width="54" bestFit="1" customWidth="1"/>
    <col min="2" max="2" width="38.42578125" bestFit="1" customWidth="1"/>
  </cols>
  <sheetData>
    <row r="1" spans="1:2">
      <c r="A1" t="s">
        <v>7333</v>
      </c>
      <c r="B1" t="s">
        <v>7334</v>
      </c>
    </row>
    <row r="2" spans="1:2">
      <c r="A2" t="s">
        <v>7335</v>
      </c>
    </row>
    <row r="3" spans="1:2">
      <c r="A3" t="s">
        <v>7336</v>
      </c>
    </row>
    <row r="4" spans="1:2">
      <c r="A4" t="s">
        <v>7337</v>
      </c>
    </row>
    <row r="5" spans="1:2">
      <c r="A5" t="s">
        <v>7338</v>
      </c>
    </row>
    <row r="6" spans="1:2">
      <c r="B6" t="s">
        <v>7339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2025-06-17T11:06:23Z</dcterms:created>
  <dcterms:modified xsi:type="dcterms:W3CDTF">2025-07-08T13:43:49Z</dcterms:modified>
  <cp:category/>
  <cp:contentStatus/>
</cp:coreProperties>
</file>